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Users\Leonard Symeonides\Documents\Dropbox\exercise\2018\"/>
    </mc:Choice>
  </mc:AlternateContent>
  <workbookProtection workbookAlgorithmName="SHA-512" workbookHashValue="JtJ2N8IT3wZ1gKnwKJTwPHmBVVJx5cED9z1vg4kwEHXLxTlojURKZWtr5X1r8hSlv6uCsxiVhMeYcZvaDetLiQ==" workbookSaltValue="u6MEL/PJGc6OiOdOWCMvLA==" workbookSpinCount="100000" lockStructure="1"/>
  <bookViews>
    <workbookView xWindow="0" yWindow="0" windowWidth="21390" windowHeight="17430" firstSheet="1" activeTab="1"/>
    <workbookView minimized="1" xWindow="0" yWindow="0" windowWidth="18600" windowHeight="15570" firstSheet="1" activeTab="1"/>
  </bookViews>
  <sheets>
    <sheet name="Table" sheetId="1" state="hidden" r:id="rId1"/>
    <sheet name="Race Predictor" sheetId="2" r:id="rId2"/>
  </sheets>
  <definedNames>
    <definedName name="_xlnm.Print_Area" localSheetId="1">'Race Predictor'!$A$3:$T$58</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7" i="2" l="1"/>
  <c r="I1878" i="1" s="1"/>
  <c r="M7" i="2"/>
  <c r="M8" i="2"/>
  <c r="M9" i="2"/>
  <c r="M10" i="2"/>
  <c r="M11" i="2"/>
  <c r="M12" i="2"/>
  <c r="M13" i="2"/>
  <c r="M14" i="2"/>
  <c r="M15" i="2"/>
  <c r="M16" i="2"/>
  <c r="M17" i="2"/>
  <c r="M18" i="2"/>
  <c r="M19" i="2"/>
  <c r="M20" i="2"/>
  <c r="M21" i="2"/>
  <c r="N4" i="1" a="1"/>
  <c r="O4" i="1" l="1"/>
  <c r="P4" i="1"/>
  <c r="Q4" i="1"/>
  <c r="N4" i="1"/>
  <c r="N12" i="2"/>
  <c r="N17" i="2"/>
  <c r="N21" i="2"/>
  <c r="N13" i="2"/>
  <c r="N10" i="2"/>
  <c r="N16" i="2"/>
  <c r="N8" i="2"/>
  <c r="N19" i="2"/>
  <c r="N15" i="2"/>
  <c r="N11" i="2"/>
  <c r="N7" i="2"/>
  <c r="N9" i="2"/>
  <c r="N20" i="2"/>
  <c r="N18" i="2"/>
  <c r="N14" i="2"/>
  <c r="I5202" i="1"/>
  <c r="I5191" i="1"/>
  <c r="I5182" i="1"/>
  <c r="I5170" i="1"/>
  <c r="I5159" i="1"/>
  <c r="I5150" i="1"/>
  <c r="I5138" i="1"/>
  <c r="I5127" i="1"/>
  <c r="I5118" i="1"/>
  <c r="I5106" i="1"/>
  <c r="I5095" i="1"/>
  <c r="I5086" i="1"/>
  <c r="I5074" i="1"/>
  <c r="I5063" i="1"/>
  <c r="I5054" i="1"/>
  <c r="I5042" i="1"/>
  <c r="I5031" i="1"/>
  <c r="I5022" i="1"/>
  <c r="I4991" i="1"/>
  <c r="I4950" i="1"/>
  <c r="I4906" i="1"/>
  <c r="I4863" i="1"/>
  <c r="I4822" i="1"/>
  <c r="I4778" i="1"/>
  <c r="I4735" i="1"/>
  <c r="I4694" i="1"/>
  <c r="I4650" i="1"/>
  <c r="I4607" i="1"/>
  <c r="I4566" i="1"/>
  <c r="I4510" i="1"/>
  <c r="I4423" i="1"/>
  <c r="I4338" i="1"/>
  <c r="I4254" i="1"/>
  <c r="I4142" i="1"/>
  <c r="I3970" i="1"/>
  <c r="I3750" i="1"/>
  <c r="I3238" i="1"/>
  <c r="I2726" i="1"/>
  <c r="J4380" i="1"/>
  <c r="I1191" i="1"/>
  <c r="I1622" i="1"/>
  <c r="I1961" i="1"/>
  <c r="I2282" i="1"/>
  <c r="I2474" i="1"/>
  <c r="I2630" i="1"/>
  <c r="I2758" i="1"/>
  <c r="I2886" i="1"/>
  <c r="I3014" i="1"/>
  <c r="I3142" i="1"/>
  <c r="I3270" i="1"/>
  <c r="I3398" i="1"/>
  <c r="I3526" i="1"/>
  <c r="I3654" i="1"/>
  <c r="I3782" i="1"/>
  <c r="I3854" i="1"/>
  <c r="I3895" i="1"/>
  <c r="I3938" i="1"/>
  <c r="I3982" i="1"/>
  <c r="I4023" i="1"/>
  <c r="I4066" i="1"/>
  <c r="I4110" i="1"/>
  <c r="I4151" i="1"/>
  <c r="I4194" i="1"/>
  <c r="I4215" i="1"/>
  <c r="I4238" i="1"/>
  <c r="I4258" i="1"/>
  <c r="I4279" i="1"/>
  <c r="I4302" i="1"/>
  <c r="I4322" i="1"/>
  <c r="I4343" i="1"/>
  <c r="I4366" i="1"/>
  <c r="I4386" i="1"/>
  <c r="I4407" i="1"/>
  <c r="I4430" i="1"/>
  <c r="I4450" i="1"/>
  <c r="I4471" i="1"/>
  <c r="I4494" i="1"/>
  <c r="I4514" i="1"/>
  <c r="I4527" i="1"/>
  <c r="I4542" i="1"/>
  <c r="I4558" i="1"/>
  <c r="I4567" i="1"/>
  <c r="I4578" i="1"/>
  <c r="I4590" i="1"/>
  <c r="I4599" i="1"/>
  <c r="I4610" i="1"/>
  <c r="I4622" i="1"/>
  <c r="I4631" i="1"/>
  <c r="I4642" i="1"/>
  <c r="I4654" i="1"/>
  <c r="I4663" i="1"/>
  <c r="I4674" i="1"/>
  <c r="I4686" i="1"/>
  <c r="I4695" i="1"/>
  <c r="I4706" i="1"/>
  <c r="I4718" i="1"/>
  <c r="I4727" i="1"/>
  <c r="I4738" i="1"/>
  <c r="I4750" i="1"/>
  <c r="I4759" i="1"/>
  <c r="I4770" i="1"/>
  <c r="I4782" i="1"/>
  <c r="I4791" i="1"/>
  <c r="I4802" i="1"/>
  <c r="I4814" i="1"/>
  <c r="I4823" i="1"/>
  <c r="I4834" i="1"/>
  <c r="I4846" i="1"/>
  <c r="I4855" i="1"/>
  <c r="I4866" i="1"/>
  <c r="I4878" i="1"/>
  <c r="I4887" i="1"/>
  <c r="I4898" i="1"/>
  <c r="I4910" i="1"/>
  <c r="I4919" i="1"/>
  <c r="I4930" i="1"/>
  <c r="I4942" i="1"/>
  <c r="I4951" i="1"/>
  <c r="I4962" i="1"/>
  <c r="I4974" i="1"/>
  <c r="I4983" i="1"/>
  <c r="I4994" i="1"/>
  <c r="I5007" i="1"/>
  <c r="I151" i="1"/>
  <c r="I1326" i="1"/>
  <c r="I1705" i="1"/>
  <c r="I2046" i="1"/>
  <c r="I2342" i="1"/>
  <c r="I2515" i="1"/>
  <c r="I2662" i="1"/>
  <c r="I2790" i="1"/>
  <c r="I2918" i="1"/>
  <c r="I3046" i="1"/>
  <c r="I3174" i="1"/>
  <c r="I3430" i="1"/>
  <c r="I3558" i="1"/>
  <c r="I3686" i="1"/>
  <c r="I3814" i="1"/>
  <c r="I3863" i="1"/>
  <c r="I3906" i="1"/>
  <c r="I3950" i="1"/>
  <c r="I3991" i="1"/>
  <c r="I4034" i="1"/>
  <c r="I4078" i="1"/>
  <c r="I4119" i="1"/>
  <c r="I4162" i="1"/>
  <c r="I4199" i="1"/>
  <c r="I4242" i="1"/>
  <c r="I4263" i="1"/>
  <c r="I4286" i="1"/>
  <c r="I4306" i="1"/>
  <c r="I4327" i="1"/>
  <c r="I4350" i="1"/>
  <c r="I4370" i="1"/>
  <c r="I4391" i="1"/>
  <c r="I4414" i="1"/>
  <c r="I4434" i="1"/>
  <c r="I4455" i="1"/>
  <c r="I4478" i="1"/>
  <c r="I4498" i="1"/>
  <c r="I4518" i="1"/>
  <c r="I4530" i="1"/>
  <c r="I4546" i="1"/>
  <c r="I4559" i="1"/>
  <c r="I4570" i="1"/>
  <c r="I4582" i="1"/>
  <c r="I4591" i="1"/>
  <c r="I4602" i="1"/>
  <c r="I4614" i="1"/>
  <c r="I4623" i="1"/>
  <c r="I4634" i="1"/>
  <c r="I4646" i="1"/>
  <c r="I4655" i="1"/>
  <c r="I4666" i="1"/>
  <c r="I4678" i="1"/>
  <c r="I4687" i="1"/>
  <c r="I4698" i="1"/>
  <c r="I4710" i="1"/>
  <c r="I4719" i="1"/>
  <c r="I4730" i="1"/>
  <c r="I4742" i="1"/>
  <c r="I4751" i="1"/>
  <c r="I4762" i="1"/>
  <c r="I4774" i="1"/>
  <c r="I4783" i="1"/>
  <c r="I4794" i="1"/>
  <c r="I4806" i="1"/>
  <c r="I4815" i="1"/>
  <c r="I4826" i="1"/>
  <c r="I4838" i="1"/>
  <c r="I4847" i="1"/>
  <c r="I4858" i="1"/>
  <c r="I4870" i="1"/>
  <c r="I4879" i="1"/>
  <c r="I4890" i="1"/>
  <c r="I4902" i="1"/>
  <c r="I4911" i="1"/>
  <c r="I4922" i="1"/>
  <c r="I4934" i="1"/>
  <c r="I4943" i="1"/>
  <c r="I4954" i="1"/>
  <c r="I4966" i="1"/>
  <c r="I4975" i="1"/>
  <c r="I4986" i="1"/>
  <c r="I4998" i="1"/>
  <c r="I5010" i="1"/>
  <c r="I663" i="1"/>
  <c r="I1449" i="1"/>
  <c r="I1790" i="1"/>
  <c r="I2134" i="1"/>
  <c r="I2386" i="1"/>
  <c r="I2558" i="1"/>
  <c r="I2694" i="1"/>
  <c r="I2822" i="1"/>
  <c r="I2950" i="1"/>
  <c r="I3078" i="1"/>
  <c r="I3206" i="1"/>
  <c r="I3334" i="1"/>
  <c r="I3462" i="1"/>
  <c r="I3590" i="1"/>
  <c r="I3718" i="1"/>
  <c r="I3830" i="1"/>
  <c r="I3874" i="1"/>
  <c r="I3918" i="1"/>
  <c r="I3959" i="1"/>
  <c r="I4046" i="1"/>
  <c r="I4087" i="1"/>
  <c r="I4130" i="1"/>
  <c r="I4174" i="1"/>
  <c r="I4206" i="1"/>
  <c r="I4226" i="1"/>
  <c r="I4247" i="1"/>
  <c r="I4270" i="1"/>
  <c r="I4290" i="1"/>
  <c r="I4311" i="1"/>
  <c r="I4334" i="1"/>
  <c r="I4354" i="1"/>
  <c r="I4375" i="1"/>
  <c r="I4398" i="1"/>
  <c r="I4418" i="1"/>
  <c r="I4439" i="1"/>
  <c r="I4462" i="1"/>
  <c r="I4482" i="1"/>
  <c r="I4503" i="1"/>
  <c r="I4519" i="1"/>
  <c r="I4535" i="1"/>
  <c r="I4550" i="1"/>
  <c r="I4562" i="1"/>
  <c r="I4574" i="1"/>
  <c r="I4583" i="1"/>
  <c r="I4594" i="1"/>
  <c r="I4606" i="1"/>
  <c r="I4615" i="1"/>
  <c r="I4626" i="1"/>
  <c r="I4638" i="1"/>
  <c r="I4647" i="1"/>
  <c r="I4658" i="1"/>
  <c r="I4670" i="1"/>
  <c r="I4679" i="1"/>
  <c r="I4690" i="1"/>
  <c r="I4702" i="1"/>
  <c r="I4711" i="1"/>
  <c r="I4722" i="1"/>
  <c r="I4734" i="1"/>
  <c r="I4743" i="1"/>
  <c r="I4754" i="1"/>
  <c r="I4766" i="1"/>
  <c r="I4775" i="1"/>
  <c r="I4786" i="1"/>
  <c r="I4798" i="1"/>
  <c r="I4807" i="1"/>
  <c r="I4818" i="1"/>
  <c r="I4830" i="1"/>
  <c r="I4839" i="1"/>
  <c r="I4850" i="1"/>
  <c r="I4862" i="1"/>
  <c r="I4871" i="1"/>
  <c r="I4882" i="1"/>
  <c r="I4894" i="1"/>
  <c r="I4903" i="1"/>
  <c r="I4914" i="1"/>
  <c r="I4926" i="1"/>
  <c r="I4935" i="1"/>
  <c r="I4946" i="1"/>
  <c r="I4958" i="1"/>
  <c r="I4967" i="1"/>
  <c r="I4978" i="1"/>
  <c r="I4990" i="1"/>
  <c r="I4999" i="1"/>
  <c r="I5014" i="1"/>
  <c r="I5194" i="1"/>
  <c r="I5183" i="1"/>
  <c r="I5174" i="1"/>
  <c r="I5162" i="1"/>
  <c r="I5151" i="1"/>
  <c r="I5142" i="1"/>
  <c r="I5130" i="1"/>
  <c r="I5119" i="1"/>
  <c r="I5110" i="1"/>
  <c r="I5098" i="1"/>
  <c r="I5087" i="1"/>
  <c r="I5078" i="1"/>
  <c r="I5066" i="1"/>
  <c r="I5055" i="1"/>
  <c r="I5046" i="1"/>
  <c r="I5034" i="1"/>
  <c r="I5023" i="1"/>
  <c r="I5006" i="1"/>
  <c r="I4959" i="1"/>
  <c r="I4918" i="1"/>
  <c r="I4874" i="1"/>
  <c r="I4831" i="1"/>
  <c r="I4790" i="1"/>
  <c r="I4746" i="1"/>
  <c r="I4703" i="1"/>
  <c r="I4662" i="1"/>
  <c r="I4618" i="1"/>
  <c r="I4575" i="1"/>
  <c r="I4526" i="1"/>
  <c r="I4446" i="1"/>
  <c r="I4359" i="1"/>
  <c r="I4274" i="1"/>
  <c r="I4183" i="1"/>
  <c r="I4014" i="1"/>
  <c r="I3842" i="1"/>
  <c r="I3366" i="1"/>
  <c r="I2854" i="1"/>
  <c r="I2217" i="1"/>
  <c r="I5199" i="1"/>
  <c r="I5190" i="1"/>
  <c r="I5178" i="1"/>
  <c r="I5167" i="1"/>
  <c r="I5158" i="1"/>
  <c r="I5146" i="1"/>
  <c r="I5135" i="1"/>
  <c r="I5126" i="1"/>
  <c r="I5114" i="1"/>
  <c r="I5103" i="1"/>
  <c r="I5094" i="1"/>
  <c r="I5082" i="1"/>
  <c r="I5071" i="1"/>
  <c r="I5062" i="1"/>
  <c r="I5050" i="1"/>
  <c r="I5039" i="1"/>
  <c r="I5030" i="1"/>
  <c r="I5018" i="1"/>
  <c r="I4982" i="1"/>
  <c r="I4938" i="1"/>
  <c r="I4895" i="1"/>
  <c r="I4854" i="1"/>
  <c r="I4810" i="1"/>
  <c r="I4767" i="1"/>
  <c r="I4726" i="1"/>
  <c r="I4682" i="1"/>
  <c r="I4639" i="1"/>
  <c r="I4598" i="1"/>
  <c r="I4551" i="1"/>
  <c r="I4487" i="1"/>
  <c r="I4402" i="1"/>
  <c r="I4318" i="1"/>
  <c r="I4231" i="1"/>
  <c r="I4098" i="1"/>
  <c r="I3927" i="1"/>
  <c r="I3622" i="1"/>
  <c r="I3110" i="1"/>
  <c r="I2598" i="1"/>
  <c r="I1534" i="1"/>
  <c r="I5198" i="1"/>
  <c r="I5186" i="1"/>
  <c r="I5175" i="1"/>
  <c r="I5166" i="1"/>
  <c r="I5154" i="1"/>
  <c r="I5143" i="1"/>
  <c r="I5134" i="1"/>
  <c r="I5122" i="1"/>
  <c r="I5111" i="1"/>
  <c r="I5102" i="1"/>
  <c r="I5090" i="1"/>
  <c r="I5079" i="1"/>
  <c r="I5070" i="1"/>
  <c r="I5058" i="1"/>
  <c r="I5047" i="1"/>
  <c r="I5038" i="1"/>
  <c r="I5026" i="1"/>
  <c r="I5015" i="1"/>
  <c r="I4970" i="1"/>
  <c r="I4927" i="1"/>
  <c r="I4886" i="1"/>
  <c r="I4842" i="1"/>
  <c r="I4799" i="1"/>
  <c r="I4758" i="1"/>
  <c r="I4714" i="1"/>
  <c r="I4671" i="1"/>
  <c r="I4630" i="1"/>
  <c r="I4586" i="1"/>
  <c r="I4538" i="1"/>
  <c r="I4466" i="1"/>
  <c r="I4382" i="1"/>
  <c r="I4295" i="1"/>
  <c r="I4210" i="1"/>
  <c r="I4055" i="1"/>
  <c r="I3886" i="1"/>
  <c r="I3494" i="1"/>
  <c r="I2982" i="1"/>
  <c r="I2430" i="1"/>
  <c r="I967" i="1"/>
  <c r="J3" i="1"/>
  <c r="J7" i="1"/>
  <c r="J11" i="1"/>
  <c r="J15" i="1"/>
  <c r="J19" i="1"/>
  <c r="J23" i="1"/>
  <c r="J27" i="1"/>
  <c r="J31" i="1"/>
  <c r="J35" i="1"/>
  <c r="J39" i="1"/>
  <c r="J43" i="1"/>
  <c r="J47" i="1"/>
  <c r="J51" i="1"/>
  <c r="J55" i="1"/>
  <c r="J59" i="1"/>
  <c r="J63" i="1"/>
  <c r="J67" i="1"/>
  <c r="J71" i="1"/>
  <c r="J75" i="1"/>
  <c r="J79" i="1"/>
  <c r="J83" i="1"/>
  <c r="J87" i="1"/>
  <c r="J91" i="1"/>
  <c r="J95" i="1"/>
  <c r="J99" i="1"/>
  <c r="J103" i="1"/>
  <c r="J107" i="1"/>
  <c r="J111" i="1"/>
  <c r="J115" i="1"/>
  <c r="J119" i="1"/>
  <c r="J123" i="1"/>
  <c r="J127" i="1"/>
  <c r="J131" i="1"/>
  <c r="J135" i="1"/>
  <c r="J139" i="1"/>
  <c r="J143" i="1"/>
  <c r="J147" i="1"/>
  <c r="J151" i="1"/>
  <c r="J155" i="1"/>
  <c r="J159" i="1"/>
  <c r="J167" i="1"/>
  <c r="J171" i="1"/>
  <c r="J175" i="1"/>
  <c r="J179" i="1"/>
  <c r="J183" i="1"/>
  <c r="J187" i="1"/>
  <c r="J191" i="1"/>
  <c r="J195" i="1"/>
  <c r="J199" i="1"/>
  <c r="J203" i="1"/>
  <c r="J207" i="1"/>
  <c r="J211" i="1"/>
  <c r="J215" i="1"/>
  <c r="J219" i="1"/>
  <c r="J223" i="1"/>
  <c r="J227" i="1"/>
  <c r="J231" i="1"/>
  <c r="J235" i="1"/>
  <c r="J239" i="1"/>
  <c r="J243" i="1"/>
  <c r="J247" i="1"/>
  <c r="J251" i="1"/>
  <c r="J255" i="1"/>
  <c r="J259" i="1"/>
  <c r="J263" i="1"/>
  <c r="J267" i="1"/>
  <c r="J271" i="1"/>
  <c r="J275" i="1"/>
  <c r="J279" i="1"/>
  <c r="J283" i="1"/>
  <c r="J287" i="1"/>
  <c r="J291" i="1"/>
  <c r="J295" i="1"/>
  <c r="J299" i="1"/>
  <c r="J303" i="1"/>
  <c r="J307" i="1"/>
  <c r="J311" i="1"/>
  <c r="J315" i="1"/>
  <c r="J319" i="1"/>
  <c r="J323" i="1"/>
  <c r="J327" i="1"/>
  <c r="J331" i="1"/>
  <c r="J335" i="1"/>
  <c r="J339" i="1"/>
  <c r="J4" i="1"/>
  <c r="J8" i="1"/>
  <c r="J12" i="1"/>
  <c r="J16" i="1"/>
  <c r="J20" i="1"/>
  <c r="J24" i="1"/>
  <c r="J28" i="1"/>
  <c r="J32" i="1"/>
  <c r="J36" i="1"/>
  <c r="J40" i="1"/>
  <c r="J44" i="1"/>
  <c r="J48" i="1"/>
  <c r="J52" i="1"/>
  <c r="J56" i="1"/>
  <c r="J60" i="1"/>
  <c r="J64" i="1"/>
  <c r="J68" i="1"/>
  <c r="J72" i="1"/>
  <c r="J76" i="1"/>
  <c r="J80" i="1"/>
  <c r="J84" i="1"/>
  <c r="J88" i="1"/>
  <c r="J92" i="1"/>
  <c r="J96" i="1"/>
  <c r="J100" i="1"/>
  <c r="J104" i="1"/>
  <c r="J108" i="1"/>
  <c r="J112" i="1"/>
  <c r="J116" i="1"/>
  <c r="J120" i="1"/>
  <c r="J124" i="1"/>
  <c r="J128" i="1"/>
  <c r="J132" i="1"/>
  <c r="J136" i="1"/>
  <c r="J140" i="1"/>
  <c r="J144" i="1"/>
  <c r="J148" i="1"/>
  <c r="J152" i="1"/>
  <c r="J156" i="1"/>
  <c r="J160" i="1"/>
  <c r="J164" i="1"/>
  <c r="J168" i="1"/>
  <c r="J172" i="1"/>
  <c r="J176" i="1"/>
  <c r="J180" i="1"/>
  <c r="J184" i="1"/>
  <c r="J188" i="1"/>
  <c r="J192" i="1"/>
  <c r="J196" i="1"/>
  <c r="J200" i="1"/>
  <c r="J204" i="1"/>
  <c r="J208" i="1"/>
  <c r="J212" i="1"/>
  <c r="J216" i="1"/>
  <c r="J220" i="1"/>
  <c r="J224" i="1"/>
  <c r="J228" i="1"/>
  <c r="J232" i="1"/>
  <c r="J236" i="1"/>
  <c r="J240" i="1"/>
  <c r="J244" i="1"/>
  <c r="J248" i="1"/>
  <c r="J252" i="1"/>
  <c r="J256" i="1"/>
  <c r="J260" i="1"/>
  <c r="J264" i="1"/>
  <c r="J268" i="1"/>
  <c r="J272" i="1"/>
  <c r="J276" i="1"/>
  <c r="J280" i="1"/>
  <c r="J284" i="1"/>
  <c r="J288" i="1"/>
  <c r="J292" i="1"/>
  <c r="J296" i="1"/>
  <c r="J300" i="1"/>
  <c r="J304" i="1"/>
  <c r="J308" i="1"/>
  <c r="J312" i="1"/>
  <c r="J316" i="1"/>
  <c r="J320" i="1"/>
  <c r="J324" i="1"/>
  <c r="J328" i="1"/>
  <c r="J332" i="1"/>
  <c r="J336" i="1"/>
  <c r="J340" i="1"/>
  <c r="J5" i="1"/>
  <c r="J9" i="1"/>
  <c r="J13" i="1"/>
  <c r="J17" i="1"/>
  <c r="J21" i="1"/>
  <c r="J25" i="1"/>
  <c r="J29" i="1"/>
  <c r="J33" i="1"/>
  <c r="J37" i="1"/>
  <c r="J41" i="1"/>
  <c r="J45" i="1"/>
  <c r="J49" i="1"/>
  <c r="J53" i="1"/>
  <c r="J57" i="1"/>
  <c r="J61" i="1"/>
  <c r="J65" i="1"/>
  <c r="J69" i="1"/>
  <c r="J73" i="1"/>
  <c r="J77" i="1"/>
  <c r="J81" i="1"/>
  <c r="J85" i="1"/>
  <c r="J89" i="1"/>
  <c r="J93" i="1"/>
  <c r="J97" i="1"/>
  <c r="J101" i="1"/>
  <c r="J105" i="1"/>
  <c r="J109" i="1"/>
  <c r="J113" i="1"/>
  <c r="J117" i="1"/>
  <c r="J121" i="1"/>
  <c r="J125" i="1"/>
  <c r="J129" i="1"/>
  <c r="J133" i="1"/>
  <c r="J137" i="1"/>
  <c r="J141" i="1"/>
  <c r="J145" i="1"/>
  <c r="J149" i="1"/>
  <c r="J153" i="1"/>
  <c r="J157" i="1"/>
  <c r="J161" i="1"/>
  <c r="J165" i="1"/>
  <c r="J169" i="1"/>
  <c r="J173" i="1"/>
  <c r="J177" i="1"/>
  <c r="J181" i="1"/>
  <c r="J185" i="1"/>
  <c r="J189" i="1"/>
  <c r="J193" i="1"/>
  <c r="J197" i="1"/>
  <c r="J201" i="1"/>
  <c r="J205" i="1"/>
  <c r="J209" i="1"/>
  <c r="J213" i="1"/>
  <c r="J217" i="1"/>
  <c r="J221" i="1"/>
  <c r="J225" i="1"/>
  <c r="J229" i="1"/>
  <c r="J233" i="1"/>
  <c r="J237" i="1"/>
  <c r="J241" i="1"/>
  <c r="J245" i="1"/>
  <c r="J249" i="1"/>
  <c r="J253" i="1"/>
  <c r="J257" i="1"/>
  <c r="J261" i="1"/>
  <c r="J265" i="1"/>
  <c r="J269" i="1"/>
  <c r="J273" i="1"/>
  <c r="J277" i="1"/>
  <c r="J281" i="1"/>
  <c r="J285" i="1"/>
  <c r="J289" i="1"/>
  <c r="J293" i="1"/>
  <c r="J297" i="1"/>
  <c r="J301" i="1"/>
  <c r="J305" i="1"/>
  <c r="J309" i="1"/>
  <c r="J313" i="1"/>
  <c r="J317" i="1"/>
  <c r="J321" i="1"/>
  <c r="J325" i="1"/>
  <c r="J329" i="1"/>
  <c r="J333" i="1"/>
  <c r="J337" i="1"/>
  <c r="J341" i="1"/>
  <c r="J6" i="1"/>
  <c r="J22" i="1"/>
  <c r="J38" i="1"/>
  <c r="J54" i="1"/>
  <c r="J70" i="1"/>
  <c r="J86" i="1"/>
  <c r="J102" i="1"/>
  <c r="J118" i="1"/>
  <c r="J134" i="1"/>
  <c r="J150" i="1"/>
  <c r="J166" i="1"/>
  <c r="J182" i="1"/>
  <c r="J198" i="1"/>
  <c r="J214" i="1"/>
  <c r="J230" i="1"/>
  <c r="J246" i="1"/>
  <c r="J262" i="1"/>
  <c r="J278" i="1"/>
  <c r="J294" i="1"/>
  <c r="J310" i="1"/>
  <c r="J326" i="1"/>
  <c r="J342" i="1"/>
  <c r="J346" i="1"/>
  <c r="J350" i="1"/>
  <c r="J354" i="1"/>
  <c r="J358" i="1"/>
  <c r="J362" i="1"/>
  <c r="J366" i="1"/>
  <c r="J370" i="1"/>
  <c r="J374" i="1"/>
  <c r="J378" i="1"/>
  <c r="J382" i="1"/>
  <c r="J386" i="1"/>
  <c r="J390" i="1"/>
  <c r="J394" i="1"/>
  <c r="J398" i="1"/>
  <c r="J402" i="1"/>
  <c r="J406" i="1"/>
  <c r="J410" i="1"/>
  <c r="J414" i="1"/>
  <c r="J418" i="1"/>
  <c r="J422" i="1"/>
  <c r="J426" i="1"/>
  <c r="J430" i="1"/>
  <c r="J434" i="1"/>
  <c r="J438" i="1"/>
  <c r="J442" i="1"/>
  <c r="J446" i="1"/>
  <c r="J450" i="1"/>
  <c r="J454" i="1"/>
  <c r="J458" i="1"/>
  <c r="J462" i="1"/>
  <c r="J466" i="1"/>
  <c r="J470" i="1"/>
  <c r="J474" i="1"/>
  <c r="J478" i="1"/>
  <c r="J482" i="1"/>
  <c r="J486" i="1"/>
  <c r="J490" i="1"/>
  <c r="J494" i="1"/>
  <c r="J498" i="1"/>
  <c r="J502" i="1"/>
  <c r="J10" i="1"/>
  <c r="J26" i="1"/>
  <c r="J42" i="1"/>
  <c r="J58" i="1"/>
  <c r="J74" i="1"/>
  <c r="J90" i="1"/>
  <c r="J106" i="1"/>
  <c r="J122" i="1"/>
  <c r="J138" i="1"/>
  <c r="J154" i="1"/>
  <c r="J170" i="1"/>
  <c r="J186" i="1"/>
  <c r="J202" i="1"/>
  <c r="J218" i="1"/>
  <c r="J234" i="1"/>
  <c r="J250" i="1"/>
  <c r="J266" i="1"/>
  <c r="J282" i="1"/>
  <c r="J298" i="1"/>
  <c r="J314" i="1"/>
  <c r="J330" i="1"/>
  <c r="J343" i="1"/>
  <c r="J347" i="1"/>
  <c r="J351" i="1"/>
  <c r="J355" i="1"/>
  <c r="J359" i="1"/>
  <c r="J363" i="1"/>
  <c r="J367" i="1"/>
  <c r="J371" i="1"/>
  <c r="J375" i="1"/>
  <c r="J379" i="1"/>
  <c r="J383" i="1"/>
  <c r="J387" i="1"/>
  <c r="J391" i="1"/>
  <c r="J395" i="1"/>
  <c r="J399" i="1"/>
  <c r="J403" i="1"/>
  <c r="J407" i="1"/>
  <c r="J411" i="1"/>
  <c r="J415" i="1"/>
  <c r="J419" i="1"/>
  <c r="J423" i="1"/>
  <c r="J427" i="1"/>
  <c r="J431" i="1"/>
  <c r="J435" i="1"/>
  <c r="J439" i="1"/>
  <c r="J443" i="1"/>
  <c r="J447" i="1"/>
  <c r="J451" i="1"/>
  <c r="J455" i="1"/>
  <c r="J459" i="1"/>
  <c r="J463" i="1"/>
  <c r="J467" i="1"/>
  <c r="J471" i="1"/>
  <c r="J475" i="1"/>
  <c r="J479" i="1"/>
  <c r="J483" i="1"/>
  <c r="J487" i="1"/>
  <c r="J491" i="1"/>
  <c r="J495" i="1"/>
  <c r="J499" i="1"/>
  <c r="J503" i="1"/>
  <c r="J507" i="1"/>
  <c r="J511" i="1"/>
  <c r="J515" i="1"/>
  <c r="J519" i="1"/>
  <c r="J523" i="1"/>
  <c r="J527" i="1"/>
  <c r="J531" i="1"/>
  <c r="J535" i="1"/>
  <c r="J539" i="1"/>
  <c r="J543" i="1"/>
  <c r="J547" i="1"/>
  <c r="J551" i="1"/>
  <c r="J555" i="1"/>
  <c r="J559" i="1"/>
  <c r="J563" i="1"/>
  <c r="J567" i="1"/>
  <c r="J571" i="1"/>
  <c r="J575" i="1"/>
  <c r="J579" i="1"/>
  <c r="J583" i="1"/>
  <c r="J587" i="1"/>
  <c r="J591" i="1"/>
  <c r="J595" i="1"/>
  <c r="J14" i="1"/>
  <c r="J46" i="1"/>
  <c r="J78" i="1"/>
  <c r="J110" i="1"/>
  <c r="J142" i="1"/>
  <c r="J174" i="1"/>
  <c r="J206" i="1"/>
  <c r="J238" i="1"/>
  <c r="J270" i="1"/>
  <c r="J302" i="1"/>
  <c r="J334" i="1"/>
  <c r="J348" i="1"/>
  <c r="J356" i="1"/>
  <c r="J364" i="1"/>
  <c r="J372" i="1"/>
  <c r="J380" i="1"/>
  <c r="J388" i="1"/>
  <c r="J396" i="1"/>
  <c r="J404" i="1"/>
  <c r="J412" i="1"/>
  <c r="J420" i="1"/>
  <c r="J428" i="1"/>
  <c r="J436" i="1"/>
  <c r="J444" i="1"/>
  <c r="J452" i="1"/>
  <c r="J460" i="1"/>
  <c r="J468" i="1"/>
  <c r="J476" i="1"/>
  <c r="J484" i="1"/>
  <c r="J492" i="1"/>
  <c r="J500" i="1"/>
  <c r="J506" i="1"/>
  <c r="J512" i="1"/>
  <c r="J517" i="1"/>
  <c r="J522" i="1"/>
  <c r="J528" i="1"/>
  <c r="J533" i="1"/>
  <c r="J538" i="1"/>
  <c r="J544" i="1"/>
  <c r="J549" i="1"/>
  <c r="J554" i="1"/>
  <c r="J560" i="1"/>
  <c r="J565" i="1"/>
  <c r="J570" i="1"/>
  <c r="J576" i="1"/>
  <c r="J581" i="1"/>
  <c r="J586" i="1"/>
  <c r="J592" i="1"/>
  <c r="J597" i="1"/>
  <c r="J601" i="1"/>
  <c r="J605" i="1"/>
  <c r="J609" i="1"/>
  <c r="J613" i="1"/>
  <c r="J617" i="1"/>
  <c r="J621" i="1"/>
  <c r="J625" i="1"/>
  <c r="J629" i="1"/>
  <c r="J633" i="1"/>
  <c r="J637" i="1"/>
  <c r="J641" i="1"/>
  <c r="J645" i="1"/>
  <c r="J649" i="1"/>
  <c r="J653" i="1"/>
  <c r="J657" i="1"/>
  <c r="J661" i="1"/>
  <c r="J665" i="1"/>
  <c r="J669" i="1"/>
  <c r="J673" i="1"/>
  <c r="J677" i="1"/>
  <c r="J681" i="1"/>
  <c r="J685" i="1"/>
  <c r="J689" i="1"/>
  <c r="J693" i="1"/>
  <c r="J697" i="1"/>
  <c r="J701" i="1"/>
  <c r="J705" i="1"/>
  <c r="J709" i="1"/>
  <c r="J713" i="1"/>
  <c r="J717" i="1"/>
  <c r="J721" i="1"/>
  <c r="J725" i="1"/>
  <c r="J729" i="1"/>
  <c r="J733" i="1"/>
  <c r="J737" i="1"/>
  <c r="J741" i="1"/>
  <c r="J745" i="1"/>
  <c r="J749" i="1"/>
  <c r="J753" i="1"/>
  <c r="J757" i="1"/>
  <c r="J761" i="1"/>
  <c r="J765" i="1"/>
  <c r="J769" i="1"/>
  <c r="J773" i="1"/>
  <c r="J777" i="1"/>
  <c r="J781" i="1"/>
  <c r="J785" i="1"/>
  <c r="J789" i="1"/>
  <c r="J793" i="1"/>
  <c r="J797" i="1"/>
  <c r="J801" i="1"/>
  <c r="J805" i="1"/>
  <c r="J809" i="1"/>
  <c r="J813" i="1"/>
  <c r="J817" i="1"/>
  <c r="J821" i="1"/>
  <c r="J825" i="1"/>
  <c r="J829" i="1"/>
  <c r="J833" i="1"/>
  <c r="J837" i="1"/>
  <c r="J841" i="1"/>
  <c r="J845" i="1"/>
  <c r="J849" i="1"/>
  <c r="J853" i="1"/>
  <c r="J857" i="1"/>
  <c r="J861" i="1"/>
  <c r="J865" i="1"/>
  <c r="J869" i="1"/>
  <c r="J873" i="1"/>
  <c r="J877" i="1"/>
  <c r="J881" i="1"/>
  <c r="J885" i="1"/>
  <c r="J889" i="1"/>
  <c r="J893" i="1"/>
  <c r="J897" i="1"/>
  <c r="J901" i="1"/>
  <c r="J905" i="1"/>
  <c r="J909" i="1"/>
  <c r="J913" i="1"/>
  <c r="J917" i="1"/>
  <c r="J921" i="1"/>
  <c r="J925" i="1"/>
  <c r="J929" i="1"/>
  <c r="J933" i="1"/>
  <c r="J937" i="1"/>
  <c r="J941" i="1"/>
  <c r="J945" i="1"/>
  <c r="J949" i="1"/>
  <c r="J953" i="1"/>
  <c r="J957" i="1"/>
  <c r="J961" i="1"/>
  <c r="J965" i="1"/>
  <c r="J969" i="1"/>
  <c r="J973" i="1"/>
  <c r="J977" i="1"/>
  <c r="J981" i="1"/>
  <c r="J985" i="1"/>
  <c r="J989" i="1"/>
  <c r="J993" i="1"/>
  <c r="J997" i="1"/>
  <c r="J1001" i="1"/>
  <c r="J1005" i="1"/>
  <c r="J1009" i="1"/>
  <c r="J1013" i="1"/>
  <c r="J1017" i="1"/>
  <c r="J1021" i="1"/>
  <c r="J1025" i="1"/>
  <c r="J1029" i="1"/>
  <c r="J1033" i="1"/>
  <c r="J1037" i="1"/>
  <c r="J1041" i="1"/>
  <c r="J1045" i="1"/>
  <c r="J1049" i="1"/>
  <c r="J1053" i="1"/>
  <c r="J1057" i="1"/>
  <c r="J1061" i="1"/>
  <c r="J1065" i="1"/>
  <c r="J1069" i="1"/>
  <c r="J1073" i="1"/>
  <c r="J1077" i="1"/>
  <c r="J1081" i="1"/>
  <c r="J18" i="1"/>
  <c r="J62" i="1"/>
  <c r="J98" i="1"/>
  <c r="J146" i="1"/>
  <c r="J190" i="1"/>
  <c r="J226" i="1"/>
  <c r="J274" i="1"/>
  <c r="J318" i="1"/>
  <c r="J345" i="1"/>
  <c r="J357" i="1"/>
  <c r="J368" i="1"/>
  <c r="J377" i="1"/>
  <c r="J389" i="1"/>
  <c r="J400" i="1"/>
  <c r="J409" i="1"/>
  <c r="J421" i="1"/>
  <c r="J432" i="1"/>
  <c r="J441" i="1"/>
  <c r="J453" i="1"/>
  <c r="J464" i="1"/>
  <c r="J473" i="1"/>
  <c r="J485" i="1"/>
  <c r="J496" i="1"/>
  <c r="J505" i="1"/>
  <c r="J513" i="1"/>
  <c r="J520" i="1"/>
  <c r="J526" i="1"/>
  <c r="J534" i="1"/>
  <c r="J541" i="1"/>
  <c r="J548" i="1"/>
  <c r="J556" i="1"/>
  <c r="J562" i="1"/>
  <c r="J569" i="1"/>
  <c r="J577" i="1"/>
  <c r="J584" i="1"/>
  <c r="J590" i="1"/>
  <c r="J598" i="1"/>
  <c r="J603" i="1"/>
  <c r="J608" i="1"/>
  <c r="J614" i="1"/>
  <c r="J619" i="1"/>
  <c r="J624" i="1"/>
  <c r="J630" i="1"/>
  <c r="J635" i="1"/>
  <c r="J640" i="1"/>
  <c r="J646" i="1"/>
  <c r="J651" i="1"/>
  <c r="J656" i="1"/>
  <c r="J662" i="1"/>
  <c r="J667" i="1"/>
  <c r="J672" i="1"/>
  <c r="J678" i="1"/>
  <c r="J683" i="1"/>
  <c r="J688" i="1"/>
  <c r="J694" i="1"/>
  <c r="J699" i="1"/>
  <c r="J704" i="1"/>
  <c r="J710" i="1"/>
  <c r="J715" i="1"/>
  <c r="J720" i="1"/>
  <c r="J726" i="1"/>
  <c r="J731" i="1"/>
  <c r="J736" i="1"/>
  <c r="J742" i="1"/>
  <c r="J747" i="1"/>
  <c r="J752" i="1"/>
  <c r="J758" i="1"/>
  <c r="J763" i="1"/>
  <c r="J768" i="1"/>
  <c r="J774" i="1"/>
  <c r="J779" i="1"/>
  <c r="J784" i="1"/>
  <c r="J790" i="1"/>
  <c r="J795" i="1"/>
  <c r="J800" i="1"/>
  <c r="J806" i="1"/>
  <c r="J811" i="1"/>
  <c r="J816" i="1"/>
  <c r="J822" i="1"/>
  <c r="J827" i="1"/>
  <c r="J832" i="1"/>
  <c r="J838" i="1"/>
  <c r="J843" i="1"/>
  <c r="J848" i="1"/>
  <c r="J854" i="1"/>
  <c r="J859" i="1"/>
  <c r="J864" i="1"/>
  <c r="J870" i="1"/>
  <c r="J875" i="1"/>
  <c r="J880" i="1"/>
  <c r="J886" i="1"/>
  <c r="J891" i="1"/>
  <c r="J896" i="1"/>
  <c r="J902" i="1"/>
  <c r="J907" i="1"/>
  <c r="J912" i="1"/>
  <c r="J918" i="1"/>
  <c r="J923" i="1"/>
  <c r="J928" i="1"/>
  <c r="J934" i="1"/>
  <c r="J939" i="1"/>
  <c r="J944" i="1"/>
  <c r="J950" i="1"/>
  <c r="J955" i="1"/>
  <c r="J960" i="1"/>
  <c r="J966" i="1"/>
  <c r="J971" i="1"/>
  <c r="J976" i="1"/>
  <c r="J982" i="1"/>
  <c r="J987" i="1"/>
  <c r="J992" i="1"/>
  <c r="J998" i="1"/>
  <c r="J1003" i="1"/>
  <c r="J1008" i="1"/>
  <c r="J1014" i="1"/>
  <c r="J1019" i="1"/>
  <c r="J1024" i="1"/>
  <c r="J1030" i="1"/>
  <c r="J1035" i="1"/>
  <c r="J1040" i="1"/>
  <c r="J1046" i="1"/>
  <c r="J1051" i="1"/>
  <c r="J1056" i="1"/>
  <c r="J1062" i="1"/>
  <c r="J1067" i="1"/>
  <c r="J1072" i="1"/>
  <c r="J1078" i="1"/>
  <c r="J1083" i="1"/>
  <c r="J1087" i="1"/>
  <c r="J1091" i="1"/>
  <c r="J1095" i="1"/>
  <c r="J1099" i="1"/>
  <c r="J1103" i="1"/>
  <c r="J1107" i="1"/>
  <c r="J1111" i="1"/>
  <c r="J1115" i="1"/>
  <c r="J1119" i="1"/>
  <c r="J1123" i="1"/>
  <c r="J1127" i="1"/>
  <c r="J1131" i="1"/>
  <c r="J1135" i="1"/>
  <c r="J1139" i="1"/>
  <c r="J1143" i="1"/>
  <c r="J1147" i="1"/>
  <c r="J1151" i="1"/>
  <c r="J1155" i="1"/>
  <c r="J1159" i="1"/>
  <c r="J1163" i="1"/>
  <c r="J1167" i="1"/>
  <c r="J1171" i="1"/>
  <c r="J1175" i="1"/>
  <c r="J1179" i="1"/>
  <c r="J1183" i="1"/>
  <c r="J1187" i="1"/>
  <c r="J1191" i="1"/>
  <c r="J1195" i="1"/>
  <c r="J1199" i="1"/>
  <c r="J1203" i="1"/>
  <c r="J1207" i="1"/>
  <c r="J1211" i="1"/>
  <c r="J1215" i="1"/>
  <c r="J1219" i="1"/>
  <c r="J1223" i="1"/>
  <c r="J1227" i="1"/>
  <c r="J1231" i="1"/>
  <c r="J1235" i="1"/>
  <c r="J1239" i="1"/>
  <c r="J1243" i="1"/>
  <c r="J1247" i="1"/>
  <c r="J1251" i="1"/>
  <c r="J1255" i="1"/>
  <c r="J1259" i="1"/>
  <c r="J1263" i="1"/>
  <c r="J1267" i="1"/>
  <c r="J1271" i="1"/>
  <c r="J30" i="1"/>
  <c r="J66" i="1"/>
  <c r="J114" i="1"/>
  <c r="J158" i="1"/>
  <c r="J194" i="1"/>
  <c r="J242" i="1"/>
  <c r="J286" i="1"/>
  <c r="J322" i="1"/>
  <c r="J349" i="1"/>
  <c r="J360" i="1"/>
  <c r="J369" i="1"/>
  <c r="J381" i="1"/>
  <c r="J392" i="1"/>
  <c r="J401" i="1"/>
  <c r="J413" i="1"/>
  <c r="J424" i="1"/>
  <c r="J433" i="1"/>
  <c r="J445" i="1"/>
  <c r="J456" i="1"/>
  <c r="J465" i="1"/>
  <c r="J477" i="1"/>
  <c r="J488" i="1"/>
  <c r="J497" i="1"/>
  <c r="J508" i="1"/>
  <c r="J514" i="1"/>
  <c r="J521" i="1"/>
  <c r="J529" i="1"/>
  <c r="J536" i="1"/>
  <c r="J542" i="1"/>
  <c r="J550" i="1"/>
  <c r="J557" i="1"/>
  <c r="J564" i="1"/>
  <c r="J572" i="1"/>
  <c r="J578" i="1"/>
  <c r="J585" i="1"/>
  <c r="J593" i="1"/>
  <c r="J599" i="1"/>
  <c r="J604" i="1"/>
  <c r="J610" i="1"/>
  <c r="J615" i="1"/>
  <c r="J620" i="1"/>
  <c r="J626" i="1"/>
  <c r="J631" i="1"/>
  <c r="J636" i="1"/>
  <c r="J642" i="1"/>
  <c r="J647" i="1"/>
  <c r="J652" i="1"/>
  <c r="J658" i="1"/>
  <c r="J663" i="1"/>
  <c r="J668" i="1"/>
  <c r="J674" i="1"/>
  <c r="J679" i="1"/>
  <c r="J684" i="1"/>
  <c r="J690" i="1"/>
  <c r="J695" i="1"/>
  <c r="J700" i="1"/>
  <c r="J706" i="1"/>
  <c r="J711" i="1"/>
  <c r="J716" i="1"/>
  <c r="J722" i="1"/>
  <c r="J727" i="1"/>
  <c r="J732" i="1"/>
  <c r="J738" i="1"/>
  <c r="J743" i="1"/>
  <c r="J748" i="1"/>
  <c r="J754" i="1"/>
  <c r="J759" i="1"/>
  <c r="J764" i="1"/>
  <c r="J770" i="1"/>
  <c r="J775" i="1"/>
  <c r="J780" i="1"/>
  <c r="J786" i="1"/>
  <c r="J791" i="1"/>
  <c r="J796" i="1"/>
  <c r="J802" i="1"/>
  <c r="J812" i="1"/>
  <c r="J818" i="1"/>
  <c r="J823" i="1"/>
  <c r="J828" i="1"/>
  <c r="J834" i="1"/>
  <c r="J839" i="1"/>
  <c r="J844" i="1"/>
  <c r="J850" i="1"/>
  <c r="J855" i="1"/>
  <c r="J860" i="1"/>
  <c r="J866" i="1"/>
  <c r="J871" i="1"/>
  <c r="J876" i="1"/>
  <c r="J882" i="1"/>
  <c r="J887" i="1"/>
  <c r="J892" i="1"/>
  <c r="J898" i="1"/>
  <c r="J903" i="1"/>
  <c r="J908" i="1"/>
  <c r="J914" i="1"/>
  <c r="J919" i="1"/>
  <c r="J924" i="1"/>
  <c r="J930" i="1"/>
  <c r="J935" i="1"/>
  <c r="J940" i="1"/>
  <c r="J946" i="1"/>
  <c r="J951" i="1"/>
  <c r="J956" i="1"/>
  <c r="J962" i="1"/>
  <c r="J967" i="1"/>
  <c r="J972" i="1"/>
  <c r="J978" i="1"/>
  <c r="J983" i="1"/>
  <c r="J988" i="1"/>
  <c r="J994" i="1"/>
  <c r="J999" i="1"/>
  <c r="J1004" i="1"/>
  <c r="J1010" i="1"/>
  <c r="J1015" i="1"/>
  <c r="J1020" i="1"/>
  <c r="J1026" i="1"/>
  <c r="J1031" i="1"/>
  <c r="J1036" i="1"/>
  <c r="J1042" i="1"/>
  <c r="J1047" i="1"/>
  <c r="J1052" i="1"/>
  <c r="J1058" i="1"/>
  <c r="J1063" i="1"/>
  <c r="J1068" i="1"/>
  <c r="J1074" i="1"/>
  <c r="J1079" i="1"/>
  <c r="J1084" i="1"/>
  <c r="J1088" i="1"/>
  <c r="J1092" i="1"/>
  <c r="J1096" i="1"/>
  <c r="J1100" i="1"/>
  <c r="J1104" i="1"/>
  <c r="J1108" i="1"/>
  <c r="J1112" i="1"/>
  <c r="J1116" i="1"/>
  <c r="J1120" i="1"/>
  <c r="J1124" i="1"/>
  <c r="J1128" i="1"/>
  <c r="J1132" i="1"/>
  <c r="J1136" i="1"/>
  <c r="J1140" i="1"/>
  <c r="J1144" i="1"/>
  <c r="J1148" i="1"/>
  <c r="J1152" i="1"/>
  <c r="J1156" i="1"/>
  <c r="J1160" i="1"/>
  <c r="J1164" i="1"/>
  <c r="J1168" i="1"/>
  <c r="J1172" i="1"/>
  <c r="J1176" i="1"/>
  <c r="J1180" i="1"/>
  <c r="J1184" i="1"/>
  <c r="J1188" i="1"/>
  <c r="J1192" i="1"/>
  <c r="J1196" i="1"/>
  <c r="J1200" i="1"/>
  <c r="J1204" i="1"/>
  <c r="J1208" i="1"/>
  <c r="J1212" i="1"/>
  <c r="J1216" i="1"/>
  <c r="J1220" i="1"/>
  <c r="J1224" i="1"/>
  <c r="J1228" i="1"/>
  <c r="J1232" i="1"/>
  <c r="J1236" i="1"/>
  <c r="J1240" i="1"/>
  <c r="J1244" i="1"/>
  <c r="J1248" i="1"/>
  <c r="J1252" i="1"/>
  <c r="J34" i="1"/>
  <c r="J126" i="1"/>
  <c r="J210" i="1"/>
  <c r="J290" i="1"/>
  <c r="J352" i="1"/>
  <c r="J373" i="1"/>
  <c r="J393" i="1"/>
  <c r="J416" i="1"/>
  <c r="J437" i="1"/>
  <c r="J457" i="1"/>
  <c r="J480" i="1"/>
  <c r="J501" i="1"/>
  <c r="J516" i="1"/>
  <c r="J530" i="1"/>
  <c r="J545" i="1"/>
  <c r="J558" i="1"/>
  <c r="J573" i="1"/>
  <c r="J588" i="1"/>
  <c r="J600" i="1"/>
  <c r="J611" i="1"/>
  <c r="J622" i="1"/>
  <c r="J632" i="1"/>
  <c r="J643" i="1"/>
  <c r="J654" i="1"/>
  <c r="J664" i="1"/>
  <c r="J675" i="1"/>
  <c r="J686" i="1"/>
  <c r="J696" i="1"/>
  <c r="J707" i="1"/>
  <c r="J718" i="1"/>
  <c r="J728" i="1"/>
  <c r="J739" i="1"/>
  <c r="J750" i="1"/>
  <c r="J760" i="1"/>
  <c r="J771" i="1"/>
  <c r="J782" i="1"/>
  <c r="J792" i="1"/>
  <c r="J803" i="1"/>
  <c r="J814" i="1"/>
  <c r="J824" i="1"/>
  <c r="J835" i="1"/>
  <c r="J846" i="1"/>
  <c r="J856" i="1"/>
  <c r="J867" i="1"/>
  <c r="J878" i="1"/>
  <c r="J888" i="1"/>
  <c r="J899" i="1"/>
  <c r="J910" i="1"/>
  <c r="J920" i="1"/>
  <c r="J931" i="1"/>
  <c r="J942" i="1"/>
  <c r="J952" i="1"/>
  <c r="J963" i="1"/>
  <c r="J974" i="1"/>
  <c r="J984" i="1"/>
  <c r="J995" i="1"/>
  <c r="J1006" i="1"/>
  <c r="J1016" i="1"/>
  <c r="J1027" i="1"/>
  <c r="J1038" i="1"/>
  <c r="J1048" i="1"/>
  <c r="J1059" i="1"/>
  <c r="J1070" i="1"/>
  <c r="J1080" i="1"/>
  <c r="J1089" i="1"/>
  <c r="J1097" i="1"/>
  <c r="J1105" i="1"/>
  <c r="J1113" i="1"/>
  <c r="J1121" i="1"/>
  <c r="J1129" i="1"/>
  <c r="J1137" i="1"/>
  <c r="J1145" i="1"/>
  <c r="J1153" i="1"/>
  <c r="J1161" i="1"/>
  <c r="J1169" i="1"/>
  <c r="J1177" i="1"/>
  <c r="J1185" i="1"/>
  <c r="J1193" i="1"/>
  <c r="J1201" i="1"/>
  <c r="J1209" i="1"/>
  <c r="J1217" i="1"/>
  <c r="J1225" i="1"/>
  <c r="J1233" i="1"/>
  <c r="J1241" i="1"/>
  <c r="J1249" i="1"/>
  <c r="J1256" i="1"/>
  <c r="J1261" i="1"/>
  <c r="J1266" i="1"/>
  <c r="J1272" i="1"/>
  <c r="J1276" i="1"/>
  <c r="J1280" i="1"/>
  <c r="J1284" i="1"/>
  <c r="J1288" i="1"/>
  <c r="J1292" i="1"/>
  <c r="J1296" i="1"/>
  <c r="J1300" i="1"/>
  <c r="J1304" i="1"/>
  <c r="J1308" i="1"/>
  <c r="J1312" i="1"/>
  <c r="J1316" i="1"/>
  <c r="J1320" i="1"/>
  <c r="J1324" i="1"/>
  <c r="J1328" i="1"/>
  <c r="J1332" i="1"/>
  <c r="J1336" i="1"/>
  <c r="J1340" i="1"/>
  <c r="J1344" i="1"/>
  <c r="J1348" i="1"/>
  <c r="J1352" i="1"/>
  <c r="J1356" i="1"/>
  <c r="J1360" i="1"/>
  <c r="J1364" i="1"/>
  <c r="J1368" i="1"/>
  <c r="J1372" i="1"/>
  <c r="J1376" i="1"/>
  <c r="J1380" i="1"/>
  <c r="J1384" i="1"/>
  <c r="J1388" i="1"/>
  <c r="J1392" i="1"/>
  <c r="J1396" i="1"/>
  <c r="J1400" i="1"/>
  <c r="J1404" i="1"/>
  <c r="J1408" i="1"/>
  <c r="J1412" i="1"/>
  <c r="J1416" i="1"/>
  <c r="J1420" i="1"/>
  <c r="J1424" i="1"/>
  <c r="J1428" i="1"/>
  <c r="J1432" i="1"/>
  <c r="J1436" i="1"/>
  <c r="J1440" i="1"/>
  <c r="J1444" i="1"/>
  <c r="J1448" i="1"/>
  <c r="J1452" i="1"/>
  <c r="J1456" i="1"/>
  <c r="J1460" i="1"/>
  <c r="J1464" i="1"/>
  <c r="J1468" i="1"/>
  <c r="J1472" i="1"/>
  <c r="J1476" i="1"/>
  <c r="J1480" i="1"/>
  <c r="J1484" i="1"/>
  <c r="J1488" i="1"/>
  <c r="J1492" i="1"/>
  <c r="J1496" i="1"/>
  <c r="J1500" i="1"/>
  <c r="J1504" i="1"/>
  <c r="J1508" i="1"/>
  <c r="J1512" i="1"/>
  <c r="J1516" i="1"/>
  <c r="J1520" i="1"/>
  <c r="J1524" i="1"/>
  <c r="J1528" i="1"/>
  <c r="J1532" i="1"/>
  <c r="J1536" i="1"/>
  <c r="J1540" i="1"/>
  <c r="J1544" i="1"/>
  <c r="J1548" i="1"/>
  <c r="J1552" i="1"/>
  <c r="J1556" i="1"/>
  <c r="J1560" i="1"/>
  <c r="J1564" i="1"/>
  <c r="J1568" i="1"/>
  <c r="J1572" i="1"/>
  <c r="J1576" i="1"/>
  <c r="J1580" i="1"/>
  <c r="J1584" i="1"/>
  <c r="J1588" i="1"/>
  <c r="J1592" i="1"/>
  <c r="J1596" i="1"/>
  <c r="J1600" i="1"/>
  <c r="J1604" i="1"/>
  <c r="J1608" i="1"/>
  <c r="J1612" i="1"/>
  <c r="J1616" i="1"/>
  <c r="J1620" i="1"/>
  <c r="J1624" i="1"/>
  <c r="J1628" i="1"/>
  <c r="J1632" i="1"/>
  <c r="J1636" i="1"/>
  <c r="J1640" i="1"/>
  <c r="J1644" i="1"/>
  <c r="J1648" i="1"/>
  <c r="J1652" i="1"/>
  <c r="J1656" i="1"/>
  <c r="J1660" i="1"/>
  <c r="J1664" i="1"/>
  <c r="J1668" i="1"/>
  <c r="J1672" i="1"/>
  <c r="J1676" i="1"/>
  <c r="J1680" i="1"/>
  <c r="J1684" i="1"/>
  <c r="J1688" i="1"/>
  <c r="J1692" i="1"/>
  <c r="J1696" i="1"/>
  <c r="J1700" i="1"/>
  <c r="J1704" i="1"/>
  <c r="J1708" i="1"/>
  <c r="J1712" i="1"/>
  <c r="J1716" i="1"/>
  <c r="J1720" i="1"/>
  <c r="J1724" i="1"/>
  <c r="J1728" i="1"/>
  <c r="J1732" i="1"/>
  <c r="J1736" i="1"/>
  <c r="J1740" i="1"/>
  <c r="J1744" i="1"/>
  <c r="J1748" i="1"/>
  <c r="J1752" i="1"/>
  <c r="J1756" i="1"/>
  <c r="J1760" i="1"/>
  <c r="J1764" i="1"/>
  <c r="J1768" i="1"/>
  <c r="J1772" i="1"/>
  <c r="J1776" i="1"/>
  <c r="J1780" i="1"/>
  <c r="J1784" i="1"/>
  <c r="J1788" i="1"/>
  <c r="J1792" i="1"/>
  <c r="J1796" i="1"/>
  <c r="J1800" i="1"/>
  <c r="J1804" i="1"/>
  <c r="J1808" i="1"/>
  <c r="J1812" i="1"/>
  <c r="J1816" i="1"/>
  <c r="J1820" i="1"/>
  <c r="J1824" i="1"/>
  <c r="J1828" i="1"/>
  <c r="J1832" i="1"/>
  <c r="J1836" i="1"/>
  <c r="J1840" i="1"/>
  <c r="J1844" i="1"/>
  <c r="J1848" i="1"/>
  <c r="J1852" i="1"/>
  <c r="J1856" i="1"/>
  <c r="J1860" i="1"/>
  <c r="J1864" i="1"/>
  <c r="J1868" i="1"/>
  <c r="J1872" i="1"/>
  <c r="J1876" i="1"/>
  <c r="J1880" i="1"/>
  <c r="J1884" i="1"/>
  <c r="J1888" i="1"/>
  <c r="J1892" i="1"/>
  <c r="J1896" i="1"/>
  <c r="J1900" i="1"/>
  <c r="J1904" i="1"/>
  <c r="J1908" i="1"/>
  <c r="J1912" i="1"/>
  <c r="J1916" i="1"/>
  <c r="J1920" i="1"/>
  <c r="J1924" i="1"/>
  <c r="J1928" i="1"/>
  <c r="J1932" i="1"/>
  <c r="J1936" i="1"/>
  <c r="J1940" i="1"/>
  <c r="J1944" i="1"/>
  <c r="J1948" i="1"/>
  <c r="J1952" i="1"/>
  <c r="J1956" i="1"/>
  <c r="J1960" i="1"/>
  <c r="J1964" i="1"/>
  <c r="J1968" i="1"/>
  <c r="J1972" i="1"/>
  <c r="J1976" i="1"/>
  <c r="J1980" i="1"/>
  <c r="J1984" i="1"/>
  <c r="J1988" i="1"/>
  <c r="J1992" i="1"/>
  <c r="J1996" i="1"/>
  <c r="J2000" i="1"/>
  <c r="J2004" i="1"/>
  <c r="J2008" i="1"/>
  <c r="J2012" i="1"/>
  <c r="J2016" i="1"/>
  <c r="J2020" i="1"/>
  <c r="J2024" i="1"/>
  <c r="J2028" i="1"/>
  <c r="J2032" i="1"/>
  <c r="J2036" i="1"/>
  <c r="J2040" i="1"/>
  <c r="J2044" i="1"/>
  <c r="J2048" i="1"/>
  <c r="J2052" i="1"/>
  <c r="J2056" i="1"/>
  <c r="J2060" i="1"/>
  <c r="J2064" i="1"/>
  <c r="J2068" i="1"/>
  <c r="J2072" i="1"/>
  <c r="J2076" i="1"/>
  <c r="J2080" i="1"/>
  <c r="J2084" i="1"/>
  <c r="J2088" i="1"/>
  <c r="J2092" i="1"/>
  <c r="J2096" i="1"/>
  <c r="J2100" i="1"/>
  <c r="J2104" i="1"/>
  <c r="J2108" i="1"/>
  <c r="J2112" i="1"/>
  <c r="J2116" i="1"/>
  <c r="J2120" i="1"/>
  <c r="J2124" i="1"/>
  <c r="J2128" i="1"/>
  <c r="J2132" i="1"/>
  <c r="J2136" i="1"/>
  <c r="J2140" i="1"/>
  <c r="J2144" i="1"/>
  <c r="J2148" i="1"/>
  <c r="J2152" i="1"/>
  <c r="J2156" i="1"/>
  <c r="J2160" i="1"/>
  <c r="J2164" i="1"/>
  <c r="J2168" i="1"/>
  <c r="J2172" i="1"/>
  <c r="J2176" i="1"/>
  <c r="J2180" i="1"/>
  <c r="J2184" i="1"/>
  <c r="J2188" i="1"/>
  <c r="J2192" i="1"/>
  <c r="J2196" i="1"/>
  <c r="J2200" i="1"/>
  <c r="J2204" i="1"/>
  <c r="J2208" i="1"/>
  <c r="J2212" i="1"/>
  <c r="J2216" i="1"/>
  <c r="J2220" i="1"/>
  <c r="J2224" i="1"/>
  <c r="J2228" i="1"/>
  <c r="J2232" i="1"/>
  <c r="J2236" i="1"/>
  <c r="J2240" i="1"/>
  <c r="J2244" i="1"/>
  <c r="J2248" i="1"/>
  <c r="J2252" i="1"/>
  <c r="J2256" i="1"/>
  <c r="J2260" i="1"/>
  <c r="J2264" i="1"/>
  <c r="J2268" i="1"/>
  <c r="J2272" i="1"/>
  <c r="J2276" i="1"/>
  <c r="J2280" i="1"/>
  <c r="J50" i="1"/>
  <c r="J130" i="1"/>
  <c r="J222" i="1"/>
  <c r="J306" i="1"/>
  <c r="J353" i="1"/>
  <c r="J376" i="1"/>
  <c r="J397" i="1"/>
  <c r="J417" i="1"/>
  <c r="J440" i="1"/>
  <c r="J461" i="1"/>
  <c r="J481" i="1"/>
  <c r="J504" i="1"/>
  <c r="J518" i="1"/>
  <c r="J532" i="1"/>
  <c r="J546" i="1"/>
  <c r="J561" i="1"/>
  <c r="J574" i="1"/>
  <c r="J589" i="1"/>
  <c r="J602" i="1"/>
  <c r="J612" i="1"/>
  <c r="J623" i="1"/>
  <c r="J634" i="1"/>
  <c r="J644" i="1"/>
  <c r="J655" i="1"/>
  <c r="J666" i="1"/>
  <c r="J676" i="1"/>
  <c r="J687" i="1"/>
  <c r="J698" i="1"/>
  <c r="J708" i="1"/>
  <c r="J719" i="1"/>
  <c r="J730" i="1"/>
  <c r="J740" i="1"/>
  <c r="J751" i="1"/>
  <c r="J762" i="1"/>
  <c r="J772" i="1"/>
  <c r="J783" i="1"/>
  <c r="J794" i="1"/>
  <c r="J804" i="1"/>
  <c r="J815" i="1"/>
  <c r="J826" i="1"/>
  <c r="J836" i="1"/>
  <c r="J847" i="1"/>
  <c r="J858" i="1"/>
  <c r="J868" i="1"/>
  <c r="J879" i="1"/>
  <c r="J890" i="1"/>
  <c r="J900" i="1"/>
  <c r="J911" i="1"/>
  <c r="J922" i="1"/>
  <c r="J932" i="1"/>
  <c r="J943" i="1"/>
  <c r="J954" i="1"/>
  <c r="J964" i="1"/>
  <c r="J975" i="1"/>
  <c r="J986" i="1"/>
  <c r="J996" i="1"/>
  <c r="J1007" i="1"/>
  <c r="J1018" i="1"/>
  <c r="J1028" i="1"/>
  <c r="J1039" i="1"/>
  <c r="J1050" i="1"/>
  <c r="J1060" i="1"/>
  <c r="J1071" i="1"/>
  <c r="J1082" i="1"/>
  <c r="J1090" i="1"/>
  <c r="J1098" i="1"/>
  <c r="J1106" i="1"/>
  <c r="J1114" i="1"/>
  <c r="J1122" i="1"/>
  <c r="J1130" i="1"/>
  <c r="J1138" i="1"/>
  <c r="J1146" i="1"/>
  <c r="J1154" i="1"/>
  <c r="J1162" i="1"/>
  <c r="J1170" i="1"/>
  <c r="J1178" i="1"/>
  <c r="J1186" i="1"/>
  <c r="J1194" i="1"/>
  <c r="J1202" i="1"/>
  <c r="J1210" i="1"/>
  <c r="J1218" i="1"/>
  <c r="J1226" i="1"/>
  <c r="J1234" i="1"/>
  <c r="J1242" i="1"/>
  <c r="J1250" i="1"/>
  <c r="J1257" i="1"/>
  <c r="J1262" i="1"/>
  <c r="J1268" i="1"/>
  <c r="J1273" i="1"/>
  <c r="J1277" i="1"/>
  <c r="J1281" i="1"/>
  <c r="J1285" i="1"/>
  <c r="J1289" i="1"/>
  <c r="J1293" i="1"/>
  <c r="J1297" i="1"/>
  <c r="J1301" i="1"/>
  <c r="J1305" i="1"/>
  <c r="J1309" i="1"/>
  <c r="J1313" i="1"/>
  <c r="J1317" i="1"/>
  <c r="J1321" i="1"/>
  <c r="J1325" i="1"/>
  <c r="J1329" i="1"/>
  <c r="J1333" i="1"/>
  <c r="J1337" i="1"/>
  <c r="J1341" i="1"/>
  <c r="J1345" i="1"/>
  <c r="J1349" i="1"/>
  <c r="J1353" i="1"/>
  <c r="J1357" i="1"/>
  <c r="J1361" i="1"/>
  <c r="J1365" i="1"/>
  <c r="J1369" i="1"/>
  <c r="J1373" i="1"/>
  <c r="J1377" i="1"/>
  <c r="J1381" i="1"/>
  <c r="J1385" i="1"/>
  <c r="J1389" i="1"/>
  <c r="J1393" i="1"/>
  <c r="J1397" i="1"/>
  <c r="J1401" i="1"/>
  <c r="J1405" i="1"/>
  <c r="J1409" i="1"/>
  <c r="J1413" i="1"/>
  <c r="J1417" i="1"/>
  <c r="J1421" i="1"/>
  <c r="J1425" i="1"/>
  <c r="J1429" i="1"/>
  <c r="J1433" i="1"/>
  <c r="J1437" i="1"/>
  <c r="J1441" i="1"/>
  <c r="J1445" i="1"/>
  <c r="J1449" i="1"/>
  <c r="J1453" i="1"/>
  <c r="J1457" i="1"/>
  <c r="J1461" i="1"/>
  <c r="J1465" i="1"/>
  <c r="J1469" i="1"/>
  <c r="J1473" i="1"/>
  <c r="J1477" i="1"/>
  <c r="J1481" i="1"/>
  <c r="J1485" i="1"/>
  <c r="J1489" i="1"/>
  <c r="J1493" i="1"/>
  <c r="J1497" i="1"/>
  <c r="J1501" i="1"/>
  <c r="J1505" i="1"/>
  <c r="J1509" i="1"/>
  <c r="J1513" i="1"/>
  <c r="J1517" i="1"/>
  <c r="J1521" i="1"/>
  <c r="J1525" i="1"/>
  <c r="J1529" i="1"/>
  <c r="J1533" i="1"/>
  <c r="J1537" i="1"/>
  <c r="J1541" i="1"/>
  <c r="J1545" i="1"/>
  <c r="J1549" i="1"/>
  <c r="J1553" i="1"/>
  <c r="J1557" i="1"/>
  <c r="J1561" i="1"/>
  <c r="J1565" i="1"/>
  <c r="J1569" i="1"/>
  <c r="J1573" i="1"/>
  <c r="J1577" i="1"/>
  <c r="J1581" i="1"/>
  <c r="J1585" i="1"/>
  <c r="J1589" i="1"/>
  <c r="J1593" i="1"/>
  <c r="J1597" i="1"/>
  <c r="J1601" i="1"/>
  <c r="J1605" i="1"/>
  <c r="J1609" i="1"/>
  <c r="J1613" i="1"/>
  <c r="J1617" i="1"/>
  <c r="J1621" i="1"/>
  <c r="J1625" i="1"/>
  <c r="J1629" i="1"/>
  <c r="J1633" i="1"/>
  <c r="J1637" i="1"/>
  <c r="J1641" i="1"/>
  <c r="J1645" i="1"/>
  <c r="J1649" i="1"/>
  <c r="J1653" i="1"/>
  <c r="J1657" i="1"/>
  <c r="J1661" i="1"/>
  <c r="J1665" i="1"/>
  <c r="J1669" i="1"/>
  <c r="J1673" i="1"/>
  <c r="J1677" i="1"/>
  <c r="J1681" i="1"/>
  <c r="J1685" i="1"/>
  <c r="J1689" i="1"/>
  <c r="J1693" i="1"/>
  <c r="J1697" i="1"/>
  <c r="J1701" i="1"/>
  <c r="J1705" i="1"/>
  <c r="J1709" i="1"/>
  <c r="J1713" i="1"/>
  <c r="J1717" i="1"/>
  <c r="J1721" i="1"/>
  <c r="J1725" i="1"/>
  <c r="J1729" i="1"/>
  <c r="J1733" i="1"/>
  <c r="J1737" i="1"/>
  <c r="J1741" i="1"/>
  <c r="J1745" i="1"/>
  <c r="J1749" i="1"/>
  <c r="J1753" i="1"/>
  <c r="J1757" i="1"/>
  <c r="J1761" i="1"/>
  <c r="J1765" i="1"/>
  <c r="J1769" i="1"/>
  <c r="J1773" i="1"/>
  <c r="J1777" i="1"/>
  <c r="J1781" i="1"/>
  <c r="J1785" i="1"/>
  <c r="J1789" i="1"/>
  <c r="J1793" i="1"/>
  <c r="J1797" i="1"/>
  <c r="J1801" i="1"/>
  <c r="J1805" i="1"/>
  <c r="J1809" i="1"/>
  <c r="J1813" i="1"/>
  <c r="J1817" i="1"/>
  <c r="J1821" i="1"/>
  <c r="J1825" i="1"/>
  <c r="J1829" i="1"/>
  <c r="J1833" i="1"/>
  <c r="J1837" i="1"/>
  <c r="J1841" i="1"/>
  <c r="J1845" i="1"/>
  <c r="J1849" i="1"/>
  <c r="J1853" i="1"/>
  <c r="J1857" i="1"/>
  <c r="J1861" i="1"/>
  <c r="J1865" i="1"/>
  <c r="J1869" i="1"/>
  <c r="J1873" i="1"/>
  <c r="J1877" i="1"/>
  <c r="J1881" i="1"/>
  <c r="J1885" i="1"/>
  <c r="J1889" i="1"/>
  <c r="J1893" i="1"/>
  <c r="J1897" i="1"/>
  <c r="J1901" i="1"/>
  <c r="J1905" i="1"/>
  <c r="J1909" i="1"/>
  <c r="J1913" i="1"/>
  <c r="J1917" i="1"/>
  <c r="J1921" i="1"/>
  <c r="J1925" i="1"/>
  <c r="J1929" i="1"/>
  <c r="J1933" i="1"/>
  <c r="J1937" i="1"/>
  <c r="J1941" i="1"/>
  <c r="J1945" i="1"/>
  <c r="J1949" i="1"/>
  <c r="J1953" i="1"/>
  <c r="J1957" i="1"/>
  <c r="J1961" i="1"/>
  <c r="J1965" i="1"/>
  <c r="J1969" i="1"/>
  <c r="J1973" i="1"/>
  <c r="J1977" i="1"/>
  <c r="J1981" i="1"/>
  <c r="J1985" i="1"/>
  <c r="J1989" i="1"/>
  <c r="J1993" i="1"/>
  <c r="J1997" i="1"/>
  <c r="J2001" i="1"/>
  <c r="J2005" i="1"/>
  <c r="J2009" i="1"/>
  <c r="J2013" i="1"/>
  <c r="J2017" i="1"/>
  <c r="J2021" i="1"/>
  <c r="J2025" i="1"/>
  <c r="J2029" i="1"/>
  <c r="J2033" i="1"/>
  <c r="J2037" i="1"/>
  <c r="J2041" i="1"/>
  <c r="J2045" i="1"/>
  <c r="J2049" i="1"/>
  <c r="J2053" i="1"/>
  <c r="J2057" i="1"/>
  <c r="J2061" i="1"/>
  <c r="J2065" i="1"/>
  <c r="J2069" i="1"/>
  <c r="J2073" i="1"/>
  <c r="J2077" i="1"/>
  <c r="J2081" i="1"/>
  <c r="J2085" i="1"/>
  <c r="J2089" i="1"/>
  <c r="J2093" i="1"/>
  <c r="J2097" i="1"/>
  <c r="J2101" i="1"/>
  <c r="J2105" i="1"/>
  <c r="J2109" i="1"/>
  <c r="J2113" i="1"/>
  <c r="J2117" i="1"/>
  <c r="J2121" i="1"/>
  <c r="J2125" i="1"/>
  <c r="J2129" i="1"/>
  <c r="J2133" i="1"/>
  <c r="J2137" i="1"/>
  <c r="J2141" i="1"/>
  <c r="J2145" i="1"/>
  <c r="J2149" i="1"/>
  <c r="J2153" i="1"/>
  <c r="J2157" i="1"/>
  <c r="J2161" i="1"/>
  <c r="J2165" i="1"/>
  <c r="J2169" i="1"/>
  <c r="J2173" i="1"/>
  <c r="J2177" i="1"/>
  <c r="J2181" i="1"/>
  <c r="J2185" i="1"/>
  <c r="J2189" i="1"/>
  <c r="J2193" i="1"/>
  <c r="J2197" i="1"/>
  <c r="J2201" i="1"/>
  <c r="J2205" i="1"/>
  <c r="J2209" i="1"/>
  <c r="J2213" i="1"/>
  <c r="J2217" i="1"/>
  <c r="J2221" i="1"/>
  <c r="J2225" i="1"/>
  <c r="J2229" i="1"/>
  <c r="J2233" i="1"/>
  <c r="J2237" i="1"/>
  <c r="J2241" i="1"/>
  <c r="J2245" i="1"/>
  <c r="J2249" i="1"/>
  <c r="J2253" i="1"/>
  <c r="J2257" i="1"/>
  <c r="J2261" i="1"/>
  <c r="J2265" i="1"/>
  <c r="J2269" i="1"/>
  <c r="J2273" i="1"/>
  <c r="J2277" i="1"/>
  <c r="J2281" i="1"/>
  <c r="J82" i="1"/>
  <c r="J254" i="1"/>
  <c r="J361" i="1"/>
  <c r="J405" i="1"/>
  <c r="J448" i="1"/>
  <c r="J489" i="1"/>
  <c r="J524" i="1"/>
  <c r="J552" i="1"/>
  <c r="J580" i="1"/>
  <c r="J606" i="1"/>
  <c r="J627" i="1"/>
  <c r="J648" i="1"/>
  <c r="J670" i="1"/>
  <c r="J691" i="1"/>
  <c r="J712" i="1"/>
  <c r="J734" i="1"/>
  <c r="J755" i="1"/>
  <c r="J776" i="1"/>
  <c r="J798" i="1"/>
  <c r="J819" i="1"/>
  <c r="J840" i="1"/>
  <c r="J862" i="1"/>
  <c r="J883" i="1"/>
  <c r="J904" i="1"/>
  <c r="J926" i="1"/>
  <c r="J947" i="1"/>
  <c r="J968" i="1"/>
  <c r="J990" i="1"/>
  <c r="J1011" i="1"/>
  <c r="J1032" i="1"/>
  <c r="J1054" i="1"/>
  <c r="J1075" i="1"/>
  <c r="J1093" i="1"/>
  <c r="J1109" i="1"/>
  <c r="J1125" i="1"/>
  <c r="J1141" i="1"/>
  <c r="J1157" i="1"/>
  <c r="J1173" i="1"/>
  <c r="J1189" i="1"/>
  <c r="J1205" i="1"/>
  <c r="J1221" i="1"/>
  <c r="J1237" i="1"/>
  <c r="J1253" i="1"/>
  <c r="J1264" i="1"/>
  <c r="J1274" i="1"/>
  <c r="J1282" i="1"/>
  <c r="J1290" i="1"/>
  <c r="J1298" i="1"/>
  <c r="J1306" i="1"/>
  <c r="J1314" i="1"/>
  <c r="J1322" i="1"/>
  <c r="J1330" i="1"/>
  <c r="J1338" i="1"/>
  <c r="J1346" i="1"/>
  <c r="J1354" i="1"/>
  <c r="J1362" i="1"/>
  <c r="J1370" i="1"/>
  <c r="J1378" i="1"/>
  <c r="J1386" i="1"/>
  <c r="J1394" i="1"/>
  <c r="J1402" i="1"/>
  <c r="J1410" i="1"/>
  <c r="J1418" i="1"/>
  <c r="J1426" i="1"/>
  <c r="J1434" i="1"/>
  <c r="J1442" i="1"/>
  <c r="J1450" i="1"/>
  <c r="J1458" i="1"/>
  <c r="J1466" i="1"/>
  <c r="J1474" i="1"/>
  <c r="J1482" i="1"/>
  <c r="J1490" i="1"/>
  <c r="J1498" i="1"/>
  <c r="J1506" i="1"/>
  <c r="J1514" i="1"/>
  <c r="J1522" i="1"/>
  <c r="J1530" i="1"/>
  <c r="J1538" i="1"/>
  <c r="J1546" i="1"/>
  <c r="J1554" i="1"/>
  <c r="J1562" i="1"/>
  <c r="J1570" i="1"/>
  <c r="J1578" i="1"/>
  <c r="J1586" i="1"/>
  <c r="J1594" i="1"/>
  <c r="J1602" i="1"/>
  <c r="J1610" i="1"/>
  <c r="J1618" i="1"/>
  <c r="J1626" i="1"/>
  <c r="J1634" i="1"/>
  <c r="J1642" i="1"/>
  <c r="J1650" i="1"/>
  <c r="J1658" i="1"/>
  <c r="J1666" i="1"/>
  <c r="J1674" i="1"/>
  <c r="J1682" i="1"/>
  <c r="J1690" i="1"/>
  <c r="J1698" i="1"/>
  <c r="J1706" i="1"/>
  <c r="J1714" i="1"/>
  <c r="J1722" i="1"/>
  <c r="J1730" i="1"/>
  <c r="J1738" i="1"/>
  <c r="J1746" i="1"/>
  <c r="J1754" i="1"/>
  <c r="J1762" i="1"/>
  <c r="J1770" i="1"/>
  <c r="J1778" i="1"/>
  <c r="J1786" i="1"/>
  <c r="J1794" i="1"/>
  <c r="J1802" i="1"/>
  <c r="J1810" i="1"/>
  <c r="J1818" i="1"/>
  <c r="J1826" i="1"/>
  <c r="J1834" i="1"/>
  <c r="J1842" i="1"/>
  <c r="J1850" i="1"/>
  <c r="J1858" i="1"/>
  <c r="J1866" i="1"/>
  <c r="J1874" i="1"/>
  <c r="J1882" i="1"/>
  <c r="J1890" i="1"/>
  <c r="J1898" i="1"/>
  <c r="J1906" i="1"/>
  <c r="J1914" i="1"/>
  <c r="J1922" i="1"/>
  <c r="J1930" i="1"/>
  <c r="J1938" i="1"/>
  <c r="J1946" i="1"/>
  <c r="J1954" i="1"/>
  <c r="J1962" i="1"/>
  <c r="J1970" i="1"/>
  <c r="J1978" i="1"/>
  <c r="J1986" i="1"/>
  <c r="J1994" i="1"/>
  <c r="J2002" i="1"/>
  <c r="J2010" i="1"/>
  <c r="J2018" i="1"/>
  <c r="J2026" i="1"/>
  <c r="J2034" i="1"/>
  <c r="J2042" i="1"/>
  <c r="J2050" i="1"/>
  <c r="J2058" i="1"/>
  <c r="J2066" i="1"/>
  <c r="J2074" i="1"/>
  <c r="J2082" i="1"/>
  <c r="J2090" i="1"/>
  <c r="J2098" i="1"/>
  <c r="J2106" i="1"/>
  <c r="J2114" i="1"/>
  <c r="J2122" i="1"/>
  <c r="J2130" i="1"/>
  <c r="J2138" i="1"/>
  <c r="J2146" i="1"/>
  <c r="J2154" i="1"/>
  <c r="J2162" i="1"/>
  <c r="J2170" i="1"/>
  <c r="J2178" i="1"/>
  <c r="J2186" i="1"/>
  <c r="J2194" i="1"/>
  <c r="J2202" i="1"/>
  <c r="J2210" i="1"/>
  <c r="J2218" i="1"/>
  <c r="J2226" i="1"/>
  <c r="J2234" i="1"/>
  <c r="J2242" i="1"/>
  <c r="J2250" i="1"/>
  <c r="J2258" i="1"/>
  <c r="J2266" i="1"/>
  <c r="J2274" i="1"/>
  <c r="J2282" i="1"/>
  <c r="J2286" i="1"/>
  <c r="J2290" i="1"/>
  <c r="J2294" i="1"/>
  <c r="J2298" i="1"/>
  <c r="J2302" i="1"/>
  <c r="J2306" i="1"/>
  <c r="J2310" i="1"/>
  <c r="J2314" i="1"/>
  <c r="J2318" i="1"/>
  <c r="J2322" i="1"/>
  <c r="J2326" i="1"/>
  <c r="J2330" i="1"/>
  <c r="J2334" i="1"/>
  <c r="J2338" i="1"/>
  <c r="J2342" i="1"/>
  <c r="J2346" i="1"/>
  <c r="J2350" i="1"/>
  <c r="J2354" i="1"/>
  <c r="J2358" i="1"/>
  <c r="J2362" i="1"/>
  <c r="J2366" i="1"/>
  <c r="J2370" i="1"/>
  <c r="J2374" i="1"/>
  <c r="J2378" i="1"/>
  <c r="J2382" i="1"/>
  <c r="J2386" i="1"/>
  <c r="J2390" i="1"/>
  <c r="J2394" i="1"/>
  <c r="J2398" i="1"/>
  <c r="J2402" i="1"/>
  <c r="J2406" i="1"/>
  <c r="J2410" i="1"/>
  <c r="J2414" i="1"/>
  <c r="J2419" i="1"/>
  <c r="J2423" i="1"/>
  <c r="J2427" i="1"/>
  <c r="J2431" i="1"/>
  <c r="J2435" i="1"/>
  <c r="J2439" i="1"/>
  <c r="J2443" i="1"/>
  <c r="J2447" i="1"/>
  <c r="J2451" i="1"/>
  <c r="J2455" i="1"/>
  <c r="J2459" i="1"/>
  <c r="J2463" i="1"/>
  <c r="J2467" i="1"/>
  <c r="J2471" i="1"/>
  <c r="J2475" i="1"/>
  <c r="J2479" i="1"/>
  <c r="J2483" i="1"/>
  <c r="J2487" i="1"/>
  <c r="J2491" i="1"/>
  <c r="J2495" i="1"/>
  <c r="J2499" i="1"/>
  <c r="J2503" i="1"/>
  <c r="J2507" i="1"/>
  <c r="J2511" i="1"/>
  <c r="J2515" i="1"/>
  <c r="J2519" i="1"/>
  <c r="J2523" i="1"/>
  <c r="J2527" i="1"/>
  <c r="J2531" i="1"/>
  <c r="J2535" i="1"/>
  <c r="J2539" i="1"/>
  <c r="J2543" i="1"/>
  <c r="J2547" i="1"/>
  <c r="J2551" i="1"/>
  <c r="J2555" i="1"/>
  <c r="J2559" i="1"/>
  <c r="J2563" i="1"/>
  <c r="J2567" i="1"/>
  <c r="J2571" i="1"/>
  <c r="J2575" i="1"/>
  <c r="J2579" i="1"/>
  <c r="J2583" i="1"/>
  <c r="J2587" i="1"/>
  <c r="J2591" i="1"/>
  <c r="J2595" i="1"/>
  <c r="J2599" i="1"/>
  <c r="J2603" i="1"/>
  <c r="J2607" i="1"/>
  <c r="J2611" i="1"/>
  <c r="J2615" i="1"/>
  <c r="J2619" i="1"/>
  <c r="J2623" i="1"/>
  <c r="J2627" i="1"/>
  <c r="J2631" i="1"/>
  <c r="J2635" i="1"/>
  <c r="J2639" i="1"/>
  <c r="J2643" i="1"/>
  <c r="J2647" i="1"/>
  <c r="J2651" i="1"/>
  <c r="J2655" i="1"/>
  <c r="J2659" i="1"/>
  <c r="J2663" i="1"/>
  <c r="J2667" i="1"/>
  <c r="J2671" i="1"/>
  <c r="J2675" i="1"/>
  <c r="J2679" i="1"/>
  <c r="J2683" i="1"/>
  <c r="J2687" i="1"/>
  <c r="J2691" i="1"/>
  <c r="J2695" i="1"/>
  <c r="J2699" i="1"/>
  <c r="J2703" i="1"/>
  <c r="J2707" i="1"/>
  <c r="J2711" i="1"/>
  <c r="J2715" i="1"/>
  <c r="J2719" i="1"/>
  <c r="J2723" i="1"/>
  <c r="J2727" i="1"/>
  <c r="J2731" i="1"/>
  <c r="J2735" i="1"/>
  <c r="J2739" i="1"/>
  <c r="J2743" i="1"/>
  <c r="J2747" i="1"/>
  <c r="J2751" i="1"/>
  <c r="J2755" i="1"/>
  <c r="J2759" i="1"/>
  <c r="J2763" i="1"/>
  <c r="J2767" i="1"/>
  <c r="J2771" i="1"/>
  <c r="J2775" i="1"/>
  <c r="J94" i="1"/>
  <c r="J258" i="1"/>
  <c r="J365" i="1"/>
  <c r="J408" i="1"/>
  <c r="J449" i="1"/>
  <c r="J493" i="1"/>
  <c r="J525" i="1"/>
  <c r="J553" i="1"/>
  <c r="J582" i="1"/>
  <c r="J607" i="1"/>
  <c r="J628" i="1"/>
  <c r="J650" i="1"/>
  <c r="J671" i="1"/>
  <c r="J692" i="1"/>
  <c r="J714" i="1"/>
  <c r="J735" i="1"/>
  <c r="J756" i="1"/>
  <c r="J778" i="1"/>
  <c r="J799" i="1"/>
  <c r="J820" i="1"/>
  <c r="J842" i="1"/>
  <c r="J863" i="1"/>
  <c r="J884" i="1"/>
  <c r="J906" i="1"/>
  <c r="J927" i="1"/>
  <c r="J948" i="1"/>
  <c r="J970" i="1"/>
  <c r="J991" i="1"/>
  <c r="J1012" i="1"/>
  <c r="J1034" i="1"/>
  <c r="J1055" i="1"/>
  <c r="J1076" i="1"/>
  <c r="J1094" i="1"/>
  <c r="J1110" i="1"/>
  <c r="J1126" i="1"/>
  <c r="J1142" i="1"/>
  <c r="J1158" i="1"/>
  <c r="J1174" i="1"/>
  <c r="J1190" i="1"/>
  <c r="J1206" i="1"/>
  <c r="J1222" i="1"/>
  <c r="J1238" i="1"/>
  <c r="J1254" i="1"/>
  <c r="J1265" i="1"/>
  <c r="J1275" i="1"/>
  <c r="J1283" i="1"/>
  <c r="J1291" i="1"/>
  <c r="J1299" i="1"/>
  <c r="J1307" i="1"/>
  <c r="J1315" i="1"/>
  <c r="J1323" i="1"/>
  <c r="J1331" i="1"/>
  <c r="J1339" i="1"/>
  <c r="J1347" i="1"/>
  <c r="J1355" i="1"/>
  <c r="J1363" i="1"/>
  <c r="J1371" i="1"/>
  <c r="J1379" i="1"/>
  <c r="J1387" i="1"/>
  <c r="J1395" i="1"/>
  <c r="J1403" i="1"/>
  <c r="J1411" i="1"/>
  <c r="J1419" i="1"/>
  <c r="J1427" i="1"/>
  <c r="J1435" i="1"/>
  <c r="J1443" i="1"/>
  <c r="J1451" i="1"/>
  <c r="J1459" i="1"/>
  <c r="J1467" i="1"/>
  <c r="J1475" i="1"/>
  <c r="J1483" i="1"/>
  <c r="J1491" i="1"/>
  <c r="J1499" i="1"/>
  <c r="J1507" i="1"/>
  <c r="J1515" i="1"/>
  <c r="J1523" i="1"/>
  <c r="J1531" i="1"/>
  <c r="J1539" i="1"/>
  <c r="J1547" i="1"/>
  <c r="J1555" i="1"/>
  <c r="J1563" i="1"/>
  <c r="J1571" i="1"/>
  <c r="J1579" i="1"/>
  <c r="J1587" i="1"/>
  <c r="J1595" i="1"/>
  <c r="J1603" i="1"/>
  <c r="J1619" i="1"/>
  <c r="J1627" i="1"/>
  <c r="J1635" i="1"/>
  <c r="J1643" i="1"/>
  <c r="J1651" i="1"/>
  <c r="J1659" i="1"/>
  <c r="J1667" i="1"/>
  <c r="J1675" i="1"/>
  <c r="J1683" i="1"/>
  <c r="J1691" i="1"/>
  <c r="J1699" i="1"/>
  <c r="J1707" i="1"/>
  <c r="J1715" i="1"/>
  <c r="J1723" i="1"/>
  <c r="J1731" i="1"/>
  <c r="J1739" i="1"/>
  <c r="J1747" i="1"/>
  <c r="J1755" i="1"/>
  <c r="J1763" i="1"/>
  <c r="J1771" i="1"/>
  <c r="J1779" i="1"/>
  <c r="J1787" i="1"/>
  <c r="J1795" i="1"/>
  <c r="J1803" i="1"/>
  <c r="J1811" i="1"/>
  <c r="J1819" i="1"/>
  <c r="J1827" i="1"/>
  <c r="J1835" i="1"/>
  <c r="J1843" i="1"/>
  <c r="J1851" i="1"/>
  <c r="J1859" i="1"/>
  <c r="J1867" i="1"/>
  <c r="J1875" i="1"/>
  <c r="J1883" i="1"/>
  <c r="J1891" i="1"/>
  <c r="J1899" i="1"/>
  <c r="J1907" i="1"/>
  <c r="J1915" i="1"/>
  <c r="J1923" i="1"/>
  <c r="J1931" i="1"/>
  <c r="J1939" i="1"/>
  <c r="J1947" i="1"/>
  <c r="J1955" i="1"/>
  <c r="J1963" i="1"/>
  <c r="J1971" i="1"/>
  <c r="J1979" i="1"/>
  <c r="J1987" i="1"/>
  <c r="J1995" i="1"/>
  <c r="J2003" i="1"/>
  <c r="J2011" i="1"/>
  <c r="J2019" i="1"/>
  <c r="J2027" i="1"/>
  <c r="J2035" i="1"/>
  <c r="J2043" i="1"/>
  <c r="J2051" i="1"/>
  <c r="J2059" i="1"/>
  <c r="J2067" i="1"/>
  <c r="J2075" i="1"/>
  <c r="J2083" i="1"/>
  <c r="J2091" i="1"/>
  <c r="J2099" i="1"/>
  <c r="J2107" i="1"/>
  <c r="J2115" i="1"/>
  <c r="J2123" i="1"/>
  <c r="J2131" i="1"/>
  <c r="J2139" i="1"/>
  <c r="J2147" i="1"/>
  <c r="J2155" i="1"/>
  <c r="J2163" i="1"/>
  <c r="J2171" i="1"/>
  <c r="J2179" i="1"/>
  <c r="J2187" i="1"/>
  <c r="J2195" i="1"/>
  <c r="J2203" i="1"/>
  <c r="J2211" i="1"/>
  <c r="J2219" i="1"/>
  <c r="J2227" i="1"/>
  <c r="J2235" i="1"/>
  <c r="J2243" i="1"/>
  <c r="J2251" i="1"/>
  <c r="J2259" i="1"/>
  <c r="J2267" i="1"/>
  <c r="J2275" i="1"/>
  <c r="J2283" i="1"/>
  <c r="J2287" i="1"/>
  <c r="J2291" i="1"/>
  <c r="J2295" i="1"/>
  <c r="J2299" i="1"/>
  <c r="J2303" i="1"/>
  <c r="J2307" i="1"/>
  <c r="J2311" i="1"/>
  <c r="J2315" i="1"/>
  <c r="J2319" i="1"/>
  <c r="J2323" i="1"/>
  <c r="J2327" i="1"/>
  <c r="J2331" i="1"/>
  <c r="J2335" i="1"/>
  <c r="J2339" i="1"/>
  <c r="J2343" i="1"/>
  <c r="J2347" i="1"/>
  <c r="J2351" i="1"/>
  <c r="J2355" i="1"/>
  <c r="J2359" i="1"/>
  <c r="J2363" i="1"/>
  <c r="J2367" i="1"/>
  <c r="J2371" i="1"/>
  <c r="J2375" i="1"/>
  <c r="J2379" i="1"/>
  <c r="J2383" i="1"/>
  <c r="J2387" i="1"/>
  <c r="J2391" i="1"/>
  <c r="J2395" i="1"/>
  <c r="J2399" i="1"/>
  <c r="J2403" i="1"/>
  <c r="J2407" i="1"/>
  <c r="J2411" i="1"/>
  <c r="J2415" i="1"/>
  <c r="J2420" i="1"/>
  <c r="J2424" i="1"/>
  <c r="J2428" i="1"/>
  <c r="J2432" i="1"/>
  <c r="J2436" i="1"/>
  <c r="J2440" i="1"/>
  <c r="J2444" i="1"/>
  <c r="J2448" i="1"/>
  <c r="J2452" i="1"/>
  <c r="J2456" i="1"/>
  <c r="J2460" i="1"/>
  <c r="J2464" i="1"/>
  <c r="J2468" i="1"/>
  <c r="J2472" i="1"/>
  <c r="J2476" i="1"/>
  <c r="J2480" i="1"/>
  <c r="J2484" i="1"/>
  <c r="J2488" i="1"/>
  <c r="J2492" i="1"/>
  <c r="J2496" i="1"/>
  <c r="J2500" i="1"/>
  <c r="J2504" i="1"/>
  <c r="J2508" i="1"/>
  <c r="J2512" i="1"/>
  <c r="J2516" i="1"/>
  <c r="J2520" i="1"/>
  <c r="J2524" i="1"/>
  <c r="J2528" i="1"/>
  <c r="J2532" i="1"/>
  <c r="J2536" i="1"/>
  <c r="J2540" i="1"/>
  <c r="J2544" i="1"/>
  <c r="J2548" i="1"/>
  <c r="J2552" i="1"/>
  <c r="J2556" i="1"/>
  <c r="J2560" i="1"/>
  <c r="J2564" i="1"/>
  <c r="J2568" i="1"/>
  <c r="J2572" i="1"/>
  <c r="J2576" i="1"/>
  <c r="J2580" i="1"/>
  <c r="J2584" i="1"/>
  <c r="J2588" i="1"/>
  <c r="J2592" i="1"/>
  <c r="J2596" i="1"/>
  <c r="J2600" i="1"/>
  <c r="J2604" i="1"/>
  <c r="J2608" i="1"/>
  <c r="J2612" i="1"/>
  <c r="J2616" i="1"/>
  <c r="J2620" i="1"/>
  <c r="J2624" i="1"/>
  <c r="J2628" i="1"/>
  <c r="J2632" i="1"/>
  <c r="J2636" i="1"/>
  <c r="J2640" i="1"/>
  <c r="J2644" i="1"/>
  <c r="J2648" i="1"/>
  <c r="J2652" i="1"/>
  <c r="J2656" i="1"/>
  <c r="J2660" i="1"/>
  <c r="J2664" i="1"/>
  <c r="J2668" i="1"/>
  <c r="J2672" i="1"/>
  <c r="J2676" i="1"/>
  <c r="J2680" i="1"/>
  <c r="J2684" i="1"/>
  <c r="J2688" i="1"/>
  <c r="J2692" i="1"/>
  <c r="J2696" i="1"/>
  <c r="J2700" i="1"/>
  <c r="J2704" i="1"/>
  <c r="J2708" i="1"/>
  <c r="J2712" i="1"/>
  <c r="J2716" i="1"/>
  <c r="J2720" i="1"/>
  <c r="J2724" i="1"/>
  <c r="J2728" i="1"/>
  <c r="J2732" i="1"/>
  <c r="J2736" i="1"/>
  <c r="J2740" i="1"/>
  <c r="J2744" i="1"/>
  <c r="J2748" i="1"/>
  <c r="J2752" i="1"/>
  <c r="J2756" i="1"/>
  <c r="J2760" i="1"/>
  <c r="J2764" i="1"/>
  <c r="J2768" i="1"/>
  <c r="J2772" i="1"/>
  <c r="J2776" i="1"/>
  <c r="J2780" i="1"/>
  <c r="J2784" i="1"/>
  <c r="J2788" i="1"/>
  <c r="J2792" i="1"/>
  <c r="J2796" i="1"/>
  <c r="J2800" i="1"/>
  <c r="J2804" i="1"/>
  <c r="J2808" i="1"/>
  <c r="J2812" i="1"/>
  <c r="J2816" i="1"/>
  <c r="J2820" i="1"/>
  <c r="J2824" i="1"/>
  <c r="J2828" i="1"/>
  <c r="J2832" i="1"/>
  <c r="J2836" i="1"/>
  <c r="J2840" i="1"/>
  <c r="J2844" i="1"/>
  <c r="J2848" i="1"/>
  <c r="J2852" i="1"/>
  <c r="J2856" i="1"/>
  <c r="J2860" i="1"/>
  <c r="J2864" i="1"/>
  <c r="J2868" i="1"/>
  <c r="J2872" i="1"/>
  <c r="J2876" i="1"/>
  <c r="J2880" i="1"/>
  <c r="J2884" i="1"/>
  <c r="J2888" i="1"/>
  <c r="J2892" i="1"/>
  <c r="J2896" i="1"/>
  <c r="J2900" i="1"/>
  <c r="J2904" i="1"/>
  <c r="J2908" i="1"/>
  <c r="J2912" i="1"/>
  <c r="J2916" i="1"/>
  <c r="J2920" i="1"/>
  <c r="J2924" i="1"/>
  <c r="J2928" i="1"/>
  <c r="J2932" i="1"/>
  <c r="J2936" i="1"/>
  <c r="J2940" i="1"/>
  <c r="J2944" i="1"/>
  <c r="J2948" i="1"/>
  <c r="J2952" i="1"/>
  <c r="J2956" i="1"/>
  <c r="J2960" i="1"/>
  <c r="J2964" i="1"/>
  <c r="J162" i="1"/>
  <c r="J384" i="1"/>
  <c r="J469" i="1"/>
  <c r="J537" i="1"/>
  <c r="J594" i="1"/>
  <c r="J638" i="1"/>
  <c r="J680" i="1"/>
  <c r="J723" i="1"/>
  <c r="J766" i="1"/>
  <c r="J808" i="1"/>
  <c r="J851" i="1"/>
  <c r="J894" i="1"/>
  <c r="J936" i="1"/>
  <c r="J979" i="1"/>
  <c r="J1022" i="1"/>
  <c r="J1064" i="1"/>
  <c r="J1101" i="1"/>
  <c r="J1133" i="1"/>
  <c r="J1165" i="1"/>
  <c r="J1197" i="1"/>
  <c r="J1229" i="1"/>
  <c r="J1258" i="1"/>
  <c r="J1278" i="1"/>
  <c r="J1294" i="1"/>
  <c r="J1310" i="1"/>
  <c r="J1326" i="1"/>
  <c r="J1342" i="1"/>
  <c r="J1358" i="1"/>
  <c r="J1374" i="1"/>
  <c r="J1390" i="1"/>
  <c r="J1406" i="1"/>
  <c r="J1422" i="1"/>
  <c r="J1438" i="1"/>
  <c r="J1454" i="1"/>
  <c r="J1470" i="1"/>
  <c r="J1486" i="1"/>
  <c r="J1502" i="1"/>
  <c r="J1518" i="1"/>
  <c r="J1534" i="1"/>
  <c r="J1550" i="1"/>
  <c r="J1566" i="1"/>
  <c r="J1582" i="1"/>
  <c r="J1598" i="1"/>
  <c r="J1614" i="1"/>
  <c r="J1630" i="1"/>
  <c r="J1646" i="1"/>
  <c r="J1662" i="1"/>
  <c r="J1678" i="1"/>
  <c r="J1694" i="1"/>
  <c r="J1710" i="1"/>
  <c r="J1726" i="1"/>
  <c r="J1742" i="1"/>
  <c r="J1758" i="1"/>
  <c r="J1774" i="1"/>
  <c r="J1790" i="1"/>
  <c r="J1806" i="1"/>
  <c r="J1822" i="1"/>
  <c r="J1838" i="1"/>
  <c r="J1854" i="1"/>
  <c r="J1870" i="1"/>
  <c r="J1886" i="1"/>
  <c r="J1902" i="1"/>
  <c r="J1918" i="1"/>
  <c r="J1934" i="1"/>
  <c r="J1950" i="1"/>
  <c r="J1966" i="1"/>
  <c r="J1982" i="1"/>
  <c r="J1998" i="1"/>
  <c r="J2014" i="1"/>
  <c r="J2030" i="1"/>
  <c r="J2046" i="1"/>
  <c r="J2062" i="1"/>
  <c r="J2078" i="1"/>
  <c r="J2094" i="1"/>
  <c r="J2110" i="1"/>
  <c r="J2126" i="1"/>
  <c r="J2142" i="1"/>
  <c r="J2158" i="1"/>
  <c r="J2174" i="1"/>
  <c r="J2190" i="1"/>
  <c r="J2206" i="1"/>
  <c r="J2222" i="1"/>
  <c r="J2238" i="1"/>
  <c r="J2254" i="1"/>
  <c r="J2270" i="1"/>
  <c r="J2284" i="1"/>
  <c r="J2292" i="1"/>
  <c r="J2300" i="1"/>
  <c r="J2308" i="1"/>
  <c r="J2316" i="1"/>
  <c r="J2324" i="1"/>
  <c r="J2332" i="1"/>
  <c r="J2340" i="1"/>
  <c r="J2348" i="1"/>
  <c r="J2356" i="1"/>
  <c r="J2364" i="1"/>
  <c r="J2372" i="1"/>
  <c r="J2380" i="1"/>
  <c r="J2388" i="1"/>
  <c r="J2396" i="1"/>
  <c r="J2404" i="1"/>
  <c r="J2412" i="1"/>
  <c r="J2421" i="1"/>
  <c r="J2429" i="1"/>
  <c r="J2437" i="1"/>
  <c r="J2445" i="1"/>
  <c r="J2453" i="1"/>
  <c r="J2461" i="1"/>
  <c r="J2469" i="1"/>
  <c r="J2477" i="1"/>
  <c r="J2485" i="1"/>
  <c r="J2493" i="1"/>
  <c r="J2501" i="1"/>
  <c r="J2509" i="1"/>
  <c r="J2517" i="1"/>
  <c r="J2525" i="1"/>
  <c r="J2533" i="1"/>
  <c r="J2541" i="1"/>
  <c r="J2549" i="1"/>
  <c r="J2557" i="1"/>
  <c r="J2565" i="1"/>
  <c r="J2573" i="1"/>
  <c r="J2581" i="1"/>
  <c r="J2589" i="1"/>
  <c r="J2597" i="1"/>
  <c r="J2605" i="1"/>
  <c r="J2613" i="1"/>
  <c r="J2621" i="1"/>
  <c r="J2629" i="1"/>
  <c r="J2637" i="1"/>
  <c r="J2645" i="1"/>
  <c r="J2653" i="1"/>
  <c r="J2661" i="1"/>
  <c r="J2669" i="1"/>
  <c r="J2677" i="1"/>
  <c r="J2685" i="1"/>
  <c r="J2693" i="1"/>
  <c r="J2701" i="1"/>
  <c r="J2709" i="1"/>
  <c r="J2717" i="1"/>
  <c r="J2725" i="1"/>
  <c r="J2733" i="1"/>
  <c r="J2741" i="1"/>
  <c r="J2749" i="1"/>
  <c r="J2757" i="1"/>
  <c r="J2765" i="1"/>
  <c r="J2773" i="1"/>
  <c r="J2779" i="1"/>
  <c r="J2785" i="1"/>
  <c r="J2790" i="1"/>
  <c r="J2795" i="1"/>
  <c r="J2801" i="1"/>
  <c r="J2806" i="1"/>
  <c r="J2811" i="1"/>
  <c r="J2817" i="1"/>
  <c r="J2822" i="1"/>
  <c r="J2827" i="1"/>
  <c r="J2833" i="1"/>
  <c r="J2838" i="1"/>
  <c r="J2843" i="1"/>
  <c r="J2849" i="1"/>
  <c r="J2854" i="1"/>
  <c r="J2859" i="1"/>
  <c r="J2865" i="1"/>
  <c r="J2870" i="1"/>
  <c r="J2875" i="1"/>
  <c r="J2881" i="1"/>
  <c r="J2886" i="1"/>
  <c r="J2891" i="1"/>
  <c r="J2897" i="1"/>
  <c r="J2902" i="1"/>
  <c r="J2907" i="1"/>
  <c r="J2913" i="1"/>
  <c r="J2918" i="1"/>
  <c r="J2923" i="1"/>
  <c r="J2929" i="1"/>
  <c r="J2934" i="1"/>
  <c r="J2939" i="1"/>
  <c r="J2945" i="1"/>
  <c r="J2950" i="1"/>
  <c r="J2955" i="1"/>
  <c r="J2961" i="1"/>
  <c r="J2966" i="1"/>
  <c r="J2970" i="1"/>
  <c r="J2974" i="1"/>
  <c r="J2978" i="1"/>
  <c r="J2982" i="1"/>
  <c r="J2986" i="1"/>
  <c r="J2990" i="1"/>
  <c r="J2994" i="1"/>
  <c r="J2998" i="1"/>
  <c r="J3002" i="1"/>
  <c r="J3006" i="1"/>
  <c r="J3010" i="1"/>
  <c r="J3014" i="1"/>
  <c r="J3018" i="1"/>
  <c r="J3022" i="1"/>
  <c r="J3026" i="1"/>
  <c r="J3030" i="1"/>
  <c r="J3034" i="1"/>
  <c r="J3038" i="1"/>
  <c r="J3042" i="1"/>
  <c r="J3046" i="1"/>
  <c r="J3050" i="1"/>
  <c r="J3054" i="1"/>
  <c r="J3058" i="1"/>
  <c r="J3062" i="1"/>
  <c r="J3066" i="1"/>
  <c r="J3070" i="1"/>
  <c r="J3074" i="1"/>
  <c r="J3078" i="1"/>
  <c r="J3082" i="1"/>
  <c r="J3086" i="1"/>
  <c r="J3090" i="1"/>
  <c r="J3094" i="1"/>
  <c r="J3098" i="1"/>
  <c r="J3106" i="1"/>
  <c r="J3110" i="1"/>
  <c r="J3114" i="1"/>
  <c r="J3118" i="1"/>
  <c r="J3122" i="1"/>
  <c r="J3126" i="1"/>
  <c r="J3130" i="1"/>
  <c r="J3134" i="1"/>
  <c r="J3138" i="1"/>
  <c r="J3142" i="1"/>
  <c r="J3146" i="1"/>
  <c r="J3150" i="1"/>
  <c r="J3154" i="1"/>
  <c r="J3158" i="1"/>
  <c r="J3162" i="1"/>
  <c r="J3166" i="1"/>
  <c r="J3170" i="1"/>
  <c r="J3174" i="1"/>
  <c r="J3178" i="1"/>
  <c r="J3182" i="1"/>
  <c r="J3186" i="1"/>
  <c r="J3190" i="1"/>
  <c r="J3194" i="1"/>
  <c r="J3198" i="1"/>
  <c r="J3206" i="1"/>
  <c r="J3210" i="1"/>
  <c r="J3214" i="1"/>
  <c r="J3218" i="1"/>
  <c r="J3222" i="1"/>
  <c r="J3226" i="1"/>
  <c r="J3230" i="1"/>
  <c r="J3234" i="1"/>
  <c r="J3238" i="1"/>
  <c r="J3242" i="1"/>
  <c r="J3246" i="1"/>
  <c r="J3250" i="1"/>
  <c r="J3254" i="1"/>
  <c r="J3258" i="1"/>
  <c r="J3262" i="1"/>
  <c r="J3266" i="1"/>
  <c r="J3270" i="1"/>
  <c r="J3274" i="1"/>
  <c r="J3278" i="1"/>
  <c r="J3282" i="1"/>
  <c r="J3286" i="1"/>
  <c r="J3290" i="1"/>
  <c r="J3294" i="1"/>
  <c r="J3298" i="1"/>
  <c r="J3306" i="1"/>
  <c r="J3310" i="1"/>
  <c r="J3314" i="1"/>
  <c r="J3318" i="1"/>
  <c r="J3322" i="1"/>
  <c r="J3326" i="1"/>
  <c r="J3330" i="1"/>
  <c r="J3334" i="1"/>
  <c r="J3338" i="1"/>
  <c r="J3342" i="1"/>
  <c r="J3346" i="1"/>
  <c r="J3350" i="1"/>
  <c r="J3354" i="1"/>
  <c r="J3358" i="1"/>
  <c r="J3362" i="1"/>
  <c r="J3366" i="1"/>
  <c r="J3370" i="1"/>
  <c r="J3374" i="1"/>
  <c r="J3378" i="1"/>
  <c r="J3382" i="1"/>
  <c r="J3386" i="1"/>
  <c r="J3390" i="1"/>
  <c r="J3394" i="1"/>
  <c r="J3398" i="1"/>
  <c r="J3402" i="1"/>
  <c r="J3406" i="1"/>
  <c r="J3410" i="1"/>
  <c r="J3414" i="1"/>
  <c r="J3418" i="1"/>
  <c r="J3422" i="1"/>
  <c r="J3426" i="1"/>
  <c r="J3430" i="1"/>
  <c r="J3434" i="1"/>
  <c r="J3438" i="1"/>
  <c r="J3442" i="1"/>
  <c r="J3446" i="1"/>
  <c r="J3450" i="1"/>
  <c r="J3454" i="1"/>
  <c r="J3458" i="1"/>
  <c r="J3462" i="1"/>
  <c r="J3466" i="1"/>
  <c r="J3470" i="1"/>
  <c r="J3474" i="1"/>
  <c r="J3478" i="1"/>
  <c r="J3482" i="1"/>
  <c r="J3486" i="1"/>
  <c r="J3490" i="1"/>
  <c r="J3494" i="1"/>
  <c r="J3498" i="1"/>
  <c r="J3506" i="1"/>
  <c r="J3510" i="1"/>
  <c r="J3514" i="1"/>
  <c r="J3518" i="1"/>
  <c r="J3522" i="1"/>
  <c r="J3526" i="1"/>
  <c r="J3530" i="1"/>
  <c r="J3534" i="1"/>
  <c r="J3538" i="1"/>
  <c r="J3542" i="1"/>
  <c r="J3546" i="1"/>
  <c r="J3550" i="1"/>
  <c r="J3554" i="1"/>
  <c r="J3558" i="1"/>
  <c r="J3562" i="1"/>
  <c r="J3566" i="1"/>
  <c r="J3570" i="1"/>
  <c r="J3574" i="1"/>
  <c r="J3578" i="1"/>
  <c r="J3582" i="1"/>
  <c r="J3586" i="1"/>
  <c r="J3590" i="1"/>
  <c r="J3594" i="1"/>
  <c r="J3598" i="1"/>
  <c r="J3602" i="1"/>
  <c r="J3606" i="1"/>
  <c r="J3610" i="1"/>
  <c r="J3614" i="1"/>
  <c r="J3618" i="1"/>
  <c r="J3622" i="1"/>
  <c r="J3626" i="1"/>
  <c r="J3630" i="1"/>
  <c r="J3634" i="1"/>
  <c r="J3638" i="1"/>
  <c r="J3642" i="1"/>
  <c r="J3646" i="1"/>
  <c r="J3650" i="1"/>
  <c r="J3654" i="1"/>
  <c r="J3658" i="1"/>
  <c r="J3662" i="1"/>
  <c r="J3666" i="1"/>
  <c r="J3670" i="1"/>
  <c r="J3674" i="1"/>
  <c r="J3678" i="1"/>
  <c r="J3682" i="1"/>
  <c r="J3686" i="1"/>
  <c r="J3690" i="1"/>
  <c r="J3694" i="1"/>
  <c r="J3698" i="1"/>
  <c r="J3702" i="1"/>
  <c r="J3706" i="1"/>
  <c r="J3710" i="1"/>
  <c r="J3714" i="1"/>
  <c r="J3718" i="1"/>
  <c r="J3722" i="1"/>
  <c r="J3726" i="1"/>
  <c r="J3730" i="1"/>
  <c r="J3734" i="1"/>
  <c r="J3738" i="1"/>
  <c r="J3742" i="1"/>
  <c r="J3746" i="1"/>
  <c r="J3750" i="1"/>
  <c r="J3754" i="1"/>
  <c r="J3758" i="1"/>
  <c r="J3762" i="1"/>
  <c r="J3766" i="1"/>
  <c r="J3770" i="1"/>
  <c r="J3774" i="1"/>
  <c r="J3778" i="1"/>
  <c r="J3782" i="1"/>
  <c r="J3786" i="1"/>
  <c r="J3790" i="1"/>
  <c r="J3794" i="1"/>
  <c r="J3798" i="1"/>
  <c r="J3802" i="1"/>
  <c r="J3806" i="1"/>
  <c r="J3810" i="1"/>
  <c r="J3814" i="1"/>
  <c r="J3818" i="1"/>
  <c r="J3822" i="1"/>
  <c r="J3826" i="1"/>
  <c r="J3830" i="1"/>
  <c r="J3834" i="1"/>
  <c r="J3838" i="1"/>
  <c r="J3842" i="1"/>
  <c r="J3846" i="1"/>
  <c r="J3850" i="1"/>
  <c r="J3854" i="1"/>
  <c r="J3858" i="1"/>
  <c r="J3862" i="1"/>
  <c r="J3866" i="1"/>
  <c r="J3870" i="1"/>
  <c r="J3874" i="1"/>
  <c r="J3878" i="1"/>
  <c r="J3882" i="1"/>
  <c r="J3886" i="1"/>
  <c r="J3890" i="1"/>
  <c r="J3894" i="1"/>
  <c r="J3898" i="1"/>
  <c r="J3902" i="1"/>
  <c r="J3906" i="1"/>
  <c r="J3910" i="1"/>
  <c r="J3914" i="1"/>
  <c r="J3918" i="1"/>
  <c r="J3922" i="1"/>
  <c r="J3926" i="1"/>
  <c r="J3930" i="1"/>
  <c r="J3934" i="1"/>
  <c r="J3938" i="1"/>
  <c r="J3942" i="1"/>
  <c r="J3946" i="1"/>
  <c r="J3950" i="1"/>
  <c r="J3954" i="1"/>
  <c r="J3958" i="1"/>
  <c r="J3962" i="1"/>
  <c r="J3966" i="1"/>
  <c r="J3970" i="1"/>
  <c r="J3974" i="1"/>
  <c r="J3978" i="1"/>
  <c r="J3982" i="1"/>
  <c r="J3986" i="1"/>
  <c r="J3990" i="1"/>
  <c r="J3994" i="1"/>
  <c r="J3998" i="1"/>
  <c r="J4006" i="1"/>
  <c r="J4010" i="1"/>
  <c r="J4014" i="1"/>
  <c r="J4018" i="1"/>
  <c r="J4022" i="1"/>
  <c r="J4026" i="1"/>
  <c r="J4030" i="1"/>
  <c r="J4034" i="1"/>
  <c r="J4038" i="1"/>
  <c r="J4042" i="1"/>
  <c r="J4046" i="1"/>
  <c r="J4050" i="1"/>
  <c r="J4054" i="1"/>
  <c r="J4058" i="1"/>
  <c r="J4062" i="1"/>
  <c r="J4066" i="1"/>
  <c r="J4070" i="1"/>
  <c r="J4074" i="1"/>
  <c r="J4078" i="1"/>
  <c r="J4082" i="1"/>
  <c r="J4086" i="1"/>
  <c r="J4090" i="1"/>
  <c r="J4094" i="1"/>
  <c r="J4098" i="1"/>
  <c r="J4102" i="1"/>
  <c r="J4106" i="1"/>
  <c r="J4110" i="1"/>
  <c r="J4114" i="1"/>
  <c r="J4118" i="1"/>
  <c r="J4122" i="1"/>
  <c r="J4126" i="1"/>
  <c r="J4130" i="1"/>
  <c r="J4134" i="1"/>
  <c r="J4138" i="1"/>
  <c r="J4142" i="1"/>
  <c r="J4146" i="1"/>
  <c r="J4150" i="1"/>
  <c r="J4154" i="1"/>
  <c r="J4158" i="1"/>
  <c r="J4162" i="1"/>
  <c r="J4166" i="1"/>
  <c r="J4170" i="1"/>
  <c r="J4174" i="1"/>
  <c r="J4178" i="1"/>
  <c r="J4182" i="1"/>
  <c r="J4186" i="1"/>
  <c r="J4190" i="1"/>
  <c r="J4194" i="1"/>
  <c r="J4198" i="1"/>
  <c r="J4202" i="1"/>
  <c r="J4206" i="1"/>
  <c r="J4210" i="1"/>
  <c r="J4214" i="1"/>
  <c r="J4226" i="1"/>
  <c r="J4230" i="1"/>
  <c r="J4234" i="1"/>
  <c r="J4238" i="1"/>
  <c r="J4242" i="1"/>
  <c r="J4246" i="1"/>
  <c r="J4250" i="1"/>
  <c r="J4254" i="1"/>
  <c r="J4258" i="1"/>
  <c r="J4262" i="1"/>
  <c r="J4266" i="1"/>
  <c r="J4270" i="1"/>
  <c r="J4274" i="1"/>
  <c r="J4278" i="1"/>
  <c r="J4282" i="1"/>
  <c r="J4286" i="1"/>
  <c r="J4290" i="1"/>
  <c r="J4294" i="1"/>
  <c r="J4298" i="1"/>
  <c r="J4302" i="1"/>
  <c r="J4306" i="1"/>
  <c r="J4310" i="1"/>
  <c r="J4314" i="1"/>
  <c r="J4318" i="1"/>
  <c r="J4322" i="1"/>
  <c r="J4326" i="1"/>
  <c r="J4330" i="1"/>
  <c r="J4334" i="1"/>
  <c r="J4338" i="1"/>
  <c r="J4342" i="1"/>
  <c r="J4346" i="1"/>
  <c r="J4350" i="1"/>
  <c r="J4354" i="1"/>
  <c r="J4358" i="1"/>
  <c r="J4362" i="1"/>
  <c r="J4366" i="1"/>
  <c r="J4370" i="1"/>
  <c r="J4374" i="1"/>
  <c r="J4378" i="1"/>
  <c r="J4382" i="1"/>
  <c r="J4386" i="1"/>
  <c r="J4390" i="1"/>
  <c r="J4394" i="1"/>
  <c r="J4398" i="1"/>
  <c r="J4402" i="1"/>
  <c r="J4406" i="1"/>
  <c r="J4410" i="1"/>
  <c r="J4414" i="1"/>
  <c r="J4418" i="1"/>
  <c r="J4422" i="1"/>
  <c r="J4426" i="1"/>
  <c r="J4430" i="1"/>
  <c r="J4434" i="1"/>
  <c r="J4438" i="1"/>
  <c r="J4442" i="1"/>
  <c r="J4446" i="1"/>
  <c r="J4450" i="1"/>
  <c r="J4454" i="1"/>
  <c r="J4458" i="1"/>
  <c r="J4462" i="1"/>
  <c r="J4466" i="1"/>
  <c r="J4470" i="1"/>
  <c r="J4474" i="1"/>
  <c r="J4478" i="1"/>
  <c r="J4482" i="1"/>
  <c r="J4486" i="1"/>
  <c r="J4490" i="1"/>
  <c r="J4494" i="1"/>
  <c r="J4498" i="1"/>
  <c r="J4502" i="1"/>
  <c r="J4506" i="1"/>
  <c r="J4510" i="1"/>
  <c r="J4514" i="1"/>
  <c r="J4518" i="1"/>
  <c r="J4522" i="1"/>
  <c r="J4526" i="1"/>
  <c r="J4530" i="1"/>
  <c r="J4534" i="1"/>
  <c r="J4538" i="1"/>
  <c r="J4542" i="1"/>
  <c r="J4546" i="1"/>
  <c r="J4550" i="1"/>
  <c r="J4554" i="1"/>
  <c r="J4558" i="1"/>
  <c r="J4562" i="1"/>
  <c r="J4566" i="1"/>
  <c r="J4570" i="1"/>
  <c r="J4574" i="1"/>
  <c r="J4578" i="1"/>
  <c r="J4582" i="1"/>
  <c r="J4586" i="1"/>
  <c r="J4590" i="1"/>
  <c r="J4594" i="1"/>
  <c r="J4598" i="1"/>
  <c r="J4602" i="1"/>
  <c r="J4606" i="1"/>
  <c r="J4610" i="1"/>
  <c r="J4614" i="1"/>
  <c r="J4618" i="1"/>
  <c r="J4622" i="1"/>
  <c r="J4626" i="1"/>
  <c r="J4630" i="1"/>
  <c r="J4634" i="1"/>
  <c r="J4638" i="1"/>
  <c r="J4642" i="1"/>
  <c r="J4646" i="1"/>
  <c r="J4650" i="1"/>
  <c r="J4654" i="1"/>
  <c r="J4658" i="1"/>
  <c r="J4662" i="1"/>
  <c r="J4666" i="1"/>
  <c r="J4670" i="1"/>
  <c r="J4674" i="1"/>
  <c r="J4678" i="1"/>
  <c r="J4682" i="1"/>
  <c r="J4686" i="1"/>
  <c r="J4690" i="1"/>
  <c r="J4694" i="1"/>
  <c r="J4698" i="1"/>
  <c r="J4702" i="1"/>
  <c r="J4706" i="1"/>
  <c r="J4710" i="1"/>
  <c r="J4714" i="1"/>
  <c r="J4718" i="1"/>
  <c r="J4722" i="1"/>
  <c r="J4726" i="1"/>
  <c r="J4730" i="1"/>
  <c r="J4734" i="1"/>
  <c r="J4738" i="1"/>
  <c r="J4742" i="1"/>
  <c r="J4746" i="1"/>
  <c r="J4750" i="1"/>
  <c r="J4754" i="1"/>
  <c r="J4758" i="1"/>
  <c r="J4762" i="1"/>
  <c r="J4766" i="1"/>
  <c r="J4770" i="1"/>
  <c r="J4774" i="1"/>
  <c r="J4778" i="1"/>
  <c r="J4782" i="1"/>
  <c r="J4786" i="1"/>
  <c r="J4790" i="1"/>
  <c r="J4794" i="1"/>
  <c r="J4798" i="1"/>
  <c r="J4802" i="1"/>
  <c r="J4806" i="1"/>
  <c r="J4810" i="1"/>
  <c r="J4814" i="1"/>
  <c r="J4818" i="1"/>
  <c r="J4822" i="1"/>
  <c r="J4826" i="1"/>
  <c r="J4830" i="1"/>
  <c r="J4834" i="1"/>
  <c r="J4838" i="1"/>
  <c r="J4842" i="1"/>
  <c r="J4846" i="1"/>
  <c r="J4850" i="1"/>
  <c r="J4854" i="1"/>
  <c r="J4858" i="1"/>
  <c r="J4862" i="1"/>
  <c r="J4866" i="1"/>
  <c r="J4870" i="1"/>
  <c r="J4874" i="1"/>
  <c r="J4878" i="1"/>
  <c r="J4882" i="1"/>
  <c r="J4886" i="1"/>
  <c r="J4890" i="1"/>
  <c r="J4894" i="1"/>
  <c r="J4898" i="1"/>
  <c r="J4902" i="1"/>
  <c r="J4906" i="1"/>
  <c r="J4910" i="1"/>
  <c r="J4914" i="1"/>
  <c r="J4918" i="1"/>
  <c r="J4922" i="1"/>
  <c r="J4926" i="1"/>
  <c r="J4930" i="1"/>
  <c r="J4934" i="1"/>
  <c r="J4938" i="1"/>
  <c r="J4942" i="1"/>
  <c r="J4946" i="1"/>
  <c r="J4950" i="1"/>
  <c r="J4954" i="1"/>
  <c r="J178" i="1"/>
  <c r="J385" i="1"/>
  <c r="J472" i="1"/>
  <c r="J540" i="1"/>
  <c r="J596" i="1"/>
  <c r="J639" i="1"/>
  <c r="J682" i="1"/>
  <c r="J724" i="1"/>
  <c r="J767" i="1"/>
  <c r="J810" i="1"/>
  <c r="J852" i="1"/>
  <c r="J895" i="1"/>
  <c r="J938" i="1"/>
  <c r="J980" i="1"/>
  <c r="J1023" i="1"/>
  <c r="J1066" i="1"/>
  <c r="J1102" i="1"/>
  <c r="J1134" i="1"/>
  <c r="J1166" i="1"/>
  <c r="J1198" i="1"/>
  <c r="J1230" i="1"/>
  <c r="J1260" i="1"/>
  <c r="J1279" i="1"/>
  <c r="J1295" i="1"/>
  <c r="J1311" i="1"/>
  <c r="J1327" i="1"/>
  <c r="J1343" i="1"/>
  <c r="J1359" i="1"/>
  <c r="J1375" i="1"/>
  <c r="J1391" i="1"/>
  <c r="J1407" i="1"/>
  <c r="J1423" i="1"/>
  <c r="J1439" i="1"/>
  <c r="J1455" i="1"/>
  <c r="J1471" i="1"/>
  <c r="J1487" i="1"/>
  <c r="J1503" i="1"/>
  <c r="J1519" i="1"/>
  <c r="J1535" i="1"/>
  <c r="J1551" i="1"/>
  <c r="J1567" i="1"/>
  <c r="J1583" i="1"/>
  <c r="J1599" i="1"/>
  <c r="J1615" i="1"/>
  <c r="J1631" i="1"/>
  <c r="J1647" i="1"/>
  <c r="J1663" i="1"/>
  <c r="J1679" i="1"/>
  <c r="J1695" i="1"/>
  <c r="J1711" i="1"/>
  <c r="J1727" i="1"/>
  <c r="J1743" i="1"/>
  <c r="J1759" i="1"/>
  <c r="J1775" i="1"/>
  <c r="J1791" i="1"/>
  <c r="J1807" i="1"/>
  <c r="J1823" i="1"/>
  <c r="J1839" i="1"/>
  <c r="J1855" i="1"/>
  <c r="J1871" i="1"/>
  <c r="J1887" i="1"/>
  <c r="J1903" i="1"/>
  <c r="J1919" i="1"/>
  <c r="J1935" i="1"/>
  <c r="J1951" i="1"/>
  <c r="J1967" i="1"/>
  <c r="J1983" i="1"/>
  <c r="J1999" i="1"/>
  <c r="J2015" i="1"/>
  <c r="J2031" i="1"/>
  <c r="J2047" i="1"/>
  <c r="J2063" i="1"/>
  <c r="J2079" i="1"/>
  <c r="J2095" i="1"/>
  <c r="J2111" i="1"/>
  <c r="J2127" i="1"/>
  <c r="J2143" i="1"/>
  <c r="J2159" i="1"/>
  <c r="J2175" i="1"/>
  <c r="J2191" i="1"/>
  <c r="J2207" i="1"/>
  <c r="J2223" i="1"/>
  <c r="J2239" i="1"/>
  <c r="J2255" i="1"/>
  <c r="J2271" i="1"/>
  <c r="J2285" i="1"/>
  <c r="J2293" i="1"/>
  <c r="J2301" i="1"/>
  <c r="J2309" i="1"/>
  <c r="J2317" i="1"/>
  <c r="J2325" i="1"/>
  <c r="J2333" i="1"/>
  <c r="J2341" i="1"/>
  <c r="J2349" i="1"/>
  <c r="J2357" i="1"/>
  <c r="J2365" i="1"/>
  <c r="J2373" i="1"/>
  <c r="J2381" i="1"/>
  <c r="J2389" i="1"/>
  <c r="J2397" i="1"/>
  <c r="J2405" i="1"/>
  <c r="J2413" i="1"/>
  <c r="J2422" i="1"/>
  <c r="J2430" i="1"/>
  <c r="J2438" i="1"/>
  <c r="J2446" i="1"/>
  <c r="J2454" i="1"/>
  <c r="J2462" i="1"/>
  <c r="J2470" i="1"/>
  <c r="J2478" i="1"/>
  <c r="J2486" i="1"/>
  <c r="J2494" i="1"/>
  <c r="J2502" i="1"/>
  <c r="J2510" i="1"/>
  <c r="J2518" i="1"/>
  <c r="J2526" i="1"/>
  <c r="J2534" i="1"/>
  <c r="J2542" i="1"/>
  <c r="J2550" i="1"/>
  <c r="J2558" i="1"/>
  <c r="J2566" i="1"/>
  <c r="J2574" i="1"/>
  <c r="J2582" i="1"/>
  <c r="J2590" i="1"/>
  <c r="J2598" i="1"/>
  <c r="J2606" i="1"/>
  <c r="J2614" i="1"/>
  <c r="J2622" i="1"/>
  <c r="J2630" i="1"/>
  <c r="J2638" i="1"/>
  <c r="J2646" i="1"/>
  <c r="J2654" i="1"/>
  <c r="J2662" i="1"/>
  <c r="J2670" i="1"/>
  <c r="J2678" i="1"/>
  <c r="J2686" i="1"/>
  <c r="J2694" i="1"/>
  <c r="J2702" i="1"/>
  <c r="J2710" i="1"/>
  <c r="J2718" i="1"/>
  <c r="J2726" i="1"/>
  <c r="J2734" i="1"/>
  <c r="J2742" i="1"/>
  <c r="J2750" i="1"/>
  <c r="J2758" i="1"/>
  <c r="J2766" i="1"/>
  <c r="J2774" i="1"/>
  <c r="J2781" i="1"/>
  <c r="J2786" i="1"/>
  <c r="J2791" i="1"/>
  <c r="J2797" i="1"/>
  <c r="J2802" i="1"/>
  <c r="J2807" i="1"/>
  <c r="J2813" i="1"/>
  <c r="J2818" i="1"/>
  <c r="J2823" i="1"/>
  <c r="J2829" i="1"/>
  <c r="J2834" i="1"/>
  <c r="J2839" i="1"/>
  <c r="J2845" i="1"/>
  <c r="J2850" i="1"/>
  <c r="J2855" i="1"/>
  <c r="J2861" i="1"/>
  <c r="J2866" i="1"/>
  <c r="J2871" i="1"/>
  <c r="J2877" i="1"/>
  <c r="J2882" i="1"/>
  <c r="J2887" i="1"/>
  <c r="J2893" i="1"/>
  <c r="J2898" i="1"/>
  <c r="J2903" i="1"/>
  <c r="J2909" i="1"/>
  <c r="J2914" i="1"/>
  <c r="J2919" i="1"/>
  <c r="J2925" i="1"/>
  <c r="J2930" i="1"/>
  <c r="J2935" i="1"/>
  <c r="J2941" i="1"/>
  <c r="J2946" i="1"/>
  <c r="J2951" i="1"/>
  <c r="J2957" i="1"/>
  <c r="J2962" i="1"/>
  <c r="J2967" i="1"/>
  <c r="J2971" i="1"/>
  <c r="J2975" i="1"/>
  <c r="J2979" i="1"/>
  <c r="J2983" i="1"/>
  <c r="J2987" i="1"/>
  <c r="J2991" i="1"/>
  <c r="J2995" i="1"/>
  <c r="J2999" i="1"/>
  <c r="J3003" i="1"/>
  <c r="J3007" i="1"/>
  <c r="J3011" i="1"/>
  <c r="J3015" i="1"/>
  <c r="J3019" i="1"/>
  <c r="J3023" i="1"/>
  <c r="J3027" i="1"/>
  <c r="J3031" i="1"/>
  <c r="J3035" i="1"/>
  <c r="J3039" i="1"/>
  <c r="J3043" i="1"/>
  <c r="J3047" i="1"/>
  <c r="J3051" i="1"/>
  <c r="J3055" i="1"/>
  <c r="J3059" i="1"/>
  <c r="J3063" i="1"/>
  <c r="J3067" i="1"/>
  <c r="J3071" i="1"/>
  <c r="J3075" i="1"/>
  <c r="J3079" i="1"/>
  <c r="J3083" i="1"/>
  <c r="J3087" i="1"/>
  <c r="J3091" i="1"/>
  <c r="J3095" i="1"/>
  <c r="J3099" i="1"/>
  <c r="J3103" i="1"/>
  <c r="J3107" i="1"/>
  <c r="J3111" i="1"/>
  <c r="J3115" i="1"/>
  <c r="J3119" i="1"/>
  <c r="J3123" i="1"/>
  <c r="J3127" i="1"/>
  <c r="J3131" i="1"/>
  <c r="J3135" i="1"/>
  <c r="J3139" i="1"/>
  <c r="J3143" i="1"/>
  <c r="J3147" i="1"/>
  <c r="J3151" i="1"/>
  <c r="J3155" i="1"/>
  <c r="J3159" i="1"/>
  <c r="J3163" i="1"/>
  <c r="J3167" i="1"/>
  <c r="J3171" i="1"/>
  <c r="J3175" i="1"/>
  <c r="J3179" i="1"/>
  <c r="J3183" i="1"/>
  <c r="J3187" i="1"/>
  <c r="J3191" i="1"/>
  <c r="J3195" i="1"/>
  <c r="J3199" i="1"/>
  <c r="J3203" i="1"/>
  <c r="J3207" i="1"/>
  <c r="J3211" i="1"/>
  <c r="J3215" i="1"/>
  <c r="J3219" i="1"/>
  <c r="J3223" i="1"/>
  <c r="J3227" i="1"/>
  <c r="J3231" i="1"/>
  <c r="J3235" i="1"/>
  <c r="J3239" i="1"/>
  <c r="J3243" i="1"/>
  <c r="J3247" i="1"/>
  <c r="J3251" i="1"/>
  <c r="J3255" i="1"/>
  <c r="J3259" i="1"/>
  <c r="J3263" i="1"/>
  <c r="J3267" i="1"/>
  <c r="J3271" i="1"/>
  <c r="J3275" i="1"/>
  <c r="J3279" i="1"/>
  <c r="J3283" i="1"/>
  <c r="J3287" i="1"/>
  <c r="J3291" i="1"/>
  <c r="J3295" i="1"/>
  <c r="J3299" i="1"/>
  <c r="J3303" i="1"/>
  <c r="J3307" i="1"/>
  <c r="J3311" i="1"/>
  <c r="J3315" i="1"/>
  <c r="J3319" i="1"/>
  <c r="J3323" i="1"/>
  <c r="J3327" i="1"/>
  <c r="J3331" i="1"/>
  <c r="J3335" i="1"/>
  <c r="J3339" i="1"/>
  <c r="J3343" i="1"/>
  <c r="J3347" i="1"/>
  <c r="J3351" i="1"/>
  <c r="J3355" i="1"/>
  <c r="J3359" i="1"/>
  <c r="J3363" i="1"/>
  <c r="J3367" i="1"/>
  <c r="J3371" i="1"/>
  <c r="J3375" i="1"/>
  <c r="J3379" i="1"/>
  <c r="J3383" i="1"/>
  <c r="J3387" i="1"/>
  <c r="J3391" i="1"/>
  <c r="J3395" i="1"/>
  <c r="J3399" i="1"/>
  <c r="J3403" i="1"/>
  <c r="J3407" i="1"/>
  <c r="J3411" i="1"/>
  <c r="J3415" i="1"/>
  <c r="J3419" i="1"/>
  <c r="J3423" i="1"/>
  <c r="J3427" i="1"/>
  <c r="J3431" i="1"/>
  <c r="J3435" i="1"/>
  <c r="J3439" i="1"/>
  <c r="J3443" i="1"/>
  <c r="J3447" i="1"/>
  <c r="J3451" i="1"/>
  <c r="J3455" i="1"/>
  <c r="J3459" i="1"/>
  <c r="J3463" i="1"/>
  <c r="J3467" i="1"/>
  <c r="J3471" i="1"/>
  <c r="J3475" i="1"/>
  <c r="J3479" i="1"/>
  <c r="J3483" i="1"/>
  <c r="J3487" i="1"/>
  <c r="J3491" i="1"/>
  <c r="J3495" i="1"/>
  <c r="J3499" i="1"/>
  <c r="J3503" i="1"/>
  <c r="J3507" i="1"/>
  <c r="J3511" i="1"/>
  <c r="J3515" i="1"/>
  <c r="J3519" i="1"/>
  <c r="J3523" i="1"/>
  <c r="J3527" i="1"/>
  <c r="J3531" i="1"/>
  <c r="J3535" i="1"/>
  <c r="J3539" i="1"/>
  <c r="J3543" i="1"/>
  <c r="J3547" i="1"/>
  <c r="J3551" i="1"/>
  <c r="J3555" i="1"/>
  <c r="J3559" i="1"/>
  <c r="J3563" i="1"/>
  <c r="J3567" i="1"/>
  <c r="J3571" i="1"/>
  <c r="J3575" i="1"/>
  <c r="J3579" i="1"/>
  <c r="J3583" i="1"/>
  <c r="J3587" i="1"/>
  <c r="J3591" i="1"/>
  <c r="J3595" i="1"/>
  <c r="J3599" i="1"/>
  <c r="J3603" i="1"/>
  <c r="J3607" i="1"/>
  <c r="J3611" i="1"/>
  <c r="J3615" i="1"/>
  <c r="J3619" i="1"/>
  <c r="J3623" i="1"/>
  <c r="J3627" i="1"/>
  <c r="J3631" i="1"/>
  <c r="J3635" i="1"/>
  <c r="J3639" i="1"/>
  <c r="J3643" i="1"/>
  <c r="J3647" i="1"/>
  <c r="J3651" i="1"/>
  <c r="J3655" i="1"/>
  <c r="J3659" i="1"/>
  <c r="J3663" i="1"/>
  <c r="J3667" i="1"/>
  <c r="J3671" i="1"/>
  <c r="J3675" i="1"/>
  <c r="J3679" i="1"/>
  <c r="J3683" i="1"/>
  <c r="J3687" i="1"/>
  <c r="J3691" i="1"/>
  <c r="J3695" i="1"/>
  <c r="J3699" i="1"/>
  <c r="J3703" i="1"/>
  <c r="J3707" i="1"/>
  <c r="J3711" i="1"/>
  <c r="J3715" i="1"/>
  <c r="J3719" i="1"/>
  <c r="J3723" i="1"/>
  <c r="J3727" i="1"/>
  <c r="J3731" i="1"/>
  <c r="J3735" i="1"/>
  <c r="J3739" i="1"/>
  <c r="J3743" i="1"/>
  <c r="J3747" i="1"/>
  <c r="J3751" i="1"/>
  <c r="J3755" i="1"/>
  <c r="J3759" i="1"/>
  <c r="J3763" i="1"/>
  <c r="J3767" i="1"/>
  <c r="J3771" i="1"/>
  <c r="J3775" i="1"/>
  <c r="J3779" i="1"/>
  <c r="J3783" i="1"/>
  <c r="J3787" i="1"/>
  <c r="J3791" i="1"/>
  <c r="J3795" i="1"/>
  <c r="J3799" i="1"/>
  <c r="J3803" i="1"/>
  <c r="J3807" i="1"/>
  <c r="J3811" i="1"/>
  <c r="J3815" i="1"/>
  <c r="J3819" i="1"/>
  <c r="J3823" i="1"/>
  <c r="J3827" i="1"/>
  <c r="J3831" i="1"/>
  <c r="J3835" i="1"/>
  <c r="J3839" i="1"/>
  <c r="J3843" i="1"/>
  <c r="J3847" i="1"/>
  <c r="J3851" i="1"/>
  <c r="J3855" i="1"/>
  <c r="J3859" i="1"/>
  <c r="J3863" i="1"/>
  <c r="J3867" i="1"/>
  <c r="J3871" i="1"/>
  <c r="J3875" i="1"/>
  <c r="J3879" i="1"/>
  <c r="J3883" i="1"/>
  <c r="J3887" i="1"/>
  <c r="J3891" i="1"/>
  <c r="J3895" i="1"/>
  <c r="J3899" i="1"/>
  <c r="J3903" i="1"/>
  <c r="J3907" i="1"/>
  <c r="J3911" i="1"/>
  <c r="J3915" i="1"/>
  <c r="J3919" i="1"/>
  <c r="J3923" i="1"/>
  <c r="J3927" i="1"/>
  <c r="J3931" i="1"/>
  <c r="J3935" i="1"/>
  <c r="J3939" i="1"/>
  <c r="J3943" i="1"/>
  <c r="J3947" i="1"/>
  <c r="J3951" i="1"/>
  <c r="J3955" i="1"/>
  <c r="J3959" i="1"/>
  <c r="J3963" i="1"/>
  <c r="J3967" i="1"/>
  <c r="J3971" i="1"/>
  <c r="J3975" i="1"/>
  <c r="J3979" i="1"/>
  <c r="J3983" i="1"/>
  <c r="J3987" i="1"/>
  <c r="J3991" i="1"/>
  <c r="J3995" i="1"/>
  <c r="J3999" i="1"/>
  <c r="J4003" i="1"/>
  <c r="J4007" i="1"/>
  <c r="J4011" i="1"/>
  <c r="J4015" i="1"/>
  <c r="J4019" i="1"/>
  <c r="J4023" i="1"/>
  <c r="J4027" i="1"/>
  <c r="J4031" i="1"/>
  <c r="J4035" i="1"/>
  <c r="J4039" i="1"/>
  <c r="J4043" i="1"/>
  <c r="J4047" i="1"/>
  <c r="J4051" i="1"/>
  <c r="J4055" i="1"/>
  <c r="J4059" i="1"/>
  <c r="J4063" i="1"/>
  <c r="J4067" i="1"/>
  <c r="J4071" i="1"/>
  <c r="J4075" i="1"/>
  <c r="J4079" i="1"/>
  <c r="J4083" i="1"/>
  <c r="J4087" i="1"/>
  <c r="J4091" i="1"/>
  <c r="J4095" i="1"/>
  <c r="J4099" i="1"/>
  <c r="J4103" i="1"/>
  <c r="J4107" i="1"/>
  <c r="J4111" i="1"/>
  <c r="J4115" i="1"/>
  <c r="J4119" i="1"/>
  <c r="J4123" i="1"/>
  <c r="J4127" i="1"/>
  <c r="J4131" i="1"/>
  <c r="J4135" i="1"/>
  <c r="J4139" i="1"/>
  <c r="J4143" i="1"/>
  <c r="J4147" i="1"/>
  <c r="J4151" i="1"/>
  <c r="J4155" i="1"/>
  <c r="J4159" i="1"/>
  <c r="J4163" i="1"/>
  <c r="J4167" i="1"/>
  <c r="J4171" i="1"/>
  <c r="J4175" i="1"/>
  <c r="J4179" i="1"/>
  <c r="J4183" i="1"/>
  <c r="J4187" i="1"/>
  <c r="J4191" i="1"/>
  <c r="J4195" i="1"/>
  <c r="J4199" i="1"/>
  <c r="J4203" i="1"/>
  <c r="J4207" i="1"/>
  <c r="J4211" i="1"/>
  <c r="J4215" i="1"/>
  <c r="J4219" i="1"/>
  <c r="J4223" i="1"/>
  <c r="J4227" i="1"/>
  <c r="J4231" i="1"/>
  <c r="J4235" i="1"/>
  <c r="J4239" i="1"/>
  <c r="J4243" i="1"/>
  <c r="J4247" i="1"/>
  <c r="J4251" i="1"/>
  <c r="J4255" i="1"/>
  <c r="J4259" i="1"/>
  <c r="J4263" i="1"/>
  <c r="J4267" i="1"/>
  <c r="J4271" i="1"/>
  <c r="J4275" i="1"/>
  <c r="J4279" i="1"/>
  <c r="J4283" i="1"/>
  <c r="J4287" i="1"/>
  <c r="J4291" i="1"/>
  <c r="J4295" i="1"/>
  <c r="J4299" i="1"/>
  <c r="J4303" i="1"/>
  <c r="J4307" i="1"/>
  <c r="J4311" i="1"/>
  <c r="J4315" i="1"/>
  <c r="J4319" i="1"/>
  <c r="J4323" i="1"/>
  <c r="J4327" i="1"/>
  <c r="J4331" i="1"/>
  <c r="J4335" i="1"/>
  <c r="J4339" i="1"/>
  <c r="J4343" i="1"/>
  <c r="J4347" i="1"/>
  <c r="J4351" i="1"/>
  <c r="J4355" i="1"/>
  <c r="J4359" i="1"/>
  <c r="J4363" i="1"/>
  <c r="J4367" i="1"/>
  <c r="J4371" i="1"/>
  <c r="J4375" i="1"/>
  <c r="J4379" i="1"/>
  <c r="J4383" i="1"/>
  <c r="J4387" i="1"/>
  <c r="J4391" i="1"/>
  <c r="J4395" i="1"/>
  <c r="J4399" i="1"/>
  <c r="J4403" i="1"/>
  <c r="J4407" i="1"/>
  <c r="J4411" i="1"/>
  <c r="J4415" i="1"/>
  <c r="J4419" i="1"/>
  <c r="J4423" i="1"/>
  <c r="J4427" i="1"/>
  <c r="J4431" i="1"/>
  <c r="J4435" i="1"/>
  <c r="J4439" i="1"/>
  <c r="J4443" i="1"/>
  <c r="J4447" i="1"/>
  <c r="J4451" i="1"/>
  <c r="J4455" i="1"/>
  <c r="J4459" i="1"/>
  <c r="J4463" i="1"/>
  <c r="J4467" i="1"/>
  <c r="J4471" i="1"/>
  <c r="J4475" i="1"/>
  <c r="J4479" i="1"/>
  <c r="J4483" i="1"/>
  <c r="J4487" i="1"/>
  <c r="J4491" i="1"/>
  <c r="J4495" i="1"/>
  <c r="J4499" i="1"/>
  <c r="J4503" i="1"/>
  <c r="J4507" i="1"/>
  <c r="J4511" i="1"/>
  <c r="J4515" i="1"/>
  <c r="J4519" i="1"/>
  <c r="J4523" i="1"/>
  <c r="J4527" i="1"/>
  <c r="J4531" i="1"/>
  <c r="J4535" i="1"/>
  <c r="J4539" i="1"/>
  <c r="J4543" i="1"/>
  <c r="J4547" i="1"/>
  <c r="J4551" i="1"/>
  <c r="J4555" i="1"/>
  <c r="J4559" i="1"/>
  <c r="J4563" i="1"/>
  <c r="J4567" i="1"/>
  <c r="J4571" i="1"/>
  <c r="J4575" i="1"/>
  <c r="J4579" i="1"/>
  <c r="J4583" i="1"/>
  <c r="J4587" i="1"/>
  <c r="J4591" i="1"/>
  <c r="J4595" i="1"/>
  <c r="J4599" i="1"/>
  <c r="J4603" i="1"/>
  <c r="J4607" i="1"/>
  <c r="J4611" i="1"/>
  <c r="J4615" i="1"/>
  <c r="J4619" i="1"/>
  <c r="J4623" i="1"/>
  <c r="J4627" i="1"/>
  <c r="J4631" i="1"/>
  <c r="J4635" i="1"/>
  <c r="J4639" i="1"/>
  <c r="J4643" i="1"/>
  <c r="J4647" i="1"/>
  <c r="J4651" i="1"/>
  <c r="J4655" i="1"/>
  <c r="J4659" i="1"/>
  <c r="J4663" i="1"/>
  <c r="J4667" i="1"/>
  <c r="J4671" i="1"/>
  <c r="J4675" i="1"/>
  <c r="J4679" i="1"/>
  <c r="J4683" i="1"/>
  <c r="J4687" i="1"/>
  <c r="J4691" i="1"/>
  <c r="J4695" i="1"/>
  <c r="J4699" i="1"/>
  <c r="J4703" i="1"/>
  <c r="J4707" i="1"/>
  <c r="J4711" i="1"/>
  <c r="J4715" i="1"/>
  <c r="J4719" i="1"/>
  <c r="J4723" i="1"/>
  <c r="J4727" i="1"/>
  <c r="J4731" i="1"/>
  <c r="J4735" i="1"/>
  <c r="J4739" i="1"/>
  <c r="J4743" i="1"/>
  <c r="J4747" i="1"/>
  <c r="J4751" i="1"/>
  <c r="J4755" i="1"/>
  <c r="J4759" i="1"/>
  <c r="J4763" i="1"/>
  <c r="J4767" i="1"/>
  <c r="J4771" i="1"/>
  <c r="J4775" i="1"/>
  <c r="J4779" i="1"/>
  <c r="J4783" i="1"/>
  <c r="J4787" i="1"/>
  <c r="J4791" i="1"/>
  <c r="J4795" i="1"/>
  <c r="J4799" i="1"/>
  <c r="J4803" i="1"/>
  <c r="J4807" i="1"/>
  <c r="J4811" i="1"/>
  <c r="J4815" i="1"/>
  <c r="J4819" i="1"/>
  <c r="J4823" i="1"/>
  <c r="J4827" i="1"/>
  <c r="J4831" i="1"/>
  <c r="J4835" i="1"/>
  <c r="J4839" i="1"/>
  <c r="J4843" i="1"/>
  <c r="J4847" i="1"/>
  <c r="J4851" i="1"/>
  <c r="J4855" i="1"/>
  <c r="J4859" i="1"/>
  <c r="J4863" i="1"/>
  <c r="J4867" i="1"/>
  <c r="J4871" i="1"/>
  <c r="J4875" i="1"/>
  <c r="J4879" i="1"/>
  <c r="J4883" i="1"/>
  <c r="J4887" i="1"/>
  <c r="J4891" i="1"/>
  <c r="J4895" i="1"/>
  <c r="J4899" i="1"/>
  <c r="J4903" i="1"/>
  <c r="J4907" i="1"/>
  <c r="J4911" i="1"/>
  <c r="J4915" i="1"/>
  <c r="J4919" i="1"/>
  <c r="J4923" i="1"/>
  <c r="J4927" i="1"/>
  <c r="J4931" i="1"/>
  <c r="J4935" i="1"/>
  <c r="J4939" i="1"/>
  <c r="J4943" i="1"/>
  <c r="J4947" i="1"/>
  <c r="J4951" i="1"/>
  <c r="J4955" i="1"/>
  <c r="J4959" i="1"/>
  <c r="J4963" i="1"/>
  <c r="J338" i="1"/>
  <c r="J509" i="1"/>
  <c r="J616" i="1"/>
  <c r="J702" i="1"/>
  <c r="J787" i="1"/>
  <c r="J872" i="1"/>
  <c r="J958" i="1"/>
  <c r="J1043" i="1"/>
  <c r="J1117" i="1"/>
  <c r="J1181" i="1"/>
  <c r="J1245" i="1"/>
  <c r="J1286" i="1"/>
  <c r="J1318" i="1"/>
  <c r="J1350" i="1"/>
  <c r="J1382" i="1"/>
  <c r="J1414" i="1"/>
  <c r="J1446" i="1"/>
  <c r="J1478" i="1"/>
  <c r="J1510" i="1"/>
  <c r="J1542" i="1"/>
  <c r="J1574" i="1"/>
  <c r="J1606" i="1"/>
  <c r="J1638" i="1"/>
  <c r="J1670" i="1"/>
  <c r="J1702" i="1"/>
  <c r="J1734" i="1"/>
  <c r="J1766" i="1"/>
  <c r="J1798" i="1"/>
  <c r="J1830" i="1"/>
  <c r="J1862" i="1"/>
  <c r="J1894" i="1"/>
  <c r="J1926" i="1"/>
  <c r="J1958" i="1"/>
  <c r="J1990" i="1"/>
  <c r="J2022" i="1"/>
  <c r="J2054" i="1"/>
  <c r="J2086" i="1"/>
  <c r="J2118" i="1"/>
  <c r="J2150" i="1"/>
  <c r="J2182" i="1"/>
  <c r="J2214" i="1"/>
  <c r="J2246" i="1"/>
  <c r="J2278" i="1"/>
  <c r="J2296" i="1"/>
  <c r="J2312" i="1"/>
  <c r="J2328" i="1"/>
  <c r="J2344" i="1"/>
  <c r="J2360" i="1"/>
  <c r="J2376" i="1"/>
  <c r="J2392" i="1"/>
  <c r="J2408" i="1"/>
  <c r="J2425" i="1"/>
  <c r="J2441" i="1"/>
  <c r="J2457" i="1"/>
  <c r="J2473" i="1"/>
  <c r="J2489" i="1"/>
  <c r="J2505" i="1"/>
  <c r="J2521" i="1"/>
  <c r="J2537" i="1"/>
  <c r="J2553" i="1"/>
  <c r="J2569" i="1"/>
  <c r="J2585" i="1"/>
  <c r="J2601" i="1"/>
  <c r="J2617" i="1"/>
  <c r="J2633" i="1"/>
  <c r="J2649" i="1"/>
  <c r="J2665" i="1"/>
  <c r="J2681" i="1"/>
  <c r="J2697" i="1"/>
  <c r="J2713" i="1"/>
  <c r="J2729" i="1"/>
  <c r="J2745" i="1"/>
  <c r="J2761" i="1"/>
  <c r="J2777" i="1"/>
  <c r="J2787" i="1"/>
  <c r="J2798" i="1"/>
  <c r="J2809" i="1"/>
  <c r="J2819" i="1"/>
  <c r="J2830" i="1"/>
  <c r="J2841" i="1"/>
  <c r="J2851" i="1"/>
  <c r="J2862" i="1"/>
  <c r="J2873" i="1"/>
  <c r="J2883" i="1"/>
  <c r="J2894" i="1"/>
  <c r="J2905" i="1"/>
  <c r="J2915" i="1"/>
  <c r="J2926" i="1"/>
  <c r="J2937" i="1"/>
  <c r="J2947" i="1"/>
  <c r="J2958" i="1"/>
  <c r="J2968" i="1"/>
  <c r="J2976" i="1"/>
  <c r="J2984" i="1"/>
  <c r="J2992" i="1"/>
  <c r="J3000" i="1"/>
  <c r="J3008" i="1"/>
  <c r="J3016" i="1"/>
  <c r="J3024" i="1"/>
  <c r="J3032" i="1"/>
  <c r="J3040" i="1"/>
  <c r="J3048" i="1"/>
  <c r="J3056" i="1"/>
  <c r="J3064" i="1"/>
  <c r="J3072" i="1"/>
  <c r="J3080" i="1"/>
  <c r="J3088" i="1"/>
  <c r="J3096" i="1"/>
  <c r="J3104" i="1"/>
  <c r="J3112" i="1"/>
  <c r="J3120" i="1"/>
  <c r="J3128" i="1"/>
  <c r="J3136" i="1"/>
  <c r="J3144" i="1"/>
  <c r="J3152" i="1"/>
  <c r="J3160" i="1"/>
  <c r="J3168" i="1"/>
  <c r="J3176" i="1"/>
  <c r="J3184" i="1"/>
  <c r="J3192" i="1"/>
  <c r="J3200" i="1"/>
  <c r="J3208" i="1"/>
  <c r="J3216" i="1"/>
  <c r="J3224" i="1"/>
  <c r="J3232" i="1"/>
  <c r="J3240" i="1"/>
  <c r="J3248" i="1"/>
  <c r="J3256" i="1"/>
  <c r="J3264" i="1"/>
  <c r="J3272" i="1"/>
  <c r="J3280" i="1"/>
  <c r="J3288" i="1"/>
  <c r="J3296" i="1"/>
  <c r="J3304" i="1"/>
  <c r="J3312" i="1"/>
  <c r="J3320" i="1"/>
  <c r="J3328" i="1"/>
  <c r="J3336" i="1"/>
  <c r="J3344" i="1"/>
  <c r="J3352" i="1"/>
  <c r="J3360" i="1"/>
  <c r="J3368" i="1"/>
  <c r="J3376" i="1"/>
  <c r="J3384" i="1"/>
  <c r="J3392" i="1"/>
  <c r="J3400" i="1"/>
  <c r="J3408" i="1"/>
  <c r="J3416" i="1"/>
  <c r="J3424" i="1"/>
  <c r="J3432" i="1"/>
  <c r="J3440" i="1"/>
  <c r="J3448" i="1"/>
  <c r="J3456" i="1"/>
  <c r="J3464" i="1"/>
  <c r="J3472" i="1"/>
  <c r="J3480" i="1"/>
  <c r="J3488" i="1"/>
  <c r="J3496" i="1"/>
  <c r="J3504" i="1"/>
  <c r="J3512" i="1"/>
  <c r="J3520" i="1"/>
  <c r="J3528" i="1"/>
  <c r="J3536" i="1"/>
  <c r="J3544" i="1"/>
  <c r="J3552" i="1"/>
  <c r="J3560" i="1"/>
  <c r="J3568" i="1"/>
  <c r="J3576" i="1"/>
  <c r="J3584" i="1"/>
  <c r="J3592" i="1"/>
  <c r="J3600" i="1"/>
  <c r="J3608" i="1"/>
  <c r="J3616" i="1"/>
  <c r="J3624" i="1"/>
  <c r="J3632" i="1"/>
  <c r="J3640" i="1"/>
  <c r="J3648" i="1"/>
  <c r="J3656" i="1"/>
  <c r="J3664" i="1"/>
  <c r="J3672" i="1"/>
  <c r="J3680" i="1"/>
  <c r="J3688" i="1"/>
  <c r="J3696" i="1"/>
  <c r="J3704" i="1"/>
  <c r="J3712" i="1"/>
  <c r="J3720" i="1"/>
  <c r="J3728" i="1"/>
  <c r="J3736" i="1"/>
  <c r="J3744" i="1"/>
  <c r="J3752" i="1"/>
  <c r="J3760" i="1"/>
  <c r="J3768" i="1"/>
  <c r="J3776" i="1"/>
  <c r="J3784" i="1"/>
  <c r="J3792" i="1"/>
  <c r="J3800" i="1"/>
  <c r="J3808" i="1"/>
  <c r="J3816" i="1"/>
  <c r="J3824" i="1"/>
  <c r="J3832" i="1"/>
  <c r="J3840" i="1"/>
  <c r="J3848" i="1"/>
  <c r="J3856" i="1"/>
  <c r="J3864" i="1"/>
  <c r="J3872" i="1"/>
  <c r="J3880" i="1"/>
  <c r="J3888" i="1"/>
  <c r="J3896" i="1"/>
  <c r="J3904" i="1"/>
  <c r="J3912" i="1"/>
  <c r="J3920" i="1"/>
  <c r="J3928" i="1"/>
  <c r="J3936" i="1"/>
  <c r="J3944" i="1"/>
  <c r="J3952" i="1"/>
  <c r="J3960" i="1"/>
  <c r="J3968" i="1"/>
  <c r="J3976" i="1"/>
  <c r="J3984" i="1"/>
  <c r="J3992" i="1"/>
  <c r="J4000" i="1"/>
  <c r="J4008" i="1"/>
  <c r="J4016" i="1"/>
  <c r="J4024" i="1"/>
  <c r="J4032" i="1"/>
  <c r="J4040" i="1"/>
  <c r="J4048" i="1"/>
  <c r="J4056" i="1"/>
  <c r="J4064" i="1"/>
  <c r="J4072" i="1"/>
  <c r="J4080" i="1"/>
  <c r="J4088" i="1"/>
  <c r="J4096" i="1"/>
  <c r="J4104" i="1"/>
  <c r="J4112" i="1"/>
  <c r="J4120" i="1"/>
  <c r="J4128" i="1"/>
  <c r="J4136" i="1"/>
  <c r="J4144" i="1"/>
  <c r="J4152" i="1"/>
  <c r="J4160" i="1"/>
  <c r="J4168" i="1"/>
  <c r="J4176" i="1"/>
  <c r="J4184" i="1"/>
  <c r="J4192" i="1"/>
  <c r="J4200" i="1"/>
  <c r="J4208" i="1"/>
  <c r="J4216" i="1"/>
  <c r="J4224" i="1"/>
  <c r="J4232" i="1"/>
  <c r="J4240" i="1"/>
  <c r="J4248" i="1"/>
  <c r="J4256" i="1"/>
  <c r="J4264" i="1"/>
  <c r="J4272" i="1"/>
  <c r="J4280" i="1"/>
  <c r="J4288" i="1"/>
  <c r="J4296" i="1"/>
  <c r="J4304" i="1"/>
  <c r="J4312" i="1"/>
  <c r="J4320" i="1"/>
  <c r="J4328" i="1"/>
  <c r="J4336" i="1"/>
  <c r="J4344" i="1"/>
  <c r="J4352" i="1"/>
  <c r="J4360" i="1"/>
  <c r="J4368" i="1"/>
  <c r="J4376" i="1"/>
  <c r="J4384" i="1"/>
  <c r="J4392" i="1"/>
  <c r="J4400" i="1"/>
  <c r="J4408" i="1"/>
  <c r="J4416" i="1"/>
  <c r="J4424" i="1"/>
  <c r="J4432" i="1"/>
  <c r="J4440" i="1"/>
  <c r="J4448" i="1"/>
  <c r="J4456" i="1"/>
  <c r="J4464" i="1"/>
  <c r="J4472" i="1"/>
  <c r="J4480" i="1"/>
  <c r="J4488" i="1"/>
  <c r="J4496" i="1"/>
  <c r="J4504" i="1"/>
  <c r="J4512" i="1"/>
  <c r="J4520" i="1"/>
  <c r="J4528" i="1"/>
  <c r="J4536" i="1"/>
  <c r="J4544" i="1"/>
  <c r="J4552" i="1"/>
  <c r="J4560" i="1"/>
  <c r="J4568" i="1"/>
  <c r="J4576" i="1"/>
  <c r="J4584" i="1"/>
  <c r="J4592" i="1"/>
  <c r="J4600" i="1"/>
  <c r="J4608" i="1"/>
  <c r="J4616" i="1"/>
  <c r="J4624" i="1"/>
  <c r="J4632" i="1"/>
  <c r="J4640" i="1"/>
  <c r="J4648" i="1"/>
  <c r="J4656" i="1"/>
  <c r="J4664" i="1"/>
  <c r="J4672" i="1"/>
  <c r="J4680" i="1"/>
  <c r="J4688" i="1"/>
  <c r="J4696" i="1"/>
  <c r="J4704" i="1"/>
  <c r="J4712" i="1"/>
  <c r="J4720" i="1"/>
  <c r="J4728" i="1"/>
  <c r="J4736" i="1"/>
  <c r="J4744" i="1"/>
  <c r="J4752" i="1"/>
  <c r="J4760" i="1"/>
  <c r="J4768" i="1"/>
  <c r="J4776" i="1"/>
  <c r="J4784" i="1"/>
  <c r="J4792" i="1"/>
  <c r="J4800" i="1"/>
  <c r="J4808" i="1"/>
  <c r="J4816" i="1"/>
  <c r="J4824" i="1"/>
  <c r="J4832" i="1"/>
  <c r="J4840" i="1"/>
  <c r="J4848" i="1"/>
  <c r="J4856" i="1"/>
  <c r="J4864" i="1"/>
  <c r="J4872" i="1"/>
  <c r="J4880" i="1"/>
  <c r="J4888" i="1"/>
  <c r="J4896" i="1"/>
  <c r="J4904" i="1"/>
  <c r="J4912" i="1"/>
  <c r="J4920" i="1"/>
  <c r="J4928" i="1"/>
  <c r="J4936" i="1"/>
  <c r="J4944" i="1"/>
  <c r="J4952" i="1"/>
  <c r="J4958" i="1"/>
  <c r="J4964" i="1"/>
  <c r="J4968" i="1"/>
  <c r="J4972" i="1"/>
  <c r="J4976" i="1"/>
  <c r="J4980" i="1"/>
  <c r="J4984" i="1"/>
  <c r="J4988" i="1"/>
  <c r="J4992" i="1"/>
  <c r="J4996" i="1"/>
  <c r="J5000" i="1"/>
  <c r="J5004" i="1"/>
  <c r="J5008" i="1"/>
  <c r="J5012" i="1"/>
  <c r="J5016" i="1"/>
  <c r="J5020" i="1"/>
  <c r="J5024" i="1"/>
  <c r="J5028" i="1"/>
  <c r="J5032" i="1"/>
  <c r="J5036" i="1"/>
  <c r="J5040" i="1"/>
  <c r="J5044" i="1"/>
  <c r="J5048" i="1"/>
  <c r="J5052" i="1"/>
  <c r="J5056" i="1"/>
  <c r="J5060" i="1"/>
  <c r="J5064" i="1"/>
  <c r="J5068" i="1"/>
  <c r="J5072" i="1"/>
  <c r="J5076" i="1"/>
  <c r="J5080" i="1"/>
  <c r="J5084" i="1"/>
  <c r="J5088" i="1"/>
  <c r="J5092" i="1"/>
  <c r="J5096" i="1"/>
  <c r="J5100" i="1"/>
  <c r="J5104" i="1"/>
  <c r="J5108" i="1"/>
  <c r="J5112" i="1"/>
  <c r="J5116" i="1"/>
  <c r="J5120" i="1"/>
  <c r="J5124" i="1"/>
  <c r="J5128" i="1"/>
  <c r="J5132" i="1"/>
  <c r="J5136" i="1"/>
  <c r="J5140" i="1"/>
  <c r="J5144" i="1"/>
  <c r="J5148" i="1"/>
  <c r="J5152" i="1"/>
  <c r="J5156" i="1"/>
  <c r="J5160" i="1"/>
  <c r="J5164" i="1"/>
  <c r="J5168" i="1"/>
  <c r="J5172" i="1"/>
  <c r="J5176" i="1"/>
  <c r="J5180" i="1"/>
  <c r="J5184" i="1"/>
  <c r="J5188" i="1"/>
  <c r="J5192" i="1"/>
  <c r="J5196" i="1"/>
  <c r="J5200" i="1"/>
  <c r="I4" i="1"/>
  <c r="I8" i="1"/>
  <c r="I12" i="1"/>
  <c r="I16" i="1"/>
  <c r="I20" i="1"/>
  <c r="I24" i="1"/>
  <c r="I28" i="1"/>
  <c r="I32" i="1"/>
  <c r="I36" i="1"/>
  <c r="I40" i="1"/>
  <c r="I44" i="1"/>
  <c r="I48" i="1"/>
  <c r="I52" i="1"/>
  <c r="I56" i="1"/>
  <c r="I60" i="1"/>
  <c r="I64" i="1"/>
  <c r="I68" i="1"/>
  <c r="I72" i="1"/>
  <c r="I76" i="1"/>
  <c r="I80" i="1"/>
  <c r="I84" i="1"/>
  <c r="I88" i="1"/>
  <c r="I92" i="1"/>
  <c r="I96" i="1"/>
  <c r="I100" i="1"/>
  <c r="I104" i="1"/>
  <c r="I108" i="1"/>
  <c r="I112" i="1"/>
  <c r="I116" i="1"/>
  <c r="I120" i="1"/>
  <c r="I124" i="1"/>
  <c r="I128" i="1"/>
  <c r="I132" i="1"/>
  <c r="I136" i="1"/>
  <c r="I140" i="1"/>
  <c r="I144" i="1"/>
  <c r="I148" i="1"/>
  <c r="I152" i="1"/>
  <c r="I156" i="1"/>
  <c r="I160" i="1"/>
  <c r="I164" i="1"/>
  <c r="I168" i="1"/>
  <c r="I172" i="1"/>
  <c r="I176" i="1"/>
  <c r="I180" i="1"/>
  <c r="I184" i="1"/>
  <c r="I188" i="1"/>
  <c r="I192" i="1"/>
  <c r="I196" i="1"/>
  <c r="I200" i="1"/>
  <c r="I204" i="1"/>
  <c r="I208" i="1"/>
  <c r="I212" i="1"/>
  <c r="I216" i="1"/>
  <c r="I220" i="1"/>
  <c r="I224" i="1"/>
  <c r="I228" i="1"/>
  <c r="I232" i="1"/>
  <c r="I236" i="1"/>
  <c r="I240" i="1"/>
  <c r="I244" i="1"/>
  <c r="I248" i="1"/>
  <c r="I252" i="1"/>
  <c r="I256" i="1"/>
  <c r="I260" i="1"/>
  <c r="I264" i="1"/>
  <c r="I268" i="1"/>
  <c r="I272" i="1"/>
  <c r="I276" i="1"/>
  <c r="I280" i="1"/>
  <c r="I284" i="1"/>
  <c r="I288" i="1"/>
  <c r="I292" i="1"/>
  <c r="I296" i="1"/>
  <c r="I300" i="1"/>
  <c r="I304" i="1"/>
  <c r="I308" i="1"/>
  <c r="I312" i="1"/>
  <c r="I316" i="1"/>
  <c r="I320" i="1"/>
  <c r="I324" i="1"/>
  <c r="I328" i="1"/>
  <c r="I332" i="1"/>
  <c r="I336" i="1"/>
  <c r="I340" i="1"/>
  <c r="I344" i="1"/>
  <c r="I348" i="1"/>
  <c r="I352" i="1"/>
  <c r="I356" i="1"/>
  <c r="I360" i="1"/>
  <c r="I364" i="1"/>
  <c r="I368" i="1"/>
  <c r="I372" i="1"/>
  <c r="I376" i="1"/>
  <c r="I380" i="1"/>
  <c r="I384" i="1"/>
  <c r="I388" i="1"/>
  <c r="I392" i="1"/>
  <c r="I396" i="1"/>
  <c r="I400" i="1"/>
  <c r="I404" i="1"/>
  <c r="I408" i="1"/>
  <c r="I412" i="1"/>
  <c r="I416" i="1"/>
  <c r="I420" i="1"/>
  <c r="I424" i="1"/>
  <c r="I428" i="1"/>
  <c r="I432" i="1"/>
  <c r="I436" i="1"/>
  <c r="I440" i="1"/>
  <c r="I444" i="1"/>
  <c r="I448" i="1"/>
  <c r="I452" i="1"/>
  <c r="I456" i="1"/>
  <c r="I460" i="1"/>
  <c r="I464" i="1"/>
  <c r="I468" i="1"/>
  <c r="I472" i="1"/>
  <c r="I476" i="1"/>
  <c r="I480" i="1"/>
  <c r="I484" i="1"/>
  <c r="I488" i="1"/>
  <c r="I492" i="1"/>
  <c r="I496" i="1"/>
  <c r="I500" i="1"/>
  <c r="I504" i="1"/>
  <c r="I508" i="1"/>
  <c r="I512" i="1"/>
  <c r="I516" i="1"/>
  <c r="I520" i="1"/>
  <c r="I524" i="1"/>
  <c r="I528" i="1"/>
  <c r="I532" i="1"/>
  <c r="I536" i="1"/>
  <c r="I540" i="1"/>
  <c r="I544" i="1"/>
  <c r="I548" i="1"/>
  <c r="I552" i="1"/>
  <c r="I556" i="1"/>
  <c r="I560" i="1"/>
  <c r="I564" i="1"/>
  <c r="I568" i="1"/>
  <c r="I572" i="1"/>
  <c r="I576" i="1"/>
  <c r="I580" i="1"/>
  <c r="I584" i="1"/>
  <c r="I588" i="1"/>
  <c r="I592" i="1"/>
  <c r="I596" i="1"/>
  <c r="I600" i="1"/>
  <c r="I604" i="1"/>
  <c r="I608" i="1"/>
  <c r="I612" i="1"/>
  <c r="I616" i="1"/>
  <c r="I620" i="1"/>
  <c r="I624" i="1"/>
  <c r="I628" i="1"/>
  <c r="I632" i="1"/>
  <c r="I636" i="1"/>
  <c r="I640" i="1"/>
  <c r="I644" i="1"/>
  <c r="I648" i="1"/>
  <c r="I652" i="1"/>
  <c r="I656" i="1"/>
  <c r="I660" i="1"/>
  <c r="I664" i="1"/>
  <c r="I668" i="1"/>
  <c r="I672" i="1"/>
  <c r="I676" i="1"/>
  <c r="I680" i="1"/>
  <c r="I684" i="1"/>
  <c r="I688" i="1"/>
  <c r="I692" i="1"/>
  <c r="I696" i="1"/>
  <c r="I700" i="1"/>
  <c r="I704" i="1"/>
  <c r="I708" i="1"/>
  <c r="I712" i="1"/>
  <c r="I716" i="1"/>
  <c r="I720" i="1"/>
  <c r="I724" i="1"/>
  <c r="I728" i="1"/>
  <c r="I732" i="1"/>
  <c r="I736" i="1"/>
  <c r="I740" i="1"/>
  <c r="I744" i="1"/>
  <c r="I748" i="1"/>
  <c r="I752" i="1"/>
  <c r="I756" i="1"/>
  <c r="I760" i="1"/>
  <c r="I764" i="1"/>
  <c r="I768" i="1"/>
  <c r="I772" i="1"/>
  <c r="I776" i="1"/>
  <c r="I780" i="1"/>
  <c r="I784" i="1"/>
  <c r="I788" i="1"/>
  <c r="I792" i="1"/>
  <c r="I796" i="1"/>
  <c r="I800" i="1"/>
  <c r="I804" i="1"/>
  <c r="I808" i="1"/>
  <c r="I812" i="1"/>
  <c r="I816" i="1"/>
  <c r="I820" i="1"/>
  <c r="I824" i="1"/>
  <c r="I828" i="1"/>
  <c r="I832" i="1"/>
  <c r="I836" i="1"/>
  <c r="I840" i="1"/>
  <c r="I844" i="1"/>
  <c r="I848" i="1"/>
  <c r="I852" i="1"/>
  <c r="I856" i="1"/>
  <c r="I860" i="1"/>
  <c r="I864" i="1"/>
  <c r="I868" i="1"/>
  <c r="I872" i="1"/>
  <c r="I876" i="1"/>
  <c r="I880" i="1"/>
  <c r="I884" i="1"/>
  <c r="I888" i="1"/>
  <c r="I892" i="1"/>
  <c r="I896" i="1"/>
  <c r="I900" i="1"/>
  <c r="I904" i="1"/>
  <c r="I908" i="1"/>
  <c r="I912" i="1"/>
  <c r="I916" i="1"/>
  <c r="I920" i="1"/>
  <c r="I924" i="1"/>
  <c r="I928" i="1"/>
  <c r="I932" i="1"/>
  <c r="I936" i="1"/>
  <c r="I940" i="1"/>
  <c r="I944" i="1"/>
  <c r="I948" i="1"/>
  <c r="I952" i="1"/>
  <c r="I956" i="1"/>
  <c r="I960" i="1"/>
  <c r="I964" i="1"/>
  <c r="I968" i="1"/>
  <c r="I972" i="1"/>
  <c r="I976" i="1"/>
  <c r="I980" i="1"/>
  <c r="I984" i="1"/>
  <c r="I988" i="1"/>
  <c r="I992" i="1"/>
  <c r="I996" i="1"/>
  <c r="I1000" i="1"/>
  <c r="I1004" i="1"/>
  <c r="I1008" i="1"/>
  <c r="I1012" i="1"/>
  <c r="I1016" i="1"/>
  <c r="I1020" i="1"/>
  <c r="I1024" i="1"/>
  <c r="I1028" i="1"/>
  <c r="I1032" i="1"/>
  <c r="I1036" i="1"/>
  <c r="I1040" i="1"/>
  <c r="I1044" i="1"/>
  <c r="I1048" i="1"/>
  <c r="I1052" i="1"/>
  <c r="I1056" i="1"/>
  <c r="I1060" i="1"/>
  <c r="I1064" i="1"/>
  <c r="I1068" i="1"/>
  <c r="I1072" i="1"/>
  <c r="I1076" i="1"/>
  <c r="I1080" i="1"/>
  <c r="I1084" i="1"/>
  <c r="I1088" i="1"/>
  <c r="I1092" i="1"/>
  <c r="I1096" i="1"/>
  <c r="I1100" i="1"/>
  <c r="I1104" i="1"/>
  <c r="I1108" i="1"/>
  <c r="I1112" i="1"/>
  <c r="I1116" i="1"/>
  <c r="I1120" i="1"/>
  <c r="I1124" i="1"/>
  <c r="J344" i="1"/>
  <c r="J510" i="1"/>
  <c r="J618" i="1"/>
  <c r="J703" i="1"/>
  <c r="J788" i="1"/>
  <c r="J874" i="1"/>
  <c r="J959" i="1"/>
  <c r="J1044" i="1"/>
  <c r="J1118" i="1"/>
  <c r="J1182" i="1"/>
  <c r="J1246" i="1"/>
  <c r="J1287" i="1"/>
  <c r="J1319" i="1"/>
  <c r="J1351" i="1"/>
  <c r="J1383" i="1"/>
  <c r="J1415" i="1"/>
  <c r="J1447" i="1"/>
  <c r="J1479" i="1"/>
  <c r="J1511" i="1"/>
  <c r="J1543" i="1"/>
  <c r="J1575" i="1"/>
  <c r="J1607" i="1"/>
  <c r="J1639" i="1"/>
  <c r="J1671" i="1"/>
  <c r="J1703" i="1"/>
  <c r="J1735" i="1"/>
  <c r="J1767" i="1"/>
  <c r="J1799" i="1"/>
  <c r="J1831" i="1"/>
  <c r="J1863" i="1"/>
  <c r="J1895" i="1"/>
  <c r="J1927" i="1"/>
  <c r="J1959" i="1"/>
  <c r="J1991" i="1"/>
  <c r="J2023" i="1"/>
  <c r="J2055" i="1"/>
  <c r="J2087" i="1"/>
  <c r="J2119" i="1"/>
  <c r="J2151" i="1"/>
  <c r="J2183" i="1"/>
  <c r="J2215" i="1"/>
  <c r="J2247" i="1"/>
  <c r="J2279" i="1"/>
  <c r="J2297" i="1"/>
  <c r="J2313" i="1"/>
  <c r="J2329" i="1"/>
  <c r="J2345" i="1"/>
  <c r="J2361" i="1"/>
  <c r="J2377" i="1"/>
  <c r="J2393" i="1"/>
  <c r="J2409" i="1"/>
  <c r="J2426" i="1"/>
  <c r="J2442" i="1"/>
  <c r="J2458" i="1"/>
  <c r="J2474" i="1"/>
  <c r="J2490" i="1"/>
  <c r="J2506" i="1"/>
  <c r="J2522" i="1"/>
  <c r="J2538" i="1"/>
  <c r="J2554" i="1"/>
  <c r="J2570" i="1"/>
  <c r="J2586" i="1"/>
  <c r="J2602" i="1"/>
  <c r="J2618" i="1"/>
  <c r="J2634" i="1"/>
  <c r="J2650" i="1"/>
  <c r="J2666" i="1"/>
  <c r="J2682" i="1"/>
  <c r="J2698" i="1"/>
  <c r="J2714" i="1"/>
  <c r="J2730" i="1"/>
  <c r="J2746" i="1"/>
  <c r="J2762" i="1"/>
  <c r="J2778" i="1"/>
  <c r="J2789" i="1"/>
  <c r="J2799" i="1"/>
  <c r="J2810" i="1"/>
  <c r="J2821" i="1"/>
  <c r="J2831" i="1"/>
  <c r="J2842" i="1"/>
  <c r="J2853" i="1"/>
  <c r="J2863" i="1"/>
  <c r="J2874" i="1"/>
  <c r="J2885" i="1"/>
  <c r="J2895" i="1"/>
  <c r="J2906" i="1"/>
  <c r="J2917" i="1"/>
  <c r="J2927" i="1"/>
  <c r="J2938" i="1"/>
  <c r="J2949" i="1"/>
  <c r="J2959" i="1"/>
  <c r="J2969" i="1"/>
  <c r="J2977" i="1"/>
  <c r="J2985" i="1"/>
  <c r="J2993" i="1"/>
  <c r="J3001" i="1"/>
  <c r="J3009" i="1"/>
  <c r="J3017" i="1"/>
  <c r="J3025" i="1"/>
  <c r="J3033" i="1"/>
  <c r="J3041" i="1"/>
  <c r="J3049" i="1"/>
  <c r="J3057" i="1"/>
  <c r="J3065" i="1"/>
  <c r="J3073" i="1"/>
  <c r="J3081" i="1"/>
  <c r="J3089" i="1"/>
  <c r="J3097" i="1"/>
  <c r="J3105" i="1"/>
  <c r="J3113" i="1"/>
  <c r="J3121" i="1"/>
  <c r="J3129" i="1"/>
  <c r="J3137" i="1"/>
  <c r="J3145" i="1"/>
  <c r="J3153" i="1"/>
  <c r="J3161" i="1"/>
  <c r="J3169" i="1"/>
  <c r="J3177" i="1"/>
  <c r="J3185" i="1"/>
  <c r="J3193" i="1"/>
  <c r="J3201" i="1"/>
  <c r="J3209" i="1"/>
  <c r="J3217" i="1"/>
  <c r="J3225" i="1"/>
  <c r="J3233" i="1"/>
  <c r="J3241" i="1"/>
  <c r="J3249" i="1"/>
  <c r="J3257" i="1"/>
  <c r="J3265" i="1"/>
  <c r="J3273" i="1"/>
  <c r="J3281" i="1"/>
  <c r="J3289" i="1"/>
  <c r="J3297" i="1"/>
  <c r="J3305" i="1"/>
  <c r="J3313" i="1"/>
  <c r="J3321" i="1"/>
  <c r="J3329" i="1"/>
  <c r="J3337" i="1"/>
  <c r="J3345" i="1"/>
  <c r="J3353" i="1"/>
  <c r="J3361" i="1"/>
  <c r="J3369" i="1"/>
  <c r="J3377" i="1"/>
  <c r="J3385" i="1"/>
  <c r="J3393" i="1"/>
  <c r="J3401" i="1"/>
  <c r="J3409" i="1"/>
  <c r="J3417" i="1"/>
  <c r="J3425" i="1"/>
  <c r="J3433" i="1"/>
  <c r="J3441" i="1"/>
  <c r="J3449" i="1"/>
  <c r="J3457" i="1"/>
  <c r="J3465" i="1"/>
  <c r="J3473" i="1"/>
  <c r="J3481" i="1"/>
  <c r="J3489" i="1"/>
  <c r="J3497" i="1"/>
  <c r="J3505" i="1"/>
  <c r="J3513" i="1"/>
  <c r="J3521" i="1"/>
  <c r="J3529" i="1"/>
  <c r="J3537" i="1"/>
  <c r="J3545" i="1"/>
  <c r="J3553" i="1"/>
  <c r="J3561" i="1"/>
  <c r="J3569" i="1"/>
  <c r="J3577" i="1"/>
  <c r="J3585" i="1"/>
  <c r="J3593" i="1"/>
  <c r="J3601" i="1"/>
  <c r="J3609" i="1"/>
  <c r="J3617" i="1"/>
  <c r="J3625" i="1"/>
  <c r="J3633" i="1"/>
  <c r="J3641" i="1"/>
  <c r="J3649" i="1"/>
  <c r="J3657" i="1"/>
  <c r="J3665" i="1"/>
  <c r="J3673" i="1"/>
  <c r="J3681" i="1"/>
  <c r="J3689" i="1"/>
  <c r="J3697" i="1"/>
  <c r="J3705" i="1"/>
  <c r="J3713" i="1"/>
  <c r="J3721" i="1"/>
  <c r="J3729" i="1"/>
  <c r="J3737" i="1"/>
  <c r="J3745" i="1"/>
  <c r="J3753" i="1"/>
  <c r="J3761" i="1"/>
  <c r="J3769" i="1"/>
  <c r="J3777" i="1"/>
  <c r="J3785" i="1"/>
  <c r="J3793" i="1"/>
  <c r="J3801" i="1"/>
  <c r="J3809" i="1"/>
  <c r="J3817" i="1"/>
  <c r="J3825" i="1"/>
  <c r="J3833" i="1"/>
  <c r="J3841" i="1"/>
  <c r="J3849" i="1"/>
  <c r="J3857" i="1"/>
  <c r="J3865" i="1"/>
  <c r="J3873" i="1"/>
  <c r="J3881" i="1"/>
  <c r="J3889" i="1"/>
  <c r="J3897" i="1"/>
  <c r="J3905" i="1"/>
  <c r="J3913" i="1"/>
  <c r="J3921" i="1"/>
  <c r="J3929" i="1"/>
  <c r="J3937" i="1"/>
  <c r="J3945" i="1"/>
  <c r="J3953" i="1"/>
  <c r="J3961" i="1"/>
  <c r="J3969" i="1"/>
  <c r="J3977" i="1"/>
  <c r="J3985" i="1"/>
  <c r="J3993" i="1"/>
  <c r="J4001" i="1"/>
  <c r="J4009" i="1"/>
  <c r="J4017" i="1"/>
  <c r="J4025" i="1"/>
  <c r="J4033" i="1"/>
  <c r="J4041" i="1"/>
  <c r="J4049" i="1"/>
  <c r="J4057" i="1"/>
  <c r="J4065" i="1"/>
  <c r="J4073" i="1"/>
  <c r="J4081" i="1"/>
  <c r="J4089" i="1"/>
  <c r="J4097" i="1"/>
  <c r="J4105" i="1"/>
  <c r="J4113" i="1"/>
  <c r="J4121" i="1"/>
  <c r="J4129" i="1"/>
  <c r="J4137" i="1"/>
  <c r="J4145" i="1"/>
  <c r="J4153" i="1"/>
  <c r="J4161" i="1"/>
  <c r="J4169" i="1"/>
  <c r="J4177" i="1"/>
  <c r="J4185" i="1"/>
  <c r="J4193" i="1"/>
  <c r="J4201" i="1"/>
  <c r="J4209" i="1"/>
  <c r="J4217" i="1"/>
  <c r="J4225" i="1"/>
  <c r="J4233" i="1"/>
  <c r="J4241" i="1"/>
  <c r="J4249" i="1"/>
  <c r="J4257" i="1"/>
  <c r="J4265" i="1"/>
  <c r="J4273" i="1"/>
  <c r="J4281" i="1"/>
  <c r="J4289" i="1"/>
  <c r="J4297" i="1"/>
  <c r="J4305" i="1"/>
  <c r="J4313" i="1"/>
  <c r="J4321" i="1"/>
  <c r="J4329" i="1"/>
  <c r="J4337" i="1"/>
  <c r="J4345" i="1"/>
  <c r="J4353" i="1"/>
  <c r="J4361" i="1"/>
  <c r="J4369" i="1"/>
  <c r="J4377" i="1"/>
  <c r="J4385" i="1"/>
  <c r="J4393" i="1"/>
  <c r="J4401" i="1"/>
  <c r="J4409" i="1"/>
  <c r="J4417" i="1"/>
  <c r="J4425" i="1"/>
  <c r="J4433" i="1"/>
  <c r="J4441" i="1"/>
  <c r="J4449" i="1"/>
  <c r="J4457" i="1"/>
  <c r="J4465" i="1"/>
  <c r="J4473" i="1"/>
  <c r="J4481" i="1"/>
  <c r="J4489" i="1"/>
  <c r="J4497" i="1"/>
  <c r="J4505" i="1"/>
  <c r="J4513" i="1"/>
  <c r="J4521" i="1"/>
  <c r="J4529" i="1"/>
  <c r="J4537" i="1"/>
  <c r="J4545" i="1"/>
  <c r="J4553" i="1"/>
  <c r="J4561" i="1"/>
  <c r="J4569" i="1"/>
  <c r="J4577" i="1"/>
  <c r="J4585" i="1"/>
  <c r="J4593" i="1"/>
  <c r="J4601" i="1"/>
  <c r="J4609" i="1"/>
  <c r="J4617" i="1"/>
  <c r="J4625" i="1"/>
  <c r="J4633" i="1"/>
  <c r="J4641" i="1"/>
  <c r="J4649" i="1"/>
  <c r="J4657" i="1"/>
  <c r="J4665" i="1"/>
  <c r="J4673" i="1"/>
  <c r="J4681" i="1"/>
  <c r="J4689" i="1"/>
  <c r="J4697" i="1"/>
  <c r="J4705" i="1"/>
  <c r="J4713" i="1"/>
  <c r="J4721" i="1"/>
  <c r="J4729" i="1"/>
  <c r="J4737" i="1"/>
  <c r="J4745" i="1"/>
  <c r="J4753" i="1"/>
  <c r="J4761" i="1"/>
  <c r="J4769" i="1"/>
  <c r="J4777" i="1"/>
  <c r="J4785" i="1"/>
  <c r="J4793" i="1"/>
  <c r="J4801" i="1"/>
  <c r="J4809" i="1"/>
  <c r="J4817" i="1"/>
  <c r="J4825" i="1"/>
  <c r="J4833" i="1"/>
  <c r="J4841" i="1"/>
  <c r="J4849" i="1"/>
  <c r="J4857" i="1"/>
  <c r="J4865" i="1"/>
  <c r="J4873" i="1"/>
  <c r="J4881" i="1"/>
  <c r="J4889" i="1"/>
  <c r="J4897" i="1"/>
  <c r="J4905" i="1"/>
  <c r="J4913" i="1"/>
  <c r="J4921" i="1"/>
  <c r="J4929" i="1"/>
  <c r="J4937" i="1"/>
  <c r="J4945" i="1"/>
  <c r="J4953" i="1"/>
  <c r="J4960" i="1"/>
  <c r="J4965" i="1"/>
  <c r="J4969" i="1"/>
  <c r="J4973" i="1"/>
  <c r="J4977" i="1"/>
  <c r="J4981" i="1"/>
  <c r="J4985" i="1"/>
  <c r="J4989" i="1"/>
  <c r="J4993" i="1"/>
  <c r="J4997" i="1"/>
  <c r="J5001" i="1"/>
  <c r="J5005" i="1"/>
  <c r="J5009" i="1"/>
  <c r="J5013" i="1"/>
  <c r="J5017" i="1"/>
  <c r="J5021" i="1"/>
  <c r="J5025" i="1"/>
  <c r="J5029" i="1"/>
  <c r="J5033" i="1"/>
  <c r="J5037" i="1"/>
  <c r="J5041" i="1"/>
  <c r="J5045" i="1"/>
  <c r="J5049" i="1"/>
  <c r="J5053" i="1"/>
  <c r="J5057" i="1"/>
  <c r="J5061" i="1"/>
  <c r="J5065" i="1"/>
  <c r="J5069" i="1"/>
  <c r="J5073" i="1"/>
  <c r="J5077" i="1"/>
  <c r="J5081" i="1"/>
  <c r="J5085" i="1"/>
  <c r="J5089" i="1"/>
  <c r="J5093" i="1"/>
  <c r="J5097" i="1"/>
  <c r="J5101" i="1"/>
  <c r="J5105" i="1"/>
  <c r="J5109" i="1"/>
  <c r="J5113" i="1"/>
  <c r="J5117" i="1"/>
  <c r="J5121" i="1"/>
  <c r="J5125" i="1"/>
  <c r="J5129" i="1"/>
  <c r="J5133" i="1"/>
  <c r="J5137" i="1"/>
  <c r="J5141" i="1"/>
  <c r="J5145" i="1"/>
  <c r="J5149" i="1"/>
  <c r="J5153" i="1"/>
  <c r="J5157" i="1"/>
  <c r="J5161" i="1"/>
  <c r="J5165" i="1"/>
  <c r="J5169" i="1"/>
  <c r="J5173" i="1"/>
  <c r="J5177" i="1"/>
  <c r="J5181" i="1"/>
  <c r="J5185" i="1"/>
  <c r="J5189" i="1"/>
  <c r="J5193" i="1"/>
  <c r="J5197" i="1"/>
  <c r="J5201" i="1"/>
  <c r="I5" i="1"/>
  <c r="I9" i="1"/>
  <c r="I13" i="1"/>
  <c r="I17" i="1"/>
  <c r="I21" i="1"/>
  <c r="I25" i="1"/>
  <c r="I29" i="1"/>
  <c r="I33" i="1"/>
  <c r="I37" i="1"/>
  <c r="I41" i="1"/>
  <c r="I45" i="1"/>
  <c r="I49" i="1"/>
  <c r="I53" i="1"/>
  <c r="I57" i="1"/>
  <c r="I61" i="1"/>
  <c r="I65" i="1"/>
  <c r="I69" i="1"/>
  <c r="I73" i="1"/>
  <c r="I77" i="1"/>
  <c r="I81" i="1"/>
  <c r="I85" i="1"/>
  <c r="I89" i="1"/>
  <c r="I93" i="1"/>
  <c r="I97" i="1"/>
  <c r="I101" i="1"/>
  <c r="I105" i="1"/>
  <c r="I109" i="1"/>
  <c r="I113" i="1"/>
  <c r="I117" i="1"/>
  <c r="I121" i="1"/>
  <c r="I125" i="1"/>
  <c r="I129" i="1"/>
  <c r="I133" i="1"/>
  <c r="I137" i="1"/>
  <c r="I141" i="1"/>
  <c r="I145" i="1"/>
  <c r="I149" i="1"/>
  <c r="I153" i="1"/>
  <c r="I157" i="1"/>
  <c r="I161" i="1"/>
  <c r="I165" i="1"/>
  <c r="I169" i="1"/>
  <c r="I173" i="1"/>
  <c r="I177" i="1"/>
  <c r="I181" i="1"/>
  <c r="I185" i="1"/>
  <c r="I189" i="1"/>
  <c r="I193" i="1"/>
  <c r="I197" i="1"/>
  <c r="I201" i="1"/>
  <c r="I205" i="1"/>
  <c r="I209" i="1"/>
  <c r="I213" i="1"/>
  <c r="I217" i="1"/>
  <c r="I221" i="1"/>
  <c r="I225" i="1"/>
  <c r="I229" i="1"/>
  <c r="I233" i="1"/>
  <c r="I237" i="1"/>
  <c r="I241" i="1"/>
  <c r="I245" i="1"/>
  <c r="I249" i="1"/>
  <c r="I253" i="1"/>
  <c r="I257" i="1"/>
  <c r="I261" i="1"/>
  <c r="I265" i="1"/>
  <c r="I269" i="1"/>
  <c r="I273" i="1"/>
  <c r="I277" i="1"/>
  <c r="I281" i="1"/>
  <c r="I285" i="1"/>
  <c r="I289" i="1"/>
  <c r="I293" i="1"/>
  <c r="I297" i="1"/>
  <c r="I301" i="1"/>
  <c r="I305" i="1"/>
  <c r="I309" i="1"/>
  <c r="I313" i="1"/>
  <c r="I317" i="1"/>
  <c r="I321" i="1"/>
  <c r="I325" i="1"/>
  <c r="I329" i="1"/>
  <c r="I333" i="1"/>
  <c r="I337" i="1"/>
  <c r="I341" i="1"/>
  <c r="I345" i="1"/>
  <c r="I349" i="1"/>
  <c r="I353" i="1"/>
  <c r="I357" i="1"/>
  <c r="I361" i="1"/>
  <c r="I365" i="1"/>
  <c r="I369" i="1"/>
  <c r="I373" i="1"/>
  <c r="I377" i="1"/>
  <c r="I381" i="1"/>
  <c r="I385" i="1"/>
  <c r="I389" i="1"/>
  <c r="I393" i="1"/>
  <c r="I397" i="1"/>
  <c r="I401" i="1"/>
  <c r="I405" i="1"/>
  <c r="I409" i="1"/>
  <c r="I413" i="1"/>
  <c r="I417" i="1"/>
  <c r="I421" i="1"/>
  <c r="I425" i="1"/>
  <c r="I429" i="1"/>
  <c r="I433" i="1"/>
  <c r="I437" i="1"/>
  <c r="I441" i="1"/>
  <c r="I445" i="1"/>
  <c r="I449" i="1"/>
  <c r="I453" i="1"/>
  <c r="I457" i="1"/>
  <c r="I461" i="1"/>
  <c r="I465" i="1"/>
  <c r="I469" i="1"/>
  <c r="I473" i="1"/>
  <c r="I477" i="1"/>
  <c r="I481" i="1"/>
  <c r="I485" i="1"/>
  <c r="I489" i="1"/>
  <c r="I493" i="1"/>
  <c r="I497" i="1"/>
  <c r="I501" i="1"/>
  <c r="I505" i="1"/>
  <c r="I509" i="1"/>
  <c r="I513" i="1"/>
  <c r="I517" i="1"/>
  <c r="I521" i="1"/>
  <c r="I525" i="1"/>
  <c r="I529" i="1"/>
  <c r="I533" i="1"/>
  <c r="I537" i="1"/>
  <c r="I541" i="1"/>
  <c r="I545" i="1"/>
  <c r="I549" i="1"/>
  <c r="I553" i="1"/>
  <c r="I557" i="1"/>
  <c r="I561" i="1"/>
  <c r="I565" i="1"/>
  <c r="I569" i="1"/>
  <c r="I573" i="1"/>
  <c r="I577" i="1"/>
  <c r="I581" i="1"/>
  <c r="I585" i="1"/>
  <c r="I589" i="1"/>
  <c r="I593" i="1"/>
  <c r="I597" i="1"/>
  <c r="I601" i="1"/>
  <c r="I605" i="1"/>
  <c r="I609" i="1"/>
  <c r="I613" i="1"/>
  <c r="I617" i="1"/>
  <c r="I621" i="1"/>
  <c r="I625" i="1"/>
  <c r="I629" i="1"/>
  <c r="I633" i="1"/>
  <c r="I637" i="1"/>
  <c r="I641" i="1"/>
  <c r="I645" i="1"/>
  <c r="I649" i="1"/>
  <c r="I653" i="1"/>
  <c r="I657" i="1"/>
  <c r="I661" i="1"/>
  <c r="I665" i="1"/>
  <c r="I669" i="1"/>
  <c r="I673" i="1"/>
  <c r="I677" i="1"/>
  <c r="I681" i="1"/>
  <c r="I685" i="1"/>
  <c r="I689" i="1"/>
  <c r="I693" i="1"/>
  <c r="I697" i="1"/>
  <c r="I701" i="1"/>
  <c r="I705" i="1"/>
  <c r="I709" i="1"/>
  <c r="I713" i="1"/>
  <c r="I717" i="1"/>
  <c r="I721" i="1"/>
  <c r="I725" i="1"/>
  <c r="I729" i="1"/>
  <c r="I733" i="1"/>
  <c r="I737" i="1"/>
  <c r="I741" i="1"/>
  <c r="I745" i="1"/>
  <c r="I749" i="1"/>
  <c r="I753" i="1"/>
  <c r="I757" i="1"/>
  <c r="I761" i="1"/>
  <c r="I765" i="1"/>
  <c r="I769" i="1"/>
  <c r="I773" i="1"/>
  <c r="I777" i="1"/>
  <c r="I781" i="1"/>
  <c r="I785" i="1"/>
  <c r="I789" i="1"/>
  <c r="I793" i="1"/>
  <c r="I797" i="1"/>
  <c r="I801" i="1"/>
  <c r="I805" i="1"/>
  <c r="I809" i="1"/>
  <c r="I813" i="1"/>
  <c r="I817" i="1"/>
  <c r="I821" i="1"/>
  <c r="I825" i="1"/>
  <c r="I829" i="1"/>
  <c r="I833" i="1"/>
  <c r="I837" i="1"/>
  <c r="I841" i="1"/>
  <c r="I845" i="1"/>
  <c r="I849" i="1"/>
  <c r="I853" i="1"/>
  <c r="I857" i="1"/>
  <c r="I861" i="1"/>
  <c r="I865" i="1"/>
  <c r="I869" i="1"/>
  <c r="I873" i="1"/>
  <c r="I877" i="1"/>
  <c r="I881" i="1"/>
  <c r="I885" i="1"/>
  <c r="I889" i="1"/>
  <c r="I893" i="1"/>
  <c r="I897" i="1"/>
  <c r="I901" i="1"/>
  <c r="I905" i="1"/>
  <c r="I909" i="1"/>
  <c r="I913" i="1"/>
  <c r="I917" i="1"/>
  <c r="I921" i="1"/>
  <c r="I925" i="1"/>
  <c r="I929" i="1"/>
  <c r="I933" i="1"/>
  <c r="I937" i="1"/>
  <c r="I941" i="1"/>
  <c r="I945" i="1"/>
  <c r="I949" i="1"/>
  <c r="I953" i="1"/>
  <c r="I957" i="1"/>
  <c r="I961" i="1"/>
  <c r="I965" i="1"/>
  <c r="I969" i="1"/>
  <c r="I973" i="1"/>
  <c r="I977" i="1"/>
  <c r="I981" i="1"/>
  <c r="I985" i="1"/>
  <c r="I989" i="1"/>
  <c r="I993" i="1"/>
  <c r="I997" i="1"/>
  <c r="I1001" i="1"/>
  <c r="I1005" i="1"/>
  <c r="I1009" i="1"/>
  <c r="I1013" i="1"/>
  <c r="I1017" i="1"/>
  <c r="I1021" i="1"/>
  <c r="I1025" i="1"/>
  <c r="I1029" i="1"/>
  <c r="I1033" i="1"/>
  <c r="I1037" i="1"/>
  <c r="I1041" i="1"/>
  <c r="I1045" i="1"/>
  <c r="I1049" i="1"/>
  <c r="I1053" i="1"/>
  <c r="I1057" i="1"/>
  <c r="I1061" i="1"/>
  <c r="I1065" i="1"/>
  <c r="I1069" i="1"/>
  <c r="I1073" i="1"/>
  <c r="I1077" i="1"/>
  <c r="I1081" i="1"/>
  <c r="I1085" i="1"/>
  <c r="I1089" i="1"/>
  <c r="I1093" i="1"/>
  <c r="I1097" i="1"/>
  <c r="I1101" i="1"/>
  <c r="I1105" i="1"/>
  <c r="I1109" i="1"/>
  <c r="I1113" i="1"/>
  <c r="I1117" i="1"/>
  <c r="I1121" i="1"/>
  <c r="I1125" i="1"/>
  <c r="I1129" i="1"/>
  <c r="I1133" i="1"/>
  <c r="I1137" i="1"/>
  <c r="I1141" i="1"/>
  <c r="I1145" i="1"/>
  <c r="I1149" i="1"/>
  <c r="I1153" i="1"/>
  <c r="I1157" i="1"/>
  <c r="I1161" i="1"/>
  <c r="I1165" i="1"/>
  <c r="I1169" i="1"/>
  <c r="I1173" i="1"/>
  <c r="I1177" i="1"/>
  <c r="I1181" i="1"/>
  <c r="I1185" i="1"/>
  <c r="I1189" i="1"/>
  <c r="I1193" i="1"/>
  <c r="I1197" i="1"/>
  <c r="I1201" i="1"/>
  <c r="I1205" i="1"/>
  <c r="I1209" i="1"/>
  <c r="I1213" i="1"/>
  <c r="I1217" i="1"/>
  <c r="J425" i="1"/>
  <c r="J659" i="1"/>
  <c r="J830" i="1"/>
  <c r="J1000" i="1"/>
  <c r="J1149" i="1"/>
  <c r="J1269" i="1"/>
  <c r="J1334" i="1"/>
  <c r="J1398" i="1"/>
  <c r="J1462" i="1"/>
  <c r="J1526" i="1"/>
  <c r="J1590" i="1"/>
  <c r="J1654" i="1"/>
  <c r="J1718" i="1"/>
  <c r="J1782" i="1"/>
  <c r="J1846" i="1"/>
  <c r="J1910" i="1"/>
  <c r="J1974" i="1"/>
  <c r="J2038" i="1"/>
  <c r="J2102" i="1"/>
  <c r="J2166" i="1"/>
  <c r="J2230" i="1"/>
  <c r="J2288" i="1"/>
  <c r="J2320" i="1"/>
  <c r="J2352" i="1"/>
  <c r="J2384" i="1"/>
  <c r="J2417" i="1"/>
  <c r="J2449" i="1"/>
  <c r="J2481" i="1"/>
  <c r="J2513" i="1"/>
  <c r="J2545" i="1"/>
  <c r="J2577" i="1"/>
  <c r="J2609" i="1"/>
  <c r="J2641" i="1"/>
  <c r="J2673" i="1"/>
  <c r="J2705" i="1"/>
  <c r="J2737" i="1"/>
  <c r="J2769" i="1"/>
  <c r="J2793" i="1"/>
  <c r="J2814" i="1"/>
  <c r="J2835" i="1"/>
  <c r="J2857" i="1"/>
  <c r="J2878" i="1"/>
  <c r="J2899" i="1"/>
  <c r="J2921" i="1"/>
  <c r="J2942" i="1"/>
  <c r="J2963" i="1"/>
  <c r="J2980" i="1"/>
  <c r="J2996" i="1"/>
  <c r="J3012" i="1"/>
  <c r="J3028" i="1"/>
  <c r="J3044" i="1"/>
  <c r="J3060" i="1"/>
  <c r="J3076" i="1"/>
  <c r="J3092" i="1"/>
  <c r="J3108" i="1"/>
  <c r="J3124" i="1"/>
  <c r="J3140" i="1"/>
  <c r="J3156" i="1"/>
  <c r="J3172" i="1"/>
  <c r="J3188" i="1"/>
  <c r="J3204" i="1"/>
  <c r="J3220" i="1"/>
  <c r="J3236" i="1"/>
  <c r="J3252" i="1"/>
  <c r="J3268" i="1"/>
  <c r="J3284" i="1"/>
  <c r="J3300" i="1"/>
  <c r="J3316" i="1"/>
  <c r="J3332" i="1"/>
  <c r="J3348" i="1"/>
  <c r="J3364" i="1"/>
  <c r="J3380" i="1"/>
  <c r="J3396" i="1"/>
  <c r="J3412" i="1"/>
  <c r="J3428" i="1"/>
  <c r="J3444" i="1"/>
  <c r="J3460" i="1"/>
  <c r="J3476" i="1"/>
  <c r="J3492" i="1"/>
  <c r="J3508" i="1"/>
  <c r="J3524" i="1"/>
  <c r="J3540" i="1"/>
  <c r="J3556" i="1"/>
  <c r="J3572" i="1"/>
  <c r="J3588" i="1"/>
  <c r="J3604" i="1"/>
  <c r="J3620" i="1"/>
  <c r="J3636" i="1"/>
  <c r="J3652" i="1"/>
  <c r="J3668" i="1"/>
  <c r="J3684" i="1"/>
  <c r="J3700" i="1"/>
  <c r="J3716" i="1"/>
  <c r="J3732" i="1"/>
  <c r="J3748" i="1"/>
  <c r="J3764" i="1"/>
  <c r="J3780" i="1"/>
  <c r="J3796" i="1"/>
  <c r="J3812" i="1"/>
  <c r="J3828" i="1"/>
  <c r="J3844" i="1"/>
  <c r="J3860" i="1"/>
  <c r="J3876" i="1"/>
  <c r="J3892" i="1"/>
  <c r="J3908" i="1"/>
  <c r="J3924" i="1"/>
  <c r="J3940" i="1"/>
  <c r="J3956" i="1"/>
  <c r="J3972" i="1"/>
  <c r="J3988" i="1"/>
  <c r="J4004" i="1"/>
  <c r="J4020" i="1"/>
  <c r="J4036" i="1"/>
  <c r="J4052" i="1"/>
  <c r="J4068" i="1"/>
  <c r="J4084" i="1"/>
  <c r="J4100" i="1"/>
  <c r="J4116" i="1"/>
  <c r="J4132" i="1"/>
  <c r="J4148" i="1"/>
  <c r="J4164" i="1"/>
  <c r="J4180" i="1"/>
  <c r="J4196" i="1"/>
  <c r="J4212" i="1"/>
  <c r="J4228" i="1"/>
  <c r="J4244" i="1"/>
  <c r="J4260" i="1"/>
  <c r="J4276" i="1"/>
  <c r="J4292" i="1"/>
  <c r="J4308" i="1"/>
  <c r="J4324" i="1"/>
  <c r="J4340" i="1"/>
  <c r="J4356" i="1"/>
  <c r="J4372" i="1"/>
  <c r="J4388" i="1"/>
  <c r="J4404" i="1"/>
  <c r="J4420" i="1"/>
  <c r="J4436" i="1"/>
  <c r="J4452" i="1"/>
  <c r="J4468" i="1"/>
  <c r="J4484" i="1"/>
  <c r="J4500" i="1"/>
  <c r="J4516" i="1"/>
  <c r="J4532" i="1"/>
  <c r="J4548" i="1"/>
  <c r="J4564" i="1"/>
  <c r="J4580" i="1"/>
  <c r="J4596" i="1"/>
  <c r="J4612" i="1"/>
  <c r="J4628" i="1"/>
  <c r="J4644" i="1"/>
  <c r="J4660" i="1"/>
  <c r="J4676" i="1"/>
  <c r="J4692" i="1"/>
  <c r="J4708" i="1"/>
  <c r="J4724" i="1"/>
  <c r="J4740" i="1"/>
  <c r="J4756" i="1"/>
  <c r="J4772" i="1"/>
  <c r="J4788" i="1"/>
  <c r="J4804" i="1"/>
  <c r="J4820" i="1"/>
  <c r="J4836" i="1"/>
  <c r="J4852" i="1"/>
  <c r="J4868" i="1"/>
  <c r="J4884" i="1"/>
  <c r="J4900" i="1"/>
  <c r="J4916" i="1"/>
  <c r="J4932" i="1"/>
  <c r="J4948" i="1"/>
  <c r="J4961" i="1"/>
  <c r="J4970" i="1"/>
  <c r="J4978" i="1"/>
  <c r="J4986" i="1"/>
  <c r="J4994" i="1"/>
  <c r="J5010" i="1"/>
  <c r="J5018" i="1"/>
  <c r="J5026" i="1"/>
  <c r="J5034" i="1"/>
  <c r="J5042" i="1"/>
  <c r="J5050" i="1"/>
  <c r="J5058" i="1"/>
  <c r="J5066" i="1"/>
  <c r="J5074" i="1"/>
  <c r="J5082" i="1"/>
  <c r="J5090" i="1"/>
  <c r="J5098" i="1"/>
  <c r="J5106" i="1"/>
  <c r="J5114" i="1"/>
  <c r="J5122" i="1"/>
  <c r="J5130" i="1"/>
  <c r="J5138" i="1"/>
  <c r="J5146" i="1"/>
  <c r="J5154" i="1"/>
  <c r="J5162" i="1"/>
  <c r="J5170" i="1"/>
  <c r="J5178" i="1"/>
  <c r="J5186" i="1"/>
  <c r="J5194" i="1"/>
  <c r="J5202" i="1"/>
  <c r="I10" i="1"/>
  <c r="I18" i="1"/>
  <c r="I26" i="1"/>
  <c r="I34" i="1"/>
  <c r="I42" i="1"/>
  <c r="I50" i="1"/>
  <c r="I58" i="1"/>
  <c r="I66" i="1"/>
  <c r="I74" i="1"/>
  <c r="I82" i="1"/>
  <c r="I90" i="1"/>
  <c r="I98" i="1"/>
  <c r="I106" i="1"/>
  <c r="I114" i="1"/>
  <c r="I122" i="1"/>
  <c r="I130" i="1"/>
  <c r="I138" i="1"/>
  <c r="I146" i="1"/>
  <c r="I154" i="1"/>
  <c r="I162" i="1"/>
  <c r="I170" i="1"/>
  <c r="I178" i="1"/>
  <c r="I186" i="1"/>
  <c r="I194" i="1"/>
  <c r="I202" i="1"/>
  <c r="I210" i="1"/>
  <c r="I218" i="1"/>
  <c r="I226" i="1"/>
  <c r="I234" i="1"/>
  <c r="I242" i="1"/>
  <c r="I250" i="1"/>
  <c r="I258" i="1"/>
  <c r="I266" i="1"/>
  <c r="I274" i="1"/>
  <c r="I282" i="1"/>
  <c r="I290" i="1"/>
  <c r="I298" i="1"/>
  <c r="I306" i="1"/>
  <c r="I314" i="1"/>
  <c r="I322" i="1"/>
  <c r="I330" i="1"/>
  <c r="I338" i="1"/>
  <c r="I346" i="1"/>
  <c r="I354" i="1"/>
  <c r="I362" i="1"/>
  <c r="I370" i="1"/>
  <c r="I378" i="1"/>
  <c r="I386" i="1"/>
  <c r="I394" i="1"/>
  <c r="I402" i="1"/>
  <c r="I410" i="1"/>
  <c r="I418" i="1"/>
  <c r="I426" i="1"/>
  <c r="I434" i="1"/>
  <c r="I442" i="1"/>
  <c r="I450" i="1"/>
  <c r="I458" i="1"/>
  <c r="I466" i="1"/>
  <c r="I474" i="1"/>
  <c r="I482" i="1"/>
  <c r="I490" i="1"/>
  <c r="I498" i="1"/>
  <c r="I506" i="1"/>
  <c r="I514" i="1"/>
  <c r="I522" i="1"/>
  <c r="I530" i="1"/>
  <c r="I538" i="1"/>
  <c r="I546" i="1"/>
  <c r="I554" i="1"/>
  <c r="I562" i="1"/>
  <c r="I570" i="1"/>
  <c r="I578" i="1"/>
  <c r="I586" i="1"/>
  <c r="I594" i="1"/>
  <c r="I602" i="1"/>
  <c r="I610" i="1"/>
  <c r="I618" i="1"/>
  <c r="I626" i="1"/>
  <c r="I634" i="1"/>
  <c r="I642" i="1"/>
  <c r="I650" i="1"/>
  <c r="I658" i="1"/>
  <c r="I666" i="1"/>
  <c r="I674" i="1"/>
  <c r="I682" i="1"/>
  <c r="I690" i="1"/>
  <c r="I698" i="1"/>
  <c r="I706" i="1"/>
  <c r="I714" i="1"/>
  <c r="I722" i="1"/>
  <c r="I730" i="1"/>
  <c r="I738" i="1"/>
  <c r="I746" i="1"/>
  <c r="I754" i="1"/>
  <c r="I762" i="1"/>
  <c r="I770" i="1"/>
  <c r="I778" i="1"/>
  <c r="I786" i="1"/>
  <c r="I794" i="1"/>
  <c r="I802" i="1"/>
  <c r="I810" i="1"/>
  <c r="I818" i="1"/>
  <c r="I826" i="1"/>
  <c r="I834" i="1"/>
  <c r="I842" i="1"/>
  <c r="I850" i="1"/>
  <c r="I858" i="1"/>
  <c r="I866" i="1"/>
  <c r="I874" i="1"/>
  <c r="I882" i="1"/>
  <c r="I890" i="1"/>
  <c r="I898" i="1"/>
  <c r="I906" i="1"/>
  <c r="I914" i="1"/>
  <c r="I922" i="1"/>
  <c r="I930" i="1"/>
  <c r="I938" i="1"/>
  <c r="I946" i="1"/>
  <c r="I954" i="1"/>
  <c r="I962" i="1"/>
  <c r="I970" i="1"/>
  <c r="I978" i="1"/>
  <c r="I986" i="1"/>
  <c r="I994" i="1"/>
  <c r="I1010" i="1"/>
  <c r="I1018" i="1"/>
  <c r="I1026" i="1"/>
  <c r="I1034" i="1"/>
  <c r="I1042" i="1"/>
  <c r="I1050" i="1"/>
  <c r="I1058" i="1"/>
  <c r="I1066" i="1"/>
  <c r="I1074" i="1"/>
  <c r="I1082" i="1"/>
  <c r="I1090" i="1"/>
  <c r="I1098" i="1"/>
  <c r="I1106" i="1"/>
  <c r="I1114" i="1"/>
  <c r="I1122" i="1"/>
  <c r="I1128" i="1"/>
  <c r="I1134" i="1"/>
  <c r="I1139" i="1"/>
  <c r="I1144" i="1"/>
  <c r="I1150" i="1"/>
  <c r="I1155" i="1"/>
  <c r="I1160" i="1"/>
  <c r="I1166" i="1"/>
  <c r="I1171" i="1"/>
  <c r="I1176" i="1"/>
  <c r="I1182" i="1"/>
  <c r="I1187" i="1"/>
  <c r="I1192" i="1"/>
  <c r="I1198" i="1"/>
  <c r="I1203" i="1"/>
  <c r="I1208" i="1"/>
  <c r="I1214" i="1"/>
  <c r="I1219" i="1"/>
  <c r="I1223" i="1"/>
  <c r="I1227" i="1"/>
  <c r="I1231" i="1"/>
  <c r="I1235" i="1"/>
  <c r="I1239" i="1"/>
  <c r="I1243" i="1"/>
  <c r="I1247" i="1"/>
  <c r="I1251" i="1"/>
  <c r="I1255" i="1"/>
  <c r="I1259" i="1"/>
  <c r="I1263" i="1"/>
  <c r="I1267" i="1"/>
  <c r="I1271" i="1"/>
  <c r="I1275" i="1"/>
  <c r="I1279" i="1"/>
  <c r="I1283" i="1"/>
  <c r="I1287" i="1"/>
  <c r="I1291" i="1"/>
  <c r="I1295" i="1"/>
  <c r="I1299" i="1"/>
  <c r="I1303" i="1"/>
  <c r="I1307" i="1"/>
  <c r="I1311" i="1"/>
  <c r="I1315" i="1"/>
  <c r="I1319" i="1"/>
  <c r="I1323" i="1"/>
  <c r="I1327" i="1"/>
  <c r="I1331" i="1"/>
  <c r="I1335" i="1"/>
  <c r="I1339" i="1"/>
  <c r="I1343" i="1"/>
  <c r="I1347" i="1"/>
  <c r="I1351" i="1"/>
  <c r="I1355" i="1"/>
  <c r="I1359" i="1"/>
  <c r="I1363" i="1"/>
  <c r="I1367" i="1"/>
  <c r="I1371" i="1"/>
  <c r="I1375" i="1"/>
  <c r="I1379" i="1"/>
  <c r="I1383" i="1"/>
  <c r="I1387" i="1"/>
  <c r="I1391" i="1"/>
  <c r="I1395" i="1"/>
  <c r="I1399" i="1"/>
  <c r="I1403" i="1"/>
  <c r="I1407" i="1"/>
  <c r="I1411" i="1"/>
  <c r="I1415" i="1"/>
  <c r="I1419" i="1"/>
  <c r="I1423" i="1"/>
  <c r="I1427" i="1"/>
  <c r="I1431" i="1"/>
  <c r="I1435" i="1"/>
  <c r="I1439" i="1"/>
  <c r="I1443" i="1"/>
  <c r="I1447" i="1"/>
  <c r="I1451" i="1"/>
  <c r="I1455" i="1"/>
  <c r="I1459" i="1"/>
  <c r="I1463" i="1"/>
  <c r="I1467" i="1"/>
  <c r="I1471" i="1"/>
  <c r="I1475" i="1"/>
  <c r="I1479" i="1"/>
  <c r="I1483" i="1"/>
  <c r="I1487" i="1"/>
  <c r="I1491" i="1"/>
  <c r="I1495" i="1"/>
  <c r="I1499" i="1"/>
  <c r="I1503" i="1"/>
  <c r="I1507" i="1"/>
  <c r="I1511" i="1"/>
  <c r="I1515" i="1"/>
  <c r="I1519" i="1"/>
  <c r="I1523" i="1"/>
  <c r="I1527" i="1"/>
  <c r="I1531" i="1"/>
  <c r="I1535" i="1"/>
  <c r="I1539" i="1"/>
  <c r="I1543" i="1"/>
  <c r="I1547" i="1"/>
  <c r="I1551" i="1"/>
  <c r="I1555" i="1"/>
  <c r="I1559" i="1"/>
  <c r="I1563" i="1"/>
  <c r="I1567" i="1"/>
  <c r="I1571" i="1"/>
  <c r="I1575" i="1"/>
  <c r="I1579" i="1"/>
  <c r="I1583" i="1"/>
  <c r="I1587" i="1"/>
  <c r="I1591" i="1"/>
  <c r="I1595" i="1"/>
  <c r="I1599" i="1"/>
  <c r="I1603" i="1"/>
  <c r="I1607" i="1"/>
  <c r="I1615" i="1"/>
  <c r="I1619" i="1"/>
  <c r="I1623" i="1"/>
  <c r="I1627" i="1"/>
  <c r="I1631" i="1"/>
  <c r="I1635" i="1"/>
  <c r="I1639" i="1"/>
  <c r="I1643" i="1"/>
  <c r="I1647" i="1"/>
  <c r="I1651" i="1"/>
  <c r="I1655" i="1"/>
  <c r="I1659" i="1"/>
  <c r="I1663" i="1"/>
  <c r="I1667" i="1"/>
  <c r="I1671" i="1"/>
  <c r="I1675" i="1"/>
  <c r="I1679" i="1"/>
  <c r="I1683" i="1"/>
  <c r="I1687" i="1"/>
  <c r="I1691" i="1"/>
  <c r="I1695" i="1"/>
  <c r="I1699" i="1"/>
  <c r="I1703" i="1"/>
  <c r="I1707" i="1"/>
  <c r="I1711" i="1"/>
  <c r="I1715" i="1"/>
  <c r="I1719" i="1"/>
  <c r="I1723" i="1"/>
  <c r="I1727" i="1"/>
  <c r="I1731" i="1"/>
  <c r="I1735" i="1"/>
  <c r="I1739" i="1"/>
  <c r="I1743" i="1"/>
  <c r="I1747" i="1"/>
  <c r="I1751" i="1"/>
  <c r="I1755" i="1"/>
  <c r="I1759" i="1"/>
  <c r="I1763" i="1"/>
  <c r="I1767" i="1"/>
  <c r="I1771" i="1"/>
  <c r="I1775" i="1"/>
  <c r="I1779" i="1"/>
  <c r="I1783" i="1"/>
  <c r="I1787" i="1"/>
  <c r="I1791" i="1"/>
  <c r="I1795" i="1"/>
  <c r="I1799" i="1"/>
  <c r="I1803" i="1"/>
  <c r="I1807" i="1"/>
  <c r="I1811" i="1"/>
  <c r="I1815" i="1"/>
  <c r="I1819" i="1"/>
  <c r="I1823" i="1"/>
  <c r="I1827" i="1"/>
  <c r="I1831" i="1"/>
  <c r="I1835" i="1"/>
  <c r="I1839" i="1"/>
  <c r="I1843" i="1"/>
  <c r="I1847" i="1"/>
  <c r="I1851" i="1"/>
  <c r="I1855" i="1"/>
  <c r="I1859" i="1"/>
  <c r="I1863" i="1"/>
  <c r="I1867" i="1"/>
  <c r="I1871" i="1"/>
  <c r="I1875" i="1"/>
  <c r="I1879" i="1"/>
  <c r="I1883" i="1"/>
  <c r="I1887" i="1"/>
  <c r="I1891" i="1"/>
  <c r="I1895" i="1"/>
  <c r="I1899" i="1"/>
  <c r="I1903" i="1"/>
  <c r="I1907" i="1"/>
  <c r="I1911" i="1"/>
  <c r="I1915" i="1"/>
  <c r="I1919" i="1"/>
  <c r="I1923" i="1"/>
  <c r="I1927" i="1"/>
  <c r="I1931" i="1"/>
  <c r="I1935" i="1"/>
  <c r="I1939" i="1"/>
  <c r="I1943" i="1"/>
  <c r="I1947" i="1"/>
  <c r="I1951" i="1"/>
  <c r="I1955" i="1"/>
  <c r="I1959" i="1"/>
  <c r="I1963" i="1"/>
  <c r="I1967" i="1"/>
  <c r="I1971" i="1"/>
  <c r="I1975" i="1"/>
  <c r="I1979" i="1"/>
  <c r="I1983" i="1"/>
  <c r="I1987" i="1"/>
  <c r="I1991" i="1"/>
  <c r="I1995" i="1"/>
  <c r="I1999" i="1"/>
  <c r="I2003" i="1"/>
  <c r="I2007" i="1"/>
  <c r="I2011" i="1"/>
  <c r="I2015" i="1"/>
  <c r="I2019" i="1"/>
  <c r="I2023" i="1"/>
  <c r="I2027" i="1"/>
  <c r="I2031" i="1"/>
  <c r="I2035" i="1"/>
  <c r="I2039" i="1"/>
  <c r="I2043" i="1"/>
  <c r="I2047" i="1"/>
  <c r="I2051" i="1"/>
  <c r="I2055" i="1"/>
  <c r="I2059" i="1"/>
  <c r="I2063" i="1"/>
  <c r="I2067" i="1"/>
  <c r="I2071" i="1"/>
  <c r="I2075" i="1"/>
  <c r="I2079" i="1"/>
  <c r="I2083" i="1"/>
  <c r="I2087" i="1"/>
  <c r="I2091" i="1"/>
  <c r="I2095" i="1"/>
  <c r="I2099" i="1"/>
  <c r="I2103" i="1"/>
  <c r="I2107" i="1"/>
  <c r="I2111" i="1"/>
  <c r="I2115" i="1"/>
  <c r="I2119" i="1"/>
  <c r="I2123" i="1"/>
  <c r="I2127" i="1"/>
  <c r="I2131" i="1"/>
  <c r="I2135" i="1"/>
  <c r="I2139" i="1"/>
  <c r="I2143" i="1"/>
  <c r="I2147" i="1"/>
  <c r="I2151" i="1"/>
  <c r="I2155" i="1"/>
  <c r="I2159" i="1"/>
  <c r="I2163" i="1"/>
  <c r="I2167" i="1"/>
  <c r="I2171" i="1"/>
  <c r="I2175" i="1"/>
  <c r="I2179" i="1"/>
  <c r="I2183" i="1"/>
  <c r="I2187" i="1"/>
  <c r="I2191" i="1"/>
  <c r="I2195" i="1"/>
  <c r="I2199" i="1"/>
  <c r="I2203" i="1"/>
  <c r="I2207" i="1"/>
  <c r="I2211" i="1"/>
  <c r="I2215" i="1"/>
  <c r="I2219" i="1"/>
  <c r="I2223" i="1"/>
  <c r="I2227" i="1"/>
  <c r="I2231" i="1"/>
  <c r="I2235" i="1"/>
  <c r="I2239" i="1"/>
  <c r="I2243" i="1"/>
  <c r="I2247" i="1"/>
  <c r="I2251" i="1"/>
  <c r="I2255" i="1"/>
  <c r="I2259" i="1"/>
  <c r="I2263" i="1"/>
  <c r="I2267" i="1"/>
  <c r="I2271" i="1"/>
  <c r="I2275" i="1"/>
  <c r="I2279" i="1"/>
  <c r="I2283" i="1"/>
  <c r="I2287" i="1"/>
  <c r="I2291" i="1"/>
  <c r="I2295" i="1"/>
  <c r="I2299" i="1"/>
  <c r="I2303" i="1"/>
  <c r="I2307" i="1"/>
  <c r="I2311" i="1"/>
  <c r="I2315" i="1"/>
  <c r="I2319" i="1"/>
  <c r="I2323" i="1"/>
  <c r="I2327" i="1"/>
  <c r="I2331" i="1"/>
  <c r="I2335" i="1"/>
  <c r="I2339" i="1"/>
  <c r="I2343" i="1"/>
  <c r="I2347" i="1"/>
  <c r="I2351" i="1"/>
  <c r="I2355" i="1"/>
  <c r="I2359" i="1"/>
  <c r="I2363" i="1"/>
  <c r="I2367" i="1"/>
  <c r="I2371" i="1"/>
  <c r="I2375" i="1"/>
  <c r="I2379" i="1"/>
  <c r="I2383" i="1"/>
  <c r="I2387" i="1"/>
  <c r="I2391" i="1"/>
  <c r="I2395" i="1"/>
  <c r="I2399" i="1"/>
  <c r="I2403" i="1"/>
  <c r="I2407" i="1"/>
  <c r="I2411" i="1"/>
  <c r="I2415" i="1"/>
  <c r="I2420" i="1"/>
  <c r="I2424" i="1"/>
  <c r="I2428" i="1"/>
  <c r="I2432" i="1"/>
  <c r="I2436" i="1"/>
  <c r="I2440" i="1"/>
  <c r="I2444" i="1"/>
  <c r="I2448" i="1"/>
  <c r="I2452" i="1"/>
  <c r="I2456" i="1"/>
  <c r="I2460" i="1"/>
  <c r="I2464" i="1"/>
  <c r="I2468" i="1"/>
  <c r="I2472" i="1"/>
  <c r="I2476" i="1"/>
  <c r="I2480" i="1"/>
  <c r="I2484" i="1"/>
  <c r="I2488" i="1"/>
  <c r="I2492" i="1"/>
  <c r="I2496" i="1"/>
  <c r="I2500" i="1"/>
  <c r="I2504" i="1"/>
  <c r="I2508" i="1"/>
  <c r="I2512" i="1"/>
  <c r="I2516" i="1"/>
  <c r="I2520" i="1"/>
  <c r="I2524" i="1"/>
  <c r="I2528" i="1"/>
  <c r="I2532" i="1"/>
  <c r="I2536" i="1"/>
  <c r="I2540" i="1"/>
  <c r="I2544" i="1"/>
  <c r="I2548" i="1"/>
  <c r="I2552" i="1"/>
  <c r="I2556" i="1"/>
  <c r="I2560" i="1"/>
  <c r="I2564" i="1"/>
  <c r="I2568" i="1"/>
  <c r="I2572" i="1"/>
  <c r="I2576" i="1"/>
  <c r="I2580" i="1"/>
  <c r="I2584" i="1"/>
  <c r="I2588" i="1"/>
  <c r="I2592" i="1"/>
  <c r="I2596" i="1"/>
  <c r="I2600" i="1"/>
  <c r="I2604" i="1"/>
  <c r="I2608" i="1"/>
  <c r="I2612" i="1"/>
  <c r="I2616" i="1"/>
  <c r="I2620" i="1"/>
  <c r="I2624" i="1"/>
  <c r="I2628" i="1"/>
  <c r="I2632" i="1"/>
  <c r="I2636" i="1"/>
  <c r="I2640" i="1"/>
  <c r="I2644" i="1"/>
  <c r="I2648" i="1"/>
  <c r="I2652" i="1"/>
  <c r="I2656" i="1"/>
  <c r="I2660" i="1"/>
  <c r="I2664" i="1"/>
  <c r="I2668" i="1"/>
  <c r="I2672" i="1"/>
  <c r="I2676" i="1"/>
  <c r="I2680" i="1"/>
  <c r="I2684" i="1"/>
  <c r="I2688" i="1"/>
  <c r="I2692" i="1"/>
  <c r="I2696" i="1"/>
  <c r="I2700" i="1"/>
  <c r="I2704" i="1"/>
  <c r="I2708" i="1"/>
  <c r="I2712" i="1"/>
  <c r="I2716" i="1"/>
  <c r="I2720" i="1"/>
  <c r="I2724" i="1"/>
  <c r="I2728" i="1"/>
  <c r="I2732" i="1"/>
  <c r="I2736" i="1"/>
  <c r="I2740" i="1"/>
  <c r="I2744" i="1"/>
  <c r="I2748" i="1"/>
  <c r="I2752" i="1"/>
  <c r="I2756" i="1"/>
  <c r="I2760" i="1"/>
  <c r="I2764" i="1"/>
  <c r="I2768" i="1"/>
  <c r="I2772" i="1"/>
  <c r="I2776" i="1"/>
  <c r="I2780" i="1"/>
  <c r="I2784" i="1"/>
  <c r="I2788" i="1"/>
  <c r="I2792" i="1"/>
  <c r="I2796" i="1"/>
  <c r="I2800" i="1"/>
  <c r="I2804" i="1"/>
  <c r="I2808" i="1"/>
  <c r="I2812" i="1"/>
  <c r="I2816" i="1"/>
  <c r="I2820" i="1"/>
  <c r="I2824" i="1"/>
  <c r="I2828" i="1"/>
  <c r="I2832" i="1"/>
  <c r="I2836" i="1"/>
  <c r="I2840" i="1"/>
  <c r="I2844" i="1"/>
  <c r="I2848" i="1"/>
  <c r="I2852" i="1"/>
  <c r="I2856" i="1"/>
  <c r="I2860" i="1"/>
  <c r="I2864" i="1"/>
  <c r="I2868" i="1"/>
  <c r="I2872" i="1"/>
  <c r="I2876" i="1"/>
  <c r="I2880" i="1"/>
  <c r="I2884" i="1"/>
  <c r="I2888" i="1"/>
  <c r="I2892" i="1"/>
  <c r="I2896" i="1"/>
  <c r="I2900" i="1"/>
  <c r="I2904" i="1"/>
  <c r="I2908" i="1"/>
  <c r="I2912" i="1"/>
  <c r="I2916" i="1"/>
  <c r="I2920" i="1"/>
  <c r="I2924" i="1"/>
  <c r="I2928" i="1"/>
  <c r="I2932" i="1"/>
  <c r="I2936" i="1"/>
  <c r="I2940" i="1"/>
  <c r="I2944" i="1"/>
  <c r="I2948" i="1"/>
  <c r="I2952" i="1"/>
  <c r="I2956" i="1"/>
  <c r="I2960" i="1"/>
  <c r="I2964" i="1"/>
  <c r="I2968" i="1"/>
  <c r="I2972" i="1"/>
  <c r="I2976" i="1"/>
  <c r="I2980" i="1"/>
  <c r="I2984" i="1"/>
  <c r="I2988" i="1"/>
  <c r="I2992" i="1"/>
  <c r="I2996" i="1"/>
  <c r="I3000" i="1"/>
  <c r="I3004" i="1"/>
  <c r="I3008" i="1"/>
  <c r="I3012" i="1"/>
  <c r="I3016" i="1"/>
  <c r="I3020" i="1"/>
  <c r="I3024" i="1"/>
  <c r="I3028" i="1"/>
  <c r="I3032" i="1"/>
  <c r="I3036" i="1"/>
  <c r="I3040" i="1"/>
  <c r="I3044" i="1"/>
  <c r="I3048" i="1"/>
  <c r="I3052" i="1"/>
  <c r="I3056" i="1"/>
  <c r="I3060" i="1"/>
  <c r="I3064" i="1"/>
  <c r="I3068" i="1"/>
  <c r="I3072" i="1"/>
  <c r="I3076" i="1"/>
  <c r="I3080" i="1"/>
  <c r="I3084" i="1"/>
  <c r="I3088" i="1"/>
  <c r="I3092" i="1"/>
  <c r="I3096" i="1"/>
  <c r="I3100" i="1"/>
  <c r="I3104" i="1"/>
  <c r="I3108" i="1"/>
  <c r="I3112" i="1"/>
  <c r="I3116" i="1"/>
  <c r="I3120" i="1"/>
  <c r="I3124" i="1"/>
  <c r="I3128" i="1"/>
  <c r="I3132" i="1"/>
  <c r="I3136" i="1"/>
  <c r="I3140" i="1"/>
  <c r="I3144" i="1"/>
  <c r="I3148" i="1"/>
  <c r="I3152" i="1"/>
  <c r="I3156" i="1"/>
  <c r="I3160" i="1"/>
  <c r="I3164" i="1"/>
  <c r="I3168" i="1"/>
  <c r="I3172" i="1"/>
  <c r="I3176" i="1"/>
  <c r="I3180" i="1"/>
  <c r="I3184" i="1"/>
  <c r="I3188" i="1"/>
  <c r="I3192" i="1"/>
  <c r="I3196" i="1"/>
  <c r="I3200" i="1"/>
  <c r="I3204" i="1"/>
  <c r="I3208" i="1"/>
  <c r="I3212" i="1"/>
  <c r="I3216" i="1"/>
  <c r="I3220" i="1"/>
  <c r="I3224" i="1"/>
  <c r="I3228" i="1"/>
  <c r="I3232" i="1"/>
  <c r="I3236" i="1"/>
  <c r="I3240" i="1"/>
  <c r="I3244" i="1"/>
  <c r="I3248" i="1"/>
  <c r="I3252" i="1"/>
  <c r="I3256" i="1"/>
  <c r="I3260" i="1"/>
  <c r="I3264" i="1"/>
  <c r="I3268" i="1"/>
  <c r="I3272" i="1"/>
  <c r="I3276" i="1"/>
  <c r="I3280" i="1"/>
  <c r="I3284" i="1"/>
  <c r="I3288" i="1"/>
  <c r="I3292" i="1"/>
  <c r="I3296" i="1"/>
  <c r="I3300" i="1"/>
  <c r="I3304" i="1"/>
  <c r="I3308" i="1"/>
  <c r="I3312" i="1"/>
  <c r="I3316" i="1"/>
  <c r="I3320" i="1"/>
  <c r="I3324" i="1"/>
  <c r="I3328" i="1"/>
  <c r="I3332" i="1"/>
  <c r="I3336" i="1"/>
  <c r="I3340" i="1"/>
  <c r="I3344" i="1"/>
  <c r="I3348" i="1"/>
  <c r="I3352" i="1"/>
  <c r="I3356" i="1"/>
  <c r="I3360" i="1"/>
  <c r="I3364" i="1"/>
  <c r="I3368" i="1"/>
  <c r="I3372" i="1"/>
  <c r="I3376" i="1"/>
  <c r="I3380" i="1"/>
  <c r="I3384" i="1"/>
  <c r="I3388" i="1"/>
  <c r="I3392" i="1"/>
  <c r="I3396" i="1"/>
  <c r="I3400" i="1"/>
  <c r="I3404" i="1"/>
  <c r="I3408" i="1"/>
  <c r="I3412" i="1"/>
  <c r="I3416" i="1"/>
  <c r="I3420" i="1"/>
  <c r="I3424" i="1"/>
  <c r="I3428" i="1"/>
  <c r="I3432" i="1"/>
  <c r="I3436" i="1"/>
  <c r="I3440" i="1"/>
  <c r="I3444" i="1"/>
  <c r="I3448" i="1"/>
  <c r="I3452" i="1"/>
  <c r="I3456" i="1"/>
  <c r="I3460" i="1"/>
  <c r="I3464" i="1"/>
  <c r="I3468" i="1"/>
  <c r="I3472" i="1"/>
  <c r="I3476" i="1"/>
  <c r="I3480" i="1"/>
  <c r="I3484" i="1"/>
  <c r="I3488" i="1"/>
  <c r="I3492" i="1"/>
  <c r="I3496" i="1"/>
  <c r="I3500" i="1"/>
  <c r="I3504" i="1"/>
  <c r="I3508" i="1"/>
  <c r="I3512" i="1"/>
  <c r="I3516" i="1"/>
  <c r="I3520" i="1"/>
  <c r="I3524" i="1"/>
  <c r="I3528" i="1"/>
  <c r="I3532" i="1"/>
  <c r="I3536" i="1"/>
  <c r="I3540" i="1"/>
  <c r="I3544" i="1"/>
  <c r="I3548" i="1"/>
  <c r="I3552" i="1"/>
  <c r="I3556" i="1"/>
  <c r="I3560" i="1"/>
  <c r="I3564" i="1"/>
  <c r="I3568" i="1"/>
  <c r="I3572" i="1"/>
  <c r="I3576" i="1"/>
  <c r="I3580" i="1"/>
  <c r="I3584" i="1"/>
  <c r="I3588" i="1"/>
  <c r="I3592" i="1"/>
  <c r="I3596" i="1"/>
  <c r="I3600" i="1"/>
  <c r="I3604" i="1"/>
  <c r="I3608" i="1"/>
  <c r="I3612" i="1"/>
  <c r="I3616" i="1"/>
  <c r="I3620" i="1"/>
  <c r="I3624" i="1"/>
  <c r="I3628" i="1"/>
  <c r="I3632" i="1"/>
  <c r="I3636" i="1"/>
  <c r="I3640" i="1"/>
  <c r="I3644" i="1"/>
  <c r="I3648" i="1"/>
  <c r="I3652" i="1"/>
  <c r="I3656" i="1"/>
  <c r="I3660" i="1"/>
  <c r="I3664" i="1"/>
  <c r="I3668" i="1"/>
  <c r="I3672" i="1"/>
  <c r="I3676" i="1"/>
  <c r="I3680" i="1"/>
  <c r="I3684" i="1"/>
  <c r="I3688" i="1"/>
  <c r="I3692" i="1"/>
  <c r="I3696" i="1"/>
  <c r="I3700" i="1"/>
  <c r="I3704" i="1"/>
  <c r="I3708" i="1"/>
  <c r="I3712" i="1"/>
  <c r="I3716" i="1"/>
  <c r="I3720" i="1"/>
  <c r="I3724" i="1"/>
  <c r="I3728" i="1"/>
  <c r="I3732" i="1"/>
  <c r="I3736" i="1"/>
  <c r="I3740" i="1"/>
  <c r="I3744" i="1"/>
  <c r="I3748" i="1"/>
  <c r="I3752" i="1"/>
  <c r="I3756" i="1"/>
  <c r="I3760" i="1"/>
  <c r="I3764" i="1"/>
  <c r="I3768" i="1"/>
  <c r="I3772" i="1"/>
  <c r="I3776" i="1"/>
  <c r="I3780" i="1"/>
  <c r="I3784" i="1"/>
  <c r="I3788" i="1"/>
  <c r="I3792" i="1"/>
  <c r="I3796" i="1"/>
  <c r="I3800" i="1"/>
  <c r="I3804" i="1"/>
  <c r="I3808" i="1"/>
  <c r="I3812" i="1"/>
  <c r="I3816" i="1"/>
  <c r="I3820" i="1"/>
  <c r="I3824" i="1"/>
  <c r="I3828" i="1"/>
  <c r="I3832" i="1"/>
  <c r="I3836" i="1"/>
  <c r="I3840" i="1"/>
  <c r="I3844" i="1"/>
  <c r="I3848" i="1"/>
  <c r="I3852" i="1"/>
  <c r="I3856" i="1"/>
  <c r="I3860" i="1"/>
  <c r="I3864" i="1"/>
  <c r="I3868" i="1"/>
  <c r="I3872" i="1"/>
  <c r="I3876" i="1"/>
  <c r="I3880" i="1"/>
  <c r="I3884" i="1"/>
  <c r="I3888" i="1"/>
  <c r="I3892" i="1"/>
  <c r="I3896" i="1"/>
  <c r="I3900" i="1"/>
  <c r="I3904" i="1"/>
  <c r="I3908" i="1"/>
  <c r="I3912" i="1"/>
  <c r="I3916" i="1"/>
  <c r="I3920" i="1"/>
  <c r="I3924" i="1"/>
  <c r="I3928" i="1"/>
  <c r="I3932" i="1"/>
  <c r="I3936" i="1"/>
  <c r="I3940" i="1"/>
  <c r="I3944" i="1"/>
  <c r="I3948" i="1"/>
  <c r="I3952" i="1"/>
  <c r="I3956" i="1"/>
  <c r="I3960" i="1"/>
  <c r="I3964" i="1"/>
  <c r="I3968" i="1"/>
  <c r="I3972" i="1"/>
  <c r="I3976" i="1"/>
  <c r="I3980" i="1"/>
  <c r="I3984" i="1"/>
  <c r="I3988" i="1"/>
  <c r="I3992" i="1"/>
  <c r="I3996" i="1"/>
  <c r="I4000" i="1"/>
  <c r="I4004" i="1"/>
  <c r="I4008" i="1"/>
  <c r="I4012" i="1"/>
  <c r="I4016" i="1"/>
  <c r="I4020" i="1"/>
  <c r="I4024" i="1"/>
  <c r="I4028" i="1"/>
  <c r="I4032" i="1"/>
  <c r="I4036" i="1"/>
  <c r="I4040" i="1"/>
  <c r="I4044" i="1"/>
  <c r="I4048" i="1"/>
  <c r="I4052" i="1"/>
  <c r="I4056" i="1"/>
  <c r="I4060" i="1"/>
  <c r="I4064" i="1"/>
  <c r="I4068" i="1"/>
  <c r="I4072" i="1"/>
  <c r="I4076" i="1"/>
  <c r="I4080" i="1"/>
  <c r="I4084" i="1"/>
  <c r="I4088" i="1"/>
  <c r="I4092" i="1"/>
  <c r="I4096" i="1"/>
  <c r="I4100" i="1"/>
  <c r="I4104" i="1"/>
  <c r="I4108" i="1"/>
  <c r="I4112" i="1"/>
  <c r="I4116" i="1"/>
  <c r="I4120" i="1"/>
  <c r="I4124" i="1"/>
  <c r="I4128" i="1"/>
  <c r="I4132" i="1"/>
  <c r="I4136" i="1"/>
  <c r="I4140" i="1"/>
  <c r="I4144" i="1"/>
  <c r="I4148" i="1"/>
  <c r="I4152" i="1"/>
  <c r="I4156" i="1"/>
  <c r="I4160" i="1"/>
  <c r="I4164" i="1"/>
  <c r="I4168" i="1"/>
  <c r="I4172" i="1"/>
  <c r="I4176" i="1"/>
  <c r="I4180" i="1"/>
  <c r="I4184" i="1"/>
  <c r="I4188" i="1"/>
  <c r="I4192" i="1"/>
  <c r="I4196" i="1"/>
  <c r="I4200" i="1"/>
  <c r="I4204" i="1"/>
  <c r="I4208" i="1"/>
  <c r="I4212" i="1"/>
  <c r="I4216" i="1"/>
  <c r="I4224" i="1"/>
  <c r="I4228" i="1"/>
  <c r="I4232" i="1"/>
  <c r="I4236" i="1"/>
  <c r="I4240" i="1"/>
  <c r="I4244" i="1"/>
  <c r="I4248" i="1"/>
  <c r="I4252" i="1"/>
  <c r="I4256" i="1"/>
  <c r="I4260" i="1"/>
  <c r="I4264" i="1"/>
  <c r="I4268" i="1"/>
  <c r="I4272" i="1"/>
  <c r="I4276" i="1"/>
  <c r="I4280" i="1"/>
  <c r="I4284" i="1"/>
  <c r="I4288" i="1"/>
  <c r="I4292" i="1"/>
  <c r="I4296" i="1"/>
  <c r="I4300" i="1"/>
  <c r="I4304" i="1"/>
  <c r="I4308" i="1"/>
  <c r="I4312" i="1"/>
  <c r="I4316" i="1"/>
  <c r="I4320" i="1"/>
  <c r="I4324" i="1"/>
  <c r="I4328" i="1"/>
  <c r="I4332" i="1"/>
  <c r="I4336" i="1"/>
  <c r="I4340" i="1"/>
  <c r="I4344" i="1"/>
  <c r="I4348" i="1"/>
  <c r="I4352" i="1"/>
  <c r="I4356" i="1"/>
  <c r="I4360" i="1"/>
  <c r="I4364" i="1"/>
  <c r="I4368" i="1"/>
  <c r="I4372" i="1"/>
  <c r="I4376" i="1"/>
  <c r="I4380" i="1"/>
  <c r="I4384" i="1"/>
  <c r="I4388" i="1"/>
  <c r="I4392" i="1"/>
  <c r="I4396" i="1"/>
  <c r="I4400" i="1"/>
  <c r="I4404" i="1"/>
  <c r="I4408" i="1"/>
  <c r="I4412" i="1"/>
  <c r="I4416" i="1"/>
  <c r="I4420" i="1"/>
  <c r="I4424" i="1"/>
  <c r="I4428" i="1"/>
  <c r="I4432" i="1"/>
  <c r="I4436" i="1"/>
  <c r="I4440" i="1"/>
  <c r="I4444" i="1"/>
  <c r="I4448" i="1"/>
  <c r="I4452" i="1"/>
  <c r="I4456" i="1"/>
  <c r="I4460" i="1"/>
  <c r="I4464" i="1"/>
  <c r="I4468" i="1"/>
  <c r="I4472" i="1"/>
  <c r="I4476" i="1"/>
  <c r="I4480" i="1"/>
  <c r="I4484" i="1"/>
  <c r="I4488" i="1"/>
  <c r="I4492" i="1"/>
  <c r="I4496" i="1"/>
  <c r="I4500" i="1"/>
  <c r="I4504" i="1"/>
  <c r="I4508" i="1"/>
  <c r="I4512" i="1"/>
  <c r="I4516" i="1"/>
  <c r="I4520" i="1"/>
  <c r="I4524" i="1"/>
  <c r="I4528" i="1"/>
  <c r="I4532" i="1"/>
  <c r="I4536" i="1"/>
  <c r="I4540" i="1"/>
  <c r="I4544" i="1"/>
  <c r="I4548" i="1"/>
  <c r="I4552" i="1"/>
  <c r="I4556" i="1"/>
  <c r="I4560" i="1"/>
  <c r="I4564" i="1"/>
  <c r="I4568" i="1"/>
  <c r="I4572" i="1"/>
  <c r="I4576" i="1"/>
  <c r="I4580" i="1"/>
  <c r="I4584" i="1"/>
  <c r="I4588" i="1"/>
  <c r="I4592" i="1"/>
  <c r="I4596" i="1"/>
  <c r="I4600" i="1"/>
  <c r="I4604" i="1"/>
  <c r="I4608" i="1"/>
  <c r="I4612" i="1"/>
  <c r="I4616" i="1"/>
  <c r="I4620" i="1"/>
  <c r="I4624" i="1"/>
  <c r="I4628" i="1"/>
  <c r="I4632" i="1"/>
  <c r="I4636" i="1"/>
  <c r="I4640" i="1"/>
  <c r="I4644" i="1"/>
  <c r="I4648" i="1"/>
  <c r="I4652" i="1"/>
  <c r="I4656" i="1"/>
  <c r="I4660" i="1"/>
  <c r="I4664" i="1"/>
  <c r="I4668" i="1"/>
  <c r="I4672" i="1"/>
  <c r="I4676" i="1"/>
  <c r="I4680" i="1"/>
  <c r="I4684" i="1"/>
  <c r="I4688" i="1"/>
  <c r="I4692" i="1"/>
  <c r="I4696" i="1"/>
  <c r="I4700" i="1"/>
  <c r="I4704" i="1"/>
  <c r="I4708" i="1"/>
  <c r="I4712" i="1"/>
  <c r="I4716" i="1"/>
  <c r="I4720" i="1"/>
  <c r="I4724" i="1"/>
  <c r="I4728" i="1"/>
  <c r="I4732" i="1"/>
  <c r="I4736" i="1"/>
  <c r="I4740" i="1"/>
  <c r="I4744" i="1"/>
  <c r="I4748" i="1"/>
  <c r="I4752" i="1"/>
  <c r="I4756" i="1"/>
  <c r="I4760" i="1"/>
  <c r="I4764" i="1"/>
  <c r="I4768" i="1"/>
  <c r="I4772" i="1"/>
  <c r="I4776" i="1"/>
  <c r="I4780" i="1"/>
  <c r="I4784" i="1"/>
  <c r="I4788" i="1"/>
  <c r="I4792" i="1"/>
  <c r="I4796" i="1"/>
  <c r="I4800" i="1"/>
  <c r="I4804" i="1"/>
  <c r="I4808" i="1"/>
  <c r="I4812" i="1"/>
  <c r="I4816" i="1"/>
  <c r="I4820" i="1"/>
  <c r="I4824" i="1"/>
  <c r="I4828" i="1"/>
  <c r="I4832" i="1"/>
  <c r="I4836" i="1"/>
  <c r="I4840" i="1"/>
  <c r="I4844" i="1"/>
  <c r="I4848" i="1"/>
  <c r="I4852" i="1"/>
  <c r="I4856" i="1"/>
  <c r="I4860" i="1"/>
  <c r="I4864" i="1"/>
  <c r="I4868" i="1"/>
  <c r="I4872" i="1"/>
  <c r="I4876" i="1"/>
  <c r="I4880" i="1"/>
  <c r="I4884" i="1"/>
  <c r="I4888" i="1"/>
  <c r="I4892" i="1"/>
  <c r="I4896" i="1"/>
  <c r="I4900" i="1"/>
  <c r="I4904" i="1"/>
  <c r="I4908" i="1"/>
  <c r="I4912" i="1"/>
  <c r="I4916" i="1"/>
  <c r="I4920" i="1"/>
  <c r="I4924" i="1"/>
  <c r="I4928" i="1"/>
  <c r="I4932" i="1"/>
  <c r="I4936" i="1"/>
  <c r="I4940" i="1"/>
  <c r="I4944" i="1"/>
  <c r="I4948" i="1"/>
  <c r="I4952" i="1"/>
  <c r="I4956" i="1"/>
  <c r="I4960" i="1"/>
  <c r="I4964" i="1"/>
  <c r="I4968" i="1"/>
  <c r="I4972" i="1"/>
  <c r="I4976" i="1"/>
  <c r="I4980" i="1"/>
  <c r="I4984" i="1"/>
  <c r="I4988" i="1"/>
  <c r="I4992" i="1"/>
  <c r="I4996" i="1"/>
  <c r="I5000" i="1"/>
  <c r="I5004" i="1"/>
  <c r="I5008" i="1"/>
  <c r="I5012" i="1"/>
  <c r="I5016" i="1"/>
  <c r="I5020" i="1"/>
  <c r="I5024" i="1"/>
  <c r="I5028" i="1"/>
  <c r="I5032" i="1"/>
  <c r="I5036" i="1"/>
  <c r="I5040" i="1"/>
  <c r="I5044" i="1"/>
  <c r="I5048" i="1"/>
  <c r="I5052" i="1"/>
  <c r="I5056" i="1"/>
  <c r="I5060" i="1"/>
  <c r="I5064" i="1"/>
  <c r="I5068" i="1"/>
  <c r="I5072" i="1"/>
  <c r="I5076" i="1"/>
  <c r="I5080" i="1"/>
  <c r="I5084" i="1"/>
  <c r="I5088" i="1"/>
  <c r="I5092" i="1"/>
  <c r="I5096" i="1"/>
  <c r="I5100" i="1"/>
  <c r="I5104" i="1"/>
  <c r="I5108" i="1"/>
  <c r="I5112" i="1"/>
  <c r="I5116" i="1"/>
  <c r="I5120" i="1"/>
  <c r="I5124" i="1"/>
  <c r="I5128" i="1"/>
  <c r="I5132" i="1"/>
  <c r="I5136" i="1"/>
  <c r="I5140" i="1"/>
  <c r="I5144" i="1"/>
  <c r="I5148" i="1"/>
  <c r="I5152" i="1"/>
  <c r="I5156" i="1"/>
  <c r="I5160" i="1"/>
  <c r="I5164" i="1"/>
  <c r="I5168" i="1"/>
  <c r="I5172" i="1"/>
  <c r="I5176" i="1"/>
  <c r="I5180" i="1"/>
  <c r="I5184" i="1"/>
  <c r="I5188" i="1"/>
  <c r="I5192" i="1"/>
  <c r="I5196" i="1"/>
  <c r="I5200" i="1"/>
  <c r="J429" i="1"/>
  <c r="J660" i="1"/>
  <c r="J831" i="1"/>
  <c r="J1150" i="1"/>
  <c r="J1270" i="1"/>
  <c r="J1335" i="1"/>
  <c r="J1399" i="1"/>
  <c r="J1463" i="1"/>
  <c r="J1527" i="1"/>
  <c r="J1591" i="1"/>
  <c r="J1655" i="1"/>
  <c r="J1719" i="1"/>
  <c r="J1783" i="1"/>
  <c r="J1847" i="1"/>
  <c r="J1911" i="1"/>
  <c r="J1975" i="1"/>
  <c r="J2039" i="1"/>
  <c r="J2103" i="1"/>
  <c r="J2167" i="1"/>
  <c r="J2231" i="1"/>
  <c r="J2289" i="1"/>
  <c r="J2321" i="1"/>
  <c r="J2353" i="1"/>
  <c r="J2385" i="1"/>
  <c r="J2418" i="1"/>
  <c r="J2450" i="1"/>
  <c r="J2482" i="1"/>
  <c r="J2514" i="1"/>
  <c r="J2546" i="1"/>
  <c r="J2578" i="1"/>
  <c r="J2610" i="1"/>
  <c r="J2642" i="1"/>
  <c r="J2674" i="1"/>
  <c r="J2706" i="1"/>
  <c r="J2738" i="1"/>
  <c r="J2770" i="1"/>
  <c r="J2794" i="1"/>
  <c r="J2815" i="1"/>
  <c r="J2837" i="1"/>
  <c r="J2858" i="1"/>
  <c r="J2879" i="1"/>
  <c r="J2901" i="1"/>
  <c r="J2922" i="1"/>
  <c r="J2943" i="1"/>
  <c r="J2965" i="1"/>
  <c r="J2981" i="1"/>
  <c r="J2997" i="1"/>
  <c r="J3013" i="1"/>
  <c r="J3029" i="1"/>
  <c r="J3045" i="1"/>
  <c r="J3061" i="1"/>
  <c r="J3077" i="1"/>
  <c r="J3093" i="1"/>
  <c r="J3109" i="1"/>
  <c r="J3125" i="1"/>
  <c r="J3141" i="1"/>
  <c r="J3157" i="1"/>
  <c r="J3173" i="1"/>
  <c r="J3189" i="1"/>
  <c r="J3205" i="1"/>
  <c r="J3221" i="1"/>
  <c r="J3237" i="1"/>
  <c r="J3253" i="1"/>
  <c r="J3269" i="1"/>
  <c r="J3285" i="1"/>
  <c r="J3301" i="1"/>
  <c r="J3317" i="1"/>
  <c r="J3333" i="1"/>
  <c r="J3349" i="1"/>
  <c r="J3365" i="1"/>
  <c r="J3381" i="1"/>
  <c r="J3397" i="1"/>
  <c r="J3413" i="1"/>
  <c r="J3429" i="1"/>
  <c r="J3445" i="1"/>
  <c r="J3461" i="1"/>
  <c r="J3477" i="1"/>
  <c r="J3493" i="1"/>
  <c r="J3509" i="1"/>
  <c r="J3525" i="1"/>
  <c r="J3541" i="1"/>
  <c r="J3557" i="1"/>
  <c r="J3573" i="1"/>
  <c r="J3589" i="1"/>
  <c r="J3605" i="1"/>
  <c r="J3621" i="1"/>
  <c r="J3637" i="1"/>
  <c r="J3653" i="1"/>
  <c r="J3669" i="1"/>
  <c r="J3685" i="1"/>
  <c r="J3701" i="1"/>
  <c r="J3717" i="1"/>
  <c r="J3733" i="1"/>
  <c r="J3749" i="1"/>
  <c r="J3765" i="1"/>
  <c r="J3781" i="1"/>
  <c r="J3797" i="1"/>
  <c r="J3813" i="1"/>
  <c r="J3829" i="1"/>
  <c r="J3845" i="1"/>
  <c r="J3861" i="1"/>
  <c r="J3877" i="1"/>
  <c r="J3893" i="1"/>
  <c r="J3909" i="1"/>
  <c r="J3925" i="1"/>
  <c r="J3941" i="1"/>
  <c r="J3957" i="1"/>
  <c r="J3973" i="1"/>
  <c r="J3989" i="1"/>
  <c r="J4005" i="1"/>
  <c r="J4021" i="1"/>
  <c r="J4037" i="1"/>
  <c r="J4053" i="1"/>
  <c r="J4069" i="1"/>
  <c r="J4085" i="1"/>
  <c r="J4101" i="1"/>
  <c r="J4117" i="1"/>
  <c r="J4133" i="1"/>
  <c r="J4149" i="1"/>
  <c r="J4165" i="1"/>
  <c r="J4181" i="1"/>
  <c r="J4197" i="1"/>
  <c r="J4213" i="1"/>
  <c r="J4229" i="1"/>
  <c r="J4245" i="1"/>
  <c r="J4261" i="1"/>
  <c r="J4277" i="1"/>
  <c r="J4293" i="1"/>
  <c r="J4309" i="1"/>
  <c r="J4325" i="1"/>
  <c r="J4341" i="1"/>
  <c r="J4357" i="1"/>
  <c r="J4373" i="1"/>
  <c r="J4389" i="1"/>
  <c r="J4405" i="1"/>
  <c r="J4421" i="1"/>
  <c r="J4437" i="1"/>
  <c r="J4453" i="1"/>
  <c r="J4469" i="1"/>
  <c r="J4485" i="1"/>
  <c r="J4501" i="1"/>
  <c r="J4517" i="1"/>
  <c r="J4533" i="1"/>
  <c r="J4549" i="1"/>
  <c r="J4565" i="1"/>
  <c r="J4581" i="1"/>
  <c r="J4597" i="1"/>
  <c r="J4613" i="1"/>
  <c r="J4629" i="1"/>
  <c r="J4645" i="1"/>
  <c r="J4661" i="1"/>
  <c r="J4677" i="1"/>
  <c r="J4693" i="1"/>
  <c r="J4709" i="1"/>
  <c r="J4725" i="1"/>
  <c r="J4741" i="1"/>
  <c r="J4757" i="1"/>
  <c r="J4773" i="1"/>
  <c r="J4789" i="1"/>
  <c r="J4805" i="1"/>
  <c r="J4821" i="1"/>
  <c r="J4837" i="1"/>
  <c r="J4853" i="1"/>
  <c r="J4869" i="1"/>
  <c r="J4885" i="1"/>
  <c r="J4901" i="1"/>
  <c r="J4917" i="1"/>
  <c r="J4933" i="1"/>
  <c r="J4949" i="1"/>
  <c r="J4962" i="1"/>
  <c r="J4971" i="1"/>
  <c r="J4979" i="1"/>
  <c r="J4987" i="1"/>
  <c r="J4995" i="1"/>
  <c r="J5003" i="1"/>
  <c r="J5011" i="1"/>
  <c r="J5019" i="1"/>
  <c r="J5027" i="1"/>
  <c r="J5035" i="1"/>
  <c r="J5043" i="1"/>
  <c r="J5051" i="1"/>
  <c r="J5059" i="1"/>
  <c r="J5067" i="1"/>
  <c r="J5075" i="1"/>
  <c r="J5083" i="1"/>
  <c r="J5091" i="1"/>
  <c r="J5099" i="1"/>
  <c r="J5107" i="1"/>
  <c r="J5115" i="1"/>
  <c r="J5123" i="1"/>
  <c r="J5131" i="1"/>
  <c r="J5139" i="1"/>
  <c r="J5147" i="1"/>
  <c r="J5155" i="1"/>
  <c r="J5163" i="1"/>
  <c r="J5171" i="1"/>
  <c r="J5179" i="1"/>
  <c r="J5187" i="1"/>
  <c r="J5195" i="1"/>
  <c r="I3" i="1"/>
  <c r="I11" i="1"/>
  <c r="I19" i="1"/>
  <c r="I27" i="1"/>
  <c r="I35" i="1"/>
  <c r="I43" i="1"/>
  <c r="I51" i="1"/>
  <c r="I59" i="1"/>
  <c r="I67" i="1"/>
  <c r="I75" i="1"/>
  <c r="I83" i="1"/>
  <c r="I91" i="1"/>
  <c r="I99" i="1"/>
  <c r="I107" i="1"/>
  <c r="I115" i="1"/>
  <c r="I123" i="1"/>
  <c r="I131" i="1"/>
  <c r="I139" i="1"/>
  <c r="I147" i="1"/>
  <c r="I155" i="1"/>
  <c r="I171" i="1"/>
  <c r="I179" i="1"/>
  <c r="I187" i="1"/>
  <c r="I195" i="1"/>
  <c r="I203" i="1"/>
  <c r="I211" i="1"/>
  <c r="I219" i="1"/>
  <c r="I227" i="1"/>
  <c r="I235" i="1"/>
  <c r="I243" i="1"/>
  <c r="I251" i="1"/>
  <c r="I259" i="1"/>
  <c r="I267" i="1"/>
  <c r="I275" i="1"/>
  <c r="I283" i="1"/>
  <c r="I291" i="1"/>
  <c r="I299" i="1"/>
  <c r="I307" i="1"/>
  <c r="I315" i="1"/>
  <c r="I323" i="1"/>
  <c r="I331" i="1"/>
  <c r="I339" i="1"/>
  <c r="I347" i="1"/>
  <c r="I355" i="1"/>
  <c r="I363" i="1"/>
  <c r="I371" i="1"/>
  <c r="I379" i="1"/>
  <c r="I387" i="1"/>
  <c r="I395" i="1"/>
  <c r="I403" i="1"/>
  <c r="I411" i="1"/>
  <c r="I419" i="1"/>
  <c r="I427" i="1"/>
  <c r="I435" i="1"/>
  <c r="I443" i="1"/>
  <c r="I451" i="1"/>
  <c r="I459" i="1"/>
  <c r="I467" i="1"/>
  <c r="I475" i="1"/>
  <c r="I483" i="1"/>
  <c r="I491" i="1"/>
  <c r="I499" i="1"/>
  <c r="I507" i="1"/>
  <c r="I515" i="1"/>
  <c r="I523" i="1"/>
  <c r="I531" i="1"/>
  <c r="I539" i="1"/>
  <c r="I547" i="1"/>
  <c r="I555" i="1"/>
  <c r="I563" i="1"/>
  <c r="I571" i="1"/>
  <c r="I579" i="1"/>
  <c r="I587" i="1"/>
  <c r="I595" i="1"/>
  <c r="I603" i="1"/>
  <c r="I611" i="1"/>
  <c r="I619" i="1"/>
  <c r="I627" i="1"/>
  <c r="I635" i="1"/>
  <c r="I643" i="1"/>
  <c r="I651" i="1"/>
  <c r="I659" i="1"/>
  <c r="I667" i="1"/>
  <c r="I675" i="1"/>
  <c r="I683" i="1"/>
  <c r="I691" i="1"/>
  <c r="I699" i="1"/>
  <c r="I707" i="1"/>
  <c r="I715" i="1"/>
  <c r="I723" i="1"/>
  <c r="I731" i="1"/>
  <c r="I739" i="1"/>
  <c r="I747" i="1"/>
  <c r="I755" i="1"/>
  <c r="I763" i="1"/>
  <c r="I771" i="1"/>
  <c r="I779" i="1"/>
  <c r="I787" i="1"/>
  <c r="I795" i="1"/>
  <c r="I803" i="1"/>
  <c r="I811" i="1"/>
  <c r="I819" i="1"/>
  <c r="I827" i="1"/>
  <c r="I835" i="1"/>
  <c r="I843" i="1"/>
  <c r="I851" i="1"/>
  <c r="I859" i="1"/>
  <c r="I867" i="1"/>
  <c r="I875" i="1"/>
  <c r="I883" i="1"/>
  <c r="I891" i="1"/>
  <c r="I899" i="1"/>
  <c r="I907" i="1"/>
  <c r="I915" i="1"/>
  <c r="I923" i="1"/>
  <c r="I931" i="1"/>
  <c r="I939" i="1"/>
  <c r="I947" i="1"/>
  <c r="I955" i="1"/>
  <c r="I963" i="1"/>
  <c r="I971" i="1"/>
  <c r="I979" i="1"/>
  <c r="I987" i="1"/>
  <c r="I995" i="1"/>
  <c r="I1003" i="1"/>
  <c r="I1011" i="1"/>
  <c r="I1019" i="1"/>
  <c r="I1027" i="1"/>
  <c r="I1035" i="1"/>
  <c r="I1043" i="1"/>
  <c r="I1051" i="1"/>
  <c r="I1059" i="1"/>
  <c r="I1067" i="1"/>
  <c r="I1075" i="1"/>
  <c r="I1083" i="1"/>
  <c r="I1091" i="1"/>
  <c r="I1099" i="1"/>
  <c r="I1107" i="1"/>
  <c r="I1115" i="1"/>
  <c r="I1123" i="1"/>
  <c r="I1130" i="1"/>
  <c r="I1135" i="1"/>
  <c r="I1140" i="1"/>
  <c r="I1146" i="1"/>
  <c r="I1151" i="1"/>
  <c r="I1156" i="1"/>
  <c r="I1162" i="1"/>
  <c r="I1167" i="1"/>
  <c r="I1172" i="1"/>
  <c r="I1178" i="1"/>
  <c r="I1183" i="1"/>
  <c r="I1188" i="1"/>
  <c r="I1194" i="1"/>
  <c r="I1199" i="1"/>
  <c r="I1204" i="1"/>
  <c r="I1210" i="1"/>
  <c r="I1215" i="1"/>
  <c r="I1220" i="1"/>
  <c r="I1224" i="1"/>
  <c r="I1228" i="1"/>
  <c r="I1232" i="1"/>
  <c r="I1236" i="1"/>
  <c r="I1240" i="1"/>
  <c r="I1244" i="1"/>
  <c r="I1248" i="1"/>
  <c r="I1252" i="1"/>
  <c r="I1256" i="1"/>
  <c r="I1260" i="1"/>
  <c r="I1264" i="1"/>
  <c r="I1268" i="1"/>
  <c r="I1272" i="1"/>
  <c r="I1276" i="1"/>
  <c r="I1280" i="1"/>
  <c r="I1284" i="1"/>
  <c r="I1288" i="1"/>
  <c r="I1292" i="1"/>
  <c r="I1296" i="1"/>
  <c r="I1300" i="1"/>
  <c r="I1304" i="1"/>
  <c r="I1308" i="1"/>
  <c r="I1312" i="1"/>
  <c r="I1316" i="1"/>
  <c r="I1320" i="1"/>
  <c r="I1324" i="1"/>
  <c r="I1328" i="1"/>
  <c r="I1332" i="1"/>
  <c r="I1336" i="1"/>
  <c r="I1340" i="1"/>
  <c r="I1344" i="1"/>
  <c r="I1348" i="1"/>
  <c r="I1352" i="1"/>
  <c r="I1356" i="1"/>
  <c r="I1360" i="1"/>
  <c r="I1364" i="1"/>
  <c r="I1368" i="1"/>
  <c r="I1372" i="1"/>
  <c r="I1376" i="1"/>
  <c r="I1380" i="1"/>
  <c r="I1384" i="1"/>
  <c r="I1388" i="1"/>
  <c r="I1392" i="1"/>
  <c r="I1396" i="1"/>
  <c r="I1400" i="1"/>
  <c r="I1404" i="1"/>
  <c r="I1408" i="1"/>
  <c r="I1412" i="1"/>
  <c r="I1416" i="1"/>
  <c r="I1420" i="1"/>
  <c r="I1424" i="1"/>
  <c r="I1428" i="1"/>
  <c r="I1432" i="1"/>
  <c r="I1436" i="1"/>
  <c r="I1440" i="1"/>
  <c r="I1444" i="1"/>
  <c r="I1448" i="1"/>
  <c r="I1452" i="1"/>
  <c r="I1456" i="1"/>
  <c r="I1460" i="1"/>
  <c r="I1464" i="1"/>
  <c r="I1468" i="1"/>
  <c r="I1472" i="1"/>
  <c r="I1476" i="1"/>
  <c r="I1480" i="1"/>
  <c r="I1484" i="1"/>
  <c r="I1488" i="1"/>
  <c r="I1492" i="1"/>
  <c r="I1496" i="1"/>
  <c r="I1500" i="1"/>
  <c r="I1504" i="1"/>
  <c r="I1508" i="1"/>
  <c r="I1512" i="1"/>
  <c r="I1516" i="1"/>
  <c r="I1520" i="1"/>
  <c r="I1524" i="1"/>
  <c r="I1528" i="1"/>
  <c r="I1532" i="1"/>
  <c r="I1536" i="1"/>
  <c r="I1540" i="1"/>
  <c r="I1544" i="1"/>
  <c r="I1548" i="1"/>
  <c r="I1552" i="1"/>
  <c r="I1556" i="1"/>
  <c r="I1560" i="1"/>
  <c r="I1564" i="1"/>
  <c r="I1568" i="1"/>
  <c r="I1572" i="1"/>
  <c r="I1576" i="1"/>
  <c r="I1580" i="1"/>
  <c r="I1584" i="1"/>
  <c r="I1588" i="1"/>
  <c r="I1592" i="1"/>
  <c r="I1596" i="1"/>
  <c r="I1600" i="1"/>
  <c r="I1604" i="1"/>
  <c r="I1608" i="1"/>
  <c r="I1612" i="1"/>
  <c r="I1616" i="1"/>
  <c r="I1620" i="1"/>
  <c r="I1624" i="1"/>
  <c r="I1628" i="1"/>
  <c r="I1632" i="1"/>
  <c r="I1636" i="1"/>
  <c r="I1640" i="1"/>
  <c r="I1644" i="1"/>
  <c r="I1648" i="1"/>
  <c r="I1652" i="1"/>
  <c r="I1656" i="1"/>
  <c r="I1660" i="1"/>
  <c r="I1664" i="1"/>
  <c r="I1668" i="1"/>
  <c r="I1672" i="1"/>
  <c r="I1676" i="1"/>
  <c r="I1680" i="1"/>
  <c r="I1684" i="1"/>
  <c r="I1688" i="1"/>
  <c r="I1692" i="1"/>
  <c r="I1696" i="1"/>
  <c r="I1700" i="1"/>
  <c r="I1704" i="1"/>
  <c r="I1708" i="1"/>
  <c r="I1712" i="1"/>
  <c r="I1716" i="1"/>
  <c r="I1720" i="1"/>
  <c r="I1724" i="1"/>
  <c r="I1728" i="1"/>
  <c r="I1732" i="1"/>
  <c r="I1736" i="1"/>
  <c r="I1740" i="1"/>
  <c r="I1744" i="1"/>
  <c r="I1748" i="1"/>
  <c r="I1752" i="1"/>
  <c r="I1756" i="1"/>
  <c r="I1760" i="1"/>
  <c r="I1764" i="1"/>
  <c r="I1768" i="1"/>
  <c r="I1772" i="1"/>
  <c r="I1776" i="1"/>
  <c r="I1780" i="1"/>
  <c r="I1784" i="1"/>
  <c r="I1788" i="1"/>
  <c r="I1792" i="1"/>
  <c r="I1796" i="1"/>
  <c r="I1800" i="1"/>
  <c r="I1804" i="1"/>
  <c r="I1808" i="1"/>
  <c r="I1812" i="1"/>
  <c r="I1816" i="1"/>
  <c r="I1820" i="1"/>
  <c r="I1824" i="1"/>
  <c r="I1828" i="1"/>
  <c r="I1832" i="1"/>
  <c r="I1836" i="1"/>
  <c r="I1840" i="1"/>
  <c r="I1844" i="1"/>
  <c r="I1848" i="1"/>
  <c r="I1852" i="1"/>
  <c r="I1856" i="1"/>
  <c r="I1860" i="1"/>
  <c r="I1864" i="1"/>
  <c r="I1868" i="1"/>
  <c r="I1872" i="1"/>
  <c r="I1876" i="1"/>
  <c r="I1880" i="1"/>
  <c r="I1884" i="1"/>
  <c r="I1888" i="1"/>
  <c r="I1892" i="1"/>
  <c r="I1896" i="1"/>
  <c r="I1900" i="1"/>
  <c r="I1904" i="1"/>
  <c r="I1908" i="1"/>
  <c r="I1912" i="1"/>
  <c r="I1916" i="1"/>
  <c r="I1920" i="1"/>
  <c r="I1924" i="1"/>
  <c r="I1928" i="1"/>
  <c r="I1932" i="1"/>
  <c r="I1936" i="1"/>
  <c r="I1940" i="1"/>
  <c r="I1944" i="1"/>
  <c r="I1948" i="1"/>
  <c r="I1952" i="1"/>
  <c r="I1956" i="1"/>
  <c r="I1960" i="1"/>
  <c r="I1964" i="1"/>
  <c r="I1968" i="1"/>
  <c r="I1972" i="1"/>
  <c r="I1976" i="1"/>
  <c r="I1980" i="1"/>
  <c r="I1984" i="1"/>
  <c r="I1988" i="1"/>
  <c r="I1992" i="1"/>
  <c r="I1996" i="1"/>
  <c r="I2000" i="1"/>
  <c r="I2004" i="1"/>
  <c r="I2008" i="1"/>
  <c r="I2012" i="1"/>
  <c r="I2016" i="1"/>
  <c r="I2020" i="1"/>
  <c r="I2024" i="1"/>
  <c r="I2028" i="1"/>
  <c r="I2032" i="1"/>
  <c r="I2036" i="1"/>
  <c r="I2040" i="1"/>
  <c r="I2044" i="1"/>
  <c r="I2048" i="1"/>
  <c r="I2052" i="1"/>
  <c r="I2056" i="1"/>
  <c r="I2060" i="1"/>
  <c r="I2064" i="1"/>
  <c r="I2068" i="1"/>
  <c r="I2072" i="1"/>
  <c r="I2076" i="1"/>
  <c r="I2080" i="1"/>
  <c r="I2084" i="1"/>
  <c r="I2088" i="1"/>
  <c r="I2092" i="1"/>
  <c r="I2096" i="1"/>
  <c r="I2100" i="1"/>
  <c r="I2104" i="1"/>
  <c r="I2108" i="1"/>
  <c r="I2112" i="1"/>
  <c r="I2116" i="1"/>
  <c r="I2120" i="1"/>
  <c r="I2124" i="1"/>
  <c r="I2128" i="1"/>
  <c r="I2132" i="1"/>
  <c r="I2136" i="1"/>
  <c r="I2140" i="1"/>
  <c r="I2144" i="1"/>
  <c r="I2148" i="1"/>
  <c r="I2152" i="1"/>
  <c r="I2156" i="1"/>
  <c r="I2160" i="1"/>
  <c r="I2164" i="1"/>
  <c r="I2168" i="1"/>
  <c r="I2172" i="1"/>
  <c r="I2176" i="1"/>
  <c r="I2180" i="1"/>
  <c r="I2184" i="1"/>
  <c r="I2188" i="1"/>
  <c r="I2192" i="1"/>
  <c r="I2196" i="1"/>
  <c r="I2200" i="1"/>
  <c r="I2204" i="1"/>
  <c r="I2208" i="1"/>
  <c r="I2212" i="1"/>
  <c r="I2216" i="1"/>
  <c r="I2220" i="1"/>
  <c r="I2224" i="1"/>
  <c r="I2228" i="1"/>
  <c r="I2232" i="1"/>
  <c r="I2236" i="1"/>
  <c r="I2240" i="1"/>
  <c r="I2244" i="1"/>
  <c r="I2248" i="1"/>
  <c r="I2252" i="1"/>
  <c r="I2256" i="1"/>
  <c r="I2260" i="1"/>
  <c r="I2264" i="1"/>
  <c r="I2268" i="1"/>
  <c r="I2272" i="1"/>
  <c r="I2276" i="1"/>
  <c r="I2280" i="1"/>
  <c r="I2284" i="1"/>
  <c r="I2288" i="1"/>
  <c r="I2292" i="1"/>
  <c r="I2296" i="1"/>
  <c r="I2300" i="1"/>
  <c r="I2304" i="1"/>
  <c r="I2308" i="1"/>
  <c r="I2312" i="1"/>
  <c r="I2316" i="1"/>
  <c r="I2320" i="1"/>
  <c r="I2324" i="1"/>
  <c r="I2328" i="1"/>
  <c r="I2332" i="1"/>
  <c r="I2336" i="1"/>
  <c r="I2340" i="1"/>
  <c r="I2344" i="1"/>
  <c r="I2348" i="1"/>
  <c r="I2352" i="1"/>
  <c r="I2356" i="1"/>
  <c r="I2360" i="1"/>
  <c r="I2364" i="1"/>
  <c r="I2368" i="1"/>
  <c r="I2372" i="1"/>
  <c r="I2376" i="1"/>
  <c r="I2380" i="1"/>
  <c r="I2384" i="1"/>
  <c r="I2388" i="1"/>
  <c r="I2392" i="1"/>
  <c r="I2396" i="1"/>
  <c r="I2400" i="1"/>
  <c r="I2404" i="1"/>
  <c r="I2408" i="1"/>
  <c r="I2412" i="1"/>
  <c r="I2417" i="1"/>
  <c r="I2421" i="1"/>
  <c r="I2425" i="1"/>
  <c r="I2429" i="1"/>
  <c r="I2433" i="1"/>
  <c r="I2437" i="1"/>
  <c r="I2441" i="1"/>
  <c r="I2445" i="1"/>
  <c r="I2449" i="1"/>
  <c r="I2453" i="1"/>
  <c r="I2457" i="1"/>
  <c r="I2461" i="1"/>
  <c r="I2465" i="1"/>
  <c r="I2469" i="1"/>
  <c r="I2473" i="1"/>
  <c r="I2477" i="1"/>
  <c r="I2481" i="1"/>
  <c r="I2485" i="1"/>
  <c r="I2489" i="1"/>
  <c r="I2493" i="1"/>
  <c r="I2497" i="1"/>
  <c r="I2501" i="1"/>
  <c r="I2505" i="1"/>
  <c r="I2509" i="1"/>
  <c r="I2513" i="1"/>
  <c r="I2517" i="1"/>
  <c r="I2521" i="1"/>
  <c r="I2525" i="1"/>
  <c r="I2529" i="1"/>
  <c r="I2533" i="1"/>
  <c r="I2537" i="1"/>
  <c r="I2541" i="1"/>
  <c r="I2545" i="1"/>
  <c r="I2549" i="1"/>
  <c r="I2553" i="1"/>
  <c r="I2557" i="1"/>
  <c r="I2561" i="1"/>
  <c r="I2565" i="1"/>
  <c r="I2569" i="1"/>
  <c r="I2573" i="1"/>
  <c r="I2577" i="1"/>
  <c r="I2581" i="1"/>
  <c r="I2585" i="1"/>
  <c r="I2589" i="1"/>
  <c r="I2593" i="1"/>
  <c r="I2597" i="1"/>
  <c r="I2601" i="1"/>
  <c r="I2605" i="1"/>
  <c r="I2609" i="1"/>
  <c r="I2613" i="1"/>
  <c r="I2617" i="1"/>
  <c r="I2621" i="1"/>
  <c r="I2625" i="1"/>
  <c r="I2629" i="1"/>
  <c r="I2633" i="1"/>
  <c r="I2637" i="1"/>
  <c r="I2641" i="1"/>
  <c r="I2645" i="1"/>
  <c r="I2649" i="1"/>
  <c r="I2653" i="1"/>
  <c r="I2657" i="1"/>
  <c r="I2661" i="1"/>
  <c r="I2665" i="1"/>
  <c r="I2669" i="1"/>
  <c r="I2673" i="1"/>
  <c r="I2677" i="1"/>
  <c r="I2681" i="1"/>
  <c r="I2685" i="1"/>
  <c r="I2689" i="1"/>
  <c r="I2693" i="1"/>
  <c r="I2697" i="1"/>
  <c r="I2701" i="1"/>
  <c r="I2705" i="1"/>
  <c r="I2709" i="1"/>
  <c r="I2713" i="1"/>
  <c r="I2717" i="1"/>
  <c r="I2721" i="1"/>
  <c r="I2725" i="1"/>
  <c r="I2729" i="1"/>
  <c r="I2733" i="1"/>
  <c r="I2737" i="1"/>
  <c r="I2741" i="1"/>
  <c r="I2745" i="1"/>
  <c r="I2749" i="1"/>
  <c r="I2753" i="1"/>
  <c r="I2757" i="1"/>
  <c r="I2761" i="1"/>
  <c r="I2765" i="1"/>
  <c r="I2769" i="1"/>
  <c r="I2773" i="1"/>
  <c r="I2777" i="1"/>
  <c r="I2781" i="1"/>
  <c r="I2785" i="1"/>
  <c r="I2789" i="1"/>
  <c r="I2793" i="1"/>
  <c r="I2797" i="1"/>
  <c r="I2801" i="1"/>
  <c r="I2805" i="1"/>
  <c r="I2809" i="1"/>
  <c r="I2813" i="1"/>
  <c r="I2817" i="1"/>
  <c r="I2821" i="1"/>
  <c r="I2825" i="1"/>
  <c r="I2829" i="1"/>
  <c r="I2833" i="1"/>
  <c r="I2837" i="1"/>
  <c r="I2841" i="1"/>
  <c r="I2845" i="1"/>
  <c r="I2849" i="1"/>
  <c r="I2853" i="1"/>
  <c r="I2857" i="1"/>
  <c r="I2861" i="1"/>
  <c r="I2865" i="1"/>
  <c r="I2869" i="1"/>
  <c r="I2873" i="1"/>
  <c r="I2877" i="1"/>
  <c r="I2881" i="1"/>
  <c r="I2885" i="1"/>
  <c r="I2889" i="1"/>
  <c r="I2893" i="1"/>
  <c r="I2897" i="1"/>
  <c r="I2901" i="1"/>
  <c r="I2905" i="1"/>
  <c r="I2909" i="1"/>
  <c r="I2913" i="1"/>
  <c r="I2917" i="1"/>
  <c r="I2921" i="1"/>
  <c r="I2925" i="1"/>
  <c r="I2929" i="1"/>
  <c r="I2933" i="1"/>
  <c r="I2937" i="1"/>
  <c r="I2941" i="1"/>
  <c r="I2945" i="1"/>
  <c r="I2949" i="1"/>
  <c r="I2953" i="1"/>
  <c r="I2957" i="1"/>
  <c r="I2961" i="1"/>
  <c r="I2965" i="1"/>
  <c r="I2969" i="1"/>
  <c r="I2973" i="1"/>
  <c r="I2977" i="1"/>
  <c r="I2981" i="1"/>
  <c r="I2985" i="1"/>
  <c r="I2989" i="1"/>
  <c r="I2993" i="1"/>
  <c r="I2997" i="1"/>
  <c r="I3001" i="1"/>
  <c r="I3005" i="1"/>
  <c r="I3009" i="1"/>
  <c r="I3013" i="1"/>
  <c r="I3017" i="1"/>
  <c r="I3021" i="1"/>
  <c r="I3025" i="1"/>
  <c r="I3029" i="1"/>
  <c r="I3033" i="1"/>
  <c r="I3037" i="1"/>
  <c r="I3041" i="1"/>
  <c r="I3045" i="1"/>
  <c r="I3049" i="1"/>
  <c r="I3053" i="1"/>
  <c r="I3057" i="1"/>
  <c r="I3061" i="1"/>
  <c r="I3065" i="1"/>
  <c r="I3069" i="1"/>
  <c r="I3073" i="1"/>
  <c r="I3077" i="1"/>
  <c r="I3081" i="1"/>
  <c r="I3085" i="1"/>
  <c r="I3089" i="1"/>
  <c r="I3093" i="1"/>
  <c r="I3097" i="1"/>
  <c r="I3101" i="1"/>
  <c r="I3105" i="1"/>
  <c r="I3109" i="1"/>
  <c r="I3113" i="1"/>
  <c r="I3117" i="1"/>
  <c r="I3121" i="1"/>
  <c r="I3125" i="1"/>
  <c r="I3129" i="1"/>
  <c r="I3133" i="1"/>
  <c r="I3137" i="1"/>
  <c r="I3141" i="1"/>
  <c r="I3145" i="1"/>
  <c r="I3149" i="1"/>
  <c r="I3153" i="1"/>
  <c r="I3157" i="1"/>
  <c r="I3161" i="1"/>
  <c r="I3165" i="1"/>
  <c r="I3169" i="1"/>
  <c r="I3173" i="1"/>
  <c r="I3177" i="1"/>
  <c r="I3181" i="1"/>
  <c r="I3185" i="1"/>
  <c r="I3189" i="1"/>
  <c r="I3193" i="1"/>
  <c r="I3197" i="1"/>
  <c r="I3201" i="1"/>
  <c r="I3205" i="1"/>
  <c r="I3209" i="1"/>
  <c r="I3213" i="1"/>
  <c r="I3217" i="1"/>
  <c r="I3221" i="1"/>
  <c r="I3225" i="1"/>
  <c r="I3229" i="1"/>
  <c r="I3233" i="1"/>
  <c r="I3237" i="1"/>
  <c r="I3241" i="1"/>
  <c r="I3245" i="1"/>
  <c r="I3249" i="1"/>
  <c r="I3253" i="1"/>
  <c r="I3257" i="1"/>
  <c r="I3261" i="1"/>
  <c r="I3265" i="1"/>
  <c r="I3269" i="1"/>
  <c r="I3273" i="1"/>
  <c r="I3277" i="1"/>
  <c r="I3281" i="1"/>
  <c r="I3285" i="1"/>
  <c r="I3289" i="1"/>
  <c r="I3293" i="1"/>
  <c r="I3297" i="1"/>
  <c r="I3301" i="1"/>
  <c r="I3305" i="1"/>
  <c r="I3309" i="1"/>
  <c r="I3313" i="1"/>
  <c r="I3317" i="1"/>
  <c r="I3321" i="1"/>
  <c r="I3325" i="1"/>
  <c r="I3329" i="1"/>
  <c r="I3333" i="1"/>
  <c r="I3337" i="1"/>
  <c r="I3341" i="1"/>
  <c r="I3345" i="1"/>
  <c r="I3349" i="1"/>
  <c r="I3353" i="1"/>
  <c r="I3357" i="1"/>
  <c r="I3361" i="1"/>
  <c r="I3365" i="1"/>
  <c r="I3369" i="1"/>
  <c r="I3373" i="1"/>
  <c r="I3377" i="1"/>
  <c r="I3381" i="1"/>
  <c r="I3385" i="1"/>
  <c r="I3389" i="1"/>
  <c r="I3393" i="1"/>
  <c r="I3397" i="1"/>
  <c r="I3401" i="1"/>
  <c r="I3405" i="1"/>
  <c r="I3409" i="1"/>
  <c r="I3413" i="1"/>
  <c r="I3417" i="1"/>
  <c r="I3421" i="1"/>
  <c r="I3425" i="1"/>
  <c r="I3429" i="1"/>
  <c r="I3433" i="1"/>
  <c r="I3437" i="1"/>
  <c r="I3441" i="1"/>
  <c r="I3445" i="1"/>
  <c r="I3449" i="1"/>
  <c r="I3453" i="1"/>
  <c r="I3457" i="1"/>
  <c r="I3461" i="1"/>
  <c r="I3465" i="1"/>
  <c r="I3469" i="1"/>
  <c r="I3473" i="1"/>
  <c r="I3477" i="1"/>
  <c r="I3481" i="1"/>
  <c r="I3485" i="1"/>
  <c r="I3489" i="1"/>
  <c r="I3493" i="1"/>
  <c r="I3497" i="1"/>
  <c r="I3501" i="1"/>
  <c r="I3505" i="1"/>
  <c r="I3509" i="1"/>
  <c r="I3513" i="1"/>
  <c r="I3517" i="1"/>
  <c r="I3521" i="1"/>
  <c r="I3525" i="1"/>
  <c r="I3529" i="1"/>
  <c r="I3533" i="1"/>
  <c r="I3537" i="1"/>
  <c r="I3541" i="1"/>
  <c r="I3545" i="1"/>
  <c r="I3549" i="1"/>
  <c r="I3553" i="1"/>
  <c r="I3557" i="1"/>
  <c r="I3561" i="1"/>
  <c r="I3565" i="1"/>
  <c r="I3569" i="1"/>
  <c r="I3573" i="1"/>
  <c r="I3577" i="1"/>
  <c r="I3581" i="1"/>
  <c r="I3585" i="1"/>
  <c r="I3589" i="1"/>
  <c r="I3593" i="1"/>
  <c r="I3597" i="1"/>
  <c r="I3601" i="1"/>
  <c r="I3605" i="1"/>
  <c r="I3609" i="1"/>
  <c r="I3613" i="1"/>
  <c r="I3617" i="1"/>
  <c r="I3621" i="1"/>
  <c r="I3625" i="1"/>
  <c r="I3629" i="1"/>
  <c r="I3633" i="1"/>
  <c r="I3637" i="1"/>
  <c r="I3641" i="1"/>
  <c r="I3645" i="1"/>
  <c r="I3649" i="1"/>
  <c r="I3653" i="1"/>
  <c r="I3657" i="1"/>
  <c r="I3661" i="1"/>
  <c r="I3665" i="1"/>
  <c r="I3669" i="1"/>
  <c r="I3673" i="1"/>
  <c r="I3677" i="1"/>
  <c r="I3681" i="1"/>
  <c r="I3685" i="1"/>
  <c r="I3689" i="1"/>
  <c r="I3693" i="1"/>
  <c r="I3697" i="1"/>
  <c r="I3701" i="1"/>
  <c r="I3705" i="1"/>
  <c r="I3709" i="1"/>
  <c r="I3713" i="1"/>
  <c r="I3717" i="1"/>
  <c r="I3721" i="1"/>
  <c r="I3725" i="1"/>
  <c r="I3729" i="1"/>
  <c r="I3733" i="1"/>
  <c r="I3737" i="1"/>
  <c r="I3741" i="1"/>
  <c r="I3745" i="1"/>
  <c r="I3749" i="1"/>
  <c r="I3753" i="1"/>
  <c r="I3757" i="1"/>
  <c r="I3761" i="1"/>
  <c r="I3765" i="1"/>
  <c r="I3769" i="1"/>
  <c r="I3773" i="1"/>
  <c r="I3777" i="1"/>
  <c r="I3781" i="1"/>
  <c r="I3785" i="1"/>
  <c r="I3789" i="1"/>
  <c r="I3793" i="1"/>
  <c r="I3797" i="1"/>
  <c r="I3801" i="1"/>
  <c r="I3805" i="1"/>
  <c r="I3809" i="1"/>
  <c r="I3813" i="1"/>
  <c r="I3817" i="1"/>
  <c r="I3821" i="1"/>
  <c r="I3825" i="1"/>
  <c r="I3829" i="1"/>
  <c r="I3833" i="1"/>
  <c r="I3837" i="1"/>
  <c r="I3841" i="1"/>
  <c r="I3845" i="1"/>
  <c r="I3849" i="1"/>
  <c r="I3853" i="1"/>
  <c r="I3857" i="1"/>
  <c r="I3861" i="1"/>
  <c r="I3865" i="1"/>
  <c r="I3869" i="1"/>
  <c r="I3873" i="1"/>
  <c r="I3877" i="1"/>
  <c r="I3881" i="1"/>
  <c r="I3885" i="1"/>
  <c r="I3889" i="1"/>
  <c r="I3893" i="1"/>
  <c r="I3897" i="1"/>
  <c r="I3901" i="1"/>
  <c r="I3905" i="1"/>
  <c r="I3909" i="1"/>
  <c r="I3913" i="1"/>
  <c r="I3917" i="1"/>
  <c r="I3921" i="1"/>
  <c r="I3925" i="1"/>
  <c r="I3929" i="1"/>
  <c r="I3933" i="1"/>
  <c r="I3937" i="1"/>
  <c r="I3941" i="1"/>
  <c r="I3945" i="1"/>
  <c r="I3949" i="1"/>
  <c r="I3953" i="1"/>
  <c r="I3957" i="1"/>
  <c r="I3961" i="1"/>
  <c r="I3965" i="1"/>
  <c r="I3969" i="1"/>
  <c r="I3973" i="1"/>
  <c r="I3977" i="1"/>
  <c r="I3981" i="1"/>
  <c r="I3985" i="1"/>
  <c r="I3989" i="1"/>
  <c r="I3993" i="1"/>
  <c r="I3997" i="1"/>
  <c r="I4001" i="1"/>
  <c r="I4005" i="1"/>
  <c r="I4009" i="1"/>
  <c r="I4013" i="1"/>
  <c r="I4017" i="1"/>
  <c r="I4021" i="1"/>
  <c r="I4025" i="1"/>
  <c r="I4029" i="1"/>
  <c r="I4033" i="1"/>
  <c r="I4037" i="1"/>
  <c r="I4041" i="1"/>
  <c r="I4045" i="1"/>
  <c r="I4049" i="1"/>
  <c r="I4053" i="1"/>
  <c r="I4057" i="1"/>
  <c r="I4061" i="1"/>
  <c r="I4065" i="1"/>
  <c r="I4069" i="1"/>
  <c r="I4073" i="1"/>
  <c r="I4077" i="1"/>
  <c r="I4081" i="1"/>
  <c r="I4085" i="1"/>
  <c r="I4089" i="1"/>
  <c r="I4093" i="1"/>
  <c r="I4097" i="1"/>
  <c r="I4101" i="1"/>
  <c r="I4105" i="1"/>
  <c r="I4109" i="1"/>
  <c r="I4113" i="1"/>
  <c r="I4117" i="1"/>
  <c r="I4121" i="1"/>
  <c r="I4125" i="1"/>
  <c r="I4129" i="1"/>
  <c r="I4133" i="1"/>
  <c r="I4137" i="1"/>
  <c r="I4141" i="1"/>
  <c r="I4145" i="1"/>
  <c r="I4149" i="1"/>
  <c r="I4153" i="1"/>
  <c r="I4157" i="1"/>
  <c r="I4161" i="1"/>
  <c r="I4165" i="1"/>
  <c r="I4169" i="1"/>
  <c r="I4173" i="1"/>
  <c r="I4177" i="1"/>
  <c r="I4181" i="1"/>
  <c r="I4185" i="1"/>
  <c r="I4189" i="1"/>
  <c r="I4193" i="1"/>
  <c r="I4197" i="1"/>
  <c r="I4201" i="1"/>
  <c r="I4205" i="1"/>
  <c r="I4209" i="1"/>
  <c r="I4213" i="1"/>
  <c r="I4217" i="1"/>
  <c r="I4221" i="1"/>
  <c r="I4225" i="1"/>
  <c r="I4229" i="1"/>
  <c r="I4233" i="1"/>
  <c r="I4237" i="1"/>
  <c r="I4241" i="1"/>
  <c r="I4245" i="1"/>
  <c r="I4249" i="1"/>
  <c r="I4253" i="1"/>
  <c r="I4257" i="1"/>
  <c r="I4261" i="1"/>
  <c r="I4265" i="1"/>
  <c r="I4269" i="1"/>
  <c r="I4273" i="1"/>
  <c r="I4277" i="1"/>
  <c r="I4281" i="1"/>
  <c r="I4285" i="1"/>
  <c r="I4289" i="1"/>
  <c r="I4293" i="1"/>
  <c r="I4297" i="1"/>
  <c r="I4301" i="1"/>
  <c r="I4305" i="1"/>
  <c r="I4309" i="1"/>
  <c r="I4313" i="1"/>
  <c r="I4317" i="1"/>
  <c r="I4321" i="1"/>
  <c r="I4325" i="1"/>
  <c r="I4329" i="1"/>
  <c r="I4333" i="1"/>
  <c r="I4337" i="1"/>
  <c r="I4341" i="1"/>
  <c r="I4345" i="1"/>
  <c r="I4349" i="1"/>
  <c r="I4353" i="1"/>
  <c r="I4357" i="1"/>
  <c r="I4361" i="1"/>
  <c r="I4365" i="1"/>
  <c r="I4369" i="1"/>
  <c r="I4373" i="1"/>
  <c r="I4377" i="1"/>
  <c r="I4381" i="1"/>
  <c r="I4385" i="1"/>
  <c r="I4389" i="1"/>
  <c r="I4393" i="1"/>
  <c r="I4397" i="1"/>
  <c r="I4401" i="1"/>
  <c r="I4405" i="1"/>
  <c r="I4409" i="1"/>
  <c r="I4413" i="1"/>
  <c r="I4417" i="1"/>
  <c r="I4421" i="1"/>
  <c r="I4425" i="1"/>
  <c r="I4429" i="1"/>
  <c r="I4433" i="1"/>
  <c r="I4437" i="1"/>
  <c r="I4441" i="1"/>
  <c r="I4445" i="1"/>
  <c r="I4449" i="1"/>
  <c r="I4453" i="1"/>
  <c r="I4457" i="1"/>
  <c r="I4461" i="1"/>
  <c r="I4465" i="1"/>
  <c r="I4469" i="1"/>
  <c r="I4473" i="1"/>
  <c r="I4477" i="1"/>
  <c r="I4481" i="1"/>
  <c r="I4485" i="1"/>
  <c r="I4489" i="1"/>
  <c r="I4493" i="1"/>
  <c r="I4497" i="1"/>
  <c r="I4501" i="1"/>
  <c r="I4505" i="1"/>
  <c r="I4509" i="1"/>
  <c r="I4513" i="1"/>
  <c r="I4517" i="1"/>
  <c r="I4521" i="1"/>
  <c r="I4525" i="1"/>
  <c r="I4529" i="1"/>
  <c r="I4533" i="1"/>
  <c r="I4537" i="1"/>
  <c r="I4541" i="1"/>
  <c r="I4545" i="1"/>
  <c r="I4549" i="1"/>
  <c r="I4553" i="1"/>
  <c r="I4557" i="1"/>
  <c r="I4561" i="1"/>
  <c r="I4565" i="1"/>
  <c r="I4569" i="1"/>
  <c r="I4573" i="1"/>
  <c r="I4577" i="1"/>
  <c r="I4581" i="1"/>
  <c r="I4585" i="1"/>
  <c r="I4589" i="1"/>
  <c r="I4593" i="1"/>
  <c r="I4597" i="1"/>
  <c r="I4601" i="1"/>
  <c r="I4605" i="1"/>
  <c r="I4609" i="1"/>
  <c r="I4613" i="1"/>
  <c r="I4617" i="1"/>
  <c r="I4621" i="1"/>
  <c r="I4625" i="1"/>
  <c r="I4629" i="1"/>
  <c r="I4633" i="1"/>
  <c r="I4637" i="1"/>
  <c r="I4641" i="1"/>
  <c r="I4645" i="1"/>
  <c r="I4649" i="1"/>
  <c r="I4653" i="1"/>
  <c r="I4657" i="1"/>
  <c r="I4661" i="1"/>
  <c r="I4665" i="1"/>
  <c r="I4669" i="1"/>
  <c r="I4673" i="1"/>
  <c r="I4677" i="1"/>
  <c r="I4681" i="1"/>
  <c r="I4685" i="1"/>
  <c r="I4689" i="1"/>
  <c r="I4693" i="1"/>
  <c r="I4697" i="1"/>
  <c r="I4701" i="1"/>
  <c r="I4705" i="1"/>
  <c r="I4709" i="1"/>
  <c r="I4713" i="1"/>
  <c r="I4717" i="1"/>
  <c r="I4721" i="1"/>
  <c r="I4725" i="1"/>
  <c r="I4729" i="1"/>
  <c r="I4733" i="1"/>
  <c r="I4737" i="1"/>
  <c r="I4741" i="1"/>
  <c r="I4745" i="1"/>
  <c r="I4749" i="1"/>
  <c r="I4753" i="1"/>
  <c r="I4757" i="1"/>
  <c r="I4761" i="1"/>
  <c r="I4765" i="1"/>
  <c r="I4769" i="1"/>
  <c r="I4773" i="1"/>
  <c r="I4777" i="1"/>
  <c r="I4781" i="1"/>
  <c r="I4785" i="1"/>
  <c r="I4789" i="1"/>
  <c r="I4793" i="1"/>
  <c r="I4797" i="1"/>
  <c r="I4801" i="1"/>
  <c r="I4805" i="1"/>
  <c r="I4809" i="1"/>
  <c r="I4813" i="1"/>
  <c r="I4817" i="1"/>
  <c r="I4821" i="1"/>
  <c r="I4825" i="1"/>
  <c r="I4829" i="1"/>
  <c r="I4833" i="1"/>
  <c r="I4837" i="1"/>
  <c r="I4841" i="1"/>
  <c r="I4845" i="1"/>
  <c r="I4849" i="1"/>
  <c r="I4853" i="1"/>
  <c r="I4857" i="1"/>
  <c r="I4861" i="1"/>
  <c r="I4865" i="1"/>
  <c r="I4869" i="1"/>
  <c r="I4873" i="1"/>
  <c r="I4877" i="1"/>
  <c r="I4881" i="1"/>
  <c r="I4885" i="1"/>
  <c r="I4889" i="1"/>
  <c r="I4893" i="1"/>
  <c r="I4897" i="1"/>
  <c r="I4901" i="1"/>
  <c r="I4905" i="1"/>
  <c r="I4909" i="1"/>
  <c r="I4913" i="1"/>
  <c r="I4917" i="1"/>
  <c r="I4921" i="1"/>
  <c r="I4925" i="1"/>
  <c r="I4929" i="1"/>
  <c r="I4933" i="1"/>
  <c r="I4937" i="1"/>
  <c r="I4941" i="1"/>
  <c r="I4945" i="1"/>
  <c r="I4949" i="1"/>
  <c r="I4953" i="1"/>
  <c r="I4957" i="1"/>
  <c r="I4961" i="1"/>
  <c r="I4965" i="1"/>
  <c r="I4969" i="1"/>
  <c r="I4973" i="1"/>
  <c r="I4977" i="1"/>
  <c r="I4981" i="1"/>
  <c r="I4985" i="1"/>
  <c r="I4989" i="1"/>
  <c r="I4993" i="1"/>
  <c r="I4997" i="1"/>
  <c r="I5001" i="1"/>
  <c r="I5005" i="1"/>
  <c r="I5009" i="1"/>
  <c r="I5013" i="1"/>
  <c r="I5017" i="1"/>
  <c r="I5021" i="1"/>
  <c r="I5025" i="1"/>
  <c r="I5029" i="1"/>
  <c r="I5033" i="1"/>
  <c r="I5037" i="1"/>
  <c r="I5041" i="1"/>
  <c r="I5045" i="1"/>
  <c r="I5049" i="1"/>
  <c r="I5053" i="1"/>
  <c r="I5057" i="1"/>
  <c r="I5061" i="1"/>
  <c r="I5065" i="1"/>
  <c r="I5069" i="1"/>
  <c r="I5073" i="1"/>
  <c r="I5077" i="1"/>
  <c r="I5081" i="1"/>
  <c r="I5085" i="1"/>
  <c r="I5089" i="1"/>
  <c r="I5093" i="1"/>
  <c r="I5097" i="1"/>
  <c r="I5101" i="1"/>
  <c r="I5105" i="1"/>
  <c r="I5109" i="1"/>
  <c r="I5113" i="1"/>
  <c r="I5117" i="1"/>
  <c r="I5121" i="1"/>
  <c r="I5125" i="1"/>
  <c r="I5129" i="1"/>
  <c r="I5133" i="1"/>
  <c r="I5137" i="1"/>
  <c r="I5141" i="1"/>
  <c r="I5145" i="1"/>
  <c r="I5149" i="1"/>
  <c r="I5153" i="1"/>
  <c r="I5157" i="1"/>
  <c r="I5161" i="1"/>
  <c r="I5165" i="1"/>
  <c r="I5169" i="1"/>
  <c r="I5173" i="1"/>
  <c r="I5177" i="1"/>
  <c r="I5181" i="1"/>
  <c r="I5185" i="1"/>
  <c r="I5189" i="1"/>
  <c r="I5193" i="1"/>
  <c r="I5197" i="1"/>
  <c r="I5201" i="1"/>
  <c r="J566" i="1"/>
  <c r="J744" i="1"/>
  <c r="J915" i="1"/>
  <c r="J1085" i="1"/>
  <c r="J1213" i="1"/>
  <c r="J1302" i="1"/>
  <c r="J1366" i="1"/>
  <c r="J1430" i="1"/>
  <c r="J1494" i="1"/>
  <c r="J1558" i="1"/>
  <c r="J1622" i="1"/>
  <c r="J568" i="1"/>
  <c r="J1214" i="1"/>
  <c r="J1495" i="1"/>
  <c r="J1687" i="1"/>
  <c r="J1815" i="1"/>
  <c r="J1943" i="1"/>
  <c r="J2071" i="1"/>
  <c r="J2199" i="1"/>
  <c r="J2305" i="1"/>
  <c r="J2369" i="1"/>
  <c r="J2434" i="1"/>
  <c r="J2498" i="1"/>
  <c r="J2562" i="1"/>
  <c r="J2626" i="1"/>
  <c r="J2690" i="1"/>
  <c r="J2754" i="1"/>
  <c r="J2805" i="1"/>
  <c r="J2847" i="1"/>
  <c r="J2890" i="1"/>
  <c r="J2933" i="1"/>
  <c r="J2973" i="1"/>
  <c r="J3005" i="1"/>
  <c r="J3037" i="1"/>
  <c r="J3069" i="1"/>
  <c r="J3101" i="1"/>
  <c r="J3133" i="1"/>
  <c r="J3165" i="1"/>
  <c r="J3197" i="1"/>
  <c r="J3229" i="1"/>
  <c r="J3261" i="1"/>
  <c r="J3293" i="1"/>
  <c r="J3325" i="1"/>
  <c r="J3357" i="1"/>
  <c r="J3389" i="1"/>
  <c r="J3421" i="1"/>
  <c r="J3453" i="1"/>
  <c r="J3485" i="1"/>
  <c r="J3517" i="1"/>
  <c r="J3549" i="1"/>
  <c r="J3581" i="1"/>
  <c r="J3613" i="1"/>
  <c r="J3645" i="1"/>
  <c r="J3677" i="1"/>
  <c r="J3709" i="1"/>
  <c r="J3741" i="1"/>
  <c r="J3773" i="1"/>
  <c r="J3805" i="1"/>
  <c r="J3837" i="1"/>
  <c r="J3869" i="1"/>
  <c r="J3901" i="1"/>
  <c r="J3933" i="1"/>
  <c r="J3965" i="1"/>
  <c r="J3997" i="1"/>
  <c r="J4029" i="1"/>
  <c r="J4061" i="1"/>
  <c r="J4093" i="1"/>
  <c r="J4125" i="1"/>
  <c r="J4157" i="1"/>
  <c r="J4189" i="1"/>
  <c r="J4221" i="1"/>
  <c r="J4253" i="1"/>
  <c r="J4285" i="1"/>
  <c r="J4317" i="1"/>
  <c r="J4349" i="1"/>
  <c r="J4381" i="1"/>
  <c r="J4413" i="1"/>
  <c r="J4445" i="1"/>
  <c r="J4477" i="1"/>
  <c r="J4509" i="1"/>
  <c r="J4541" i="1"/>
  <c r="J4573" i="1"/>
  <c r="J4605" i="1"/>
  <c r="J4637" i="1"/>
  <c r="J4669" i="1"/>
  <c r="J4701" i="1"/>
  <c r="J4733" i="1"/>
  <c r="J4765" i="1"/>
  <c r="J4797" i="1"/>
  <c r="J4829" i="1"/>
  <c r="J4861" i="1"/>
  <c r="J4893" i="1"/>
  <c r="J4925" i="1"/>
  <c r="J4957" i="1"/>
  <c r="J4975" i="1"/>
  <c r="J4991" i="1"/>
  <c r="J5007" i="1"/>
  <c r="J5023" i="1"/>
  <c r="J5039" i="1"/>
  <c r="J5055" i="1"/>
  <c r="J5071" i="1"/>
  <c r="J5087" i="1"/>
  <c r="J5103" i="1"/>
  <c r="J5119" i="1"/>
  <c r="J5135" i="1"/>
  <c r="J5151" i="1"/>
  <c r="J5167" i="1"/>
  <c r="J5183" i="1"/>
  <c r="J5199" i="1"/>
  <c r="I15" i="1"/>
  <c r="I31" i="1"/>
  <c r="I47" i="1"/>
  <c r="I63" i="1"/>
  <c r="I79" i="1"/>
  <c r="I95" i="1"/>
  <c r="I111" i="1"/>
  <c r="I127" i="1"/>
  <c r="I143" i="1"/>
  <c r="I159" i="1"/>
  <c r="I175" i="1"/>
  <c r="I191" i="1"/>
  <c r="I207" i="1"/>
  <c r="I223" i="1"/>
  <c r="I239" i="1"/>
  <c r="I255" i="1"/>
  <c r="I271" i="1"/>
  <c r="I287" i="1"/>
  <c r="I303" i="1"/>
  <c r="I319" i="1"/>
  <c r="I335" i="1"/>
  <c r="I351" i="1"/>
  <c r="I367" i="1"/>
  <c r="I383" i="1"/>
  <c r="I399" i="1"/>
  <c r="I415" i="1"/>
  <c r="I431" i="1"/>
  <c r="I447" i="1"/>
  <c r="I463" i="1"/>
  <c r="I479" i="1"/>
  <c r="I495" i="1"/>
  <c r="I511" i="1"/>
  <c r="I527" i="1"/>
  <c r="I543" i="1"/>
  <c r="I559" i="1"/>
  <c r="I575" i="1"/>
  <c r="I591" i="1"/>
  <c r="I607" i="1"/>
  <c r="I623" i="1"/>
  <c r="I639" i="1"/>
  <c r="I655" i="1"/>
  <c r="I671" i="1"/>
  <c r="I687" i="1"/>
  <c r="I703" i="1"/>
  <c r="I719" i="1"/>
  <c r="I735" i="1"/>
  <c r="I751" i="1"/>
  <c r="I767" i="1"/>
  <c r="I783" i="1"/>
  <c r="I799" i="1"/>
  <c r="I815" i="1"/>
  <c r="I831" i="1"/>
  <c r="I847" i="1"/>
  <c r="I863" i="1"/>
  <c r="I879" i="1"/>
  <c r="I895" i="1"/>
  <c r="I911" i="1"/>
  <c r="I927" i="1"/>
  <c r="I943" i="1"/>
  <c r="I959" i="1"/>
  <c r="I975" i="1"/>
  <c r="I991" i="1"/>
  <c r="I1007" i="1"/>
  <c r="I1023" i="1"/>
  <c r="I1039" i="1"/>
  <c r="I1055" i="1"/>
  <c r="I1071" i="1"/>
  <c r="I1087" i="1"/>
  <c r="I1103" i="1"/>
  <c r="I1119" i="1"/>
  <c r="I1132" i="1"/>
  <c r="I1143" i="1"/>
  <c r="I1154" i="1"/>
  <c r="I1164" i="1"/>
  <c r="I1175" i="1"/>
  <c r="I1186" i="1"/>
  <c r="I1196" i="1"/>
  <c r="I1207" i="1"/>
  <c r="I1218" i="1"/>
  <c r="I1226" i="1"/>
  <c r="I1234" i="1"/>
  <c r="I1242" i="1"/>
  <c r="I1250" i="1"/>
  <c r="I1258" i="1"/>
  <c r="I1266" i="1"/>
  <c r="I1274" i="1"/>
  <c r="I1282" i="1"/>
  <c r="I1290" i="1"/>
  <c r="I1298" i="1"/>
  <c r="I1306" i="1"/>
  <c r="I1314" i="1"/>
  <c r="I1322" i="1"/>
  <c r="I1330" i="1"/>
  <c r="I1338" i="1"/>
  <c r="I1346" i="1"/>
  <c r="I1354" i="1"/>
  <c r="I1362" i="1"/>
  <c r="I1370" i="1"/>
  <c r="I1378" i="1"/>
  <c r="I1386" i="1"/>
  <c r="I1394" i="1"/>
  <c r="I1402" i="1"/>
  <c r="I1410" i="1"/>
  <c r="I1418" i="1"/>
  <c r="I1426" i="1"/>
  <c r="I1434" i="1"/>
  <c r="I1442" i="1"/>
  <c r="I1450" i="1"/>
  <c r="I1458" i="1"/>
  <c r="I1466" i="1"/>
  <c r="I1474" i="1"/>
  <c r="I1482" i="1"/>
  <c r="I1490" i="1"/>
  <c r="I1498" i="1"/>
  <c r="I1506" i="1"/>
  <c r="I1514" i="1"/>
  <c r="I1522" i="1"/>
  <c r="I1530" i="1"/>
  <c r="I1538" i="1"/>
  <c r="I1546" i="1"/>
  <c r="I1554" i="1"/>
  <c r="I1562" i="1"/>
  <c r="I1570" i="1"/>
  <c r="I1578" i="1"/>
  <c r="I1586" i="1"/>
  <c r="I1594" i="1"/>
  <c r="I1602" i="1"/>
  <c r="I1610" i="1"/>
  <c r="I1618" i="1"/>
  <c r="I1626" i="1"/>
  <c r="I1634" i="1"/>
  <c r="I1642" i="1"/>
  <c r="I1650" i="1"/>
  <c r="I1658" i="1"/>
  <c r="I1666" i="1"/>
  <c r="I1674" i="1"/>
  <c r="I1682" i="1"/>
  <c r="I1690" i="1"/>
  <c r="I1698" i="1"/>
  <c r="I1706" i="1"/>
  <c r="I1714" i="1"/>
  <c r="I1722" i="1"/>
  <c r="I1730" i="1"/>
  <c r="I1738" i="1"/>
  <c r="I1746" i="1"/>
  <c r="I1754" i="1"/>
  <c r="I1762" i="1"/>
  <c r="I1770" i="1"/>
  <c r="I1778" i="1"/>
  <c r="I1786" i="1"/>
  <c r="I1794" i="1"/>
  <c r="I1802" i="1"/>
  <c r="I1810" i="1"/>
  <c r="I1818" i="1"/>
  <c r="I1826" i="1"/>
  <c r="I1834" i="1"/>
  <c r="I1842" i="1"/>
  <c r="I1850" i="1"/>
  <c r="I1858" i="1"/>
  <c r="I1866" i="1"/>
  <c r="I1874" i="1"/>
  <c r="I1882" i="1"/>
  <c r="I1890" i="1"/>
  <c r="I1898" i="1"/>
  <c r="I1906" i="1"/>
  <c r="I1914" i="1"/>
  <c r="I1922" i="1"/>
  <c r="I1930" i="1"/>
  <c r="I1938" i="1"/>
  <c r="I1946" i="1"/>
  <c r="I1954" i="1"/>
  <c r="I1962" i="1"/>
  <c r="I1970" i="1"/>
  <c r="I1978" i="1"/>
  <c r="I1986" i="1"/>
  <c r="I1994" i="1"/>
  <c r="I2002" i="1"/>
  <c r="I2010" i="1"/>
  <c r="I2018" i="1"/>
  <c r="I2026" i="1"/>
  <c r="I2034" i="1"/>
  <c r="I2042" i="1"/>
  <c r="I2050" i="1"/>
  <c r="I2058" i="1"/>
  <c r="I2066" i="1"/>
  <c r="I2074" i="1"/>
  <c r="I2082" i="1"/>
  <c r="I2090" i="1"/>
  <c r="I2098" i="1"/>
  <c r="I2106" i="1"/>
  <c r="I2114" i="1"/>
  <c r="I2122" i="1"/>
  <c r="I2130" i="1"/>
  <c r="I2138" i="1"/>
  <c r="I2146" i="1"/>
  <c r="I2154" i="1"/>
  <c r="I2162" i="1"/>
  <c r="I2170" i="1"/>
  <c r="I2178" i="1"/>
  <c r="I2186" i="1"/>
  <c r="I2194" i="1"/>
  <c r="I2202" i="1"/>
  <c r="I2210" i="1"/>
  <c r="I2218" i="1"/>
  <c r="I2226" i="1"/>
  <c r="I2234" i="1"/>
  <c r="I2242" i="1"/>
  <c r="J746" i="1"/>
  <c r="J1303" i="1"/>
  <c r="J1559" i="1"/>
  <c r="J1750" i="1"/>
  <c r="J1878" i="1"/>
  <c r="J2006" i="1"/>
  <c r="J2134" i="1"/>
  <c r="J2262" i="1"/>
  <c r="J2336" i="1"/>
  <c r="J2400" i="1"/>
  <c r="J2465" i="1"/>
  <c r="J2529" i="1"/>
  <c r="J2593" i="1"/>
  <c r="J2657" i="1"/>
  <c r="J2721" i="1"/>
  <c r="J2782" i="1"/>
  <c r="J2825" i="1"/>
  <c r="J2867" i="1"/>
  <c r="J2910" i="1"/>
  <c r="J2953" i="1"/>
  <c r="J2988" i="1"/>
  <c r="J3020" i="1"/>
  <c r="J3052" i="1"/>
  <c r="J3084" i="1"/>
  <c r="J3116" i="1"/>
  <c r="J3148" i="1"/>
  <c r="J3180" i="1"/>
  <c r="J3212" i="1"/>
  <c r="J3244" i="1"/>
  <c r="J3276" i="1"/>
  <c r="J3308" i="1"/>
  <c r="J3340" i="1"/>
  <c r="J3372" i="1"/>
  <c r="J3404" i="1"/>
  <c r="J3436" i="1"/>
  <c r="J3468" i="1"/>
  <c r="J3500" i="1"/>
  <c r="J3532" i="1"/>
  <c r="J3564" i="1"/>
  <c r="J3596" i="1"/>
  <c r="J3628" i="1"/>
  <c r="J3660" i="1"/>
  <c r="J3692" i="1"/>
  <c r="J3724" i="1"/>
  <c r="J3756" i="1"/>
  <c r="J3788" i="1"/>
  <c r="J3820" i="1"/>
  <c r="J3852" i="1"/>
  <c r="J3884" i="1"/>
  <c r="J3916" i="1"/>
  <c r="J3948" i="1"/>
  <c r="J3980" i="1"/>
  <c r="J4012" i="1"/>
  <c r="J4044" i="1"/>
  <c r="J4076" i="1"/>
  <c r="J4108" i="1"/>
  <c r="J4140" i="1"/>
  <c r="J4172" i="1"/>
  <c r="J4204" i="1"/>
  <c r="J4236" i="1"/>
  <c r="J4268" i="1"/>
  <c r="J4300" i="1"/>
  <c r="J4332" i="1"/>
  <c r="J4364" i="1"/>
  <c r="J4396" i="1"/>
  <c r="J4428" i="1"/>
  <c r="J4460" i="1"/>
  <c r="J4492" i="1"/>
  <c r="J4524" i="1"/>
  <c r="J4556" i="1"/>
  <c r="J4588" i="1"/>
  <c r="J4620" i="1"/>
  <c r="J4652" i="1"/>
  <c r="J4684" i="1"/>
  <c r="J4716" i="1"/>
  <c r="J4748" i="1"/>
  <c r="J4780" i="1"/>
  <c r="J4812" i="1"/>
  <c r="J4844" i="1"/>
  <c r="J4876" i="1"/>
  <c r="J4908" i="1"/>
  <c r="J4940" i="1"/>
  <c r="J4966" i="1"/>
  <c r="J4982" i="1"/>
  <c r="J4998" i="1"/>
  <c r="J5014" i="1"/>
  <c r="J5030" i="1"/>
  <c r="J5046" i="1"/>
  <c r="J5062" i="1"/>
  <c r="J5078" i="1"/>
  <c r="J5094" i="1"/>
  <c r="J5110" i="1"/>
  <c r="J5126" i="1"/>
  <c r="J5142" i="1"/>
  <c r="J5158" i="1"/>
  <c r="J5174" i="1"/>
  <c r="J5190" i="1"/>
  <c r="I6" i="1"/>
  <c r="I22" i="1"/>
  <c r="I38" i="1"/>
  <c r="I54" i="1"/>
  <c r="I70" i="1"/>
  <c r="I86" i="1"/>
  <c r="I102" i="1"/>
  <c r="I118" i="1"/>
  <c r="I134" i="1"/>
  <c r="I150" i="1"/>
  <c r="I166" i="1"/>
  <c r="I182" i="1"/>
  <c r="I198" i="1"/>
  <c r="I214" i="1"/>
  <c r="I230" i="1"/>
  <c r="I246" i="1"/>
  <c r="I262" i="1"/>
  <c r="I278" i="1"/>
  <c r="I294" i="1"/>
  <c r="I310" i="1"/>
  <c r="I326" i="1"/>
  <c r="I342" i="1"/>
  <c r="I358" i="1"/>
  <c r="I374" i="1"/>
  <c r="I390" i="1"/>
  <c r="I406" i="1"/>
  <c r="I422" i="1"/>
  <c r="I438" i="1"/>
  <c r="I454" i="1"/>
  <c r="I470" i="1"/>
  <c r="I486" i="1"/>
  <c r="I502" i="1"/>
  <c r="I518" i="1"/>
  <c r="I534" i="1"/>
  <c r="I550" i="1"/>
  <c r="I566" i="1"/>
  <c r="I582" i="1"/>
  <c r="I598" i="1"/>
  <c r="I614" i="1"/>
  <c r="I630" i="1"/>
  <c r="I646" i="1"/>
  <c r="I662" i="1"/>
  <c r="I678" i="1"/>
  <c r="I694" i="1"/>
  <c r="I710" i="1"/>
  <c r="I726" i="1"/>
  <c r="I742" i="1"/>
  <c r="I758" i="1"/>
  <c r="I774" i="1"/>
  <c r="I790" i="1"/>
  <c r="I806" i="1"/>
  <c r="I822" i="1"/>
  <c r="I838" i="1"/>
  <c r="I854" i="1"/>
  <c r="I870" i="1"/>
  <c r="I886" i="1"/>
  <c r="I902" i="1"/>
  <c r="I918" i="1"/>
  <c r="I934" i="1"/>
  <c r="I950" i="1"/>
  <c r="I966" i="1"/>
  <c r="I982" i="1"/>
  <c r="I998" i="1"/>
  <c r="I1014" i="1"/>
  <c r="I1030" i="1"/>
  <c r="I1046" i="1"/>
  <c r="I1062" i="1"/>
  <c r="I1078" i="1"/>
  <c r="I1094" i="1"/>
  <c r="I1110" i="1"/>
  <c r="I1126" i="1"/>
  <c r="I1136" i="1"/>
  <c r="I1147" i="1"/>
  <c r="I1158" i="1"/>
  <c r="I1168" i="1"/>
  <c r="I1179" i="1"/>
  <c r="I1190" i="1"/>
  <c r="I1200" i="1"/>
  <c r="I1211" i="1"/>
  <c r="I1221" i="1"/>
  <c r="I1229" i="1"/>
  <c r="I1237" i="1"/>
  <c r="I1245" i="1"/>
  <c r="I1253" i="1"/>
  <c r="I1261" i="1"/>
  <c r="I1269" i="1"/>
  <c r="I1277" i="1"/>
  <c r="I1285" i="1"/>
  <c r="I1293" i="1"/>
  <c r="I1301" i="1"/>
  <c r="I1309" i="1"/>
  <c r="I1317" i="1"/>
  <c r="I1325" i="1"/>
  <c r="I1333" i="1"/>
  <c r="I1341" i="1"/>
  <c r="I1349" i="1"/>
  <c r="I1357" i="1"/>
  <c r="I1365" i="1"/>
  <c r="I1373" i="1"/>
  <c r="I1381" i="1"/>
  <c r="I1389" i="1"/>
  <c r="I1397" i="1"/>
  <c r="I1405" i="1"/>
  <c r="I1413" i="1"/>
  <c r="I1421" i="1"/>
  <c r="I1429" i="1"/>
  <c r="I1437" i="1"/>
  <c r="I1445" i="1"/>
  <c r="I1453" i="1"/>
  <c r="I1461" i="1"/>
  <c r="I1469" i="1"/>
  <c r="I1477" i="1"/>
  <c r="I1485" i="1"/>
  <c r="I1493" i="1"/>
  <c r="I1501" i="1"/>
  <c r="I1509" i="1"/>
  <c r="I1517" i="1"/>
  <c r="I1525" i="1"/>
  <c r="I1533" i="1"/>
  <c r="I1541" i="1"/>
  <c r="I1549" i="1"/>
  <c r="I1557" i="1"/>
  <c r="I1565" i="1"/>
  <c r="I1573" i="1"/>
  <c r="I1581" i="1"/>
  <c r="I1589" i="1"/>
  <c r="I1597" i="1"/>
  <c r="I1605" i="1"/>
  <c r="I1613" i="1"/>
  <c r="I1621" i="1"/>
  <c r="I1629" i="1"/>
  <c r="I1637" i="1"/>
  <c r="I1645" i="1"/>
  <c r="I1653" i="1"/>
  <c r="I1661" i="1"/>
  <c r="I1669" i="1"/>
  <c r="I1677" i="1"/>
  <c r="I1685" i="1"/>
  <c r="I1693" i="1"/>
  <c r="I1701" i="1"/>
  <c r="I1709" i="1"/>
  <c r="I1717" i="1"/>
  <c r="I1725" i="1"/>
  <c r="I1733" i="1"/>
  <c r="I1741" i="1"/>
  <c r="I1749" i="1"/>
  <c r="I1757" i="1"/>
  <c r="I1765" i="1"/>
  <c r="I1773" i="1"/>
  <c r="I1781" i="1"/>
  <c r="I1789" i="1"/>
  <c r="I1797" i="1"/>
  <c r="I1805" i="1"/>
  <c r="I1813" i="1"/>
  <c r="I1821" i="1"/>
  <c r="I1829" i="1"/>
  <c r="I1837" i="1"/>
  <c r="I1845" i="1"/>
  <c r="I1853" i="1"/>
  <c r="I1861" i="1"/>
  <c r="I1869" i="1"/>
  <c r="I1877" i="1"/>
  <c r="I1885" i="1"/>
  <c r="I1893" i="1"/>
  <c r="I1901" i="1"/>
  <c r="I1909" i="1"/>
  <c r="I1917" i="1"/>
  <c r="I1925" i="1"/>
  <c r="I1933" i="1"/>
  <c r="I1941" i="1"/>
  <c r="I1949" i="1"/>
  <c r="I1957" i="1"/>
  <c r="I1965" i="1"/>
  <c r="I1973" i="1"/>
  <c r="I1981" i="1"/>
  <c r="I1989" i="1"/>
  <c r="I1997" i="1"/>
  <c r="I2005" i="1"/>
  <c r="I2013" i="1"/>
  <c r="I2021" i="1"/>
  <c r="I2029" i="1"/>
  <c r="I2037" i="1"/>
  <c r="I2045" i="1"/>
  <c r="I2053" i="1"/>
  <c r="I2061" i="1"/>
  <c r="I2069" i="1"/>
  <c r="I2077" i="1"/>
  <c r="I2085" i="1"/>
  <c r="I2093" i="1"/>
  <c r="I2101" i="1"/>
  <c r="I2109" i="1"/>
  <c r="I2117" i="1"/>
  <c r="I2125" i="1"/>
  <c r="I2133" i="1"/>
  <c r="I2141" i="1"/>
  <c r="I2149" i="1"/>
  <c r="I2157" i="1"/>
  <c r="I2165" i="1"/>
  <c r="I2173" i="1"/>
  <c r="I2181" i="1"/>
  <c r="I2189" i="1"/>
  <c r="I2197" i="1"/>
  <c r="I2205" i="1"/>
  <c r="I2213" i="1"/>
  <c r="I2221" i="1"/>
  <c r="I2229" i="1"/>
  <c r="I2237" i="1"/>
  <c r="I2245" i="1"/>
  <c r="I2253" i="1"/>
  <c r="I2261" i="1"/>
  <c r="I2269" i="1"/>
  <c r="I2277" i="1"/>
  <c r="I2285" i="1"/>
  <c r="I2293" i="1"/>
  <c r="I2301" i="1"/>
  <c r="I2309" i="1"/>
  <c r="I2317" i="1"/>
  <c r="I2325" i="1"/>
  <c r="I2333" i="1"/>
  <c r="I2341" i="1"/>
  <c r="I2349" i="1"/>
  <c r="J916" i="1"/>
  <c r="J1367" i="1"/>
  <c r="J1623" i="1"/>
  <c r="J1751" i="1"/>
  <c r="J1879" i="1"/>
  <c r="J2007" i="1"/>
  <c r="J2135" i="1"/>
  <c r="J2263" i="1"/>
  <c r="J2337" i="1"/>
  <c r="J2401" i="1"/>
  <c r="J2466" i="1"/>
  <c r="J2530" i="1"/>
  <c r="J2594" i="1"/>
  <c r="J2658" i="1"/>
  <c r="J2722" i="1"/>
  <c r="J2783" i="1"/>
  <c r="J2826" i="1"/>
  <c r="J2869" i="1"/>
  <c r="J2911" i="1"/>
  <c r="J2954" i="1"/>
  <c r="J2989" i="1"/>
  <c r="J3021" i="1"/>
  <c r="J3053" i="1"/>
  <c r="J3085" i="1"/>
  <c r="J3117" i="1"/>
  <c r="J3149" i="1"/>
  <c r="J3181" i="1"/>
  <c r="J3213" i="1"/>
  <c r="J3245" i="1"/>
  <c r="J3277" i="1"/>
  <c r="J3309" i="1"/>
  <c r="J3341" i="1"/>
  <c r="J3373" i="1"/>
  <c r="J3405" i="1"/>
  <c r="J3437" i="1"/>
  <c r="J3469" i="1"/>
  <c r="J3501" i="1"/>
  <c r="J3533" i="1"/>
  <c r="J3565" i="1"/>
  <c r="J3597" i="1"/>
  <c r="J3629" i="1"/>
  <c r="J3661" i="1"/>
  <c r="J3693" i="1"/>
  <c r="J3725" i="1"/>
  <c r="J3757" i="1"/>
  <c r="J3789" i="1"/>
  <c r="J3821" i="1"/>
  <c r="J3853" i="1"/>
  <c r="J3885" i="1"/>
  <c r="J3917" i="1"/>
  <c r="J3949" i="1"/>
  <c r="J3981" i="1"/>
  <c r="J4013" i="1"/>
  <c r="J4045" i="1"/>
  <c r="J4077" i="1"/>
  <c r="J4109" i="1"/>
  <c r="J4141" i="1"/>
  <c r="J4173" i="1"/>
  <c r="J4205" i="1"/>
  <c r="J4237" i="1"/>
  <c r="J4269" i="1"/>
  <c r="J4301" i="1"/>
  <c r="J4333" i="1"/>
  <c r="J4365" i="1"/>
  <c r="J4397" i="1"/>
  <c r="J4429" i="1"/>
  <c r="J4461" i="1"/>
  <c r="J4493" i="1"/>
  <c r="J4525" i="1"/>
  <c r="J4557" i="1"/>
  <c r="J4589" i="1"/>
  <c r="J4621" i="1"/>
  <c r="J4653" i="1"/>
  <c r="J4685" i="1"/>
  <c r="J4717" i="1"/>
  <c r="J4749" i="1"/>
  <c r="J4781" i="1"/>
  <c r="J4813" i="1"/>
  <c r="J4845" i="1"/>
  <c r="J4877" i="1"/>
  <c r="J4909" i="1"/>
  <c r="J4941" i="1"/>
  <c r="J4967" i="1"/>
  <c r="J4983" i="1"/>
  <c r="J4999" i="1"/>
  <c r="J1086" i="1"/>
  <c r="J1942" i="1"/>
  <c r="J2368" i="1"/>
  <c r="J2625" i="1"/>
  <c r="J2846" i="1"/>
  <c r="J3004" i="1"/>
  <c r="J3132" i="1"/>
  <c r="J3260" i="1"/>
  <c r="J3388" i="1"/>
  <c r="J3516" i="1"/>
  <c r="J3644" i="1"/>
  <c r="J3772" i="1"/>
  <c r="J3900" i="1"/>
  <c r="J4028" i="1"/>
  <c r="J4156" i="1"/>
  <c r="J4284" i="1"/>
  <c r="J4412" i="1"/>
  <c r="J4540" i="1"/>
  <c r="J4668" i="1"/>
  <c r="J4796" i="1"/>
  <c r="J4924" i="1"/>
  <c r="J5006" i="1"/>
  <c r="J5038" i="1"/>
  <c r="J5070" i="1"/>
  <c r="J5102" i="1"/>
  <c r="J5134" i="1"/>
  <c r="J5166" i="1"/>
  <c r="J5198" i="1"/>
  <c r="I30" i="1"/>
  <c r="I62" i="1"/>
  <c r="I94" i="1"/>
  <c r="I126" i="1"/>
  <c r="I158" i="1"/>
  <c r="I190" i="1"/>
  <c r="I222" i="1"/>
  <c r="I254" i="1"/>
  <c r="I286" i="1"/>
  <c r="I318" i="1"/>
  <c r="I350" i="1"/>
  <c r="I382" i="1"/>
  <c r="I414" i="1"/>
  <c r="I446" i="1"/>
  <c r="I478" i="1"/>
  <c r="I510" i="1"/>
  <c r="I542" i="1"/>
  <c r="I574" i="1"/>
  <c r="I606" i="1"/>
  <c r="I638" i="1"/>
  <c r="I670" i="1"/>
  <c r="I702" i="1"/>
  <c r="I734" i="1"/>
  <c r="I766" i="1"/>
  <c r="I798" i="1"/>
  <c r="I830" i="1"/>
  <c r="I862" i="1"/>
  <c r="I894" i="1"/>
  <c r="I926" i="1"/>
  <c r="I958" i="1"/>
  <c r="I990" i="1"/>
  <c r="I1022" i="1"/>
  <c r="I1054" i="1"/>
  <c r="I1086" i="1"/>
  <c r="I1118" i="1"/>
  <c r="I1142" i="1"/>
  <c r="I1163" i="1"/>
  <c r="I1184" i="1"/>
  <c r="I1206" i="1"/>
  <c r="I1225" i="1"/>
  <c r="I1241" i="1"/>
  <c r="I1257" i="1"/>
  <c r="I1273" i="1"/>
  <c r="I1289" i="1"/>
  <c r="I1305" i="1"/>
  <c r="I1321" i="1"/>
  <c r="I1337" i="1"/>
  <c r="I1353" i="1"/>
  <c r="I1369" i="1"/>
  <c r="I1385" i="1"/>
  <c r="I1401" i="1"/>
  <c r="I1417" i="1"/>
  <c r="I1433" i="1"/>
  <c r="J1431" i="1"/>
  <c r="J2070" i="1"/>
  <c r="J2433" i="1"/>
  <c r="J2689" i="1"/>
  <c r="J2889" i="1"/>
  <c r="J3036" i="1"/>
  <c r="J3164" i="1"/>
  <c r="J3292" i="1"/>
  <c r="J3420" i="1"/>
  <c r="J3548" i="1"/>
  <c r="J3676" i="1"/>
  <c r="J3804" i="1"/>
  <c r="J3932" i="1"/>
  <c r="J4060" i="1"/>
  <c r="J4188" i="1"/>
  <c r="J4316" i="1"/>
  <c r="J4444" i="1"/>
  <c r="J4572" i="1"/>
  <c r="J4700" i="1"/>
  <c r="J4828" i="1"/>
  <c r="J4956" i="1"/>
  <c r="J5015" i="1"/>
  <c r="J5047" i="1"/>
  <c r="J5079" i="1"/>
  <c r="J5111" i="1"/>
  <c r="J5143" i="1"/>
  <c r="J5175" i="1"/>
  <c r="I7" i="1"/>
  <c r="I39" i="1"/>
  <c r="I71" i="1"/>
  <c r="I103" i="1"/>
  <c r="I135" i="1"/>
  <c r="I167" i="1"/>
  <c r="I199" i="1"/>
  <c r="I231" i="1"/>
  <c r="I263" i="1"/>
  <c r="I295" i="1"/>
  <c r="I327" i="1"/>
  <c r="I359" i="1"/>
  <c r="I391" i="1"/>
  <c r="I423" i="1"/>
  <c r="I455" i="1"/>
  <c r="I487" i="1"/>
  <c r="I519" i="1"/>
  <c r="I551" i="1"/>
  <c r="I583" i="1"/>
  <c r="I615" i="1"/>
  <c r="I647" i="1"/>
  <c r="I679" i="1"/>
  <c r="I711" i="1"/>
  <c r="I743" i="1"/>
  <c r="J1686" i="1"/>
  <c r="J2198" i="1"/>
  <c r="J2497" i="1"/>
  <c r="J2753" i="1"/>
  <c r="J2931" i="1"/>
  <c r="J3068" i="1"/>
  <c r="J3196" i="1"/>
  <c r="J3324" i="1"/>
  <c r="J3452" i="1"/>
  <c r="J3580" i="1"/>
  <c r="J3708" i="1"/>
  <c r="J3836" i="1"/>
  <c r="J3964" i="1"/>
  <c r="J4092" i="1"/>
  <c r="J4348" i="1"/>
  <c r="J4476" i="1"/>
  <c r="J4604" i="1"/>
  <c r="J4732" i="1"/>
  <c r="J4860" i="1"/>
  <c r="J4974" i="1"/>
  <c r="J5022" i="1"/>
  <c r="J5054" i="1"/>
  <c r="J5086" i="1"/>
  <c r="J5118" i="1"/>
  <c r="J5150" i="1"/>
  <c r="J5182" i="1"/>
  <c r="I14" i="1"/>
  <c r="I46" i="1"/>
  <c r="I78" i="1"/>
  <c r="I110" i="1"/>
  <c r="I142" i="1"/>
  <c r="I174" i="1"/>
  <c r="I206" i="1"/>
  <c r="I238" i="1"/>
  <c r="I270" i="1"/>
  <c r="I302" i="1"/>
  <c r="I334" i="1"/>
  <c r="I366" i="1"/>
  <c r="I398" i="1"/>
  <c r="I430" i="1"/>
  <c r="I462" i="1"/>
  <c r="I494" i="1"/>
  <c r="I526" i="1"/>
  <c r="I558" i="1"/>
  <c r="I590" i="1"/>
  <c r="I622" i="1"/>
  <c r="I654" i="1"/>
  <c r="I686" i="1"/>
  <c r="I718" i="1"/>
  <c r="I750" i="1"/>
  <c r="I782" i="1"/>
  <c r="I814" i="1"/>
  <c r="I846" i="1"/>
  <c r="I878" i="1"/>
  <c r="I910" i="1"/>
  <c r="I942" i="1"/>
  <c r="I974" i="1"/>
  <c r="I1006" i="1"/>
  <c r="I1038" i="1"/>
  <c r="I1070" i="1"/>
  <c r="I1102" i="1"/>
  <c r="I1131" i="1"/>
  <c r="I1152" i="1"/>
  <c r="I1174" i="1"/>
  <c r="I1195" i="1"/>
  <c r="I1216" i="1"/>
  <c r="I1233" i="1"/>
  <c r="I1249" i="1"/>
  <c r="I1265" i="1"/>
  <c r="I1281" i="1"/>
  <c r="I1297" i="1"/>
  <c r="I1313" i="1"/>
  <c r="I1329" i="1"/>
  <c r="I1345" i="1"/>
  <c r="I1361" i="1"/>
  <c r="I1377" i="1"/>
  <c r="I1393" i="1"/>
  <c r="I1409" i="1"/>
  <c r="I1425" i="1"/>
  <c r="I1441" i="1"/>
  <c r="I1457" i="1"/>
  <c r="I1473" i="1"/>
  <c r="I1489" i="1"/>
  <c r="I1505" i="1"/>
  <c r="I1521" i="1"/>
  <c r="I1537" i="1"/>
  <c r="I1553" i="1"/>
  <c r="I1569" i="1"/>
  <c r="I1585" i="1"/>
  <c r="I1601" i="1"/>
  <c r="I1617" i="1"/>
  <c r="I1633" i="1"/>
  <c r="I1649" i="1"/>
  <c r="I1665" i="1"/>
  <c r="I1681" i="1"/>
  <c r="I1697" i="1"/>
  <c r="I1713" i="1"/>
  <c r="I1729" i="1"/>
  <c r="I1745" i="1"/>
  <c r="I1761" i="1"/>
  <c r="I1777" i="1"/>
  <c r="I1793" i="1"/>
  <c r="I1809" i="1"/>
  <c r="I1825" i="1"/>
  <c r="I1841" i="1"/>
  <c r="I1857" i="1"/>
  <c r="I1873" i="1"/>
  <c r="I1889" i="1"/>
  <c r="I1905" i="1"/>
  <c r="I1921" i="1"/>
  <c r="I1937" i="1"/>
  <c r="I1953" i="1"/>
  <c r="I1969" i="1"/>
  <c r="I1985" i="1"/>
  <c r="I2001" i="1"/>
  <c r="I2017" i="1"/>
  <c r="I2033" i="1"/>
  <c r="I2049" i="1"/>
  <c r="I2065" i="1"/>
  <c r="I2081" i="1"/>
  <c r="I2097" i="1"/>
  <c r="I2113" i="1"/>
  <c r="I2129" i="1"/>
  <c r="I2145" i="1"/>
  <c r="I2161" i="1"/>
  <c r="I2177" i="1"/>
  <c r="I2193" i="1"/>
  <c r="I2209" i="1"/>
  <c r="I2225" i="1"/>
  <c r="I2241" i="1"/>
  <c r="I2254" i="1"/>
  <c r="I2265" i="1"/>
  <c r="I2274" i="1"/>
  <c r="I2286" i="1"/>
  <c r="I2297" i="1"/>
  <c r="I2306" i="1"/>
  <c r="I2318" i="1"/>
  <c r="I2329" i="1"/>
  <c r="I2338" i="1"/>
  <c r="I2350" i="1"/>
  <c r="I2358" i="1"/>
  <c r="I2366" i="1"/>
  <c r="I2374" i="1"/>
  <c r="I2382" i="1"/>
  <c r="I2390" i="1"/>
  <c r="I2398" i="1"/>
  <c r="I2406" i="1"/>
  <c r="I2414" i="1"/>
  <c r="I2423" i="1"/>
  <c r="I2431" i="1"/>
  <c r="I2439" i="1"/>
  <c r="I2447" i="1"/>
  <c r="I2455" i="1"/>
  <c r="I2463" i="1"/>
  <c r="I2471" i="1"/>
  <c r="I2479" i="1"/>
  <c r="I2487" i="1"/>
  <c r="I2495" i="1"/>
  <c r="I2503" i="1"/>
  <c r="I2511" i="1"/>
  <c r="I2519" i="1"/>
  <c r="I2527" i="1"/>
  <c r="I2535" i="1"/>
  <c r="I2543" i="1"/>
  <c r="I2551" i="1"/>
  <c r="I2559" i="1"/>
  <c r="I2567" i="1"/>
  <c r="I2575" i="1"/>
  <c r="I2583" i="1"/>
  <c r="J1814" i="1"/>
  <c r="J2972" i="1"/>
  <c r="J3484" i="1"/>
  <c r="J3996" i="1"/>
  <c r="J4508" i="1"/>
  <c r="J4990" i="1"/>
  <c r="J5127" i="1"/>
  <c r="I55" i="1"/>
  <c r="I183" i="1"/>
  <c r="I311" i="1"/>
  <c r="I439" i="1"/>
  <c r="I567" i="1"/>
  <c r="I695" i="1"/>
  <c r="I791" i="1"/>
  <c r="I855" i="1"/>
  <c r="I919" i="1"/>
  <c r="I983" i="1"/>
  <c r="I1047" i="1"/>
  <c r="I1111" i="1"/>
  <c r="I1159" i="1"/>
  <c r="I1202" i="1"/>
  <c r="I1238" i="1"/>
  <c r="I1270" i="1"/>
  <c r="I1302" i="1"/>
  <c r="I1334" i="1"/>
  <c r="I1366" i="1"/>
  <c r="I1398" i="1"/>
  <c r="I1430" i="1"/>
  <c r="I1454" i="1"/>
  <c r="I1478" i="1"/>
  <c r="I1497" i="1"/>
  <c r="I1518" i="1"/>
  <c r="I1542" i="1"/>
  <c r="I1561" i="1"/>
  <c r="I1582" i="1"/>
  <c r="I1606" i="1"/>
  <c r="I1625" i="1"/>
  <c r="I1646" i="1"/>
  <c r="I1670" i="1"/>
  <c r="I1689" i="1"/>
  <c r="I1710" i="1"/>
  <c r="I1734" i="1"/>
  <c r="I1753" i="1"/>
  <c r="I1774" i="1"/>
  <c r="I1798" i="1"/>
  <c r="I1817" i="1"/>
  <c r="I1838" i="1"/>
  <c r="I1862" i="1"/>
  <c r="I1881" i="1"/>
  <c r="I1902" i="1"/>
  <c r="I1926" i="1"/>
  <c r="I1945" i="1"/>
  <c r="I1966" i="1"/>
  <c r="I1990" i="1"/>
  <c r="I2009" i="1"/>
  <c r="I2030" i="1"/>
  <c r="I2054" i="1"/>
  <c r="I2073" i="1"/>
  <c r="I2094" i="1"/>
  <c r="I2118" i="1"/>
  <c r="I2137" i="1"/>
  <c r="I2158" i="1"/>
  <c r="I2182" i="1"/>
  <c r="I2201" i="1"/>
  <c r="I2222" i="1"/>
  <c r="I2246" i="1"/>
  <c r="I2258" i="1"/>
  <c r="I2273" i="1"/>
  <c r="I2289" i="1"/>
  <c r="I2302" i="1"/>
  <c r="I2314" i="1"/>
  <c r="I2330" i="1"/>
  <c r="I2345" i="1"/>
  <c r="I2357" i="1"/>
  <c r="I2369" i="1"/>
  <c r="I2378" i="1"/>
  <c r="I2389" i="1"/>
  <c r="I2401" i="1"/>
  <c r="I2410" i="1"/>
  <c r="I2422" i="1"/>
  <c r="I2434" i="1"/>
  <c r="I2443" i="1"/>
  <c r="I2454" i="1"/>
  <c r="I2466" i="1"/>
  <c r="I2475" i="1"/>
  <c r="I2486" i="1"/>
  <c r="I2498" i="1"/>
  <c r="I2507" i="1"/>
  <c r="I2518" i="1"/>
  <c r="I2530" i="1"/>
  <c r="I2539" i="1"/>
  <c r="I2550" i="1"/>
  <c r="I2562" i="1"/>
  <c r="I2571" i="1"/>
  <c r="I2582" i="1"/>
  <c r="I2591" i="1"/>
  <c r="I2599" i="1"/>
  <c r="I2607" i="1"/>
  <c r="I2615" i="1"/>
  <c r="I2623" i="1"/>
  <c r="I2631" i="1"/>
  <c r="I2639" i="1"/>
  <c r="I2647" i="1"/>
  <c r="I2655" i="1"/>
  <c r="I2663" i="1"/>
  <c r="I2671" i="1"/>
  <c r="I2679" i="1"/>
  <c r="I2687" i="1"/>
  <c r="I2695" i="1"/>
  <c r="I2703" i="1"/>
  <c r="I2711" i="1"/>
  <c r="I2719" i="1"/>
  <c r="I2727" i="1"/>
  <c r="I2735" i="1"/>
  <c r="I2743" i="1"/>
  <c r="I2751" i="1"/>
  <c r="I2759" i="1"/>
  <c r="I2767" i="1"/>
  <c r="I2775" i="1"/>
  <c r="I2783" i="1"/>
  <c r="I2791" i="1"/>
  <c r="I2799" i="1"/>
  <c r="I2807" i="1"/>
  <c r="I2815" i="1"/>
  <c r="I2823" i="1"/>
  <c r="I2831" i="1"/>
  <c r="I2839" i="1"/>
  <c r="I2847" i="1"/>
  <c r="I2855" i="1"/>
  <c r="I2863" i="1"/>
  <c r="I2871" i="1"/>
  <c r="I2879" i="1"/>
  <c r="I2887" i="1"/>
  <c r="I2895" i="1"/>
  <c r="I2903" i="1"/>
  <c r="I2911" i="1"/>
  <c r="I2919" i="1"/>
  <c r="I2927" i="1"/>
  <c r="I2935" i="1"/>
  <c r="I2943" i="1"/>
  <c r="I2951" i="1"/>
  <c r="I2959" i="1"/>
  <c r="I2967" i="1"/>
  <c r="I2975" i="1"/>
  <c r="I2983" i="1"/>
  <c r="I2991" i="1"/>
  <c r="I2999" i="1"/>
  <c r="I3007" i="1"/>
  <c r="I3015" i="1"/>
  <c r="I3023" i="1"/>
  <c r="I3031" i="1"/>
  <c r="I3039" i="1"/>
  <c r="I3047" i="1"/>
  <c r="I3055" i="1"/>
  <c r="I3063" i="1"/>
  <c r="I3071" i="1"/>
  <c r="I3079" i="1"/>
  <c r="I3087" i="1"/>
  <c r="I3095" i="1"/>
  <c r="I3103" i="1"/>
  <c r="I3111" i="1"/>
  <c r="I3119" i="1"/>
  <c r="I3127" i="1"/>
  <c r="I3135" i="1"/>
  <c r="I3143" i="1"/>
  <c r="I3151" i="1"/>
  <c r="I3159" i="1"/>
  <c r="I3167" i="1"/>
  <c r="I3175" i="1"/>
  <c r="I3183" i="1"/>
  <c r="I3191" i="1"/>
  <c r="I3199" i="1"/>
  <c r="I3207" i="1"/>
  <c r="I3215" i="1"/>
  <c r="I3223" i="1"/>
  <c r="I3231" i="1"/>
  <c r="I3239" i="1"/>
  <c r="I3247" i="1"/>
  <c r="I3255" i="1"/>
  <c r="I3263" i="1"/>
  <c r="I3271" i="1"/>
  <c r="I3279" i="1"/>
  <c r="I3287" i="1"/>
  <c r="I3295" i="1"/>
  <c r="I3303" i="1"/>
  <c r="I3311" i="1"/>
  <c r="I3319" i="1"/>
  <c r="I3327" i="1"/>
  <c r="I3335" i="1"/>
  <c r="I3343" i="1"/>
  <c r="I3351" i="1"/>
  <c r="I3359" i="1"/>
  <c r="I3367" i="1"/>
  <c r="I3375" i="1"/>
  <c r="I3383" i="1"/>
  <c r="I3391" i="1"/>
  <c r="I3399" i="1"/>
  <c r="I3407" i="1"/>
  <c r="I3415" i="1"/>
  <c r="I3423" i="1"/>
  <c r="I3431" i="1"/>
  <c r="I3439" i="1"/>
  <c r="I3447" i="1"/>
  <c r="I3455" i="1"/>
  <c r="I3463" i="1"/>
  <c r="I3471" i="1"/>
  <c r="I3479" i="1"/>
  <c r="I3487" i="1"/>
  <c r="I3495" i="1"/>
  <c r="I3503" i="1"/>
  <c r="I3511" i="1"/>
  <c r="I3519" i="1"/>
  <c r="I3527" i="1"/>
  <c r="I3535" i="1"/>
  <c r="I3543" i="1"/>
  <c r="I3551" i="1"/>
  <c r="I3559" i="1"/>
  <c r="I3567" i="1"/>
  <c r="I3575" i="1"/>
  <c r="I3583" i="1"/>
  <c r="I3591" i="1"/>
  <c r="I3599" i="1"/>
  <c r="I3607" i="1"/>
  <c r="I3615" i="1"/>
  <c r="I3623" i="1"/>
  <c r="I3631" i="1"/>
  <c r="I3639" i="1"/>
  <c r="I3647" i="1"/>
  <c r="I3655" i="1"/>
  <c r="I3663" i="1"/>
  <c r="I3671" i="1"/>
  <c r="I3679" i="1"/>
  <c r="I3687" i="1"/>
  <c r="I3695" i="1"/>
  <c r="I3703" i="1"/>
  <c r="I3711" i="1"/>
  <c r="I3719" i="1"/>
  <c r="I3727" i="1"/>
  <c r="I3735" i="1"/>
  <c r="I3743" i="1"/>
  <c r="I3751" i="1"/>
  <c r="I3759" i="1"/>
  <c r="I3767" i="1"/>
  <c r="I3775" i="1"/>
  <c r="I3783" i="1"/>
  <c r="I3791" i="1"/>
  <c r="I3799" i="1"/>
  <c r="I3807" i="1"/>
  <c r="I3815" i="1"/>
  <c r="I3823" i="1"/>
  <c r="I3831" i="1"/>
  <c r="J2304" i="1"/>
  <c r="J3100" i="1"/>
  <c r="J3612" i="1"/>
  <c r="J4124" i="1"/>
  <c r="J4636" i="1"/>
  <c r="J5031" i="1"/>
  <c r="J5159" i="1"/>
  <c r="I87" i="1"/>
  <c r="I215" i="1"/>
  <c r="I343" i="1"/>
  <c r="I471" i="1"/>
  <c r="I599" i="1"/>
  <c r="I727" i="1"/>
  <c r="I871" i="1"/>
  <c r="I935" i="1"/>
  <c r="I999" i="1"/>
  <c r="I1063" i="1"/>
  <c r="I1127" i="1"/>
  <c r="I1170" i="1"/>
  <c r="I1212" i="1"/>
  <c r="I1246" i="1"/>
  <c r="I1278" i="1"/>
  <c r="I1310" i="1"/>
  <c r="I1342" i="1"/>
  <c r="I1374" i="1"/>
  <c r="I1406" i="1"/>
  <c r="I1438" i="1"/>
  <c r="I1462" i="1"/>
  <c r="I1481" i="1"/>
  <c r="I1502" i="1"/>
  <c r="I1526" i="1"/>
  <c r="I1545" i="1"/>
  <c r="I1566" i="1"/>
  <c r="I1590" i="1"/>
  <c r="I1609" i="1"/>
  <c r="I1630" i="1"/>
  <c r="I1654" i="1"/>
  <c r="I1673" i="1"/>
  <c r="I1694" i="1"/>
  <c r="I1718" i="1"/>
  <c r="I1737" i="1"/>
  <c r="I1758" i="1"/>
  <c r="I1782" i="1"/>
  <c r="I1801" i="1"/>
  <c r="I1822" i="1"/>
  <c r="I1846" i="1"/>
  <c r="I1865" i="1"/>
  <c r="I1886" i="1"/>
  <c r="I1910" i="1"/>
  <c r="I1929" i="1"/>
  <c r="I1950" i="1"/>
  <c r="I1974" i="1"/>
  <c r="I1993" i="1"/>
  <c r="I2014" i="1"/>
  <c r="I2038" i="1"/>
  <c r="I2057" i="1"/>
  <c r="I2078" i="1"/>
  <c r="I2102" i="1"/>
  <c r="I2121" i="1"/>
  <c r="I2142" i="1"/>
  <c r="I2166" i="1"/>
  <c r="I2185" i="1"/>
  <c r="I2206" i="1"/>
  <c r="I2230" i="1"/>
  <c r="I2249" i="1"/>
  <c r="I2262" i="1"/>
  <c r="I2278" i="1"/>
  <c r="I2290" i="1"/>
  <c r="I2305" i="1"/>
  <c r="I2321" i="1"/>
  <c r="I2334" i="1"/>
  <c r="I2346" i="1"/>
  <c r="I2361" i="1"/>
  <c r="I2370" i="1"/>
  <c r="I2381" i="1"/>
  <c r="I2393" i="1"/>
  <c r="I2402" i="1"/>
  <c r="I2413" i="1"/>
  <c r="I2426" i="1"/>
  <c r="I2435" i="1"/>
  <c r="I2446" i="1"/>
  <c r="I2458" i="1"/>
  <c r="I2467" i="1"/>
  <c r="I2478" i="1"/>
  <c r="I2490" i="1"/>
  <c r="I2499" i="1"/>
  <c r="I2510" i="1"/>
  <c r="I2522" i="1"/>
  <c r="I2531" i="1"/>
  <c r="I2542" i="1"/>
  <c r="I2554" i="1"/>
  <c r="I2563" i="1"/>
  <c r="I2574" i="1"/>
  <c r="I2586" i="1"/>
  <c r="I2594" i="1"/>
  <c r="I2602" i="1"/>
  <c r="I2610" i="1"/>
  <c r="I2618" i="1"/>
  <c r="I2626" i="1"/>
  <c r="I2634" i="1"/>
  <c r="I2642" i="1"/>
  <c r="I2650" i="1"/>
  <c r="I2658" i="1"/>
  <c r="I2666" i="1"/>
  <c r="I2674" i="1"/>
  <c r="I2682" i="1"/>
  <c r="I2690" i="1"/>
  <c r="I2698" i="1"/>
  <c r="I2706" i="1"/>
  <c r="I2714" i="1"/>
  <c r="I2722" i="1"/>
  <c r="I2730" i="1"/>
  <c r="I2738" i="1"/>
  <c r="I2746" i="1"/>
  <c r="I2754" i="1"/>
  <c r="I2762" i="1"/>
  <c r="I2770" i="1"/>
  <c r="I2778" i="1"/>
  <c r="I2786" i="1"/>
  <c r="I2794" i="1"/>
  <c r="I2802" i="1"/>
  <c r="I2810" i="1"/>
  <c r="I2818" i="1"/>
  <c r="I2826" i="1"/>
  <c r="I2834" i="1"/>
  <c r="I2842" i="1"/>
  <c r="I2850" i="1"/>
  <c r="I2858" i="1"/>
  <c r="I2866" i="1"/>
  <c r="I2874" i="1"/>
  <c r="I2882" i="1"/>
  <c r="I2890" i="1"/>
  <c r="I2898" i="1"/>
  <c r="I2906" i="1"/>
  <c r="I2914" i="1"/>
  <c r="I2922" i="1"/>
  <c r="I2930" i="1"/>
  <c r="I2938" i="1"/>
  <c r="I2946" i="1"/>
  <c r="I2954" i="1"/>
  <c r="I2962" i="1"/>
  <c r="I2970" i="1"/>
  <c r="I2978" i="1"/>
  <c r="I2986" i="1"/>
  <c r="I2994" i="1"/>
  <c r="I3002" i="1"/>
  <c r="I3010" i="1"/>
  <c r="I3018" i="1"/>
  <c r="I3026" i="1"/>
  <c r="I3034" i="1"/>
  <c r="I3042" i="1"/>
  <c r="I3050" i="1"/>
  <c r="I3058" i="1"/>
  <c r="I3066" i="1"/>
  <c r="I3074" i="1"/>
  <c r="I3082" i="1"/>
  <c r="I3090" i="1"/>
  <c r="I3098" i="1"/>
  <c r="I3106" i="1"/>
  <c r="I3114" i="1"/>
  <c r="I3122" i="1"/>
  <c r="I3130" i="1"/>
  <c r="I3138" i="1"/>
  <c r="I3146" i="1"/>
  <c r="I3154" i="1"/>
  <c r="I3162" i="1"/>
  <c r="I3170" i="1"/>
  <c r="I3178" i="1"/>
  <c r="I3186" i="1"/>
  <c r="I3194" i="1"/>
  <c r="I3210" i="1"/>
  <c r="I3218" i="1"/>
  <c r="I3226" i="1"/>
  <c r="I3234" i="1"/>
  <c r="I3242" i="1"/>
  <c r="I3250" i="1"/>
  <c r="I3258" i="1"/>
  <c r="I3266" i="1"/>
  <c r="I3274" i="1"/>
  <c r="I3282" i="1"/>
  <c r="I3290" i="1"/>
  <c r="I3298" i="1"/>
  <c r="I3306" i="1"/>
  <c r="I3314" i="1"/>
  <c r="I3322" i="1"/>
  <c r="I3330" i="1"/>
  <c r="I3338" i="1"/>
  <c r="I3346" i="1"/>
  <c r="I3354" i="1"/>
  <c r="I3362" i="1"/>
  <c r="I3370" i="1"/>
  <c r="I3378" i="1"/>
  <c r="I3386" i="1"/>
  <c r="I3394" i="1"/>
  <c r="I3402" i="1"/>
  <c r="I3410" i="1"/>
  <c r="I3418" i="1"/>
  <c r="I3426" i="1"/>
  <c r="I3434" i="1"/>
  <c r="I3442" i="1"/>
  <c r="I3450" i="1"/>
  <c r="I3458" i="1"/>
  <c r="I3466" i="1"/>
  <c r="I3474" i="1"/>
  <c r="I3482" i="1"/>
  <c r="I3490" i="1"/>
  <c r="I3498" i="1"/>
  <c r="I3506" i="1"/>
  <c r="I3514" i="1"/>
  <c r="I3522" i="1"/>
  <c r="I3530" i="1"/>
  <c r="I3538" i="1"/>
  <c r="I3546" i="1"/>
  <c r="I3554" i="1"/>
  <c r="I3562" i="1"/>
  <c r="I3570" i="1"/>
  <c r="I3578" i="1"/>
  <c r="I3586" i="1"/>
  <c r="I3594" i="1"/>
  <c r="I3602" i="1"/>
  <c r="I3610" i="1"/>
  <c r="I3618" i="1"/>
  <c r="I3626" i="1"/>
  <c r="I3634" i="1"/>
  <c r="I3642" i="1"/>
  <c r="I3650" i="1"/>
  <c r="I3658" i="1"/>
  <c r="I3666" i="1"/>
  <c r="I3674" i="1"/>
  <c r="I3682" i="1"/>
  <c r="I3690" i="1"/>
  <c r="I3698" i="1"/>
  <c r="I3706" i="1"/>
  <c r="I3714" i="1"/>
  <c r="I3722" i="1"/>
  <c r="I3730" i="1"/>
  <c r="I3738" i="1"/>
  <c r="I3746" i="1"/>
  <c r="I3754" i="1"/>
  <c r="I3762" i="1"/>
  <c r="I3770" i="1"/>
  <c r="I3778" i="1"/>
  <c r="I3786" i="1"/>
  <c r="I3794" i="1"/>
  <c r="I3802" i="1"/>
  <c r="I3810" i="1"/>
  <c r="J2561" i="1"/>
  <c r="J3228" i="1"/>
  <c r="J3740" i="1"/>
  <c r="J4252" i="1"/>
  <c r="J4764" i="1"/>
  <c r="J5063" i="1"/>
  <c r="J5191" i="1"/>
  <c r="I119" i="1"/>
  <c r="I247" i="1"/>
  <c r="I375" i="1"/>
  <c r="I503" i="1"/>
  <c r="I631" i="1"/>
  <c r="I759" i="1"/>
  <c r="I823" i="1"/>
  <c r="I887" i="1"/>
  <c r="I951" i="1"/>
  <c r="I1015" i="1"/>
  <c r="I1079" i="1"/>
  <c r="I1138" i="1"/>
  <c r="I1180" i="1"/>
  <c r="I1222" i="1"/>
  <c r="I1254" i="1"/>
  <c r="I1286" i="1"/>
  <c r="I1318" i="1"/>
  <c r="I1350" i="1"/>
  <c r="I1382" i="1"/>
  <c r="I1414" i="1"/>
  <c r="I1446" i="1"/>
  <c r="I1465" i="1"/>
  <c r="I1486" i="1"/>
  <c r="I1510" i="1"/>
  <c r="I1529" i="1"/>
  <c r="I1550" i="1"/>
  <c r="I1574" i="1"/>
  <c r="I1593" i="1"/>
  <c r="I1614" i="1"/>
  <c r="I1638" i="1"/>
  <c r="I1657" i="1"/>
  <c r="I1678" i="1"/>
  <c r="I1702" i="1"/>
  <c r="I1721" i="1"/>
  <c r="I1742" i="1"/>
  <c r="I1766" i="1"/>
  <c r="I1785" i="1"/>
  <c r="I1806" i="1"/>
  <c r="I1830" i="1"/>
  <c r="I1849" i="1"/>
  <c r="I1870" i="1"/>
  <c r="I1894" i="1"/>
  <c r="I1913" i="1"/>
  <c r="I1934" i="1"/>
  <c r="I1958" i="1"/>
  <c r="I1977" i="1"/>
  <c r="I1998" i="1"/>
  <c r="I2022" i="1"/>
  <c r="I2041" i="1"/>
  <c r="I2062" i="1"/>
  <c r="I2086" i="1"/>
  <c r="I2105" i="1"/>
  <c r="I2126" i="1"/>
  <c r="I2150" i="1"/>
  <c r="I2169" i="1"/>
  <c r="I2190" i="1"/>
  <c r="I2214" i="1"/>
  <c r="I2233" i="1"/>
  <c r="I2250" i="1"/>
  <c r="I2266" i="1"/>
  <c r="I2281" i="1"/>
  <c r="I2294" i="1"/>
  <c r="I2310" i="1"/>
  <c r="I2322" i="1"/>
  <c r="I2337" i="1"/>
  <c r="I2353" i="1"/>
  <c r="I2362" i="1"/>
  <c r="I2373" i="1"/>
  <c r="I2385" i="1"/>
  <c r="I2394" i="1"/>
  <c r="I2405" i="1"/>
  <c r="I2418" i="1"/>
  <c r="I2427" i="1"/>
  <c r="I2438" i="1"/>
  <c r="I2450" i="1"/>
  <c r="I2459" i="1"/>
  <c r="I2470" i="1"/>
  <c r="I2482" i="1"/>
  <c r="I2491" i="1"/>
  <c r="I2502" i="1"/>
  <c r="I2514" i="1"/>
  <c r="I2523" i="1"/>
  <c r="I2534" i="1"/>
  <c r="I2546" i="1"/>
  <c r="I2555" i="1"/>
  <c r="I2566" i="1"/>
  <c r="I2578" i="1"/>
  <c r="I2587" i="1"/>
  <c r="I2595" i="1"/>
  <c r="I2603" i="1"/>
  <c r="I2611" i="1"/>
  <c r="I2619" i="1"/>
  <c r="I2627" i="1"/>
  <c r="I2635" i="1"/>
  <c r="I2643" i="1"/>
  <c r="I2651" i="1"/>
  <c r="I2659" i="1"/>
  <c r="I2667" i="1"/>
  <c r="I2675" i="1"/>
  <c r="I2683" i="1"/>
  <c r="I2691" i="1"/>
  <c r="I2699" i="1"/>
  <c r="I2707" i="1"/>
  <c r="I2715" i="1"/>
  <c r="I2723" i="1"/>
  <c r="I2731" i="1"/>
  <c r="I2739" i="1"/>
  <c r="I2747" i="1"/>
  <c r="I2755" i="1"/>
  <c r="I2763" i="1"/>
  <c r="I2771" i="1"/>
  <c r="I2779" i="1"/>
  <c r="I2787" i="1"/>
  <c r="I2795" i="1"/>
  <c r="I2803" i="1"/>
  <c r="I2811" i="1"/>
  <c r="I2819" i="1"/>
  <c r="I2827" i="1"/>
  <c r="I2835" i="1"/>
  <c r="I2843" i="1"/>
  <c r="I2851" i="1"/>
  <c r="I2859" i="1"/>
  <c r="I2867" i="1"/>
  <c r="I2875" i="1"/>
  <c r="I2883" i="1"/>
  <c r="I2891" i="1"/>
  <c r="I2899" i="1"/>
  <c r="I2907" i="1"/>
  <c r="I2915" i="1"/>
  <c r="I2923" i="1"/>
  <c r="I2931" i="1"/>
  <c r="I2939" i="1"/>
  <c r="I2947" i="1"/>
  <c r="I2955" i="1"/>
  <c r="I2963" i="1"/>
  <c r="I2971" i="1"/>
  <c r="I2979" i="1"/>
  <c r="I2987" i="1"/>
  <c r="I2995" i="1"/>
  <c r="I3003" i="1"/>
  <c r="I3011" i="1"/>
  <c r="I3019" i="1"/>
  <c r="I3027" i="1"/>
  <c r="I3035" i="1"/>
  <c r="I3043" i="1"/>
  <c r="I3051" i="1"/>
  <c r="I3059" i="1"/>
  <c r="I3067" i="1"/>
  <c r="I3075" i="1"/>
  <c r="I3083" i="1"/>
  <c r="I3091" i="1"/>
  <c r="I3099" i="1"/>
  <c r="I3107" i="1"/>
  <c r="I3115" i="1"/>
  <c r="I3123" i="1"/>
  <c r="I3131" i="1"/>
  <c r="I3139" i="1"/>
  <c r="I3147" i="1"/>
  <c r="I3155" i="1"/>
  <c r="I3163" i="1"/>
  <c r="I3171" i="1"/>
  <c r="I3179" i="1"/>
  <c r="I3187" i="1"/>
  <c r="I3195" i="1"/>
  <c r="I3203" i="1"/>
  <c r="I3211" i="1"/>
  <c r="I3219" i="1"/>
  <c r="I3227" i="1"/>
  <c r="I3235" i="1"/>
  <c r="I3243" i="1"/>
  <c r="I3251" i="1"/>
  <c r="I3259" i="1"/>
  <c r="I3267" i="1"/>
  <c r="I3275" i="1"/>
  <c r="I3283" i="1"/>
  <c r="I3291" i="1"/>
  <c r="I3299" i="1"/>
  <c r="I3307" i="1"/>
  <c r="I3315" i="1"/>
  <c r="I3323" i="1"/>
  <c r="I3331" i="1"/>
  <c r="I3339" i="1"/>
  <c r="I3347" i="1"/>
  <c r="I3355" i="1"/>
  <c r="I3363" i="1"/>
  <c r="I3371" i="1"/>
  <c r="I3379" i="1"/>
  <c r="I3387" i="1"/>
  <c r="I3395" i="1"/>
  <c r="I3403" i="1"/>
  <c r="I3411" i="1"/>
  <c r="I3419" i="1"/>
  <c r="I3427" i="1"/>
  <c r="I3435" i="1"/>
  <c r="I3443" i="1"/>
  <c r="I3451" i="1"/>
  <c r="I3459" i="1"/>
  <c r="I3467" i="1"/>
  <c r="I3475" i="1"/>
  <c r="I3483" i="1"/>
  <c r="I3491" i="1"/>
  <c r="I3499" i="1"/>
  <c r="I3507" i="1"/>
  <c r="I3515" i="1"/>
  <c r="I3523" i="1"/>
  <c r="I3531" i="1"/>
  <c r="I3539" i="1"/>
  <c r="I3547" i="1"/>
  <c r="I3555" i="1"/>
  <c r="I3563" i="1"/>
  <c r="I3571" i="1"/>
  <c r="I3579" i="1"/>
  <c r="I3587" i="1"/>
  <c r="I3595" i="1"/>
  <c r="I3603" i="1"/>
  <c r="I3611" i="1"/>
  <c r="I3619" i="1"/>
  <c r="I3627" i="1"/>
  <c r="I3635" i="1"/>
  <c r="I3643" i="1"/>
  <c r="I3651" i="1"/>
  <c r="I3659" i="1"/>
  <c r="I3667" i="1"/>
  <c r="I3675" i="1"/>
  <c r="I3683" i="1"/>
  <c r="I3691" i="1"/>
  <c r="I3699" i="1"/>
  <c r="I3707" i="1"/>
  <c r="I3715" i="1"/>
  <c r="I3723" i="1"/>
  <c r="I3731" i="1"/>
  <c r="I3739" i="1"/>
  <c r="I3747" i="1"/>
  <c r="I3755" i="1"/>
  <c r="I3763" i="1"/>
  <c r="I3771" i="1"/>
  <c r="I3779" i="1"/>
  <c r="I3787" i="1"/>
  <c r="I3795" i="1"/>
  <c r="I3803" i="1"/>
  <c r="I3811" i="1"/>
  <c r="I3819" i="1"/>
  <c r="I3827" i="1"/>
  <c r="I3835" i="1"/>
  <c r="I3843" i="1"/>
  <c r="I3851" i="1"/>
  <c r="I3859" i="1"/>
  <c r="I3867" i="1"/>
  <c r="I3875" i="1"/>
  <c r="I3883" i="1"/>
  <c r="I3891" i="1"/>
  <c r="I3899" i="1"/>
  <c r="I3907" i="1"/>
  <c r="I3915" i="1"/>
  <c r="I3923" i="1"/>
  <c r="I3931" i="1"/>
  <c r="I3939" i="1"/>
  <c r="I3947" i="1"/>
  <c r="I3955" i="1"/>
  <c r="I3963" i="1"/>
  <c r="I3971" i="1"/>
  <c r="I3979" i="1"/>
  <c r="I3987" i="1"/>
  <c r="I3995" i="1"/>
  <c r="I4003" i="1"/>
  <c r="I4011" i="1"/>
  <c r="I4019" i="1"/>
  <c r="I4027" i="1"/>
  <c r="I4035" i="1"/>
  <c r="I4043" i="1"/>
  <c r="I4051" i="1"/>
  <c r="I4059" i="1"/>
  <c r="I4067" i="1"/>
  <c r="I4075" i="1"/>
  <c r="I4083" i="1"/>
  <c r="I4091" i="1"/>
  <c r="I4099" i="1"/>
  <c r="I4107" i="1"/>
  <c r="I4115" i="1"/>
  <c r="I4123" i="1"/>
  <c r="I4131" i="1"/>
  <c r="I4139" i="1"/>
  <c r="I4147" i="1"/>
  <c r="I4155" i="1"/>
  <c r="I4163" i="1"/>
  <c r="I4171" i="1"/>
  <c r="I4179" i="1"/>
  <c r="I4187" i="1"/>
  <c r="I4195" i="1"/>
  <c r="I4203" i="1"/>
  <c r="I4211" i="1"/>
  <c r="I4219" i="1"/>
  <c r="I4227" i="1"/>
  <c r="I4235" i="1"/>
  <c r="I4243" i="1"/>
  <c r="I4251" i="1"/>
  <c r="I4259" i="1"/>
  <c r="I4267" i="1"/>
  <c r="I4275" i="1"/>
  <c r="I4283" i="1"/>
  <c r="I4291" i="1"/>
  <c r="I4299" i="1"/>
  <c r="I4307" i="1"/>
  <c r="I4315" i="1"/>
  <c r="I4323" i="1"/>
  <c r="I4331" i="1"/>
  <c r="I4339" i="1"/>
  <c r="I4347" i="1"/>
  <c r="I4355" i="1"/>
  <c r="I4363" i="1"/>
  <c r="I4371" i="1"/>
  <c r="I4379" i="1"/>
  <c r="I4387" i="1"/>
  <c r="I4395" i="1"/>
  <c r="I4403" i="1"/>
  <c r="I4411" i="1"/>
  <c r="I4419" i="1"/>
  <c r="I4427" i="1"/>
  <c r="I4435" i="1"/>
  <c r="I4443" i="1"/>
  <c r="I4451" i="1"/>
  <c r="I4459" i="1"/>
  <c r="I4467" i="1"/>
  <c r="I4475" i="1"/>
  <c r="I4483" i="1"/>
  <c r="I4491" i="1"/>
  <c r="I4499" i="1"/>
  <c r="I4507" i="1"/>
  <c r="I4515" i="1"/>
  <c r="I4523" i="1"/>
  <c r="I4531" i="1"/>
  <c r="I4539" i="1"/>
  <c r="I4547" i="1"/>
  <c r="I4555" i="1"/>
  <c r="I5195" i="1"/>
  <c r="I5187" i="1"/>
  <c r="I5179" i="1"/>
  <c r="I5171" i="1"/>
  <c r="I5163" i="1"/>
  <c r="I5155" i="1"/>
  <c r="I5147" i="1"/>
  <c r="I5139" i="1"/>
  <c r="I5131" i="1"/>
  <c r="I5123" i="1"/>
  <c r="I5115" i="1"/>
  <c r="I5107" i="1"/>
  <c r="I5099" i="1"/>
  <c r="I5091" i="1"/>
  <c r="I5083" i="1"/>
  <c r="I5075" i="1"/>
  <c r="I5067" i="1"/>
  <c r="I5059" i="1"/>
  <c r="I5051" i="1"/>
  <c r="I5043" i="1"/>
  <c r="I5035" i="1"/>
  <c r="I5027" i="1"/>
  <c r="I5019" i="1"/>
  <c r="I5011" i="1"/>
  <c r="I5003" i="1"/>
  <c r="I4995" i="1"/>
  <c r="I4987" i="1"/>
  <c r="I4979" i="1"/>
  <c r="I4971" i="1"/>
  <c r="I4963" i="1"/>
  <c r="I4955" i="1"/>
  <c r="I4947" i="1"/>
  <c r="I4939" i="1"/>
  <c r="I4931" i="1"/>
  <c r="I4923" i="1"/>
  <c r="I4915" i="1"/>
  <c r="I4907" i="1"/>
  <c r="I4899" i="1"/>
  <c r="I4891" i="1"/>
  <c r="I4883" i="1"/>
  <c r="I4875" i="1"/>
  <c r="I4867" i="1"/>
  <c r="I4859" i="1"/>
  <c r="I4851" i="1"/>
  <c r="I4843" i="1"/>
  <c r="I4835" i="1"/>
  <c r="I4827" i="1"/>
  <c r="I4819" i="1"/>
  <c r="I4811" i="1"/>
  <c r="I4803" i="1"/>
  <c r="I4795" i="1"/>
  <c r="I4787" i="1"/>
  <c r="I4779" i="1"/>
  <c r="I4771" i="1"/>
  <c r="I4763" i="1"/>
  <c r="I4755" i="1"/>
  <c r="I4747" i="1"/>
  <c r="I4739" i="1"/>
  <c r="I4731" i="1"/>
  <c r="I4723" i="1"/>
  <c r="I4715" i="1"/>
  <c r="I4707" i="1"/>
  <c r="I4699" i="1"/>
  <c r="I4691" i="1"/>
  <c r="I4683" i="1"/>
  <c r="I4675" i="1"/>
  <c r="I4667" i="1"/>
  <c r="I4659" i="1"/>
  <c r="I4651" i="1"/>
  <c r="I4643" i="1"/>
  <c r="I4635" i="1"/>
  <c r="I4627" i="1"/>
  <c r="I4619" i="1"/>
  <c r="I4611" i="1"/>
  <c r="I4603" i="1"/>
  <c r="I4595" i="1"/>
  <c r="I4587" i="1"/>
  <c r="I4579" i="1"/>
  <c r="I4571" i="1"/>
  <c r="I4563" i="1"/>
  <c r="I4554" i="1"/>
  <c r="I4543" i="1"/>
  <c r="I4534" i="1"/>
  <c r="I4522" i="1"/>
  <c r="I4511" i="1"/>
  <c r="I4502" i="1"/>
  <c r="I4490" i="1"/>
  <c r="I4479" i="1"/>
  <c r="I4470" i="1"/>
  <c r="I4458" i="1"/>
  <c r="I4447" i="1"/>
  <c r="I4438" i="1"/>
  <c r="I4426" i="1"/>
  <c r="I4415" i="1"/>
  <c r="I4406" i="1"/>
  <c r="I4394" i="1"/>
  <c r="I4383" i="1"/>
  <c r="I4374" i="1"/>
  <c r="I4362" i="1"/>
  <c r="I4351" i="1"/>
  <c r="I4342" i="1"/>
  <c r="I4330" i="1"/>
  <c r="I4319" i="1"/>
  <c r="I4310" i="1"/>
  <c r="I4298" i="1"/>
  <c r="I4287" i="1"/>
  <c r="I4278" i="1"/>
  <c r="I4266" i="1"/>
  <c r="I4255" i="1"/>
  <c r="I4246" i="1"/>
  <c r="I4234" i="1"/>
  <c r="I4223" i="1"/>
  <c r="I4214" i="1"/>
  <c r="I4202" i="1"/>
  <c r="I4191" i="1"/>
  <c r="I4182" i="1"/>
  <c r="I4170" i="1"/>
  <c r="I4159" i="1"/>
  <c r="I4150" i="1"/>
  <c r="I4138" i="1"/>
  <c r="I4127" i="1"/>
  <c r="I4118" i="1"/>
  <c r="I4106" i="1"/>
  <c r="I4095" i="1"/>
  <c r="I4086" i="1"/>
  <c r="I4074" i="1"/>
  <c r="I4063" i="1"/>
  <c r="I4054" i="1"/>
  <c r="I4042" i="1"/>
  <c r="I4031" i="1"/>
  <c r="I4022" i="1"/>
  <c r="I4010" i="1"/>
  <c r="I3999" i="1"/>
  <c r="I3990" i="1"/>
  <c r="I3978" i="1"/>
  <c r="I3967" i="1"/>
  <c r="I3958" i="1"/>
  <c r="I3946" i="1"/>
  <c r="I3935" i="1"/>
  <c r="I3926" i="1"/>
  <c r="I3914" i="1"/>
  <c r="I3903" i="1"/>
  <c r="I3894" i="1"/>
  <c r="I3882" i="1"/>
  <c r="I3871" i="1"/>
  <c r="I3862" i="1"/>
  <c r="I3850" i="1"/>
  <c r="I3839" i="1"/>
  <c r="I3826" i="1"/>
  <c r="I3806" i="1"/>
  <c r="I3774" i="1"/>
  <c r="I3742" i="1"/>
  <c r="I3710" i="1"/>
  <c r="I3678" i="1"/>
  <c r="I3646" i="1"/>
  <c r="I3614" i="1"/>
  <c r="I3582" i="1"/>
  <c r="I3550" i="1"/>
  <c r="I3518" i="1"/>
  <c r="I3486" i="1"/>
  <c r="I3454" i="1"/>
  <c r="I3422" i="1"/>
  <c r="I3390" i="1"/>
  <c r="I3358" i="1"/>
  <c r="I3326" i="1"/>
  <c r="I3294" i="1"/>
  <c r="I3262" i="1"/>
  <c r="I3230" i="1"/>
  <c r="I3198" i="1"/>
  <c r="I3166" i="1"/>
  <c r="I3134" i="1"/>
  <c r="I3070" i="1"/>
  <c r="I3038" i="1"/>
  <c r="I3006" i="1"/>
  <c r="I2974" i="1"/>
  <c r="I2942" i="1"/>
  <c r="I2910" i="1"/>
  <c r="I2878" i="1"/>
  <c r="I2846" i="1"/>
  <c r="I2814" i="1"/>
  <c r="I2782" i="1"/>
  <c r="I2750" i="1"/>
  <c r="I2718" i="1"/>
  <c r="I2686" i="1"/>
  <c r="I2654" i="1"/>
  <c r="I2622" i="1"/>
  <c r="I2590" i="1"/>
  <c r="I2547" i="1"/>
  <c r="I2506" i="1"/>
  <c r="I2462" i="1"/>
  <c r="I2419" i="1"/>
  <c r="I2377" i="1"/>
  <c r="I2326" i="1"/>
  <c r="I2270" i="1"/>
  <c r="I2198" i="1"/>
  <c r="I2110" i="1"/>
  <c r="I2025" i="1"/>
  <c r="I1942" i="1"/>
  <c r="I1854" i="1"/>
  <c r="I1769" i="1"/>
  <c r="I1686" i="1"/>
  <c r="I1598" i="1"/>
  <c r="I1513" i="1"/>
  <c r="I1422" i="1"/>
  <c r="I1294" i="1"/>
  <c r="I1148" i="1"/>
  <c r="I903" i="1"/>
  <c r="I535" i="1"/>
  <c r="I23" i="1"/>
  <c r="J3868" i="1"/>
  <c r="I4190" i="1"/>
  <c r="I4178" i="1"/>
  <c r="I4167" i="1"/>
  <c r="I4158" i="1"/>
  <c r="I4146" i="1"/>
  <c r="I4135" i="1"/>
  <c r="I4126" i="1"/>
  <c r="I4114" i="1"/>
  <c r="I4103" i="1"/>
  <c r="I4094" i="1"/>
  <c r="I4082" i="1"/>
  <c r="I4071" i="1"/>
  <c r="I4062" i="1"/>
  <c r="I4050" i="1"/>
  <c r="I4039" i="1"/>
  <c r="I4030" i="1"/>
  <c r="I4018" i="1"/>
  <c r="I4007" i="1"/>
  <c r="I3998" i="1"/>
  <c r="I3986" i="1"/>
  <c r="I3975" i="1"/>
  <c r="I3966" i="1"/>
  <c r="I3954" i="1"/>
  <c r="I3943" i="1"/>
  <c r="I3934" i="1"/>
  <c r="I3922" i="1"/>
  <c r="I3911" i="1"/>
  <c r="I3902" i="1"/>
  <c r="I3890" i="1"/>
  <c r="I3879" i="1"/>
  <c r="I3870" i="1"/>
  <c r="I3858" i="1"/>
  <c r="I3847" i="1"/>
  <c r="I3838" i="1"/>
  <c r="I3822" i="1"/>
  <c r="I3798" i="1"/>
  <c r="I3766" i="1"/>
  <c r="I3734" i="1"/>
  <c r="I3702" i="1"/>
  <c r="I3670" i="1"/>
  <c r="I3638" i="1"/>
  <c r="I3606" i="1"/>
  <c r="I3574" i="1"/>
  <c r="I3542" i="1"/>
  <c r="I3510" i="1"/>
  <c r="I3478" i="1"/>
  <c r="I3446" i="1"/>
  <c r="I3414" i="1"/>
  <c r="I3382" i="1"/>
  <c r="I3350" i="1"/>
  <c r="I3318" i="1"/>
  <c r="I3286" i="1"/>
  <c r="I3254" i="1"/>
  <c r="I3222" i="1"/>
  <c r="I3190" i="1"/>
  <c r="I3158" i="1"/>
  <c r="I3126" i="1"/>
  <c r="I3094" i="1"/>
  <c r="I3062" i="1"/>
  <c r="I3030" i="1"/>
  <c r="I2998" i="1"/>
  <c r="I2966" i="1"/>
  <c r="I2934" i="1"/>
  <c r="I2902" i="1"/>
  <c r="I2870" i="1"/>
  <c r="I2838" i="1"/>
  <c r="I2806" i="1"/>
  <c r="I2774" i="1"/>
  <c r="I2742" i="1"/>
  <c r="I2710" i="1"/>
  <c r="I2678" i="1"/>
  <c r="I2646" i="1"/>
  <c r="I2614" i="1"/>
  <c r="I2579" i="1"/>
  <c r="I2538" i="1"/>
  <c r="I2494" i="1"/>
  <c r="I2451" i="1"/>
  <c r="I2409" i="1"/>
  <c r="I2365" i="1"/>
  <c r="I2313" i="1"/>
  <c r="I2257" i="1"/>
  <c r="I2174" i="1"/>
  <c r="I2089" i="1"/>
  <c r="I2006" i="1"/>
  <c r="I1918" i="1"/>
  <c r="I1833" i="1"/>
  <c r="I1750" i="1"/>
  <c r="I1662" i="1"/>
  <c r="I1577" i="1"/>
  <c r="I1494" i="1"/>
  <c r="I1390" i="1"/>
  <c r="I1262" i="1"/>
  <c r="I1095" i="1"/>
  <c r="I839" i="1"/>
  <c r="I407" i="1"/>
  <c r="J5095" i="1"/>
  <c r="J3356" i="1"/>
  <c r="I4506" i="1"/>
  <c r="I4495" i="1"/>
  <c r="I4486" i="1"/>
  <c r="I4474" i="1"/>
  <c r="I4463" i="1"/>
  <c r="I4454" i="1"/>
  <c r="I4442" i="1"/>
  <c r="I4431" i="1"/>
  <c r="I4422" i="1"/>
  <c r="I4410" i="1"/>
  <c r="I4399" i="1"/>
  <c r="I4390" i="1"/>
  <c r="I4378" i="1"/>
  <c r="I4367" i="1"/>
  <c r="I4358" i="1"/>
  <c r="I4346" i="1"/>
  <c r="I4335" i="1"/>
  <c r="I4326" i="1"/>
  <c r="I4314" i="1"/>
  <c r="I4303" i="1"/>
  <c r="I4294" i="1"/>
  <c r="I4282" i="1"/>
  <c r="I4271" i="1"/>
  <c r="I4262" i="1"/>
  <c r="I4250" i="1"/>
  <c r="I4239" i="1"/>
  <c r="I4230" i="1"/>
  <c r="I4207" i="1"/>
  <c r="I4198" i="1"/>
  <c r="I4186" i="1"/>
  <c r="I4175" i="1"/>
  <c r="I4166" i="1"/>
  <c r="I4154" i="1"/>
  <c r="I4143" i="1"/>
  <c r="I4134" i="1"/>
  <c r="I4122" i="1"/>
  <c r="I4111" i="1"/>
  <c r="I4102" i="1"/>
  <c r="I4090" i="1"/>
  <c r="I4079" i="1"/>
  <c r="I4070" i="1"/>
  <c r="I4058" i="1"/>
  <c r="I4047" i="1"/>
  <c r="I4038" i="1"/>
  <c r="I4026" i="1"/>
  <c r="I4015" i="1"/>
  <c r="I4006" i="1"/>
  <c r="I3994" i="1"/>
  <c r="I3983" i="1"/>
  <c r="I3974" i="1"/>
  <c r="I3962" i="1"/>
  <c r="I3951" i="1"/>
  <c r="I3942" i="1"/>
  <c r="I3930" i="1"/>
  <c r="I3919" i="1"/>
  <c r="I3910" i="1"/>
  <c r="I3898" i="1"/>
  <c r="I3887" i="1"/>
  <c r="I3878" i="1"/>
  <c r="I3866" i="1"/>
  <c r="I3855" i="1"/>
  <c r="I3846" i="1"/>
  <c r="I3834" i="1"/>
  <c r="I3818" i="1"/>
  <c r="I3790" i="1"/>
  <c r="I3758" i="1"/>
  <c r="I3726" i="1"/>
  <c r="I3694" i="1"/>
  <c r="I3662" i="1"/>
  <c r="I3630" i="1"/>
  <c r="I3598" i="1"/>
  <c r="I3566" i="1"/>
  <c r="I3534" i="1"/>
  <c r="I3470" i="1"/>
  <c r="I3438" i="1"/>
  <c r="I3406" i="1"/>
  <c r="I3374" i="1"/>
  <c r="I3342" i="1"/>
  <c r="I3310" i="1"/>
  <c r="I3278" i="1"/>
  <c r="I3246" i="1"/>
  <c r="I3214" i="1"/>
  <c r="I3182" i="1"/>
  <c r="I3150" i="1"/>
  <c r="I3118" i="1"/>
  <c r="I3086" i="1"/>
  <c r="I3054" i="1"/>
  <c r="I3022" i="1"/>
  <c r="I2990" i="1"/>
  <c r="I2958" i="1"/>
  <c r="I2926" i="1"/>
  <c r="I2894" i="1"/>
  <c r="I2862" i="1"/>
  <c r="I2830" i="1"/>
  <c r="I2798" i="1"/>
  <c r="I2766" i="1"/>
  <c r="I2734" i="1"/>
  <c r="I2702" i="1"/>
  <c r="I2670" i="1"/>
  <c r="I2638" i="1"/>
  <c r="I2606" i="1"/>
  <c r="I2570" i="1"/>
  <c r="I2526" i="1"/>
  <c r="I2483" i="1"/>
  <c r="I2442" i="1"/>
  <c r="I2397" i="1"/>
  <c r="I2354" i="1"/>
  <c r="I2298" i="1"/>
  <c r="I2238" i="1"/>
  <c r="I2153" i="1"/>
  <c r="I2070" i="1"/>
  <c r="I1982" i="1"/>
  <c r="I1897" i="1"/>
  <c r="I1814" i="1"/>
  <c r="I1726" i="1"/>
  <c r="I1641" i="1"/>
  <c r="I1558" i="1"/>
  <c r="I1470" i="1"/>
  <c r="I1358" i="1"/>
  <c r="I1230" i="1"/>
  <c r="I1031" i="1"/>
  <c r="I775" i="1"/>
  <c r="I279" i="1"/>
  <c r="J4892" i="1"/>
  <c r="J2803" i="1"/>
  <c r="M8" i="1"/>
  <c r="M10" i="1" s="1"/>
  <c r="A2" i="2" l="1"/>
  <c r="C15" i="2"/>
  <c r="I15" i="2" s="1"/>
  <c r="C21" i="2"/>
  <c r="I21" i="2" s="1"/>
  <c r="C17" i="2"/>
  <c r="I17" i="2" s="1"/>
  <c r="C18" i="2"/>
  <c r="I18" i="2" s="1"/>
  <c r="C19" i="2"/>
  <c r="I19" i="2" s="1"/>
  <c r="C20" i="2"/>
  <c r="I20" i="2" s="1"/>
  <c r="C16" i="2"/>
  <c r="I16" i="2" s="1"/>
  <c r="N20" i="1"/>
  <c r="D20" i="2" l="1"/>
  <c r="F16" i="2"/>
  <c r="K16" i="2"/>
  <c r="K21" i="2"/>
  <c r="K19" i="2"/>
  <c r="K15" i="2"/>
  <c r="G17" i="2"/>
  <c r="K17" i="2"/>
  <c r="F20" i="2"/>
  <c r="K20" i="2"/>
  <c r="K18" i="2"/>
  <c r="D16" i="2"/>
  <c r="E15" i="2"/>
  <c r="F18" i="2"/>
  <c r="E19" i="2"/>
  <c r="D19" i="2"/>
  <c r="D15" i="2"/>
  <c r="E18" i="2"/>
  <c r="F21" i="2"/>
  <c r="G21" i="2"/>
  <c r="G15" i="2"/>
  <c r="G16" i="2"/>
  <c r="F17" i="2"/>
  <c r="D18" i="2"/>
  <c r="E21" i="2"/>
  <c r="E17" i="2"/>
  <c r="F15" i="2"/>
  <c r="G19" i="2"/>
  <c r="G20" i="2"/>
  <c r="D21" i="2"/>
  <c r="D17" i="2"/>
  <c r="E20" i="2"/>
  <c r="E16" i="2"/>
  <c r="F19" i="2"/>
  <c r="G18" i="2"/>
  <c r="C7" i="2" l="1"/>
  <c r="C8" i="2"/>
  <c r="K8" i="2" s="1"/>
  <c r="C9" i="2"/>
  <c r="K9" i="2" s="1"/>
  <c r="C11" i="2"/>
  <c r="C12" i="2"/>
  <c r="K12" i="2" s="1"/>
  <c r="C13" i="2"/>
  <c r="K13" i="2" s="1"/>
  <c r="C14" i="2"/>
  <c r="K14" i="2" s="1"/>
  <c r="C10" i="2"/>
  <c r="K10" i="2" s="1"/>
  <c r="E3" i="1"/>
  <c r="E4" i="1"/>
  <c r="E5" i="1"/>
  <c r="E6" i="1"/>
  <c r="E7" i="1"/>
  <c r="E8"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113" i="1"/>
  <c r="E114" i="1"/>
  <c r="E115" i="1"/>
  <c r="E116" i="1"/>
  <c r="E117" i="1"/>
  <c r="E118" i="1"/>
  <c r="E119" i="1"/>
  <c r="E120" i="1"/>
  <c r="E121" i="1"/>
  <c r="E122" i="1"/>
  <c r="E123" i="1"/>
  <c r="E124" i="1"/>
  <c r="E125" i="1"/>
  <c r="E126" i="1"/>
  <c r="E127" i="1"/>
  <c r="E128" i="1"/>
  <c r="E129" i="1"/>
  <c r="E130" i="1"/>
  <c r="E131" i="1"/>
  <c r="E132" i="1"/>
  <c r="E133" i="1"/>
  <c r="E134" i="1"/>
  <c r="E135" i="1"/>
  <c r="E136" i="1"/>
  <c r="E137" i="1"/>
  <c r="E138" i="1"/>
  <c r="E139" i="1"/>
  <c r="E140" i="1"/>
  <c r="E141" i="1"/>
  <c r="E142"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75" i="1"/>
  <c r="E176" i="1"/>
  <c r="E177" i="1"/>
  <c r="E178" i="1"/>
  <c r="E179" i="1"/>
  <c r="E180" i="1"/>
  <c r="E181" i="1"/>
  <c r="E182" i="1"/>
  <c r="E183" i="1"/>
  <c r="E184" i="1"/>
  <c r="E185" i="1"/>
  <c r="E186" i="1"/>
  <c r="E187" i="1"/>
  <c r="E188" i="1"/>
  <c r="E189" i="1"/>
  <c r="E190" i="1"/>
  <c r="E191" i="1"/>
  <c r="E192" i="1"/>
  <c r="E193" i="1"/>
  <c r="E194" i="1"/>
  <c r="E195" i="1"/>
  <c r="E196" i="1"/>
  <c r="E197" i="1"/>
  <c r="E198" i="1"/>
  <c r="E199" i="1"/>
  <c r="E200" i="1"/>
  <c r="E201" i="1"/>
  <c r="E202" i="1"/>
  <c r="E203" i="1"/>
  <c r="E204" i="1"/>
  <c r="E205" i="1"/>
  <c r="E206" i="1"/>
  <c r="E207" i="1"/>
  <c r="E208" i="1"/>
  <c r="E209" i="1"/>
  <c r="E210" i="1"/>
  <c r="E211" i="1"/>
  <c r="E212" i="1"/>
  <c r="E213" i="1"/>
  <c r="E214" i="1"/>
  <c r="E215" i="1"/>
  <c r="E216" i="1"/>
  <c r="E217" i="1"/>
  <c r="E218" i="1"/>
  <c r="E219" i="1"/>
  <c r="E220" i="1"/>
  <c r="E221" i="1"/>
  <c r="E222" i="1"/>
  <c r="E223" i="1"/>
  <c r="E224" i="1"/>
  <c r="E225" i="1"/>
  <c r="E226" i="1"/>
  <c r="E227" i="1"/>
  <c r="E228" i="1"/>
  <c r="E229" i="1"/>
  <c r="E230" i="1"/>
  <c r="E231" i="1"/>
  <c r="E232" i="1"/>
  <c r="E233" i="1"/>
  <c r="E234" i="1"/>
  <c r="E235" i="1"/>
  <c r="E236" i="1"/>
  <c r="E237" i="1"/>
  <c r="E238" i="1"/>
  <c r="E239" i="1"/>
  <c r="E240" i="1"/>
  <c r="E241" i="1"/>
  <c r="E242" i="1"/>
  <c r="E243" i="1"/>
  <c r="E244" i="1"/>
  <c r="E245" i="1"/>
  <c r="E246" i="1"/>
  <c r="E247" i="1"/>
  <c r="E248" i="1"/>
  <c r="E249" i="1"/>
  <c r="E250" i="1"/>
  <c r="E251" i="1"/>
  <c r="E252" i="1"/>
  <c r="E253" i="1"/>
  <c r="E254" i="1"/>
  <c r="E255" i="1"/>
  <c r="E256" i="1"/>
  <c r="E257" i="1"/>
  <c r="E258" i="1"/>
  <c r="E259" i="1"/>
  <c r="E260" i="1"/>
  <c r="E261" i="1"/>
  <c r="E262" i="1"/>
  <c r="E263" i="1"/>
  <c r="E264" i="1"/>
  <c r="E265" i="1"/>
  <c r="E266" i="1"/>
  <c r="E267" i="1"/>
  <c r="E268" i="1"/>
  <c r="E269" i="1"/>
  <c r="E270" i="1"/>
  <c r="E271" i="1"/>
  <c r="E272" i="1"/>
  <c r="E273" i="1"/>
  <c r="E274" i="1"/>
  <c r="E275" i="1"/>
  <c r="E276" i="1"/>
  <c r="E277" i="1"/>
  <c r="E278" i="1"/>
  <c r="E279" i="1"/>
  <c r="E280" i="1"/>
  <c r="E281" i="1"/>
  <c r="E282" i="1"/>
  <c r="E283" i="1"/>
  <c r="E284" i="1"/>
  <c r="E285" i="1"/>
  <c r="E286" i="1"/>
  <c r="E287" i="1"/>
  <c r="E288" i="1"/>
  <c r="E289" i="1"/>
  <c r="E290" i="1"/>
  <c r="E291" i="1"/>
  <c r="E292" i="1"/>
  <c r="E293" i="1"/>
  <c r="E294" i="1"/>
  <c r="E295" i="1"/>
  <c r="E296" i="1"/>
  <c r="E297" i="1"/>
  <c r="E298" i="1"/>
  <c r="E299" i="1"/>
  <c r="E300" i="1"/>
  <c r="E301" i="1"/>
  <c r="E302" i="1"/>
  <c r="E303" i="1"/>
  <c r="E304" i="1"/>
  <c r="E305" i="1"/>
  <c r="E306" i="1"/>
  <c r="E307" i="1"/>
  <c r="E308" i="1"/>
  <c r="E309" i="1"/>
  <c r="E310" i="1"/>
  <c r="E311" i="1"/>
  <c r="E312" i="1"/>
  <c r="E313" i="1"/>
  <c r="E314" i="1"/>
  <c r="E315" i="1"/>
  <c r="E316" i="1"/>
  <c r="E317" i="1"/>
  <c r="E318" i="1"/>
  <c r="E319" i="1"/>
  <c r="E320" i="1"/>
  <c r="E321" i="1"/>
  <c r="E322" i="1"/>
  <c r="E323" i="1"/>
  <c r="E324" i="1"/>
  <c r="E325" i="1"/>
  <c r="E326" i="1"/>
  <c r="E327" i="1"/>
  <c r="E328" i="1"/>
  <c r="E329" i="1"/>
  <c r="E330" i="1"/>
  <c r="E331" i="1"/>
  <c r="E332" i="1"/>
  <c r="E333" i="1"/>
  <c r="E334" i="1"/>
  <c r="E335" i="1"/>
  <c r="E336" i="1"/>
  <c r="E337" i="1"/>
  <c r="E338" i="1"/>
  <c r="E339" i="1"/>
  <c r="E340" i="1"/>
  <c r="E341" i="1"/>
  <c r="E342" i="1"/>
  <c r="E343" i="1"/>
  <c r="E344" i="1"/>
  <c r="E345" i="1"/>
  <c r="E346" i="1"/>
  <c r="E347" i="1"/>
  <c r="E348" i="1"/>
  <c r="E349" i="1"/>
  <c r="E350" i="1"/>
  <c r="E351" i="1"/>
  <c r="E352" i="1"/>
  <c r="E353" i="1"/>
  <c r="E354" i="1"/>
  <c r="E355" i="1"/>
  <c r="E356" i="1"/>
  <c r="E357" i="1"/>
  <c r="E358" i="1"/>
  <c r="E359" i="1"/>
  <c r="E360" i="1"/>
  <c r="E361" i="1"/>
  <c r="E362" i="1"/>
  <c r="E363" i="1"/>
  <c r="E364" i="1"/>
  <c r="E365" i="1"/>
  <c r="E366" i="1"/>
  <c r="E367" i="1"/>
  <c r="E368" i="1"/>
  <c r="E369" i="1"/>
  <c r="E370" i="1"/>
  <c r="E371" i="1"/>
  <c r="E372" i="1"/>
  <c r="E373" i="1"/>
  <c r="E374" i="1"/>
  <c r="E375" i="1"/>
  <c r="E376" i="1"/>
  <c r="E377" i="1"/>
  <c r="E378" i="1"/>
  <c r="E379" i="1"/>
  <c r="E380" i="1"/>
  <c r="E381" i="1"/>
  <c r="E382" i="1"/>
  <c r="E383" i="1"/>
  <c r="E384" i="1"/>
  <c r="E385" i="1"/>
  <c r="E386" i="1"/>
  <c r="E387" i="1"/>
  <c r="E388" i="1"/>
  <c r="E389" i="1"/>
  <c r="E390" i="1"/>
  <c r="E391" i="1"/>
  <c r="E392" i="1"/>
  <c r="E393" i="1"/>
  <c r="E394" i="1"/>
  <c r="E395" i="1"/>
  <c r="E396" i="1"/>
  <c r="E397" i="1"/>
  <c r="E398" i="1"/>
  <c r="E399" i="1"/>
  <c r="E400" i="1"/>
  <c r="E401" i="1"/>
  <c r="E402" i="1"/>
  <c r="E403" i="1"/>
  <c r="E404" i="1"/>
  <c r="E405" i="1"/>
  <c r="E406" i="1"/>
  <c r="E407" i="1"/>
  <c r="E408" i="1"/>
  <c r="E409" i="1"/>
  <c r="E410" i="1"/>
  <c r="E411" i="1"/>
  <c r="E412" i="1"/>
  <c r="E413" i="1"/>
  <c r="E414" i="1"/>
  <c r="E415" i="1"/>
  <c r="E416" i="1"/>
  <c r="E417" i="1"/>
  <c r="E418" i="1"/>
  <c r="E419" i="1"/>
  <c r="E420" i="1"/>
  <c r="E421" i="1"/>
  <c r="E422" i="1"/>
  <c r="E423" i="1"/>
  <c r="E424" i="1"/>
  <c r="E425" i="1"/>
  <c r="E426" i="1"/>
  <c r="E427" i="1"/>
  <c r="E428" i="1"/>
  <c r="E429" i="1"/>
  <c r="E430" i="1"/>
  <c r="E431" i="1"/>
  <c r="E432" i="1"/>
  <c r="E433" i="1"/>
  <c r="E434" i="1"/>
  <c r="E435" i="1"/>
  <c r="E436" i="1"/>
  <c r="E437" i="1"/>
  <c r="E438" i="1"/>
  <c r="E439" i="1"/>
  <c r="E440" i="1"/>
  <c r="E441" i="1"/>
  <c r="E442" i="1"/>
  <c r="E443" i="1"/>
  <c r="E444" i="1"/>
  <c r="E445" i="1"/>
  <c r="E446" i="1"/>
  <c r="E447" i="1"/>
  <c r="E448" i="1"/>
  <c r="E449" i="1"/>
  <c r="E450" i="1"/>
  <c r="E451" i="1"/>
  <c r="E452" i="1"/>
  <c r="E453" i="1"/>
  <c r="E454" i="1"/>
  <c r="E455" i="1"/>
  <c r="E456" i="1"/>
  <c r="E457" i="1"/>
  <c r="E458" i="1"/>
  <c r="E459" i="1"/>
  <c r="E460" i="1"/>
  <c r="E461" i="1"/>
  <c r="E462" i="1"/>
  <c r="E463" i="1"/>
  <c r="E464" i="1"/>
  <c r="E465" i="1"/>
  <c r="E466" i="1"/>
  <c r="E467" i="1"/>
  <c r="E468" i="1"/>
  <c r="E469" i="1"/>
  <c r="E470" i="1"/>
  <c r="E471" i="1"/>
  <c r="E472" i="1"/>
  <c r="E473" i="1"/>
  <c r="E474" i="1"/>
  <c r="E475" i="1"/>
  <c r="E476" i="1"/>
  <c r="E477" i="1"/>
  <c r="E478" i="1"/>
  <c r="E479" i="1"/>
  <c r="E480" i="1"/>
  <c r="E481" i="1"/>
  <c r="E482" i="1"/>
  <c r="E483" i="1"/>
  <c r="E484" i="1"/>
  <c r="E485" i="1"/>
  <c r="E486" i="1"/>
  <c r="E487" i="1"/>
  <c r="E488" i="1"/>
  <c r="E489" i="1"/>
  <c r="E490" i="1"/>
  <c r="E491" i="1"/>
  <c r="E492" i="1"/>
  <c r="E493" i="1"/>
  <c r="E494" i="1"/>
  <c r="E495" i="1"/>
  <c r="E496" i="1"/>
  <c r="E497" i="1"/>
  <c r="E498" i="1"/>
  <c r="E499" i="1"/>
  <c r="E500" i="1"/>
  <c r="E501" i="1"/>
  <c r="E502" i="1"/>
  <c r="E503" i="1"/>
  <c r="E504" i="1"/>
  <c r="E505" i="1"/>
  <c r="E506" i="1"/>
  <c r="E507" i="1"/>
  <c r="E508" i="1"/>
  <c r="E509" i="1"/>
  <c r="E510" i="1"/>
  <c r="E511" i="1"/>
  <c r="E512" i="1"/>
  <c r="E513" i="1"/>
  <c r="E514" i="1"/>
  <c r="E515" i="1"/>
  <c r="E516" i="1"/>
  <c r="E517" i="1"/>
  <c r="E518" i="1"/>
  <c r="E519" i="1"/>
  <c r="E520" i="1"/>
  <c r="E521" i="1"/>
  <c r="E522" i="1"/>
  <c r="E523" i="1"/>
  <c r="E524" i="1"/>
  <c r="E525" i="1"/>
  <c r="E526" i="1"/>
  <c r="E527" i="1"/>
  <c r="E528" i="1"/>
  <c r="E529" i="1"/>
  <c r="E530" i="1"/>
  <c r="E531" i="1"/>
  <c r="E532" i="1"/>
  <c r="E533" i="1"/>
  <c r="E534" i="1"/>
  <c r="E535" i="1"/>
  <c r="E536" i="1"/>
  <c r="E537" i="1"/>
  <c r="E538" i="1"/>
  <c r="E539" i="1"/>
  <c r="E540" i="1"/>
  <c r="E541" i="1"/>
  <c r="E542" i="1"/>
  <c r="E543" i="1"/>
  <c r="E544" i="1"/>
  <c r="E545" i="1"/>
  <c r="E546" i="1"/>
  <c r="E547" i="1"/>
  <c r="E548" i="1"/>
  <c r="E549" i="1"/>
  <c r="E550" i="1"/>
  <c r="E551" i="1"/>
  <c r="E552" i="1"/>
  <c r="E553" i="1"/>
  <c r="E554" i="1"/>
  <c r="E555" i="1"/>
  <c r="E556" i="1"/>
  <c r="E557" i="1"/>
  <c r="E558" i="1"/>
  <c r="E559" i="1"/>
  <c r="E560" i="1"/>
  <c r="E561" i="1"/>
  <c r="E562" i="1"/>
  <c r="E563" i="1"/>
  <c r="E564" i="1"/>
  <c r="E565" i="1"/>
  <c r="E566" i="1"/>
  <c r="E567" i="1"/>
  <c r="E568" i="1"/>
  <c r="E569" i="1"/>
  <c r="E570" i="1"/>
  <c r="E571" i="1"/>
  <c r="E572" i="1"/>
  <c r="E573" i="1"/>
  <c r="E574" i="1"/>
  <c r="E575" i="1"/>
  <c r="E576" i="1"/>
  <c r="E577" i="1"/>
  <c r="E578" i="1"/>
  <c r="E579" i="1"/>
  <c r="E580" i="1"/>
  <c r="E581" i="1"/>
  <c r="E582" i="1"/>
  <c r="E583" i="1"/>
  <c r="E584" i="1"/>
  <c r="E585" i="1"/>
  <c r="E586" i="1"/>
  <c r="E587" i="1"/>
  <c r="E588" i="1"/>
  <c r="E589" i="1"/>
  <c r="E590" i="1"/>
  <c r="E591" i="1"/>
  <c r="E592" i="1"/>
  <c r="E593" i="1"/>
  <c r="E594" i="1"/>
  <c r="E595" i="1"/>
  <c r="E596" i="1"/>
  <c r="E597" i="1"/>
  <c r="E598" i="1"/>
  <c r="E599" i="1"/>
  <c r="E600" i="1"/>
  <c r="E601" i="1"/>
  <c r="E602" i="1"/>
  <c r="E603" i="1"/>
  <c r="E604" i="1"/>
  <c r="E605" i="1"/>
  <c r="E606" i="1"/>
  <c r="E607" i="1"/>
  <c r="E608" i="1"/>
  <c r="E609" i="1"/>
  <c r="E610" i="1"/>
  <c r="E611" i="1"/>
  <c r="E612" i="1"/>
  <c r="E613" i="1"/>
  <c r="E614" i="1"/>
  <c r="E615" i="1"/>
  <c r="E616" i="1"/>
  <c r="E617" i="1"/>
  <c r="E618" i="1"/>
  <c r="E619" i="1"/>
  <c r="E620" i="1"/>
  <c r="E621" i="1"/>
  <c r="E622" i="1"/>
  <c r="E623" i="1"/>
  <c r="E624" i="1"/>
  <c r="E625" i="1"/>
  <c r="E626" i="1"/>
  <c r="E627" i="1"/>
  <c r="E628" i="1"/>
  <c r="E629" i="1"/>
  <c r="E630" i="1"/>
  <c r="E631" i="1"/>
  <c r="E632" i="1"/>
  <c r="E633" i="1"/>
  <c r="E634" i="1"/>
  <c r="E635" i="1"/>
  <c r="E636" i="1"/>
  <c r="E637" i="1"/>
  <c r="E638" i="1"/>
  <c r="E639" i="1"/>
  <c r="E640" i="1"/>
  <c r="E641" i="1"/>
  <c r="E642" i="1"/>
  <c r="E643" i="1"/>
  <c r="E644" i="1"/>
  <c r="E645" i="1"/>
  <c r="E646" i="1"/>
  <c r="E647" i="1"/>
  <c r="E648" i="1"/>
  <c r="E649" i="1"/>
  <c r="E650" i="1"/>
  <c r="E651" i="1"/>
  <c r="E652" i="1"/>
  <c r="E653" i="1"/>
  <c r="E654" i="1"/>
  <c r="E655" i="1"/>
  <c r="E656" i="1"/>
  <c r="E657" i="1"/>
  <c r="E658" i="1"/>
  <c r="E659" i="1"/>
  <c r="E660" i="1"/>
  <c r="E661" i="1"/>
  <c r="E662" i="1"/>
  <c r="E663" i="1"/>
  <c r="E664" i="1"/>
  <c r="E665" i="1"/>
  <c r="E666" i="1"/>
  <c r="E667" i="1"/>
  <c r="E668" i="1"/>
  <c r="E669" i="1"/>
  <c r="E670" i="1"/>
  <c r="E671" i="1"/>
  <c r="E672" i="1"/>
  <c r="E673" i="1"/>
  <c r="E674" i="1"/>
  <c r="E675" i="1"/>
  <c r="E676" i="1"/>
  <c r="E677" i="1"/>
  <c r="E678" i="1"/>
  <c r="E679" i="1"/>
  <c r="E680" i="1"/>
  <c r="E681" i="1"/>
  <c r="E682" i="1"/>
  <c r="E683" i="1"/>
  <c r="E684" i="1"/>
  <c r="E685" i="1"/>
  <c r="E686" i="1"/>
  <c r="E687" i="1"/>
  <c r="E688" i="1"/>
  <c r="E689" i="1"/>
  <c r="E690" i="1"/>
  <c r="E691" i="1"/>
  <c r="E692" i="1"/>
  <c r="E693" i="1"/>
  <c r="E694" i="1"/>
  <c r="E695" i="1"/>
  <c r="E696" i="1"/>
  <c r="E697" i="1"/>
  <c r="E698" i="1"/>
  <c r="E699" i="1"/>
  <c r="E700" i="1"/>
  <c r="E701" i="1"/>
  <c r="E702" i="1"/>
  <c r="E703" i="1"/>
  <c r="E704" i="1"/>
  <c r="E705" i="1"/>
  <c r="E706" i="1"/>
  <c r="E707" i="1"/>
  <c r="E708" i="1"/>
  <c r="E709" i="1"/>
  <c r="E710" i="1"/>
  <c r="E711" i="1"/>
  <c r="E712" i="1"/>
  <c r="E713" i="1"/>
  <c r="E714" i="1"/>
  <c r="E715" i="1"/>
  <c r="E716" i="1"/>
  <c r="E717" i="1"/>
  <c r="E718" i="1"/>
  <c r="E719" i="1"/>
  <c r="E720" i="1"/>
  <c r="E721" i="1"/>
  <c r="E722" i="1"/>
  <c r="E723" i="1"/>
  <c r="E724" i="1"/>
  <c r="E725" i="1"/>
  <c r="E726" i="1"/>
  <c r="E727" i="1"/>
  <c r="E728" i="1"/>
  <c r="E729" i="1"/>
  <c r="E730" i="1"/>
  <c r="E731" i="1"/>
  <c r="E732" i="1"/>
  <c r="E733" i="1"/>
  <c r="E734" i="1"/>
  <c r="E735" i="1"/>
  <c r="E736" i="1"/>
  <c r="E737" i="1"/>
  <c r="E738" i="1"/>
  <c r="E739" i="1"/>
  <c r="E740" i="1"/>
  <c r="E741" i="1"/>
  <c r="E742" i="1"/>
  <c r="E743" i="1"/>
  <c r="E744" i="1"/>
  <c r="E745" i="1"/>
  <c r="E746" i="1"/>
  <c r="E747" i="1"/>
  <c r="E748" i="1"/>
  <c r="E749" i="1"/>
  <c r="E750" i="1"/>
  <c r="E751" i="1"/>
  <c r="E752" i="1"/>
  <c r="E753" i="1"/>
  <c r="E754" i="1"/>
  <c r="E755" i="1"/>
  <c r="E756" i="1"/>
  <c r="E757" i="1"/>
  <c r="E758" i="1"/>
  <c r="E759" i="1"/>
  <c r="E760" i="1"/>
  <c r="E761" i="1"/>
  <c r="E762" i="1"/>
  <c r="E763" i="1"/>
  <c r="E764" i="1"/>
  <c r="E765" i="1"/>
  <c r="E766" i="1"/>
  <c r="E767" i="1"/>
  <c r="E768" i="1"/>
  <c r="E769" i="1"/>
  <c r="E770" i="1"/>
  <c r="E771" i="1"/>
  <c r="E772" i="1"/>
  <c r="E773" i="1"/>
  <c r="E774" i="1"/>
  <c r="E775" i="1"/>
  <c r="E776" i="1"/>
  <c r="E777" i="1"/>
  <c r="E778" i="1"/>
  <c r="E779" i="1"/>
  <c r="E780" i="1"/>
  <c r="E781" i="1"/>
  <c r="E782" i="1"/>
  <c r="E783" i="1"/>
  <c r="E784" i="1"/>
  <c r="E785" i="1"/>
  <c r="E786" i="1"/>
  <c r="E787" i="1"/>
  <c r="E788" i="1"/>
  <c r="E789" i="1"/>
  <c r="E790" i="1"/>
  <c r="E791" i="1"/>
  <c r="E792" i="1"/>
  <c r="E793" i="1"/>
  <c r="E794" i="1"/>
  <c r="E795" i="1"/>
  <c r="E796" i="1"/>
  <c r="E797" i="1"/>
  <c r="E798" i="1"/>
  <c r="E799" i="1"/>
  <c r="E800" i="1"/>
  <c r="E801" i="1"/>
  <c r="E802" i="1"/>
  <c r="E803" i="1"/>
  <c r="E804" i="1"/>
  <c r="E805" i="1"/>
  <c r="E806" i="1"/>
  <c r="E807" i="1"/>
  <c r="E808" i="1"/>
  <c r="E809" i="1"/>
  <c r="E810" i="1"/>
  <c r="E811" i="1"/>
  <c r="E812" i="1"/>
  <c r="E813" i="1"/>
  <c r="E814" i="1"/>
  <c r="E815" i="1"/>
  <c r="E816" i="1"/>
  <c r="E817" i="1"/>
  <c r="E818" i="1"/>
  <c r="E819" i="1"/>
  <c r="E820" i="1"/>
  <c r="E821" i="1"/>
  <c r="E822" i="1"/>
  <c r="E823" i="1"/>
  <c r="E824" i="1"/>
  <c r="E825" i="1"/>
  <c r="E826" i="1"/>
  <c r="E827" i="1"/>
  <c r="E828" i="1"/>
  <c r="E829" i="1"/>
  <c r="E830" i="1"/>
  <c r="E831" i="1"/>
  <c r="E832" i="1"/>
  <c r="E833" i="1"/>
  <c r="E834" i="1"/>
  <c r="E835" i="1"/>
  <c r="E836" i="1"/>
  <c r="E837" i="1"/>
  <c r="E838" i="1"/>
  <c r="E839" i="1"/>
  <c r="E840" i="1"/>
  <c r="E841" i="1"/>
  <c r="E842" i="1"/>
  <c r="E843" i="1"/>
  <c r="E844" i="1"/>
  <c r="E845" i="1"/>
  <c r="E846" i="1"/>
  <c r="E847" i="1"/>
  <c r="E848" i="1"/>
  <c r="E849" i="1"/>
  <c r="E850" i="1"/>
  <c r="E851" i="1"/>
  <c r="E852" i="1"/>
  <c r="E853" i="1"/>
  <c r="E854" i="1"/>
  <c r="E855" i="1"/>
  <c r="E856" i="1"/>
  <c r="E857" i="1"/>
  <c r="E858" i="1"/>
  <c r="E859" i="1"/>
  <c r="E860" i="1"/>
  <c r="E861" i="1"/>
  <c r="E862" i="1"/>
  <c r="E863" i="1"/>
  <c r="E864" i="1"/>
  <c r="E865" i="1"/>
  <c r="E866" i="1"/>
  <c r="E867" i="1"/>
  <c r="E868" i="1"/>
  <c r="E869" i="1"/>
  <c r="E870" i="1"/>
  <c r="E871" i="1"/>
  <c r="E872" i="1"/>
  <c r="E873" i="1"/>
  <c r="E874" i="1"/>
  <c r="E875" i="1"/>
  <c r="E876" i="1"/>
  <c r="E877" i="1"/>
  <c r="E878" i="1"/>
  <c r="E879" i="1"/>
  <c r="E880" i="1"/>
  <c r="E881" i="1"/>
  <c r="E882" i="1"/>
  <c r="E883" i="1"/>
  <c r="E884" i="1"/>
  <c r="E885" i="1"/>
  <c r="E886" i="1"/>
  <c r="E887" i="1"/>
  <c r="E888" i="1"/>
  <c r="E889" i="1"/>
  <c r="E890" i="1"/>
  <c r="E891" i="1"/>
  <c r="E892" i="1"/>
  <c r="E893" i="1"/>
  <c r="E894" i="1"/>
  <c r="E895" i="1"/>
  <c r="E896" i="1"/>
  <c r="E897" i="1"/>
  <c r="E898" i="1"/>
  <c r="E899" i="1"/>
  <c r="E900" i="1"/>
  <c r="E901" i="1"/>
  <c r="E902" i="1"/>
  <c r="E903" i="1"/>
  <c r="E904" i="1"/>
  <c r="E905" i="1"/>
  <c r="E906" i="1"/>
  <c r="E907" i="1"/>
  <c r="E908" i="1"/>
  <c r="E909" i="1"/>
  <c r="E910" i="1"/>
  <c r="E911" i="1"/>
  <c r="E912" i="1"/>
  <c r="E913" i="1"/>
  <c r="E914" i="1"/>
  <c r="E915" i="1"/>
  <c r="E916" i="1"/>
  <c r="E917" i="1"/>
  <c r="E918" i="1"/>
  <c r="E919" i="1"/>
  <c r="E920" i="1"/>
  <c r="E921" i="1"/>
  <c r="E922" i="1"/>
  <c r="E923" i="1"/>
  <c r="E924" i="1"/>
  <c r="E925" i="1"/>
  <c r="E926" i="1"/>
  <c r="E927" i="1"/>
  <c r="E928" i="1"/>
  <c r="E929" i="1"/>
  <c r="E930" i="1"/>
  <c r="E931" i="1"/>
  <c r="E932" i="1"/>
  <c r="E933" i="1"/>
  <c r="E934" i="1"/>
  <c r="E935" i="1"/>
  <c r="E936" i="1"/>
  <c r="E937" i="1"/>
  <c r="E938" i="1"/>
  <c r="E939" i="1"/>
  <c r="E940" i="1"/>
  <c r="E941" i="1"/>
  <c r="E942" i="1"/>
  <c r="E943" i="1"/>
  <c r="E944" i="1"/>
  <c r="E945" i="1"/>
  <c r="E946" i="1"/>
  <c r="E947" i="1"/>
  <c r="E948" i="1"/>
  <c r="E949" i="1"/>
  <c r="E950" i="1"/>
  <c r="E951" i="1"/>
  <c r="E952" i="1"/>
  <c r="E953" i="1"/>
  <c r="E954" i="1"/>
  <c r="E955" i="1"/>
  <c r="E956" i="1"/>
  <c r="E957" i="1"/>
  <c r="E958" i="1"/>
  <c r="E959" i="1"/>
  <c r="E960" i="1"/>
  <c r="E961" i="1"/>
  <c r="E962" i="1"/>
  <c r="E963" i="1"/>
  <c r="E964" i="1"/>
  <c r="E965" i="1"/>
  <c r="E966" i="1"/>
  <c r="E967" i="1"/>
  <c r="E968" i="1"/>
  <c r="E969" i="1"/>
  <c r="E970" i="1"/>
  <c r="E971" i="1"/>
  <c r="E972" i="1"/>
  <c r="E973" i="1"/>
  <c r="E974" i="1"/>
  <c r="E975" i="1"/>
  <c r="E976" i="1"/>
  <c r="E977" i="1"/>
  <c r="E978" i="1"/>
  <c r="E979" i="1"/>
  <c r="E980" i="1"/>
  <c r="E981" i="1"/>
  <c r="E982" i="1"/>
  <c r="E983" i="1"/>
  <c r="E984" i="1"/>
  <c r="E985" i="1"/>
  <c r="E986" i="1"/>
  <c r="E987" i="1"/>
  <c r="E988" i="1"/>
  <c r="E989" i="1"/>
  <c r="E990" i="1"/>
  <c r="E991" i="1"/>
  <c r="E992" i="1"/>
  <c r="E993" i="1"/>
  <c r="E994" i="1"/>
  <c r="E995" i="1"/>
  <c r="E996" i="1"/>
  <c r="E997" i="1"/>
  <c r="E998" i="1"/>
  <c r="E999" i="1"/>
  <c r="E1000" i="1"/>
  <c r="E1001" i="1"/>
  <c r="E1002" i="1"/>
  <c r="E1003" i="1"/>
  <c r="E1004" i="1"/>
  <c r="E1005" i="1"/>
  <c r="E1006" i="1"/>
  <c r="E1007" i="1"/>
  <c r="E1008" i="1"/>
  <c r="E1009" i="1"/>
  <c r="E1010" i="1"/>
  <c r="E1011" i="1"/>
  <c r="E1012" i="1"/>
  <c r="E1013" i="1"/>
  <c r="E1014" i="1"/>
  <c r="E1015" i="1"/>
  <c r="E1016" i="1"/>
  <c r="E1017" i="1"/>
  <c r="E1018" i="1"/>
  <c r="E1019" i="1"/>
  <c r="E1020" i="1"/>
  <c r="E1021" i="1"/>
  <c r="E1022" i="1"/>
  <c r="E1023" i="1"/>
  <c r="E1024" i="1"/>
  <c r="E1025" i="1"/>
  <c r="E1026" i="1"/>
  <c r="E1027" i="1"/>
  <c r="E1028" i="1"/>
  <c r="E1029" i="1"/>
  <c r="E1030" i="1"/>
  <c r="E1031" i="1"/>
  <c r="E1032" i="1"/>
  <c r="E1033" i="1"/>
  <c r="E1034" i="1"/>
  <c r="E1035" i="1"/>
  <c r="E1036" i="1"/>
  <c r="E1037" i="1"/>
  <c r="E1038" i="1"/>
  <c r="E1039" i="1"/>
  <c r="E1040" i="1"/>
  <c r="E1041" i="1"/>
  <c r="E1042" i="1"/>
  <c r="E1043" i="1"/>
  <c r="E1044" i="1"/>
  <c r="E1045" i="1"/>
  <c r="E1046" i="1"/>
  <c r="E1047" i="1"/>
  <c r="E1048" i="1"/>
  <c r="E1049" i="1"/>
  <c r="E1050" i="1"/>
  <c r="E1051" i="1"/>
  <c r="E1052" i="1"/>
  <c r="E1053" i="1"/>
  <c r="E1054" i="1"/>
  <c r="E1055" i="1"/>
  <c r="E1056" i="1"/>
  <c r="E1057" i="1"/>
  <c r="E1058" i="1"/>
  <c r="E1059" i="1"/>
  <c r="E1060" i="1"/>
  <c r="E1061" i="1"/>
  <c r="E1062" i="1"/>
  <c r="E1063" i="1"/>
  <c r="E1064" i="1"/>
  <c r="E1065" i="1"/>
  <c r="E1066" i="1"/>
  <c r="E1067" i="1"/>
  <c r="E1068" i="1"/>
  <c r="E1069" i="1"/>
  <c r="E1070" i="1"/>
  <c r="E1071" i="1"/>
  <c r="E1072" i="1"/>
  <c r="E1073" i="1"/>
  <c r="E1074" i="1"/>
  <c r="E1075" i="1"/>
  <c r="E1076" i="1"/>
  <c r="E1077" i="1"/>
  <c r="E1078" i="1"/>
  <c r="E1079" i="1"/>
  <c r="E1080" i="1"/>
  <c r="E1081" i="1"/>
  <c r="E1082" i="1"/>
  <c r="E1083" i="1"/>
  <c r="E1084" i="1"/>
  <c r="E1085" i="1"/>
  <c r="E1086" i="1"/>
  <c r="E1087" i="1"/>
  <c r="E1088" i="1"/>
  <c r="E1089" i="1"/>
  <c r="E1090" i="1"/>
  <c r="E1091" i="1"/>
  <c r="E1092" i="1"/>
  <c r="E1093" i="1"/>
  <c r="E1094" i="1"/>
  <c r="E1095" i="1"/>
  <c r="E1096" i="1"/>
  <c r="E1097" i="1"/>
  <c r="E1098" i="1"/>
  <c r="E1099" i="1"/>
  <c r="E1100" i="1"/>
  <c r="E1101" i="1"/>
  <c r="E1102" i="1"/>
  <c r="E1103" i="1"/>
  <c r="E1104" i="1"/>
  <c r="E1105" i="1"/>
  <c r="E1106" i="1"/>
  <c r="E1107" i="1"/>
  <c r="E1108" i="1"/>
  <c r="E1109" i="1"/>
  <c r="E1110" i="1"/>
  <c r="E1111" i="1"/>
  <c r="E1112" i="1"/>
  <c r="E1113" i="1"/>
  <c r="E1114" i="1"/>
  <c r="E1115" i="1"/>
  <c r="E1116" i="1"/>
  <c r="E1117" i="1"/>
  <c r="E1118" i="1"/>
  <c r="E1119" i="1"/>
  <c r="E1120" i="1"/>
  <c r="E1121" i="1"/>
  <c r="E1122" i="1"/>
  <c r="E1123" i="1"/>
  <c r="E1124" i="1"/>
  <c r="E1125" i="1"/>
  <c r="E1126" i="1"/>
  <c r="E1127" i="1"/>
  <c r="E1128" i="1"/>
  <c r="E1129" i="1"/>
  <c r="E1130" i="1"/>
  <c r="E1131" i="1"/>
  <c r="E1132" i="1"/>
  <c r="E1133" i="1"/>
  <c r="E1134" i="1"/>
  <c r="E1135" i="1"/>
  <c r="E1136" i="1"/>
  <c r="E1137" i="1"/>
  <c r="E1138" i="1"/>
  <c r="E1139" i="1"/>
  <c r="E1140" i="1"/>
  <c r="E1141" i="1"/>
  <c r="E1142" i="1"/>
  <c r="E1143" i="1"/>
  <c r="E1144" i="1"/>
  <c r="E1145" i="1"/>
  <c r="E1146" i="1"/>
  <c r="E1147" i="1"/>
  <c r="E1148" i="1"/>
  <c r="E1149" i="1"/>
  <c r="E1150" i="1"/>
  <c r="E1151" i="1"/>
  <c r="E1152" i="1"/>
  <c r="E1153" i="1"/>
  <c r="E1154" i="1"/>
  <c r="E1155" i="1"/>
  <c r="E1156" i="1"/>
  <c r="E1157" i="1"/>
  <c r="E1158" i="1"/>
  <c r="E1159" i="1"/>
  <c r="E1160" i="1"/>
  <c r="E1161" i="1"/>
  <c r="E1162" i="1"/>
  <c r="E1163" i="1"/>
  <c r="E1164" i="1"/>
  <c r="E1165" i="1"/>
  <c r="E1166" i="1"/>
  <c r="E1167" i="1"/>
  <c r="E1168" i="1"/>
  <c r="E1169" i="1"/>
  <c r="E1170" i="1"/>
  <c r="E1171" i="1"/>
  <c r="E1172" i="1"/>
  <c r="E1173" i="1"/>
  <c r="E1174" i="1"/>
  <c r="E1175" i="1"/>
  <c r="E1176" i="1"/>
  <c r="E1177" i="1"/>
  <c r="E1178" i="1"/>
  <c r="E1179" i="1"/>
  <c r="E1180" i="1"/>
  <c r="E1181" i="1"/>
  <c r="E1182" i="1"/>
  <c r="E1183" i="1"/>
  <c r="E1184" i="1"/>
  <c r="E1185" i="1"/>
  <c r="E1186" i="1"/>
  <c r="E1187" i="1"/>
  <c r="E1188" i="1"/>
  <c r="E1189" i="1"/>
  <c r="E1190" i="1"/>
  <c r="E1191" i="1"/>
  <c r="E1192" i="1"/>
  <c r="E1193" i="1"/>
  <c r="E1194" i="1"/>
  <c r="E1195" i="1"/>
  <c r="E1196" i="1"/>
  <c r="E1197" i="1"/>
  <c r="E1198" i="1"/>
  <c r="E1199" i="1"/>
  <c r="E1200" i="1"/>
  <c r="E1201" i="1"/>
  <c r="E1202" i="1"/>
  <c r="E1203" i="1"/>
  <c r="E1204" i="1"/>
  <c r="E1205" i="1"/>
  <c r="E1206" i="1"/>
  <c r="E1207" i="1"/>
  <c r="E1208" i="1"/>
  <c r="E1209" i="1"/>
  <c r="E1210" i="1"/>
  <c r="E1211" i="1"/>
  <c r="E1212" i="1"/>
  <c r="E1213" i="1"/>
  <c r="E1214" i="1"/>
  <c r="E1215" i="1"/>
  <c r="E1216" i="1"/>
  <c r="E1217" i="1"/>
  <c r="E1218" i="1"/>
  <c r="E1219" i="1"/>
  <c r="E1220" i="1"/>
  <c r="E1221" i="1"/>
  <c r="E1222" i="1"/>
  <c r="E1223" i="1"/>
  <c r="E1224" i="1"/>
  <c r="E1225" i="1"/>
  <c r="E1226" i="1"/>
  <c r="E1227" i="1"/>
  <c r="E1228" i="1"/>
  <c r="E1229" i="1"/>
  <c r="E1230" i="1"/>
  <c r="E1231" i="1"/>
  <c r="E1232" i="1"/>
  <c r="E1233" i="1"/>
  <c r="E1234" i="1"/>
  <c r="E1235" i="1"/>
  <c r="E1236" i="1"/>
  <c r="E1237" i="1"/>
  <c r="E1238" i="1"/>
  <c r="E1239" i="1"/>
  <c r="E1240" i="1"/>
  <c r="E1241" i="1"/>
  <c r="E1242" i="1"/>
  <c r="E1243" i="1"/>
  <c r="E1244" i="1"/>
  <c r="E1245" i="1"/>
  <c r="E1246" i="1"/>
  <c r="E1247" i="1"/>
  <c r="E1248" i="1"/>
  <c r="E1249" i="1"/>
  <c r="E1250" i="1"/>
  <c r="E1251" i="1"/>
  <c r="E1252" i="1"/>
  <c r="E1253" i="1"/>
  <c r="E1254" i="1"/>
  <c r="E1255" i="1"/>
  <c r="E1256" i="1"/>
  <c r="E1257" i="1"/>
  <c r="E1258" i="1"/>
  <c r="E1259" i="1"/>
  <c r="E1260" i="1"/>
  <c r="E1261" i="1"/>
  <c r="E1262" i="1"/>
  <c r="E1263" i="1"/>
  <c r="E1264" i="1"/>
  <c r="E1265" i="1"/>
  <c r="E1266" i="1"/>
  <c r="E1267" i="1"/>
  <c r="E1268" i="1"/>
  <c r="E1269" i="1"/>
  <c r="E1270" i="1"/>
  <c r="E1271" i="1"/>
  <c r="E1272" i="1"/>
  <c r="E1273" i="1"/>
  <c r="E1274" i="1"/>
  <c r="E1275" i="1"/>
  <c r="E1276" i="1"/>
  <c r="E1277" i="1"/>
  <c r="E1278" i="1"/>
  <c r="E1279" i="1"/>
  <c r="E1280" i="1"/>
  <c r="E1281" i="1"/>
  <c r="E1282" i="1"/>
  <c r="E1283" i="1"/>
  <c r="E1284" i="1"/>
  <c r="E1285" i="1"/>
  <c r="E1286" i="1"/>
  <c r="E1287" i="1"/>
  <c r="E1288" i="1"/>
  <c r="E1289" i="1"/>
  <c r="E1290" i="1"/>
  <c r="E1291" i="1"/>
  <c r="E1292" i="1"/>
  <c r="E1293" i="1"/>
  <c r="E1294" i="1"/>
  <c r="E1295" i="1"/>
  <c r="E1296" i="1"/>
  <c r="E1297" i="1"/>
  <c r="E1298" i="1"/>
  <c r="E1299" i="1"/>
  <c r="E1300" i="1"/>
  <c r="E1301" i="1"/>
  <c r="E1302" i="1"/>
  <c r="E1303" i="1"/>
  <c r="E1304" i="1"/>
  <c r="E1305" i="1"/>
  <c r="E1306" i="1"/>
  <c r="E1307" i="1"/>
  <c r="E1308" i="1"/>
  <c r="E1309" i="1"/>
  <c r="E1310" i="1"/>
  <c r="E1311" i="1"/>
  <c r="E1312" i="1"/>
  <c r="E1313" i="1"/>
  <c r="E1314" i="1"/>
  <c r="E1315" i="1"/>
  <c r="E1316" i="1"/>
  <c r="E1317" i="1"/>
  <c r="E1318" i="1"/>
  <c r="E1319" i="1"/>
  <c r="E1320" i="1"/>
  <c r="E1321" i="1"/>
  <c r="E1322" i="1"/>
  <c r="E1323" i="1"/>
  <c r="E1324" i="1"/>
  <c r="E1325" i="1"/>
  <c r="E1326" i="1"/>
  <c r="E1327" i="1"/>
  <c r="E1328" i="1"/>
  <c r="E1329" i="1"/>
  <c r="E1330" i="1"/>
  <c r="E1331" i="1"/>
  <c r="E1332" i="1"/>
  <c r="E1333" i="1"/>
  <c r="E1334" i="1"/>
  <c r="E1335" i="1"/>
  <c r="E1336" i="1"/>
  <c r="E1337" i="1"/>
  <c r="E1338" i="1"/>
  <c r="E1339" i="1"/>
  <c r="E1340" i="1"/>
  <c r="E1341" i="1"/>
  <c r="E1342" i="1"/>
  <c r="E1343" i="1"/>
  <c r="E1344" i="1"/>
  <c r="E1345" i="1"/>
  <c r="E1346" i="1"/>
  <c r="E1347" i="1"/>
  <c r="E1348" i="1"/>
  <c r="E1349" i="1"/>
  <c r="E1350" i="1"/>
  <c r="E1351" i="1"/>
  <c r="E1352" i="1"/>
  <c r="E1353" i="1"/>
  <c r="E1354" i="1"/>
  <c r="E1355" i="1"/>
  <c r="E1356" i="1"/>
  <c r="E1357" i="1"/>
  <c r="E1358" i="1"/>
  <c r="E1359" i="1"/>
  <c r="E1360" i="1"/>
  <c r="E1361" i="1"/>
  <c r="E1362" i="1"/>
  <c r="E1363" i="1"/>
  <c r="E1364" i="1"/>
  <c r="E1365" i="1"/>
  <c r="E1366" i="1"/>
  <c r="E1367" i="1"/>
  <c r="E1368" i="1"/>
  <c r="E1369" i="1"/>
  <c r="E1370" i="1"/>
  <c r="E1371" i="1"/>
  <c r="E1372" i="1"/>
  <c r="E1373" i="1"/>
  <c r="E1374" i="1"/>
  <c r="E1375" i="1"/>
  <c r="E1376" i="1"/>
  <c r="E1377" i="1"/>
  <c r="E1378" i="1"/>
  <c r="E1379" i="1"/>
  <c r="E1380" i="1"/>
  <c r="E1381" i="1"/>
  <c r="E1382" i="1"/>
  <c r="E1383" i="1"/>
  <c r="E1384" i="1"/>
  <c r="E1385" i="1"/>
  <c r="E1386" i="1"/>
  <c r="E1387" i="1"/>
  <c r="E1388" i="1"/>
  <c r="E1389" i="1"/>
  <c r="E1390" i="1"/>
  <c r="E1391" i="1"/>
  <c r="E1392" i="1"/>
  <c r="E1393" i="1"/>
  <c r="E1394" i="1"/>
  <c r="E1395" i="1"/>
  <c r="E1396" i="1"/>
  <c r="E1397" i="1"/>
  <c r="E1398" i="1"/>
  <c r="E1399" i="1"/>
  <c r="E1400" i="1"/>
  <c r="E1401" i="1"/>
  <c r="E1402" i="1"/>
  <c r="E1403" i="1"/>
  <c r="E1404" i="1"/>
  <c r="E1405" i="1"/>
  <c r="E1406" i="1"/>
  <c r="E1407" i="1"/>
  <c r="E1408" i="1"/>
  <c r="E1409" i="1"/>
  <c r="E1410" i="1"/>
  <c r="E1411" i="1"/>
  <c r="E1412" i="1"/>
  <c r="E1413" i="1"/>
  <c r="E1414" i="1"/>
  <c r="E1415" i="1"/>
  <c r="E1416" i="1"/>
  <c r="E1417" i="1"/>
  <c r="E1418" i="1"/>
  <c r="E1419" i="1"/>
  <c r="E1420" i="1"/>
  <c r="E1421" i="1"/>
  <c r="E1422" i="1"/>
  <c r="E1423" i="1"/>
  <c r="E1424" i="1"/>
  <c r="E1425" i="1"/>
  <c r="E1426" i="1"/>
  <c r="E1427" i="1"/>
  <c r="E1428" i="1"/>
  <c r="E1429" i="1"/>
  <c r="E1430" i="1"/>
  <c r="E1431" i="1"/>
  <c r="E1432" i="1"/>
  <c r="E1433" i="1"/>
  <c r="E1434" i="1"/>
  <c r="E1435" i="1"/>
  <c r="E1436" i="1"/>
  <c r="E1437" i="1"/>
  <c r="E1438" i="1"/>
  <c r="E1439" i="1"/>
  <c r="E1440" i="1"/>
  <c r="E1441" i="1"/>
  <c r="E1442" i="1"/>
  <c r="E1443" i="1"/>
  <c r="E1444" i="1"/>
  <c r="E1445" i="1"/>
  <c r="E1446" i="1"/>
  <c r="E1447" i="1"/>
  <c r="E1448" i="1"/>
  <c r="E1449" i="1"/>
  <c r="E1450" i="1"/>
  <c r="E1451" i="1"/>
  <c r="E1452" i="1"/>
  <c r="E1453" i="1"/>
  <c r="E1454" i="1"/>
  <c r="E1455" i="1"/>
  <c r="E1456" i="1"/>
  <c r="E1457" i="1"/>
  <c r="E1458" i="1"/>
  <c r="E1459" i="1"/>
  <c r="E1460" i="1"/>
  <c r="E1461" i="1"/>
  <c r="E1462" i="1"/>
  <c r="E1463" i="1"/>
  <c r="E1464" i="1"/>
  <c r="E1465" i="1"/>
  <c r="E1466" i="1"/>
  <c r="E1467" i="1"/>
  <c r="E1468" i="1"/>
  <c r="E1469" i="1"/>
  <c r="E1470" i="1"/>
  <c r="E1471" i="1"/>
  <c r="E1472" i="1"/>
  <c r="E1473" i="1"/>
  <c r="E1474" i="1"/>
  <c r="E1475" i="1"/>
  <c r="E1476" i="1"/>
  <c r="E1477" i="1"/>
  <c r="E1478" i="1"/>
  <c r="E1479" i="1"/>
  <c r="E1480" i="1"/>
  <c r="E1481" i="1"/>
  <c r="E1482" i="1"/>
  <c r="E1483" i="1"/>
  <c r="E1484" i="1"/>
  <c r="E1485" i="1"/>
  <c r="E1486" i="1"/>
  <c r="E1487" i="1"/>
  <c r="E1488" i="1"/>
  <c r="E1489" i="1"/>
  <c r="E1490" i="1"/>
  <c r="E1491" i="1"/>
  <c r="E1492" i="1"/>
  <c r="E1493" i="1"/>
  <c r="E1494" i="1"/>
  <c r="E1495" i="1"/>
  <c r="E1496" i="1"/>
  <c r="E1497" i="1"/>
  <c r="E1498" i="1"/>
  <c r="E1499" i="1"/>
  <c r="E1500" i="1"/>
  <c r="E1501" i="1"/>
  <c r="E1502" i="1"/>
  <c r="E1503" i="1"/>
  <c r="E1504" i="1"/>
  <c r="E1505" i="1"/>
  <c r="E1506" i="1"/>
  <c r="E1507" i="1"/>
  <c r="E1508" i="1"/>
  <c r="E1509" i="1"/>
  <c r="E1510" i="1"/>
  <c r="E1511" i="1"/>
  <c r="E1512" i="1"/>
  <c r="E1513" i="1"/>
  <c r="E1514" i="1"/>
  <c r="E1515" i="1"/>
  <c r="E1516" i="1"/>
  <c r="E1517" i="1"/>
  <c r="E1518" i="1"/>
  <c r="E1519" i="1"/>
  <c r="E1520" i="1"/>
  <c r="E1521" i="1"/>
  <c r="E1522" i="1"/>
  <c r="E1523" i="1"/>
  <c r="E1524" i="1"/>
  <c r="E1525" i="1"/>
  <c r="E1526" i="1"/>
  <c r="E1527" i="1"/>
  <c r="E1528" i="1"/>
  <c r="E1529" i="1"/>
  <c r="E1530" i="1"/>
  <c r="E1531" i="1"/>
  <c r="E1532" i="1"/>
  <c r="E1533" i="1"/>
  <c r="E1534" i="1"/>
  <c r="E1535" i="1"/>
  <c r="E1536" i="1"/>
  <c r="E1537" i="1"/>
  <c r="E1538" i="1"/>
  <c r="E1539" i="1"/>
  <c r="E1540" i="1"/>
  <c r="E1541" i="1"/>
  <c r="E1542" i="1"/>
  <c r="E1543" i="1"/>
  <c r="E1544" i="1"/>
  <c r="E1545" i="1"/>
  <c r="E1546" i="1"/>
  <c r="E1547" i="1"/>
  <c r="E1548" i="1"/>
  <c r="E1549" i="1"/>
  <c r="E1550" i="1"/>
  <c r="E1551" i="1"/>
  <c r="E1552" i="1"/>
  <c r="E1553" i="1"/>
  <c r="E1554" i="1"/>
  <c r="E1555" i="1"/>
  <c r="E1556" i="1"/>
  <c r="E1557" i="1"/>
  <c r="E1558" i="1"/>
  <c r="E1559" i="1"/>
  <c r="E1560" i="1"/>
  <c r="E1561" i="1"/>
  <c r="E1562" i="1"/>
  <c r="E1563" i="1"/>
  <c r="E1564" i="1"/>
  <c r="E1565" i="1"/>
  <c r="E1566" i="1"/>
  <c r="E1567" i="1"/>
  <c r="E1568" i="1"/>
  <c r="E1569" i="1"/>
  <c r="E1570" i="1"/>
  <c r="E1571" i="1"/>
  <c r="E1572" i="1"/>
  <c r="E1573" i="1"/>
  <c r="E1574" i="1"/>
  <c r="E1575" i="1"/>
  <c r="E1576" i="1"/>
  <c r="E1577" i="1"/>
  <c r="E1578" i="1"/>
  <c r="E1579" i="1"/>
  <c r="E1580" i="1"/>
  <c r="E1581" i="1"/>
  <c r="E1582" i="1"/>
  <c r="E1583" i="1"/>
  <c r="E1584" i="1"/>
  <c r="E1585" i="1"/>
  <c r="E1586" i="1"/>
  <c r="E1587" i="1"/>
  <c r="E1588" i="1"/>
  <c r="E1589" i="1"/>
  <c r="E1590" i="1"/>
  <c r="E1591" i="1"/>
  <c r="E1592" i="1"/>
  <c r="E1593" i="1"/>
  <c r="E1594" i="1"/>
  <c r="E1595" i="1"/>
  <c r="E1596" i="1"/>
  <c r="E1597" i="1"/>
  <c r="E1598" i="1"/>
  <c r="E1599" i="1"/>
  <c r="E1600" i="1"/>
  <c r="E1601" i="1"/>
  <c r="E1602" i="1"/>
  <c r="E1603" i="1"/>
  <c r="E1604" i="1"/>
  <c r="E1605" i="1"/>
  <c r="E1606" i="1"/>
  <c r="E1607" i="1"/>
  <c r="E1608" i="1"/>
  <c r="E1609" i="1"/>
  <c r="E1610" i="1"/>
  <c r="E1611" i="1"/>
  <c r="E1612" i="1"/>
  <c r="E1613" i="1"/>
  <c r="E1614" i="1"/>
  <c r="E1615" i="1"/>
  <c r="E1616" i="1"/>
  <c r="E1617" i="1"/>
  <c r="E1618" i="1"/>
  <c r="E1619" i="1"/>
  <c r="E1620" i="1"/>
  <c r="E1621" i="1"/>
  <c r="E1622" i="1"/>
  <c r="E1623" i="1"/>
  <c r="E1624" i="1"/>
  <c r="E1625" i="1"/>
  <c r="E1626" i="1"/>
  <c r="E1627" i="1"/>
  <c r="E1628" i="1"/>
  <c r="E1629" i="1"/>
  <c r="E1630" i="1"/>
  <c r="E1631" i="1"/>
  <c r="E1632" i="1"/>
  <c r="E1633" i="1"/>
  <c r="E1634" i="1"/>
  <c r="E1635" i="1"/>
  <c r="E1636" i="1"/>
  <c r="E1637" i="1"/>
  <c r="E1638" i="1"/>
  <c r="E1639" i="1"/>
  <c r="E1640" i="1"/>
  <c r="E1641" i="1"/>
  <c r="E1642" i="1"/>
  <c r="E1643" i="1"/>
  <c r="E1644" i="1"/>
  <c r="E1645" i="1"/>
  <c r="E1646" i="1"/>
  <c r="E1647" i="1"/>
  <c r="E1648" i="1"/>
  <c r="E1649" i="1"/>
  <c r="E1650" i="1"/>
  <c r="E1651" i="1"/>
  <c r="E1652" i="1"/>
  <c r="E1653" i="1"/>
  <c r="E1654" i="1"/>
  <c r="E1655" i="1"/>
  <c r="E1656" i="1"/>
  <c r="E1657" i="1"/>
  <c r="E1658" i="1"/>
  <c r="E1659" i="1"/>
  <c r="E1660" i="1"/>
  <c r="E1661" i="1"/>
  <c r="E1662" i="1"/>
  <c r="E1663" i="1"/>
  <c r="E1664" i="1"/>
  <c r="E1665" i="1"/>
  <c r="E1666" i="1"/>
  <c r="E1667" i="1"/>
  <c r="E1668" i="1"/>
  <c r="E1669" i="1"/>
  <c r="E1670" i="1"/>
  <c r="E1671" i="1"/>
  <c r="E1672" i="1"/>
  <c r="E1673" i="1"/>
  <c r="E1674" i="1"/>
  <c r="E1675" i="1"/>
  <c r="E1676" i="1"/>
  <c r="E1677" i="1"/>
  <c r="E1678" i="1"/>
  <c r="E1679" i="1"/>
  <c r="E1680" i="1"/>
  <c r="E1681" i="1"/>
  <c r="E1682" i="1"/>
  <c r="E1683" i="1"/>
  <c r="E1684" i="1"/>
  <c r="E1685" i="1"/>
  <c r="E1686" i="1"/>
  <c r="E1687" i="1"/>
  <c r="E1688" i="1"/>
  <c r="E1689" i="1"/>
  <c r="E1690" i="1"/>
  <c r="E1691" i="1"/>
  <c r="E1692" i="1"/>
  <c r="E1693" i="1"/>
  <c r="E1694" i="1"/>
  <c r="E1695" i="1"/>
  <c r="E1696" i="1"/>
  <c r="E1697" i="1"/>
  <c r="E1698" i="1"/>
  <c r="E1699" i="1"/>
  <c r="E1700" i="1"/>
  <c r="E1701" i="1"/>
  <c r="E1702" i="1"/>
  <c r="E1703" i="1"/>
  <c r="E1704" i="1"/>
  <c r="E1705" i="1"/>
  <c r="E1706" i="1"/>
  <c r="E1707" i="1"/>
  <c r="E1708" i="1"/>
  <c r="E1709" i="1"/>
  <c r="E1710" i="1"/>
  <c r="E1711" i="1"/>
  <c r="E1712" i="1"/>
  <c r="E1713" i="1"/>
  <c r="E1714" i="1"/>
  <c r="E1715" i="1"/>
  <c r="E1716" i="1"/>
  <c r="E1717" i="1"/>
  <c r="E1718" i="1"/>
  <c r="E1719" i="1"/>
  <c r="E1720" i="1"/>
  <c r="E1721" i="1"/>
  <c r="E1722" i="1"/>
  <c r="E1723" i="1"/>
  <c r="E1724" i="1"/>
  <c r="E1725" i="1"/>
  <c r="E1726" i="1"/>
  <c r="E1727" i="1"/>
  <c r="E1728" i="1"/>
  <c r="E1729" i="1"/>
  <c r="E1730" i="1"/>
  <c r="E1731" i="1"/>
  <c r="E1732" i="1"/>
  <c r="E1733" i="1"/>
  <c r="E1734" i="1"/>
  <c r="E1735" i="1"/>
  <c r="E1736" i="1"/>
  <c r="E1737" i="1"/>
  <c r="E1738" i="1"/>
  <c r="E1739" i="1"/>
  <c r="E1740" i="1"/>
  <c r="E1741" i="1"/>
  <c r="E1742" i="1"/>
  <c r="E1743" i="1"/>
  <c r="E1744" i="1"/>
  <c r="E1745" i="1"/>
  <c r="E1746" i="1"/>
  <c r="E1747" i="1"/>
  <c r="E1748" i="1"/>
  <c r="E1749" i="1"/>
  <c r="E1750" i="1"/>
  <c r="E1751" i="1"/>
  <c r="E1752" i="1"/>
  <c r="E1753" i="1"/>
  <c r="E1754" i="1"/>
  <c r="E1755" i="1"/>
  <c r="E1756" i="1"/>
  <c r="E1757" i="1"/>
  <c r="E1758" i="1"/>
  <c r="E1759" i="1"/>
  <c r="E1760" i="1"/>
  <c r="E1761" i="1"/>
  <c r="E1762" i="1"/>
  <c r="E1763" i="1"/>
  <c r="E1764" i="1"/>
  <c r="E1765" i="1"/>
  <c r="E1766" i="1"/>
  <c r="E1767" i="1"/>
  <c r="E1768" i="1"/>
  <c r="E1769" i="1"/>
  <c r="E1770" i="1"/>
  <c r="E1771" i="1"/>
  <c r="E1772" i="1"/>
  <c r="E1773" i="1"/>
  <c r="E1774" i="1"/>
  <c r="E1775" i="1"/>
  <c r="E1776" i="1"/>
  <c r="E1777" i="1"/>
  <c r="E1778" i="1"/>
  <c r="E1779" i="1"/>
  <c r="E1780" i="1"/>
  <c r="E1781" i="1"/>
  <c r="E1782" i="1"/>
  <c r="E1783" i="1"/>
  <c r="E1784" i="1"/>
  <c r="E1785" i="1"/>
  <c r="E1786" i="1"/>
  <c r="E1787" i="1"/>
  <c r="E1788" i="1"/>
  <c r="E1789" i="1"/>
  <c r="E1790" i="1"/>
  <c r="E1791" i="1"/>
  <c r="E1792" i="1"/>
  <c r="E1793" i="1"/>
  <c r="E1794" i="1"/>
  <c r="E1795" i="1"/>
  <c r="E1796" i="1"/>
  <c r="E1797" i="1"/>
  <c r="E1798" i="1"/>
  <c r="E1799" i="1"/>
  <c r="E1800" i="1"/>
  <c r="E1801" i="1"/>
  <c r="E1802" i="1"/>
  <c r="E1803" i="1"/>
  <c r="E1804" i="1"/>
  <c r="E1805" i="1"/>
  <c r="E1806" i="1"/>
  <c r="E1807" i="1"/>
  <c r="E1808" i="1"/>
  <c r="E1809" i="1"/>
  <c r="E1810" i="1"/>
  <c r="E1811" i="1"/>
  <c r="E1812" i="1"/>
  <c r="E1813" i="1"/>
  <c r="E1814" i="1"/>
  <c r="E1815" i="1"/>
  <c r="E1816" i="1"/>
  <c r="E1817" i="1"/>
  <c r="E1818" i="1"/>
  <c r="E1819" i="1"/>
  <c r="E1820" i="1"/>
  <c r="E1821" i="1"/>
  <c r="E1822" i="1"/>
  <c r="E1823" i="1"/>
  <c r="E1824" i="1"/>
  <c r="E1825" i="1"/>
  <c r="E1826" i="1"/>
  <c r="E1827" i="1"/>
  <c r="E1828" i="1"/>
  <c r="E1829" i="1"/>
  <c r="E1830" i="1"/>
  <c r="E1831" i="1"/>
  <c r="E1832" i="1"/>
  <c r="E1833" i="1"/>
  <c r="E1834" i="1"/>
  <c r="E1835" i="1"/>
  <c r="E1836" i="1"/>
  <c r="E1837" i="1"/>
  <c r="E1838" i="1"/>
  <c r="E1839" i="1"/>
  <c r="E1840" i="1"/>
  <c r="E1841" i="1"/>
  <c r="E1842" i="1"/>
  <c r="E1843" i="1"/>
  <c r="E1844" i="1"/>
  <c r="E1845" i="1"/>
  <c r="E1846" i="1"/>
  <c r="E1847" i="1"/>
  <c r="E1848" i="1"/>
  <c r="E1849" i="1"/>
  <c r="E1850" i="1"/>
  <c r="E1851" i="1"/>
  <c r="E1852" i="1"/>
  <c r="E1853" i="1"/>
  <c r="E1854" i="1"/>
  <c r="E1855" i="1"/>
  <c r="E1856" i="1"/>
  <c r="E1857" i="1"/>
  <c r="E1858" i="1"/>
  <c r="E1859" i="1"/>
  <c r="E1860" i="1"/>
  <c r="E1861" i="1"/>
  <c r="E1862" i="1"/>
  <c r="E1863" i="1"/>
  <c r="E1864" i="1"/>
  <c r="E1865" i="1"/>
  <c r="E1866" i="1"/>
  <c r="E1867" i="1"/>
  <c r="E1868" i="1"/>
  <c r="E1869" i="1"/>
  <c r="E1870" i="1"/>
  <c r="E1871" i="1"/>
  <c r="E1872" i="1"/>
  <c r="E1873" i="1"/>
  <c r="E1874" i="1"/>
  <c r="E1875" i="1"/>
  <c r="E1876" i="1"/>
  <c r="E1877" i="1"/>
  <c r="E1878" i="1"/>
  <c r="E1879" i="1"/>
  <c r="E1880" i="1"/>
  <c r="E1881" i="1"/>
  <c r="E1882" i="1"/>
  <c r="E1883" i="1"/>
  <c r="E1884" i="1"/>
  <c r="E1885" i="1"/>
  <c r="E1886" i="1"/>
  <c r="E1887" i="1"/>
  <c r="E1888" i="1"/>
  <c r="E1889" i="1"/>
  <c r="E1890" i="1"/>
  <c r="E1891" i="1"/>
  <c r="E1892" i="1"/>
  <c r="E1893" i="1"/>
  <c r="E1894" i="1"/>
  <c r="E1895" i="1"/>
  <c r="E1896" i="1"/>
  <c r="E1897" i="1"/>
  <c r="E1898" i="1"/>
  <c r="E1899" i="1"/>
  <c r="E1900" i="1"/>
  <c r="E1901" i="1"/>
  <c r="E1902" i="1"/>
  <c r="E1903" i="1"/>
  <c r="E1904" i="1"/>
  <c r="E1905" i="1"/>
  <c r="E1906" i="1"/>
  <c r="E1907" i="1"/>
  <c r="E1908" i="1"/>
  <c r="E1909" i="1"/>
  <c r="E1910" i="1"/>
  <c r="E1911" i="1"/>
  <c r="E1912" i="1"/>
  <c r="E1913" i="1"/>
  <c r="E1914" i="1"/>
  <c r="E1915" i="1"/>
  <c r="E1916" i="1"/>
  <c r="E1917" i="1"/>
  <c r="E1918" i="1"/>
  <c r="E1919" i="1"/>
  <c r="E1920" i="1"/>
  <c r="E1921" i="1"/>
  <c r="E1922" i="1"/>
  <c r="E1923" i="1"/>
  <c r="E1924" i="1"/>
  <c r="E1925" i="1"/>
  <c r="E1926" i="1"/>
  <c r="E1927" i="1"/>
  <c r="E1928" i="1"/>
  <c r="E1929" i="1"/>
  <c r="E1930" i="1"/>
  <c r="E1931" i="1"/>
  <c r="E1932" i="1"/>
  <c r="E1933" i="1"/>
  <c r="E1934" i="1"/>
  <c r="E1935" i="1"/>
  <c r="E1936" i="1"/>
  <c r="E1937" i="1"/>
  <c r="E1938" i="1"/>
  <c r="E1939" i="1"/>
  <c r="E1940" i="1"/>
  <c r="E1941" i="1"/>
  <c r="E1942" i="1"/>
  <c r="E1943" i="1"/>
  <c r="E1944" i="1"/>
  <c r="E1945" i="1"/>
  <c r="E1946" i="1"/>
  <c r="E1947" i="1"/>
  <c r="E1948" i="1"/>
  <c r="E1949" i="1"/>
  <c r="E1950" i="1"/>
  <c r="E1951" i="1"/>
  <c r="E1952" i="1"/>
  <c r="E1953" i="1"/>
  <c r="E1954" i="1"/>
  <c r="E1955" i="1"/>
  <c r="E1956" i="1"/>
  <c r="E1957" i="1"/>
  <c r="E1958" i="1"/>
  <c r="E1959" i="1"/>
  <c r="E1960" i="1"/>
  <c r="E1961" i="1"/>
  <c r="E1962" i="1"/>
  <c r="E1963" i="1"/>
  <c r="E1964" i="1"/>
  <c r="E1965" i="1"/>
  <c r="E1966" i="1"/>
  <c r="E1967" i="1"/>
  <c r="E1968" i="1"/>
  <c r="E1969" i="1"/>
  <c r="E1970" i="1"/>
  <c r="E1971" i="1"/>
  <c r="E1972" i="1"/>
  <c r="E1973" i="1"/>
  <c r="E1974" i="1"/>
  <c r="E1975" i="1"/>
  <c r="E1976" i="1"/>
  <c r="E1977" i="1"/>
  <c r="E1978" i="1"/>
  <c r="E1979" i="1"/>
  <c r="E1980" i="1"/>
  <c r="E1981" i="1"/>
  <c r="E1982" i="1"/>
  <c r="E1983" i="1"/>
  <c r="E1984" i="1"/>
  <c r="E1985" i="1"/>
  <c r="E1986" i="1"/>
  <c r="E1987" i="1"/>
  <c r="E1988" i="1"/>
  <c r="E1989" i="1"/>
  <c r="E1990" i="1"/>
  <c r="E1991" i="1"/>
  <c r="E1992" i="1"/>
  <c r="E1993" i="1"/>
  <c r="E1994" i="1"/>
  <c r="E1995" i="1"/>
  <c r="E1996" i="1"/>
  <c r="E1997" i="1"/>
  <c r="E1998" i="1"/>
  <c r="E1999" i="1"/>
  <c r="E2000" i="1"/>
  <c r="E2001" i="1"/>
  <c r="E2002" i="1"/>
  <c r="E2003" i="1"/>
  <c r="E2004" i="1"/>
  <c r="E2005" i="1"/>
  <c r="E2006" i="1"/>
  <c r="E2007" i="1"/>
  <c r="E2008" i="1"/>
  <c r="E2009" i="1"/>
  <c r="E2010" i="1"/>
  <c r="E2011" i="1"/>
  <c r="E2012" i="1"/>
  <c r="E2013" i="1"/>
  <c r="E2014" i="1"/>
  <c r="E2015" i="1"/>
  <c r="E2016" i="1"/>
  <c r="E2017" i="1"/>
  <c r="E2018" i="1"/>
  <c r="E2019" i="1"/>
  <c r="E2020" i="1"/>
  <c r="E2021" i="1"/>
  <c r="E2022" i="1"/>
  <c r="E2023" i="1"/>
  <c r="E2024" i="1"/>
  <c r="E2025" i="1"/>
  <c r="E2026" i="1"/>
  <c r="E2027" i="1"/>
  <c r="E2028" i="1"/>
  <c r="E2029" i="1"/>
  <c r="E2030" i="1"/>
  <c r="E2031" i="1"/>
  <c r="E2032" i="1"/>
  <c r="E2033" i="1"/>
  <c r="E2034" i="1"/>
  <c r="E2035" i="1"/>
  <c r="E2036" i="1"/>
  <c r="E2037" i="1"/>
  <c r="E2038" i="1"/>
  <c r="E2039" i="1"/>
  <c r="E2040" i="1"/>
  <c r="E2041" i="1"/>
  <c r="E2042" i="1"/>
  <c r="E2043" i="1"/>
  <c r="E2044" i="1"/>
  <c r="E2045" i="1"/>
  <c r="E2046" i="1"/>
  <c r="E2047" i="1"/>
  <c r="E2048" i="1"/>
  <c r="E2049" i="1"/>
  <c r="E2050" i="1"/>
  <c r="E2051" i="1"/>
  <c r="E2052" i="1"/>
  <c r="E2053" i="1"/>
  <c r="E2054" i="1"/>
  <c r="E2055" i="1"/>
  <c r="E2056" i="1"/>
  <c r="E2057" i="1"/>
  <c r="E2058" i="1"/>
  <c r="E2059" i="1"/>
  <c r="E2060" i="1"/>
  <c r="E2061" i="1"/>
  <c r="E2062" i="1"/>
  <c r="E2063" i="1"/>
  <c r="E2064" i="1"/>
  <c r="E2065" i="1"/>
  <c r="E2066" i="1"/>
  <c r="E2067" i="1"/>
  <c r="E2068" i="1"/>
  <c r="E2069" i="1"/>
  <c r="E2070" i="1"/>
  <c r="E2071" i="1"/>
  <c r="E2072" i="1"/>
  <c r="E2073" i="1"/>
  <c r="E2074" i="1"/>
  <c r="E2075" i="1"/>
  <c r="E2076" i="1"/>
  <c r="E2077" i="1"/>
  <c r="E2078" i="1"/>
  <c r="E2079" i="1"/>
  <c r="E2080" i="1"/>
  <c r="E2081" i="1"/>
  <c r="E2082" i="1"/>
  <c r="E2083" i="1"/>
  <c r="E2084" i="1"/>
  <c r="E2085" i="1"/>
  <c r="E2086" i="1"/>
  <c r="E2087" i="1"/>
  <c r="E2088" i="1"/>
  <c r="E2089" i="1"/>
  <c r="E2090" i="1"/>
  <c r="E2091" i="1"/>
  <c r="E2092" i="1"/>
  <c r="E2093" i="1"/>
  <c r="E2094" i="1"/>
  <c r="E2095" i="1"/>
  <c r="E2096" i="1"/>
  <c r="E2097" i="1"/>
  <c r="E2098" i="1"/>
  <c r="E2099" i="1"/>
  <c r="E2100" i="1"/>
  <c r="E2101" i="1"/>
  <c r="E2102" i="1"/>
  <c r="E2103" i="1"/>
  <c r="E2104" i="1"/>
  <c r="E2105" i="1"/>
  <c r="E2106" i="1"/>
  <c r="E2107" i="1"/>
  <c r="E2108" i="1"/>
  <c r="E2109" i="1"/>
  <c r="E2110" i="1"/>
  <c r="E2111" i="1"/>
  <c r="E2112" i="1"/>
  <c r="E2113" i="1"/>
  <c r="E2114" i="1"/>
  <c r="E2115" i="1"/>
  <c r="E2116" i="1"/>
  <c r="E2117" i="1"/>
  <c r="E2118" i="1"/>
  <c r="E2119" i="1"/>
  <c r="E2120" i="1"/>
  <c r="E2121" i="1"/>
  <c r="E2122" i="1"/>
  <c r="E2123" i="1"/>
  <c r="E2124" i="1"/>
  <c r="E2125" i="1"/>
  <c r="E2126" i="1"/>
  <c r="E2127" i="1"/>
  <c r="E2128" i="1"/>
  <c r="E2129" i="1"/>
  <c r="E2130" i="1"/>
  <c r="E2131" i="1"/>
  <c r="E2132" i="1"/>
  <c r="E2133" i="1"/>
  <c r="E2134" i="1"/>
  <c r="E2135" i="1"/>
  <c r="E2136" i="1"/>
  <c r="E2137" i="1"/>
  <c r="E2138" i="1"/>
  <c r="E2139" i="1"/>
  <c r="E2140" i="1"/>
  <c r="E2141" i="1"/>
  <c r="E2142" i="1"/>
  <c r="E2143" i="1"/>
  <c r="E2144" i="1"/>
  <c r="E2145" i="1"/>
  <c r="E2146" i="1"/>
  <c r="E2147" i="1"/>
  <c r="E2148" i="1"/>
  <c r="E2149" i="1"/>
  <c r="E2150" i="1"/>
  <c r="E2151" i="1"/>
  <c r="E2152" i="1"/>
  <c r="E2153" i="1"/>
  <c r="E2154" i="1"/>
  <c r="E2155" i="1"/>
  <c r="E2156" i="1"/>
  <c r="E2157" i="1"/>
  <c r="E2158" i="1"/>
  <c r="E2159" i="1"/>
  <c r="E2160" i="1"/>
  <c r="E2161" i="1"/>
  <c r="E2162" i="1"/>
  <c r="E2163" i="1"/>
  <c r="E2164" i="1"/>
  <c r="E2165" i="1"/>
  <c r="E2166" i="1"/>
  <c r="E2167" i="1"/>
  <c r="E2168" i="1"/>
  <c r="E2169" i="1"/>
  <c r="E2170" i="1"/>
  <c r="E2171" i="1"/>
  <c r="E2172" i="1"/>
  <c r="E2173" i="1"/>
  <c r="E2174" i="1"/>
  <c r="E2175" i="1"/>
  <c r="E2176" i="1"/>
  <c r="E2177" i="1"/>
  <c r="E2178" i="1"/>
  <c r="E2179" i="1"/>
  <c r="E2180" i="1"/>
  <c r="E2181" i="1"/>
  <c r="E2182" i="1"/>
  <c r="E2183" i="1"/>
  <c r="E2184" i="1"/>
  <c r="E2185" i="1"/>
  <c r="E2186" i="1"/>
  <c r="E2187" i="1"/>
  <c r="E2188" i="1"/>
  <c r="E2189" i="1"/>
  <c r="E2190" i="1"/>
  <c r="E2191" i="1"/>
  <c r="E2192" i="1"/>
  <c r="E2193" i="1"/>
  <c r="E2194" i="1"/>
  <c r="E2195" i="1"/>
  <c r="E2196" i="1"/>
  <c r="E2197" i="1"/>
  <c r="E2198" i="1"/>
  <c r="E2199" i="1"/>
  <c r="E2200" i="1"/>
  <c r="E2201" i="1"/>
  <c r="E2202" i="1"/>
  <c r="E2203" i="1"/>
  <c r="E2204" i="1"/>
  <c r="E2205" i="1"/>
  <c r="E2206" i="1"/>
  <c r="E2207" i="1"/>
  <c r="E2208" i="1"/>
  <c r="E2209" i="1"/>
  <c r="E2210" i="1"/>
  <c r="E2211" i="1"/>
  <c r="E2212" i="1"/>
  <c r="E2213" i="1"/>
  <c r="E2214" i="1"/>
  <c r="E2215" i="1"/>
  <c r="E2216" i="1"/>
  <c r="E2217" i="1"/>
  <c r="E2218" i="1"/>
  <c r="E2219" i="1"/>
  <c r="E2220" i="1"/>
  <c r="E2221" i="1"/>
  <c r="E2222" i="1"/>
  <c r="E2223" i="1"/>
  <c r="E2224" i="1"/>
  <c r="E2225" i="1"/>
  <c r="E2226" i="1"/>
  <c r="E2227" i="1"/>
  <c r="E2228" i="1"/>
  <c r="E2229" i="1"/>
  <c r="E2230" i="1"/>
  <c r="E2231" i="1"/>
  <c r="E2232" i="1"/>
  <c r="E2233" i="1"/>
  <c r="E2234" i="1"/>
  <c r="E2235" i="1"/>
  <c r="E2236" i="1"/>
  <c r="E2237" i="1"/>
  <c r="E2238" i="1"/>
  <c r="E2239" i="1"/>
  <c r="E2240" i="1"/>
  <c r="E2241" i="1"/>
  <c r="E2242" i="1"/>
  <c r="E2243" i="1"/>
  <c r="E2244" i="1"/>
  <c r="E2245" i="1"/>
  <c r="E2246" i="1"/>
  <c r="E2247" i="1"/>
  <c r="E2248" i="1"/>
  <c r="E2249" i="1"/>
  <c r="E2250" i="1"/>
  <c r="E2251" i="1"/>
  <c r="E2252" i="1"/>
  <c r="E2253" i="1"/>
  <c r="E2254" i="1"/>
  <c r="E2255" i="1"/>
  <c r="E2256" i="1"/>
  <c r="E2257" i="1"/>
  <c r="E2258" i="1"/>
  <c r="E2259" i="1"/>
  <c r="E2260" i="1"/>
  <c r="E2261" i="1"/>
  <c r="E2262" i="1"/>
  <c r="E2263" i="1"/>
  <c r="E2264" i="1"/>
  <c r="E2265" i="1"/>
  <c r="E2266" i="1"/>
  <c r="E2267" i="1"/>
  <c r="E2268" i="1"/>
  <c r="E2269" i="1"/>
  <c r="E2270" i="1"/>
  <c r="E2271" i="1"/>
  <c r="E2272" i="1"/>
  <c r="E2273" i="1"/>
  <c r="E2274" i="1"/>
  <c r="E2275" i="1"/>
  <c r="E2276" i="1"/>
  <c r="E2277" i="1"/>
  <c r="E2278" i="1"/>
  <c r="E2279" i="1"/>
  <c r="E2280" i="1"/>
  <c r="E2281" i="1"/>
  <c r="E2282" i="1"/>
  <c r="E2283" i="1"/>
  <c r="E2284" i="1"/>
  <c r="E2285" i="1"/>
  <c r="E2286" i="1"/>
  <c r="E2287" i="1"/>
  <c r="E2288" i="1"/>
  <c r="E2289" i="1"/>
  <c r="E2290" i="1"/>
  <c r="E2291" i="1"/>
  <c r="E2292" i="1"/>
  <c r="E2293" i="1"/>
  <c r="E2294" i="1"/>
  <c r="E2295" i="1"/>
  <c r="E2296" i="1"/>
  <c r="E2297" i="1"/>
  <c r="E2298" i="1"/>
  <c r="E2299" i="1"/>
  <c r="E2300" i="1"/>
  <c r="E2301" i="1"/>
  <c r="E2302" i="1"/>
  <c r="E2303" i="1"/>
  <c r="E2304" i="1"/>
  <c r="E2305" i="1"/>
  <c r="E2306" i="1"/>
  <c r="E2307" i="1"/>
  <c r="E2308" i="1"/>
  <c r="E2309" i="1"/>
  <c r="E2310" i="1"/>
  <c r="E2311" i="1"/>
  <c r="E2312" i="1"/>
  <c r="E2313" i="1"/>
  <c r="E2314" i="1"/>
  <c r="E2315" i="1"/>
  <c r="E2316" i="1"/>
  <c r="E2317" i="1"/>
  <c r="E2318" i="1"/>
  <c r="E2319" i="1"/>
  <c r="E2320" i="1"/>
  <c r="E2321" i="1"/>
  <c r="E2322" i="1"/>
  <c r="E2323" i="1"/>
  <c r="E2324" i="1"/>
  <c r="E2325" i="1"/>
  <c r="E2326" i="1"/>
  <c r="E2327" i="1"/>
  <c r="E2328" i="1"/>
  <c r="E2329" i="1"/>
  <c r="E2330" i="1"/>
  <c r="E2331" i="1"/>
  <c r="E2332" i="1"/>
  <c r="E2333" i="1"/>
  <c r="E2334" i="1"/>
  <c r="E2335" i="1"/>
  <c r="E2336" i="1"/>
  <c r="E2337" i="1"/>
  <c r="E2338" i="1"/>
  <c r="E2339" i="1"/>
  <c r="E2340" i="1"/>
  <c r="E2341" i="1"/>
  <c r="E2342" i="1"/>
  <c r="E2343" i="1"/>
  <c r="E2344" i="1"/>
  <c r="E2345" i="1"/>
  <c r="E2346" i="1"/>
  <c r="E2347" i="1"/>
  <c r="E2348" i="1"/>
  <c r="E2349" i="1"/>
  <c r="E2350" i="1"/>
  <c r="E2351" i="1"/>
  <c r="E2352" i="1"/>
  <c r="E2353" i="1"/>
  <c r="E2354" i="1"/>
  <c r="E2355" i="1"/>
  <c r="E2356" i="1"/>
  <c r="E2357" i="1"/>
  <c r="E2358" i="1"/>
  <c r="E2359" i="1"/>
  <c r="E2360" i="1"/>
  <c r="E2361" i="1"/>
  <c r="E2362" i="1"/>
  <c r="E2363" i="1"/>
  <c r="E2364" i="1"/>
  <c r="E2365" i="1"/>
  <c r="E2366" i="1"/>
  <c r="E2367" i="1"/>
  <c r="E2368" i="1"/>
  <c r="E2369" i="1"/>
  <c r="E2370" i="1"/>
  <c r="E2371" i="1"/>
  <c r="E2372" i="1"/>
  <c r="E2373" i="1"/>
  <c r="E2374" i="1"/>
  <c r="E2375" i="1"/>
  <c r="E2376" i="1"/>
  <c r="E2377" i="1"/>
  <c r="E2378" i="1"/>
  <c r="E2379" i="1"/>
  <c r="E2380" i="1"/>
  <c r="E2381" i="1"/>
  <c r="E2382" i="1"/>
  <c r="E2383" i="1"/>
  <c r="E2384" i="1"/>
  <c r="E2385" i="1"/>
  <c r="E2386" i="1"/>
  <c r="E2387" i="1"/>
  <c r="E2388" i="1"/>
  <c r="E2389" i="1"/>
  <c r="E2390" i="1"/>
  <c r="E2391" i="1"/>
  <c r="E2392" i="1"/>
  <c r="E2393" i="1"/>
  <c r="E2394" i="1"/>
  <c r="E2395" i="1"/>
  <c r="E2396" i="1"/>
  <c r="E2397" i="1"/>
  <c r="E2398" i="1"/>
  <c r="E2399" i="1"/>
  <c r="E2400" i="1"/>
  <c r="E2401" i="1"/>
  <c r="E2402" i="1"/>
  <c r="E2403" i="1"/>
  <c r="E2404" i="1"/>
  <c r="E2405" i="1"/>
  <c r="E2406" i="1"/>
  <c r="E2407" i="1"/>
  <c r="E2408" i="1"/>
  <c r="E2409" i="1"/>
  <c r="E2410" i="1"/>
  <c r="E2411" i="1"/>
  <c r="E2412" i="1"/>
  <c r="E2413" i="1"/>
  <c r="E2414" i="1"/>
  <c r="E2415" i="1"/>
  <c r="E2416" i="1"/>
  <c r="E2417" i="1"/>
  <c r="E2418" i="1"/>
  <c r="E2419" i="1"/>
  <c r="E2420" i="1"/>
  <c r="E2421" i="1"/>
  <c r="E2422" i="1"/>
  <c r="E2423" i="1"/>
  <c r="E2424" i="1"/>
  <c r="E2425" i="1"/>
  <c r="E2426" i="1"/>
  <c r="E2427" i="1"/>
  <c r="E2428" i="1"/>
  <c r="E2429" i="1"/>
  <c r="E2430" i="1"/>
  <c r="E2431" i="1"/>
  <c r="E2432" i="1"/>
  <c r="E2433" i="1"/>
  <c r="E2434" i="1"/>
  <c r="E2435" i="1"/>
  <c r="E2436" i="1"/>
  <c r="E2437" i="1"/>
  <c r="E2438" i="1"/>
  <c r="E2439" i="1"/>
  <c r="E2440" i="1"/>
  <c r="E2441" i="1"/>
  <c r="E2442" i="1"/>
  <c r="E2443" i="1"/>
  <c r="E2444" i="1"/>
  <c r="E2445" i="1"/>
  <c r="E2446" i="1"/>
  <c r="E2447" i="1"/>
  <c r="E2448" i="1"/>
  <c r="E2449" i="1"/>
  <c r="E2450" i="1"/>
  <c r="E2451" i="1"/>
  <c r="E2452" i="1"/>
  <c r="E2453" i="1"/>
  <c r="E2454" i="1"/>
  <c r="E2455" i="1"/>
  <c r="E2456" i="1"/>
  <c r="E2457" i="1"/>
  <c r="E2458" i="1"/>
  <c r="E2459" i="1"/>
  <c r="E2460" i="1"/>
  <c r="E2461" i="1"/>
  <c r="E2462" i="1"/>
  <c r="E2463" i="1"/>
  <c r="E2464" i="1"/>
  <c r="E2465" i="1"/>
  <c r="E2466" i="1"/>
  <c r="E2467" i="1"/>
  <c r="E2468" i="1"/>
  <c r="E2469" i="1"/>
  <c r="E2470" i="1"/>
  <c r="E2471" i="1"/>
  <c r="E2472" i="1"/>
  <c r="E2473" i="1"/>
  <c r="E2474" i="1"/>
  <c r="E2475" i="1"/>
  <c r="E2476" i="1"/>
  <c r="E2477" i="1"/>
  <c r="E2478" i="1"/>
  <c r="E2479" i="1"/>
  <c r="E2480" i="1"/>
  <c r="E2481" i="1"/>
  <c r="E2482" i="1"/>
  <c r="E2483" i="1"/>
  <c r="E2484" i="1"/>
  <c r="E2485" i="1"/>
  <c r="E2486" i="1"/>
  <c r="E2487" i="1"/>
  <c r="E2488" i="1"/>
  <c r="E2489" i="1"/>
  <c r="E2490" i="1"/>
  <c r="E2491" i="1"/>
  <c r="E2492" i="1"/>
  <c r="E2493" i="1"/>
  <c r="E2494" i="1"/>
  <c r="E2495" i="1"/>
  <c r="E2496" i="1"/>
  <c r="E2497" i="1"/>
  <c r="E2498" i="1"/>
  <c r="E2499" i="1"/>
  <c r="E2500" i="1"/>
  <c r="E2501" i="1"/>
  <c r="E2502" i="1"/>
  <c r="E2503" i="1"/>
  <c r="E2504" i="1"/>
  <c r="E2505" i="1"/>
  <c r="E2506" i="1"/>
  <c r="E2507" i="1"/>
  <c r="E2508" i="1"/>
  <c r="E2509" i="1"/>
  <c r="E2510" i="1"/>
  <c r="E2511" i="1"/>
  <c r="E2512" i="1"/>
  <c r="E2513" i="1"/>
  <c r="E2514" i="1"/>
  <c r="E2515" i="1"/>
  <c r="E2516" i="1"/>
  <c r="E2517" i="1"/>
  <c r="E2518" i="1"/>
  <c r="E2519" i="1"/>
  <c r="E2520" i="1"/>
  <c r="E2521" i="1"/>
  <c r="E2522" i="1"/>
  <c r="E2523" i="1"/>
  <c r="E2524" i="1"/>
  <c r="E2525" i="1"/>
  <c r="E2526" i="1"/>
  <c r="E2527" i="1"/>
  <c r="E2528" i="1"/>
  <c r="E2529" i="1"/>
  <c r="E2530" i="1"/>
  <c r="E2531" i="1"/>
  <c r="E2532" i="1"/>
  <c r="E2533" i="1"/>
  <c r="E2534" i="1"/>
  <c r="E2535" i="1"/>
  <c r="E2536" i="1"/>
  <c r="E2537" i="1"/>
  <c r="E2538" i="1"/>
  <c r="E2539" i="1"/>
  <c r="E2540" i="1"/>
  <c r="E2541" i="1"/>
  <c r="E2542" i="1"/>
  <c r="E2543" i="1"/>
  <c r="E2544" i="1"/>
  <c r="E2545" i="1"/>
  <c r="E2546" i="1"/>
  <c r="E2547" i="1"/>
  <c r="E2548" i="1"/>
  <c r="E2549" i="1"/>
  <c r="E2550" i="1"/>
  <c r="E2551" i="1"/>
  <c r="E2552" i="1"/>
  <c r="E2553" i="1"/>
  <c r="E2554" i="1"/>
  <c r="E2555" i="1"/>
  <c r="E2556" i="1"/>
  <c r="E2557" i="1"/>
  <c r="E2558" i="1"/>
  <c r="E2559" i="1"/>
  <c r="E2560" i="1"/>
  <c r="E2561" i="1"/>
  <c r="E2562" i="1"/>
  <c r="E2563" i="1"/>
  <c r="E2564" i="1"/>
  <c r="E2565" i="1"/>
  <c r="E2566" i="1"/>
  <c r="E2567" i="1"/>
  <c r="E2568" i="1"/>
  <c r="E2569" i="1"/>
  <c r="E2570" i="1"/>
  <c r="E2571" i="1"/>
  <c r="E2572" i="1"/>
  <c r="E2573" i="1"/>
  <c r="E2574" i="1"/>
  <c r="E2575" i="1"/>
  <c r="E2576" i="1"/>
  <c r="E2577" i="1"/>
  <c r="E2578" i="1"/>
  <c r="E2579" i="1"/>
  <c r="E2580" i="1"/>
  <c r="E2581" i="1"/>
  <c r="E2582" i="1"/>
  <c r="E2583" i="1"/>
  <c r="E2584" i="1"/>
  <c r="E2585" i="1"/>
  <c r="E2586" i="1"/>
  <c r="E2587" i="1"/>
  <c r="E2588" i="1"/>
  <c r="E2589" i="1"/>
  <c r="E2590" i="1"/>
  <c r="E2591" i="1"/>
  <c r="E2592" i="1"/>
  <c r="E2593" i="1"/>
  <c r="E2594" i="1"/>
  <c r="E2595" i="1"/>
  <c r="E2596" i="1"/>
  <c r="E2597" i="1"/>
  <c r="E2598" i="1"/>
  <c r="E2599" i="1"/>
  <c r="E2600" i="1"/>
  <c r="E2601" i="1"/>
  <c r="E2602" i="1"/>
  <c r="E2603" i="1"/>
  <c r="E2604" i="1"/>
  <c r="E2605" i="1"/>
  <c r="E2606" i="1"/>
  <c r="E2607" i="1"/>
  <c r="E2608" i="1"/>
  <c r="E2609" i="1"/>
  <c r="E2610" i="1"/>
  <c r="E2611" i="1"/>
  <c r="E2612" i="1"/>
  <c r="E2613" i="1"/>
  <c r="E2614" i="1"/>
  <c r="E2615" i="1"/>
  <c r="E2616" i="1"/>
  <c r="E2617" i="1"/>
  <c r="E2618" i="1"/>
  <c r="E2619" i="1"/>
  <c r="E2620" i="1"/>
  <c r="E2621" i="1"/>
  <c r="E2622" i="1"/>
  <c r="E2623" i="1"/>
  <c r="E2624" i="1"/>
  <c r="E2625" i="1"/>
  <c r="E2626" i="1"/>
  <c r="E2627" i="1"/>
  <c r="E2628" i="1"/>
  <c r="E2629" i="1"/>
  <c r="E2630" i="1"/>
  <c r="E2631" i="1"/>
  <c r="E2632" i="1"/>
  <c r="E2633" i="1"/>
  <c r="E2634" i="1"/>
  <c r="E2635" i="1"/>
  <c r="E2636" i="1"/>
  <c r="E2637" i="1"/>
  <c r="E2638" i="1"/>
  <c r="E2639" i="1"/>
  <c r="E2640" i="1"/>
  <c r="E2641" i="1"/>
  <c r="E2642" i="1"/>
  <c r="E2643" i="1"/>
  <c r="E2644" i="1"/>
  <c r="E2645" i="1"/>
  <c r="E2646" i="1"/>
  <c r="E2647" i="1"/>
  <c r="E2648" i="1"/>
  <c r="E2649" i="1"/>
  <c r="E2650" i="1"/>
  <c r="E2651" i="1"/>
  <c r="E2652" i="1"/>
  <c r="E2653" i="1"/>
  <c r="E2654" i="1"/>
  <c r="E2655" i="1"/>
  <c r="E2656" i="1"/>
  <c r="E2657" i="1"/>
  <c r="E2658" i="1"/>
  <c r="E2659" i="1"/>
  <c r="E2660" i="1"/>
  <c r="E2661" i="1"/>
  <c r="E2662" i="1"/>
  <c r="E2663" i="1"/>
  <c r="E2664" i="1"/>
  <c r="E2665" i="1"/>
  <c r="E2666" i="1"/>
  <c r="E2667" i="1"/>
  <c r="E2668" i="1"/>
  <c r="E2669" i="1"/>
  <c r="E2670" i="1"/>
  <c r="E2671" i="1"/>
  <c r="E2672" i="1"/>
  <c r="E2673" i="1"/>
  <c r="E2674" i="1"/>
  <c r="E2675" i="1"/>
  <c r="E2676" i="1"/>
  <c r="E2677" i="1"/>
  <c r="E2678" i="1"/>
  <c r="E2679" i="1"/>
  <c r="E2680" i="1"/>
  <c r="E2681" i="1"/>
  <c r="E2682" i="1"/>
  <c r="E2683" i="1"/>
  <c r="E2684" i="1"/>
  <c r="E2685" i="1"/>
  <c r="E2686" i="1"/>
  <c r="E2687" i="1"/>
  <c r="E2688" i="1"/>
  <c r="E2689" i="1"/>
  <c r="E2690" i="1"/>
  <c r="E2691" i="1"/>
  <c r="E2692" i="1"/>
  <c r="E2693" i="1"/>
  <c r="E2694" i="1"/>
  <c r="E2695" i="1"/>
  <c r="E2696" i="1"/>
  <c r="E2697" i="1"/>
  <c r="E2698" i="1"/>
  <c r="E2699" i="1"/>
  <c r="E2700" i="1"/>
  <c r="E2701" i="1"/>
  <c r="E2702" i="1"/>
  <c r="E2703" i="1"/>
  <c r="E2704" i="1"/>
  <c r="E2705" i="1"/>
  <c r="E2706" i="1"/>
  <c r="E2707" i="1"/>
  <c r="E2708" i="1"/>
  <c r="E2709" i="1"/>
  <c r="E2710" i="1"/>
  <c r="E2711" i="1"/>
  <c r="E2712" i="1"/>
  <c r="E2713" i="1"/>
  <c r="E2714" i="1"/>
  <c r="E2715" i="1"/>
  <c r="E2716" i="1"/>
  <c r="E2717" i="1"/>
  <c r="E2718" i="1"/>
  <c r="E2719" i="1"/>
  <c r="E2720" i="1"/>
  <c r="E2721" i="1"/>
  <c r="E2722" i="1"/>
  <c r="E2723" i="1"/>
  <c r="E2724" i="1"/>
  <c r="E2725" i="1"/>
  <c r="E2726" i="1"/>
  <c r="E2727" i="1"/>
  <c r="E2728" i="1"/>
  <c r="E2729" i="1"/>
  <c r="E2730" i="1"/>
  <c r="E2731" i="1"/>
  <c r="E2732" i="1"/>
  <c r="E2733" i="1"/>
  <c r="E2734" i="1"/>
  <c r="E2735" i="1"/>
  <c r="E2736" i="1"/>
  <c r="E2737" i="1"/>
  <c r="E2738" i="1"/>
  <c r="E2739" i="1"/>
  <c r="E2740" i="1"/>
  <c r="E2741" i="1"/>
  <c r="E2742" i="1"/>
  <c r="E2743" i="1"/>
  <c r="E2744" i="1"/>
  <c r="E2745" i="1"/>
  <c r="E2746" i="1"/>
  <c r="E2747" i="1"/>
  <c r="E2748" i="1"/>
  <c r="E2749" i="1"/>
  <c r="E2750" i="1"/>
  <c r="E2751" i="1"/>
  <c r="E2752" i="1"/>
  <c r="E2753" i="1"/>
  <c r="E2754" i="1"/>
  <c r="E2755" i="1"/>
  <c r="E2756" i="1"/>
  <c r="E2757" i="1"/>
  <c r="E2758" i="1"/>
  <c r="E2759" i="1"/>
  <c r="E2760" i="1"/>
  <c r="E2761" i="1"/>
  <c r="E2762" i="1"/>
  <c r="E2763" i="1"/>
  <c r="E2764" i="1"/>
  <c r="E2765" i="1"/>
  <c r="E2766" i="1"/>
  <c r="E2767" i="1"/>
  <c r="E2768" i="1"/>
  <c r="E2769" i="1"/>
  <c r="E2770" i="1"/>
  <c r="E2771" i="1"/>
  <c r="E2772" i="1"/>
  <c r="E2773" i="1"/>
  <c r="E2774" i="1"/>
  <c r="E2775" i="1"/>
  <c r="E2776" i="1"/>
  <c r="E2777" i="1"/>
  <c r="E2778" i="1"/>
  <c r="E2779" i="1"/>
  <c r="E2780" i="1"/>
  <c r="E2781" i="1"/>
  <c r="E2782" i="1"/>
  <c r="E2783" i="1"/>
  <c r="E2784" i="1"/>
  <c r="E2785" i="1"/>
  <c r="E2786" i="1"/>
  <c r="E2787" i="1"/>
  <c r="E2788" i="1"/>
  <c r="E2789" i="1"/>
  <c r="E2790" i="1"/>
  <c r="E2791" i="1"/>
  <c r="E2792" i="1"/>
  <c r="E2793" i="1"/>
  <c r="E2794" i="1"/>
  <c r="E2795" i="1"/>
  <c r="E2796" i="1"/>
  <c r="E2797" i="1"/>
  <c r="E2798" i="1"/>
  <c r="E2799" i="1"/>
  <c r="E2800" i="1"/>
  <c r="E2801" i="1"/>
  <c r="E2802" i="1"/>
  <c r="E2803" i="1"/>
  <c r="E2804" i="1"/>
  <c r="E2805" i="1"/>
  <c r="E2806" i="1"/>
  <c r="E2807" i="1"/>
  <c r="E2808" i="1"/>
  <c r="E2809" i="1"/>
  <c r="E2810" i="1"/>
  <c r="E2811" i="1"/>
  <c r="E2812" i="1"/>
  <c r="E2813" i="1"/>
  <c r="E2814" i="1"/>
  <c r="E2815" i="1"/>
  <c r="E2816" i="1"/>
  <c r="E2817" i="1"/>
  <c r="E2818" i="1"/>
  <c r="E2819" i="1"/>
  <c r="E2820" i="1"/>
  <c r="E2821" i="1"/>
  <c r="E2822" i="1"/>
  <c r="E2823" i="1"/>
  <c r="E2824" i="1"/>
  <c r="E2825" i="1"/>
  <c r="E2826" i="1"/>
  <c r="E2827" i="1"/>
  <c r="E2828" i="1"/>
  <c r="E2829" i="1"/>
  <c r="E2830" i="1"/>
  <c r="E2831" i="1"/>
  <c r="E2832" i="1"/>
  <c r="E2833" i="1"/>
  <c r="E2834" i="1"/>
  <c r="E2835" i="1"/>
  <c r="E2836" i="1"/>
  <c r="E2837" i="1"/>
  <c r="E2838" i="1"/>
  <c r="E2839" i="1"/>
  <c r="E2840" i="1"/>
  <c r="E2841" i="1"/>
  <c r="E2842" i="1"/>
  <c r="E2843" i="1"/>
  <c r="E2844" i="1"/>
  <c r="E2845" i="1"/>
  <c r="E2846" i="1"/>
  <c r="E2847" i="1"/>
  <c r="E2848" i="1"/>
  <c r="E2849" i="1"/>
  <c r="E2850" i="1"/>
  <c r="E2851" i="1"/>
  <c r="E2852" i="1"/>
  <c r="E2853" i="1"/>
  <c r="E2854" i="1"/>
  <c r="E2855" i="1"/>
  <c r="E2856" i="1"/>
  <c r="E2857" i="1"/>
  <c r="E2858" i="1"/>
  <c r="E2859" i="1"/>
  <c r="E2860" i="1"/>
  <c r="E2861" i="1"/>
  <c r="E2862" i="1"/>
  <c r="E2863" i="1"/>
  <c r="E2864" i="1"/>
  <c r="E2865" i="1"/>
  <c r="E2866" i="1"/>
  <c r="E2867" i="1"/>
  <c r="E2868" i="1"/>
  <c r="E2869" i="1"/>
  <c r="E2870" i="1"/>
  <c r="E2871" i="1"/>
  <c r="E2872" i="1"/>
  <c r="E2873" i="1"/>
  <c r="E2874" i="1"/>
  <c r="E2875" i="1"/>
  <c r="E2876" i="1"/>
  <c r="E2877" i="1"/>
  <c r="E2878" i="1"/>
  <c r="E2879" i="1"/>
  <c r="E2880" i="1"/>
  <c r="E2881" i="1"/>
  <c r="E2882" i="1"/>
  <c r="E2883" i="1"/>
  <c r="E2884" i="1"/>
  <c r="E2885" i="1"/>
  <c r="E2886" i="1"/>
  <c r="E2887" i="1"/>
  <c r="E2888" i="1"/>
  <c r="E2889" i="1"/>
  <c r="E2890" i="1"/>
  <c r="E2891" i="1"/>
  <c r="E2892" i="1"/>
  <c r="E2893" i="1"/>
  <c r="E2894" i="1"/>
  <c r="E2895" i="1"/>
  <c r="E2896" i="1"/>
  <c r="E2897" i="1"/>
  <c r="E2898" i="1"/>
  <c r="E2899" i="1"/>
  <c r="E2900" i="1"/>
  <c r="E2901" i="1"/>
  <c r="E2902" i="1"/>
  <c r="E2903" i="1"/>
  <c r="E2904" i="1"/>
  <c r="E2905" i="1"/>
  <c r="E2906" i="1"/>
  <c r="E2907" i="1"/>
  <c r="E2908" i="1"/>
  <c r="E2909" i="1"/>
  <c r="E2910" i="1"/>
  <c r="E2911" i="1"/>
  <c r="E2912" i="1"/>
  <c r="E2913" i="1"/>
  <c r="E2914" i="1"/>
  <c r="E2915" i="1"/>
  <c r="E2916" i="1"/>
  <c r="E2917" i="1"/>
  <c r="E2918" i="1"/>
  <c r="E2919" i="1"/>
  <c r="E2920" i="1"/>
  <c r="E2921" i="1"/>
  <c r="E2922" i="1"/>
  <c r="E2923" i="1"/>
  <c r="E2924" i="1"/>
  <c r="E2925" i="1"/>
  <c r="E2926" i="1"/>
  <c r="E2927" i="1"/>
  <c r="E2928" i="1"/>
  <c r="E2929" i="1"/>
  <c r="E2930" i="1"/>
  <c r="E2931" i="1"/>
  <c r="E2932" i="1"/>
  <c r="E2933" i="1"/>
  <c r="E2934" i="1"/>
  <c r="E2935" i="1"/>
  <c r="E2936" i="1"/>
  <c r="E2937" i="1"/>
  <c r="E2938" i="1"/>
  <c r="E2939" i="1"/>
  <c r="E2940" i="1"/>
  <c r="E2941" i="1"/>
  <c r="E2942" i="1"/>
  <c r="E2943" i="1"/>
  <c r="E2944" i="1"/>
  <c r="E2945" i="1"/>
  <c r="E2946" i="1"/>
  <c r="E2947" i="1"/>
  <c r="E2948" i="1"/>
  <c r="E2949" i="1"/>
  <c r="E2950" i="1"/>
  <c r="E2951" i="1"/>
  <c r="E2952" i="1"/>
  <c r="E2953" i="1"/>
  <c r="E2954" i="1"/>
  <c r="E2955" i="1"/>
  <c r="E2956" i="1"/>
  <c r="E2957" i="1"/>
  <c r="E2958" i="1"/>
  <c r="E2959" i="1"/>
  <c r="E2960" i="1"/>
  <c r="E2961" i="1"/>
  <c r="E2962" i="1"/>
  <c r="E2963" i="1"/>
  <c r="E2964" i="1"/>
  <c r="E2965" i="1"/>
  <c r="E2966" i="1"/>
  <c r="E2967" i="1"/>
  <c r="E2968" i="1"/>
  <c r="E2969" i="1"/>
  <c r="E2970" i="1"/>
  <c r="E2971" i="1"/>
  <c r="E2972" i="1"/>
  <c r="E2973" i="1"/>
  <c r="E2974" i="1"/>
  <c r="E2975" i="1"/>
  <c r="E2976" i="1"/>
  <c r="E2977" i="1"/>
  <c r="E2978" i="1"/>
  <c r="E2979" i="1"/>
  <c r="E2980" i="1"/>
  <c r="E2981" i="1"/>
  <c r="E2982" i="1"/>
  <c r="E2983" i="1"/>
  <c r="E2984" i="1"/>
  <c r="E2985" i="1"/>
  <c r="E2986" i="1"/>
  <c r="E2987" i="1"/>
  <c r="E2988" i="1"/>
  <c r="E2989" i="1"/>
  <c r="E2990" i="1"/>
  <c r="E2991" i="1"/>
  <c r="E2992" i="1"/>
  <c r="E2993" i="1"/>
  <c r="E2994" i="1"/>
  <c r="E2995" i="1"/>
  <c r="E2996" i="1"/>
  <c r="E2997" i="1"/>
  <c r="E2998" i="1"/>
  <c r="E2999" i="1"/>
  <c r="E3000" i="1"/>
  <c r="E3001" i="1"/>
  <c r="E3002" i="1"/>
  <c r="E3003" i="1"/>
  <c r="E3004" i="1"/>
  <c r="E3005" i="1"/>
  <c r="E3006" i="1"/>
  <c r="E3007" i="1"/>
  <c r="E3008" i="1"/>
  <c r="E3009" i="1"/>
  <c r="E3010" i="1"/>
  <c r="E3011" i="1"/>
  <c r="E3012" i="1"/>
  <c r="E3013" i="1"/>
  <c r="E3014" i="1"/>
  <c r="E3015" i="1"/>
  <c r="E3016" i="1"/>
  <c r="E3017" i="1"/>
  <c r="E3018" i="1"/>
  <c r="E3019" i="1"/>
  <c r="E3020" i="1"/>
  <c r="E3021" i="1"/>
  <c r="E3022" i="1"/>
  <c r="E3023" i="1"/>
  <c r="E3024" i="1"/>
  <c r="E3025" i="1"/>
  <c r="E3026" i="1"/>
  <c r="E3027" i="1"/>
  <c r="E3028" i="1"/>
  <c r="E3029" i="1"/>
  <c r="E3030" i="1"/>
  <c r="E3031" i="1"/>
  <c r="E3032" i="1"/>
  <c r="E3033" i="1"/>
  <c r="E3034" i="1"/>
  <c r="E3035" i="1"/>
  <c r="E3036" i="1"/>
  <c r="E3037" i="1"/>
  <c r="E3038" i="1"/>
  <c r="E3039" i="1"/>
  <c r="E3040" i="1"/>
  <c r="E3041" i="1"/>
  <c r="E3042" i="1"/>
  <c r="E3043" i="1"/>
  <c r="E3044" i="1"/>
  <c r="E3045" i="1"/>
  <c r="E3046" i="1"/>
  <c r="E3047" i="1"/>
  <c r="E3048" i="1"/>
  <c r="E3049" i="1"/>
  <c r="E3050" i="1"/>
  <c r="E3051" i="1"/>
  <c r="E3052" i="1"/>
  <c r="E3053" i="1"/>
  <c r="E3054" i="1"/>
  <c r="E3055" i="1"/>
  <c r="E3056" i="1"/>
  <c r="E3057" i="1"/>
  <c r="E3058" i="1"/>
  <c r="E3059" i="1"/>
  <c r="E3060" i="1"/>
  <c r="E3061" i="1"/>
  <c r="E3062" i="1"/>
  <c r="E3063" i="1"/>
  <c r="E3064" i="1"/>
  <c r="E3065" i="1"/>
  <c r="E3066" i="1"/>
  <c r="E3067" i="1"/>
  <c r="E3068" i="1"/>
  <c r="E3069" i="1"/>
  <c r="E3070" i="1"/>
  <c r="E3071" i="1"/>
  <c r="E3072" i="1"/>
  <c r="E3073" i="1"/>
  <c r="E3074" i="1"/>
  <c r="E3075" i="1"/>
  <c r="E3076" i="1"/>
  <c r="E3077" i="1"/>
  <c r="E3078" i="1"/>
  <c r="E3079" i="1"/>
  <c r="E3080" i="1"/>
  <c r="E3081" i="1"/>
  <c r="E3082" i="1"/>
  <c r="E3083" i="1"/>
  <c r="E3084" i="1"/>
  <c r="E3085" i="1"/>
  <c r="E3086" i="1"/>
  <c r="E3087" i="1"/>
  <c r="E3088" i="1"/>
  <c r="E3089" i="1"/>
  <c r="E3090" i="1"/>
  <c r="E3091" i="1"/>
  <c r="E3092" i="1"/>
  <c r="E3093" i="1"/>
  <c r="E3094" i="1"/>
  <c r="E3095" i="1"/>
  <c r="E3096" i="1"/>
  <c r="E3097" i="1"/>
  <c r="E3098" i="1"/>
  <c r="E3099" i="1"/>
  <c r="E3100" i="1"/>
  <c r="E3101" i="1"/>
  <c r="E3102" i="1"/>
  <c r="E3103" i="1"/>
  <c r="E3104" i="1"/>
  <c r="E3105" i="1"/>
  <c r="E3106" i="1"/>
  <c r="E3107" i="1"/>
  <c r="E3108" i="1"/>
  <c r="E3109" i="1"/>
  <c r="E3110" i="1"/>
  <c r="E3111" i="1"/>
  <c r="E3112" i="1"/>
  <c r="E3113" i="1"/>
  <c r="E3114" i="1"/>
  <c r="E3115" i="1"/>
  <c r="E3116" i="1"/>
  <c r="E3117" i="1"/>
  <c r="E3118" i="1"/>
  <c r="E3119" i="1"/>
  <c r="E3120" i="1"/>
  <c r="E3121" i="1"/>
  <c r="E3122" i="1"/>
  <c r="E3123" i="1"/>
  <c r="E3124" i="1"/>
  <c r="E3125" i="1"/>
  <c r="E3126" i="1"/>
  <c r="E3127" i="1"/>
  <c r="E3128" i="1"/>
  <c r="E3129" i="1"/>
  <c r="E3130" i="1"/>
  <c r="E3131" i="1"/>
  <c r="E3132" i="1"/>
  <c r="E3133" i="1"/>
  <c r="E3134" i="1"/>
  <c r="E3135" i="1"/>
  <c r="E3136" i="1"/>
  <c r="E3137" i="1"/>
  <c r="E3138" i="1"/>
  <c r="E3139" i="1"/>
  <c r="E3140" i="1"/>
  <c r="E3141" i="1"/>
  <c r="E3142" i="1"/>
  <c r="E3143" i="1"/>
  <c r="E3144" i="1"/>
  <c r="E3145" i="1"/>
  <c r="E3146" i="1"/>
  <c r="E3147" i="1"/>
  <c r="E3148" i="1"/>
  <c r="E3149" i="1"/>
  <c r="E3150" i="1"/>
  <c r="E3151" i="1"/>
  <c r="E3152" i="1"/>
  <c r="E3153" i="1"/>
  <c r="E3154" i="1"/>
  <c r="E3155" i="1"/>
  <c r="E3156" i="1"/>
  <c r="E3157" i="1"/>
  <c r="E3158" i="1"/>
  <c r="E3159" i="1"/>
  <c r="E3160" i="1"/>
  <c r="E3161" i="1"/>
  <c r="E3162" i="1"/>
  <c r="E3163" i="1"/>
  <c r="E3164" i="1"/>
  <c r="E3165" i="1"/>
  <c r="E3166" i="1"/>
  <c r="E3167" i="1"/>
  <c r="E3168" i="1"/>
  <c r="E3169" i="1"/>
  <c r="E3170" i="1"/>
  <c r="E3171" i="1"/>
  <c r="E3172" i="1"/>
  <c r="E3173" i="1"/>
  <c r="E3174" i="1"/>
  <c r="E3175" i="1"/>
  <c r="E3176" i="1"/>
  <c r="E3177" i="1"/>
  <c r="E3178" i="1"/>
  <c r="E3179" i="1"/>
  <c r="E3180" i="1"/>
  <c r="E3181" i="1"/>
  <c r="E3182" i="1"/>
  <c r="E3183" i="1"/>
  <c r="E3184" i="1"/>
  <c r="E3185" i="1"/>
  <c r="E3186" i="1"/>
  <c r="E3187" i="1"/>
  <c r="E3188" i="1"/>
  <c r="E3189" i="1"/>
  <c r="E3190" i="1"/>
  <c r="E3191" i="1"/>
  <c r="E3192" i="1"/>
  <c r="E3193" i="1"/>
  <c r="E3194" i="1"/>
  <c r="E3195" i="1"/>
  <c r="E3196" i="1"/>
  <c r="E3197" i="1"/>
  <c r="E3198" i="1"/>
  <c r="E3199" i="1"/>
  <c r="E3200" i="1"/>
  <c r="E3201" i="1"/>
  <c r="E3202" i="1"/>
  <c r="E3203" i="1"/>
  <c r="E3204" i="1"/>
  <c r="E3205" i="1"/>
  <c r="E3206" i="1"/>
  <c r="E3207" i="1"/>
  <c r="E3208" i="1"/>
  <c r="E3209" i="1"/>
  <c r="E3210" i="1"/>
  <c r="E3211" i="1"/>
  <c r="E3212" i="1"/>
  <c r="E3213" i="1"/>
  <c r="E3214" i="1"/>
  <c r="E3215" i="1"/>
  <c r="E3216" i="1"/>
  <c r="E3217" i="1"/>
  <c r="E3218" i="1"/>
  <c r="E3219" i="1"/>
  <c r="E3220" i="1"/>
  <c r="E3221" i="1"/>
  <c r="E3222" i="1"/>
  <c r="E3223" i="1"/>
  <c r="E3224" i="1"/>
  <c r="E3225" i="1"/>
  <c r="E3226" i="1"/>
  <c r="E3227" i="1"/>
  <c r="E3228" i="1"/>
  <c r="E3229" i="1"/>
  <c r="E3230" i="1"/>
  <c r="E3231" i="1"/>
  <c r="E3232" i="1"/>
  <c r="E3233" i="1"/>
  <c r="E3234" i="1"/>
  <c r="E3235" i="1"/>
  <c r="E3236" i="1"/>
  <c r="E3237" i="1"/>
  <c r="E3238" i="1"/>
  <c r="E3239" i="1"/>
  <c r="E3240" i="1"/>
  <c r="E3241" i="1"/>
  <c r="E3242" i="1"/>
  <c r="E3243" i="1"/>
  <c r="E3244" i="1"/>
  <c r="E3245" i="1"/>
  <c r="E3246" i="1"/>
  <c r="E3247" i="1"/>
  <c r="E3248" i="1"/>
  <c r="E3249" i="1"/>
  <c r="E3250" i="1"/>
  <c r="E3251" i="1"/>
  <c r="E3252" i="1"/>
  <c r="E3253" i="1"/>
  <c r="E3254" i="1"/>
  <c r="E3255" i="1"/>
  <c r="E3256" i="1"/>
  <c r="E3257" i="1"/>
  <c r="E3258" i="1"/>
  <c r="E3259" i="1"/>
  <c r="E3260" i="1"/>
  <c r="E3261" i="1"/>
  <c r="E3262" i="1"/>
  <c r="E3263" i="1"/>
  <c r="E3264" i="1"/>
  <c r="E3265" i="1"/>
  <c r="E3266" i="1"/>
  <c r="E3267" i="1"/>
  <c r="E3268" i="1"/>
  <c r="E3269" i="1"/>
  <c r="E3270" i="1"/>
  <c r="E3271" i="1"/>
  <c r="E3272" i="1"/>
  <c r="E3273" i="1"/>
  <c r="E3274" i="1"/>
  <c r="E3275" i="1"/>
  <c r="E3276" i="1"/>
  <c r="E3277" i="1"/>
  <c r="E3278" i="1"/>
  <c r="E3279" i="1"/>
  <c r="E3280" i="1"/>
  <c r="E3281" i="1"/>
  <c r="E3282" i="1"/>
  <c r="E3283" i="1"/>
  <c r="E3284" i="1"/>
  <c r="E3285" i="1"/>
  <c r="E3286" i="1"/>
  <c r="E3287" i="1"/>
  <c r="E3288" i="1"/>
  <c r="E3289" i="1"/>
  <c r="E3290" i="1"/>
  <c r="E3291" i="1"/>
  <c r="E3292" i="1"/>
  <c r="E3293" i="1"/>
  <c r="E3294" i="1"/>
  <c r="E3295" i="1"/>
  <c r="E3296" i="1"/>
  <c r="E3297" i="1"/>
  <c r="E3298" i="1"/>
  <c r="E3299" i="1"/>
  <c r="E3300" i="1"/>
  <c r="E3301" i="1"/>
  <c r="E3302" i="1"/>
  <c r="E3303" i="1"/>
  <c r="E3304" i="1"/>
  <c r="E3305" i="1"/>
  <c r="E3306" i="1"/>
  <c r="E3307" i="1"/>
  <c r="E3308" i="1"/>
  <c r="E3309" i="1"/>
  <c r="E3310" i="1"/>
  <c r="E3311" i="1"/>
  <c r="E3312" i="1"/>
  <c r="E3313" i="1"/>
  <c r="E3314" i="1"/>
  <c r="E3315" i="1"/>
  <c r="E3316" i="1"/>
  <c r="E3317" i="1"/>
  <c r="E3318" i="1"/>
  <c r="E3319" i="1"/>
  <c r="E3320" i="1"/>
  <c r="E3321" i="1"/>
  <c r="E3322" i="1"/>
  <c r="E3323" i="1"/>
  <c r="E3324" i="1"/>
  <c r="E3325" i="1"/>
  <c r="E3326" i="1"/>
  <c r="E3327" i="1"/>
  <c r="E3328" i="1"/>
  <c r="E3329" i="1"/>
  <c r="E3330" i="1"/>
  <c r="E3331" i="1"/>
  <c r="E3332" i="1"/>
  <c r="E3333" i="1"/>
  <c r="E3334" i="1"/>
  <c r="E3335" i="1"/>
  <c r="E3336" i="1"/>
  <c r="E3337" i="1"/>
  <c r="E3338" i="1"/>
  <c r="E3339" i="1"/>
  <c r="E3340" i="1"/>
  <c r="E3341" i="1"/>
  <c r="E3342" i="1"/>
  <c r="E3343" i="1"/>
  <c r="E3344" i="1"/>
  <c r="E3345" i="1"/>
  <c r="E3346" i="1"/>
  <c r="E3347" i="1"/>
  <c r="E3348" i="1"/>
  <c r="E3349" i="1"/>
  <c r="E3350" i="1"/>
  <c r="E3351" i="1"/>
  <c r="E3352" i="1"/>
  <c r="E3353" i="1"/>
  <c r="E3354" i="1"/>
  <c r="E3355" i="1"/>
  <c r="E3356" i="1"/>
  <c r="E3357" i="1"/>
  <c r="E3358" i="1"/>
  <c r="E3359" i="1"/>
  <c r="E3360" i="1"/>
  <c r="E3361" i="1"/>
  <c r="E3362" i="1"/>
  <c r="E3363" i="1"/>
  <c r="E3364" i="1"/>
  <c r="E3365" i="1"/>
  <c r="E3366" i="1"/>
  <c r="E3367" i="1"/>
  <c r="E3368" i="1"/>
  <c r="E3369" i="1"/>
  <c r="E3370" i="1"/>
  <c r="E3371" i="1"/>
  <c r="E3372" i="1"/>
  <c r="E3373" i="1"/>
  <c r="E3374" i="1"/>
  <c r="E3375" i="1"/>
  <c r="E3376" i="1"/>
  <c r="E3377" i="1"/>
  <c r="E3378" i="1"/>
  <c r="E3379" i="1"/>
  <c r="E3380" i="1"/>
  <c r="E3381" i="1"/>
  <c r="E3382" i="1"/>
  <c r="E3383" i="1"/>
  <c r="E3384" i="1"/>
  <c r="E3385" i="1"/>
  <c r="E3386" i="1"/>
  <c r="E3387" i="1"/>
  <c r="E3388" i="1"/>
  <c r="E3389" i="1"/>
  <c r="E3390" i="1"/>
  <c r="E3391" i="1"/>
  <c r="E3392" i="1"/>
  <c r="E3393" i="1"/>
  <c r="E3394" i="1"/>
  <c r="E3395" i="1"/>
  <c r="E3396" i="1"/>
  <c r="E3397" i="1"/>
  <c r="E3398" i="1"/>
  <c r="E3399" i="1"/>
  <c r="E3400" i="1"/>
  <c r="E3401" i="1"/>
  <c r="E3402" i="1"/>
  <c r="E3403" i="1"/>
  <c r="E3404" i="1"/>
  <c r="E3405" i="1"/>
  <c r="E3406" i="1"/>
  <c r="E3407" i="1"/>
  <c r="E3408" i="1"/>
  <c r="E3409" i="1"/>
  <c r="E3410" i="1"/>
  <c r="E3411" i="1"/>
  <c r="E3412" i="1"/>
  <c r="E3413" i="1"/>
  <c r="E3414" i="1"/>
  <c r="E3415" i="1"/>
  <c r="E3416" i="1"/>
  <c r="E3417" i="1"/>
  <c r="E3418" i="1"/>
  <c r="E3419" i="1"/>
  <c r="E3420" i="1"/>
  <c r="E3421" i="1"/>
  <c r="E3422" i="1"/>
  <c r="E3423" i="1"/>
  <c r="E3424" i="1"/>
  <c r="E3425" i="1"/>
  <c r="E3426" i="1"/>
  <c r="E3427" i="1"/>
  <c r="E3428" i="1"/>
  <c r="E3429" i="1"/>
  <c r="E3430" i="1"/>
  <c r="E3431" i="1"/>
  <c r="E3432" i="1"/>
  <c r="E3433" i="1"/>
  <c r="E3434" i="1"/>
  <c r="E3435" i="1"/>
  <c r="E3436" i="1"/>
  <c r="E3437" i="1"/>
  <c r="E3438" i="1"/>
  <c r="E3439" i="1"/>
  <c r="E3440" i="1"/>
  <c r="E3441" i="1"/>
  <c r="E3442" i="1"/>
  <c r="E3443" i="1"/>
  <c r="E3444" i="1"/>
  <c r="E3445" i="1"/>
  <c r="E3446" i="1"/>
  <c r="E3447" i="1"/>
  <c r="E3448" i="1"/>
  <c r="E3449" i="1"/>
  <c r="E3450" i="1"/>
  <c r="E3451" i="1"/>
  <c r="E3452" i="1"/>
  <c r="E3453" i="1"/>
  <c r="E3454" i="1"/>
  <c r="E3455" i="1"/>
  <c r="E3456" i="1"/>
  <c r="E3457" i="1"/>
  <c r="E3458" i="1"/>
  <c r="E3459" i="1"/>
  <c r="E3460" i="1"/>
  <c r="E3461" i="1"/>
  <c r="E3462" i="1"/>
  <c r="E3463" i="1"/>
  <c r="E3464" i="1"/>
  <c r="E3465" i="1"/>
  <c r="E3466" i="1"/>
  <c r="E3467" i="1"/>
  <c r="E3468" i="1"/>
  <c r="E3469" i="1"/>
  <c r="E3470" i="1"/>
  <c r="E3471" i="1"/>
  <c r="E3472" i="1"/>
  <c r="E3473" i="1"/>
  <c r="E3474" i="1"/>
  <c r="E3475" i="1"/>
  <c r="E3476" i="1"/>
  <c r="E3477" i="1"/>
  <c r="E3478" i="1"/>
  <c r="E3479" i="1"/>
  <c r="E3480" i="1"/>
  <c r="E3481" i="1"/>
  <c r="E3482" i="1"/>
  <c r="E3483" i="1"/>
  <c r="E3484" i="1"/>
  <c r="E3485" i="1"/>
  <c r="E3486" i="1"/>
  <c r="E3487" i="1"/>
  <c r="E3488" i="1"/>
  <c r="E3489" i="1"/>
  <c r="E3490" i="1"/>
  <c r="E3491" i="1"/>
  <c r="E3492" i="1"/>
  <c r="E3493" i="1"/>
  <c r="E3494" i="1"/>
  <c r="E3495" i="1"/>
  <c r="E3496" i="1"/>
  <c r="E3497" i="1"/>
  <c r="E3498" i="1"/>
  <c r="E3499" i="1"/>
  <c r="E3500" i="1"/>
  <c r="E3501" i="1"/>
  <c r="E3502" i="1"/>
  <c r="E3503" i="1"/>
  <c r="E3504" i="1"/>
  <c r="E3505" i="1"/>
  <c r="E3506" i="1"/>
  <c r="E3507" i="1"/>
  <c r="E3508" i="1"/>
  <c r="E3509" i="1"/>
  <c r="E3510" i="1"/>
  <c r="E3511" i="1"/>
  <c r="E3512" i="1"/>
  <c r="E3513" i="1"/>
  <c r="E3514" i="1"/>
  <c r="E3515" i="1"/>
  <c r="E3516" i="1"/>
  <c r="E3517" i="1"/>
  <c r="E3518" i="1"/>
  <c r="E3519" i="1"/>
  <c r="E3520" i="1"/>
  <c r="E3521" i="1"/>
  <c r="E3522" i="1"/>
  <c r="E3523" i="1"/>
  <c r="E3524" i="1"/>
  <c r="E3525" i="1"/>
  <c r="E3526" i="1"/>
  <c r="E3527" i="1"/>
  <c r="E3528" i="1"/>
  <c r="E3529" i="1"/>
  <c r="E3530" i="1"/>
  <c r="E3531" i="1"/>
  <c r="E3532" i="1"/>
  <c r="E3533" i="1"/>
  <c r="E3534" i="1"/>
  <c r="E3535" i="1"/>
  <c r="E3536" i="1"/>
  <c r="E3537" i="1"/>
  <c r="E3538" i="1"/>
  <c r="E3539" i="1"/>
  <c r="E3540" i="1"/>
  <c r="E3541" i="1"/>
  <c r="E3542" i="1"/>
  <c r="E3543" i="1"/>
  <c r="E3544" i="1"/>
  <c r="E3545" i="1"/>
  <c r="E3546" i="1"/>
  <c r="E3547" i="1"/>
  <c r="E3548" i="1"/>
  <c r="E3549" i="1"/>
  <c r="E3550" i="1"/>
  <c r="E3551" i="1"/>
  <c r="E3552" i="1"/>
  <c r="E3553" i="1"/>
  <c r="E3554" i="1"/>
  <c r="E3555" i="1"/>
  <c r="E3556" i="1"/>
  <c r="E3557" i="1"/>
  <c r="E3558" i="1"/>
  <c r="E3559" i="1"/>
  <c r="E3560" i="1"/>
  <c r="E3561" i="1"/>
  <c r="E3562" i="1"/>
  <c r="E3563" i="1"/>
  <c r="E3564" i="1"/>
  <c r="E3565" i="1"/>
  <c r="E3566" i="1"/>
  <c r="E3567" i="1"/>
  <c r="E3568" i="1"/>
  <c r="E3569" i="1"/>
  <c r="E3570" i="1"/>
  <c r="E3571" i="1"/>
  <c r="E3572" i="1"/>
  <c r="E3573" i="1"/>
  <c r="E3574" i="1"/>
  <c r="E3575" i="1"/>
  <c r="E3576" i="1"/>
  <c r="E3577" i="1"/>
  <c r="E3578" i="1"/>
  <c r="E3579" i="1"/>
  <c r="E3580" i="1"/>
  <c r="E3581" i="1"/>
  <c r="E3582" i="1"/>
  <c r="E3583" i="1"/>
  <c r="E3584" i="1"/>
  <c r="E3585" i="1"/>
  <c r="E3586" i="1"/>
  <c r="E3587" i="1"/>
  <c r="E3588" i="1"/>
  <c r="E3589" i="1"/>
  <c r="E3590" i="1"/>
  <c r="E3591" i="1"/>
  <c r="E3592" i="1"/>
  <c r="E3593" i="1"/>
  <c r="E3594" i="1"/>
  <c r="E3595" i="1"/>
  <c r="E3596" i="1"/>
  <c r="E3597" i="1"/>
  <c r="E3598" i="1"/>
  <c r="E3599" i="1"/>
  <c r="E3600" i="1"/>
  <c r="E3601" i="1"/>
  <c r="E3602" i="1"/>
  <c r="E3603" i="1"/>
  <c r="E3604" i="1"/>
  <c r="E3605" i="1"/>
  <c r="E3606" i="1"/>
  <c r="E3607" i="1"/>
  <c r="E3608" i="1"/>
  <c r="E3609" i="1"/>
  <c r="E3610" i="1"/>
  <c r="E3611" i="1"/>
  <c r="E3612" i="1"/>
  <c r="E3613" i="1"/>
  <c r="E3614" i="1"/>
  <c r="E3615" i="1"/>
  <c r="E3616" i="1"/>
  <c r="E3617" i="1"/>
  <c r="E3618" i="1"/>
  <c r="E3619" i="1"/>
  <c r="E3620" i="1"/>
  <c r="E3621" i="1"/>
  <c r="E3622" i="1"/>
  <c r="E3623" i="1"/>
  <c r="E3624" i="1"/>
  <c r="E3625" i="1"/>
  <c r="E3626" i="1"/>
  <c r="E3627" i="1"/>
  <c r="E3628" i="1"/>
  <c r="E3629" i="1"/>
  <c r="E3630" i="1"/>
  <c r="E3631" i="1"/>
  <c r="E3632" i="1"/>
  <c r="E3633" i="1"/>
  <c r="E3634" i="1"/>
  <c r="E3635" i="1"/>
  <c r="E3636" i="1"/>
  <c r="E3637" i="1"/>
  <c r="E3638" i="1"/>
  <c r="E3639" i="1"/>
  <c r="E3640" i="1"/>
  <c r="E3641" i="1"/>
  <c r="E3642" i="1"/>
  <c r="E3643" i="1"/>
  <c r="E3644" i="1"/>
  <c r="E3645" i="1"/>
  <c r="E3646" i="1"/>
  <c r="E3647" i="1"/>
  <c r="E3648" i="1"/>
  <c r="E3649" i="1"/>
  <c r="E3650" i="1"/>
  <c r="E3651" i="1"/>
  <c r="E3652" i="1"/>
  <c r="E3653" i="1"/>
  <c r="E3654" i="1"/>
  <c r="E3655" i="1"/>
  <c r="E3656" i="1"/>
  <c r="E3657" i="1"/>
  <c r="E3658" i="1"/>
  <c r="E3659" i="1"/>
  <c r="E3660" i="1"/>
  <c r="E3661" i="1"/>
  <c r="E3662" i="1"/>
  <c r="E3663" i="1"/>
  <c r="E3664" i="1"/>
  <c r="E3665" i="1"/>
  <c r="E3666" i="1"/>
  <c r="E3667" i="1"/>
  <c r="E3668" i="1"/>
  <c r="E3669" i="1"/>
  <c r="E3670" i="1"/>
  <c r="E3671" i="1"/>
  <c r="E3672" i="1"/>
  <c r="E3673" i="1"/>
  <c r="E3674" i="1"/>
  <c r="E3675" i="1"/>
  <c r="E3676" i="1"/>
  <c r="E3677" i="1"/>
  <c r="E3678" i="1"/>
  <c r="E3679" i="1"/>
  <c r="E3680" i="1"/>
  <c r="E3681" i="1"/>
  <c r="E3682" i="1"/>
  <c r="E3683" i="1"/>
  <c r="E3684" i="1"/>
  <c r="E3685" i="1"/>
  <c r="E3686" i="1"/>
  <c r="E3687" i="1"/>
  <c r="E3688" i="1"/>
  <c r="E3689" i="1"/>
  <c r="E3690" i="1"/>
  <c r="E3691" i="1"/>
  <c r="E3692" i="1"/>
  <c r="E3693" i="1"/>
  <c r="E3694" i="1"/>
  <c r="E3695" i="1"/>
  <c r="E3696" i="1"/>
  <c r="E3697" i="1"/>
  <c r="E3698" i="1"/>
  <c r="E3699" i="1"/>
  <c r="E3700" i="1"/>
  <c r="E3701" i="1"/>
  <c r="E3702" i="1"/>
  <c r="E3703" i="1"/>
  <c r="E3704" i="1"/>
  <c r="E3705" i="1"/>
  <c r="E3706" i="1"/>
  <c r="E3707" i="1"/>
  <c r="E3708" i="1"/>
  <c r="E3709" i="1"/>
  <c r="E3710" i="1"/>
  <c r="E3711" i="1"/>
  <c r="E3712" i="1"/>
  <c r="E3713" i="1"/>
  <c r="E3714" i="1"/>
  <c r="E3715" i="1"/>
  <c r="E3716" i="1"/>
  <c r="E3717" i="1"/>
  <c r="E3718" i="1"/>
  <c r="E3719" i="1"/>
  <c r="E3720" i="1"/>
  <c r="E3721" i="1"/>
  <c r="E3722" i="1"/>
  <c r="E3723" i="1"/>
  <c r="E3724" i="1"/>
  <c r="E3725" i="1"/>
  <c r="E3726" i="1"/>
  <c r="E3727" i="1"/>
  <c r="E3728" i="1"/>
  <c r="E3729" i="1"/>
  <c r="E3730" i="1"/>
  <c r="E3731" i="1"/>
  <c r="E3732" i="1"/>
  <c r="E3733" i="1"/>
  <c r="E3734" i="1"/>
  <c r="E3735" i="1"/>
  <c r="E3736" i="1"/>
  <c r="E3737" i="1"/>
  <c r="E3738" i="1"/>
  <c r="E3739" i="1"/>
  <c r="E3740" i="1"/>
  <c r="E3741" i="1"/>
  <c r="E3742" i="1"/>
  <c r="E3743" i="1"/>
  <c r="E3744" i="1"/>
  <c r="E3745" i="1"/>
  <c r="E3746" i="1"/>
  <c r="E3747" i="1"/>
  <c r="E3748" i="1"/>
  <c r="E3749" i="1"/>
  <c r="E3750" i="1"/>
  <c r="E3751" i="1"/>
  <c r="E3752" i="1"/>
  <c r="E3753" i="1"/>
  <c r="E3754" i="1"/>
  <c r="E3755" i="1"/>
  <c r="E3756" i="1"/>
  <c r="E3757" i="1"/>
  <c r="E3758" i="1"/>
  <c r="E3759" i="1"/>
  <c r="E3760" i="1"/>
  <c r="E3761" i="1"/>
  <c r="E3762" i="1"/>
  <c r="E3763" i="1"/>
  <c r="E3764" i="1"/>
  <c r="E3765" i="1"/>
  <c r="E3766" i="1"/>
  <c r="E3767" i="1"/>
  <c r="E3768" i="1"/>
  <c r="E3769" i="1"/>
  <c r="E3770" i="1"/>
  <c r="E3771" i="1"/>
  <c r="E3772" i="1"/>
  <c r="E3773" i="1"/>
  <c r="E3774" i="1"/>
  <c r="E3775" i="1"/>
  <c r="E3776" i="1"/>
  <c r="E3777" i="1"/>
  <c r="E3778" i="1"/>
  <c r="E3779" i="1"/>
  <c r="E3780" i="1"/>
  <c r="E3781" i="1"/>
  <c r="E3782" i="1"/>
  <c r="E3783" i="1"/>
  <c r="E3784" i="1"/>
  <c r="E3785" i="1"/>
  <c r="E3786" i="1"/>
  <c r="E3787" i="1"/>
  <c r="E3788" i="1"/>
  <c r="E3789" i="1"/>
  <c r="E3790" i="1"/>
  <c r="E3791" i="1"/>
  <c r="E3792" i="1"/>
  <c r="E3793" i="1"/>
  <c r="E3794" i="1"/>
  <c r="E3795" i="1"/>
  <c r="E3796" i="1"/>
  <c r="E3797" i="1"/>
  <c r="E3798" i="1"/>
  <c r="E3799" i="1"/>
  <c r="E3800" i="1"/>
  <c r="E3801" i="1"/>
  <c r="E3802" i="1"/>
  <c r="E3803" i="1"/>
  <c r="E3804" i="1"/>
  <c r="E3805" i="1"/>
  <c r="E3806" i="1"/>
  <c r="E3807" i="1"/>
  <c r="E3808" i="1"/>
  <c r="E3809" i="1"/>
  <c r="E3810" i="1"/>
  <c r="E3811" i="1"/>
  <c r="E3812" i="1"/>
  <c r="E3813" i="1"/>
  <c r="E3814" i="1"/>
  <c r="E3815" i="1"/>
  <c r="E3816" i="1"/>
  <c r="E3817" i="1"/>
  <c r="E3818" i="1"/>
  <c r="E3819" i="1"/>
  <c r="E3820" i="1"/>
  <c r="E3821" i="1"/>
  <c r="E3822" i="1"/>
  <c r="E3823" i="1"/>
  <c r="E3824" i="1"/>
  <c r="E3825" i="1"/>
  <c r="E3826" i="1"/>
  <c r="E3827" i="1"/>
  <c r="E3828" i="1"/>
  <c r="E3829" i="1"/>
  <c r="E3830" i="1"/>
  <c r="E3831" i="1"/>
  <c r="E3832" i="1"/>
  <c r="E3833" i="1"/>
  <c r="E3834" i="1"/>
  <c r="E3835" i="1"/>
  <c r="E3836" i="1"/>
  <c r="E3837" i="1"/>
  <c r="E3838" i="1"/>
  <c r="E3839" i="1"/>
  <c r="E3840" i="1"/>
  <c r="E3841" i="1"/>
  <c r="E3842" i="1"/>
  <c r="E3843" i="1"/>
  <c r="E3844" i="1"/>
  <c r="E3845" i="1"/>
  <c r="E3846" i="1"/>
  <c r="E3847" i="1"/>
  <c r="E3848" i="1"/>
  <c r="E3849" i="1"/>
  <c r="E3850" i="1"/>
  <c r="E3851" i="1"/>
  <c r="E3852" i="1"/>
  <c r="E3853" i="1"/>
  <c r="E3854" i="1"/>
  <c r="E3855" i="1"/>
  <c r="E3856" i="1"/>
  <c r="E3857" i="1"/>
  <c r="E3858" i="1"/>
  <c r="E3859" i="1"/>
  <c r="E3860" i="1"/>
  <c r="E3861" i="1"/>
  <c r="E3862" i="1"/>
  <c r="E3863" i="1"/>
  <c r="E3864" i="1"/>
  <c r="E3865" i="1"/>
  <c r="E3866" i="1"/>
  <c r="E3867" i="1"/>
  <c r="E3868" i="1"/>
  <c r="E3869" i="1"/>
  <c r="E3870" i="1"/>
  <c r="E3871" i="1"/>
  <c r="E3872" i="1"/>
  <c r="E3873" i="1"/>
  <c r="E3874" i="1"/>
  <c r="E3875" i="1"/>
  <c r="E3876" i="1"/>
  <c r="E3877" i="1"/>
  <c r="E3878" i="1"/>
  <c r="E3879" i="1"/>
  <c r="E3880" i="1"/>
  <c r="E3881" i="1"/>
  <c r="E3882" i="1"/>
  <c r="E3883" i="1"/>
  <c r="E3884" i="1"/>
  <c r="E3885" i="1"/>
  <c r="E3886" i="1"/>
  <c r="E3887" i="1"/>
  <c r="E3888" i="1"/>
  <c r="E3889" i="1"/>
  <c r="E3890" i="1"/>
  <c r="E3891" i="1"/>
  <c r="E3892" i="1"/>
  <c r="E3893" i="1"/>
  <c r="E3894" i="1"/>
  <c r="E3895" i="1"/>
  <c r="E3896" i="1"/>
  <c r="E3897" i="1"/>
  <c r="E3898" i="1"/>
  <c r="E3899" i="1"/>
  <c r="E3900" i="1"/>
  <c r="E3901" i="1"/>
  <c r="E3902" i="1"/>
  <c r="E3903" i="1"/>
  <c r="E3904" i="1"/>
  <c r="E3905" i="1"/>
  <c r="E3906" i="1"/>
  <c r="E3907" i="1"/>
  <c r="E3908" i="1"/>
  <c r="E3909" i="1"/>
  <c r="E3910" i="1"/>
  <c r="E3911" i="1"/>
  <c r="E3912" i="1"/>
  <c r="E3913" i="1"/>
  <c r="E3914" i="1"/>
  <c r="E3915" i="1"/>
  <c r="E3916" i="1"/>
  <c r="E3917" i="1"/>
  <c r="E3918" i="1"/>
  <c r="E3919" i="1"/>
  <c r="E3920" i="1"/>
  <c r="E3921" i="1"/>
  <c r="E3922" i="1"/>
  <c r="E3923" i="1"/>
  <c r="E3924" i="1"/>
  <c r="E3925" i="1"/>
  <c r="E3926" i="1"/>
  <c r="E3927" i="1"/>
  <c r="E3928" i="1"/>
  <c r="E3929" i="1"/>
  <c r="E3930" i="1"/>
  <c r="E3931" i="1"/>
  <c r="E3932" i="1"/>
  <c r="E3933" i="1"/>
  <c r="E3934" i="1"/>
  <c r="E3935" i="1"/>
  <c r="E3936" i="1"/>
  <c r="E3937" i="1"/>
  <c r="E3938" i="1"/>
  <c r="E3939" i="1"/>
  <c r="E3940" i="1"/>
  <c r="E3941" i="1"/>
  <c r="E3942" i="1"/>
  <c r="E3943" i="1"/>
  <c r="E3944" i="1"/>
  <c r="E3945" i="1"/>
  <c r="E3946" i="1"/>
  <c r="E3947" i="1"/>
  <c r="E3948" i="1"/>
  <c r="E3949" i="1"/>
  <c r="E3950" i="1"/>
  <c r="E3951" i="1"/>
  <c r="E3952" i="1"/>
  <c r="E3953" i="1"/>
  <c r="E3954" i="1"/>
  <c r="E3955" i="1"/>
  <c r="E3956" i="1"/>
  <c r="E3957" i="1"/>
  <c r="E3958" i="1"/>
  <c r="E3959" i="1"/>
  <c r="E3960" i="1"/>
  <c r="E3961" i="1"/>
  <c r="E3962" i="1"/>
  <c r="E3963" i="1"/>
  <c r="E3964" i="1"/>
  <c r="E3965" i="1"/>
  <c r="E3966" i="1"/>
  <c r="E3967" i="1"/>
  <c r="E3968" i="1"/>
  <c r="E3969" i="1"/>
  <c r="E3970" i="1"/>
  <c r="E3971" i="1"/>
  <c r="E3972" i="1"/>
  <c r="E3973" i="1"/>
  <c r="E3974" i="1"/>
  <c r="E3975" i="1"/>
  <c r="E3976" i="1"/>
  <c r="E3977" i="1"/>
  <c r="E3978" i="1"/>
  <c r="E3979" i="1"/>
  <c r="E3980" i="1"/>
  <c r="E3981" i="1"/>
  <c r="E3982" i="1"/>
  <c r="E3983" i="1"/>
  <c r="E3984" i="1"/>
  <c r="E3985" i="1"/>
  <c r="E3986" i="1"/>
  <c r="E3987" i="1"/>
  <c r="E3988" i="1"/>
  <c r="E3989" i="1"/>
  <c r="E3990" i="1"/>
  <c r="E3991" i="1"/>
  <c r="E3992" i="1"/>
  <c r="E3993" i="1"/>
  <c r="E3994" i="1"/>
  <c r="E3995" i="1"/>
  <c r="E3996" i="1"/>
  <c r="E3997" i="1"/>
  <c r="E3998" i="1"/>
  <c r="E3999" i="1"/>
  <c r="E4000" i="1"/>
  <c r="E4001" i="1"/>
  <c r="E4002" i="1"/>
  <c r="E4003" i="1"/>
  <c r="E4004" i="1"/>
  <c r="E4005" i="1"/>
  <c r="E4006" i="1"/>
  <c r="E4007" i="1"/>
  <c r="E4008" i="1"/>
  <c r="E4009" i="1"/>
  <c r="E4010" i="1"/>
  <c r="E4011" i="1"/>
  <c r="E4012" i="1"/>
  <c r="E4013" i="1"/>
  <c r="E4014" i="1"/>
  <c r="E4015" i="1"/>
  <c r="E4016" i="1"/>
  <c r="E4017" i="1"/>
  <c r="E4018" i="1"/>
  <c r="E4019" i="1"/>
  <c r="E4020" i="1"/>
  <c r="E4021" i="1"/>
  <c r="E4022" i="1"/>
  <c r="E4023" i="1"/>
  <c r="E4024" i="1"/>
  <c r="E4025" i="1"/>
  <c r="E4026" i="1"/>
  <c r="E4027" i="1"/>
  <c r="E4028" i="1"/>
  <c r="E4029" i="1"/>
  <c r="E4030" i="1"/>
  <c r="E4031" i="1"/>
  <c r="E4032" i="1"/>
  <c r="E4033" i="1"/>
  <c r="E4034" i="1"/>
  <c r="E4035" i="1"/>
  <c r="E4036" i="1"/>
  <c r="E4037" i="1"/>
  <c r="E4038" i="1"/>
  <c r="E4039" i="1"/>
  <c r="E4040" i="1"/>
  <c r="E4041" i="1"/>
  <c r="E4042" i="1"/>
  <c r="E4043" i="1"/>
  <c r="E4044" i="1"/>
  <c r="E4045" i="1"/>
  <c r="E4046" i="1"/>
  <c r="E4047" i="1"/>
  <c r="E4048" i="1"/>
  <c r="E4049" i="1"/>
  <c r="E4050" i="1"/>
  <c r="E4051" i="1"/>
  <c r="E4052" i="1"/>
  <c r="E4053" i="1"/>
  <c r="E4054" i="1"/>
  <c r="E4055" i="1"/>
  <c r="E4056" i="1"/>
  <c r="E4057" i="1"/>
  <c r="E4058" i="1"/>
  <c r="E4059" i="1"/>
  <c r="E4060" i="1"/>
  <c r="E4061" i="1"/>
  <c r="E4062" i="1"/>
  <c r="E4063" i="1"/>
  <c r="E4064" i="1"/>
  <c r="E4065" i="1"/>
  <c r="E4066" i="1"/>
  <c r="E4067" i="1"/>
  <c r="E4068" i="1"/>
  <c r="E4069" i="1"/>
  <c r="E4070" i="1"/>
  <c r="E4071" i="1"/>
  <c r="E4072" i="1"/>
  <c r="E4073" i="1"/>
  <c r="E4074" i="1"/>
  <c r="E4075" i="1"/>
  <c r="E4076" i="1"/>
  <c r="E4077" i="1"/>
  <c r="E4078" i="1"/>
  <c r="E4079" i="1"/>
  <c r="E4080" i="1"/>
  <c r="E4081" i="1"/>
  <c r="E4082" i="1"/>
  <c r="E4083" i="1"/>
  <c r="E4084" i="1"/>
  <c r="E4085" i="1"/>
  <c r="E4086" i="1"/>
  <c r="E4087" i="1"/>
  <c r="E4088" i="1"/>
  <c r="E4089" i="1"/>
  <c r="E4090" i="1"/>
  <c r="E4091" i="1"/>
  <c r="E4092" i="1"/>
  <c r="E4093" i="1"/>
  <c r="E4094" i="1"/>
  <c r="E4095" i="1"/>
  <c r="E4096" i="1"/>
  <c r="E4097" i="1"/>
  <c r="E4098" i="1"/>
  <c r="E4099" i="1"/>
  <c r="E4100" i="1"/>
  <c r="E4101" i="1"/>
  <c r="E4102" i="1"/>
  <c r="E4103" i="1"/>
  <c r="E4104" i="1"/>
  <c r="E4105" i="1"/>
  <c r="E4106" i="1"/>
  <c r="E4107" i="1"/>
  <c r="E4108" i="1"/>
  <c r="E4109" i="1"/>
  <c r="E4110" i="1"/>
  <c r="E4111" i="1"/>
  <c r="E4112" i="1"/>
  <c r="E4113" i="1"/>
  <c r="E4114" i="1"/>
  <c r="E4115" i="1"/>
  <c r="E4116" i="1"/>
  <c r="E4117" i="1"/>
  <c r="E4118" i="1"/>
  <c r="E4119" i="1"/>
  <c r="E4120" i="1"/>
  <c r="E4121" i="1"/>
  <c r="E4122" i="1"/>
  <c r="E4123" i="1"/>
  <c r="E4124" i="1"/>
  <c r="E4125" i="1"/>
  <c r="E4126" i="1"/>
  <c r="E4127" i="1"/>
  <c r="E4128" i="1"/>
  <c r="E4129" i="1"/>
  <c r="E4130" i="1"/>
  <c r="E4131" i="1"/>
  <c r="E4132" i="1"/>
  <c r="E4133" i="1"/>
  <c r="E4134" i="1"/>
  <c r="E4135" i="1"/>
  <c r="E4136" i="1"/>
  <c r="E4137" i="1"/>
  <c r="E4138" i="1"/>
  <c r="E4139" i="1"/>
  <c r="E4140" i="1"/>
  <c r="E4141" i="1"/>
  <c r="E4142" i="1"/>
  <c r="E4143" i="1"/>
  <c r="E4144" i="1"/>
  <c r="E4145" i="1"/>
  <c r="E4146" i="1"/>
  <c r="E4147" i="1"/>
  <c r="E4148" i="1"/>
  <c r="E4149" i="1"/>
  <c r="E4150" i="1"/>
  <c r="E4151" i="1"/>
  <c r="E4152" i="1"/>
  <c r="E4153" i="1"/>
  <c r="E4154" i="1"/>
  <c r="E4155" i="1"/>
  <c r="E4156" i="1"/>
  <c r="E4157" i="1"/>
  <c r="E4158" i="1"/>
  <c r="E4159" i="1"/>
  <c r="E4160" i="1"/>
  <c r="E4161" i="1"/>
  <c r="E4162" i="1"/>
  <c r="E4163" i="1"/>
  <c r="E4164" i="1"/>
  <c r="E4165" i="1"/>
  <c r="E4166" i="1"/>
  <c r="E4167" i="1"/>
  <c r="E4168" i="1"/>
  <c r="E4169" i="1"/>
  <c r="E4170" i="1"/>
  <c r="E4171" i="1"/>
  <c r="E4172" i="1"/>
  <c r="E4173" i="1"/>
  <c r="E4174" i="1"/>
  <c r="E4175" i="1"/>
  <c r="E4176" i="1"/>
  <c r="E4177" i="1"/>
  <c r="E4178" i="1"/>
  <c r="E4179" i="1"/>
  <c r="E4180" i="1"/>
  <c r="E4181" i="1"/>
  <c r="E4182" i="1"/>
  <c r="E4183" i="1"/>
  <c r="E4184" i="1"/>
  <c r="E4185" i="1"/>
  <c r="E4186" i="1"/>
  <c r="E4187" i="1"/>
  <c r="E4188" i="1"/>
  <c r="E4189" i="1"/>
  <c r="E4190" i="1"/>
  <c r="E4191" i="1"/>
  <c r="E4192" i="1"/>
  <c r="E4193" i="1"/>
  <c r="E4194" i="1"/>
  <c r="E4195" i="1"/>
  <c r="E4196" i="1"/>
  <c r="E4197" i="1"/>
  <c r="E4198" i="1"/>
  <c r="E4199" i="1"/>
  <c r="E4200" i="1"/>
  <c r="E4201" i="1"/>
  <c r="E4202" i="1"/>
  <c r="E4203" i="1"/>
  <c r="E4204" i="1"/>
  <c r="E4205" i="1"/>
  <c r="E4206" i="1"/>
  <c r="E4207" i="1"/>
  <c r="E4208" i="1"/>
  <c r="E4209" i="1"/>
  <c r="E4210" i="1"/>
  <c r="E4211" i="1"/>
  <c r="E4212" i="1"/>
  <c r="E4213" i="1"/>
  <c r="E4214" i="1"/>
  <c r="E4215" i="1"/>
  <c r="E4216" i="1"/>
  <c r="E4217" i="1"/>
  <c r="E4218" i="1"/>
  <c r="E4219" i="1"/>
  <c r="E4220" i="1"/>
  <c r="E4221" i="1"/>
  <c r="E4222" i="1"/>
  <c r="E4223" i="1"/>
  <c r="E4224" i="1"/>
  <c r="E4225" i="1"/>
  <c r="E4226" i="1"/>
  <c r="E4227" i="1"/>
  <c r="E4228" i="1"/>
  <c r="E4229" i="1"/>
  <c r="E4230" i="1"/>
  <c r="E4231" i="1"/>
  <c r="E4232" i="1"/>
  <c r="E4233" i="1"/>
  <c r="E4234" i="1"/>
  <c r="E4235" i="1"/>
  <c r="E4236" i="1"/>
  <c r="E4237" i="1"/>
  <c r="E4238" i="1"/>
  <c r="E4239" i="1"/>
  <c r="E4240" i="1"/>
  <c r="E4241" i="1"/>
  <c r="E4242" i="1"/>
  <c r="E4243" i="1"/>
  <c r="E4244" i="1"/>
  <c r="E4245" i="1"/>
  <c r="E4246" i="1"/>
  <c r="E4247" i="1"/>
  <c r="E4248" i="1"/>
  <c r="E4249" i="1"/>
  <c r="E4250" i="1"/>
  <c r="E4251" i="1"/>
  <c r="E4252" i="1"/>
  <c r="E4253" i="1"/>
  <c r="E4254" i="1"/>
  <c r="E4255" i="1"/>
  <c r="E4256" i="1"/>
  <c r="E4257" i="1"/>
  <c r="E4258" i="1"/>
  <c r="E4259" i="1"/>
  <c r="E4260" i="1"/>
  <c r="E4261" i="1"/>
  <c r="E4262" i="1"/>
  <c r="E4263" i="1"/>
  <c r="E4264" i="1"/>
  <c r="E4265" i="1"/>
  <c r="E4266" i="1"/>
  <c r="E4267" i="1"/>
  <c r="E4268" i="1"/>
  <c r="E4269" i="1"/>
  <c r="E4270" i="1"/>
  <c r="E4271" i="1"/>
  <c r="E4272" i="1"/>
  <c r="E4273" i="1"/>
  <c r="E4274" i="1"/>
  <c r="E4275" i="1"/>
  <c r="E4276" i="1"/>
  <c r="E4277" i="1"/>
  <c r="E4278" i="1"/>
  <c r="E4279" i="1"/>
  <c r="E4280" i="1"/>
  <c r="E4281" i="1"/>
  <c r="E4282" i="1"/>
  <c r="E4283" i="1"/>
  <c r="E4284" i="1"/>
  <c r="E4285" i="1"/>
  <c r="E4286" i="1"/>
  <c r="E4287" i="1"/>
  <c r="E4288" i="1"/>
  <c r="E4289" i="1"/>
  <c r="E4290" i="1"/>
  <c r="E4291" i="1"/>
  <c r="E4292" i="1"/>
  <c r="E4293" i="1"/>
  <c r="E4294" i="1"/>
  <c r="E4295" i="1"/>
  <c r="E4296" i="1"/>
  <c r="E4297" i="1"/>
  <c r="E4298" i="1"/>
  <c r="E4299" i="1"/>
  <c r="E4300" i="1"/>
  <c r="E4301" i="1"/>
  <c r="E4302" i="1"/>
  <c r="E4303" i="1"/>
  <c r="E4304" i="1"/>
  <c r="E4305" i="1"/>
  <c r="E4306" i="1"/>
  <c r="E4307" i="1"/>
  <c r="E4308" i="1"/>
  <c r="E4309" i="1"/>
  <c r="E4310" i="1"/>
  <c r="E4311" i="1"/>
  <c r="E4312" i="1"/>
  <c r="E4313" i="1"/>
  <c r="E4314" i="1"/>
  <c r="E4315" i="1"/>
  <c r="E4316" i="1"/>
  <c r="E4317" i="1"/>
  <c r="E4318" i="1"/>
  <c r="E4319" i="1"/>
  <c r="E4320" i="1"/>
  <c r="E4321" i="1"/>
  <c r="E4322" i="1"/>
  <c r="E4323" i="1"/>
  <c r="E4324" i="1"/>
  <c r="E4325" i="1"/>
  <c r="E4326" i="1"/>
  <c r="E4327" i="1"/>
  <c r="E4328" i="1"/>
  <c r="E4329" i="1"/>
  <c r="E4330" i="1"/>
  <c r="E4331" i="1"/>
  <c r="E4332" i="1"/>
  <c r="E4333" i="1"/>
  <c r="E4334" i="1"/>
  <c r="E4335" i="1"/>
  <c r="E4336" i="1"/>
  <c r="E4337" i="1"/>
  <c r="E4338" i="1"/>
  <c r="E4339" i="1"/>
  <c r="E4340" i="1"/>
  <c r="E4341" i="1"/>
  <c r="E4342" i="1"/>
  <c r="E4343" i="1"/>
  <c r="E4344" i="1"/>
  <c r="E4345" i="1"/>
  <c r="E4346" i="1"/>
  <c r="E4347" i="1"/>
  <c r="E4348" i="1"/>
  <c r="E4349" i="1"/>
  <c r="E4350" i="1"/>
  <c r="E4351" i="1"/>
  <c r="E4352" i="1"/>
  <c r="E4353" i="1"/>
  <c r="E4354" i="1"/>
  <c r="E4355" i="1"/>
  <c r="E4356" i="1"/>
  <c r="E4357" i="1"/>
  <c r="E4358" i="1"/>
  <c r="E4359" i="1"/>
  <c r="E4360" i="1"/>
  <c r="E4361" i="1"/>
  <c r="E4362" i="1"/>
  <c r="E4363" i="1"/>
  <c r="E4364" i="1"/>
  <c r="E4365" i="1"/>
  <c r="E4366" i="1"/>
  <c r="E4367" i="1"/>
  <c r="E4368" i="1"/>
  <c r="E4369" i="1"/>
  <c r="E4370" i="1"/>
  <c r="E4371" i="1"/>
  <c r="E4372" i="1"/>
  <c r="E4373" i="1"/>
  <c r="E4374" i="1"/>
  <c r="E4375" i="1"/>
  <c r="E4376" i="1"/>
  <c r="E4377" i="1"/>
  <c r="E4378" i="1"/>
  <c r="E4379" i="1"/>
  <c r="E4380" i="1"/>
  <c r="E4381" i="1"/>
  <c r="E4382" i="1"/>
  <c r="E4383" i="1"/>
  <c r="E4384" i="1"/>
  <c r="E4385" i="1"/>
  <c r="E4386" i="1"/>
  <c r="E4387" i="1"/>
  <c r="E4388" i="1"/>
  <c r="E4389" i="1"/>
  <c r="E4390" i="1"/>
  <c r="E4391" i="1"/>
  <c r="E4392" i="1"/>
  <c r="E4393" i="1"/>
  <c r="E4394" i="1"/>
  <c r="E4395" i="1"/>
  <c r="E4396" i="1"/>
  <c r="E4397" i="1"/>
  <c r="E4398" i="1"/>
  <c r="E4399" i="1"/>
  <c r="E4400" i="1"/>
  <c r="E4401" i="1"/>
  <c r="E4402" i="1"/>
  <c r="E4403" i="1"/>
  <c r="E4404" i="1"/>
  <c r="E4405" i="1"/>
  <c r="E4406" i="1"/>
  <c r="E4407" i="1"/>
  <c r="E4408" i="1"/>
  <c r="E4409" i="1"/>
  <c r="E4410" i="1"/>
  <c r="E4411" i="1"/>
  <c r="E4412" i="1"/>
  <c r="E4413" i="1"/>
  <c r="E4414" i="1"/>
  <c r="E4415" i="1"/>
  <c r="E4416" i="1"/>
  <c r="E4417" i="1"/>
  <c r="E4418" i="1"/>
  <c r="E4419" i="1"/>
  <c r="E4420" i="1"/>
  <c r="E4421" i="1"/>
  <c r="E4422" i="1"/>
  <c r="E4423" i="1"/>
  <c r="E4424" i="1"/>
  <c r="E4425" i="1"/>
  <c r="E4426" i="1"/>
  <c r="E4427" i="1"/>
  <c r="E4428" i="1"/>
  <c r="E4429" i="1"/>
  <c r="E4430" i="1"/>
  <c r="E4431" i="1"/>
  <c r="E4432" i="1"/>
  <c r="E4433" i="1"/>
  <c r="E4434" i="1"/>
  <c r="E4435" i="1"/>
  <c r="E4436" i="1"/>
  <c r="E4437" i="1"/>
  <c r="E4438" i="1"/>
  <c r="E4439" i="1"/>
  <c r="E4440" i="1"/>
  <c r="E4441" i="1"/>
  <c r="E4442" i="1"/>
  <c r="E4443" i="1"/>
  <c r="E4444" i="1"/>
  <c r="E4445" i="1"/>
  <c r="E4446" i="1"/>
  <c r="E4447" i="1"/>
  <c r="E4448" i="1"/>
  <c r="E4449" i="1"/>
  <c r="E4450" i="1"/>
  <c r="E4451" i="1"/>
  <c r="E4452" i="1"/>
  <c r="E4453" i="1"/>
  <c r="E4454" i="1"/>
  <c r="E4455" i="1"/>
  <c r="E4456" i="1"/>
  <c r="E4457" i="1"/>
  <c r="E4458" i="1"/>
  <c r="E4459" i="1"/>
  <c r="E4460" i="1"/>
  <c r="E4461" i="1"/>
  <c r="E4462" i="1"/>
  <c r="E4463" i="1"/>
  <c r="E4464" i="1"/>
  <c r="E4465" i="1"/>
  <c r="E4466" i="1"/>
  <c r="E4467" i="1"/>
  <c r="E4468" i="1"/>
  <c r="E4469" i="1"/>
  <c r="E4470" i="1"/>
  <c r="E4471" i="1"/>
  <c r="E4472" i="1"/>
  <c r="E4473" i="1"/>
  <c r="E4474" i="1"/>
  <c r="E4475" i="1"/>
  <c r="E4476" i="1"/>
  <c r="E4477" i="1"/>
  <c r="E4478" i="1"/>
  <c r="E4479" i="1"/>
  <c r="E4480" i="1"/>
  <c r="E4481" i="1"/>
  <c r="E4482" i="1"/>
  <c r="E4483" i="1"/>
  <c r="E4484" i="1"/>
  <c r="E4485" i="1"/>
  <c r="E4486" i="1"/>
  <c r="E4487" i="1"/>
  <c r="E4488" i="1"/>
  <c r="E4489" i="1"/>
  <c r="E4490" i="1"/>
  <c r="E4491" i="1"/>
  <c r="E4492" i="1"/>
  <c r="E4493" i="1"/>
  <c r="E4494" i="1"/>
  <c r="E4495" i="1"/>
  <c r="E4496" i="1"/>
  <c r="E4497" i="1"/>
  <c r="E4498" i="1"/>
  <c r="E4499" i="1"/>
  <c r="E4500" i="1"/>
  <c r="E4501" i="1"/>
  <c r="E4502" i="1"/>
  <c r="E4503" i="1"/>
  <c r="E4504" i="1"/>
  <c r="E4505" i="1"/>
  <c r="E4506" i="1"/>
  <c r="E4507" i="1"/>
  <c r="E4508" i="1"/>
  <c r="E4509" i="1"/>
  <c r="E4510" i="1"/>
  <c r="E4511" i="1"/>
  <c r="E4512" i="1"/>
  <c r="E4513" i="1"/>
  <c r="E4514" i="1"/>
  <c r="E4515" i="1"/>
  <c r="E4516" i="1"/>
  <c r="E4517" i="1"/>
  <c r="E4518" i="1"/>
  <c r="E4519" i="1"/>
  <c r="E4520" i="1"/>
  <c r="E4521" i="1"/>
  <c r="E4522" i="1"/>
  <c r="E4523" i="1"/>
  <c r="E4524" i="1"/>
  <c r="E4525" i="1"/>
  <c r="E4526" i="1"/>
  <c r="E4527" i="1"/>
  <c r="E4528" i="1"/>
  <c r="E4529" i="1"/>
  <c r="E4530" i="1"/>
  <c r="E4531" i="1"/>
  <c r="E4532" i="1"/>
  <c r="E4533" i="1"/>
  <c r="E4534" i="1"/>
  <c r="E4535" i="1"/>
  <c r="E4536" i="1"/>
  <c r="E4537" i="1"/>
  <c r="E4538" i="1"/>
  <c r="E4539" i="1"/>
  <c r="E4540" i="1"/>
  <c r="E4541" i="1"/>
  <c r="E4542" i="1"/>
  <c r="E4543" i="1"/>
  <c r="E4544" i="1"/>
  <c r="E4545" i="1"/>
  <c r="E4546" i="1"/>
  <c r="E4547" i="1"/>
  <c r="E4548" i="1"/>
  <c r="E4549" i="1"/>
  <c r="E4550" i="1"/>
  <c r="E4551" i="1"/>
  <c r="E4552" i="1"/>
  <c r="E4553" i="1"/>
  <c r="E4554" i="1"/>
  <c r="E4555" i="1"/>
  <c r="E4556" i="1"/>
  <c r="E4557" i="1"/>
  <c r="E4558" i="1"/>
  <c r="E4559" i="1"/>
  <c r="E4560" i="1"/>
  <c r="E4561" i="1"/>
  <c r="E4562" i="1"/>
  <c r="E4563" i="1"/>
  <c r="E4564" i="1"/>
  <c r="E4565" i="1"/>
  <c r="E4566" i="1"/>
  <c r="E4567" i="1"/>
  <c r="E4568" i="1"/>
  <c r="E4569" i="1"/>
  <c r="E4570" i="1"/>
  <c r="E4571" i="1"/>
  <c r="E4572" i="1"/>
  <c r="E4573" i="1"/>
  <c r="E4574" i="1"/>
  <c r="E4575" i="1"/>
  <c r="E4576" i="1"/>
  <c r="E4577" i="1"/>
  <c r="E4578" i="1"/>
  <c r="E4579" i="1"/>
  <c r="E4580" i="1"/>
  <c r="E4581" i="1"/>
  <c r="E4582" i="1"/>
  <c r="E4583" i="1"/>
  <c r="E4584" i="1"/>
  <c r="E4585" i="1"/>
  <c r="E4586" i="1"/>
  <c r="E4587" i="1"/>
  <c r="E4588" i="1"/>
  <c r="E4589" i="1"/>
  <c r="E4590" i="1"/>
  <c r="E4591" i="1"/>
  <c r="E4592" i="1"/>
  <c r="E4593" i="1"/>
  <c r="E4594" i="1"/>
  <c r="E4595" i="1"/>
  <c r="E4596" i="1"/>
  <c r="E4597" i="1"/>
  <c r="E4598" i="1"/>
  <c r="E4599" i="1"/>
  <c r="E4600" i="1"/>
  <c r="E4601" i="1"/>
  <c r="E4602" i="1"/>
  <c r="E4603" i="1"/>
  <c r="E4604" i="1"/>
  <c r="E4605" i="1"/>
  <c r="E4606" i="1"/>
  <c r="E4607" i="1"/>
  <c r="E4608" i="1"/>
  <c r="E4609" i="1"/>
  <c r="E4610" i="1"/>
  <c r="E4611" i="1"/>
  <c r="E4612" i="1"/>
  <c r="E4613" i="1"/>
  <c r="E4614" i="1"/>
  <c r="E4615" i="1"/>
  <c r="E4616" i="1"/>
  <c r="E4617" i="1"/>
  <c r="E4618" i="1"/>
  <c r="E4619" i="1"/>
  <c r="E4620" i="1"/>
  <c r="E4621" i="1"/>
  <c r="E4622" i="1"/>
  <c r="E4623" i="1"/>
  <c r="E4624" i="1"/>
  <c r="E4625" i="1"/>
  <c r="E4626" i="1"/>
  <c r="E4627" i="1"/>
  <c r="E4628" i="1"/>
  <c r="E4629" i="1"/>
  <c r="E4630" i="1"/>
  <c r="E4631" i="1"/>
  <c r="E4632" i="1"/>
  <c r="E4633" i="1"/>
  <c r="E4634" i="1"/>
  <c r="E4635" i="1"/>
  <c r="E4636" i="1"/>
  <c r="E4637" i="1"/>
  <c r="E4638" i="1"/>
  <c r="E4639" i="1"/>
  <c r="E4640" i="1"/>
  <c r="E4641" i="1"/>
  <c r="E4642" i="1"/>
  <c r="E4643" i="1"/>
  <c r="E4644" i="1"/>
  <c r="E4645" i="1"/>
  <c r="E4646" i="1"/>
  <c r="E4647" i="1"/>
  <c r="E4648" i="1"/>
  <c r="E4649" i="1"/>
  <c r="E4650" i="1"/>
  <c r="E4651" i="1"/>
  <c r="E4652" i="1"/>
  <c r="E4653" i="1"/>
  <c r="E4654" i="1"/>
  <c r="E4655" i="1"/>
  <c r="E4656" i="1"/>
  <c r="E4657" i="1"/>
  <c r="E4658" i="1"/>
  <c r="E4659" i="1"/>
  <c r="E4660" i="1"/>
  <c r="E4661" i="1"/>
  <c r="E4662" i="1"/>
  <c r="E4663" i="1"/>
  <c r="E4664" i="1"/>
  <c r="E4665" i="1"/>
  <c r="E4666" i="1"/>
  <c r="E4667" i="1"/>
  <c r="E4668" i="1"/>
  <c r="E4669" i="1"/>
  <c r="E4670" i="1"/>
  <c r="E4671" i="1"/>
  <c r="E4672" i="1"/>
  <c r="E4673" i="1"/>
  <c r="E4674" i="1"/>
  <c r="E4675" i="1"/>
  <c r="E4676" i="1"/>
  <c r="E4677" i="1"/>
  <c r="E4678" i="1"/>
  <c r="E4679" i="1"/>
  <c r="E4680" i="1"/>
  <c r="E4681" i="1"/>
  <c r="E4682" i="1"/>
  <c r="E4683" i="1"/>
  <c r="E4684" i="1"/>
  <c r="E4685" i="1"/>
  <c r="E4686" i="1"/>
  <c r="E4687" i="1"/>
  <c r="E4688" i="1"/>
  <c r="E4689" i="1"/>
  <c r="E4690" i="1"/>
  <c r="E4691" i="1"/>
  <c r="E4692" i="1"/>
  <c r="E4693" i="1"/>
  <c r="E4694" i="1"/>
  <c r="E4695" i="1"/>
  <c r="E4696" i="1"/>
  <c r="E4697" i="1"/>
  <c r="E4698" i="1"/>
  <c r="E4699" i="1"/>
  <c r="E4700" i="1"/>
  <c r="E4701" i="1"/>
  <c r="E4702" i="1"/>
  <c r="E4703" i="1"/>
  <c r="E4704" i="1"/>
  <c r="E4705" i="1"/>
  <c r="E4706" i="1"/>
  <c r="E4707" i="1"/>
  <c r="E4708" i="1"/>
  <c r="E4709" i="1"/>
  <c r="E4710" i="1"/>
  <c r="E4711" i="1"/>
  <c r="E4712" i="1"/>
  <c r="E4713" i="1"/>
  <c r="E4714" i="1"/>
  <c r="E4715" i="1"/>
  <c r="E4716" i="1"/>
  <c r="E4717" i="1"/>
  <c r="E4718" i="1"/>
  <c r="E4719" i="1"/>
  <c r="E4720" i="1"/>
  <c r="E4721" i="1"/>
  <c r="E4722" i="1"/>
  <c r="E4723" i="1"/>
  <c r="E4724" i="1"/>
  <c r="E4725" i="1"/>
  <c r="E4726" i="1"/>
  <c r="E4727" i="1"/>
  <c r="E4728" i="1"/>
  <c r="E4729" i="1"/>
  <c r="E4730" i="1"/>
  <c r="E4731" i="1"/>
  <c r="E4732" i="1"/>
  <c r="E4733" i="1"/>
  <c r="E4734" i="1"/>
  <c r="E4735" i="1"/>
  <c r="E4736" i="1"/>
  <c r="E4737" i="1"/>
  <c r="E4738" i="1"/>
  <c r="E4739" i="1"/>
  <c r="E4740" i="1"/>
  <c r="E4741" i="1"/>
  <c r="E4742" i="1"/>
  <c r="E4743" i="1"/>
  <c r="E4744" i="1"/>
  <c r="E4745" i="1"/>
  <c r="E4746" i="1"/>
  <c r="E4747" i="1"/>
  <c r="E4748" i="1"/>
  <c r="E4749" i="1"/>
  <c r="E4750" i="1"/>
  <c r="E4751" i="1"/>
  <c r="E4752" i="1"/>
  <c r="E4753" i="1"/>
  <c r="E4754" i="1"/>
  <c r="E4755" i="1"/>
  <c r="E4756" i="1"/>
  <c r="E4757" i="1"/>
  <c r="E4758" i="1"/>
  <c r="E4759" i="1"/>
  <c r="E4760" i="1"/>
  <c r="E4761" i="1"/>
  <c r="E4762" i="1"/>
  <c r="E4763" i="1"/>
  <c r="E4764" i="1"/>
  <c r="E4765" i="1"/>
  <c r="E4766" i="1"/>
  <c r="E4767" i="1"/>
  <c r="E4768" i="1"/>
  <c r="E4769" i="1"/>
  <c r="E4770" i="1"/>
  <c r="E4771" i="1"/>
  <c r="E4772" i="1"/>
  <c r="E4773" i="1"/>
  <c r="E4774" i="1"/>
  <c r="E4775" i="1"/>
  <c r="E4776" i="1"/>
  <c r="E4777" i="1"/>
  <c r="E4778" i="1"/>
  <c r="E4779" i="1"/>
  <c r="E4780" i="1"/>
  <c r="E4781" i="1"/>
  <c r="E4782" i="1"/>
  <c r="E4783" i="1"/>
  <c r="E4784" i="1"/>
  <c r="E4785" i="1"/>
  <c r="E4786" i="1"/>
  <c r="E4787" i="1"/>
  <c r="E4788" i="1"/>
  <c r="E4789" i="1"/>
  <c r="E4790" i="1"/>
  <c r="E4791" i="1"/>
  <c r="E4792" i="1"/>
  <c r="E4793" i="1"/>
  <c r="E4794" i="1"/>
  <c r="E4795" i="1"/>
  <c r="E4796" i="1"/>
  <c r="E4797" i="1"/>
  <c r="E4798" i="1"/>
  <c r="E4799" i="1"/>
  <c r="E4800" i="1"/>
  <c r="E4801" i="1"/>
  <c r="E4802" i="1"/>
  <c r="E4803" i="1"/>
  <c r="E4804" i="1"/>
  <c r="E4805" i="1"/>
  <c r="E4806" i="1"/>
  <c r="E4807" i="1"/>
  <c r="E4808" i="1"/>
  <c r="E4809" i="1"/>
  <c r="E4810" i="1"/>
  <c r="E4811" i="1"/>
  <c r="E4812" i="1"/>
  <c r="E4813" i="1"/>
  <c r="E4814" i="1"/>
  <c r="E4815" i="1"/>
  <c r="E4816" i="1"/>
  <c r="E4817" i="1"/>
  <c r="E4818" i="1"/>
  <c r="E4819" i="1"/>
  <c r="E4820" i="1"/>
  <c r="E4821" i="1"/>
  <c r="E4822" i="1"/>
  <c r="E4823" i="1"/>
  <c r="E4824" i="1"/>
  <c r="E4825" i="1"/>
  <c r="E4826" i="1"/>
  <c r="E4827" i="1"/>
  <c r="E4828" i="1"/>
  <c r="E4829" i="1"/>
  <c r="E4830" i="1"/>
  <c r="E4831" i="1"/>
  <c r="E4832" i="1"/>
  <c r="E4833" i="1"/>
  <c r="E4834" i="1"/>
  <c r="E4835" i="1"/>
  <c r="E4836" i="1"/>
  <c r="E4837" i="1"/>
  <c r="E4838" i="1"/>
  <c r="E4839" i="1"/>
  <c r="E4840" i="1"/>
  <c r="E4841" i="1"/>
  <c r="E4842" i="1"/>
  <c r="E4843" i="1"/>
  <c r="E4844" i="1"/>
  <c r="E4845" i="1"/>
  <c r="E4846" i="1"/>
  <c r="E4847" i="1"/>
  <c r="E4848" i="1"/>
  <c r="E4849" i="1"/>
  <c r="E4850" i="1"/>
  <c r="E4851" i="1"/>
  <c r="E4852" i="1"/>
  <c r="E4853" i="1"/>
  <c r="E4854" i="1"/>
  <c r="E4855" i="1"/>
  <c r="E4856" i="1"/>
  <c r="E4857" i="1"/>
  <c r="E4858" i="1"/>
  <c r="E4859" i="1"/>
  <c r="E4860" i="1"/>
  <c r="E4861" i="1"/>
  <c r="E4862" i="1"/>
  <c r="E4863" i="1"/>
  <c r="E4864" i="1"/>
  <c r="E4865" i="1"/>
  <c r="E4866" i="1"/>
  <c r="E4867" i="1"/>
  <c r="E4868" i="1"/>
  <c r="E4869" i="1"/>
  <c r="E4870" i="1"/>
  <c r="E4871" i="1"/>
  <c r="E4872" i="1"/>
  <c r="E4873" i="1"/>
  <c r="E4874" i="1"/>
  <c r="E4875" i="1"/>
  <c r="E4876" i="1"/>
  <c r="E4877" i="1"/>
  <c r="E4878" i="1"/>
  <c r="E4879" i="1"/>
  <c r="E4880" i="1"/>
  <c r="E4881" i="1"/>
  <c r="E4882" i="1"/>
  <c r="E4883" i="1"/>
  <c r="E4884" i="1"/>
  <c r="E4885" i="1"/>
  <c r="E4886" i="1"/>
  <c r="E4887" i="1"/>
  <c r="E4888" i="1"/>
  <c r="E4889" i="1"/>
  <c r="E4890" i="1"/>
  <c r="E4891" i="1"/>
  <c r="E4892" i="1"/>
  <c r="E4893" i="1"/>
  <c r="E4894" i="1"/>
  <c r="E4895" i="1"/>
  <c r="E4896" i="1"/>
  <c r="E4897" i="1"/>
  <c r="E4898" i="1"/>
  <c r="E4899" i="1"/>
  <c r="E4900" i="1"/>
  <c r="E4901" i="1"/>
  <c r="E4902" i="1"/>
  <c r="E4903" i="1"/>
  <c r="E4904" i="1"/>
  <c r="E4905" i="1"/>
  <c r="E4906" i="1"/>
  <c r="E4907" i="1"/>
  <c r="E4908" i="1"/>
  <c r="E4909" i="1"/>
  <c r="E4910" i="1"/>
  <c r="E4911" i="1"/>
  <c r="E4912" i="1"/>
  <c r="E4913" i="1"/>
  <c r="E4914" i="1"/>
  <c r="E4915" i="1"/>
  <c r="E4916" i="1"/>
  <c r="E4917" i="1"/>
  <c r="E4918" i="1"/>
  <c r="E4919" i="1"/>
  <c r="E4920" i="1"/>
  <c r="E4921" i="1"/>
  <c r="E4922" i="1"/>
  <c r="E4923" i="1"/>
  <c r="E4924" i="1"/>
  <c r="E4925" i="1"/>
  <c r="E4926" i="1"/>
  <c r="E4927" i="1"/>
  <c r="E4928" i="1"/>
  <c r="E4929" i="1"/>
  <c r="E4930" i="1"/>
  <c r="E4931" i="1"/>
  <c r="E4932" i="1"/>
  <c r="E4933" i="1"/>
  <c r="E4934" i="1"/>
  <c r="E4935" i="1"/>
  <c r="E4936" i="1"/>
  <c r="E4937" i="1"/>
  <c r="E4938" i="1"/>
  <c r="E4939" i="1"/>
  <c r="E4940" i="1"/>
  <c r="E4941" i="1"/>
  <c r="E4942" i="1"/>
  <c r="E4943" i="1"/>
  <c r="E4944" i="1"/>
  <c r="E4945" i="1"/>
  <c r="E4946" i="1"/>
  <c r="E4947" i="1"/>
  <c r="E4948" i="1"/>
  <c r="E4949" i="1"/>
  <c r="E4950" i="1"/>
  <c r="E4951" i="1"/>
  <c r="E4952" i="1"/>
  <c r="E4953" i="1"/>
  <c r="E4954" i="1"/>
  <c r="E4955" i="1"/>
  <c r="E4956" i="1"/>
  <c r="E4957" i="1"/>
  <c r="E4958" i="1"/>
  <c r="E4959" i="1"/>
  <c r="E4960" i="1"/>
  <c r="E4961" i="1"/>
  <c r="E4962" i="1"/>
  <c r="E4963" i="1"/>
  <c r="E4964" i="1"/>
  <c r="E4965" i="1"/>
  <c r="E4966" i="1"/>
  <c r="E4967" i="1"/>
  <c r="E4968" i="1"/>
  <c r="E4969" i="1"/>
  <c r="E4970" i="1"/>
  <c r="E4971" i="1"/>
  <c r="E4972" i="1"/>
  <c r="E4973" i="1"/>
  <c r="E4974" i="1"/>
  <c r="E4975" i="1"/>
  <c r="E4976" i="1"/>
  <c r="E4977" i="1"/>
  <c r="E4978" i="1"/>
  <c r="E4979" i="1"/>
  <c r="E4980" i="1"/>
  <c r="E4981" i="1"/>
  <c r="E4982" i="1"/>
  <c r="E4983" i="1"/>
  <c r="E4984" i="1"/>
  <c r="E4985" i="1"/>
  <c r="E4986" i="1"/>
  <c r="E4987" i="1"/>
  <c r="E4988" i="1"/>
  <c r="E4989" i="1"/>
  <c r="E4990" i="1"/>
  <c r="E4991" i="1"/>
  <c r="E4992" i="1"/>
  <c r="E4993" i="1"/>
  <c r="E4994" i="1"/>
  <c r="E4995" i="1"/>
  <c r="E4996" i="1"/>
  <c r="E4997" i="1"/>
  <c r="E4998" i="1"/>
  <c r="E4999" i="1"/>
  <c r="E5000" i="1"/>
  <c r="E5001" i="1"/>
  <c r="E5002" i="1"/>
  <c r="E5003" i="1"/>
  <c r="E5004" i="1"/>
  <c r="E5005" i="1"/>
  <c r="E5006" i="1"/>
  <c r="E5007" i="1"/>
  <c r="E5008" i="1"/>
  <c r="E5009" i="1"/>
  <c r="E5010" i="1"/>
  <c r="E5011" i="1"/>
  <c r="E5012" i="1"/>
  <c r="E5013" i="1"/>
  <c r="E5014" i="1"/>
  <c r="E5015" i="1"/>
  <c r="E5016" i="1"/>
  <c r="E5017" i="1"/>
  <c r="E5018" i="1"/>
  <c r="E5019" i="1"/>
  <c r="E5020" i="1"/>
  <c r="E5021" i="1"/>
  <c r="E5022" i="1"/>
  <c r="E5023" i="1"/>
  <c r="E5024" i="1"/>
  <c r="E5025" i="1"/>
  <c r="E5026" i="1"/>
  <c r="E5027" i="1"/>
  <c r="E5028" i="1"/>
  <c r="E5029" i="1"/>
  <c r="E5030" i="1"/>
  <c r="E5031" i="1"/>
  <c r="E5032" i="1"/>
  <c r="E5033" i="1"/>
  <c r="E5034" i="1"/>
  <c r="E5035" i="1"/>
  <c r="E5036" i="1"/>
  <c r="E5037" i="1"/>
  <c r="E5038" i="1"/>
  <c r="E5039" i="1"/>
  <c r="E5040" i="1"/>
  <c r="E5041" i="1"/>
  <c r="E5042" i="1"/>
  <c r="E5043" i="1"/>
  <c r="E5044" i="1"/>
  <c r="E5045" i="1"/>
  <c r="E5046" i="1"/>
  <c r="E5047" i="1"/>
  <c r="E5048" i="1"/>
  <c r="E5049" i="1"/>
  <c r="E5050" i="1"/>
  <c r="E5051" i="1"/>
  <c r="E5052" i="1"/>
  <c r="E5053" i="1"/>
  <c r="E5054" i="1"/>
  <c r="E5055" i="1"/>
  <c r="E5056" i="1"/>
  <c r="E5057" i="1"/>
  <c r="E5058" i="1"/>
  <c r="E5059" i="1"/>
  <c r="E5060" i="1"/>
  <c r="E5061" i="1"/>
  <c r="E5062" i="1"/>
  <c r="E5063" i="1"/>
  <c r="E5064" i="1"/>
  <c r="E5065" i="1"/>
  <c r="E5066" i="1"/>
  <c r="E5067" i="1"/>
  <c r="E5068" i="1"/>
  <c r="E5069" i="1"/>
  <c r="E5070" i="1"/>
  <c r="E5071" i="1"/>
  <c r="E5072" i="1"/>
  <c r="E5073" i="1"/>
  <c r="E5074" i="1"/>
  <c r="E5075" i="1"/>
  <c r="E5076" i="1"/>
  <c r="E5077" i="1"/>
  <c r="E5078" i="1"/>
  <c r="E5079" i="1"/>
  <c r="E5080" i="1"/>
  <c r="E5081" i="1"/>
  <c r="E5082" i="1"/>
  <c r="E5083" i="1"/>
  <c r="E5084" i="1"/>
  <c r="E5085" i="1"/>
  <c r="E5086" i="1"/>
  <c r="E5087" i="1"/>
  <c r="E5088" i="1"/>
  <c r="E5089" i="1"/>
  <c r="E5090" i="1"/>
  <c r="E5091" i="1"/>
  <c r="E5092" i="1"/>
  <c r="E5093" i="1"/>
  <c r="E5094" i="1"/>
  <c r="E5095" i="1"/>
  <c r="E5096" i="1"/>
  <c r="E5097" i="1"/>
  <c r="E5098" i="1"/>
  <c r="E5099" i="1"/>
  <c r="E5100" i="1"/>
  <c r="E5101" i="1"/>
  <c r="E5102" i="1"/>
  <c r="E5103" i="1"/>
  <c r="E5104" i="1"/>
  <c r="E5105" i="1"/>
  <c r="E5106" i="1"/>
  <c r="E5107" i="1"/>
  <c r="E5108" i="1"/>
  <c r="E5109" i="1"/>
  <c r="E5110" i="1"/>
  <c r="E5111" i="1"/>
  <c r="E5112" i="1"/>
  <c r="E5113" i="1"/>
  <c r="E5114" i="1"/>
  <c r="E5115" i="1"/>
  <c r="E5116" i="1"/>
  <c r="E5117" i="1"/>
  <c r="E5118" i="1"/>
  <c r="E5119" i="1"/>
  <c r="E5120" i="1"/>
  <c r="E5121" i="1"/>
  <c r="E5122" i="1"/>
  <c r="E5123" i="1"/>
  <c r="E5124" i="1"/>
  <c r="E5125" i="1"/>
  <c r="E5126" i="1"/>
  <c r="E5127" i="1"/>
  <c r="E5128" i="1"/>
  <c r="E5129" i="1"/>
  <c r="E5130" i="1"/>
  <c r="E5131" i="1"/>
  <c r="E5132" i="1"/>
  <c r="E5133" i="1"/>
  <c r="E5134" i="1"/>
  <c r="E5135" i="1"/>
  <c r="E5136" i="1"/>
  <c r="E5137" i="1"/>
  <c r="E5138" i="1"/>
  <c r="E5139" i="1"/>
  <c r="E5140" i="1"/>
  <c r="E5141" i="1"/>
  <c r="E5142" i="1"/>
  <c r="E5143" i="1"/>
  <c r="E5144" i="1"/>
  <c r="E5145" i="1"/>
  <c r="E5146" i="1"/>
  <c r="E5147" i="1"/>
  <c r="E5148" i="1"/>
  <c r="E5149" i="1"/>
  <c r="E5150" i="1"/>
  <c r="E5151" i="1"/>
  <c r="E5152" i="1"/>
  <c r="E5153" i="1"/>
  <c r="E5154" i="1"/>
  <c r="E5155" i="1"/>
  <c r="E5156" i="1"/>
  <c r="E5157" i="1"/>
  <c r="E5158" i="1"/>
  <c r="E5159" i="1"/>
  <c r="E5160" i="1"/>
  <c r="E5161" i="1"/>
  <c r="E5162" i="1"/>
  <c r="E5163" i="1"/>
  <c r="E5164" i="1"/>
  <c r="E5165" i="1"/>
  <c r="E5166" i="1"/>
  <c r="E5167" i="1"/>
  <c r="E5168" i="1"/>
  <c r="E5169" i="1"/>
  <c r="E5170" i="1"/>
  <c r="E5171" i="1"/>
  <c r="E5172" i="1"/>
  <c r="E5173" i="1"/>
  <c r="E5174" i="1"/>
  <c r="E5175" i="1"/>
  <c r="E5176" i="1"/>
  <c r="E5177" i="1"/>
  <c r="E5178" i="1"/>
  <c r="E5179" i="1"/>
  <c r="E5180" i="1"/>
  <c r="E5181" i="1"/>
  <c r="E5182" i="1"/>
  <c r="E5183" i="1"/>
  <c r="E5184" i="1"/>
  <c r="E5185" i="1"/>
  <c r="E5186" i="1"/>
  <c r="E5187" i="1"/>
  <c r="E5188" i="1"/>
  <c r="E5189" i="1"/>
  <c r="E5190" i="1"/>
  <c r="E5191" i="1"/>
  <c r="E5192" i="1"/>
  <c r="E5193" i="1"/>
  <c r="E5194" i="1"/>
  <c r="E5195" i="1"/>
  <c r="E5196" i="1"/>
  <c r="E5197" i="1"/>
  <c r="E5198" i="1"/>
  <c r="E5199" i="1"/>
  <c r="E5200" i="1"/>
  <c r="E5201" i="1"/>
  <c r="E5202" i="1"/>
  <c r="D3" i="1"/>
  <c r="D4" i="1"/>
  <c r="D5" i="1"/>
  <c r="D6" i="1"/>
  <c r="D7" i="1"/>
  <c r="D8" i="1"/>
  <c r="D9" i="1"/>
  <c r="D10" i="1"/>
  <c r="D11" i="1"/>
  <c r="D12" i="1"/>
  <c r="D13" i="1"/>
  <c r="D14" i="1"/>
  <c r="D15" i="1"/>
  <c r="D16" i="1"/>
  <c r="D17" i="1"/>
  <c r="D18" i="1"/>
  <c r="D19" i="1"/>
  <c r="D20" i="1"/>
  <c r="D21" i="1"/>
  <c r="D22" i="1"/>
  <c r="D23" i="1"/>
  <c r="D24" i="1"/>
  <c r="D25" i="1"/>
  <c r="D26" i="1"/>
  <c r="D27" i="1"/>
  <c r="D28" i="1"/>
  <c r="D29" i="1"/>
  <c r="D30" i="1"/>
  <c r="D31"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8"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1"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6" i="1"/>
  <c r="D187" i="1"/>
  <c r="D188" i="1"/>
  <c r="D189" i="1"/>
  <c r="D190" i="1"/>
  <c r="D191" i="1"/>
  <c r="D192" i="1"/>
  <c r="D193" i="1"/>
  <c r="D194" i="1"/>
  <c r="D195" i="1"/>
  <c r="D196" i="1"/>
  <c r="D197" i="1"/>
  <c r="D198" i="1"/>
  <c r="D199" i="1"/>
  <c r="D200" i="1"/>
  <c r="D201" i="1"/>
  <c r="D202" i="1"/>
  <c r="D203" i="1"/>
  <c r="D204" i="1"/>
  <c r="D205" i="1"/>
  <c r="D206" i="1"/>
  <c r="D207" i="1"/>
  <c r="D208" i="1"/>
  <c r="D209" i="1"/>
  <c r="D210" i="1"/>
  <c r="D211" i="1"/>
  <c r="D212" i="1"/>
  <c r="D213" i="1"/>
  <c r="D214" i="1"/>
  <c r="D215" i="1"/>
  <c r="D216" i="1"/>
  <c r="D217" i="1"/>
  <c r="D218" i="1"/>
  <c r="D219" i="1"/>
  <c r="D220" i="1"/>
  <c r="D221" i="1"/>
  <c r="D222" i="1"/>
  <c r="D223" i="1"/>
  <c r="D224" i="1"/>
  <c r="D225" i="1"/>
  <c r="D226" i="1"/>
  <c r="D227" i="1"/>
  <c r="D228" i="1"/>
  <c r="D229" i="1"/>
  <c r="D230" i="1"/>
  <c r="D231" i="1"/>
  <c r="D232" i="1"/>
  <c r="D233" i="1"/>
  <c r="D234" i="1"/>
  <c r="D235" i="1"/>
  <c r="D236" i="1"/>
  <c r="D237" i="1"/>
  <c r="D238" i="1"/>
  <c r="D239" i="1"/>
  <c r="D240" i="1"/>
  <c r="D241" i="1"/>
  <c r="D242" i="1"/>
  <c r="D243" i="1"/>
  <c r="D244" i="1"/>
  <c r="D245" i="1"/>
  <c r="D246" i="1"/>
  <c r="D247" i="1"/>
  <c r="D248" i="1"/>
  <c r="D249" i="1"/>
  <c r="D250" i="1"/>
  <c r="D251" i="1"/>
  <c r="D252" i="1"/>
  <c r="D253" i="1"/>
  <c r="D254" i="1"/>
  <c r="D255" i="1"/>
  <c r="D256" i="1"/>
  <c r="D257" i="1"/>
  <c r="D258" i="1"/>
  <c r="D259" i="1"/>
  <c r="D260" i="1"/>
  <c r="D261" i="1"/>
  <c r="D262" i="1"/>
  <c r="D263" i="1"/>
  <c r="D264" i="1"/>
  <c r="D265" i="1"/>
  <c r="D266" i="1"/>
  <c r="D267" i="1"/>
  <c r="D268" i="1"/>
  <c r="D269" i="1"/>
  <c r="D270" i="1"/>
  <c r="D271" i="1"/>
  <c r="D272" i="1"/>
  <c r="D273" i="1"/>
  <c r="D274" i="1"/>
  <c r="D275" i="1"/>
  <c r="D276" i="1"/>
  <c r="D277" i="1"/>
  <c r="D278" i="1"/>
  <c r="D279" i="1"/>
  <c r="D280" i="1"/>
  <c r="D281" i="1"/>
  <c r="D282" i="1"/>
  <c r="D283" i="1"/>
  <c r="D284" i="1"/>
  <c r="D285" i="1"/>
  <c r="D286" i="1"/>
  <c r="D287" i="1"/>
  <c r="D288" i="1"/>
  <c r="D289" i="1"/>
  <c r="D290" i="1"/>
  <c r="D291" i="1"/>
  <c r="D292" i="1"/>
  <c r="D293" i="1"/>
  <c r="D294" i="1"/>
  <c r="D295" i="1"/>
  <c r="D296" i="1"/>
  <c r="D297" i="1"/>
  <c r="D298" i="1"/>
  <c r="D299" i="1"/>
  <c r="D300" i="1"/>
  <c r="D301" i="1"/>
  <c r="D302" i="1"/>
  <c r="D303" i="1"/>
  <c r="D304" i="1"/>
  <c r="D305" i="1"/>
  <c r="D306" i="1"/>
  <c r="D307" i="1"/>
  <c r="D308" i="1"/>
  <c r="D309" i="1"/>
  <c r="D310" i="1"/>
  <c r="D311" i="1"/>
  <c r="D312" i="1"/>
  <c r="D313" i="1"/>
  <c r="D314" i="1"/>
  <c r="D315" i="1"/>
  <c r="D316" i="1"/>
  <c r="D317" i="1"/>
  <c r="D318" i="1"/>
  <c r="D319" i="1"/>
  <c r="D320" i="1"/>
  <c r="D321" i="1"/>
  <c r="D322" i="1"/>
  <c r="D323" i="1"/>
  <c r="D324" i="1"/>
  <c r="D325" i="1"/>
  <c r="D326" i="1"/>
  <c r="D327" i="1"/>
  <c r="D328" i="1"/>
  <c r="D329" i="1"/>
  <c r="D330" i="1"/>
  <c r="D331" i="1"/>
  <c r="D332" i="1"/>
  <c r="D333" i="1"/>
  <c r="D334" i="1"/>
  <c r="D335" i="1"/>
  <c r="D336" i="1"/>
  <c r="D337" i="1"/>
  <c r="D338" i="1"/>
  <c r="D339" i="1"/>
  <c r="D340" i="1"/>
  <c r="D341" i="1"/>
  <c r="D342" i="1"/>
  <c r="D343" i="1"/>
  <c r="D344" i="1"/>
  <c r="D345" i="1"/>
  <c r="D346" i="1"/>
  <c r="D347" i="1"/>
  <c r="D348" i="1"/>
  <c r="D349" i="1"/>
  <c r="D350" i="1"/>
  <c r="D351" i="1"/>
  <c r="D352" i="1"/>
  <c r="D353" i="1"/>
  <c r="D354" i="1"/>
  <c r="D355" i="1"/>
  <c r="D356" i="1"/>
  <c r="D357" i="1"/>
  <c r="D358" i="1"/>
  <c r="D359" i="1"/>
  <c r="D360" i="1"/>
  <c r="D361" i="1"/>
  <c r="D362" i="1"/>
  <c r="D363" i="1"/>
  <c r="D364" i="1"/>
  <c r="D365" i="1"/>
  <c r="D366" i="1"/>
  <c r="D367" i="1"/>
  <c r="D368" i="1"/>
  <c r="D369" i="1"/>
  <c r="D370" i="1"/>
  <c r="D371" i="1"/>
  <c r="D372" i="1"/>
  <c r="D373" i="1"/>
  <c r="D374" i="1"/>
  <c r="D375" i="1"/>
  <c r="D376" i="1"/>
  <c r="D377" i="1"/>
  <c r="D378" i="1"/>
  <c r="D379" i="1"/>
  <c r="D380" i="1"/>
  <c r="D381" i="1"/>
  <c r="D382" i="1"/>
  <c r="D383" i="1"/>
  <c r="D384" i="1"/>
  <c r="D385" i="1"/>
  <c r="D386" i="1"/>
  <c r="D387" i="1"/>
  <c r="D388" i="1"/>
  <c r="D389" i="1"/>
  <c r="D390" i="1"/>
  <c r="D391" i="1"/>
  <c r="D392" i="1"/>
  <c r="D393" i="1"/>
  <c r="D394" i="1"/>
  <c r="D395" i="1"/>
  <c r="D396" i="1"/>
  <c r="D397" i="1"/>
  <c r="D398" i="1"/>
  <c r="D399" i="1"/>
  <c r="D400" i="1"/>
  <c r="D401" i="1"/>
  <c r="D402" i="1"/>
  <c r="D403" i="1"/>
  <c r="D404" i="1"/>
  <c r="D405" i="1"/>
  <c r="D406" i="1"/>
  <c r="D407" i="1"/>
  <c r="D408" i="1"/>
  <c r="D409" i="1"/>
  <c r="D410" i="1"/>
  <c r="D411" i="1"/>
  <c r="D412" i="1"/>
  <c r="D413" i="1"/>
  <c r="D414" i="1"/>
  <c r="D415" i="1"/>
  <c r="D416" i="1"/>
  <c r="D417" i="1"/>
  <c r="D418" i="1"/>
  <c r="D419" i="1"/>
  <c r="D420" i="1"/>
  <c r="D421" i="1"/>
  <c r="D422" i="1"/>
  <c r="D423" i="1"/>
  <c r="D424" i="1"/>
  <c r="D425" i="1"/>
  <c r="D426" i="1"/>
  <c r="D427" i="1"/>
  <c r="D428" i="1"/>
  <c r="D429" i="1"/>
  <c r="D430" i="1"/>
  <c r="D431" i="1"/>
  <c r="D432" i="1"/>
  <c r="D433" i="1"/>
  <c r="D434" i="1"/>
  <c r="D435" i="1"/>
  <c r="D436" i="1"/>
  <c r="D437" i="1"/>
  <c r="D438" i="1"/>
  <c r="D439" i="1"/>
  <c r="D440" i="1"/>
  <c r="D441" i="1"/>
  <c r="D442" i="1"/>
  <c r="D443" i="1"/>
  <c r="D444" i="1"/>
  <c r="D445" i="1"/>
  <c r="D446" i="1"/>
  <c r="D447" i="1"/>
  <c r="D448" i="1"/>
  <c r="D449" i="1"/>
  <c r="D450" i="1"/>
  <c r="D451" i="1"/>
  <c r="D452" i="1"/>
  <c r="D453" i="1"/>
  <c r="D454" i="1"/>
  <c r="D455" i="1"/>
  <c r="D456" i="1"/>
  <c r="D457" i="1"/>
  <c r="D458" i="1"/>
  <c r="D459" i="1"/>
  <c r="D460" i="1"/>
  <c r="D461" i="1"/>
  <c r="D462" i="1"/>
  <c r="D463" i="1"/>
  <c r="D464" i="1"/>
  <c r="D465" i="1"/>
  <c r="D466" i="1"/>
  <c r="D467" i="1"/>
  <c r="D468" i="1"/>
  <c r="D469" i="1"/>
  <c r="D470" i="1"/>
  <c r="D471" i="1"/>
  <c r="D472" i="1"/>
  <c r="D473" i="1"/>
  <c r="D474" i="1"/>
  <c r="D475" i="1"/>
  <c r="D476" i="1"/>
  <c r="D477" i="1"/>
  <c r="D478" i="1"/>
  <c r="D479" i="1"/>
  <c r="D480" i="1"/>
  <c r="D481" i="1"/>
  <c r="D482" i="1"/>
  <c r="D483" i="1"/>
  <c r="D484" i="1"/>
  <c r="D485" i="1"/>
  <c r="D486" i="1"/>
  <c r="D487" i="1"/>
  <c r="D488" i="1"/>
  <c r="D489" i="1"/>
  <c r="D490" i="1"/>
  <c r="D491" i="1"/>
  <c r="D492" i="1"/>
  <c r="D493" i="1"/>
  <c r="D494" i="1"/>
  <c r="D495" i="1"/>
  <c r="D496" i="1"/>
  <c r="D497" i="1"/>
  <c r="D498" i="1"/>
  <c r="D499" i="1"/>
  <c r="D500" i="1"/>
  <c r="D501" i="1"/>
  <c r="D502" i="1"/>
  <c r="D503" i="1"/>
  <c r="D504" i="1"/>
  <c r="D505" i="1"/>
  <c r="D506" i="1"/>
  <c r="D507" i="1"/>
  <c r="D508" i="1"/>
  <c r="D509" i="1"/>
  <c r="D510" i="1"/>
  <c r="D511" i="1"/>
  <c r="D512" i="1"/>
  <c r="D513" i="1"/>
  <c r="D514" i="1"/>
  <c r="D515" i="1"/>
  <c r="D516" i="1"/>
  <c r="D517" i="1"/>
  <c r="D518" i="1"/>
  <c r="D519" i="1"/>
  <c r="D520" i="1"/>
  <c r="D521" i="1"/>
  <c r="D522" i="1"/>
  <c r="D523" i="1"/>
  <c r="D524" i="1"/>
  <c r="D525" i="1"/>
  <c r="D526" i="1"/>
  <c r="D527" i="1"/>
  <c r="D528" i="1"/>
  <c r="D529" i="1"/>
  <c r="D530" i="1"/>
  <c r="D531" i="1"/>
  <c r="D532" i="1"/>
  <c r="D533" i="1"/>
  <c r="D534" i="1"/>
  <c r="D535" i="1"/>
  <c r="D536" i="1"/>
  <c r="D537" i="1"/>
  <c r="D538" i="1"/>
  <c r="D539" i="1"/>
  <c r="D540" i="1"/>
  <c r="D541" i="1"/>
  <c r="D542" i="1"/>
  <c r="D543" i="1"/>
  <c r="D544" i="1"/>
  <c r="D545" i="1"/>
  <c r="D546" i="1"/>
  <c r="D547" i="1"/>
  <c r="D548" i="1"/>
  <c r="D549" i="1"/>
  <c r="D550" i="1"/>
  <c r="D551" i="1"/>
  <c r="D552" i="1"/>
  <c r="D553" i="1"/>
  <c r="D554" i="1"/>
  <c r="D555" i="1"/>
  <c r="D556" i="1"/>
  <c r="D557" i="1"/>
  <c r="D558" i="1"/>
  <c r="D559" i="1"/>
  <c r="D560" i="1"/>
  <c r="D561" i="1"/>
  <c r="D562" i="1"/>
  <c r="D563" i="1"/>
  <c r="D564" i="1"/>
  <c r="D565" i="1"/>
  <c r="D566" i="1"/>
  <c r="D567" i="1"/>
  <c r="D568" i="1"/>
  <c r="D569" i="1"/>
  <c r="D570" i="1"/>
  <c r="D571" i="1"/>
  <c r="D572" i="1"/>
  <c r="D573" i="1"/>
  <c r="D574" i="1"/>
  <c r="D575" i="1"/>
  <c r="D576" i="1"/>
  <c r="D577" i="1"/>
  <c r="D578" i="1"/>
  <c r="D579" i="1"/>
  <c r="D580" i="1"/>
  <c r="D581" i="1"/>
  <c r="D582" i="1"/>
  <c r="D583" i="1"/>
  <c r="D584" i="1"/>
  <c r="D585" i="1"/>
  <c r="D586" i="1"/>
  <c r="D587" i="1"/>
  <c r="D588" i="1"/>
  <c r="D589" i="1"/>
  <c r="D590" i="1"/>
  <c r="D591" i="1"/>
  <c r="D592" i="1"/>
  <c r="D593" i="1"/>
  <c r="D594" i="1"/>
  <c r="D595" i="1"/>
  <c r="D596" i="1"/>
  <c r="D597" i="1"/>
  <c r="D598" i="1"/>
  <c r="D599" i="1"/>
  <c r="D600" i="1"/>
  <c r="D601" i="1"/>
  <c r="D602" i="1"/>
  <c r="D603" i="1"/>
  <c r="D604" i="1"/>
  <c r="D605" i="1"/>
  <c r="D606" i="1"/>
  <c r="D607" i="1"/>
  <c r="D608" i="1"/>
  <c r="D609" i="1"/>
  <c r="D610" i="1"/>
  <c r="D611" i="1"/>
  <c r="D612" i="1"/>
  <c r="D613" i="1"/>
  <c r="D614" i="1"/>
  <c r="D615" i="1"/>
  <c r="D616" i="1"/>
  <c r="D617" i="1"/>
  <c r="D618" i="1"/>
  <c r="D619" i="1"/>
  <c r="D620" i="1"/>
  <c r="D621" i="1"/>
  <c r="D622" i="1"/>
  <c r="D623" i="1"/>
  <c r="D624" i="1"/>
  <c r="D625" i="1"/>
  <c r="D626" i="1"/>
  <c r="D627" i="1"/>
  <c r="D628" i="1"/>
  <c r="D629" i="1"/>
  <c r="D630" i="1"/>
  <c r="D631" i="1"/>
  <c r="D632" i="1"/>
  <c r="D633" i="1"/>
  <c r="D634" i="1"/>
  <c r="D635" i="1"/>
  <c r="D636" i="1"/>
  <c r="D637" i="1"/>
  <c r="D638" i="1"/>
  <c r="D639" i="1"/>
  <c r="D640" i="1"/>
  <c r="D641" i="1"/>
  <c r="D642" i="1"/>
  <c r="D643" i="1"/>
  <c r="D644" i="1"/>
  <c r="D645" i="1"/>
  <c r="D646" i="1"/>
  <c r="D647" i="1"/>
  <c r="D648" i="1"/>
  <c r="D649" i="1"/>
  <c r="D650" i="1"/>
  <c r="D651" i="1"/>
  <c r="D652" i="1"/>
  <c r="D653" i="1"/>
  <c r="D654" i="1"/>
  <c r="D655" i="1"/>
  <c r="D656" i="1"/>
  <c r="D657" i="1"/>
  <c r="D658" i="1"/>
  <c r="D659" i="1"/>
  <c r="D660" i="1"/>
  <c r="D661" i="1"/>
  <c r="D662" i="1"/>
  <c r="D663" i="1"/>
  <c r="D664" i="1"/>
  <c r="D665" i="1"/>
  <c r="D666" i="1"/>
  <c r="D667" i="1"/>
  <c r="D668" i="1"/>
  <c r="D669" i="1"/>
  <c r="D670" i="1"/>
  <c r="D671" i="1"/>
  <c r="D672" i="1"/>
  <c r="D673" i="1"/>
  <c r="D674" i="1"/>
  <c r="D675" i="1"/>
  <c r="D676" i="1"/>
  <c r="D677" i="1"/>
  <c r="D678" i="1"/>
  <c r="D679" i="1"/>
  <c r="D680" i="1"/>
  <c r="D681" i="1"/>
  <c r="D682" i="1"/>
  <c r="D683" i="1"/>
  <c r="D684" i="1"/>
  <c r="D685" i="1"/>
  <c r="D686" i="1"/>
  <c r="D687" i="1"/>
  <c r="D688" i="1"/>
  <c r="D689" i="1"/>
  <c r="D690" i="1"/>
  <c r="D691" i="1"/>
  <c r="D692" i="1"/>
  <c r="D693" i="1"/>
  <c r="D694" i="1"/>
  <c r="D695" i="1"/>
  <c r="D696" i="1"/>
  <c r="D697" i="1"/>
  <c r="D698" i="1"/>
  <c r="D699" i="1"/>
  <c r="D700" i="1"/>
  <c r="D701" i="1"/>
  <c r="D702" i="1"/>
  <c r="D703" i="1"/>
  <c r="D704" i="1"/>
  <c r="D705" i="1"/>
  <c r="D706" i="1"/>
  <c r="D707" i="1"/>
  <c r="D708" i="1"/>
  <c r="D709" i="1"/>
  <c r="D710" i="1"/>
  <c r="D711" i="1"/>
  <c r="D712" i="1"/>
  <c r="D713" i="1"/>
  <c r="D714" i="1"/>
  <c r="D715" i="1"/>
  <c r="D716" i="1"/>
  <c r="D717" i="1"/>
  <c r="D718" i="1"/>
  <c r="D719" i="1"/>
  <c r="D720" i="1"/>
  <c r="D721" i="1"/>
  <c r="D722" i="1"/>
  <c r="D723" i="1"/>
  <c r="D724" i="1"/>
  <c r="D725" i="1"/>
  <c r="D726" i="1"/>
  <c r="D727" i="1"/>
  <c r="D728" i="1"/>
  <c r="D729" i="1"/>
  <c r="D730" i="1"/>
  <c r="D731" i="1"/>
  <c r="D732" i="1"/>
  <c r="D733" i="1"/>
  <c r="D734" i="1"/>
  <c r="D735" i="1"/>
  <c r="D736" i="1"/>
  <c r="D737" i="1"/>
  <c r="D738" i="1"/>
  <c r="D739" i="1"/>
  <c r="D740" i="1"/>
  <c r="D741" i="1"/>
  <c r="D742" i="1"/>
  <c r="D743" i="1"/>
  <c r="D744" i="1"/>
  <c r="D745" i="1"/>
  <c r="D746" i="1"/>
  <c r="D747" i="1"/>
  <c r="D748" i="1"/>
  <c r="D749" i="1"/>
  <c r="D750" i="1"/>
  <c r="D751" i="1"/>
  <c r="D752" i="1"/>
  <c r="D753" i="1"/>
  <c r="D754" i="1"/>
  <c r="D755" i="1"/>
  <c r="D756" i="1"/>
  <c r="D757" i="1"/>
  <c r="D758" i="1"/>
  <c r="D759" i="1"/>
  <c r="D760" i="1"/>
  <c r="D761" i="1"/>
  <c r="D762" i="1"/>
  <c r="D763" i="1"/>
  <c r="D764" i="1"/>
  <c r="D765" i="1"/>
  <c r="D766" i="1"/>
  <c r="D767" i="1"/>
  <c r="D768" i="1"/>
  <c r="D769" i="1"/>
  <c r="D770" i="1"/>
  <c r="D771" i="1"/>
  <c r="D772" i="1"/>
  <c r="D773" i="1"/>
  <c r="D774" i="1"/>
  <c r="D775" i="1"/>
  <c r="D776" i="1"/>
  <c r="D777" i="1"/>
  <c r="D778" i="1"/>
  <c r="D779" i="1"/>
  <c r="D780" i="1"/>
  <c r="D781" i="1"/>
  <c r="D782" i="1"/>
  <c r="D783" i="1"/>
  <c r="D784" i="1"/>
  <c r="D785" i="1"/>
  <c r="D786" i="1"/>
  <c r="D787" i="1"/>
  <c r="D788" i="1"/>
  <c r="D789" i="1"/>
  <c r="D790" i="1"/>
  <c r="D791" i="1"/>
  <c r="D792" i="1"/>
  <c r="D793" i="1"/>
  <c r="D794" i="1"/>
  <c r="D795" i="1"/>
  <c r="D796" i="1"/>
  <c r="D797" i="1"/>
  <c r="D798" i="1"/>
  <c r="D799" i="1"/>
  <c r="D800" i="1"/>
  <c r="D801" i="1"/>
  <c r="D802" i="1"/>
  <c r="D803" i="1"/>
  <c r="D804" i="1"/>
  <c r="D805" i="1"/>
  <c r="D806" i="1"/>
  <c r="D807" i="1"/>
  <c r="D808" i="1"/>
  <c r="D809" i="1"/>
  <c r="D810" i="1"/>
  <c r="D811" i="1"/>
  <c r="D812" i="1"/>
  <c r="D813" i="1"/>
  <c r="D814" i="1"/>
  <c r="D815" i="1"/>
  <c r="D816" i="1"/>
  <c r="D817" i="1"/>
  <c r="D818" i="1"/>
  <c r="D819" i="1"/>
  <c r="D820" i="1"/>
  <c r="D821" i="1"/>
  <c r="D822" i="1"/>
  <c r="D823" i="1"/>
  <c r="D824" i="1"/>
  <c r="D825" i="1"/>
  <c r="D826" i="1"/>
  <c r="D827" i="1"/>
  <c r="D828" i="1"/>
  <c r="D829" i="1"/>
  <c r="D830" i="1"/>
  <c r="D831" i="1"/>
  <c r="D832" i="1"/>
  <c r="D833" i="1"/>
  <c r="D834" i="1"/>
  <c r="D835" i="1"/>
  <c r="D836" i="1"/>
  <c r="D837" i="1"/>
  <c r="D838" i="1"/>
  <c r="D839" i="1"/>
  <c r="D840" i="1"/>
  <c r="D841" i="1"/>
  <c r="D842" i="1"/>
  <c r="D843" i="1"/>
  <c r="D844" i="1"/>
  <c r="D845" i="1"/>
  <c r="D846" i="1"/>
  <c r="D847" i="1"/>
  <c r="D848" i="1"/>
  <c r="D849" i="1"/>
  <c r="D850" i="1"/>
  <c r="D851" i="1"/>
  <c r="D852" i="1"/>
  <c r="D853" i="1"/>
  <c r="D854" i="1"/>
  <c r="D855" i="1"/>
  <c r="D856" i="1"/>
  <c r="D857" i="1"/>
  <c r="D858" i="1"/>
  <c r="D859" i="1"/>
  <c r="D860" i="1"/>
  <c r="D861" i="1"/>
  <c r="D862" i="1"/>
  <c r="D863" i="1"/>
  <c r="D864" i="1"/>
  <c r="D865" i="1"/>
  <c r="D866" i="1"/>
  <c r="D867" i="1"/>
  <c r="D868" i="1"/>
  <c r="D869" i="1"/>
  <c r="D870" i="1"/>
  <c r="D871" i="1"/>
  <c r="D872" i="1"/>
  <c r="D873" i="1"/>
  <c r="D874" i="1"/>
  <c r="D875" i="1"/>
  <c r="D876" i="1"/>
  <c r="D877" i="1"/>
  <c r="D878" i="1"/>
  <c r="D879" i="1"/>
  <c r="D880" i="1"/>
  <c r="D881" i="1"/>
  <c r="D882" i="1"/>
  <c r="D883" i="1"/>
  <c r="D884" i="1"/>
  <c r="D885" i="1"/>
  <c r="D886" i="1"/>
  <c r="D887" i="1"/>
  <c r="D888" i="1"/>
  <c r="D889" i="1"/>
  <c r="D890" i="1"/>
  <c r="D891" i="1"/>
  <c r="D892" i="1"/>
  <c r="D893" i="1"/>
  <c r="D894" i="1"/>
  <c r="D895" i="1"/>
  <c r="D896" i="1"/>
  <c r="D897" i="1"/>
  <c r="D898" i="1"/>
  <c r="D899" i="1"/>
  <c r="D900" i="1"/>
  <c r="D901" i="1"/>
  <c r="D902" i="1"/>
  <c r="D903" i="1"/>
  <c r="D904" i="1"/>
  <c r="D905" i="1"/>
  <c r="D906" i="1"/>
  <c r="D907" i="1"/>
  <c r="D908" i="1"/>
  <c r="D909" i="1"/>
  <c r="D910" i="1"/>
  <c r="D911" i="1"/>
  <c r="D912" i="1"/>
  <c r="D913" i="1"/>
  <c r="D914" i="1"/>
  <c r="D915" i="1"/>
  <c r="D916" i="1"/>
  <c r="D917" i="1"/>
  <c r="D918" i="1"/>
  <c r="D919" i="1"/>
  <c r="D920" i="1"/>
  <c r="D921" i="1"/>
  <c r="D922" i="1"/>
  <c r="D923" i="1"/>
  <c r="D924" i="1"/>
  <c r="D925" i="1"/>
  <c r="D926" i="1"/>
  <c r="D927" i="1"/>
  <c r="D928" i="1"/>
  <c r="D929" i="1"/>
  <c r="D930" i="1"/>
  <c r="D931" i="1"/>
  <c r="D932" i="1"/>
  <c r="D933" i="1"/>
  <c r="D934" i="1"/>
  <c r="D935" i="1"/>
  <c r="D936" i="1"/>
  <c r="D937" i="1"/>
  <c r="D938" i="1"/>
  <c r="D939" i="1"/>
  <c r="D940" i="1"/>
  <c r="D941" i="1"/>
  <c r="D942" i="1"/>
  <c r="D943" i="1"/>
  <c r="D944" i="1"/>
  <c r="D945" i="1"/>
  <c r="D946" i="1"/>
  <c r="D947" i="1"/>
  <c r="D948" i="1"/>
  <c r="D949" i="1"/>
  <c r="D950" i="1"/>
  <c r="D951" i="1"/>
  <c r="D952" i="1"/>
  <c r="D953" i="1"/>
  <c r="D954" i="1"/>
  <c r="D955" i="1"/>
  <c r="D956" i="1"/>
  <c r="D957" i="1"/>
  <c r="D958" i="1"/>
  <c r="D959" i="1"/>
  <c r="D960" i="1"/>
  <c r="D961" i="1"/>
  <c r="D962" i="1"/>
  <c r="D963" i="1"/>
  <c r="D964" i="1"/>
  <c r="D965" i="1"/>
  <c r="D966" i="1"/>
  <c r="D967" i="1"/>
  <c r="D968" i="1"/>
  <c r="D969" i="1"/>
  <c r="D970" i="1"/>
  <c r="D971" i="1"/>
  <c r="D972" i="1"/>
  <c r="D973" i="1"/>
  <c r="D974" i="1"/>
  <c r="D975" i="1"/>
  <c r="D976" i="1"/>
  <c r="D977" i="1"/>
  <c r="D978" i="1"/>
  <c r="D979" i="1"/>
  <c r="D980" i="1"/>
  <c r="D981" i="1"/>
  <c r="D982" i="1"/>
  <c r="D983" i="1"/>
  <c r="D984" i="1"/>
  <c r="D985" i="1"/>
  <c r="D986" i="1"/>
  <c r="D987" i="1"/>
  <c r="D988" i="1"/>
  <c r="D989" i="1"/>
  <c r="D990" i="1"/>
  <c r="D991" i="1"/>
  <c r="D992" i="1"/>
  <c r="D993" i="1"/>
  <c r="D994" i="1"/>
  <c r="D995" i="1"/>
  <c r="D996" i="1"/>
  <c r="D997" i="1"/>
  <c r="D998" i="1"/>
  <c r="D999" i="1"/>
  <c r="D1000" i="1"/>
  <c r="D1001" i="1"/>
  <c r="D1002" i="1"/>
  <c r="D1003" i="1"/>
  <c r="D1004" i="1"/>
  <c r="D1005" i="1"/>
  <c r="D1006" i="1"/>
  <c r="D1007" i="1"/>
  <c r="D1008" i="1"/>
  <c r="D1009" i="1"/>
  <c r="D1010" i="1"/>
  <c r="D1011" i="1"/>
  <c r="D1012" i="1"/>
  <c r="D1013" i="1"/>
  <c r="D1014" i="1"/>
  <c r="D1015" i="1"/>
  <c r="D1016" i="1"/>
  <c r="D1017" i="1"/>
  <c r="D1018" i="1"/>
  <c r="D1019" i="1"/>
  <c r="D1020" i="1"/>
  <c r="D1021" i="1"/>
  <c r="D1022" i="1"/>
  <c r="D1023" i="1"/>
  <c r="D1024" i="1"/>
  <c r="D1025" i="1"/>
  <c r="D1026" i="1"/>
  <c r="D1027" i="1"/>
  <c r="D1028" i="1"/>
  <c r="D1029" i="1"/>
  <c r="D1030" i="1"/>
  <c r="D1031" i="1"/>
  <c r="D1032" i="1"/>
  <c r="D1033" i="1"/>
  <c r="D1034" i="1"/>
  <c r="D1035" i="1"/>
  <c r="D1036" i="1"/>
  <c r="D1037" i="1"/>
  <c r="D1038" i="1"/>
  <c r="D1039" i="1"/>
  <c r="D1040" i="1"/>
  <c r="D1041" i="1"/>
  <c r="D1042" i="1"/>
  <c r="D1043" i="1"/>
  <c r="D1044" i="1"/>
  <c r="D1045" i="1"/>
  <c r="D1046" i="1"/>
  <c r="D1047" i="1"/>
  <c r="D1048" i="1"/>
  <c r="D1049" i="1"/>
  <c r="D1050" i="1"/>
  <c r="D1051" i="1"/>
  <c r="D1052" i="1"/>
  <c r="D1053" i="1"/>
  <c r="D1054" i="1"/>
  <c r="D1055" i="1"/>
  <c r="D1056" i="1"/>
  <c r="D1057" i="1"/>
  <c r="D1058" i="1"/>
  <c r="D1059" i="1"/>
  <c r="D1060" i="1"/>
  <c r="D1061" i="1"/>
  <c r="D1062" i="1"/>
  <c r="D1063" i="1"/>
  <c r="D1064" i="1"/>
  <c r="D1065" i="1"/>
  <c r="D1066" i="1"/>
  <c r="D1067" i="1"/>
  <c r="D1068" i="1"/>
  <c r="D1069" i="1"/>
  <c r="D1070" i="1"/>
  <c r="D1071" i="1"/>
  <c r="D1072" i="1"/>
  <c r="D1073" i="1"/>
  <c r="D1074" i="1"/>
  <c r="D1075" i="1"/>
  <c r="D1076" i="1"/>
  <c r="D1077" i="1"/>
  <c r="D1078" i="1"/>
  <c r="D1079" i="1"/>
  <c r="D1080" i="1"/>
  <c r="D1081" i="1"/>
  <c r="D1082" i="1"/>
  <c r="D1083" i="1"/>
  <c r="D1084" i="1"/>
  <c r="D1085" i="1"/>
  <c r="D1086" i="1"/>
  <c r="D1087" i="1"/>
  <c r="D1088" i="1"/>
  <c r="D1089" i="1"/>
  <c r="D1090" i="1"/>
  <c r="D1091" i="1"/>
  <c r="D1092" i="1"/>
  <c r="D1093" i="1"/>
  <c r="D1094" i="1"/>
  <c r="D1095" i="1"/>
  <c r="D1096" i="1"/>
  <c r="D1097" i="1"/>
  <c r="D1098" i="1"/>
  <c r="D1099" i="1"/>
  <c r="D1100" i="1"/>
  <c r="D1101" i="1"/>
  <c r="D1102" i="1"/>
  <c r="D1103" i="1"/>
  <c r="D1104" i="1"/>
  <c r="D1105" i="1"/>
  <c r="D1106" i="1"/>
  <c r="D1107" i="1"/>
  <c r="D1108" i="1"/>
  <c r="D1109" i="1"/>
  <c r="D1110" i="1"/>
  <c r="D1111" i="1"/>
  <c r="D1112" i="1"/>
  <c r="D1113" i="1"/>
  <c r="D1114" i="1"/>
  <c r="D1115" i="1"/>
  <c r="D1116" i="1"/>
  <c r="D1117" i="1"/>
  <c r="D1118" i="1"/>
  <c r="D1119" i="1"/>
  <c r="D1120" i="1"/>
  <c r="D1121" i="1"/>
  <c r="D1122" i="1"/>
  <c r="D1123" i="1"/>
  <c r="D1124" i="1"/>
  <c r="D1125" i="1"/>
  <c r="D1126" i="1"/>
  <c r="D1127" i="1"/>
  <c r="D1128" i="1"/>
  <c r="D1129" i="1"/>
  <c r="D1130" i="1"/>
  <c r="D1131" i="1"/>
  <c r="D1132" i="1"/>
  <c r="D1133" i="1"/>
  <c r="D1134" i="1"/>
  <c r="D1135" i="1"/>
  <c r="D1136" i="1"/>
  <c r="D1137" i="1"/>
  <c r="D1138" i="1"/>
  <c r="D1139" i="1"/>
  <c r="D1140" i="1"/>
  <c r="D1141" i="1"/>
  <c r="D1142" i="1"/>
  <c r="D1143" i="1"/>
  <c r="D1144" i="1"/>
  <c r="D1145" i="1"/>
  <c r="D1146" i="1"/>
  <c r="D1147" i="1"/>
  <c r="D1148" i="1"/>
  <c r="D1149" i="1"/>
  <c r="D1150" i="1"/>
  <c r="D1151" i="1"/>
  <c r="D1152" i="1"/>
  <c r="D1153" i="1"/>
  <c r="D1154" i="1"/>
  <c r="D1155" i="1"/>
  <c r="D1156" i="1"/>
  <c r="D1157" i="1"/>
  <c r="D1158" i="1"/>
  <c r="D1159" i="1"/>
  <c r="D1160" i="1"/>
  <c r="D1161" i="1"/>
  <c r="D1162" i="1"/>
  <c r="D1163" i="1"/>
  <c r="D1164" i="1"/>
  <c r="D1165" i="1"/>
  <c r="D1166" i="1"/>
  <c r="D1167" i="1"/>
  <c r="D1168" i="1"/>
  <c r="D1169" i="1"/>
  <c r="D1170" i="1"/>
  <c r="D1171" i="1"/>
  <c r="D1172" i="1"/>
  <c r="D1173" i="1"/>
  <c r="D1174" i="1"/>
  <c r="D1175" i="1"/>
  <c r="D1176" i="1"/>
  <c r="D1177" i="1"/>
  <c r="D1178" i="1"/>
  <c r="D1179" i="1"/>
  <c r="D1180" i="1"/>
  <c r="D1181" i="1"/>
  <c r="D1182" i="1"/>
  <c r="D1183" i="1"/>
  <c r="D1184" i="1"/>
  <c r="D1185" i="1"/>
  <c r="D1186" i="1"/>
  <c r="D1187" i="1"/>
  <c r="D1188" i="1"/>
  <c r="D1189" i="1"/>
  <c r="D1190" i="1"/>
  <c r="D1191" i="1"/>
  <c r="D1192" i="1"/>
  <c r="D1193" i="1"/>
  <c r="D1194" i="1"/>
  <c r="D1195" i="1"/>
  <c r="D1196" i="1"/>
  <c r="D1197" i="1"/>
  <c r="D1198" i="1"/>
  <c r="D1199" i="1"/>
  <c r="D1200" i="1"/>
  <c r="D1201" i="1"/>
  <c r="D1202" i="1"/>
  <c r="D1203" i="1"/>
  <c r="D1204" i="1"/>
  <c r="D1205" i="1"/>
  <c r="D1206" i="1"/>
  <c r="D1207" i="1"/>
  <c r="D1208" i="1"/>
  <c r="D1209" i="1"/>
  <c r="D1210" i="1"/>
  <c r="D1211" i="1"/>
  <c r="D1212" i="1"/>
  <c r="D1213" i="1"/>
  <c r="D1214" i="1"/>
  <c r="D1215" i="1"/>
  <c r="D1216" i="1"/>
  <c r="D1217" i="1"/>
  <c r="D1218" i="1"/>
  <c r="D1219" i="1"/>
  <c r="D1220" i="1"/>
  <c r="D1221" i="1"/>
  <c r="D1222" i="1"/>
  <c r="D1223" i="1"/>
  <c r="D1224" i="1"/>
  <c r="D1225" i="1"/>
  <c r="D1226" i="1"/>
  <c r="D1227" i="1"/>
  <c r="D1228" i="1"/>
  <c r="D1229" i="1"/>
  <c r="D1230" i="1"/>
  <c r="D1231" i="1"/>
  <c r="D1232" i="1"/>
  <c r="D1233" i="1"/>
  <c r="D1234" i="1"/>
  <c r="D1235" i="1"/>
  <c r="D1236" i="1"/>
  <c r="D1237" i="1"/>
  <c r="D1238" i="1"/>
  <c r="D1239" i="1"/>
  <c r="D1240" i="1"/>
  <c r="D1241" i="1"/>
  <c r="D1242" i="1"/>
  <c r="D1243" i="1"/>
  <c r="D1244" i="1"/>
  <c r="D1245" i="1"/>
  <c r="D1246" i="1"/>
  <c r="D1247" i="1"/>
  <c r="D1248" i="1"/>
  <c r="D1249" i="1"/>
  <c r="D1250" i="1"/>
  <c r="D1251" i="1"/>
  <c r="D1252" i="1"/>
  <c r="D1253" i="1"/>
  <c r="D1254" i="1"/>
  <c r="D1255" i="1"/>
  <c r="D1256" i="1"/>
  <c r="D1257" i="1"/>
  <c r="D1258" i="1"/>
  <c r="D1259" i="1"/>
  <c r="D1260" i="1"/>
  <c r="D1261" i="1"/>
  <c r="D1262" i="1"/>
  <c r="D1263" i="1"/>
  <c r="D1264" i="1"/>
  <c r="D1265" i="1"/>
  <c r="D1266" i="1"/>
  <c r="D1267" i="1"/>
  <c r="D1268" i="1"/>
  <c r="D1269" i="1"/>
  <c r="D1270" i="1"/>
  <c r="D1271" i="1"/>
  <c r="D1272" i="1"/>
  <c r="D1273" i="1"/>
  <c r="D1274" i="1"/>
  <c r="D1275" i="1"/>
  <c r="D1276" i="1"/>
  <c r="D1277" i="1"/>
  <c r="D1278" i="1"/>
  <c r="D1279" i="1"/>
  <c r="D1280" i="1"/>
  <c r="D1281" i="1"/>
  <c r="D1282" i="1"/>
  <c r="D1283" i="1"/>
  <c r="D1284" i="1"/>
  <c r="D1285" i="1"/>
  <c r="D1286" i="1"/>
  <c r="D1287" i="1"/>
  <c r="D1288" i="1"/>
  <c r="D1289" i="1"/>
  <c r="D1290" i="1"/>
  <c r="D1291" i="1"/>
  <c r="D1292" i="1"/>
  <c r="D1293" i="1"/>
  <c r="D1294" i="1"/>
  <c r="D1295" i="1"/>
  <c r="D1296" i="1"/>
  <c r="D1297" i="1"/>
  <c r="D1298" i="1"/>
  <c r="D1299" i="1"/>
  <c r="D1300" i="1"/>
  <c r="D1301" i="1"/>
  <c r="D1302" i="1"/>
  <c r="D1303" i="1"/>
  <c r="D1304" i="1"/>
  <c r="D1305" i="1"/>
  <c r="D1306" i="1"/>
  <c r="D1307" i="1"/>
  <c r="D1308" i="1"/>
  <c r="D1309" i="1"/>
  <c r="D1310" i="1"/>
  <c r="D1311" i="1"/>
  <c r="D1312" i="1"/>
  <c r="D1313" i="1"/>
  <c r="D1314" i="1"/>
  <c r="D1315" i="1"/>
  <c r="D1316" i="1"/>
  <c r="D1317" i="1"/>
  <c r="D1318" i="1"/>
  <c r="D1319" i="1"/>
  <c r="D1320" i="1"/>
  <c r="D1321" i="1"/>
  <c r="D1322" i="1"/>
  <c r="D1323" i="1"/>
  <c r="D1324" i="1"/>
  <c r="D1325" i="1"/>
  <c r="D1326" i="1"/>
  <c r="D1327" i="1"/>
  <c r="D1328" i="1"/>
  <c r="D1329" i="1"/>
  <c r="D1330" i="1"/>
  <c r="D1331" i="1"/>
  <c r="D1332" i="1"/>
  <c r="D1333" i="1"/>
  <c r="D1334" i="1"/>
  <c r="D1335" i="1"/>
  <c r="D1336" i="1"/>
  <c r="D1337" i="1"/>
  <c r="D1338" i="1"/>
  <c r="D1339" i="1"/>
  <c r="D1340" i="1"/>
  <c r="D1341" i="1"/>
  <c r="D1342" i="1"/>
  <c r="D1343" i="1"/>
  <c r="D1344" i="1"/>
  <c r="D1345" i="1"/>
  <c r="D1346" i="1"/>
  <c r="D1347" i="1"/>
  <c r="D1348" i="1"/>
  <c r="D1349" i="1"/>
  <c r="D1350" i="1"/>
  <c r="D1351" i="1"/>
  <c r="D1352" i="1"/>
  <c r="D1353" i="1"/>
  <c r="D1354" i="1"/>
  <c r="D1355" i="1"/>
  <c r="D1356" i="1"/>
  <c r="D1357" i="1"/>
  <c r="D1358" i="1"/>
  <c r="D1359" i="1"/>
  <c r="D1360" i="1"/>
  <c r="D1361" i="1"/>
  <c r="D1362" i="1"/>
  <c r="D1363" i="1"/>
  <c r="D1364" i="1"/>
  <c r="D1365" i="1"/>
  <c r="D1366" i="1"/>
  <c r="D1367" i="1"/>
  <c r="D1368" i="1"/>
  <c r="D1369" i="1"/>
  <c r="D1370" i="1"/>
  <c r="D1371" i="1"/>
  <c r="D1372" i="1"/>
  <c r="D1373" i="1"/>
  <c r="D1374" i="1"/>
  <c r="D1375" i="1"/>
  <c r="D1376" i="1"/>
  <c r="D1377" i="1"/>
  <c r="D1378" i="1"/>
  <c r="D1379" i="1"/>
  <c r="D1380" i="1"/>
  <c r="D1381" i="1"/>
  <c r="D1382" i="1"/>
  <c r="D1383" i="1"/>
  <c r="D1384" i="1"/>
  <c r="D1385" i="1"/>
  <c r="D1386" i="1"/>
  <c r="D1387" i="1"/>
  <c r="D1388" i="1"/>
  <c r="D1389" i="1"/>
  <c r="D1390" i="1"/>
  <c r="D1391" i="1"/>
  <c r="D1392" i="1"/>
  <c r="D1393" i="1"/>
  <c r="D1394" i="1"/>
  <c r="D1395" i="1"/>
  <c r="D1396" i="1"/>
  <c r="D1397" i="1"/>
  <c r="D1398" i="1"/>
  <c r="D1399" i="1"/>
  <c r="D1400" i="1"/>
  <c r="D1401" i="1"/>
  <c r="D1402" i="1"/>
  <c r="D1403" i="1"/>
  <c r="D1404" i="1"/>
  <c r="D1405" i="1"/>
  <c r="D1406" i="1"/>
  <c r="D1407" i="1"/>
  <c r="D1408" i="1"/>
  <c r="D1409" i="1"/>
  <c r="D1410" i="1"/>
  <c r="D1411" i="1"/>
  <c r="D1412" i="1"/>
  <c r="D1413" i="1"/>
  <c r="D1414" i="1"/>
  <c r="D1415" i="1"/>
  <c r="D1416" i="1"/>
  <c r="D1417" i="1"/>
  <c r="D1418" i="1"/>
  <c r="D1419" i="1"/>
  <c r="D1420" i="1"/>
  <c r="D1421" i="1"/>
  <c r="D1422" i="1"/>
  <c r="D1423" i="1"/>
  <c r="D1424" i="1"/>
  <c r="D1425" i="1"/>
  <c r="D1426" i="1"/>
  <c r="D1427" i="1"/>
  <c r="D1428" i="1"/>
  <c r="D1429" i="1"/>
  <c r="D1430" i="1"/>
  <c r="D1431" i="1"/>
  <c r="D1432" i="1"/>
  <c r="D1433" i="1"/>
  <c r="D1434" i="1"/>
  <c r="D1435" i="1"/>
  <c r="D1436" i="1"/>
  <c r="D1437" i="1"/>
  <c r="D1438" i="1"/>
  <c r="D1439" i="1"/>
  <c r="D1440" i="1"/>
  <c r="D1441" i="1"/>
  <c r="D1442" i="1"/>
  <c r="D1443" i="1"/>
  <c r="D1444" i="1"/>
  <c r="D1445" i="1"/>
  <c r="D1446" i="1"/>
  <c r="D1447" i="1"/>
  <c r="D1448" i="1"/>
  <c r="D1449" i="1"/>
  <c r="D1450" i="1"/>
  <c r="D1451" i="1"/>
  <c r="D1452" i="1"/>
  <c r="D1453" i="1"/>
  <c r="D1454" i="1"/>
  <c r="D1455" i="1"/>
  <c r="D1456" i="1"/>
  <c r="D1457" i="1"/>
  <c r="D1458" i="1"/>
  <c r="D1459" i="1"/>
  <c r="D1460" i="1"/>
  <c r="D1461" i="1"/>
  <c r="D1462" i="1"/>
  <c r="D1463" i="1"/>
  <c r="D1464" i="1"/>
  <c r="D1465" i="1"/>
  <c r="D1466" i="1"/>
  <c r="D1467" i="1"/>
  <c r="D1468" i="1"/>
  <c r="D1469" i="1"/>
  <c r="D1470" i="1"/>
  <c r="D1471" i="1"/>
  <c r="D1472" i="1"/>
  <c r="D1473" i="1"/>
  <c r="D1474" i="1"/>
  <c r="D1475" i="1"/>
  <c r="D1476" i="1"/>
  <c r="D1477" i="1"/>
  <c r="D1478" i="1"/>
  <c r="D1479" i="1"/>
  <c r="D1480" i="1"/>
  <c r="D1481" i="1"/>
  <c r="D1482" i="1"/>
  <c r="D1483" i="1"/>
  <c r="D1484" i="1"/>
  <c r="D1485" i="1"/>
  <c r="D1486" i="1"/>
  <c r="D1487" i="1"/>
  <c r="D1488" i="1"/>
  <c r="D1489" i="1"/>
  <c r="D1490" i="1"/>
  <c r="D1491" i="1"/>
  <c r="D1492" i="1"/>
  <c r="D1493" i="1"/>
  <c r="D1494" i="1"/>
  <c r="D1495" i="1"/>
  <c r="D1496" i="1"/>
  <c r="D1497" i="1"/>
  <c r="D1498" i="1"/>
  <c r="D1499" i="1"/>
  <c r="D1500" i="1"/>
  <c r="D1501" i="1"/>
  <c r="D1502" i="1"/>
  <c r="D1503" i="1"/>
  <c r="D1504" i="1"/>
  <c r="D1505" i="1"/>
  <c r="D1506" i="1"/>
  <c r="D1507" i="1"/>
  <c r="D1508" i="1"/>
  <c r="D1509" i="1"/>
  <c r="D1510" i="1"/>
  <c r="D1511" i="1"/>
  <c r="D1512" i="1"/>
  <c r="D1513" i="1"/>
  <c r="D1514" i="1"/>
  <c r="D1515" i="1"/>
  <c r="D1516" i="1"/>
  <c r="D1517" i="1"/>
  <c r="D1518" i="1"/>
  <c r="D1519" i="1"/>
  <c r="D1520" i="1"/>
  <c r="D1521" i="1"/>
  <c r="D1522" i="1"/>
  <c r="D1523" i="1"/>
  <c r="D1524" i="1"/>
  <c r="D1525" i="1"/>
  <c r="D1526" i="1"/>
  <c r="D1527" i="1"/>
  <c r="D1528" i="1"/>
  <c r="D1529" i="1"/>
  <c r="D1530" i="1"/>
  <c r="D1531" i="1"/>
  <c r="D1532" i="1"/>
  <c r="D1533" i="1"/>
  <c r="D1534" i="1"/>
  <c r="D1535" i="1"/>
  <c r="D1536" i="1"/>
  <c r="D1537" i="1"/>
  <c r="D1538" i="1"/>
  <c r="D1539" i="1"/>
  <c r="D1540" i="1"/>
  <c r="D1541" i="1"/>
  <c r="D1542" i="1"/>
  <c r="D1543" i="1"/>
  <c r="D1544" i="1"/>
  <c r="D1545" i="1"/>
  <c r="D1546" i="1"/>
  <c r="D1547" i="1"/>
  <c r="D1548" i="1"/>
  <c r="D1549" i="1"/>
  <c r="D1550" i="1"/>
  <c r="D1551" i="1"/>
  <c r="D1552" i="1"/>
  <c r="D1553" i="1"/>
  <c r="D1554" i="1"/>
  <c r="D1555" i="1"/>
  <c r="D1556" i="1"/>
  <c r="D1557" i="1"/>
  <c r="D1558" i="1"/>
  <c r="D1559" i="1"/>
  <c r="D1560" i="1"/>
  <c r="D1561" i="1"/>
  <c r="D1562" i="1"/>
  <c r="D1563" i="1"/>
  <c r="D1564" i="1"/>
  <c r="D1565" i="1"/>
  <c r="D1566" i="1"/>
  <c r="D1567" i="1"/>
  <c r="D1568" i="1"/>
  <c r="D1569" i="1"/>
  <c r="D1570" i="1"/>
  <c r="D1571" i="1"/>
  <c r="D1572" i="1"/>
  <c r="D1573" i="1"/>
  <c r="D1574" i="1"/>
  <c r="D1575" i="1"/>
  <c r="D1576" i="1"/>
  <c r="D1577" i="1"/>
  <c r="D1578" i="1"/>
  <c r="D1579" i="1"/>
  <c r="D1580" i="1"/>
  <c r="D1581" i="1"/>
  <c r="D1582" i="1"/>
  <c r="D1583" i="1"/>
  <c r="D1584" i="1"/>
  <c r="D1585" i="1"/>
  <c r="D1586" i="1"/>
  <c r="D1587" i="1"/>
  <c r="D1588" i="1"/>
  <c r="D1589" i="1"/>
  <c r="D1590" i="1"/>
  <c r="D1591" i="1"/>
  <c r="D1592" i="1"/>
  <c r="D1593" i="1"/>
  <c r="D1594" i="1"/>
  <c r="D1595" i="1"/>
  <c r="D1596" i="1"/>
  <c r="D1597" i="1"/>
  <c r="D1598" i="1"/>
  <c r="D1599" i="1"/>
  <c r="D1600" i="1"/>
  <c r="D1601" i="1"/>
  <c r="D1602" i="1"/>
  <c r="D1603" i="1"/>
  <c r="D1604" i="1"/>
  <c r="D1605" i="1"/>
  <c r="D1606" i="1"/>
  <c r="D1607" i="1"/>
  <c r="D1608" i="1"/>
  <c r="D1609" i="1"/>
  <c r="D1610" i="1"/>
  <c r="D1611" i="1"/>
  <c r="D1612" i="1"/>
  <c r="D1613" i="1"/>
  <c r="D1614" i="1"/>
  <c r="D1615" i="1"/>
  <c r="D1616" i="1"/>
  <c r="D1617" i="1"/>
  <c r="D1618" i="1"/>
  <c r="D1619" i="1"/>
  <c r="D1620" i="1"/>
  <c r="D1621" i="1"/>
  <c r="D1622" i="1"/>
  <c r="D1623" i="1"/>
  <c r="D1624" i="1"/>
  <c r="D1625" i="1"/>
  <c r="D1626" i="1"/>
  <c r="D1627" i="1"/>
  <c r="D1628" i="1"/>
  <c r="D1629" i="1"/>
  <c r="D1630" i="1"/>
  <c r="D1631" i="1"/>
  <c r="D1632" i="1"/>
  <c r="D1633" i="1"/>
  <c r="D1634" i="1"/>
  <c r="D1635" i="1"/>
  <c r="D1636" i="1"/>
  <c r="D1637" i="1"/>
  <c r="D1638" i="1"/>
  <c r="D1639" i="1"/>
  <c r="D1640" i="1"/>
  <c r="D1641" i="1"/>
  <c r="D1642" i="1"/>
  <c r="D1643" i="1"/>
  <c r="D1644" i="1"/>
  <c r="D1645" i="1"/>
  <c r="D1646" i="1"/>
  <c r="D1647" i="1"/>
  <c r="D1648" i="1"/>
  <c r="D1649" i="1"/>
  <c r="D1650" i="1"/>
  <c r="D1651" i="1"/>
  <c r="D1652" i="1"/>
  <c r="D1653" i="1"/>
  <c r="D1654" i="1"/>
  <c r="D1655" i="1"/>
  <c r="D1656" i="1"/>
  <c r="D1657" i="1"/>
  <c r="D1658" i="1"/>
  <c r="D1659" i="1"/>
  <c r="D1660" i="1"/>
  <c r="D1661" i="1"/>
  <c r="D1662" i="1"/>
  <c r="D1663" i="1"/>
  <c r="D1664" i="1"/>
  <c r="D1665" i="1"/>
  <c r="D1666" i="1"/>
  <c r="D1667" i="1"/>
  <c r="D1668" i="1"/>
  <c r="D1669" i="1"/>
  <c r="D1670" i="1"/>
  <c r="D1671" i="1"/>
  <c r="D1672" i="1"/>
  <c r="D1673" i="1"/>
  <c r="D1674" i="1"/>
  <c r="D1675" i="1"/>
  <c r="D1676" i="1"/>
  <c r="D1677" i="1"/>
  <c r="D1678" i="1"/>
  <c r="D1679" i="1"/>
  <c r="D1680" i="1"/>
  <c r="D1681" i="1"/>
  <c r="D1682" i="1"/>
  <c r="D1683" i="1"/>
  <c r="D1684" i="1"/>
  <c r="D1685" i="1"/>
  <c r="D1686" i="1"/>
  <c r="D1687" i="1"/>
  <c r="D1688" i="1"/>
  <c r="D1689" i="1"/>
  <c r="D1690" i="1"/>
  <c r="D1691" i="1"/>
  <c r="D1692" i="1"/>
  <c r="D1693" i="1"/>
  <c r="D1694" i="1"/>
  <c r="D1695" i="1"/>
  <c r="D1696" i="1"/>
  <c r="D1697" i="1"/>
  <c r="D1698" i="1"/>
  <c r="D1699" i="1"/>
  <c r="D1700" i="1"/>
  <c r="D1701" i="1"/>
  <c r="D1702" i="1"/>
  <c r="D1703" i="1"/>
  <c r="D1704" i="1"/>
  <c r="D1705" i="1"/>
  <c r="D1706" i="1"/>
  <c r="D1707" i="1"/>
  <c r="D1708" i="1"/>
  <c r="D1709" i="1"/>
  <c r="D1710" i="1"/>
  <c r="D1711" i="1"/>
  <c r="D1712" i="1"/>
  <c r="D1713" i="1"/>
  <c r="D1714" i="1"/>
  <c r="D1715" i="1"/>
  <c r="D1716" i="1"/>
  <c r="D1717" i="1"/>
  <c r="D1718" i="1"/>
  <c r="D1719" i="1"/>
  <c r="D1720" i="1"/>
  <c r="D1721" i="1"/>
  <c r="D1722" i="1"/>
  <c r="D1723" i="1"/>
  <c r="D1724" i="1"/>
  <c r="D1725" i="1"/>
  <c r="D1726" i="1"/>
  <c r="D1727" i="1"/>
  <c r="D1728" i="1"/>
  <c r="D1729" i="1"/>
  <c r="D1730" i="1"/>
  <c r="D1731" i="1"/>
  <c r="D1732" i="1"/>
  <c r="D1733" i="1"/>
  <c r="D1734" i="1"/>
  <c r="D1735" i="1"/>
  <c r="D1736" i="1"/>
  <c r="D1737" i="1"/>
  <c r="D1738" i="1"/>
  <c r="D1739" i="1"/>
  <c r="D1740" i="1"/>
  <c r="D1741" i="1"/>
  <c r="D1742" i="1"/>
  <c r="D1743" i="1"/>
  <c r="D1744" i="1"/>
  <c r="D1745" i="1"/>
  <c r="D1746" i="1"/>
  <c r="D1747" i="1"/>
  <c r="D1748" i="1"/>
  <c r="D1749" i="1"/>
  <c r="D1750" i="1"/>
  <c r="D1751" i="1"/>
  <c r="D1752" i="1"/>
  <c r="D1753" i="1"/>
  <c r="D1754" i="1"/>
  <c r="D1755" i="1"/>
  <c r="D1756" i="1"/>
  <c r="D1757" i="1"/>
  <c r="D1758" i="1"/>
  <c r="D1759" i="1"/>
  <c r="D1760" i="1"/>
  <c r="D1761" i="1"/>
  <c r="D1762" i="1"/>
  <c r="D1763" i="1"/>
  <c r="D1764" i="1"/>
  <c r="D1765" i="1"/>
  <c r="D1766" i="1"/>
  <c r="D1767" i="1"/>
  <c r="D1768" i="1"/>
  <c r="D1769" i="1"/>
  <c r="D1770" i="1"/>
  <c r="D1771" i="1"/>
  <c r="D1772" i="1"/>
  <c r="D1773" i="1"/>
  <c r="D1774" i="1"/>
  <c r="D1775" i="1"/>
  <c r="D1776" i="1"/>
  <c r="D1777" i="1"/>
  <c r="D1778" i="1"/>
  <c r="D1779" i="1"/>
  <c r="D1780" i="1"/>
  <c r="D1781" i="1"/>
  <c r="D1782" i="1"/>
  <c r="D1783" i="1"/>
  <c r="D1784" i="1"/>
  <c r="D1785" i="1"/>
  <c r="D1786" i="1"/>
  <c r="D1787" i="1"/>
  <c r="D1788" i="1"/>
  <c r="D1789" i="1"/>
  <c r="D1790" i="1"/>
  <c r="D1791" i="1"/>
  <c r="D1792" i="1"/>
  <c r="D1793" i="1"/>
  <c r="D1794" i="1"/>
  <c r="D1795" i="1"/>
  <c r="D1796" i="1"/>
  <c r="D1797" i="1"/>
  <c r="D1798" i="1"/>
  <c r="D1799" i="1"/>
  <c r="D1800" i="1"/>
  <c r="D1801" i="1"/>
  <c r="D1802" i="1"/>
  <c r="D1803" i="1"/>
  <c r="D1804" i="1"/>
  <c r="D1805" i="1"/>
  <c r="D1806" i="1"/>
  <c r="D1807" i="1"/>
  <c r="D1808" i="1"/>
  <c r="D1809" i="1"/>
  <c r="D1810" i="1"/>
  <c r="D1811" i="1"/>
  <c r="D1812" i="1"/>
  <c r="D1813" i="1"/>
  <c r="D1814" i="1"/>
  <c r="D1815" i="1"/>
  <c r="D1816" i="1"/>
  <c r="D1817" i="1"/>
  <c r="D1818" i="1"/>
  <c r="D1819" i="1"/>
  <c r="D1820" i="1"/>
  <c r="D1821" i="1"/>
  <c r="D1822" i="1"/>
  <c r="D1823" i="1"/>
  <c r="D1824" i="1"/>
  <c r="D1825" i="1"/>
  <c r="D1826" i="1"/>
  <c r="D1827" i="1"/>
  <c r="D1828" i="1"/>
  <c r="D1829" i="1"/>
  <c r="D1830" i="1"/>
  <c r="D1831" i="1"/>
  <c r="D1832" i="1"/>
  <c r="D1833" i="1"/>
  <c r="D1834" i="1"/>
  <c r="D1835" i="1"/>
  <c r="D1836" i="1"/>
  <c r="D1837" i="1"/>
  <c r="D1838" i="1"/>
  <c r="D1839" i="1"/>
  <c r="D1840" i="1"/>
  <c r="D1841" i="1"/>
  <c r="D1842" i="1"/>
  <c r="D1843" i="1"/>
  <c r="D1844" i="1"/>
  <c r="D1845" i="1"/>
  <c r="D1846" i="1"/>
  <c r="D1847" i="1"/>
  <c r="D1848" i="1"/>
  <c r="D1849" i="1"/>
  <c r="D1850" i="1"/>
  <c r="D1851" i="1"/>
  <c r="D1852" i="1"/>
  <c r="D1853" i="1"/>
  <c r="D1854" i="1"/>
  <c r="D1855" i="1"/>
  <c r="D1856" i="1"/>
  <c r="D1857" i="1"/>
  <c r="D1858" i="1"/>
  <c r="D1859" i="1"/>
  <c r="D1860" i="1"/>
  <c r="D1861" i="1"/>
  <c r="D1862" i="1"/>
  <c r="D1863" i="1"/>
  <c r="D1864" i="1"/>
  <c r="D1865" i="1"/>
  <c r="D1866" i="1"/>
  <c r="D1867" i="1"/>
  <c r="D1868" i="1"/>
  <c r="D1869" i="1"/>
  <c r="D1870" i="1"/>
  <c r="D1871" i="1"/>
  <c r="D1872" i="1"/>
  <c r="D1873" i="1"/>
  <c r="D1874" i="1"/>
  <c r="D1875" i="1"/>
  <c r="D1876" i="1"/>
  <c r="D1877" i="1"/>
  <c r="D1878" i="1"/>
  <c r="D1879" i="1"/>
  <c r="D1880" i="1"/>
  <c r="D1881" i="1"/>
  <c r="D1882" i="1"/>
  <c r="D1883" i="1"/>
  <c r="D1884" i="1"/>
  <c r="D1885" i="1"/>
  <c r="D1886" i="1"/>
  <c r="D1887" i="1"/>
  <c r="D1888" i="1"/>
  <c r="D1889" i="1"/>
  <c r="D1890" i="1"/>
  <c r="D1891" i="1"/>
  <c r="D1892" i="1"/>
  <c r="D1893" i="1"/>
  <c r="D1894" i="1"/>
  <c r="D1895" i="1"/>
  <c r="D1896" i="1"/>
  <c r="D1897" i="1"/>
  <c r="D1898" i="1"/>
  <c r="D1899" i="1"/>
  <c r="D1900" i="1"/>
  <c r="D1901" i="1"/>
  <c r="D1902" i="1"/>
  <c r="D1903" i="1"/>
  <c r="D1904" i="1"/>
  <c r="D1905" i="1"/>
  <c r="D1906" i="1"/>
  <c r="D1907" i="1"/>
  <c r="D1908" i="1"/>
  <c r="D1909" i="1"/>
  <c r="D1910" i="1"/>
  <c r="D1911" i="1"/>
  <c r="D1912" i="1"/>
  <c r="D1913" i="1"/>
  <c r="D1914" i="1"/>
  <c r="D1915" i="1"/>
  <c r="D1916" i="1"/>
  <c r="D1917" i="1"/>
  <c r="D1918" i="1"/>
  <c r="D1919" i="1"/>
  <c r="D1920" i="1"/>
  <c r="D1921" i="1"/>
  <c r="D1922" i="1"/>
  <c r="D1923" i="1"/>
  <c r="D1924" i="1"/>
  <c r="D1925" i="1"/>
  <c r="D1926" i="1"/>
  <c r="D1927" i="1"/>
  <c r="D1928" i="1"/>
  <c r="D1929" i="1"/>
  <c r="D1930" i="1"/>
  <c r="D1931" i="1"/>
  <c r="D1932" i="1"/>
  <c r="D1933" i="1"/>
  <c r="D1934" i="1"/>
  <c r="D1935" i="1"/>
  <c r="D1936" i="1"/>
  <c r="D1937" i="1"/>
  <c r="D1938" i="1"/>
  <c r="D1939" i="1"/>
  <c r="D1940" i="1"/>
  <c r="D1941" i="1"/>
  <c r="D1942" i="1"/>
  <c r="D1943" i="1"/>
  <c r="D1944" i="1"/>
  <c r="D1945" i="1"/>
  <c r="D1946" i="1"/>
  <c r="D1947" i="1"/>
  <c r="D1948" i="1"/>
  <c r="D1949" i="1"/>
  <c r="D1950" i="1"/>
  <c r="D1951" i="1"/>
  <c r="D1952" i="1"/>
  <c r="D1953" i="1"/>
  <c r="D1954" i="1"/>
  <c r="D1955" i="1"/>
  <c r="D1956" i="1"/>
  <c r="D1957" i="1"/>
  <c r="D1958" i="1"/>
  <c r="D1959" i="1"/>
  <c r="D1960" i="1"/>
  <c r="D1961" i="1"/>
  <c r="D1962" i="1"/>
  <c r="D1963" i="1"/>
  <c r="D1964" i="1"/>
  <c r="D1965" i="1"/>
  <c r="D1966" i="1"/>
  <c r="D1967" i="1"/>
  <c r="D1968" i="1"/>
  <c r="D1969" i="1"/>
  <c r="D1970" i="1"/>
  <c r="D1971" i="1"/>
  <c r="D1972" i="1"/>
  <c r="D1973" i="1"/>
  <c r="D1974" i="1"/>
  <c r="D1975" i="1"/>
  <c r="D1976" i="1"/>
  <c r="D1977" i="1"/>
  <c r="D1978" i="1"/>
  <c r="D1979" i="1"/>
  <c r="D1980" i="1"/>
  <c r="D1981" i="1"/>
  <c r="D1982" i="1"/>
  <c r="D1983" i="1"/>
  <c r="D1984" i="1"/>
  <c r="D1985" i="1"/>
  <c r="D1986" i="1"/>
  <c r="D1987" i="1"/>
  <c r="D1988" i="1"/>
  <c r="D1989" i="1"/>
  <c r="D1990" i="1"/>
  <c r="D1991" i="1"/>
  <c r="D1992" i="1"/>
  <c r="D1993" i="1"/>
  <c r="D1994" i="1"/>
  <c r="D1995" i="1"/>
  <c r="D1996" i="1"/>
  <c r="D1997" i="1"/>
  <c r="D1998" i="1"/>
  <c r="D1999" i="1"/>
  <c r="D2000" i="1"/>
  <c r="D2001" i="1"/>
  <c r="D2002" i="1"/>
  <c r="D2003" i="1"/>
  <c r="D2004" i="1"/>
  <c r="D2005" i="1"/>
  <c r="D2006" i="1"/>
  <c r="D2007" i="1"/>
  <c r="D2008" i="1"/>
  <c r="D2009" i="1"/>
  <c r="D2010" i="1"/>
  <c r="D2011" i="1"/>
  <c r="D2012" i="1"/>
  <c r="D2013" i="1"/>
  <c r="D2014" i="1"/>
  <c r="D2015" i="1"/>
  <c r="D2016" i="1"/>
  <c r="D2017" i="1"/>
  <c r="D2018" i="1"/>
  <c r="D2019" i="1"/>
  <c r="D2020" i="1"/>
  <c r="D2021" i="1"/>
  <c r="D2022" i="1"/>
  <c r="D2023" i="1"/>
  <c r="D2024" i="1"/>
  <c r="D2025" i="1"/>
  <c r="D2026" i="1"/>
  <c r="D2027" i="1"/>
  <c r="D2028" i="1"/>
  <c r="D2029" i="1"/>
  <c r="D2030" i="1"/>
  <c r="D2031" i="1"/>
  <c r="D2032" i="1"/>
  <c r="D2033" i="1"/>
  <c r="D2034" i="1"/>
  <c r="D2035" i="1"/>
  <c r="D2036" i="1"/>
  <c r="D2037" i="1"/>
  <c r="D2038" i="1"/>
  <c r="D2039" i="1"/>
  <c r="D2040" i="1"/>
  <c r="D2041" i="1"/>
  <c r="D2042" i="1"/>
  <c r="D2043" i="1"/>
  <c r="D2044" i="1"/>
  <c r="D2045" i="1"/>
  <c r="D2046" i="1"/>
  <c r="D2047" i="1"/>
  <c r="D2048" i="1"/>
  <c r="D2049" i="1"/>
  <c r="D2050" i="1"/>
  <c r="D2051" i="1"/>
  <c r="D2052" i="1"/>
  <c r="D2053" i="1"/>
  <c r="D2054" i="1"/>
  <c r="D2055" i="1"/>
  <c r="D2056" i="1"/>
  <c r="D2057" i="1"/>
  <c r="D2058" i="1"/>
  <c r="D2059" i="1"/>
  <c r="D2060" i="1"/>
  <c r="D2061" i="1"/>
  <c r="D2062" i="1"/>
  <c r="D2063" i="1"/>
  <c r="D2064" i="1"/>
  <c r="D2065" i="1"/>
  <c r="D2066" i="1"/>
  <c r="D2067" i="1"/>
  <c r="D2068" i="1"/>
  <c r="D2069" i="1"/>
  <c r="D2070" i="1"/>
  <c r="D2071" i="1"/>
  <c r="D2072" i="1"/>
  <c r="D2073" i="1"/>
  <c r="D2074" i="1"/>
  <c r="D2075" i="1"/>
  <c r="D2076" i="1"/>
  <c r="D2077" i="1"/>
  <c r="D2078" i="1"/>
  <c r="D2079" i="1"/>
  <c r="D2080" i="1"/>
  <c r="D2081" i="1"/>
  <c r="D2082" i="1"/>
  <c r="D2083" i="1"/>
  <c r="D2084" i="1"/>
  <c r="D2085" i="1"/>
  <c r="D2086" i="1"/>
  <c r="D2087" i="1"/>
  <c r="D2088" i="1"/>
  <c r="D2089" i="1"/>
  <c r="D2090" i="1"/>
  <c r="D2091" i="1"/>
  <c r="D2092" i="1"/>
  <c r="D2093" i="1"/>
  <c r="D2094" i="1"/>
  <c r="D2095" i="1"/>
  <c r="D2096" i="1"/>
  <c r="D2097" i="1"/>
  <c r="D2098" i="1"/>
  <c r="D2099" i="1"/>
  <c r="D2100" i="1"/>
  <c r="D2101" i="1"/>
  <c r="D2102" i="1"/>
  <c r="D2103" i="1"/>
  <c r="D2104" i="1"/>
  <c r="D2105" i="1"/>
  <c r="D2106" i="1"/>
  <c r="D2107" i="1"/>
  <c r="D2108" i="1"/>
  <c r="D2109" i="1"/>
  <c r="D2110" i="1"/>
  <c r="D2111" i="1"/>
  <c r="D2112" i="1"/>
  <c r="D2113" i="1"/>
  <c r="D2114" i="1"/>
  <c r="D2115" i="1"/>
  <c r="D2116" i="1"/>
  <c r="D2117" i="1"/>
  <c r="D2118" i="1"/>
  <c r="D2119" i="1"/>
  <c r="D2120" i="1"/>
  <c r="D2121" i="1"/>
  <c r="D2122" i="1"/>
  <c r="D2123" i="1"/>
  <c r="D2124" i="1"/>
  <c r="D2125" i="1"/>
  <c r="D2126" i="1"/>
  <c r="D2127" i="1"/>
  <c r="D2128" i="1"/>
  <c r="D2129" i="1"/>
  <c r="D2130" i="1"/>
  <c r="D2131" i="1"/>
  <c r="D2132" i="1"/>
  <c r="D2133" i="1"/>
  <c r="D2134" i="1"/>
  <c r="D2135" i="1"/>
  <c r="D2136" i="1"/>
  <c r="D2137" i="1"/>
  <c r="D2138" i="1"/>
  <c r="D2139" i="1"/>
  <c r="D2140" i="1"/>
  <c r="D2141" i="1"/>
  <c r="D2142" i="1"/>
  <c r="D2143" i="1"/>
  <c r="D2144" i="1"/>
  <c r="D2145" i="1"/>
  <c r="D2146" i="1"/>
  <c r="D2147" i="1"/>
  <c r="D2148" i="1"/>
  <c r="D2149" i="1"/>
  <c r="D2150" i="1"/>
  <c r="D2151" i="1"/>
  <c r="D2152" i="1"/>
  <c r="D2153" i="1"/>
  <c r="D2154" i="1"/>
  <c r="D2155" i="1"/>
  <c r="D2156" i="1"/>
  <c r="D2157" i="1"/>
  <c r="D2158" i="1"/>
  <c r="D2159" i="1"/>
  <c r="D2160" i="1"/>
  <c r="D2161" i="1"/>
  <c r="D2162" i="1"/>
  <c r="D2163" i="1"/>
  <c r="D2164" i="1"/>
  <c r="D2165" i="1"/>
  <c r="D2166" i="1"/>
  <c r="D2167" i="1"/>
  <c r="D2168" i="1"/>
  <c r="D2169" i="1"/>
  <c r="D2170" i="1"/>
  <c r="D2171" i="1"/>
  <c r="D2172" i="1"/>
  <c r="D2173" i="1"/>
  <c r="D2174" i="1"/>
  <c r="D2175" i="1"/>
  <c r="D2176" i="1"/>
  <c r="D2177" i="1"/>
  <c r="D2178" i="1"/>
  <c r="D2179" i="1"/>
  <c r="D2180" i="1"/>
  <c r="D2181" i="1"/>
  <c r="D2182" i="1"/>
  <c r="D2183" i="1"/>
  <c r="D2184" i="1"/>
  <c r="D2185" i="1"/>
  <c r="D2186" i="1"/>
  <c r="D2187" i="1"/>
  <c r="D2188" i="1"/>
  <c r="D2189" i="1"/>
  <c r="D2190" i="1"/>
  <c r="D2191" i="1"/>
  <c r="D2192" i="1"/>
  <c r="D2193" i="1"/>
  <c r="D2194" i="1"/>
  <c r="D2195" i="1"/>
  <c r="D2196" i="1"/>
  <c r="D2197" i="1"/>
  <c r="D2198" i="1"/>
  <c r="D2199" i="1"/>
  <c r="D2200" i="1"/>
  <c r="D2201" i="1"/>
  <c r="D2202" i="1"/>
  <c r="D2203" i="1"/>
  <c r="D2204" i="1"/>
  <c r="D2205" i="1"/>
  <c r="D2206" i="1"/>
  <c r="D2207" i="1"/>
  <c r="D2208" i="1"/>
  <c r="D2209" i="1"/>
  <c r="D2210" i="1"/>
  <c r="D2211" i="1"/>
  <c r="D2212" i="1"/>
  <c r="D2213" i="1"/>
  <c r="D2214" i="1"/>
  <c r="D2215" i="1"/>
  <c r="D2216" i="1"/>
  <c r="D2217" i="1"/>
  <c r="D2218" i="1"/>
  <c r="D2219" i="1"/>
  <c r="D2220" i="1"/>
  <c r="D2221" i="1"/>
  <c r="D2222" i="1"/>
  <c r="D2223" i="1"/>
  <c r="D2224" i="1"/>
  <c r="D2225" i="1"/>
  <c r="D2226" i="1"/>
  <c r="D2227" i="1"/>
  <c r="D2228" i="1"/>
  <c r="D2229" i="1"/>
  <c r="D2230" i="1"/>
  <c r="D2231" i="1"/>
  <c r="D2232" i="1"/>
  <c r="D2233" i="1"/>
  <c r="D2234" i="1"/>
  <c r="D2235" i="1"/>
  <c r="D2236" i="1"/>
  <c r="D2237" i="1"/>
  <c r="D2238" i="1"/>
  <c r="D2239" i="1"/>
  <c r="D2240" i="1"/>
  <c r="D2241" i="1"/>
  <c r="D2242" i="1"/>
  <c r="D2243" i="1"/>
  <c r="D2244" i="1"/>
  <c r="D2245" i="1"/>
  <c r="D2246" i="1"/>
  <c r="D2247" i="1"/>
  <c r="D2248" i="1"/>
  <c r="D2249" i="1"/>
  <c r="D2250" i="1"/>
  <c r="D2251" i="1"/>
  <c r="D2252" i="1"/>
  <c r="D2253" i="1"/>
  <c r="D2254" i="1"/>
  <c r="D2255" i="1"/>
  <c r="D2256" i="1"/>
  <c r="D2257" i="1"/>
  <c r="D2258" i="1"/>
  <c r="D2259" i="1"/>
  <c r="D2260" i="1"/>
  <c r="D2261" i="1"/>
  <c r="D2262" i="1"/>
  <c r="D2263" i="1"/>
  <c r="D2264" i="1"/>
  <c r="D2265" i="1"/>
  <c r="D2266" i="1"/>
  <c r="D2267" i="1"/>
  <c r="D2268" i="1"/>
  <c r="D2269" i="1"/>
  <c r="D2270" i="1"/>
  <c r="D2271" i="1"/>
  <c r="D2272" i="1"/>
  <c r="D2273" i="1"/>
  <c r="D2274" i="1"/>
  <c r="D2275" i="1"/>
  <c r="D2276" i="1"/>
  <c r="D2277" i="1"/>
  <c r="D2278" i="1"/>
  <c r="D2279" i="1"/>
  <c r="D2280" i="1"/>
  <c r="D2281" i="1"/>
  <c r="D2282" i="1"/>
  <c r="D2283" i="1"/>
  <c r="D2284" i="1"/>
  <c r="D2285" i="1"/>
  <c r="D2286" i="1"/>
  <c r="D2287" i="1"/>
  <c r="D2288" i="1"/>
  <c r="D2289" i="1"/>
  <c r="D2290" i="1"/>
  <c r="D2291" i="1"/>
  <c r="D2292" i="1"/>
  <c r="D2293" i="1"/>
  <c r="D2294" i="1"/>
  <c r="D2295" i="1"/>
  <c r="D2296" i="1"/>
  <c r="D2297" i="1"/>
  <c r="D2298" i="1"/>
  <c r="D2299" i="1"/>
  <c r="D2300" i="1"/>
  <c r="D2301" i="1"/>
  <c r="D2302" i="1"/>
  <c r="D2303" i="1"/>
  <c r="D2304" i="1"/>
  <c r="D2305" i="1"/>
  <c r="D2306" i="1"/>
  <c r="D2307" i="1"/>
  <c r="D2308" i="1"/>
  <c r="D2309" i="1"/>
  <c r="D2310" i="1"/>
  <c r="D2311" i="1"/>
  <c r="D2312" i="1"/>
  <c r="D2313" i="1"/>
  <c r="D2314" i="1"/>
  <c r="D2315" i="1"/>
  <c r="D2316" i="1"/>
  <c r="D2317" i="1"/>
  <c r="D2318" i="1"/>
  <c r="D2319" i="1"/>
  <c r="D2320" i="1"/>
  <c r="D2321" i="1"/>
  <c r="D2322" i="1"/>
  <c r="D2323" i="1"/>
  <c r="D2324" i="1"/>
  <c r="D2325" i="1"/>
  <c r="D2326" i="1"/>
  <c r="D2327" i="1"/>
  <c r="D2328" i="1"/>
  <c r="D2329" i="1"/>
  <c r="D2330" i="1"/>
  <c r="D2331" i="1"/>
  <c r="D2332" i="1"/>
  <c r="D2333" i="1"/>
  <c r="D2334" i="1"/>
  <c r="D2335" i="1"/>
  <c r="D2336" i="1"/>
  <c r="D2337" i="1"/>
  <c r="D2338" i="1"/>
  <c r="D2339" i="1"/>
  <c r="D2340" i="1"/>
  <c r="D2341" i="1"/>
  <c r="D2342" i="1"/>
  <c r="D2343" i="1"/>
  <c r="D2344" i="1"/>
  <c r="D2345" i="1"/>
  <c r="D2346" i="1"/>
  <c r="D2347" i="1"/>
  <c r="D2348" i="1"/>
  <c r="D2349" i="1"/>
  <c r="D2350" i="1"/>
  <c r="D2351" i="1"/>
  <c r="D2352" i="1"/>
  <c r="D2353" i="1"/>
  <c r="D2354" i="1"/>
  <c r="D2355" i="1"/>
  <c r="D2356" i="1"/>
  <c r="D2357" i="1"/>
  <c r="D2358" i="1"/>
  <c r="D2359" i="1"/>
  <c r="D2360" i="1"/>
  <c r="D2361" i="1"/>
  <c r="D2362" i="1"/>
  <c r="D2363" i="1"/>
  <c r="D2364" i="1"/>
  <c r="D2365" i="1"/>
  <c r="D2366" i="1"/>
  <c r="D2367" i="1"/>
  <c r="D2368" i="1"/>
  <c r="D2369" i="1"/>
  <c r="D2370" i="1"/>
  <c r="D2371" i="1"/>
  <c r="D2372" i="1"/>
  <c r="D2373" i="1"/>
  <c r="D2374" i="1"/>
  <c r="D2375" i="1"/>
  <c r="D2376" i="1"/>
  <c r="D2377" i="1"/>
  <c r="D2378" i="1"/>
  <c r="D2379" i="1"/>
  <c r="D2380" i="1"/>
  <c r="D2381" i="1"/>
  <c r="D2382" i="1"/>
  <c r="D2383" i="1"/>
  <c r="D2384" i="1"/>
  <c r="D2385" i="1"/>
  <c r="D2386" i="1"/>
  <c r="D2387" i="1"/>
  <c r="D2388" i="1"/>
  <c r="D2389" i="1"/>
  <c r="D2390" i="1"/>
  <c r="D2391" i="1"/>
  <c r="D2392" i="1"/>
  <c r="D2393" i="1"/>
  <c r="D2394" i="1"/>
  <c r="D2395" i="1"/>
  <c r="D2396" i="1"/>
  <c r="D2397" i="1"/>
  <c r="D2398" i="1"/>
  <c r="D2399" i="1"/>
  <c r="D2400" i="1"/>
  <c r="D2401" i="1"/>
  <c r="D2402" i="1"/>
  <c r="D2403" i="1"/>
  <c r="D2404" i="1"/>
  <c r="D2405" i="1"/>
  <c r="D2406" i="1"/>
  <c r="D2407" i="1"/>
  <c r="D2408" i="1"/>
  <c r="D2409" i="1"/>
  <c r="D2410" i="1"/>
  <c r="D2411" i="1"/>
  <c r="D2412" i="1"/>
  <c r="D2413" i="1"/>
  <c r="D2414" i="1"/>
  <c r="D2415" i="1"/>
  <c r="D2416" i="1"/>
  <c r="D2417" i="1"/>
  <c r="D2418" i="1"/>
  <c r="D2419" i="1"/>
  <c r="D2420" i="1"/>
  <c r="D2421" i="1"/>
  <c r="D2422" i="1"/>
  <c r="D2423" i="1"/>
  <c r="D2424" i="1"/>
  <c r="D2425" i="1"/>
  <c r="D2426" i="1"/>
  <c r="D2427" i="1"/>
  <c r="D2428" i="1"/>
  <c r="D2429" i="1"/>
  <c r="D2430" i="1"/>
  <c r="D2431" i="1"/>
  <c r="D2432" i="1"/>
  <c r="D2433" i="1"/>
  <c r="D2434" i="1"/>
  <c r="D2435" i="1"/>
  <c r="D2436" i="1"/>
  <c r="D2437" i="1"/>
  <c r="D2438" i="1"/>
  <c r="D2439" i="1"/>
  <c r="D2440" i="1"/>
  <c r="D2441" i="1"/>
  <c r="D2442" i="1"/>
  <c r="D2443" i="1"/>
  <c r="D2444" i="1"/>
  <c r="D2445" i="1"/>
  <c r="D2446" i="1"/>
  <c r="D2447" i="1"/>
  <c r="D2448" i="1"/>
  <c r="D2449" i="1"/>
  <c r="D2450" i="1"/>
  <c r="D2451" i="1"/>
  <c r="D2452" i="1"/>
  <c r="D2453" i="1"/>
  <c r="D2454" i="1"/>
  <c r="D2455" i="1"/>
  <c r="D2456" i="1"/>
  <c r="D2457" i="1"/>
  <c r="D2458" i="1"/>
  <c r="D2459" i="1"/>
  <c r="D2460" i="1"/>
  <c r="D2461" i="1"/>
  <c r="D2462" i="1"/>
  <c r="D2463" i="1"/>
  <c r="D2464" i="1"/>
  <c r="D2465" i="1"/>
  <c r="D2466" i="1"/>
  <c r="D2467" i="1"/>
  <c r="D2468" i="1"/>
  <c r="D2469" i="1"/>
  <c r="D2470" i="1"/>
  <c r="D2471" i="1"/>
  <c r="D2472" i="1"/>
  <c r="D2473" i="1"/>
  <c r="D2474" i="1"/>
  <c r="D2475" i="1"/>
  <c r="D2476" i="1"/>
  <c r="D2477" i="1"/>
  <c r="D2478" i="1"/>
  <c r="D2479" i="1"/>
  <c r="D2480" i="1"/>
  <c r="D2481" i="1"/>
  <c r="D2482" i="1"/>
  <c r="D2483" i="1"/>
  <c r="D2484" i="1"/>
  <c r="D2485" i="1"/>
  <c r="D2486" i="1"/>
  <c r="D2487" i="1"/>
  <c r="D2488" i="1"/>
  <c r="D2489" i="1"/>
  <c r="D2490" i="1"/>
  <c r="D2491" i="1"/>
  <c r="D2492" i="1"/>
  <c r="D2493" i="1"/>
  <c r="D2494" i="1"/>
  <c r="D2495" i="1"/>
  <c r="D2496" i="1"/>
  <c r="D2497" i="1"/>
  <c r="D2498" i="1"/>
  <c r="D2499" i="1"/>
  <c r="D2500" i="1"/>
  <c r="D2501" i="1"/>
  <c r="D2502" i="1"/>
  <c r="D2503" i="1"/>
  <c r="D2504" i="1"/>
  <c r="D2505" i="1"/>
  <c r="D2506" i="1"/>
  <c r="D2507" i="1"/>
  <c r="D2508" i="1"/>
  <c r="D2509" i="1"/>
  <c r="D2510" i="1"/>
  <c r="D2511" i="1"/>
  <c r="D2512" i="1"/>
  <c r="D2513" i="1"/>
  <c r="D2514" i="1"/>
  <c r="D2515" i="1"/>
  <c r="D2516" i="1"/>
  <c r="D2517" i="1"/>
  <c r="D2518" i="1"/>
  <c r="D2519" i="1"/>
  <c r="D2520" i="1"/>
  <c r="D2521" i="1"/>
  <c r="D2522" i="1"/>
  <c r="D2523" i="1"/>
  <c r="D2524" i="1"/>
  <c r="D2525" i="1"/>
  <c r="D2526" i="1"/>
  <c r="D2527" i="1"/>
  <c r="D2528" i="1"/>
  <c r="D2529" i="1"/>
  <c r="D2530" i="1"/>
  <c r="D2531" i="1"/>
  <c r="D2532" i="1"/>
  <c r="D2533" i="1"/>
  <c r="D2534" i="1"/>
  <c r="D2535" i="1"/>
  <c r="D2536" i="1"/>
  <c r="D2537" i="1"/>
  <c r="D2538" i="1"/>
  <c r="D2539" i="1"/>
  <c r="D2540" i="1"/>
  <c r="D2541" i="1"/>
  <c r="D2542" i="1"/>
  <c r="D2543" i="1"/>
  <c r="D2544" i="1"/>
  <c r="D2545" i="1"/>
  <c r="D2546" i="1"/>
  <c r="D2547" i="1"/>
  <c r="D2548" i="1"/>
  <c r="D2549" i="1"/>
  <c r="D2550" i="1"/>
  <c r="D2551" i="1"/>
  <c r="D2552" i="1"/>
  <c r="D2553" i="1"/>
  <c r="D2554" i="1"/>
  <c r="D2555" i="1"/>
  <c r="D2556" i="1"/>
  <c r="D2557" i="1"/>
  <c r="D2558" i="1"/>
  <c r="D2559" i="1"/>
  <c r="D2560" i="1"/>
  <c r="D2561" i="1"/>
  <c r="D2562" i="1"/>
  <c r="D2563" i="1"/>
  <c r="D2564" i="1"/>
  <c r="D2565" i="1"/>
  <c r="D2566" i="1"/>
  <c r="D2567" i="1"/>
  <c r="D2568" i="1"/>
  <c r="D2569" i="1"/>
  <c r="D2570" i="1"/>
  <c r="D2571" i="1"/>
  <c r="D2572" i="1"/>
  <c r="D2573" i="1"/>
  <c r="D2574" i="1"/>
  <c r="D2575" i="1"/>
  <c r="D2576" i="1"/>
  <c r="D2577" i="1"/>
  <c r="D2578" i="1"/>
  <c r="D2579" i="1"/>
  <c r="D2580" i="1"/>
  <c r="D2581" i="1"/>
  <c r="D2582" i="1"/>
  <c r="D2583" i="1"/>
  <c r="D2584" i="1"/>
  <c r="D2585" i="1"/>
  <c r="D2586" i="1"/>
  <c r="D2587" i="1"/>
  <c r="D2588" i="1"/>
  <c r="D2589" i="1"/>
  <c r="D2590" i="1"/>
  <c r="D2591" i="1"/>
  <c r="D2592" i="1"/>
  <c r="D2593" i="1"/>
  <c r="D2594" i="1"/>
  <c r="D2595" i="1"/>
  <c r="D2596" i="1"/>
  <c r="D2597" i="1"/>
  <c r="D2598" i="1"/>
  <c r="D2599" i="1"/>
  <c r="D2600" i="1"/>
  <c r="D2601" i="1"/>
  <c r="D2602" i="1"/>
  <c r="D2603" i="1"/>
  <c r="D2604" i="1"/>
  <c r="D2605" i="1"/>
  <c r="D2606" i="1"/>
  <c r="D2607" i="1"/>
  <c r="D2608" i="1"/>
  <c r="D2609" i="1"/>
  <c r="D2610" i="1"/>
  <c r="D2611" i="1"/>
  <c r="D2612" i="1"/>
  <c r="D2613" i="1"/>
  <c r="D2614" i="1"/>
  <c r="D2615" i="1"/>
  <c r="D2616" i="1"/>
  <c r="D2617" i="1"/>
  <c r="D2618" i="1"/>
  <c r="D2619" i="1"/>
  <c r="D2620" i="1"/>
  <c r="D2621" i="1"/>
  <c r="D2622" i="1"/>
  <c r="D2623" i="1"/>
  <c r="D2624" i="1"/>
  <c r="D2625" i="1"/>
  <c r="D2626" i="1"/>
  <c r="D2627" i="1"/>
  <c r="D2628" i="1"/>
  <c r="D2629" i="1"/>
  <c r="D2630" i="1"/>
  <c r="D2631" i="1"/>
  <c r="D2632" i="1"/>
  <c r="D2633" i="1"/>
  <c r="D2634" i="1"/>
  <c r="D2635" i="1"/>
  <c r="D2636" i="1"/>
  <c r="D2637" i="1"/>
  <c r="D2638" i="1"/>
  <c r="D2639" i="1"/>
  <c r="D2640" i="1"/>
  <c r="D2641" i="1"/>
  <c r="D2642" i="1"/>
  <c r="D2643" i="1"/>
  <c r="D2644" i="1"/>
  <c r="D2645" i="1"/>
  <c r="D2646" i="1"/>
  <c r="D2647" i="1"/>
  <c r="D2648" i="1"/>
  <c r="D2649" i="1"/>
  <c r="D2650" i="1"/>
  <c r="D2651" i="1"/>
  <c r="D2652" i="1"/>
  <c r="D2653" i="1"/>
  <c r="D2654" i="1"/>
  <c r="D2655" i="1"/>
  <c r="D2656" i="1"/>
  <c r="D2657" i="1"/>
  <c r="D2658" i="1"/>
  <c r="D2659" i="1"/>
  <c r="D2660" i="1"/>
  <c r="D2661" i="1"/>
  <c r="D2662" i="1"/>
  <c r="D2663" i="1"/>
  <c r="D2664" i="1"/>
  <c r="D2665" i="1"/>
  <c r="D2666" i="1"/>
  <c r="D2667" i="1"/>
  <c r="D2668" i="1"/>
  <c r="D2669" i="1"/>
  <c r="D2670" i="1"/>
  <c r="D2671" i="1"/>
  <c r="D2672" i="1"/>
  <c r="D2673" i="1"/>
  <c r="D2674" i="1"/>
  <c r="D2675" i="1"/>
  <c r="D2676" i="1"/>
  <c r="D2677" i="1"/>
  <c r="D2678" i="1"/>
  <c r="D2679" i="1"/>
  <c r="D2680" i="1"/>
  <c r="D2681" i="1"/>
  <c r="D2682" i="1"/>
  <c r="D2683" i="1"/>
  <c r="D2684" i="1"/>
  <c r="D2685" i="1"/>
  <c r="D2686" i="1"/>
  <c r="D2687" i="1"/>
  <c r="D2688" i="1"/>
  <c r="D2689" i="1"/>
  <c r="D2690" i="1"/>
  <c r="D2691" i="1"/>
  <c r="D2692" i="1"/>
  <c r="D2693" i="1"/>
  <c r="D2694" i="1"/>
  <c r="D2695" i="1"/>
  <c r="D2696" i="1"/>
  <c r="D2697" i="1"/>
  <c r="D2698" i="1"/>
  <c r="D2699" i="1"/>
  <c r="D2700" i="1"/>
  <c r="D2701" i="1"/>
  <c r="D2702" i="1"/>
  <c r="D2703" i="1"/>
  <c r="D2704" i="1"/>
  <c r="D2705" i="1"/>
  <c r="D2706" i="1"/>
  <c r="D2707" i="1"/>
  <c r="D2708" i="1"/>
  <c r="D2709" i="1"/>
  <c r="D2710" i="1"/>
  <c r="D2711" i="1"/>
  <c r="D2712" i="1"/>
  <c r="D2713" i="1"/>
  <c r="D2714" i="1"/>
  <c r="D2715" i="1"/>
  <c r="D2716" i="1"/>
  <c r="D2717" i="1"/>
  <c r="D2718" i="1"/>
  <c r="D2719" i="1"/>
  <c r="D2720" i="1"/>
  <c r="D2721" i="1"/>
  <c r="D2722" i="1"/>
  <c r="D2723" i="1"/>
  <c r="D2724" i="1"/>
  <c r="D2725" i="1"/>
  <c r="D2726" i="1"/>
  <c r="D2727" i="1"/>
  <c r="D2728" i="1"/>
  <c r="D2729" i="1"/>
  <c r="D2730" i="1"/>
  <c r="D2731" i="1"/>
  <c r="D2732" i="1"/>
  <c r="D2733" i="1"/>
  <c r="D2734" i="1"/>
  <c r="D2735" i="1"/>
  <c r="D2736" i="1"/>
  <c r="D2737" i="1"/>
  <c r="D2738" i="1"/>
  <c r="D2739" i="1"/>
  <c r="D2740" i="1"/>
  <c r="D2741" i="1"/>
  <c r="D2742" i="1"/>
  <c r="D2743" i="1"/>
  <c r="D2744" i="1"/>
  <c r="D2745" i="1"/>
  <c r="D2746" i="1"/>
  <c r="D2747" i="1"/>
  <c r="D2748" i="1"/>
  <c r="D2749" i="1"/>
  <c r="D2750" i="1"/>
  <c r="D2751" i="1"/>
  <c r="D2752" i="1"/>
  <c r="D2753" i="1"/>
  <c r="D2754" i="1"/>
  <c r="D2755" i="1"/>
  <c r="D2756" i="1"/>
  <c r="D2757" i="1"/>
  <c r="D2758" i="1"/>
  <c r="D2759" i="1"/>
  <c r="D2760" i="1"/>
  <c r="D2761" i="1"/>
  <c r="D2762" i="1"/>
  <c r="D2763" i="1"/>
  <c r="D2764" i="1"/>
  <c r="D2765" i="1"/>
  <c r="D2766" i="1"/>
  <c r="D2767" i="1"/>
  <c r="D2768" i="1"/>
  <c r="D2769" i="1"/>
  <c r="D2770" i="1"/>
  <c r="D2771" i="1"/>
  <c r="D2772" i="1"/>
  <c r="D2773" i="1"/>
  <c r="D2774" i="1"/>
  <c r="D2775" i="1"/>
  <c r="D2776" i="1"/>
  <c r="D2777" i="1"/>
  <c r="D2778" i="1"/>
  <c r="D2779" i="1"/>
  <c r="D2780" i="1"/>
  <c r="D2781" i="1"/>
  <c r="D2782" i="1"/>
  <c r="D2783" i="1"/>
  <c r="D2784" i="1"/>
  <c r="D2785" i="1"/>
  <c r="D2786" i="1"/>
  <c r="D2787" i="1"/>
  <c r="D2788" i="1"/>
  <c r="D2789" i="1"/>
  <c r="D2790" i="1"/>
  <c r="D2791" i="1"/>
  <c r="D2792" i="1"/>
  <c r="D2793" i="1"/>
  <c r="D2794" i="1"/>
  <c r="D2795" i="1"/>
  <c r="D2796" i="1"/>
  <c r="D2797" i="1"/>
  <c r="D2798" i="1"/>
  <c r="D2799" i="1"/>
  <c r="D2800" i="1"/>
  <c r="D2801" i="1"/>
  <c r="D2802" i="1"/>
  <c r="D2803" i="1"/>
  <c r="D2804" i="1"/>
  <c r="D2805" i="1"/>
  <c r="D2806" i="1"/>
  <c r="D2807" i="1"/>
  <c r="D2808" i="1"/>
  <c r="D2809" i="1"/>
  <c r="D2810" i="1"/>
  <c r="D2811" i="1"/>
  <c r="D2812" i="1"/>
  <c r="D2813" i="1"/>
  <c r="D2814" i="1"/>
  <c r="D2815" i="1"/>
  <c r="D2816" i="1"/>
  <c r="D2817" i="1"/>
  <c r="D2818" i="1"/>
  <c r="D2819" i="1"/>
  <c r="D2820" i="1"/>
  <c r="D2821" i="1"/>
  <c r="D2822" i="1"/>
  <c r="D2823" i="1"/>
  <c r="D2824" i="1"/>
  <c r="D2825" i="1"/>
  <c r="D2826" i="1"/>
  <c r="D2827" i="1"/>
  <c r="D2828" i="1"/>
  <c r="D2829" i="1"/>
  <c r="D2830" i="1"/>
  <c r="D2831" i="1"/>
  <c r="D2832" i="1"/>
  <c r="D2833" i="1"/>
  <c r="D2834" i="1"/>
  <c r="D2835" i="1"/>
  <c r="D2836" i="1"/>
  <c r="D2837" i="1"/>
  <c r="D2838" i="1"/>
  <c r="D2839" i="1"/>
  <c r="D2840" i="1"/>
  <c r="D2841" i="1"/>
  <c r="D2842" i="1"/>
  <c r="D2843" i="1"/>
  <c r="D2844" i="1"/>
  <c r="D2845" i="1"/>
  <c r="D2846" i="1"/>
  <c r="D2847" i="1"/>
  <c r="D2848" i="1"/>
  <c r="D2849" i="1"/>
  <c r="D2850" i="1"/>
  <c r="D2851" i="1"/>
  <c r="D2852" i="1"/>
  <c r="D2853" i="1"/>
  <c r="D2854" i="1"/>
  <c r="D2855" i="1"/>
  <c r="D2856" i="1"/>
  <c r="D2857" i="1"/>
  <c r="D2858" i="1"/>
  <c r="D2859" i="1"/>
  <c r="D2860" i="1"/>
  <c r="D2861" i="1"/>
  <c r="D2862" i="1"/>
  <c r="D2863" i="1"/>
  <c r="D2864" i="1"/>
  <c r="D2865" i="1"/>
  <c r="D2866" i="1"/>
  <c r="D2867" i="1"/>
  <c r="D2868" i="1"/>
  <c r="D2869" i="1"/>
  <c r="D2870" i="1"/>
  <c r="D2871" i="1"/>
  <c r="D2872" i="1"/>
  <c r="D2873" i="1"/>
  <c r="D2874" i="1"/>
  <c r="D2875" i="1"/>
  <c r="D2876" i="1"/>
  <c r="D2877" i="1"/>
  <c r="D2878" i="1"/>
  <c r="D2879" i="1"/>
  <c r="D2880" i="1"/>
  <c r="D2881" i="1"/>
  <c r="D2882" i="1"/>
  <c r="D2883" i="1"/>
  <c r="D2884" i="1"/>
  <c r="D2885" i="1"/>
  <c r="D2886" i="1"/>
  <c r="D2887" i="1"/>
  <c r="D2888" i="1"/>
  <c r="D2889" i="1"/>
  <c r="D2890" i="1"/>
  <c r="D2891" i="1"/>
  <c r="D2892" i="1"/>
  <c r="D2893" i="1"/>
  <c r="D2894" i="1"/>
  <c r="D2895" i="1"/>
  <c r="D2896" i="1"/>
  <c r="D2897" i="1"/>
  <c r="D2898" i="1"/>
  <c r="D2899" i="1"/>
  <c r="D2900" i="1"/>
  <c r="D2901" i="1"/>
  <c r="D2902" i="1"/>
  <c r="D2903" i="1"/>
  <c r="D2904" i="1"/>
  <c r="D2905" i="1"/>
  <c r="D2906" i="1"/>
  <c r="D2907" i="1"/>
  <c r="D2908" i="1"/>
  <c r="D2909" i="1"/>
  <c r="D2910" i="1"/>
  <c r="D2911" i="1"/>
  <c r="D2912" i="1"/>
  <c r="D2913" i="1"/>
  <c r="D2914" i="1"/>
  <c r="D2915" i="1"/>
  <c r="D2916" i="1"/>
  <c r="D2917" i="1"/>
  <c r="D2918" i="1"/>
  <c r="D2919" i="1"/>
  <c r="D2920" i="1"/>
  <c r="D2921" i="1"/>
  <c r="D2922" i="1"/>
  <c r="D2923" i="1"/>
  <c r="D2924" i="1"/>
  <c r="D2925" i="1"/>
  <c r="D2926" i="1"/>
  <c r="D2927" i="1"/>
  <c r="D2928" i="1"/>
  <c r="D2929" i="1"/>
  <c r="D2930" i="1"/>
  <c r="D2931" i="1"/>
  <c r="D2932" i="1"/>
  <c r="D2933" i="1"/>
  <c r="D2934" i="1"/>
  <c r="D2935" i="1"/>
  <c r="D2936" i="1"/>
  <c r="D2937" i="1"/>
  <c r="D2938" i="1"/>
  <c r="D2939" i="1"/>
  <c r="D2940" i="1"/>
  <c r="D2941" i="1"/>
  <c r="D2942" i="1"/>
  <c r="D2943" i="1"/>
  <c r="D2944" i="1"/>
  <c r="D2945" i="1"/>
  <c r="D2946" i="1"/>
  <c r="D2947" i="1"/>
  <c r="D2948" i="1"/>
  <c r="D2949" i="1"/>
  <c r="D2950" i="1"/>
  <c r="D2951" i="1"/>
  <c r="D2952" i="1"/>
  <c r="D2953" i="1"/>
  <c r="D2954" i="1"/>
  <c r="D2955" i="1"/>
  <c r="D2956" i="1"/>
  <c r="D2957" i="1"/>
  <c r="D2958" i="1"/>
  <c r="D2959" i="1"/>
  <c r="D2960" i="1"/>
  <c r="D2961" i="1"/>
  <c r="D2962" i="1"/>
  <c r="D2963" i="1"/>
  <c r="D2964" i="1"/>
  <c r="D2965" i="1"/>
  <c r="D2966" i="1"/>
  <c r="D2967" i="1"/>
  <c r="D2968" i="1"/>
  <c r="D2969" i="1"/>
  <c r="D2970" i="1"/>
  <c r="D2971" i="1"/>
  <c r="D2972" i="1"/>
  <c r="D2973" i="1"/>
  <c r="D2974" i="1"/>
  <c r="D2975" i="1"/>
  <c r="D2976" i="1"/>
  <c r="D2977" i="1"/>
  <c r="D2978" i="1"/>
  <c r="D2979" i="1"/>
  <c r="D2980" i="1"/>
  <c r="D2981" i="1"/>
  <c r="D2982" i="1"/>
  <c r="D2983" i="1"/>
  <c r="D2984" i="1"/>
  <c r="D2985" i="1"/>
  <c r="D2986" i="1"/>
  <c r="D2987" i="1"/>
  <c r="D2988" i="1"/>
  <c r="D2989" i="1"/>
  <c r="D2990" i="1"/>
  <c r="D2991" i="1"/>
  <c r="D2992" i="1"/>
  <c r="D2993" i="1"/>
  <c r="D2994" i="1"/>
  <c r="D2995" i="1"/>
  <c r="D2996" i="1"/>
  <c r="D2997" i="1"/>
  <c r="D2998" i="1"/>
  <c r="D2999" i="1"/>
  <c r="D3000" i="1"/>
  <c r="D3001" i="1"/>
  <c r="D3002" i="1"/>
  <c r="D3003" i="1"/>
  <c r="D3004" i="1"/>
  <c r="D3005" i="1"/>
  <c r="D3006" i="1"/>
  <c r="D3007" i="1"/>
  <c r="D3008" i="1"/>
  <c r="D3009" i="1"/>
  <c r="D3010" i="1"/>
  <c r="D3011" i="1"/>
  <c r="D3012" i="1"/>
  <c r="D3013" i="1"/>
  <c r="D3014" i="1"/>
  <c r="D3015" i="1"/>
  <c r="D3016" i="1"/>
  <c r="D3017" i="1"/>
  <c r="D3018" i="1"/>
  <c r="D3019" i="1"/>
  <c r="D3020" i="1"/>
  <c r="D3021" i="1"/>
  <c r="D3022" i="1"/>
  <c r="D3023" i="1"/>
  <c r="D3024" i="1"/>
  <c r="D3025" i="1"/>
  <c r="D3026" i="1"/>
  <c r="D3027" i="1"/>
  <c r="D3028" i="1"/>
  <c r="D3029" i="1"/>
  <c r="D3030" i="1"/>
  <c r="D3031" i="1"/>
  <c r="D3032" i="1"/>
  <c r="D3033" i="1"/>
  <c r="D3034" i="1"/>
  <c r="D3035" i="1"/>
  <c r="D3036" i="1"/>
  <c r="D3037" i="1"/>
  <c r="D3038" i="1"/>
  <c r="D3039" i="1"/>
  <c r="D3040" i="1"/>
  <c r="D3041" i="1"/>
  <c r="D3042" i="1"/>
  <c r="D3043" i="1"/>
  <c r="D3044" i="1"/>
  <c r="D3045" i="1"/>
  <c r="D3046" i="1"/>
  <c r="D3047" i="1"/>
  <c r="D3048" i="1"/>
  <c r="D3049" i="1"/>
  <c r="D3050" i="1"/>
  <c r="D3051" i="1"/>
  <c r="D3052" i="1"/>
  <c r="D3053" i="1"/>
  <c r="D3054" i="1"/>
  <c r="D3055" i="1"/>
  <c r="D3056" i="1"/>
  <c r="D3057" i="1"/>
  <c r="D3058" i="1"/>
  <c r="D3059" i="1"/>
  <c r="D3060" i="1"/>
  <c r="D3061" i="1"/>
  <c r="D3062" i="1"/>
  <c r="D3063" i="1"/>
  <c r="D3064" i="1"/>
  <c r="D3065" i="1"/>
  <c r="D3066" i="1"/>
  <c r="D3067" i="1"/>
  <c r="D3068" i="1"/>
  <c r="D3069" i="1"/>
  <c r="D3070" i="1"/>
  <c r="D3071" i="1"/>
  <c r="D3072" i="1"/>
  <c r="D3073" i="1"/>
  <c r="D3074" i="1"/>
  <c r="D3075" i="1"/>
  <c r="D3076" i="1"/>
  <c r="D3077" i="1"/>
  <c r="D3078" i="1"/>
  <c r="D3079" i="1"/>
  <c r="D3080" i="1"/>
  <c r="D3081" i="1"/>
  <c r="D3082" i="1"/>
  <c r="D3083" i="1"/>
  <c r="D3084" i="1"/>
  <c r="D3085" i="1"/>
  <c r="D3086" i="1"/>
  <c r="D3087" i="1"/>
  <c r="D3088" i="1"/>
  <c r="D3089" i="1"/>
  <c r="D3090" i="1"/>
  <c r="D3091" i="1"/>
  <c r="D3092" i="1"/>
  <c r="D3093" i="1"/>
  <c r="D3094" i="1"/>
  <c r="D3095" i="1"/>
  <c r="D3096" i="1"/>
  <c r="D3097" i="1"/>
  <c r="D3098" i="1"/>
  <c r="D3099" i="1"/>
  <c r="D3100" i="1"/>
  <c r="D3101" i="1"/>
  <c r="D3102" i="1"/>
  <c r="D3103" i="1"/>
  <c r="D3104" i="1"/>
  <c r="D3105" i="1"/>
  <c r="D3106" i="1"/>
  <c r="D3107" i="1"/>
  <c r="D3108" i="1"/>
  <c r="D3109" i="1"/>
  <c r="D3110" i="1"/>
  <c r="D3111" i="1"/>
  <c r="D3112" i="1"/>
  <c r="D3113" i="1"/>
  <c r="D3114" i="1"/>
  <c r="D3115" i="1"/>
  <c r="D3116" i="1"/>
  <c r="D3117" i="1"/>
  <c r="D3118" i="1"/>
  <c r="D3119" i="1"/>
  <c r="D3120" i="1"/>
  <c r="D3121" i="1"/>
  <c r="D3122" i="1"/>
  <c r="D3123" i="1"/>
  <c r="D3124" i="1"/>
  <c r="D3125" i="1"/>
  <c r="D3126" i="1"/>
  <c r="D3127" i="1"/>
  <c r="D3128" i="1"/>
  <c r="D3129" i="1"/>
  <c r="D3130" i="1"/>
  <c r="D3131" i="1"/>
  <c r="D3132" i="1"/>
  <c r="D3133" i="1"/>
  <c r="D3134" i="1"/>
  <c r="D3135" i="1"/>
  <c r="D3136" i="1"/>
  <c r="D3137" i="1"/>
  <c r="D3138" i="1"/>
  <c r="D3139" i="1"/>
  <c r="D3140" i="1"/>
  <c r="D3141" i="1"/>
  <c r="D3142" i="1"/>
  <c r="D3143" i="1"/>
  <c r="D3144" i="1"/>
  <c r="D3145" i="1"/>
  <c r="D3146" i="1"/>
  <c r="D3147" i="1"/>
  <c r="D3148" i="1"/>
  <c r="D3149" i="1"/>
  <c r="D3150" i="1"/>
  <c r="D3151" i="1"/>
  <c r="D3152" i="1"/>
  <c r="D3153" i="1"/>
  <c r="D3154" i="1"/>
  <c r="D3155" i="1"/>
  <c r="D3156" i="1"/>
  <c r="D3157" i="1"/>
  <c r="D3158" i="1"/>
  <c r="D3159" i="1"/>
  <c r="D3160" i="1"/>
  <c r="D3161" i="1"/>
  <c r="D3162" i="1"/>
  <c r="D3163" i="1"/>
  <c r="D3164" i="1"/>
  <c r="D3165" i="1"/>
  <c r="D3166" i="1"/>
  <c r="D3167" i="1"/>
  <c r="D3168" i="1"/>
  <c r="D3169" i="1"/>
  <c r="D3170" i="1"/>
  <c r="D3171" i="1"/>
  <c r="D3172" i="1"/>
  <c r="D3173" i="1"/>
  <c r="D3174" i="1"/>
  <c r="D3175" i="1"/>
  <c r="D3176" i="1"/>
  <c r="D3177" i="1"/>
  <c r="D3178" i="1"/>
  <c r="D3179" i="1"/>
  <c r="D3180" i="1"/>
  <c r="D3181" i="1"/>
  <c r="D3182" i="1"/>
  <c r="D3183" i="1"/>
  <c r="D3184" i="1"/>
  <c r="D3185" i="1"/>
  <c r="D3186" i="1"/>
  <c r="D3187" i="1"/>
  <c r="D3188" i="1"/>
  <c r="D3189" i="1"/>
  <c r="D3190" i="1"/>
  <c r="D3191" i="1"/>
  <c r="D3192" i="1"/>
  <c r="D3193" i="1"/>
  <c r="D3194" i="1"/>
  <c r="D3195" i="1"/>
  <c r="D3196" i="1"/>
  <c r="D3197" i="1"/>
  <c r="D3198" i="1"/>
  <c r="D3199" i="1"/>
  <c r="D3200" i="1"/>
  <c r="D3201" i="1"/>
  <c r="D3202" i="1"/>
  <c r="D3203" i="1"/>
  <c r="D3204" i="1"/>
  <c r="D3205" i="1"/>
  <c r="D3206" i="1"/>
  <c r="D3207" i="1"/>
  <c r="D3208" i="1"/>
  <c r="D3209" i="1"/>
  <c r="D3210" i="1"/>
  <c r="D3211" i="1"/>
  <c r="D3212" i="1"/>
  <c r="D3213" i="1"/>
  <c r="D3214" i="1"/>
  <c r="D3215" i="1"/>
  <c r="D3216" i="1"/>
  <c r="D3217" i="1"/>
  <c r="D3218" i="1"/>
  <c r="D3219" i="1"/>
  <c r="D3220" i="1"/>
  <c r="D3221" i="1"/>
  <c r="D3222" i="1"/>
  <c r="D3223" i="1"/>
  <c r="D3224" i="1"/>
  <c r="D3225" i="1"/>
  <c r="D3226" i="1"/>
  <c r="D3227" i="1"/>
  <c r="D3228" i="1"/>
  <c r="D3229" i="1"/>
  <c r="D3230" i="1"/>
  <c r="D3231" i="1"/>
  <c r="D3232" i="1"/>
  <c r="D3233" i="1"/>
  <c r="D3234" i="1"/>
  <c r="D3235" i="1"/>
  <c r="D3236" i="1"/>
  <c r="D3237" i="1"/>
  <c r="D3238" i="1"/>
  <c r="D3239" i="1"/>
  <c r="D3240" i="1"/>
  <c r="D3241" i="1"/>
  <c r="D3242" i="1"/>
  <c r="D3243" i="1"/>
  <c r="D3244" i="1"/>
  <c r="D3245" i="1"/>
  <c r="D3246" i="1"/>
  <c r="D3247" i="1"/>
  <c r="D3248" i="1"/>
  <c r="D3249" i="1"/>
  <c r="D3250" i="1"/>
  <c r="D3251" i="1"/>
  <c r="D3252" i="1"/>
  <c r="D3253" i="1"/>
  <c r="D3254" i="1"/>
  <c r="D3255" i="1"/>
  <c r="D3256" i="1"/>
  <c r="D3257" i="1"/>
  <c r="D3258" i="1"/>
  <c r="D3259" i="1"/>
  <c r="D3260" i="1"/>
  <c r="D3261" i="1"/>
  <c r="D3262" i="1"/>
  <c r="D3263" i="1"/>
  <c r="D3264" i="1"/>
  <c r="D3265" i="1"/>
  <c r="D3266" i="1"/>
  <c r="D3267" i="1"/>
  <c r="D3268" i="1"/>
  <c r="D3269" i="1"/>
  <c r="D3270" i="1"/>
  <c r="D3271" i="1"/>
  <c r="D3272" i="1"/>
  <c r="D3273" i="1"/>
  <c r="D3274" i="1"/>
  <c r="D3275" i="1"/>
  <c r="D3276" i="1"/>
  <c r="D3277" i="1"/>
  <c r="D3278" i="1"/>
  <c r="D3279" i="1"/>
  <c r="D3280" i="1"/>
  <c r="D3281" i="1"/>
  <c r="D3282" i="1"/>
  <c r="D3283" i="1"/>
  <c r="D3284" i="1"/>
  <c r="D3285" i="1"/>
  <c r="D3286" i="1"/>
  <c r="D3287" i="1"/>
  <c r="D3288" i="1"/>
  <c r="D3289" i="1"/>
  <c r="D3290" i="1"/>
  <c r="D3291" i="1"/>
  <c r="D3292" i="1"/>
  <c r="D3293" i="1"/>
  <c r="D3294" i="1"/>
  <c r="D3295" i="1"/>
  <c r="D3296" i="1"/>
  <c r="D3297" i="1"/>
  <c r="D3298" i="1"/>
  <c r="D3299" i="1"/>
  <c r="D3300" i="1"/>
  <c r="D3301" i="1"/>
  <c r="D3302" i="1"/>
  <c r="D3303" i="1"/>
  <c r="D3304" i="1"/>
  <c r="D3305" i="1"/>
  <c r="D3306" i="1"/>
  <c r="D3307" i="1"/>
  <c r="D3308" i="1"/>
  <c r="D3309" i="1"/>
  <c r="D3310" i="1"/>
  <c r="D3311" i="1"/>
  <c r="D3312" i="1"/>
  <c r="D3313" i="1"/>
  <c r="D3314" i="1"/>
  <c r="D3315" i="1"/>
  <c r="D3316" i="1"/>
  <c r="D3317" i="1"/>
  <c r="D3318" i="1"/>
  <c r="D3319" i="1"/>
  <c r="D3320" i="1"/>
  <c r="D3321" i="1"/>
  <c r="D3322" i="1"/>
  <c r="D3323" i="1"/>
  <c r="D3324" i="1"/>
  <c r="D3325" i="1"/>
  <c r="D3326" i="1"/>
  <c r="D3327" i="1"/>
  <c r="D3328" i="1"/>
  <c r="D3329" i="1"/>
  <c r="D3330" i="1"/>
  <c r="D3331" i="1"/>
  <c r="D3332" i="1"/>
  <c r="D3333" i="1"/>
  <c r="D3334" i="1"/>
  <c r="D3335" i="1"/>
  <c r="D3336" i="1"/>
  <c r="D3337" i="1"/>
  <c r="D3338" i="1"/>
  <c r="D3339" i="1"/>
  <c r="D3340" i="1"/>
  <c r="D3341" i="1"/>
  <c r="D3342" i="1"/>
  <c r="D3343" i="1"/>
  <c r="D3344" i="1"/>
  <c r="D3345" i="1"/>
  <c r="D3346" i="1"/>
  <c r="D3347" i="1"/>
  <c r="D3348" i="1"/>
  <c r="D3349" i="1"/>
  <c r="D3350" i="1"/>
  <c r="D3351" i="1"/>
  <c r="D3352" i="1"/>
  <c r="D3353" i="1"/>
  <c r="D3354" i="1"/>
  <c r="D3355" i="1"/>
  <c r="D3356" i="1"/>
  <c r="D3357" i="1"/>
  <c r="D3358" i="1"/>
  <c r="D3359" i="1"/>
  <c r="D3360" i="1"/>
  <c r="D3361" i="1"/>
  <c r="D3362" i="1"/>
  <c r="D3363" i="1"/>
  <c r="D3364" i="1"/>
  <c r="D3365" i="1"/>
  <c r="D3366" i="1"/>
  <c r="D3367" i="1"/>
  <c r="D3368" i="1"/>
  <c r="D3369" i="1"/>
  <c r="D3370" i="1"/>
  <c r="D3371" i="1"/>
  <c r="D3372" i="1"/>
  <c r="D3373" i="1"/>
  <c r="D3374" i="1"/>
  <c r="D3375" i="1"/>
  <c r="D3376" i="1"/>
  <c r="D3377" i="1"/>
  <c r="D3378" i="1"/>
  <c r="D3379" i="1"/>
  <c r="D3380" i="1"/>
  <c r="D3381" i="1"/>
  <c r="D3382" i="1"/>
  <c r="D3383" i="1"/>
  <c r="D3384" i="1"/>
  <c r="D3385" i="1"/>
  <c r="D3386" i="1"/>
  <c r="D3387" i="1"/>
  <c r="D3388" i="1"/>
  <c r="D3389" i="1"/>
  <c r="D3390" i="1"/>
  <c r="D3391" i="1"/>
  <c r="D3392" i="1"/>
  <c r="D3393" i="1"/>
  <c r="D3394" i="1"/>
  <c r="D3395" i="1"/>
  <c r="D3396" i="1"/>
  <c r="D3397" i="1"/>
  <c r="D3398" i="1"/>
  <c r="D3399" i="1"/>
  <c r="D3400" i="1"/>
  <c r="D3401" i="1"/>
  <c r="D3402" i="1"/>
  <c r="D3403" i="1"/>
  <c r="D3404" i="1"/>
  <c r="D3405" i="1"/>
  <c r="D3406" i="1"/>
  <c r="D3407" i="1"/>
  <c r="D3408" i="1"/>
  <c r="D3409" i="1"/>
  <c r="D3410" i="1"/>
  <c r="D3411" i="1"/>
  <c r="D3412" i="1"/>
  <c r="D3413" i="1"/>
  <c r="D3414" i="1"/>
  <c r="D3415" i="1"/>
  <c r="D3416" i="1"/>
  <c r="D3417" i="1"/>
  <c r="D3418" i="1"/>
  <c r="D3419" i="1"/>
  <c r="D3420" i="1"/>
  <c r="D3421" i="1"/>
  <c r="D3422" i="1"/>
  <c r="D3423" i="1"/>
  <c r="D3424" i="1"/>
  <c r="D3425" i="1"/>
  <c r="D3426" i="1"/>
  <c r="D3427" i="1"/>
  <c r="D3428" i="1"/>
  <c r="D3429" i="1"/>
  <c r="D3430" i="1"/>
  <c r="D3431" i="1"/>
  <c r="D3432" i="1"/>
  <c r="D3433" i="1"/>
  <c r="D3434" i="1"/>
  <c r="D3435" i="1"/>
  <c r="D3436" i="1"/>
  <c r="D3437" i="1"/>
  <c r="D3438" i="1"/>
  <c r="D3439" i="1"/>
  <c r="D3440" i="1"/>
  <c r="D3441" i="1"/>
  <c r="D3442" i="1"/>
  <c r="D3443" i="1"/>
  <c r="D3444" i="1"/>
  <c r="D3445" i="1"/>
  <c r="D3446" i="1"/>
  <c r="D3447" i="1"/>
  <c r="D3448" i="1"/>
  <c r="D3449" i="1"/>
  <c r="D3450" i="1"/>
  <c r="D3451" i="1"/>
  <c r="D3452" i="1"/>
  <c r="D3453" i="1"/>
  <c r="D3454" i="1"/>
  <c r="D3455" i="1"/>
  <c r="D3456" i="1"/>
  <c r="D3457" i="1"/>
  <c r="D3458" i="1"/>
  <c r="D3459" i="1"/>
  <c r="D3460" i="1"/>
  <c r="D3461" i="1"/>
  <c r="D3462" i="1"/>
  <c r="D3463" i="1"/>
  <c r="D3464" i="1"/>
  <c r="D3465" i="1"/>
  <c r="D3466" i="1"/>
  <c r="D3467" i="1"/>
  <c r="D3468" i="1"/>
  <c r="D3469" i="1"/>
  <c r="D3470" i="1"/>
  <c r="D3471" i="1"/>
  <c r="D3472" i="1"/>
  <c r="D3473" i="1"/>
  <c r="D3474" i="1"/>
  <c r="D3475" i="1"/>
  <c r="D3476" i="1"/>
  <c r="D3477" i="1"/>
  <c r="D3478" i="1"/>
  <c r="D3479" i="1"/>
  <c r="D3480" i="1"/>
  <c r="D3481" i="1"/>
  <c r="D3482" i="1"/>
  <c r="D3483" i="1"/>
  <c r="D3484" i="1"/>
  <c r="D3485" i="1"/>
  <c r="D3486" i="1"/>
  <c r="D3487" i="1"/>
  <c r="D3488" i="1"/>
  <c r="D3489" i="1"/>
  <c r="D3490" i="1"/>
  <c r="D3491" i="1"/>
  <c r="D3492" i="1"/>
  <c r="D3493" i="1"/>
  <c r="D3494" i="1"/>
  <c r="D3495" i="1"/>
  <c r="D3496" i="1"/>
  <c r="D3497" i="1"/>
  <c r="D3498" i="1"/>
  <c r="D3499" i="1"/>
  <c r="D3500" i="1"/>
  <c r="D3501" i="1"/>
  <c r="D3502" i="1"/>
  <c r="D3503" i="1"/>
  <c r="D3504" i="1"/>
  <c r="D3505" i="1"/>
  <c r="D3506" i="1"/>
  <c r="D3507" i="1"/>
  <c r="D3508" i="1"/>
  <c r="D3509" i="1"/>
  <c r="D3510" i="1"/>
  <c r="D3511" i="1"/>
  <c r="D3512" i="1"/>
  <c r="D3513" i="1"/>
  <c r="D3514" i="1"/>
  <c r="D3515" i="1"/>
  <c r="D3516" i="1"/>
  <c r="D3517" i="1"/>
  <c r="D3518" i="1"/>
  <c r="D3519" i="1"/>
  <c r="D3520" i="1"/>
  <c r="D3521" i="1"/>
  <c r="D3522" i="1"/>
  <c r="D3523" i="1"/>
  <c r="D3524" i="1"/>
  <c r="D3525" i="1"/>
  <c r="D3526" i="1"/>
  <c r="D3527" i="1"/>
  <c r="D3528" i="1"/>
  <c r="D3529" i="1"/>
  <c r="D3530" i="1"/>
  <c r="D3531" i="1"/>
  <c r="D3532" i="1"/>
  <c r="D3533" i="1"/>
  <c r="D3534" i="1"/>
  <c r="D3535" i="1"/>
  <c r="D3536" i="1"/>
  <c r="D3537" i="1"/>
  <c r="D3538" i="1"/>
  <c r="D3539" i="1"/>
  <c r="D3540" i="1"/>
  <c r="D3541" i="1"/>
  <c r="D3542" i="1"/>
  <c r="D3543" i="1"/>
  <c r="D3544" i="1"/>
  <c r="D3545" i="1"/>
  <c r="D3546" i="1"/>
  <c r="D3547" i="1"/>
  <c r="D3548" i="1"/>
  <c r="D3549" i="1"/>
  <c r="D3550" i="1"/>
  <c r="D3551" i="1"/>
  <c r="D3552" i="1"/>
  <c r="D3553" i="1"/>
  <c r="D3554" i="1"/>
  <c r="D3555" i="1"/>
  <c r="D3556" i="1"/>
  <c r="D3557" i="1"/>
  <c r="D3558" i="1"/>
  <c r="D3559" i="1"/>
  <c r="D3560" i="1"/>
  <c r="D3561" i="1"/>
  <c r="D3562" i="1"/>
  <c r="D3563" i="1"/>
  <c r="D3564" i="1"/>
  <c r="D3565" i="1"/>
  <c r="D3566" i="1"/>
  <c r="D3567" i="1"/>
  <c r="D3568" i="1"/>
  <c r="D3569" i="1"/>
  <c r="D3570" i="1"/>
  <c r="D3571" i="1"/>
  <c r="D3572" i="1"/>
  <c r="D3573" i="1"/>
  <c r="D3574" i="1"/>
  <c r="D3575" i="1"/>
  <c r="D3576" i="1"/>
  <c r="D3577" i="1"/>
  <c r="D3578" i="1"/>
  <c r="D3579" i="1"/>
  <c r="D3580" i="1"/>
  <c r="D3581" i="1"/>
  <c r="D3582" i="1"/>
  <c r="D3583" i="1"/>
  <c r="D3584" i="1"/>
  <c r="D3585" i="1"/>
  <c r="D3586" i="1"/>
  <c r="D3587" i="1"/>
  <c r="D3588" i="1"/>
  <c r="D3589" i="1"/>
  <c r="D3590" i="1"/>
  <c r="D3591" i="1"/>
  <c r="D3592" i="1"/>
  <c r="D3593" i="1"/>
  <c r="D3594" i="1"/>
  <c r="D3595" i="1"/>
  <c r="D3596" i="1"/>
  <c r="D3597" i="1"/>
  <c r="D3598" i="1"/>
  <c r="D3599" i="1"/>
  <c r="D3600" i="1"/>
  <c r="D3601" i="1"/>
  <c r="D3602" i="1"/>
  <c r="D3603" i="1"/>
  <c r="D3604" i="1"/>
  <c r="D3605" i="1"/>
  <c r="D3606" i="1"/>
  <c r="D3607" i="1"/>
  <c r="D3608" i="1"/>
  <c r="D3609" i="1"/>
  <c r="D3610" i="1"/>
  <c r="D3611" i="1"/>
  <c r="D3612" i="1"/>
  <c r="D3613" i="1"/>
  <c r="D3614" i="1"/>
  <c r="D3615" i="1"/>
  <c r="D3616" i="1"/>
  <c r="D3617" i="1"/>
  <c r="D3618" i="1"/>
  <c r="D3619" i="1"/>
  <c r="D3620" i="1"/>
  <c r="D3621" i="1"/>
  <c r="D3622" i="1"/>
  <c r="D3623" i="1"/>
  <c r="D3624" i="1"/>
  <c r="D3625" i="1"/>
  <c r="D3626" i="1"/>
  <c r="D3627" i="1"/>
  <c r="D3628" i="1"/>
  <c r="D3629" i="1"/>
  <c r="D3630" i="1"/>
  <c r="D3631" i="1"/>
  <c r="D3632" i="1"/>
  <c r="D3633" i="1"/>
  <c r="D3634" i="1"/>
  <c r="D3635" i="1"/>
  <c r="D3636" i="1"/>
  <c r="D3637" i="1"/>
  <c r="D3638" i="1"/>
  <c r="D3639" i="1"/>
  <c r="D3640" i="1"/>
  <c r="D3641" i="1"/>
  <c r="D3642" i="1"/>
  <c r="D3643" i="1"/>
  <c r="D3644" i="1"/>
  <c r="D3645" i="1"/>
  <c r="D3646" i="1"/>
  <c r="D3647" i="1"/>
  <c r="D3648" i="1"/>
  <c r="D3649" i="1"/>
  <c r="D3650" i="1"/>
  <c r="D3651" i="1"/>
  <c r="D3652" i="1"/>
  <c r="D3653" i="1"/>
  <c r="D3654" i="1"/>
  <c r="D3655" i="1"/>
  <c r="D3656" i="1"/>
  <c r="D3657" i="1"/>
  <c r="D3658" i="1"/>
  <c r="D3659" i="1"/>
  <c r="D3660" i="1"/>
  <c r="D3661" i="1"/>
  <c r="D3662" i="1"/>
  <c r="D3663" i="1"/>
  <c r="D3664" i="1"/>
  <c r="D3665" i="1"/>
  <c r="D3666" i="1"/>
  <c r="D3667" i="1"/>
  <c r="D3668" i="1"/>
  <c r="D3669" i="1"/>
  <c r="D3670" i="1"/>
  <c r="D3671" i="1"/>
  <c r="D3672" i="1"/>
  <c r="D3673" i="1"/>
  <c r="D3674" i="1"/>
  <c r="D3675" i="1"/>
  <c r="D3676" i="1"/>
  <c r="D3677" i="1"/>
  <c r="D3678" i="1"/>
  <c r="D3679" i="1"/>
  <c r="D3680" i="1"/>
  <c r="D3681" i="1"/>
  <c r="D3682" i="1"/>
  <c r="D3683" i="1"/>
  <c r="D3684" i="1"/>
  <c r="D3685" i="1"/>
  <c r="D3686" i="1"/>
  <c r="D3687" i="1"/>
  <c r="D3688" i="1"/>
  <c r="D3689" i="1"/>
  <c r="D3690" i="1"/>
  <c r="D3691" i="1"/>
  <c r="D3692" i="1"/>
  <c r="D3693" i="1"/>
  <c r="D3694" i="1"/>
  <c r="D3695" i="1"/>
  <c r="D3696" i="1"/>
  <c r="D3697" i="1"/>
  <c r="D3698" i="1"/>
  <c r="D3699" i="1"/>
  <c r="D3700" i="1"/>
  <c r="D3701" i="1"/>
  <c r="D3702" i="1"/>
  <c r="D3703" i="1"/>
  <c r="D3704" i="1"/>
  <c r="D3705" i="1"/>
  <c r="D3706" i="1"/>
  <c r="D3707" i="1"/>
  <c r="D3708" i="1"/>
  <c r="D3709" i="1"/>
  <c r="D3710" i="1"/>
  <c r="D3711" i="1"/>
  <c r="D3712" i="1"/>
  <c r="D3713" i="1"/>
  <c r="D3714" i="1"/>
  <c r="D3715" i="1"/>
  <c r="D3716" i="1"/>
  <c r="D3717" i="1"/>
  <c r="D3718" i="1"/>
  <c r="D3719" i="1"/>
  <c r="D3720" i="1"/>
  <c r="D3721" i="1"/>
  <c r="D3722" i="1"/>
  <c r="D3723" i="1"/>
  <c r="D3724" i="1"/>
  <c r="D3725" i="1"/>
  <c r="D3726" i="1"/>
  <c r="D3727" i="1"/>
  <c r="D3728" i="1"/>
  <c r="D3729" i="1"/>
  <c r="D3730" i="1"/>
  <c r="D3731" i="1"/>
  <c r="D3732" i="1"/>
  <c r="D3733" i="1"/>
  <c r="D3734" i="1"/>
  <c r="D3735" i="1"/>
  <c r="D3736" i="1"/>
  <c r="D3737" i="1"/>
  <c r="D3738" i="1"/>
  <c r="D3739" i="1"/>
  <c r="D3740" i="1"/>
  <c r="D3741" i="1"/>
  <c r="D3742" i="1"/>
  <c r="D3743" i="1"/>
  <c r="D3744" i="1"/>
  <c r="D3745" i="1"/>
  <c r="D3746" i="1"/>
  <c r="D3747" i="1"/>
  <c r="D3748" i="1"/>
  <c r="D3749" i="1"/>
  <c r="D3750" i="1"/>
  <c r="D3751" i="1"/>
  <c r="D3752" i="1"/>
  <c r="D3753" i="1"/>
  <c r="D3754" i="1"/>
  <c r="D3755" i="1"/>
  <c r="D3756" i="1"/>
  <c r="D3757" i="1"/>
  <c r="D3758" i="1"/>
  <c r="D3759" i="1"/>
  <c r="D3760" i="1"/>
  <c r="D3761" i="1"/>
  <c r="D3762" i="1"/>
  <c r="D3763" i="1"/>
  <c r="D3764" i="1"/>
  <c r="D3765" i="1"/>
  <c r="D3766" i="1"/>
  <c r="D3767" i="1"/>
  <c r="D3768" i="1"/>
  <c r="D3769" i="1"/>
  <c r="D3770" i="1"/>
  <c r="D3771" i="1"/>
  <c r="D3772" i="1"/>
  <c r="D3773" i="1"/>
  <c r="D3774" i="1"/>
  <c r="D3775" i="1"/>
  <c r="D3776" i="1"/>
  <c r="D3777" i="1"/>
  <c r="D3778" i="1"/>
  <c r="D3779" i="1"/>
  <c r="D3780" i="1"/>
  <c r="D3781" i="1"/>
  <c r="D3782" i="1"/>
  <c r="D3783" i="1"/>
  <c r="D3784" i="1"/>
  <c r="D3785" i="1"/>
  <c r="D3786" i="1"/>
  <c r="D3787" i="1"/>
  <c r="D3788" i="1"/>
  <c r="D3789" i="1"/>
  <c r="D3790" i="1"/>
  <c r="D3791" i="1"/>
  <c r="D3792" i="1"/>
  <c r="D3793" i="1"/>
  <c r="D3794" i="1"/>
  <c r="D3795" i="1"/>
  <c r="D3796" i="1"/>
  <c r="D3797" i="1"/>
  <c r="D3798" i="1"/>
  <c r="D3799" i="1"/>
  <c r="D3800" i="1"/>
  <c r="D3801" i="1"/>
  <c r="D3802" i="1"/>
  <c r="D3803" i="1"/>
  <c r="D3804" i="1"/>
  <c r="D3805" i="1"/>
  <c r="D3806" i="1"/>
  <c r="D3807" i="1"/>
  <c r="D3808" i="1"/>
  <c r="D3809" i="1"/>
  <c r="D3810" i="1"/>
  <c r="D3811" i="1"/>
  <c r="D3812" i="1"/>
  <c r="D3813" i="1"/>
  <c r="D3814" i="1"/>
  <c r="D3815" i="1"/>
  <c r="D3816" i="1"/>
  <c r="D3817" i="1"/>
  <c r="D3818" i="1"/>
  <c r="D3819" i="1"/>
  <c r="D3820" i="1"/>
  <c r="D3821" i="1"/>
  <c r="D3822" i="1"/>
  <c r="D3823" i="1"/>
  <c r="D3824" i="1"/>
  <c r="D3825" i="1"/>
  <c r="D3826" i="1"/>
  <c r="D3827" i="1"/>
  <c r="D3828" i="1"/>
  <c r="D3829" i="1"/>
  <c r="D3830" i="1"/>
  <c r="D3831" i="1"/>
  <c r="D3832" i="1"/>
  <c r="D3833" i="1"/>
  <c r="D3834" i="1"/>
  <c r="D3835" i="1"/>
  <c r="D3836" i="1"/>
  <c r="D3837" i="1"/>
  <c r="D3838" i="1"/>
  <c r="D3839" i="1"/>
  <c r="D3840" i="1"/>
  <c r="D3841" i="1"/>
  <c r="D3842" i="1"/>
  <c r="D3843" i="1"/>
  <c r="D3844" i="1"/>
  <c r="D3845" i="1"/>
  <c r="D3846" i="1"/>
  <c r="D3847" i="1"/>
  <c r="D3848" i="1"/>
  <c r="D3849" i="1"/>
  <c r="D3850" i="1"/>
  <c r="D3851" i="1"/>
  <c r="D3852" i="1"/>
  <c r="D3853" i="1"/>
  <c r="D3854" i="1"/>
  <c r="D3855" i="1"/>
  <c r="D3856" i="1"/>
  <c r="D3857" i="1"/>
  <c r="D3858" i="1"/>
  <c r="D3859" i="1"/>
  <c r="D3860" i="1"/>
  <c r="D3861" i="1"/>
  <c r="D3862" i="1"/>
  <c r="D3863" i="1"/>
  <c r="D3864" i="1"/>
  <c r="D3865" i="1"/>
  <c r="D3866" i="1"/>
  <c r="D3867" i="1"/>
  <c r="D3868" i="1"/>
  <c r="D3869" i="1"/>
  <c r="D3870" i="1"/>
  <c r="D3871" i="1"/>
  <c r="D3872" i="1"/>
  <c r="D3873" i="1"/>
  <c r="D3874" i="1"/>
  <c r="D3875" i="1"/>
  <c r="D3876" i="1"/>
  <c r="D3877" i="1"/>
  <c r="D3878" i="1"/>
  <c r="D3879" i="1"/>
  <c r="D3880" i="1"/>
  <c r="D3881" i="1"/>
  <c r="D3882" i="1"/>
  <c r="D3883" i="1"/>
  <c r="D3884" i="1"/>
  <c r="D3885" i="1"/>
  <c r="D3886" i="1"/>
  <c r="D3887" i="1"/>
  <c r="D3888" i="1"/>
  <c r="D3889" i="1"/>
  <c r="D3890" i="1"/>
  <c r="D3891" i="1"/>
  <c r="D3892" i="1"/>
  <c r="D3893" i="1"/>
  <c r="D3894" i="1"/>
  <c r="D3895" i="1"/>
  <c r="D3896" i="1"/>
  <c r="D3897" i="1"/>
  <c r="D3898" i="1"/>
  <c r="D3899" i="1"/>
  <c r="D3900" i="1"/>
  <c r="D3901" i="1"/>
  <c r="D3902" i="1"/>
  <c r="D3903" i="1"/>
  <c r="D3904" i="1"/>
  <c r="D3905" i="1"/>
  <c r="D3906" i="1"/>
  <c r="D3907" i="1"/>
  <c r="D3908" i="1"/>
  <c r="D3909" i="1"/>
  <c r="D3910" i="1"/>
  <c r="D3911" i="1"/>
  <c r="D3912" i="1"/>
  <c r="D3913" i="1"/>
  <c r="D3914" i="1"/>
  <c r="D3915" i="1"/>
  <c r="D3916" i="1"/>
  <c r="D3917" i="1"/>
  <c r="D3918" i="1"/>
  <c r="D3919" i="1"/>
  <c r="D3920" i="1"/>
  <c r="D3921" i="1"/>
  <c r="D3922" i="1"/>
  <c r="D3923" i="1"/>
  <c r="D3924" i="1"/>
  <c r="D3925" i="1"/>
  <c r="D3926" i="1"/>
  <c r="D3927" i="1"/>
  <c r="D3928" i="1"/>
  <c r="D3929" i="1"/>
  <c r="D3930" i="1"/>
  <c r="D3931" i="1"/>
  <c r="D3932" i="1"/>
  <c r="D3933" i="1"/>
  <c r="D3934" i="1"/>
  <c r="D3935" i="1"/>
  <c r="D3936" i="1"/>
  <c r="D3937" i="1"/>
  <c r="D3938" i="1"/>
  <c r="D3939" i="1"/>
  <c r="D3940" i="1"/>
  <c r="D3941" i="1"/>
  <c r="D3942" i="1"/>
  <c r="D3943" i="1"/>
  <c r="D3944" i="1"/>
  <c r="D3945" i="1"/>
  <c r="D3946" i="1"/>
  <c r="D3947" i="1"/>
  <c r="D3948" i="1"/>
  <c r="D3949" i="1"/>
  <c r="D3950" i="1"/>
  <c r="D3951" i="1"/>
  <c r="D3952" i="1"/>
  <c r="D3953" i="1"/>
  <c r="D3954" i="1"/>
  <c r="D3955" i="1"/>
  <c r="D3956" i="1"/>
  <c r="D3957" i="1"/>
  <c r="D3958" i="1"/>
  <c r="D3959" i="1"/>
  <c r="D3960" i="1"/>
  <c r="D3961" i="1"/>
  <c r="D3962" i="1"/>
  <c r="D3963" i="1"/>
  <c r="D3964" i="1"/>
  <c r="D3965" i="1"/>
  <c r="D3966" i="1"/>
  <c r="D3967" i="1"/>
  <c r="D3968" i="1"/>
  <c r="D3969" i="1"/>
  <c r="D3970" i="1"/>
  <c r="D3971" i="1"/>
  <c r="D3972" i="1"/>
  <c r="D3973" i="1"/>
  <c r="D3974" i="1"/>
  <c r="D3975" i="1"/>
  <c r="D3976" i="1"/>
  <c r="D3977" i="1"/>
  <c r="D3978" i="1"/>
  <c r="D3979" i="1"/>
  <c r="D3980" i="1"/>
  <c r="D3981" i="1"/>
  <c r="D3982" i="1"/>
  <c r="D3983" i="1"/>
  <c r="D3984" i="1"/>
  <c r="D3985" i="1"/>
  <c r="D3986" i="1"/>
  <c r="D3987" i="1"/>
  <c r="D3988" i="1"/>
  <c r="D3989" i="1"/>
  <c r="D3990" i="1"/>
  <c r="D3991" i="1"/>
  <c r="D3992" i="1"/>
  <c r="D3993" i="1"/>
  <c r="D3994" i="1"/>
  <c r="D3995" i="1"/>
  <c r="D3996" i="1"/>
  <c r="D3997" i="1"/>
  <c r="D3998" i="1"/>
  <c r="D3999" i="1"/>
  <c r="D4000" i="1"/>
  <c r="D4001" i="1"/>
  <c r="D4002" i="1"/>
  <c r="D4003" i="1"/>
  <c r="D4004" i="1"/>
  <c r="D4005" i="1"/>
  <c r="D4006" i="1"/>
  <c r="D4007" i="1"/>
  <c r="D4008" i="1"/>
  <c r="D4009" i="1"/>
  <c r="D4010" i="1"/>
  <c r="D4011" i="1"/>
  <c r="D4012" i="1"/>
  <c r="D4013" i="1"/>
  <c r="D4014" i="1"/>
  <c r="D4015" i="1"/>
  <c r="D4016" i="1"/>
  <c r="D4017" i="1"/>
  <c r="D4018" i="1"/>
  <c r="D4019" i="1"/>
  <c r="D4020" i="1"/>
  <c r="D4021" i="1"/>
  <c r="D4022" i="1"/>
  <c r="D4023" i="1"/>
  <c r="D4024" i="1"/>
  <c r="D4025" i="1"/>
  <c r="D4026" i="1"/>
  <c r="D4027" i="1"/>
  <c r="D4028" i="1"/>
  <c r="D4029" i="1"/>
  <c r="D4030" i="1"/>
  <c r="D4031" i="1"/>
  <c r="D4032" i="1"/>
  <c r="D4033" i="1"/>
  <c r="D4034" i="1"/>
  <c r="D4035" i="1"/>
  <c r="D4036" i="1"/>
  <c r="D4037" i="1"/>
  <c r="D4038" i="1"/>
  <c r="D4039" i="1"/>
  <c r="D4040" i="1"/>
  <c r="D4041" i="1"/>
  <c r="D4042" i="1"/>
  <c r="D4043" i="1"/>
  <c r="D4044" i="1"/>
  <c r="D4045" i="1"/>
  <c r="D4046" i="1"/>
  <c r="D4047" i="1"/>
  <c r="D4048" i="1"/>
  <c r="D4049" i="1"/>
  <c r="D4050" i="1"/>
  <c r="D4051" i="1"/>
  <c r="D4052" i="1"/>
  <c r="D4053" i="1"/>
  <c r="D4054" i="1"/>
  <c r="D4055" i="1"/>
  <c r="D4056" i="1"/>
  <c r="D4057" i="1"/>
  <c r="D4058" i="1"/>
  <c r="D4059" i="1"/>
  <c r="D4060" i="1"/>
  <c r="D4061" i="1"/>
  <c r="D4062" i="1"/>
  <c r="D4063" i="1"/>
  <c r="D4064" i="1"/>
  <c r="D4065" i="1"/>
  <c r="D4066" i="1"/>
  <c r="D4067" i="1"/>
  <c r="D4068" i="1"/>
  <c r="D4069" i="1"/>
  <c r="D4070" i="1"/>
  <c r="D4071" i="1"/>
  <c r="D4072" i="1"/>
  <c r="D4073" i="1"/>
  <c r="D4074" i="1"/>
  <c r="D4075" i="1"/>
  <c r="D4076" i="1"/>
  <c r="D4077" i="1"/>
  <c r="D4078" i="1"/>
  <c r="D4079" i="1"/>
  <c r="D4080" i="1"/>
  <c r="D4081" i="1"/>
  <c r="D4082" i="1"/>
  <c r="D4083" i="1"/>
  <c r="D4084" i="1"/>
  <c r="D4085" i="1"/>
  <c r="D4086" i="1"/>
  <c r="D4087" i="1"/>
  <c r="D4088" i="1"/>
  <c r="D4089" i="1"/>
  <c r="D4090" i="1"/>
  <c r="D4091" i="1"/>
  <c r="D4092" i="1"/>
  <c r="D4093" i="1"/>
  <c r="D4094" i="1"/>
  <c r="D4095" i="1"/>
  <c r="D4096" i="1"/>
  <c r="D4097" i="1"/>
  <c r="D4098" i="1"/>
  <c r="D4099" i="1"/>
  <c r="D4100" i="1"/>
  <c r="D4101" i="1"/>
  <c r="D4102" i="1"/>
  <c r="D4103" i="1"/>
  <c r="D4104" i="1"/>
  <c r="D4105" i="1"/>
  <c r="D4106" i="1"/>
  <c r="D4107" i="1"/>
  <c r="D4108" i="1"/>
  <c r="D4109" i="1"/>
  <c r="D4110" i="1"/>
  <c r="D4111" i="1"/>
  <c r="D4112" i="1"/>
  <c r="D4113" i="1"/>
  <c r="D4114" i="1"/>
  <c r="D4115" i="1"/>
  <c r="D4116" i="1"/>
  <c r="D4117" i="1"/>
  <c r="D4118" i="1"/>
  <c r="D4119" i="1"/>
  <c r="D4120" i="1"/>
  <c r="D4121" i="1"/>
  <c r="D4122" i="1"/>
  <c r="D4123" i="1"/>
  <c r="D4124" i="1"/>
  <c r="D4125" i="1"/>
  <c r="D4126" i="1"/>
  <c r="D4127" i="1"/>
  <c r="D4128" i="1"/>
  <c r="D4129" i="1"/>
  <c r="D4130" i="1"/>
  <c r="D4131" i="1"/>
  <c r="D4132" i="1"/>
  <c r="D4133" i="1"/>
  <c r="D4134" i="1"/>
  <c r="D4135" i="1"/>
  <c r="D4136" i="1"/>
  <c r="D4137" i="1"/>
  <c r="D4138" i="1"/>
  <c r="D4139" i="1"/>
  <c r="D4140" i="1"/>
  <c r="D4141" i="1"/>
  <c r="D4142" i="1"/>
  <c r="D4143" i="1"/>
  <c r="D4144" i="1"/>
  <c r="D4145" i="1"/>
  <c r="D4146" i="1"/>
  <c r="D4147" i="1"/>
  <c r="D4148" i="1"/>
  <c r="D4149" i="1"/>
  <c r="D4150" i="1"/>
  <c r="D4151" i="1"/>
  <c r="D4152" i="1"/>
  <c r="D4153" i="1"/>
  <c r="D4154" i="1"/>
  <c r="D4155" i="1"/>
  <c r="D4156" i="1"/>
  <c r="D4157" i="1"/>
  <c r="D4158" i="1"/>
  <c r="D4159" i="1"/>
  <c r="D4160" i="1"/>
  <c r="D4161" i="1"/>
  <c r="D4162" i="1"/>
  <c r="D4163" i="1"/>
  <c r="D4164" i="1"/>
  <c r="D4165" i="1"/>
  <c r="D4166" i="1"/>
  <c r="D4167" i="1"/>
  <c r="D4168" i="1"/>
  <c r="D4169" i="1"/>
  <c r="D4170" i="1"/>
  <c r="D4171" i="1"/>
  <c r="D4172" i="1"/>
  <c r="D4173" i="1"/>
  <c r="D4174" i="1"/>
  <c r="D4175" i="1"/>
  <c r="D4176" i="1"/>
  <c r="D4177" i="1"/>
  <c r="D4178" i="1"/>
  <c r="D4179" i="1"/>
  <c r="D4180" i="1"/>
  <c r="D4181" i="1"/>
  <c r="D4182" i="1"/>
  <c r="D4183" i="1"/>
  <c r="D4184" i="1"/>
  <c r="D4185" i="1"/>
  <c r="D4186" i="1"/>
  <c r="D4187" i="1"/>
  <c r="D4188" i="1"/>
  <c r="D4189" i="1"/>
  <c r="D4190" i="1"/>
  <c r="D4191" i="1"/>
  <c r="D4192" i="1"/>
  <c r="D4193" i="1"/>
  <c r="D4194" i="1"/>
  <c r="D4195" i="1"/>
  <c r="D4196" i="1"/>
  <c r="D4197" i="1"/>
  <c r="D4198" i="1"/>
  <c r="D4199" i="1"/>
  <c r="D4200" i="1"/>
  <c r="D4201" i="1"/>
  <c r="D4202" i="1"/>
  <c r="D4203" i="1"/>
  <c r="D4204" i="1"/>
  <c r="D4205" i="1"/>
  <c r="D4206" i="1"/>
  <c r="D4207" i="1"/>
  <c r="D4208" i="1"/>
  <c r="D4209" i="1"/>
  <c r="D4210" i="1"/>
  <c r="D4211" i="1"/>
  <c r="D4212" i="1"/>
  <c r="D4213" i="1"/>
  <c r="D4214" i="1"/>
  <c r="D4215" i="1"/>
  <c r="D4216" i="1"/>
  <c r="D4217" i="1"/>
  <c r="D4218" i="1"/>
  <c r="D4219" i="1"/>
  <c r="D4220" i="1"/>
  <c r="D4221" i="1"/>
  <c r="D4222" i="1"/>
  <c r="D4223" i="1"/>
  <c r="D4224" i="1"/>
  <c r="D4225" i="1"/>
  <c r="D4226" i="1"/>
  <c r="D4227" i="1"/>
  <c r="D4228" i="1"/>
  <c r="D4229" i="1"/>
  <c r="D4230" i="1"/>
  <c r="D4231" i="1"/>
  <c r="D4232" i="1"/>
  <c r="D4233" i="1"/>
  <c r="D4234" i="1"/>
  <c r="D4235" i="1"/>
  <c r="D4236" i="1"/>
  <c r="D4237" i="1"/>
  <c r="D4238" i="1"/>
  <c r="D4239" i="1"/>
  <c r="D4240" i="1"/>
  <c r="D4241" i="1"/>
  <c r="D4242" i="1"/>
  <c r="D4243" i="1"/>
  <c r="D4244" i="1"/>
  <c r="D4245" i="1"/>
  <c r="D4246" i="1"/>
  <c r="D4247" i="1"/>
  <c r="D4248" i="1"/>
  <c r="D4249" i="1"/>
  <c r="D4250" i="1"/>
  <c r="D4251" i="1"/>
  <c r="D4252" i="1"/>
  <c r="D4253" i="1"/>
  <c r="D4254" i="1"/>
  <c r="D4255" i="1"/>
  <c r="D4256" i="1"/>
  <c r="D4257" i="1"/>
  <c r="D4258" i="1"/>
  <c r="D4259" i="1"/>
  <c r="D4260" i="1"/>
  <c r="D4261" i="1"/>
  <c r="D4262" i="1"/>
  <c r="D4263" i="1"/>
  <c r="D4264" i="1"/>
  <c r="D4265" i="1"/>
  <c r="D4266" i="1"/>
  <c r="D4267" i="1"/>
  <c r="D4268" i="1"/>
  <c r="D4269" i="1"/>
  <c r="D4270" i="1"/>
  <c r="D4271" i="1"/>
  <c r="D4272" i="1"/>
  <c r="D4273" i="1"/>
  <c r="D4274" i="1"/>
  <c r="D4275" i="1"/>
  <c r="D4276" i="1"/>
  <c r="D4277" i="1"/>
  <c r="D4278" i="1"/>
  <c r="D4279" i="1"/>
  <c r="D4280" i="1"/>
  <c r="D4281" i="1"/>
  <c r="D4282" i="1"/>
  <c r="D4283" i="1"/>
  <c r="D4284" i="1"/>
  <c r="D4285" i="1"/>
  <c r="D4286" i="1"/>
  <c r="D4287" i="1"/>
  <c r="D4288" i="1"/>
  <c r="D4289" i="1"/>
  <c r="D4290" i="1"/>
  <c r="D4291" i="1"/>
  <c r="D4292" i="1"/>
  <c r="D4293" i="1"/>
  <c r="D4294" i="1"/>
  <c r="D4295" i="1"/>
  <c r="D4296" i="1"/>
  <c r="D4297" i="1"/>
  <c r="D4298" i="1"/>
  <c r="D4299" i="1"/>
  <c r="D4300" i="1"/>
  <c r="D4301" i="1"/>
  <c r="D4302" i="1"/>
  <c r="D4303" i="1"/>
  <c r="D4304" i="1"/>
  <c r="D4305" i="1"/>
  <c r="D4306" i="1"/>
  <c r="D4307" i="1"/>
  <c r="D4308" i="1"/>
  <c r="D4309" i="1"/>
  <c r="D4310" i="1"/>
  <c r="D4311" i="1"/>
  <c r="D4312" i="1"/>
  <c r="D4313" i="1"/>
  <c r="D4314" i="1"/>
  <c r="D4315" i="1"/>
  <c r="D4316" i="1"/>
  <c r="D4317" i="1"/>
  <c r="D4318" i="1"/>
  <c r="D4319" i="1"/>
  <c r="D4320" i="1"/>
  <c r="D4321" i="1"/>
  <c r="D4322" i="1"/>
  <c r="D4323" i="1"/>
  <c r="D4324" i="1"/>
  <c r="D4325" i="1"/>
  <c r="D4326" i="1"/>
  <c r="D4327" i="1"/>
  <c r="D4328" i="1"/>
  <c r="D4329" i="1"/>
  <c r="D4330" i="1"/>
  <c r="D4331" i="1"/>
  <c r="D4332" i="1"/>
  <c r="D4333" i="1"/>
  <c r="D4334" i="1"/>
  <c r="D4335" i="1"/>
  <c r="D4336" i="1"/>
  <c r="D4337" i="1"/>
  <c r="D4338" i="1"/>
  <c r="D4339" i="1"/>
  <c r="D4340" i="1"/>
  <c r="D4341" i="1"/>
  <c r="D4342" i="1"/>
  <c r="D4343" i="1"/>
  <c r="D4344" i="1"/>
  <c r="D4345" i="1"/>
  <c r="D4346" i="1"/>
  <c r="D4347" i="1"/>
  <c r="D4348" i="1"/>
  <c r="D4349" i="1"/>
  <c r="D4350" i="1"/>
  <c r="D4351" i="1"/>
  <c r="D4352" i="1"/>
  <c r="D4353" i="1"/>
  <c r="D4354" i="1"/>
  <c r="D4355" i="1"/>
  <c r="D4356" i="1"/>
  <c r="D4357" i="1"/>
  <c r="D4358" i="1"/>
  <c r="D4359" i="1"/>
  <c r="D4360" i="1"/>
  <c r="D4361" i="1"/>
  <c r="D4362" i="1"/>
  <c r="D4363" i="1"/>
  <c r="D4364" i="1"/>
  <c r="D4365" i="1"/>
  <c r="D4366" i="1"/>
  <c r="D4367" i="1"/>
  <c r="D4368" i="1"/>
  <c r="D4369" i="1"/>
  <c r="D4370" i="1"/>
  <c r="D4371" i="1"/>
  <c r="D4372" i="1"/>
  <c r="D4373" i="1"/>
  <c r="D4374" i="1"/>
  <c r="D4375" i="1"/>
  <c r="D4376" i="1"/>
  <c r="D4377" i="1"/>
  <c r="D4378" i="1"/>
  <c r="D4379" i="1"/>
  <c r="D4380" i="1"/>
  <c r="D4381" i="1"/>
  <c r="D4382" i="1"/>
  <c r="D4383" i="1"/>
  <c r="D4384" i="1"/>
  <c r="D4385" i="1"/>
  <c r="D4386" i="1"/>
  <c r="D4387" i="1"/>
  <c r="D4388" i="1"/>
  <c r="D4389" i="1"/>
  <c r="D4390" i="1"/>
  <c r="D4391" i="1"/>
  <c r="D4392" i="1"/>
  <c r="D4393" i="1"/>
  <c r="D4394" i="1"/>
  <c r="D4395" i="1"/>
  <c r="D4396" i="1"/>
  <c r="D4397" i="1"/>
  <c r="D4398" i="1"/>
  <c r="D4399" i="1"/>
  <c r="D4400" i="1"/>
  <c r="D4401" i="1"/>
  <c r="D4402" i="1"/>
  <c r="D4403" i="1"/>
  <c r="D4404" i="1"/>
  <c r="D4405" i="1"/>
  <c r="D4406" i="1"/>
  <c r="D4407" i="1"/>
  <c r="D4408" i="1"/>
  <c r="D4409" i="1"/>
  <c r="D4410" i="1"/>
  <c r="D4411" i="1"/>
  <c r="D4412" i="1"/>
  <c r="D4413" i="1"/>
  <c r="D4414" i="1"/>
  <c r="D4415" i="1"/>
  <c r="D4416" i="1"/>
  <c r="D4417" i="1"/>
  <c r="D4418" i="1"/>
  <c r="D4419" i="1"/>
  <c r="D4420" i="1"/>
  <c r="D4421" i="1"/>
  <c r="D4422" i="1"/>
  <c r="D4423" i="1"/>
  <c r="D4424" i="1"/>
  <c r="D4425" i="1"/>
  <c r="D4426" i="1"/>
  <c r="D4427" i="1"/>
  <c r="D4428" i="1"/>
  <c r="D4429" i="1"/>
  <c r="D4430" i="1"/>
  <c r="D4431" i="1"/>
  <c r="D4432" i="1"/>
  <c r="D4433" i="1"/>
  <c r="D4434" i="1"/>
  <c r="D4435" i="1"/>
  <c r="D4436" i="1"/>
  <c r="D4437" i="1"/>
  <c r="D4438" i="1"/>
  <c r="D4439" i="1"/>
  <c r="D4440" i="1"/>
  <c r="D4441" i="1"/>
  <c r="D4442" i="1"/>
  <c r="D4443" i="1"/>
  <c r="D4444" i="1"/>
  <c r="D4445" i="1"/>
  <c r="D4446" i="1"/>
  <c r="D4447" i="1"/>
  <c r="D4448" i="1"/>
  <c r="D4449" i="1"/>
  <c r="D4450" i="1"/>
  <c r="D4451" i="1"/>
  <c r="D4452" i="1"/>
  <c r="D4453" i="1"/>
  <c r="D4454" i="1"/>
  <c r="D4455" i="1"/>
  <c r="D4456" i="1"/>
  <c r="D4457" i="1"/>
  <c r="D4458" i="1"/>
  <c r="D4459" i="1"/>
  <c r="D4460" i="1"/>
  <c r="D4461" i="1"/>
  <c r="D4462" i="1"/>
  <c r="D4463" i="1"/>
  <c r="D4464" i="1"/>
  <c r="D4465" i="1"/>
  <c r="D4466" i="1"/>
  <c r="D4467" i="1"/>
  <c r="D4468" i="1"/>
  <c r="D4469" i="1"/>
  <c r="D4470" i="1"/>
  <c r="D4471" i="1"/>
  <c r="D4472" i="1"/>
  <c r="D4473" i="1"/>
  <c r="D4474" i="1"/>
  <c r="D4475" i="1"/>
  <c r="D4476" i="1"/>
  <c r="D4477" i="1"/>
  <c r="D4478" i="1"/>
  <c r="D4479" i="1"/>
  <c r="D4480" i="1"/>
  <c r="D4481" i="1"/>
  <c r="D4482" i="1"/>
  <c r="D4483" i="1"/>
  <c r="D4484" i="1"/>
  <c r="D4485" i="1"/>
  <c r="D4486" i="1"/>
  <c r="D4487" i="1"/>
  <c r="D4488" i="1"/>
  <c r="D4489" i="1"/>
  <c r="D4490" i="1"/>
  <c r="D4491" i="1"/>
  <c r="D4492" i="1"/>
  <c r="D4493" i="1"/>
  <c r="D4494" i="1"/>
  <c r="D4495" i="1"/>
  <c r="D4496" i="1"/>
  <c r="D4497" i="1"/>
  <c r="D4498" i="1"/>
  <c r="D4499" i="1"/>
  <c r="D4500" i="1"/>
  <c r="D4501" i="1"/>
  <c r="D4502" i="1"/>
  <c r="D4503" i="1"/>
  <c r="D4504" i="1"/>
  <c r="D4505" i="1"/>
  <c r="D4506" i="1"/>
  <c r="D4507" i="1"/>
  <c r="D4508" i="1"/>
  <c r="D4509" i="1"/>
  <c r="D4510" i="1"/>
  <c r="D4511" i="1"/>
  <c r="D4512" i="1"/>
  <c r="D4513" i="1"/>
  <c r="D4514" i="1"/>
  <c r="D4515" i="1"/>
  <c r="D4516" i="1"/>
  <c r="D4517" i="1"/>
  <c r="D4518" i="1"/>
  <c r="D4519" i="1"/>
  <c r="D4520" i="1"/>
  <c r="D4521" i="1"/>
  <c r="D4522" i="1"/>
  <c r="D4523" i="1"/>
  <c r="D4524" i="1"/>
  <c r="D4525" i="1"/>
  <c r="D4526" i="1"/>
  <c r="D4527" i="1"/>
  <c r="D4528" i="1"/>
  <c r="D4529" i="1"/>
  <c r="D4530" i="1"/>
  <c r="D4531" i="1"/>
  <c r="D4532" i="1"/>
  <c r="D4533" i="1"/>
  <c r="D4534" i="1"/>
  <c r="D4535" i="1"/>
  <c r="D4536" i="1"/>
  <c r="D4537" i="1"/>
  <c r="D4538" i="1"/>
  <c r="D4539" i="1"/>
  <c r="D4540" i="1"/>
  <c r="D4541" i="1"/>
  <c r="D4542" i="1"/>
  <c r="D4543" i="1"/>
  <c r="D4544" i="1"/>
  <c r="D4545" i="1"/>
  <c r="D4546" i="1"/>
  <c r="D4547" i="1"/>
  <c r="D4548" i="1"/>
  <c r="D4549" i="1"/>
  <c r="D4550" i="1"/>
  <c r="D4551" i="1"/>
  <c r="D4552" i="1"/>
  <c r="D4553" i="1"/>
  <c r="D4554" i="1"/>
  <c r="D4555" i="1"/>
  <c r="D4556" i="1"/>
  <c r="D4557" i="1"/>
  <c r="D4558" i="1"/>
  <c r="D4559" i="1"/>
  <c r="D4560" i="1"/>
  <c r="D4561" i="1"/>
  <c r="D4562" i="1"/>
  <c r="D4563" i="1"/>
  <c r="D4564" i="1"/>
  <c r="D4565" i="1"/>
  <c r="D4566" i="1"/>
  <c r="D4567" i="1"/>
  <c r="D4568" i="1"/>
  <c r="D4569" i="1"/>
  <c r="D4570" i="1"/>
  <c r="D4571" i="1"/>
  <c r="D4572" i="1"/>
  <c r="D4573" i="1"/>
  <c r="D4574" i="1"/>
  <c r="D4575" i="1"/>
  <c r="D4576" i="1"/>
  <c r="D4577" i="1"/>
  <c r="D4578" i="1"/>
  <c r="D4579" i="1"/>
  <c r="D4580" i="1"/>
  <c r="D4581" i="1"/>
  <c r="D4582" i="1"/>
  <c r="D4583" i="1"/>
  <c r="D4584" i="1"/>
  <c r="D4585" i="1"/>
  <c r="D4586" i="1"/>
  <c r="D4587" i="1"/>
  <c r="D4588" i="1"/>
  <c r="D4589" i="1"/>
  <c r="D4590" i="1"/>
  <c r="D4591" i="1"/>
  <c r="D4592" i="1"/>
  <c r="D4593" i="1"/>
  <c r="D4594" i="1"/>
  <c r="D4595" i="1"/>
  <c r="D4596" i="1"/>
  <c r="D4597" i="1"/>
  <c r="D4598" i="1"/>
  <c r="D4599" i="1"/>
  <c r="D4600" i="1"/>
  <c r="D4601" i="1"/>
  <c r="D4602" i="1"/>
  <c r="D4603" i="1"/>
  <c r="D4604" i="1"/>
  <c r="D4605" i="1"/>
  <c r="D4606" i="1"/>
  <c r="D4607" i="1"/>
  <c r="D4608" i="1"/>
  <c r="D4609" i="1"/>
  <c r="D4610" i="1"/>
  <c r="D4611" i="1"/>
  <c r="D4612" i="1"/>
  <c r="D4613" i="1"/>
  <c r="D4614" i="1"/>
  <c r="D4615" i="1"/>
  <c r="D4616" i="1"/>
  <c r="D4617" i="1"/>
  <c r="D4618" i="1"/>
  <c r="D4619" i="1"/>
  <c r="D4620" i="1"/>
  <c r="D4621" i="1"/>
  <c r="D4622" i="1"/>
  <c r="D4623" i="1"/>
  <c r="D4624" i="1"/>
  <c r="D4625" i="1"/>
  <c r="D4626" i="1"/>
  <c r="D4627" i="1"/>
  <c r="D4628" i="1"/>
  <c r="D4629" i="1"/>
  <c r="D4630" i="1"/>
  <c r="D4631" i="1"/>
  <c r="D4632" i="1"/>
  <c r="D4633" i="1"/>
  <c r="D4634" i="1"/>
  <c r="D4635" i="1"/>
  <c r="D4636" i="1"/>
  <c r="D4637" i="1"/>
  <c r="D4638" i="1"/>
  <c r="D4639" i="1"/>
  <c r="D4640" i="1"/>
  <c r="D4641" i="1"/>
  <c r="D4642" i="1"/>
  <c r="D4643" i="1"/>
  <c r="D4644" i="1"/>
  <c r="D4645" i="1"/>
  <c r="D4646" i="1"/>
  <c r="D4647" i="1"/>
  <c r="D4648" i="1"/>
  <c r="D4649" i="1"/>
  <c r="D4650" i="1"/>
  <c r="D4651" i="1"/>
  <c r="D4652" i="1"/>
  <c r="D4653" i="1"/>
  <c r="D4654" i="1"/>
  <c r="D4655" i="1"/>
  <c r="D4656" i="1"/>
  <c r="D4657" i="1"/>
  <c r="D4658" i="1"/>
  <c r="D4659" i="1"/>
  <c r="D4660" i="1"/>
  <c r="D4661" i="1"/>
  <c r="D4662" i="1"/>
  <c r="D4663" i="1"/>
  <c r="D4664" i="1"/>
  <c r="D4665" i="1"/>
  <c r="D4666" i="1"/>
  <c r="D4667" i="1"/>
  <c r="D4668" i="1"/>
  <c r="D4669" i="1"/>
  <c r="D4670" i="1"/>
  <c r="D4671" i="1"/>
  <c r="D4672" i="1"/>
  <c r="D4673" i="1"/>
  <c r="D4674" i="1"/>
  <c r="D4675" i="1"/>
  <c r="D4676" i="1"/>
  <c r="D4677" i="1"/>
  <c r="D4678" i="1"/>
  <c r="D4679" i="1"/>
  <c r="D4680" i="1"/>
  <c r="D4681" i="1"/>
  <c r="D4682" i="1"/>
  <c r="D4683" i="1"/>
  <c r="D4684" i="1"/>
  <c r="D4685" i="1"/>
  <c r="D4686" i="1"/>
  <c r="D4687" i="1"/>
  <c r="D4688" i="1"/>
  <c r="D4689" i="1"/>
  <c r="D4690" i="1"/>
  <c r="D4691" i="1"/>
  <c r="D4692" i="1"/>
  <c r="D4693" i="1"/>
  <c r="D4694" i="1"/>
  <c r="D4695" i="1"/>
  <c r="D4696" i="1"/>
  <c r="D4697" i="1"/>
  <c r="D4698" i="1"/>
  <c r="D4699" i="1"/>
  <c r="D4700" i="1"/>
  <c r="D4701" i="1"/>
  <c r="D4702" i="1"/>
  <c r="D4703" i="1"/>
  <c r="D4704" i="1"/>
  <c r="D4705" i="1"/>
  <c r="D4706" i="1"/>
  <c r="D4707" i="1"/>
  <c r="D4708" i="1"/>
  <c r="D4709" i="1"/>
  <c r="D4710" i="1"/>
  <c r="D4711" i="1"/>
  <c r="D4712" i="1"/>
  <c r="D4713" i="1"/>
  <c r="D4714" i="1"/>
  <c r="D4715" i="1"/>
  <c r="D4716" i="1"/>
  <c r="D4717" i="1"/>
  <c r="D4718" i="1"/>
  <c r="D4719" i="1"/>
  <c r="D4720" i="1"/>
  <c r="D4721" i="1"/>
  <c r="D4722" i="1"/>
  <c r="D4723" i="1"/>
  <c r="D4724" i="1"/>
  <c r="D4725" i="1"/>
  <c r="D4726" i="1"/>
  <c r="D4727" i="1"/>
  <c r="D4728" i="1"/>
  <c r="D4729" i="1"/>
  <c r="D4730" i="1"/>
  <c r="D4731" i="1"/>
  <c r="D4732" i="1"/>
  <c r="D4733" i="1"/>
  <c r="D4734" i="1"/>
  <c r="D4735" i="1"/>
  <c r="D4736" i="1"/>
  <c r="D4737" i="1"/>
  <c r="D4738" i="1"/>
  <c r="D4739" i="1"/>
  <c r="D4740" i="1"/>
  <c r="D4741" i="1"/>
  <c r="D4742" i="1"/>
  <c r="D4743" i="1"/>
  <c r="D4744" i="1"/>
  <c r="D4745" i="1"/>
  <c r="D4746" i="1"/>
  <c r="D4747" i="1"/>
  <c r="D4748" i="1"/>
  <c r="D4749" i="1"/>
  <c r="D4750" i="1"/>
  <c r="D4751" i="1"/>
  <c r="D4752" i="1"/>
  <c r="D4753" i="1"/>
  <c r="D4754" i="1"/>
  <c r="D4755" i="1"/>
  <c r="D4756" i="1"/>
  <c r="D4757" i="1"/>
  <c r="D4758" i="1"/>
  <c r="D4759" i="1"/>
  <c r="D4760" i="1"/>
  <c r="D4761" i="1"/>
  <c r="D4762" i="1"/>
  <c r="D4763" i="1"/>
  <c r="D4764" i="1"/>
  <c r="D4765" i="1"/>
  <c r="D4766" i="1"/>
  <c r="D4767" i="1"/>
  <c r="D4768" i="1"/>
  <c r="D4769" i="1"/>
  <c r="D4770" i="1"/>
  <c r="D4771" i="1"/>
  <c r="D4772" i="1"/>
  <c r="D4773" i="1"/>
  <c r="D4774" i="1"/>
  <c r="D4775" i="1"/>
  <c r="D4776" i="1"/>
  <c r="D4777" i="1"/>
  <c r="D4778" i="1"/>
  <c r="D4779" i="1"/>
  <c r="D4780" i="1"/>
  <c r="D4781" i="1"/>
  <c r="D4782" i="1"/>
  <c r="D4783" i="1"/>
  <c r="D4784" i="1"/>
  <c r="D4785" i="1"/>
  <c r="D4786" i="1"/>
  <c r="D4787" i="1"/>
  <c r="D4788" i="1"/>
  <c r="D4789" i="1"/>
  <c r="D4790" i="1"/>
  <c r="D4791" i="1"/>
  <c r="D4792" i="1"/>
  <c r="D4793" i="1"/>
  <c r="D4794" i="1"/>
  <c r="D4795" i="1"/>
  <c r="D4796" i="1"/>
  <c r="D4797" i="1"/>
  <c r="D4798" i="1"/>
  <c r="D4799" i="1"/>
  <c r="D4800" i="1"/>
  <c r="D4801" i="1"/>
  <c r="D4802" i="1"/>
  <c r="D4803" i="1"/>
  <c r="D4804" i="1"/>
  <c r="D4805" i="1"/>
  <c r="D4806" i="1"/>
  <c r="D4807" i="1"/>
  <c r="D4808" i="1"/>
  <c r="D4809" i="1"/>
  <c r="D4810" i="1"/>
  <c r="D4811" i="1"/>
  <c r="D4812" i="1"/>
  <c r="D4813" i="1"/>
  <c r="D4814" i="1"/>
  <c r="D4815" i="1"/>
  <c r="D4816" i="1"/>
  <c r="D4817" i="1"/>
  <c r="D4818" i="1"/>
  <c r="D4819" i="1"/>
  <c r="D4820" i="1"/>
  <c r="D4821" i="1"/>
  <c r="D4822" i="1"/>
  <c r="D4823" i="1"/>
  <c r="D4824" i="1"/>
  <c r="D4825" i="1"/>
  <c r="D4826" i="1"/>
  <c r="D4827" i="1"/>
  <c r="D4828" i="1"/>
  <c r="D4829" i="1"/>
  <c r="D4830" i="1"/>
  <c r="D4831" i="1"/>
  <c r="D4832" i="1"/>
  <c r="D4833" i="1"/>
  <c r="D4834" i="1"/>
  <c r="D4835" i="1"/>
  <c r="D4836" i="1"/>
  <c r="D4837" i="1"/>
  <c r="D4838" i="1"/>
  <c r="D4839" i="1"/>
  <c r="D4840" i="1"/>
  <c r="D4841" i="1"/>
  <c r="D4842" i="1"/>
  <c r="D4843" i="1"/>
  <c r="D4844" i="1"/>
  <c r="D4845" i="1"/>
  <c r="D4846" i="1"/>
  <c r="D4847" i="1"/>
  <c r="D4848" i="1"/>
  <c r="D4849" i="1"/>
  <c r="D4850" i="1"/>
  <c r="D4851" i="1"/>
  <c r="D4852" i="1"/>
  <c r="D4853" i="1"/>
  <c r="D4854" i="1"/>
  <c r="D4855" i="1"/>
  <c r="D4856" i="1"/>
  <c r="D4857" i="1"/>
  <c r="D4858" i="1"/>
  <c r="D4859" i="1"/>
  <c r="D4860" i="1"/>
  <c r="D4861" i="1"/>
  <c r="D4862" i="1"/>
  <c r="D4863" i="1"/>
  <c r="D4864" i="1"/>
  <c r="D4865" i="1"/>
  <c r="D4866" i="1"/>
  <c r="D4867" i="1"/>
  <c r="D4868" i="1"/>
  <c r="D4869" i="1"/>
  <c r="D4870" i="1"/>
  <c r="D4871" i="1"/>
  <c r="D4872" i="1"/>
  <c r="D4873" i="1"/>
  <c r="D4874" i="1"/>
  <c r="D4875" i="1"/>
  <c r="D4876" i="1"/>
  <c r="D4877" i="1"/>
  <c r="D4878" i="1"/>
  <c r="D4879" i="1"/>
  <c r="D4880" i="1"/>
  <c r="D4881" i="1"/>
  <c r="D4882" i="1"/>
  <c r="D4883" i="1"/>
  <c r="D4884" i="1"/>
  <c r="D4885" i="1"/>
  <c r="D4886" i="1"/>
  <c r="D4887" i="1"/>
  <c r="D4888" i="1"/>
  <c r="D4889" i="1"/>
  <c r="D4890" i="1"/>
  <c r="D4891" i="1"/>
  <c r="D4892" i="1"/>
  <c r="D4893" i="1"/>
  <c r="D4894" i="1"/>
  <c r="D4895" i="1"/>
  <c r="D4896" i="1"/>
  <c r="D4897" i="1"/>
  <c r="D4898" i="1"/>
  <c r="D4899" i="1"/>
  <c r="D4900" i="1"/>
  <c r="D4901" i="1"/>
  <c r="D4902" i="1"/>
  <c r="D4903" i="1"/>
  <c r="D4904" i="1"/>
  <c r="D4905" i="1"/>
  <c r="D4906" i="1"/>
  <c r="D4907" i="1"/>
  <c r="D4908" i="1"/>
  <c r="D4909" i="1"/>
  <c r="D4910" i="1"/>
  <c r="D4911" i="1"/>
  <c r="D4912" i="1"/>
  <c r="D4913" i="1"/>
  <c r="D4914" i="1"/>
  <c r="D4915" i="1"/>
  <c r="D4916" i="1"/>
  <c r="D4917" i="1"/>
  <c r="D4918" i="1"/>
  <c r="D4919" i="1"/>
  <c r="D4920" i="1"/>
  <c r="D4921" i="1"/>
  <c r="D4922" i="1"/>
  <c r="D4923" i="1"/>
  <c r="D4924" i="1"/>
  <c r="D4925" i="1"/>
  <c r="D4926" i="1"/>
  <c r="D4927" i="1"/>
  <c r="D4928" i="1"/>
  <c r="D4929" i="1"/>
  <c r="D4930" i="1"/>
  <c r="D4931" i="1"/>
  <c r="D4932" i="1"/>
  <c r="D4933" i="1"/>
  <c r="D4934" i="1"/>
  <c r="D4935" i="1"/>
  <c r="D4936" i="1"/>
  <c r="D4937" i="1"/>
  <c r="D4938" i="1"/>
  <c r="D4939" i="1"/>
  <c r="D4940" i="1"/>
  <c r="D4941" i="1"/>
  <c r="D4942" i="1"/>
  <c r="D4943" i="1"/>
  <c r="D4944" i="1"/>
  <c r="D4945" i="1"/>
  <c r="D4946" i="1"/>
  <c r="D4947" i="1"/>
  <c r="D4948" i="1"/>
  <c r="D4949" i="1"/>
  <c r="D4950" i="1"/>
  <c r="D4951" i="1"/>
  <c r="D4952" i="1"/>
  <c r="D4953" i="1"/>
  <c r="D4954" i="1"/>
  <c r="D4955" i="1"/>
  <c r="D4956" i="1"/>
  <c r="D4957" i="1"/>
  <c r="D4958" i="1"/>
  <c r="D4959" i="1"/>
  <c r="D4960" i="1"/>
  <c r="D4961" i="1"/>
  <c r="D4962" i="1"/>
  <c r="D4963" i="1"/>
  <c r="D4964" i="1"/>
  <c r="D4965" i="1"/>
  <c r="D4966" i="1"/>
  <c r="D4967" i="1"/>
  <c r="D4968" i="1"/>
  <c r="D4969" i="1"/>
  <c r="D4970" i="1"/>
  <c r="D4971" i="1"/>
  <c r="D4972" i="1"/>
  <c r="D4973" i="1"/>
  <c r="D4974" i="1"/>
  <c r="D4975" i="1"/>
  <c r="D4976" i="1"/>
  <c r="D4977" i="1"/>
  <c r="D4978" i="1"/>
  <c r="D4979" i="1"/>
  <c r="D4980" i="1"/>
  <c r="D4981" i="1"/>
  <c r="D4982" i="1"/>
  <c r="D4983" i="1"/>
  <c r="D4984" i="1"/>
  <c r="D4985" i="1"/>
  <c r="D4986" i="1"/>
  <c r="D4987" i="1"/>
  <c r="D4988" i="1"/>
  <c r="D4989" i="1"/>
  <c r="D4990" i="1"/>
  <c r="D4991" i="1"/>
  <c r="D4992" i="1"/>
  <c r="D4993" i="1"/>
  <c r="D4994" i="1"/>
  <c r="D4995" i="1"/>
  <c r="D4996" i="1"/>
  <c r="D4997" i="1"/>
  <c r="D4998" i="1"/>
  <c r="D4999" i="1"/>
  <c r="D5000" i="1"/>
  <c r="D5001" i="1"/>
  <c r="D5002" i="1"/>
  <c r="D5003" i="1"/>
  <c r="D5004" i="1"/>
  <c r="D5005" i="1"/>
  <c r="D5006" i="1"/>
  <c r="D5007" i="1"/>
  <c r="D5008" i="1"/>
  <c r="D5009" i="1"/>
  <c r="D5010" i="1"/>
  <c r="D5011" i="1"/>
  <c r="D5012" i="1"/>
  <c r="D5013" i="1"/>
  <c r="D5014" i="1"/>
  <c r="D5015" i="1"/>
  <c r="D5016" i="1"/>
  <c r="D5017" i="1"/>
  <c r="D5018" i="1"/>
  <c r="D5019" i="1"/>
  <c r="D5020" i="1"/>
  <c r="D5021" i="1"/>
  <c r="D5022" i="1"/>
  <c r="D5023" i="1"/>
  <c r="D5024" i="1"/>
  <c r="D5025" i="1"/>
  <c r="D5026" i="1"/>
  <c r="D5027" i="1"/>
  <c r="D5028" i="1"/>
  <c r="D5029" i="1"/>
  <c r="D5030" i="1"/>
  <c r="D5031" i="1"/>
  <c r="D5032" i="1"/>
  <c r="D5033" i="1"/>
  <c r="D5034" i="1"/>
  <c r="D5035" i="1"/>
  <c r="D5036" i="1"/>
  <c r="D5037" i="1"/>
  <c r="D5038" i="1"/>
  <c r="D5039" i="1"/>
  <c r="D5040" i="1"/>
  <c r="D5041" i="1"/>
  <c r="D5042" i="1"/>
  <c r="D5043" i="1"/>
  <c r="D5044" i="1"/>
  <c r="D5045" i="1"/>
  <c r="D5046" i="1"/>
  <c r="D5047" i="1"/>
  <c r="D5048" i="1"/>
  <c r="D5049" i="1"/>
  <c r="D5050" i="1"/>
  <c r="D5051" i="1"/>
  <c r="D5052" i="1"/>
  <c r="D5053" i="1"/>
  <c r="D5054" i="1"/>
  <c r="D5055" i="1"/>
  <c r="D5056" i="1"/>
  <c r="D5057" i="1"/>
  <c r="D5058" i="1"/>
  <c r="D5059" i="1"/>
  <c r="D5060" i="1"/>
  <c r="D5061" i="1"/>
  <c r="D5062" i="1"/>
  <c r="D5063" i="1"/>
  <c r="D5064" i="1"/>
  <c r="D5065" i="1"/>
  <c r="D5066" i="1"/>
  <c r="D5067" i="1"/>
  <c r="D5068" i="1"/>
  <c r="D5069" i="1"/>
  <c r="D5070" i="1"/>
  <c r="D5071" i="1"/>
  <c r="D5072" i="1"/>
  <c r="D5073" i="1"/>
  <c r="D5074" i="1"/>
  <c r="D5075" i="1"/>
  <c r="D5076" i="1"/>
  <c r="D5077" i="1"/>
  <c r="D5078" i="1"/>
  <c r="D5079" i="1"/>
  <c r="D5080" i="1"/>
  <c r="D5081" i="1"/>
  <c r="D5082" i="1"/>
  <c r="D5083" i="1"/>
  <c r="D5084" i="1"/>
  <c r="D5085" i="1"/>
  <c r="D5086" i="1"/>
  <c r="D5087" i="1"/>
  <c r="D5088" i="1"/>
  <c r="D5089" i="1"/>
  <c r="D5090" i="1"/>
  <c r="D5091" i="1"/>
  <c r="D5092" i="1"/>
  <c r="D5093" i="1"/>
  <c r="D5094" i="1"/>
  <c r="D5095" i="1"/>
  <c r="D5096" i="1"/>
  <c r="D5097" i="1"/>
  <c r="D5098" i="1"/>
  <c r="D5099" i="1"/>
  <c r="D5100" i="1"/>
  <c r="D5101" i="1"/>
  <c r="D5102" i="1"/>
  <c r="D5103" i="1"/>
  <c r="D5104" i="1"/>
  <c r="D5105" i="1"/>
  <c r="D5106" i="1"/>
  <c r="D5107" i="1"/>
  <c r="D5108" i="1"/>
  <c r="D5109" i="1"/>
  <c r="D5110" i="1"/>
  <c r="D5111" i="1"/>
  <c r="D5112" i="1"/>
  <c r="D5113" i="1"/>
  <c r="D5114" i="1"/>
  <c r="D5115" i="1"/>
  <c r="D5116" i="1"/>
  <c r="D5117" i="1"/>
  <c r="D5118" i="1"/>
  <c r="D5119" i="1"/>
  <c r="D5120" i="1"/>
  <c r="D5121" i="1"/>
  <c r="D5122" i="1"/>
  <c r="D5123" i="1"/>
  <c r="D5124" i="1"/>
  <c r="D5125" i="1"/>
  <c r="D5126" i="1"/>
  <c r="D5127" i="1"/>
  <c r="D5128" i="1"/>
  <c r="D5129" i="1"/>
  <c r="D5130" i="1"/>
  <c r="D5131" i="1"/>
  <c r="D5132" i="1"/>
  <c r="D5133" i="1"/>
  <c r="D5134" i="1"/>
  <c r="D5135" i="1"/>
  <c r="D5136" i="1"/>
  <c r="D5137" i="1"/>
  <c r="D5138" i="1"/>
  <c r="D5139" i="1"/>
  <c r="D5140" i="1"/>
  <c r="D5141" i="1"/>
  <c r="D5142" i="1"/>
  <c r="D5143" i="1"/>
  <c r="D5144" i="1"/>
  <c r="D5145" i="1"/>
  <c r="D5146" i="1"/>
  <c r="D5147" i="1"/>
  <c r="D5148" i="1"/>
  <c r="D5149" i="1"/>
  <c r="D5150" i="1"/>
  <c r="D5151" i="1"/>
  <c r="D5152" i="1"/>
  <c r="D5153" i="1"/>
  <c r="D5154" i="1"/>
  <c r="D5155" i="1"/>
  <c r="D5156" i="1"/>
  <c r="D5157" i="1"/>
  <c r="D5158" i="1"/>
  <c r="D5159" i="1"/>
  <c r="D5160" i="1"/>
  <c r="D5161" i="1"/>
  <c r="D5162" i="1"/>
  <c r="D5163" i="1"/>
  <c r="D5164" i="1"/>
  <c r="D5165" i="1"/>
  <c r="D5166" i="1"/>
  <c r="D5167" i="1"/>
  <c r="D5168" i="1"/>
  <c r="D5169" i="1"/>
  <c r="D5170" i="1"/>
  <c r="D5171" i="1"/>
  <c r="D5172" i="1"/>
  <c r="D5173" i="1"/>
  <c r="D5174" i="1"/>
  <c r="D5175" i="1"/>
  <c r="D5176" i="1"/>
  <c r="D5177" i="1"/>
  <c r="D5178" i="1"/>
  <c r="D5179" i="1"/>
  <c r="D5180" i="1"/>
  <c r="D5181" i="1"/>
  <c r="D5182" i="1"/>
  <c r="D5183" i="1"/>
  <c r="D5184" i="1"/>
  <c r="D5185" i="1"/>
  <c r="D5186" i="1"/>
  <c r="D5187" i="1"/>
  <c r="D5188" i="1"/>
  <c r="D5189" i="1"/>
  <c r="D5190" i="1"/>
  <c r="D5191" i="1"/>
  <c r="D5192" i="1"/>
  <c r="D5193" i="1"/>
  <c r="D5194" i="1"/>
  <c r="D5195" i="1"/>
  <c r="D5196" i="1"/>
  <c r="D5197" i="1"/>
  <c r="D5198" i="1"/>
  <c r="D5199" i="1"/>
  <c r="D5200" i="1"/>
  <c r="D5201" i="1"/>
  <c r="D5202" i="1"/>
  <c r="C3" i="1"/>
  <c r="C4" i="1"/>
  <c r="C5" i="1"/>
  <c r="C6" i="1"/>
  <c r="C7" i="1"/>
  <c r="C8" i="1"/>
  <c r="C9" i="1"/>
  <c r="C10" i="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C187" i="1"/>
  <c r="C188" i="1"/>
  <c r="C189" i="1"/>
  <c r="C190" i="1"/>
  <c r="C191" i="1"/>
  <c r="C192" i="1"/>
  <c r="C193" i="1"/>
  <c r="C194" i="1"/>
  <c r="C195" i="1"/>
  <c r="C196" i="1"/>
  <c r="C197" i="1"/>
  <c r="C198" i="1"/>
  <c r="C199" i="1"/>
  <c r="C200" i="1"/>
  <c r="C201" i="1"/>
  <c r="C202" i="1"/>
  <c r="C203" i="1"/>
  <c r="C204" i="1"/>
  <c r="C205" i="1"/>
  <c r="C206" i="1"/>
  <c r="C207" i="1"/>
  <c r="C208" i="1"/>
  <c r="C209" i="1"/>
  <c r="C210" i="1"/>
  <c r="C211" i="1"/>
  <c r="C212" i="1"/>
  <c r="C213" i="1"/>
  <c r="C214" i="1"/>
  <c r="C215" i="1"/>
  <c r="C216" i="1"/>
  <c r="C217" i="1"/>
  <c r="C218" i="1"/>
  <c r="C219" i="1"/>
  <c r="C220" i="1"/>
  <c r="C221" i="1"/>
  <c r="C222" i="1"/>
  <c r="C223" i="1"/>
  <c r="C224" i="1"/>
  <c r="C225" i="1"/>
  <c r="C226" i="1"/>
  <c r="C227" i="1"/>
  <c r="C228" i="1"/>
  <c r="C229" i="1"/>
  <c r="C230" i="1"/>
  <c r="C231" i="1"/>
  <c r="C232" i="1"/>
  <c r="C233" i="1"/>
  <c r="C234" i="1"/>
  <c r="C235" i="1"/>
  <c r="C236" i="1"/>
  <c r="C237" i="1"/>
  <c r="C238" i="1"/>
  <c r="C239" i="1"/>
  <c r="C240" i="1"/>
  <c r="C241" i="1"/>
  <c r="C242" i="1"/>
  <c r="C243" i="1"/>
  <c r="C244" i="1"/>
  <c r="C245" i="1"/>
  <c r="C246" i="1"/>
  <c r="C247" i="1"/>
  <c r="C248" i="1"/>
  <c r="C249" i="1"/>
  <c r="C250" i="1"/>
  <c r="C251" i="1"/>
  <c r="C252" i="1"/>
  <c r="C253" i="1"/>
  <c r="C254" i="1"/>
  <c r="C255" i="1"/>
  <c r="C256" i="1"/>
  <c r="C257" i="1"/>
  <c r="C258" i="1"/>
  <c r="C259" i="1"/>
  <c r="C260" i="1"/>
  <c r="C261" i="1"/>
  <c r="C262" i="1"/>
  <c r="C263" i="1"/>
  <c r="C264" i="1"/>
  <c r="C265" i="1"/>
  <c r="C266" i="1"/>
  <c r="C267" i="1"/>
  <c r="C268" i="1"/>
  <c r="C269" i="1"/>
  <c r="C270" i="1"/>
  <c r="C271" i="1"/>
  <c r="C272" i="1"/>
  <c r="C273" i="1"/>
  <c r="C274" i="1"/>
  <c r="C275" i="1"/>
  <c r="C276" i="1"/>
  <c r="C277" i="1"/>
  <c r="C278" i="1"/>
  <c r="C279" i="1"/>
  <c r="C280" i="1"/>
  <c r="C281" i="1"/>
  <c r="C282" i="1"/>
  <c r="C283" i="1"/>
  <c r="C284" i="1"/>
  <c r="C285" i="1"/>
  <c r="C286" i="1"/>
  <c r="C287" i="1"/>
  <c r="C288" i="1"/>
  <c r="C289" i="1"/>
  <c r="C290" i="1"/>
  <c r="C291" i="1"/>
  <c r="C292" i="1"/>
  <c r="C293" i="1"/>
  <c r="C294" i="1"/>
  <c r="C295" i="1"/>
  <c r="C296" i="1"/>
  <c r="C297" i="1"/>
  <c r="C298" i="1"/>
  <c r="C299" i="1"/>
  <c r="C300" i="1"/>
  <c r="C301" i="1"/>
  <c r="C302" i="1"/>
  <c r="C303" i="1"/>
  <c r="C304" i="1"/>
  <c r="C305" i="1"/>
  <c r="C306" i="1"/>
  <c r="C307" i="1"/>
  <c r="C308" i="1"/>
  <c r="C309" i="1"/>
  <c r="C310" i="1"/>
  <c r="C311" i="1"/>
  <c r="C312" i="1"/>
  <c r="C313" i="1"/>
  <c r="C314" i="1"/>
  <c r="C315" i="1"/>
  <c r="C316" i="1"/>
  <c r="C317" i="1"/>
  <c r="C318" i="1"/>
  <c r="C319" i="1"/>
  <c r="C320" i="1"/>
  <c r="C321" i="1"/>
  <c r="C322" i="1"/>
  <c r="C323" i="1"/>
  <c r="C324" i="1"/>
  <c r="C325" i="1"/>
  <c r="C326" i="1"/>
  <c r="C327" i="1"/>
  <c r="C328" i="1"/>
  <c r="C329" i="1"/>
  <c r="C330" i="1"/>
  <c r="C331" i="1"/>
  <c r="C332" i="1"/>
  <c r="C333" i="1"/>
  <c r="C334" i="1"/>
  <c r="C335" i="1"/>
  <c r="C336" i="1"/>
  <c r="C337" i="1"/>
  <c r="C338" i="1"/>
  <c r="C339" i="1"/>
  <c r="C340" i="1"/>
  <c r="C341" i="1"/>
  <c r="C342" i="1"/>
  <c r="C343" i="1"/>
  <c r="C344" i="1"/>
  <c r="C345" i="1"/>
  <c r="C346" i="1"/>
  <c r="C347" i="1"/>
  <c r="C348" i="1"/>
  <c r="C349" i="1"/>
  <c r="C350" i="1"/>
  <c r="C351" i="1"/>
  <c r="C352" i="1"/>
  <c r="C353" i="1"/>
  <c r="C354" i="1"/>
  <c r="C355" i="1"/>
  <c r="C356" i="1"/>
  <c r="C357" i="1"/>
  <c r="C358" i="1"/>
  <c r="C359" i="1"/>
  <c r="C360" i="1"/>
  <c r="C361" i="1"/>
  <c r="C362" i="1"/>
  <c r="C363" i="1"/>
  <c r="C364" i="1"/>
  <c r="C365" i="1"/>
  <c r="C366" i="1"/>
  <c r="C367" i="1"/>
  <c r="C368" i="1"/>
  <c r="C369" i="1"/>
  <c r="C370" i="1"/>
  <c r="C371" i="1"/>
  <c r="C372" i="1"/>
  <c r="C373" i="1"/>
  <c r="C374" i="1"/>
  <c r="C375" i="1"/>
  <c r="C376" i="1"/>
  <c r="C377" i="1"/>
  <c r="C378" i="1"/>
  <c r="C379" i="1"/>
  <c r="C380" i="1"/>
  <c r="C381" i="1"/>
  <c r="C382" i="1"/>
  <c r="C383" i="1"/>
  <c r="C384" i="1"/>
  <c r="C385" i="1"/>
  <c r="C386" i="1"/>
  <c r="C387" i="1"/>
  <c r="C388" i="1"/>
  <c r="C389" i="1"/>
  <c r="C390" i="1"/>
  <c r="C391" i="1"/>
  <c r="C392" i="1"/>
  <c r="C393" i="1"/>
  <c r="C394" i="1"/>
  <c r="C395" i="1"/>
  <c r="C396" i="1"/>
  <c r="C397" i="1"/>
  <c r="C398" i="1"/>
  <c r="C399" i="1"/>
  <c r="C400" i="1"/>
  <c r="C401" i="1"/>
  <c r="C402" i="1"/>
  <c r="C403" i="1"/>
  <c r="C404" i="1"/>
  <c r="C405" i="1"/>
  <c r="C406" i="1"/>
  <c r="C407" i="1"/>
  <c r="C408" i="1"/>
  <c r="C409" i="1"/>
  <c r="C410" i="1"/>
  <c r="C411" i="1"/>
  <c r="C412" i="1"/>
  <c r="C413" i="1"/>
  <c r="C414" i="1"/>
  <c r="C415" i="1"/>
  <c r="C416" i="1"/>
  <c r="C417" i="1"/>
  <c r="C418" i="1"/>
  <c r="C419" i="1"/>
  <c r="C420" i="1"/>
  <c r="C421" i="1"/>
  <c r="C422" i="1"/>
  <c r="C423" i="1"/>
  <c r="C424" i="1"/>
  <c r="C425" i="1"/>
  <c r="C426" i="1"/>
  <c r="C427" i="1"/>
  <c r="C428" i="1"/>
  <c r="C429" i="1"/>
  <c r="C430" i="1"/>
  <c r="C431" i="1"/>
  <c r="C432" i="1"/>
  <c r="C433" i="1"/>
  <c r="C434" i="1"/>
  <c r="C435" i="1"/>
  <c r="C436" i="1"/>
  <c r="C437" i="1"/>
  <c r="C438" i="1"/>
  <c r="C439" i="1"/>
  <c r="C440" i="1"/>
  <c r="C441" i="1"/>
  <c r="C442" i="1"/>
  <c r="C443" i="1"/>
  <c r="C444" i="1"/>
  <c r="C445" i="1"/>
  <c r="C446" i="1"/>
  <c r="C447" i="1"/>
  <c r="C448" i="1"/>
  <c r="C449" i="1"/>
  <c r="C450" i="1"/>
  <c r="C451" i="1"/>
  <c r="C452" i="1"/>
  <c r="C453" i="1"/>
  <c r="C454" i="1"/>
  <c r="C455" i="1"/>
  <c r="C456" i="1"/>
  <c r="C457" i="1"/>
  <c r="C458" i="1"/>
  <c r="C459" i="1"/>
  <c r="C460" i="1"/>
  <c r="C461" i="1"/>
  <c r="C462" i="1"/>
  <c r="C463" i="1"/>
  <c r="C464" i="1"/>
  <c r="C465" i="1"/>
  <c r="C466" i="1"/>
  <c r="C467" i="1"/>
  <c r="C468" i="1"/>
  <c r="C469" i="1"/>
  <c r="C470" i="1"/>
  <c r="C471" i="1"/>
  <c r="C472" i="1"/>
  <c r="C473" i="1"/>
  <c r="C474" i="1"/>
  <c r="C475" i="1"/>
  <c r="C476" i="1"/>
  <c r="C477" i="1"/>
  <c r="C478" i="1"/>
  <c r="C479" i="1"/>
  <c r="C480" i="1"/>
  <c r="C481" i="1"/>
  <c r="C482" i="1"/>
  <c r="C483" i="1"/>
  <c r="C484" i="1"/>
  <c r="C485" i="1"/>
  <c r="C486" i="1"/>
  <c r="C487" i="1"/>
  <c r="C488" i="1"/>
  <c r="C489" i="1"/>
  <c r="C490" i="1"/>
  <c r="C491" i="1"/>
  <c r="C492" i="1"/>
  <c r="C493" i="1"/>
  <c r="C494" i="1"/>
  <c r="C495" i="1"/>
  <c r="C496" i="1"/>
  <c r="C497" i="1"/>
  <c r="C498" i="1"/>
  <c r="C499" i="1"/>
  <c r="C500" i="1"/>
  <c r="C501" i="1"/>
  <c r="C502" i="1"/>
  <c r="C503" i="1"/>
  <c r="C504" i="1"/>
  <c r="C505" i="1"/>
  <c r="C506" i="1"/>
  <c r="C507" i="1"/>
  <c r="C508" i="1"/>
  <c r="C509" i="1"/>
  <c r="C510" i="1"/>
  <c r="C511" i="1"/>
  <c r="C512" i="1"/>
  <c r="C513" i="1"/>
  <c r="C514" i="1"/>
  <c r="C515" i="1"/>
  <c r="C516" i="1"/>
  <c r="C517" i="1"/>
  <c r="C518" i="1"/>
  <c r="C519" i="1"/>
  <c r="C520" i="1"/>
  <c r="C521" i="1"/>
  <c r="C522" i="1"/>
  <c r="C523" i="1"/>
  <c r="C524" i="1"/>
  <c r="C525" i="1"/>
  <c r="C526" i="1"/>
  <c r="C527" i="1"/>
  <c r="C528" i="1"/>
  <c r="C529" i="1"/>
  <c r="C530" i="1"/>
  <c r="C531" i="1"/>
  <c r="C532" i="1"/>
  <c r="C533" i="1"/>
  <c r="C534" i="1"/>
  <c r="C535" i="1"/>
  <c r="C536" i="1"/>
  <c r="C537" i="1"/>
  <c r="C538" i="1"/>
  <c r="C539" i="1"/>
  <c r="C540" i="1"/>
  <c r="C541" i="1"/>
  <c r="C542" i="1"/>
  <c r="C543" i="1"/>
  <c r="C544" i="1"/>
  <c r="C545" i="1"/>
  <c r="C546" i="1"/>
  <c r="C547" i="1"/>
  <c r="C548" i="1"/>
  <c r="C549" i="1"/>
  <c r="C550" i="1"/>
  <c r="C551" i="1"/>
  <c r="C552" i="1"/>
  <c r="C553" i="1"/>
  <c r="C554" i="1"/>
  <c r="C555" i="1"/>
  <c r="C556" i="1"/>
  <c r="C557" i="1"/>
  <c r="C558" i="1"/>
  <c r="C559" i="1"/>
  <c r="C560" i="1"/>
  <c r="C561" i="1"/>
  <c r="C562" i="1"/>
  <c r="C563" i="1"/>
  <c r="C564" i="1"/>
  <c r="C565" i="1"/>
  <c r="C566" i="1"/>
  <c r="C567" i="1"/>
  <c r="C568" i="1"/>
  <c r="C569" i="1"/>
  <c r="C570" i="1"/>
  <c r="C571" i="1"/>
  <c r="C572" i="1"/>
  <c r="C573" i="1"/>
  <c r="C574" i="1"/>
  <c r="C575" i="1"/>
  <c r="C576" i="1"/>
  <c r="C577" i="1"/>
  <c r="C578" i="1"/>
  <c r="C579" i="1"/>
  <c r="C580" i="1"/>
  <c r="C581" i="1"/>
  <c r="C582" i="1"/>
  <c r="C583" i="1"/>
  <c r="C584" i="1"/>
  <c r="C585" i="1"/>
  <c r="C586" i="1"/>
  <c r="C587" i="1"/>
  <c r="C588" i="1"/>
  <c r="C589" i="1"/>
  <c r="C590" i="1"/>
  <c r="C591" i="1"/>
  <c r="C592" i="1"/>
  <c r="C593" i="1"/>
  <c r="C594" i="1"/>
  <c r="C595" i="1"/>
  <c r="C596" i="1"/>
  <c r="C597" i="1"/>
  <c r="C598" i="1"/>
  <c r="C599" i="1"/>
  <c r="C600" i="1"/>
  <c r="C601" i="1"/>
  <c r="C602" i="1"/>
  <c r="C603" i="1"/>
  <c r="C604" i="1"/>
  <c r="C605" i="1"/>
  <c r="C606" i="1"/>
  <c r="C607" i="1"/>
  <c r="C608" i="1"/>
  <c r="C609" i="1"/>
  <c r="C610" i="1"/>
  <c r="C611" i="1"/>
  <c r="C612" i="1"/>
  <c r="C613" i="1"/>
  <c r="C614" i="1"/>
  <c r="C615" i="1"/>
  <c r="C616" i="1"/>
  <c r="C617" i="1"/>
  <c r="C618" i="1"/>
  <c r="C619" i="1"/>
  <c r="C620" i="1"/>
  <c r="C621" i="1"/>
  <c r="C622" i="1"/>
  <c r="C623" i="1"/>
  <c r="C624" i="1"/>
  <c r="C625" i="1"/>
  <c r="C626" i="1"/>
  <c r="C627" i="1"/>
  <c r="C628" i="1"/>
  <c r="C629" i="1"/>
  <c r="C630" i="1"/>
  <c r="C631" i="1"/>
  <c r="C632" i="1"/>
  <c r="C633" i="1"/>
  <c r="C634" i="1"/>
  <c r="C635" i="1"/>
  <c r="C636" i="1"/>
  <c r="C637" i="1"/>
  <c r="C638" i="1"/>
  <c r="C639" i="1"/>
  <c r="C640" i="1"/>
  <c r="C641" i="1"/>
  <c r="C642" i="1"/>
  <c r="C643" i="1"/>
  <c r="C644" i="1"/>
  <c r="C645" i="1"/>
  <c r="C646" i="1"/>
  <c r="C647" i="1"/>
  <c r="C648" i="1"/>
  <c r="C649" i="1"/>
  <c r="C650" i="1"/>
  <c r="C651" i="1"/>
  <c r="C652" i="1"/>
  <c r="C653" i="1"/>
  <c r="C654" i="1"/>
  <c r="C655" i="1"/>
  <c r="C656" i="1"/>
  <c r="C657" i="1"/>
  <c r="C658" i="1"/>
  <c r="C659" i="1"/>
  <c r="C660" i="1"/>
  <c r="C661" i="1"/>
  <c r="C662" i="1"/>
  <c r="C663" i="1"/>
  <c r="C664" i="1"/>
  <c r="C665" i="1"/>
  <c r="C666" i="1"/>
  <c r="C667" i="1"/>
  <c r="C668" i="1"/>
  <c r="C669" i="1"/>
  <c r="C670" i="1"/>
  <c r="C671" i="1"/>
  <c r="C672" i="1"/>
  <c r="C673" i="1"/>
  <c r="C674" i="1"/>
  <c r="C675" i="1"/>
  <c r="C676" i="1"/>
  <c r="C677" i="1"/>
  <c r="C678" i="1"/>
  <c r="C679" i="1"/>
  <c r="C680" i="1"/>
  <c r="C681" i="1"/>
  <c r="C682" i="1"/>
  <c r="C683" i="1"/>
  <c r="C684" i="1"/>
  <c r="C685" i="1"/>
  <c r="C686" i="1"/>
  <c r="C687" i="1"/>
  <c r="C688" i="1"/>
  <c r="C689" i="1"/>
  <c r="C690" i="1"/>
  <c r="C691" i="1"/>
  <c r="C692" i="1"/>
  <c r="C693" i="1"/>
  <c r="C694" i="1"/>
  <c r="C695" i="1"/>
  <c r="C696" i="1"/>
  <c r="C697" i="1"/>
  <c r="C698" i="1"/>
  <c r="C699" i="1"/>
  <c r="C700" i="1"/>
  <c r="C701" i="1"/>
  <c r="C702" i="1"/>
  <c r="C703" i="1"/>
  <c r="C704" i="1"/>
  <c r="C705" i="1"/>
  <c r="C706" i="1"/>
  <c r="C707" i="1"/>
  <c r="C708" i="1"/>
  <c r="C709" i="1"/>
  <c r="C710" i="1"/>
  <c r="C711" i="1"/>
  <c r="C712" i="1"/>
  <c r="C713" i="1"/>
  <c r="C714" i="1"/>
  <c r="C715" i="1"/>
  <c r="C716" i="1"/>
  <c r="C717" i="1"/>
  <c r="C718" i="1"/>
  <c r="C719" i="1"/>
  <c r="C720" i="1"/>
  <c r="C721" i="1"/>
  <c r="C722" i="1"/>
  <c r="C723" i="1"/>
  <c r="C724" i="1"/>
  <c r="C725" i="1"/>
  <c r="C726" i="1"/>
  <c r="C727" i="1"/>
  <c r="C728" i="1"/>
  <c r="C729" i="1"/>
  <c r="C730" i="1"/>
  <c r="C731" i="1"/>
  <c r="C732" i="1"/>
  <c r="C733" i="1"/>
  <c r="C734" i="1"/>
  <c r="C735" i="1"/>
  <c r="C736" i="1"/>
  <c r="C737" i="1"/>
  <c r="C738" i="1"/>
  <c r="C739" i="1"/>
  <c r="C740" i="1"/>
  <c r="C741" i="1"/>
  <c r="C742" i="1"/>
  <c r="C743" i="1"/>
  <c r="C744" i="1"/>
  <c r="C745" i="1"/>
  <c r="C746" i="1"/>
  <c r="C747" i="1"/>
  <c r="C748" i="1"/>
  <c r="C749" i="1"/>
  <c r="C750" i="1"/>
  <c r="C751" i="1"/>
  <c r="C752" i="1"/>
  <c r="C753" i="1"/>
  <c r="C754" i="1"/>
  <c r="C755" i="1"/>
  <c r="C756" i="1"/>
  <c r="C757" i="1"/>
  <c r="C758" i="1"/>
  <c r="C759" i="1"/>
  <c r="C760" i="1"/>
  <c r="C761" i="1"/>
  <c r="C762" i="1"/>
  <c r="C763" i="1"/>
  <c r="C764" i="1"/>
  <c r="C765" i="1"/>
  <c r="C766" i="1"/>
  <c r="C767" i="1"/>
  <c r="C768" i="1"/>
  <c r="C769" i="1"/>
  <c r="C770" i="1"/>
  <c r="C771" i="1"/>
  <c r="C772" i="1"/>
  <c r="C773" i="1"/>
  <c r="C774" i="1"/>
  <c r="C775" i="1"/>
  <c r="C776" i="1"/>
  <c r="C777" i="1"/>
  <c r="C778" i="1"/>
  <c r="C779" i="1"/>
  <c r="C780" i="1"/>
  <c r="C781" i="1"/>
  <c r="C782" i="1"/>
  <c r="C783" i="1"/>
  <c r="C784" i="1"/>
  <c r="C785" i="1"/>
  <c r="C786" i="1"/>
  <c r="C787" i="1"/>
  <c r="C788" i="1"/>
  <c r="C789" i="1"/>
  <c r="C790" i="1"/>
  <c r="C791" i="1"/>
  <c r="C792" i="1"/>
  <c r="C793" i="1"/>
  <c r="C794" i="1"/>
  <c r="C795" i="1"/>
  <c r="C796" i="1"/>
  <c r="C797" i="1"/>
  <c r="C798" i="1"/>
  <c r="C799" i="1"/>
  <c r="C800" i="1"/>
  <c r="C801" i="1"/>
  <c r="C802" i="1"/>
  <c r="C803" i="1"/>
  <c r="C804" i="1"/>
  <c r="C805" i="1"/>
  <c r="C806" i="1"/>
  <c r="C807" i="1"/>
  <c r="C808" i="1"/>
  <c r="C809" i="1"/>
  <c r="C810" i="1"/>
  <c r="C811" i="1"/>
  <c r="C812" i="1"/>
  <c r="C813" i="1"/>
  <c r="C814" i="1"/>
  <c r="C815" i="1"/>
  <c r="C816" i="1"/>
  <c r="C817" i="1"/>
  <c r="C818" i="1"/>
  <c r="C819" i="1"/>
  <c r="C820" i="1"/>
  <c r="C821" i="1"/>
  <c r="C822" i="1"/>
  <c r="C823" i="1"/>
  <c r="C824" i="1"/>
  <c r="C825" i="1"/>
  <c r="C826" i="1"/>
  <c r="C827" i="1"/>
  <c r="C828" i="1"/>
  <c r="C829" i="1"/>
  <c r="C830" i="1"/>
  <c r="C831" i="1"/>
  <c r="C832" i="1"/>
  <c r="C833" i="1"/>
  <c r="C834" i="1"/>
  <c r="C835" i="1"/>
  <c r="C836" i="1"/>
  <c r="C837" i="1"/>
  <c r="C838" i="1"/>
  <c r="C839" i="1"/>
  <c r="C840" i="1"/>
  <c r="C841" i="1"/>
  <c r="C842" i="1"/>
  <c r="C843" i="1"/>
  <c r="C844" i="1"/>
  <c r="C845" i="1"/>
  <c r="C846" i="1"/>
  <c r="C847" i="1"/>
  <c r="C848" i="1"/>
  <c r="C849" i="1"/>
  <c r="C850" i="1"/>
  <c r="C851" i="1"/>
  <c r="C852" i="1"/>
  <c r="C853" i="1"/>
  <c r="C854" i="1"/>
  <c r="C855" i="1"/>
  <c r="C856" i="1"/>
  <c r="C857" i="1"/>
  <c r="C858" i="1"/>
  <c r="C859" i="1"/>
  <c r="C860" i="1"/>
  <c r="C861" i="1"/>
  <c r="C862" i="1"/>
  <c r="C863" i="1"/>
  <c r="C864" i="1"/>
  <c r="C865" i="1"/>
  <c r="C866" i="1"/>
  <c r="C867" i="1"/>
  <c r="C868" i="1"/>
  <c r="C869" i="1"/>
  <c r="C870" i="1"/>
  <c r="C871" i="1"/>
  <c r="C872" i="1"/>
  <c r="C873" i="1"/>
  <c r="C874" i="1"/>
  <c r="C875" i="1"/>
  <c r="C876" i="1"/>
  <c r="C877" i="1"/>
  <c r="C878" i="1"/>
  <c r="C879" i="1"/>
  <c r="C880" i="1"/>
  <c r="C881" i="1"/>
  <c r="C882" i="1"/>
  <c r="C883" i="1"/>
  <c r="C884" i="1"/>
  <c r="C885" i="1"/>
  <c r="C886" i="1"/>
  <c r="C887" i="1"/>
  <c r="C888" i="1"/>
  <c r="C889" i="1"/>
  <c r="C890" i="1"/>
  <c r="C891" i="1"/>
  <c r="C892" i="1"/>
  <c r="C893" i="1"/>
  <c r="C894" i="1"/>
  <c r="C895" i="1"/>
  <c r="C896" i="1"/>
  <c r="C897" i="1"/>
  <c r="C898" i="1"/>
  <c r="C899" i="1"/>
  <c r="C900" i="1"/>
  <c r="C901" i="1"/>
  <c r="C902" i="1"/>
  <c r="C903" i="1"/>
  <c r="C904" i="1"/>
  <c r="C905" i="1"/>
  <c r="C906" i="1"/>
  <c r="C907" i="1"/>
  <c r="C908" i="1"/>
  <c r="C909" i="1"/>
  <c r="C910" i="1"/>
  <c r="C911" i="1"/>
  <c r="C912" i="1"/>
  <c r="C913" i="1"/>
  <c r="C914" i="1"/>
  <c r="C915" i="1"/>
  <c r="C916" i="1"/>
  <c r="C917" i="1"/>
  <c r="C918" i="1"/>
  <c r="C919" i="1"/>
  <c r="C920" i="1"/>
  <c r="C921" i="1"/>
  <c r="C922" i="1"/>
  <c r="C923" i="1"/>
  <c r="C924" i="1"/>
  <c r="C925" i="1"/>
  <c r="C926" i="1"/>
  <c r="C927" i="1"/>
  <c r="C928" i="1"/>
  <c r="C929" i="1"/>
  <c r="C930" i="1"/>
  <c r="C931" i="1"/>
  <c r="C932" i="1"/>
  <c r="C933" i="1"/>
  <c r="C934" i="1"/>
  <c r="C935" i="1"/>
  <c r="C936" i="1"/>
  <c r="C937" i="1"/>
  <c r="C938" i="1"/>
  <c r="C939" i="1"/>
  <c r="C940" i="1"/>
  <c r="C941" i="1"/>
  <c r="C942" i="1"/>
  <c r="C943" i="1"/>
  <c r="C944" i="1"/>
  <c r="C945" i="1"/>
  <c r="C946" i="1"/>
  <c r="C947" i="1"/>
  <c r="C948" i="1"/>
  <c r="C949" i="1"/>
  <c r="C950" i="1"/>
  <c r="C951" i="1"/>
  <c r="C952" i="1"/>
  <c r="C953" i="1"/>
  <c r="C954" i="1"/>
  <c r="C955" i="1"/>
  <c r="C956" i="1"/>
  <c r="C957" i="1"/>
  <c r="C958" i="1"/>
  <c r="C959" i="1"/>
  <c r="C960" i="1"/>
  <c r="C961" i="1"/>
  <c r="C962" i="1"/>
  <c r="C963" i="1"/>
  <c r="C964" i="1"/>
  <c r="C965" i="1"/>
  <c r="C966" i="1"/>
  <c r="C967" i="1"/>
  <c r="C968" i="1"/>
  <c r="C969" i="1"/>
  <c r="C970" i="1"/>
  <c r="C971" i="1"/>
  <c r="C972" i="1"/>
  <c r="C973" i="1"/>
  <c r="C974" i="1"/>
  <c r="C975" i="1"/>
  <c r="C976" i="1"/>
  <c r="C977" i="1"/>
  <c r="C978" i="1"/>
  <c r="C979" i="1"/>
  <c r="C980" i="1"/>
  <c r="C981" i="1"/>
  <c r="C982" i="1"/>
  <c r="C983" i="1"/>
  <c r="C984" i="1"/>
  <c r="C985" i="1"/>
  <c r="C986" i="1"/>
  <c r="C987" i="1"/>
  <c r="C988" i="1"/>
  <c r="C989" i="1"/>
  <c r="C990" i="1"/>
  <c r="C991" i="1"/>
  <c r="C992" i="1"/>
  <c r="C993" i="1"/>
  <c r="C994" i="1"/>
  <c r="C995" i="1"/>
  <c r="C996" i="1"/>
  <c r="C997" i="1"/>
  <c r="C998" i="1"/>
  <c r="C999" i="1"/>
  <c r="C1000" i="1"/>
  <c r="C1001" i="1"/>
  <c r="C1002" i="1"/>
  <c r="C1003" i="1"/>
  <c r="C1004" i="1"/>
  <c r="C1005" i="1"/>
  <c r="C1006" i="1"/>
  <c r="C1007" i="1"/>
  <c r="C1008" i="1"/>
  <c r="C1009" i="1"/>
  <c r="C1010" i="1"/>
  <c r="C1011" i="1"/>
  <c r="C1012" i="1"/>
  <c r="C1013" i="1"/>
  <c r="C1014" i="1"/>
  <c r="C1015" i="1"/>
  <c r="C1016" i="1"/>
  <c r="C1017" i="1"/>
  <c r="C1018" i="1"/>
  <c r="C1019" i="1"/>
  <c r="C1020" i="1"/>
  <c r="C1021" i="1"/>
  <c r="C1022" i="1"/>
  <c r="C1023" i="1"/>
  <c r="C1024" i="1"/>
  <c r="C1025" i="1"/>
  <c r="C1026" i="1"/>
  <c r="C1027" i="1"/>
  <c r="C1028" i="1"/>
  <c r="C1029" i="1"/>
  <c r="C1030" i="1"/>
  <c r="C1031" i="1"/>
  <c r="C1032" i="1"/>
  <c r="C1033" i="1"/>
  <c r="C1034" i="1"/>
  <c r="C1035" i="1"/>
  <c r="C1036" i="1"/>
  <c r="C1037" i="1"/>
  <c r="C1038" i="1"/>
  <c r="C1039" i="1"/>
  <c r="C1040" i="1"/>
  <c r="C1041" i="1"/>
  <c r="C1042" i="1"/>
  <c r="C1043" i="1"/>
  <c r="C1044" i="1"/>
  <c r="C1045" i="1"/>
  <c r="C1046" i="1"/>
  <c r="C1047" i="1"/>
  <c r="C1048" i="1"/>
  <c r="C1049" i="1"/>
  <c r="C1050" i="1"/>
  <c r="C1051" i="1"/>
  <c r="C1052" i="1"/>
  <c r="C1053" i="1"/>
  <c r="C1054" i="1"/>
  <c r="C1055" i="1"/>
  <c r="C1056" i="1"/>
  <c r="C1057" i="1"/>
  <c r="C1058" i="1"/>
  <c r="C1059" i="1"/>
  <c r="C1060" i="1"/>
  <c r="C1061" i="1"/>
  <c r="C1062" i="1"/>
  <c r="C1063" i="1"/>
  <c r="C1064" i="1"/>
  <c r="C1065" i="1"/>
  <c r="C1066" i="1"/>
  <c r="C1067" i="1"/>
  <c r="C1068" i="1"/>
  <c r="C1069" i="1"/>
  <c r="C1070" i="1"/>
  <c r="C1071" i="1"/>
  <c r="C1072" i="1"/>
  <c r="C1073" i="1"/>
  <c r="C1074" i="1"/>
  <c r="C1075" i="1"/>
  <c r="C1076" i="1"/>
  <c r="C1077" i="1"/>
  <c r="C1078" i="1"/>
  <c r="C1079" i="1"/>
  <c r="C1080" i="1"/>
  <c r="C1081" i="1"/>
  <c r="C1082" i="1"/>
  <c r="C1083" i="1"/>
  <c r="C1084" i="1"/>
  <c r="C1085" i="1"/>
  <c r="C1086" i="1"/>
  <c r="C1087" i="1"/>
  <c r="C1088" i="1"/>
  <c r="C1089" i="1"/>
  <c r="C1090" i="1"/>
  <c r="C1091" i="1"/>
  <c r="C1092" i="1"/>
  <c r="C1093" i="1"/>
  <c r="C1094" i="1"/>
  <c r="C1095" i="1"/>
  <c r="C1096" i="1"/>
  <c r="C1097" i="1"/>
  <c r="C1098" i="1"/>
  <c r="C1099" i="1"/>
  <c r="C1100" i="1"/>
  <c r="C1101" i="1"/>
  <c r="C1102" i="1"/>
  <c r="C1103" i="1"/>
  <c r="C1104" i="1"/>
  <c r="C1105" i="1"/>
  <c r="C1106" i="1"/>
  <c r="C1107" i="1"/>
  <c r="C1108" i="1"/>
  <c r="C1109" i="1"/>
  <c r="C1110" i="1"/>
  <c r="C1111" i="1"/>
  <c r="C1112" i="1"/>
  <c r="C1113" i="1"/>
  <c r="C1114" i="1"/>
  <c r="C1115" i="1"/>
  <c r="C1116" i="1"/>
  <c r="C1117" i="1"/>
  <c r="C1118" i="1"/>
  <c r="C1119" i="1"/>
  <c r="C1120" i="1"/>
  <c r="C1121" i="1"/>
  <c r="C1122" i="1"/>
  <c r="C1123" i="1"/>
  <c r="C1124" i="1"/>
  <c r="C1125" i="1"/>
  <c r="C1126" i="1"/>
  <c r="C1127" i="1"/>
  <c r="C1128" i="1"/>
  <c r="C1129" i="1"/>
  <c r="C1130" i="1"/>
  <c r="C1131" i="1"/>
  <c r="C1132" i="1"/>
  <c r="C1133" i="1"/>
  <c r="C1134" i="1"/>
  <c r="C1135" i="1"/>
  <c r="C1136" i="1"/>
  <c r="C1137" i="1"/>
  <c r="C1138" i="1"/>
  <c r="C1139" i="1"/>
  <c r="C1140" i="1"/>
  <c r="C1141" i="1"/>
  <c r="C1142" i="1"/>
  <c r="C1143" i="1"/>
  <c r="C1144" i="1"/>
  <c r="C1145" i="1"/>
  <c r="C1146" i="1"/>
  <c r="C1147" i="1"/>
  <c r="C1148" i="1"/>
  <c r="C1149" i="1"/>
  <c r="C1150" i="1"/>
  <c r="C1151" i="1"/>
  <c r="C1152" i="1"/>
  <c r="C1153" i="1"/>
  <c r="C1154" i="1"/>
  <c r="C1155" i="1"/>
  <c r="C1156" i="1"/>
  <c r="C1157" i="1"/>
  <c r="C1158" i="1"/>
  <c r="C1159" i="1"/>
  <c r="C1160" i="1"/>
  <c r="C1161" i="1"/>
  <c r="C1162" i="1"/>
  <c r="C1163" i="1"/>
  <c r="C1164" i="1"/>
  <c r="C1165" i="1"/>
  <c r="C1166" i="1"/>
  <c r="C1167" i="1"/>
  <c r="C1168" i="1"/>
  <c r="C1169" i="1"/>
  <c r="C1170" i="1"/>
  <c r="C1171" i="1"/>
  <c r="C1172" i="1"/>
  <c r="C1173" i="1"/>
  <c r="C1174" i="1"/>
  <c r="C1175" i="1"/>
  <c r="C1176" i="1"/>
  <c r="C1177" i="1"/>
  <c r="C1178" i="1"/>
  <c r="C1179" i="1"/>
  <c r="C1180" i="1"/>
  <c r="C1181" i="1"/>
  <c r="C1182" i="1"/>
  <c r="C1183" i="1"/>
  <c r="C1184" i="1"/>
  <c r="C1185" i="1"/>
  <c r="C1186" i="1"/>
  <c r="C1187" i="1"/>
  <c r="C1188" i="1"/>
  <c r="C1189" i="1"/>
  <c r="C1190" i="1"/>
  <c r="C1191" i="1"/>
  <c r="C1192" i="1"/>
  <c r="C1193" i="1"/>
  <c r="C1194" i="1"/>
  <c r="C1195" i="1"/>
  <c r="C1196" i="1"/>
  <c r="C1197" i="1"/>
  <c r="C1198" i="1"/>
  <c r="C1199" i="1"/>
  <c r="C1200" i="1"/>
  <c r="C1201" i="1"/>
  <c r="C1202" i="1"/>
  <c r="C1203" i="1"/>
  <c r="C1204" i="1"/>
  <c r="C1205" i="1"/>
  <c r="C1206" i="1"/>
  <c r="C1207" i="1"/>
  <c r="C1208" i="1"/>
  <c r="C1209" i="1"/>
  <c r="C1210" i="1"/>
  <c r="C1211" i="1"/>
  <c r="C1212" i="1"/>
  <c r="C1213" i="1"/>
  <c r="C1214" i="1"/>
  <c r="C1215" i="1"/>
  <c r="C1216" i="1"/>
  <c r="C1217" i="1"/>
  <c r="C1218" i="1"/>
  <c r="C1219" i="1"/>
  <c r="C1220" i="1"/>
  <c r="C1221" i="1"/>
  <c r="C1222" i="1"/>
  <c r="C1223" i="1"/>
  <c r="C1224" i="1"/>
  <c r="C1225" i="1"/>
  <c r="C1226" i="1"/>
  <c r="C1227" i="1"/>
  <c r="C1228" i="1"/>
  <c r="C1229" i="1"/>
  <c r="C1230" i="1"/>
  <c r="C1231" i="1"/>
  <c r="C1232" i="1"/>
  <c r="C1233" i="1"/>
  <c r="C1234" i="1"/>
  <c r="C1235" i="1"/>
  <c r="C1236" i="1"/>
  <c r="C1237" i="1"/>
  <c r="C1238" i="1"/>
  <c r="C1239" i="1"/>
  <c r="C1240" i="1"/>
  <c r="C1241" i="1"/>
  <c r="C1242" i="1"/>
  <c r="C1243" i="1"/>
  <c r="C1244" i="1"/>
  <c r="C1245" i="1"/>
  <c r="C1246" i="1"/>
  <c r="C1247" i="1"/>
  <c r="C1248" i="1"/>
  <c r="C1249" i="1"/>
  <c r="C1250" i="1"/>
  <c r="C1251" i="1"/>
  <c r="C1252" i="1"/>
  <c r="C1253" i="1"/>
  <c r="C1254" i="1"/>
  <c r="C1255" i="1"/>
  <c r="C1256" i="1"/>
  <c r="C1257" i="1"/>
  <c r="C1258" i="1"/>
  <c r="C1259" i="1"/>
  <c r="C1260" i="1"/>
  <c r="C1261" i="1"/>
  <c r="C1262" i="1"/>
  <c r="C1263" i="1"/>
  <c r="C1264" i="1"/>
  <c r="C1265" i="1"/>
  <c r="C1266" i="1"/>
  <c r="C1267" i="1"/>
  <c r="C1268" i="1"/>
  <c r="C1269" i="1"/>
  <c r="C1270" i="1"/>
  <c r="C1271" i="1"/>
  <c r="C1272" i="1"/>
  <c r="C1273" i="1"/>
  <c r="C1274" i="1"/>
  <c r="C1275" i="1"/>
  <c r="C1276" i="1"/>
  <c r="C1277" i="1"/>
  <c r="C1278" i="1"/>
  <c r="C1279" i="1"/>
  <c r="C1280" i="1"/>
  <c r="C1281" i="1"/>
  <c r="C1282" i="1"/>
  <c r="C1283" i="1"/>
  <c r="C1284" i="1"/>
  <c r="C1285" i="1"/>
  <c r="C1286" i="1"/>
  <c r="C1287" i="1"/>
  <c r="C1288" i="1"/>
  <c r="C1289" i="1"/>
  <c r="C1290" i="1"/>
  <c r="C1291" i="1"/>
  <c r="C1292" i="1"/>
  <c r="C1293" i="1"/>
  <c r="C1294" i="1"/>
  <c r="C1295" i="1"/>
  <c r="C1296" i="1"/>
  <c r="C1297" i="1"/>
  <c r="C1298" i="1"/>
  <c r="C1299" i="1"/>
  <c r="C1300" i="1"/>
  <c r="C1301" i="1"/>
  <c r="C1302" i="1"/>
  <c r="C1303" i="1"/>
  <c r="C1304" i="1"/>
  <c r="C1305" i="1"/>
  <c r="C1306" i="1"/>
  <c r="C1307" i="1"/>
  <c r="C1308" i="1"/>
  <c r="C1309" i="1"/>
  <c r="C1310" i="1"/>
  <c r="C1311" i="1"/>
  <c r="C1312" i="1"/>
  <c r="C1313" i="1"/>
  <c r="C1314" i="1"/>
  <c r="C1315" i="1"/>
  <c r="C1316" i="1"/>
  <c r="C1317" i="1"/>
  <c r="C1318" i="1"/>
  <c r="C1319" i="1"/>
  <c r="C1320" i="1"/>
  <c r="C1321" i="1"/>
  <c r="C1322" i="1"/>
  <c r="C1323" i="1"/>
  <c r="C1324" i="1"/>
  <c r="C1325" i="1"/>
  <c r="C1326" i="1"/>
  <c r="C1327" i="1"/>
  <c r="C1328" i="1"/>
  <c r="C1329" i="1"/>
  <c r="C1330" i="1"/>
  <c r="C1331" i="1"/>
  <c r="C1332" i="1"/>
  <c r="C1333" i="1"/>
  <c r="C1334" i="1"/>
  <c r="C1335" i="1"/>
  <c r="C1336" i="1"/>
  <c r="C1337" i="1"/>
  <c r="C1338" i="1"/>
  <c r="C1339" i="1"/>
  <c r="C1340" i="1"/>
  <c r="C1341" i="1"/>
  <c r="C1342" i="1"/>
  <c r="C1343" i="1"/>
  <c r="C1344" i="1"/>
  <c r="C1345" i="1"/>
  <c r="C1346" i="1"/>
  <c r="C1347" i="1"/>
  <c r="C1348" i="1"/>
  <c r="C1349" i="1"/>
  <c r="C1350" i="1"/>
  <c r="C1351" i="1"/>
  <c r="C1352" i="1"/>
  <c r="C1353" i="1"/>
  <c r="C1354" i="1"/>
  <c r="C1355" i="1"/>
  <c r="C1356" i="1"/>
  <c r="C1357" i="1"/>
  <c r="C1358" i="1"/>
  <c r="C1359" i="1"/>
  <c r="C1360" i="1"/>
  <c r="C1361" i="1"/>
  <c r="C1362" i="1"/>
  <c r="C1363" i="1"/>
  <c r="C1364" i="1"/>
  <c r="C1365" i="1"/>
  <c r="C1366" i="1"/>
  <c r="C1367" i="1"/>
  <c r="C1368" i="1"/>
  <c r="C1369" i="1"/>
  <c r="C1370" i="1"/>
  <c r="C1371" i="1"/>
  <c r="C1372" i="1"/>
  <c r="C1373" i="1"/>
  <c r="C1374" i="1"/>
  <c r="C1375" i="1"/>
  <c r="C1376" i="1"/>
  <c r="C1377" i="1"/>
  <c r="C1378" i="1"/>
  <c r="C1379" i="1"/>
  <c r="C1380" i="1"/>
  <c r="C1381" i="1"/>
  <c r="C1382" i="1"/>
  <c r="C1383" i="1"/>
  <c r="C1384" i="1"/>
  <c r="C1385" i="1"/>
  <c r="C1386" i="1"/>
  <c r="C1387" i="1"/>
  <c r="C1388" i="1"/>
  <c r="C1389" i="1"/>
  <c r="C1390" i="1"/>
  <c r="C1391" i="1"/>
  <c r="C1392" i="1"/>
  <c r="C1393" i="1"/>
  <c r="C1394" i="1"/>
  <c r="C1395" i="1"/>
  <c r="C1396" i="1"/>
  <c r="C1397" i="1"/>
  <c r="C1398" i="1"/>
  <c r="C1399" i="1"/>
  <c r="C1400" i="1"/>
  <c r="C1401" i="1"/>
  <c r="C1402" i="1"/>
  <c r="C1403" i="1"/>
  <c r="C1404" i="1"/>
  <c r="C1405" i="1"/>
  <c r="C1406" i="1"/>
  <c r="C1407" i="1"/>
  <c r="C1408" i="1"/>
  <c r="C1409" i="1"/>
  <c r="C1410" i="1"/>
  <c r="C1411" i="1"/>
  <c r="C1412" i="1"/>
  <c r="C1413" i="1"/>
  <c r="C1414" i="1"/>
  <c r="C1415" i="1"/>
  <c r="C1416" i="1"/>
  <c r="C1417" i="1"/>
  <c r="C1418" i="1"/>
  <c r="C1419" i="1"/>
  <c r="C1420" i="1"/>
  <c r="C1421" i="1"/>
  <c r="C1422" i="1"/>
  <c r="C1423" i="1"/>
  <c r="C1424" i="1"/>
  <c r="C1425" i="1"/>
  <c r="C1426" i="1"/>
  <c r="C1427" i="1"/>
  <c r="C1428" i="1"/>
  <c r="C1429" i="1"/>
  <c r="C1430" i="1"/>
  <c r="C1431" i="1"/>
  <c r="C1432" i="1"/>
  <c r="C1433" i="1"/>
  <c r="C1434" i="1"/>
  <c r="C1435" i="1"/>
  <c r="C1436" i="1"/>
  <c r="C1437" i="1"/>
  <c r="C1438" i="1"/>
  <c r="C1439" i="1"/>
  <c r="C1440" i="1"/>
  <c r="C1441" i="1"/>
  <c r="C1442" i="1"/>
  <c r="C1443" i="1"/>
  <c r="C1444" i="1"/>
  <c r="C1445" i="1"/>
  <c r="C1446" i="1"/>
  <c r="C1447" i="1"/>
  <c r="C1448" i="1"/>
  <c r="C1449" i="1"/>
  <c r="C1450" i="1"/>
  <c r="C1451" i="1"/>
  <c r="C1452" i="1"/>
  <c r="C1453" i="1"/>
  <c r="C1454" i="1"/>
  <c r="C1455" i="1"/>
  <c r="C1456" i="1"/>
  <c r="C1457" i="1"/>
  <c r="C1458" i="1"/>
  <c r="C1459" i="1"/>
  <c r="C1460" i="1"/>
  <c r="C1461" i="1"/>
  <c r="C1462" i="1"/>
  <c r="C1463" i="1"/>
  <c r="C1464" i="1"/>
  <c r="C1465" i="1"/>
  <c r="C1466" i="1"/>
  <c r="C1467" i="1"/>
  <c r="C1468" i="1"/>
  <c r="C1469" i="1"/>
  <c r="C1470" i="1"/>
  <c r="C1471" i="1"/>
  <c r="C1472" i="1"/>
  <c r="C1473" i="1"/>
  <c r="C1474" i="1"/>
  <c r="C1475" i="1"/>
  <c r="C1476" i="1"/>
  <c r="C1477" i="1"/>
  <c r="C1478" i="1"/>
  <c r="C1479" i="1"/>
  <c r="C1480" i="1"/>
  <c r="C1481" i="1"/>
  <c r="C1482" i="1"/>
  <c r="C1483" i="1"/>
  <c r="C1484" i="1"/>
  <c r="C1485" i="1"/>
  <c r="C1486" i="1"/>
  <c r="C1487" i="1"/>
  <c r="C1488" i="1"/>
  <c r="C1489" i="1"/>
  <c r="C1490" i="1"/>
  <c r="C1491" i="1"/>
  <c r="C1492" i="1"/>
  <c r="C1493" i="1"/>
  <c r="C1494" i="1"/>
  <c r="C1495" i="1"/>
  <c r="C1496" i="1"/>
  <c r="C1497" i="1"/>
  <c r="C1498" i="1"/>
  <c r="C1499" i="1"/>
  <c r="C1500" i="1"/>
  <c r="C1501" i="1"/>
  <c r="C1502" i="1"/>
  <c r="C1503" i="1"/>
  <c r="C1504" i="1"/>
  <c r="C1505" i="1"/>
  <c r="C1506" i="1"/>
  <c r="C1507" i="1"/>
  <c r="C1508" i="1"/>
  <c r="C1509" i="1"/>
  <c r="C1510" i="1"/>
  <c r="C1511" i="1"/>
  <c r="C1512" i="1"/>
  <c r="C1513" i="1"/>
  <c r="C1514" i="1"/>
  <c r="C1515" i="1"/>
  <c r="C1516" i="1"/>
  <c r="C1517" i="1"/>
  <c r="C1518" i="1"/>
  <c r="C1519" i="1"/>
  <c r="C1520" i="1"/>
  <c r="C1521" i="1"/>
  <c r="C1522" i="1"/>
  <c r="C1523" i="1"/>
  <c r="C1524" i="1"/>
  <c r="C1525" i="1"/>
  <c r="C1526" i="1"/>
  <c r="C1527" i="1"/>
  <c r="C1528" i="1"/>
  <c r="C1529" i="1"/>
  <c r="C1530" i="1"/>
  <c r="C1531" i="1"/>
  <c r="C1532" i="1"/>
  <c r="C1533" i="1"/>
  <c r="C1534" i="1"/>
  <c r="C1535" i="1"/>
  <c r="C1536" i="1"/>
  <c r="C1537" i="1"/>
  <c r="C1538" i="1"/>
  <c r="C1539" i="1"/>
  <c r="C1540" i="1"/>
  <c r="C1541" i="1"/>
  <c r="C1542" i="1"/>
  <c r="C1543" i="1"/>
  <c r="C1544" i="1"/>
  <c r="C1545" i="1"/>
  <c r="C1546" i="1"/>
  <c r="C1547" i="1"/>
  <c r="C1548" i="1"/>
  <c r="C1549" i="1"/>
  <c r="C1550" i="1"/>
  <c r="C1551" i="1"/>
  <c r="C1552" i="1"/>
  <c r="C1553" i="1"/>
  <c r="C1554" i="1"/>
  <c r="C1555" i="1"/>
  <c r="C1556" i="1"/>
  <c r="C1557" i="1"/>
  <c r="C1558" i="1"/>
  <c r="C1559" i="1"/>
  <c r="C1560" i="1"/>
  <c r="C1561" i="1"/>
  <c r="C1562" i="1"/>
  <c r="C1563" i="1"/>
  <c r="C1564" i="1"/>
  <c r="C1565" i="1"/>
  <c r="C1566" i="1"/>
  <c r="C1567" i="1"/>
  <c r="C1568" i="1"/>
  <c r="C1569" i="1"/>
  <c r="C1570" i="1"/>
  <c r="C1571" i="1"/>
  <c r="C1572" i="1"/>
  <c r="C1573" i="1"/>
  <c r="C1574" i="1"/>
  <c r="C1575" i="1"/>
  <c r="C1576" i="1"/>
  <c r="C1577" i="1"/>
  <c r="C1578" i="1"/>
  <c r="C1579" i="1"/>
  <c r="C1580" i="1"/>
  <c r="C1581" i="1"/>
  <c r="C1582" i="1"/>
  <c r="C1583" i="1"/>
  <c r="C1584" i="1"/>
  <c r="C1585" i="1"/>
  <c r="C1586" i="1"/>
  <c r="C1587" i="1"/>
  <c r="C1588" i="1"/>
  <c r="C1589" i="1"/>
  <c r="C1590" i="1"/>
  <c r="C1591" i="1"/>
  <c r="C1592" i="1"/>
  <c r="C1593" i="1"/>
  <c r="C1594" i="1"/>
  <c r="C1595" i="1"/>
  <c r="C1596" i="1"/>
  <c r="C1597" i="1"/>
  <c r="C1598" i="1"/>
  <c r="C1599" i="1"/>
  <c r="C1600" i="1"/>
  <c r="C1601" i="1"/>
  <c r="C1602" i="1"/>
  <c r="C1603" i="1"/>
  <c r="C1604" i="1"/>
  <c r="C1605" i="1"/>
  <c r="C1606" i="1"/>
  <c r="C1607" i="1"/>
  <c r="C1608" i="1"/>
  <c r="C1609" i="1"/>
  <c r="C1610" i="1"/>
  <c r="C1611" i="1"/>
  <c r="C1612" i="1"/>
  <c r="C1613" i="1"/>
  <c r="C1614" i="1"/>
  <c r="C1615" i="1"/>
  <c r="C1616" i="1"/>
  <c r="C1617" i="1"/>
  <c r="C1618" i="1"/>
  <c r="C1619" i="1"/>
  <c r="C1620" i="1"/>
  <c r="C1621" i="1"/>
  <c r="C1622" i="1"/>
  <c r="C1623" i="1"/>
  <c r="C1624" i="1"/>
  <c r="C1625" i="1"/>
  <c r="C1626" i="1"/>
  <c r="C1627" i="1"/>
  <c r="C1628" i="1"/>
  <c r="C1629" i="1"/>
  <c r="C1630" i="1"/>
  <c r="C1631" i="1"/>
  <c r="C1632" i="1"/>
  <c r="C1633" i="1"/>
  <c r="C1634" i="1"/>
  <c r="C1635" i="1"/>
  <c r="C1636" i="1"/>
  <c r="C1637" i="1"/>
  <c r="C1638" i="1"/>
  <c r="C1639" i="1"/>
  <c r="C1640" i="1"/>
  <c r="C1641" i="1"/>
  <c r="C1642" i="1"/>
  <c r="C1643" i="1"/>
  <c r="C1644" i="1"/>
  <c r="C1645" i="1"/>
  <c r="C1646" i="1"/>
  <c r="C1647" i="1"/>
  <c r="C1648" i="1"/>
  <c r="C1649" i="1"/>
  <c r="C1650" i="1"/>
  <c r="C1651" i="1"/>
  <c r="C1652" i="1"/>
  <c r="C1653" i="1"/>
  <c r="C1654" i="1"/>
  <c r="C1655" i="1"/>
  <c r="C1656" i="1"/>
  <c r="C1657" i="1"/>
  <c r="C1658" i="1"/>
  <c r="C1659" i="1"/>
  <c r="C1660" i="1"/>
  <c r="C1661" i="1"/>
  <c r="C1662" i="1"/>
  <c r="C1663" i="1"/>
  <c r="C1664" i="1"/>
  <c r="C1665" i="1"/>
  <c r="C1666" i="1"/>
  <c r="C1667" i="1"/>
  <c r="C1668" i="1"/>
  <c r="C1669" i="1"/>
  <c r="C1670" i="1"/>
  <c r="C1671" i="1"/>
  <c r="C1672" i="1"/>
  <c r="C1673" i="1"/>
  <c r="C1674" i="1"/>
  <c r="C1675" i="1"/>
  <c r="C1676" i="1"/>
  <c r="C1677" i="1"/>
  <c r="C1678" i="1"/>
  <c r="C1679" i="1"/>
  <c r="C1680" i="1"/>
  <c r="C1681" i="1"/>
  <c r="C1682" i="1"/>
  <c r="C1683" i="1"/>
  <c r="C1684" i="1"/>
  <c r="C1685" i="1"/>
  <c r="C1686" i="1"/>
  <c r="C1687" i="1"/>
  <c r="C1688" i="1"/>
  <c r="C1689" i="1"/>
  <c r="C1690" i="1"/>
  <c r="C1691" i="1"/>
  <c r="C1692" i="1"/>
  <c r="C1693" i="1"/>
  <c r="C1694" i="1"/>
  <c r="C1695" i="1"/>
  <c r="C1696" i="1"/>
  <c r="C1697" i="1"/>
  <c r="C1698" i="1"/>
  <c r="C1699" i="1"/>
  <c r="C1700" i="1"/>
  <c r="C1701" i="1"/>
  <c r="C1702" i="1"/>
  <c r="C1703" i="1"/>
  <c r="C1704" i="1"/>
  <c r="C1705" i="1"/>
  <c r="C1706" i="1"/>
  <c r="C1707" i="1"/>
  <c r="C1708" i="1"/>
  <c r="C1709" i="1"/>
  <c r="C1710" i="1"/>
  <c r="C1711" i="1"/>
  <c r="C1712" i="1"/>
  <c r="C1713" i="1"/>
  <c r="C1714" i="1"/>
  <c r="C1715" i="1"/>
  <c r="C1716" i="1"/>
  <c r="C1717" i="1"/>
  <c r="C1718" i="1"/>
  <c r="C1719" i="1"/>
  <c r="C1720" i="1"/>
  <c r="C1721" i="1"/>
  <c r="C1722" i="1"/>
  <c r="C1723" i="1"/>
  <c r="C1724" i="1"/>
  <c r="C1725" i="1"/>
  <c r="C1726" i="1"/>
  <c r="C1727" i="1"/>
  <c r="C1728" i="1"/>
  <c r="C1729" i="1"/>
  <c r="C1730" i="1"/>
  <c r="C1731" i="1"/>
  <c r="C1732" i="1"/>
  <c r="C1733" i="1"/>
  <c r="C1734" i="1"/>
  <c r="C1735" i="1"/>
  <c r="C1736" i="1"/>
  <c r="C1737" i="1"/>
  <c r="C1738" i="1"/>
  <c r="C1739" i="1"/>
  <c r="C1740" i="1"/>
  <c r="C1741" i="1"/>
  <c r="C1742" i="1"/>
  <c r="C1743" i="1"/>
  <c r="C1744" i="1"/>
  <c r="C1745" i="1"/>
  <c r="C1746" i="1"/>
  <c r="C1747" i="1"/>
  <c r="C1748" i="1"/>
  <c r="C1749" i="1"/>
  <c r="C1750" i="1"/>
  <c r="C1751" i="1"/>
  <c r="C1752" i="1"/>
  <c r="C1753" i="1"/>
  <c r="C1754" i="1"/>
  <c r="C1755" i="1"/>
  <c r="C1756" i="1"/>
  <c r="C1757" i="1"/>
  <c r="C1758" i="1"/>
  <c r="C1759" i="1"/>
  <c r="C1760" i="1"/>
  <c r="C1761" i="1"/>
  <c r="C1762" i="1"/>
  <c r="C1763" i="1"/>
  <c r="C1764" i="1"/>
  <c r="C1765" i="1"/>
  <c r="C1766" i="1"/>
  <c r="C1767" i="1"/>
  <c r="C1768" i="1"/>
  <c r="C1769" i="1"/>
  <c r="C1770" i="1"/>
  <c r="C1771" i="1"/>
  <c r="C1772" i="1"/>
  <c r="C1773" i="1"/>
  <c r="C1774" i="1"/>
  <c r="C1775" i="1"/>
  <c r="C1776" i="1"/>
  <c r="C1777" i="1"/>
  <c r="C1778" i="1"/>
  <c r="C1779" i="1"/>
  <c r="C1780" i="1"/>
  <c r="C1781" i="1"/>
  <c r="C1782" i="1"/>
  <c r="C1783" i="1"/>
  <c r="C1784" i="1"/>
  <c r="C1785" i="1"/>
  <c r="C1786" i="1"/>
  <c r="C1787" i="1"/>
  <c r="C1788" i="1"/>
  <c r="C1789" i="1"/>
  <c r="C1790" i="1"/>
  <c r="C1791" i="1"/>
  <c r="C1792" i="1"/>
  <c r="C1793" i="1"/>
  <c r="C1794" i="1"/>
  <c r="C1795" i="1"/>
  <c r="C1796" i="1"/>
  <c r="C1797" i="1"/>
  <c r="C1798" i="1"/>
  <c r="C1799" i="1"/>
  <c r="C1800" i="1"/>
  <c r="C1801" i="1"/>
  <c r="C1802" i="1"/>
  <c r="C1803" i="1"/>
  <c r="C1804" i="1"/>
  <c r="C1805" i="1"/>
  <c r="C1806" i="1"/>
  <c r="C1807" i="1"/>
  <c r="C1808" i="1"/>
  <c r="C1809" i="1"/>
  <c r="C1810" i="1"/>
  <c r="C1811" i="1"/>
  <c r="C1812" i="1"/>
  <c r="C1813" i="1"/>
  <c r="C1814" i="1"/>
  <c r="C1815" i="1"/>
  <c r="C1816" i="1"/>
  <c r="C1817" i="1"/>
  <c r="C1818" i="1"/>
  <c r="C1819" i="1"/>
  <c r="C1820" i="1"/>
  <c r="C1821" i="1"/>
  <c r="C1822" i="1"/>
  <c r="C1823" i="1"/>
  <c r="C1824" i="1"/>
  <c r="C1825" i="1"/>
  <c r="C1826" i="1"/>
  <c r="C1827" i="1"/>
  <c r="C1828" i="1"/>
  <c r="C1829" i="1"/>
  <c r="C1830" i="1"/>
  <c r="C1831" i="1"/>
  <c r="C1832" i="1"/>
  <c r="C1833" i="1"/>
  <c r="C1834" i="1"/>
  <c r="C1835" i="1"/>
  <c r="C1836" i="1"/>
  <c r="C1837" i="1"/>
  <c r="C1838" i="1"/>
  <c r="C1839" i="1"/>
  <c r="C1840" i="1"/>
  <c r="C1841" i="1"/>
  <c r="C1842" i="1"/>
  <c r="C1843" i="1"/>
  <c r="C1844" i="1"/>
  <c r="C1845" i="1"/>
  <c r="C1846" i="1"/>
  <c r="C1847" i="1"/>
  <c r="C1848" i="1"/>
  <c r="C1849" i="1"/>
  <c r="C1850" i="1"/>
  <c r="C1851" i="1"/>
  <c r="C1852" i="1"/>
  <c r="C1853" i="1"/>
  <c r="C1854" i="1"/>
  <c r="C1855" i="1"/>
  <c r="C1856" i="1"/>
  <c r="C1857" i="1"/>
  <c r="C1858" i="1"/>
  <c r="C1859" i="1"/>
  <c r="C1860" i="1"/>
  <c r="C1861" i="1"/>
  <c r="C1862" i="1"/>
  <c r="C1863" i="1"/>
  <c r="C1864" i="1"/>
  <c r="C1865" i="1"/>
  <c r="C1866" i="1"/>
  <c r="C1867" i="1"/>
  <c r="C1868" i="1"/>
  <c r="C1869" i="1"/>
  <c r="C1870" i="1"/>
  <c r="C1871" i="1"/>
  <c r="C1872" i="1"/>
  <c r="C1873" i="1"/>
  <c r="C1874" i="1"/>
  <c r="C1875" i="1"/>
  <c r="C1876" i="1"/>
  <c r="C1877" i="1"/>
  <c r="C1878" i="1"/>
  <c r="C1879" i="1"/>
  <c r="C1880" i="1"/>
  <c r="C1881" i="1"/>
  <c r="C1882" i="1"/>
  <c r="C1883" i="1"/>
  <c r="C1884" i="1"/>
  <c r="C1885" i="1"/>
  <c r="C1886" i="1"/>
  <c r="C1887" i="1"/>
  <c r="C1888" i="1"/>
  <c r="C1889" i="1"/>
  <c r="C1890" i="1"/>
  <c r="C1891" i="1"/>
  <c r="C1892" i="1"/>
  <c r="C1893" i="1"/>
  <c r="C1894" i="1"/>
  <c r="C1895" i="1"/>
  <c r="C1896" i="1"/>
  <c r="C1897" i="1"/>
  <c r="C1898" i="1"/>
  <c r="C1899" i="1"/>
  <c r="C1900" i="1"/>
  <c r="C1901" i="1"/>
  <c r="C1902" i="1"/>
  <c r="C1903" i="1"/>
  <c r="C1904" i="1"/>
  <c r="C1905" i="1"/>
  <c r="C1906" i="1"/>
  <c r="C1907" i="1"/>
  <c r="C1908" i="1"/>
  <c r="C1909" i="1"/>
  <c r="C1910" i="1"/>
  <c r="C1911" i="1"/>
  <c r="C1912" i="1"/>
  <c r="C1913" i="1"/>
  <c r="C1914" i="1"/>
  <c r="C1915" i="1"/>
  <c r="C1916" i="1"/>
  <c r="C1917" i="1"/>
  <c r="C1918" i="1"/>
  <c r="C1919" i="1"/>
  <c r="C1920" i="1"/>
  <c r="C1921" i="1"/>
  <c r="C1922" i="1"/>
  <c r="C1923" i="1"/>
  <c r="C1924" i="1"/>
  <c r="C1925" i="1"/>
  <c r="C1926" i="1"/>
  <c r="C1927" i="1"/>
  <c r="C1928" i="1"/>
  <c r="C1929" i="1"/>
  <c r="C1930" i="1"/>
  <c r="C1931" i="1"/>
  <c r="C1932" i="1"/>
  <c r="C1933" i="1"/>
  <c r="C1934" i="1"/>
  <c r="C1935" i="1"/>
  <c r="C1936" i="1"/>
  <c r="C1937" i="1"/>
  <c r="C1938" i="1"/>
  <c r="C1939" i="1"/>
  <c r="C1940" i="1"/>
  <c r="C1941" i="1"/>
  <c r="C1942" i="1"/>
  <c r="C1943" i="1"/>
  <c r="C1944" i="1"/>
  <c r="C1945" i="1"/>
  <c r="C1946" i="1"/>
  <c r="C1947" i="1"/>
  <c r="C1948" i="1"/>
  <c r="C1949" i="1"/>
  <c r="C1950" i="1"/>
  <c r="C1951" i="1"/>
  <c r="C1952" i="1"/>
  <c r="C1953" i="1"/>
  <c r="C1954" i="1"/>
  <c r="C1955" i="1"/>
  <c r="C1956" i="1"/>
  <c r="C1957" i="1"/>
  <c r="C1958" i="1"/>
  <c r="C1959" i="1"/>
  <c r="C1960" i="1"/>
  <c r="C1961" i="1"/>
  <c r="C1962" i="1"/>
  <c r="C1963" i="1"/>
  <c r="C1964" i="1"/>
  <c r="C1965" i="1"/>
  <c r="C1966" i="1"/>
  <c r="C1967" i="1"/>
  <c r="C1968" i="1"/>
  <c r="C1969" i="1"/>
  <c r="C1970" i="1"/>
  <c r="C1971" i="1"/>
  <c r="C1972" i="1"/>
  <c r="C1973" i="1"/>
  <c r="C1974" i="1"/>
  <c r="C1975" i="1"/>
  <c r="C1976" i="1"/>
  <c r="C1977" i="1"/>
  <c r="C1978" i="1"/>
  <c r="C1979" i="1"/>
  <c r="C1980" i="1"/>
  <c r="C1981" i="1"/>
  <c r="C1982" i="1"/>
  <c r="C1983" i="1"/>
  <c r="C1984" i="1"/>
  <c r="C1985" i="1"/>
  <c r="C1986" i="1"/>
  <c r="C1987" i="1"/>
  <c r="C1988" i="1"/>
  <c r="C1989" i="1"/>
  <c r="C1990" i="1"/>
  <c r="C1991" i="1"/>
  <c r="C1992" i="1"/>
  <c r="C1993" i="1"/>
  <c r="C1994" i="1"/>
  <c r="C1995" i="1"/>
  <c r="C1996" i="1"/>
  <c r="C1997" i="1"/>
  <c r="C1998" i="1"/>
  <c r="C1999" i="1"/>
  <c r="C2000" i="1"/>
  <c r="C2001" i="1"/>
  <c r="C2002" i="1"/>
  <c r="C2003" i="1"/>
  <c r="C2004" i="1"/>
  <c r="C2005" i="1"/>
  <c r="C2006" i="1"/>
  <c r="C2007" i="1"/>
  <c r="C2008" i="1"/>
  <c r="C2009" i="1"/>
  <c r="C2010" i="1"/>
  <c r="C2011" i="1"/>
  <c r="C2012" i="1"/>
  <c r="C2013" i="1"/>
  <c r="C2014" i="1"/>
  <c r="C2015" i="1"/>
  <c r="C2016" i="1"/>
  <c r="C2017" i="1"/>
  <c r="C2018" i="1"/>
  <c r="C2019" i="1"/>
  <c r="C2020" i="1"/>
  <c r="C2021" i="1"/>
  <c r="C2022" i="1"/>
  <c r="C2023" i="1"/>
  <c r="C2024" i="1"/>
  <c r="C2025" i="1"/>
  <c r="C2026" i="1"/>
  <c r="C2027" i="1"/>
  <c r="C2028" i="1"/>
  <c r="C2029" i="1"/>
  <c r="C2030" i="1"/>
  <c r="C2031" i="1"/>
  <c r="C2032" i="1"/>
  <c r="C2033" i="1"/>
  <c r="C2034" i="1"/>
  <c r="C2035" i="1"/>
  <c r="C2036" i="1"/>
  <c r="C2037" i="1"/>
  <c r="C2038" i="1"/>
  <c r="C2039" i="1"/>
  <c r="C2040" i="1"/>
  <c r="C2041" i="1"/>
  <c r="C2042" i="1"/>
  <c r="C2043" i="1"/>
  <c r="C2044" i="1"/>
  <c r="C2045" i="1"/>
  <c r="C2046" i="1"/>
  <c r="C2047" i="1"/>
  <c r="C2048" i="1"/>
  <c r="C2049" i="1"/>
  <c r="C2050" i="1"/>
  <c r="C2051" i="1"/>
  <c r="C2052" i="1"/>
  <c r="C2053" i="1"/>
  <c r="C2054" i="1"/>
  <c r="C2055" i="1"/>
  <c r="C2056" i="1"/>
  <c r="C2057" i="1"/>
  <c r="C2058" i="1"/>
  <c r="C2059" i="1"/>
  <c r="C2060" i="1"/>
  <c r="C2061" i="1"/>
  <c r="C2062" i="1"/>
  <c r="C2063" i="1"/>
  <c r="C2064" i="1"/>
  <c r="C2065" i="1"/>
  <c r="C2066" i="1"/>
  <c r="C2067" i="1"/>
  <c r="C2068" i="1"/>
  <c r="C2069" i="1"/>
  <c r="C2070" i="1"/>
  <c r="C2071" i="1"/>
  <c r="C2072" i="1"/>
  <c r="C2073" i="1"/>
  <c r="C2074" i="1"/>
  <c r="C2075" i="1"/>
  <c r="C2076" i="1"/>
  <c r="C2077" i="1"/>
  <c r="C2078" i="1"/>
  <c r="C2079" i="1"/>
  <c r="C2080" i="1"/>
  <c r="C2081" i="1"/>
  <c r="C2082" i="1"/>
  <c r="C2083" i="1"/>
  <c r="C2084" i="1"/>
  <c r="C2085" i="1"/>
  <c r="C2086" i="1"/>
  <c r="C2087" i="1"/>
  <c r="C2088" i="1"/>
  <c r="C2089" i="1"/>
  <c r="C2090" i="1"/>
  <c r="C2091" i="1"/>
  <c r="C2092" i="1"/>
  <c r="C2093" i="1"/>
  <c r="C2094" i="1"/>
  <c r="C2095" i="1"/>
  <c r="C2096" i="1"/>
  <c r="C2097" i="1"/>
  <c r="C2098" i="1"/>
  <c r="C2099" i="1"/>
  <c r="C2100" i="1"/>
  <c r="C2101" i="1"/>
  <c r="C2102" i="1"/>
  <c r="C2103" i="1"/>
  <c r="C2104" i="1"/>
  <c r="C2105" i="1"/>
  <c r="C2106" i="1"/>
  <c r="C2107" i="1"/>
  <c r="C2108" i="1"/>
  <c r="C2109" i="1"/>
  <c r="C2110" i="1"/>
  <c r="C2111" i="1"/>
  <c r="C2112" i="1"/>
  <c r="C2113" i="1"/>
  <c r="C2114" i="1"/>
  <c r="C2115" i="1"/>
  <c r="C2116" i="1"/>
  <c r="C2117" i="1"/>
  <c r="C2118" i="1"/>
  <c r="C2119" i="1"/>
  <c r="C2120" i="1"/>
  <c r="C2121" i="1"/>
  <c r="C2122" i="1"/>
  <c r="C2123" i="1"/>
  <c r="C2124" i="1"/>
  <c r="C2125" i="1"/>
  <c r="C2126" i="1"/>
  <c r="C2127" i="1"/>
  <c r="C2128" i="1"/>
  <c r="C2129" i="1"/>
  <c r="C2130" i="1"/>
  <c r="C2131" i="1"/>
  <c r="C2132" i="1"/>
  <c r="C2133" i="1"/>
  <c r="C2134" i="1"/>
  <c r="C2135" i="1"/>
  <c r="C2136" i="1"/>
  <c r="C2137" i="1"/>
  <c r="C2138" i="1"/>
  <c r="C2139" i="1"/>
  <c r="C2140" i="1"/>
  <c r="C2141" i="1"/>
  <c r="C2142" i="1"/>
  <c r="C2143" i="1"/>
  <c r="C2144" i="1"/>
  <c r="C2145" i="1"/>
  <c r="C2146" i="1"/>
  <c r="C2147" i="1"/>
  <c r="C2148" i="1"/>
  <c r="C2149" i="1"/>
  <c r="C2150" i="1"/>
  <c r="C2151" i="1"/>
  <c r="C2152" i="1"/>
  <c r="C2153" i="1"/>
  <c r="C2154" i="1"/>
  <c r="C2155" i="1"/>
  <c r="C2156" i="1"/>
  <c r="C2157" i="1"/>
  <c r="C2158" i="1"/>
  <c r="C2159" i="1"/>
  <c r="C2160" i="1"/>
  <c r="C2161" i="1"/>
  <c r="C2162" i="1"/>
  <c r="C2163" i="1"/>
  <c r="C2164" i="1"/>
  <c r="C2165" i="1"/>
  <c r="C2166" i="1"/>
  <c r="C2167" i="1"/>
  <c r="C2168" i="1"/>
  <c r="C2169" i="1"/>
  <c r="C2170" i="1"/>
  <c r="C2171" i="1"/>
  <c r="C2172" i="1"/>
  <c r="C2173" i="1"/>
  <c r="C2174" i="1"/>
  <c r="C2175" i="1"/>
  <c r="C2176" i="1"/>
  <c r="C2177" i="1"/>
  <c r="C2178" i="1"/>
  <c r="C2179" i="1"/>
  <c r="C2180" i="1"/>
  <c r="C2181" i="1"/>
  <c r="C2182" i="1"/>
  <c r="C2183" i="1"/>
  <c r="C2184" i="1"/>
  <c r="C2185" i="1"/>
  <c r="C2186" i="1"/>
  <c r="C2187" i="1"/>
  <c r="C2188" i="1"/>
  <c r="C2189" i="1"/>
  <c r="C2190" i="1"/>
  <c r="C2191" i="1"/>
  <c r="C2192" i="1"/>
  <c r="C2193" i="1"/>
  <c r="C2194" i="1"/>
  <c r="C2195" i="1"/>
  <c r="C2196" i="1"/>
  <c r="C2197" i="1"/>
  <c r="C2198" i="1"/>
  <c r="C2199" i="1"/>
  <c r="C2200" i="1"/>
  <c r="C2201" i="1"/>
  <c r="C2202" i="1"/>
  <c r="C2203" i="1"/>
  <c r="C2204" i="1"/>
  <c r="C2205" i="1"/>
  <c r="C2206" i="1"/>
  <c r="C2207" i="1"/>
  <c r="C2208" i="1"/>
  <c r="C2209" i="1"/>
  <c r="C2210" i="1"/>
  <c r="C2211" i="1"/>
  <c r="C2212" i="1"/>
  <c r="C2213" i="1"/>
  <c r="C2214" i="1"/>
  <c r="C2215" i="1"/>
  <c r="C2216" i="1"/>
  <c r="C2217" i="1"/>
  <c r="C2218" i="1"/>
  <c r="C2219" i="1"/>
  <c r="C2220" i="1"/>
  <c r="C2221" i="1"/>
  <c r="C2222" i="1"/>
  <c r="C2223" i="1"/>
  <c r="C2224" i="1"/>
  <c r="C2225" i="1"/>
  <c r="C2226" i="1"/>
  <c r="C2227" i="1"/>
  <c r="C2228" i="1"/>
  <c r="C2229" i="1"/>
  <c r="C2230" i="1"/>
  <c r="C2231" i="1"/>
  <c r="C2232" i="1"/>
  <c r="C2233" i="1"/>
  <c r="C2234" i="1"/>
  <c r="C2235" i="1"/>
  <c r="C2236" i="1"/>
  <c r="C2237" i="1"/>
  <c r="C2238" i="1"/>
  <c r="C2239" i="1"/>
  <c r="C2240" i="1"/>
  <c r="C2241" i="1"/>
  <c r="C2242" i="1"/>
  <c r="C2243" i="1"/>
  <c r="C2244" i="1"/>
  <c r="C2245" i="1"/>
  <c r="C2246" i="1"/>
  <c r="C2247" i="1"/>
  <c r="C2248" i="1"/>
  <c r="C2249" i="1"/>
  <c r="C2250" i="1"/>
  <c r="C2251" i="1"/>
  <c r="C2252" i="1"/>
  <c r="C2253" i="1"/>
  <c r="C2254" i="1"/>
  <c r="C2255" i="1"/>
  <c r="C2256" i="1"/>
  <c r="C2257" i="1"/>
  <c r="C2258" i="1"/>
  <c r="C2259" i="1"/>
  <c r="C2260" i="1"/>
  <c r="C2261" i="1"/>
  <c r="C2262" i="1"/>
  <c r="C2263" i="1"/>
  <c r="C2264" i="1"/>
  <c r="C2265" i="1"/>
  <c r="C2266" i="1"/>
  <c r="C2267" i="1"/>
  <c r="C2268" i="1"/>
  <c r="C2269" i="1"/>
  <c r="C2270" i="1"/>
  <c r="C2271" i="1"/>
  <c r="C2272" i="1"/>
  <c r="C2273" i="1"/>
  <c r="C2274" i="1"/>
  <c r="C2275" i="1"/>
  <c r="C2276" i="1"/>
  <c r="C2277" i="1"/>
  <c r="C2278" i="1"/>
  <c r="C2279" i="1"/>
  <c r="C2280" i="1"/>
  <c r="C2281" i="1"/>
  <c r="C2282" i="1"/>
  <c r="C2283" i="1"/>
  <c r="C2284" i="1"/>
  <c r="C2285" i="1"/>
  <c r="C2286" i="1"/>
  <c r="C2287" i="1"/>
  <c r="C2288" i="1"/>
  <c r="C2289" i="1"/>
  <c r="C2290" i="1"/>
  <c r="C2291" i="1"/>
  <c r="C2292" i="1"/>
  <c r="C2293" i="1"/>
  <c r="C2294" i="1"/>
  <c r="C2295" i="1"/>
  <c r="C2296" i="1"/>
  <c r="C2297" i="1"/>
  <c r="C2298" i="1"/>
  <c r="C2299" i="1"/>
  <c r="C2300" i="1"/>
  <c r="C2301" i="1"/>
  <c r="C2302" i="1"/>
  <c r="C2303" i="1"/>
  <c r="C2304" i="1"/>
  <c r="C2305" i="1"/>
  <c r="C2306" i="1"/>
  <c r="C2307" i="1"/>
  <c r="C2308" i="1"/>
  <c r="C2309" i="1"/>
  <c r="C2310" i="1"/>
  <c r="C2311" i="1"/>
  <c r="C2312" i="1"/>
  <c r="C2313" i="1"/>
  <c r="C2314" i="1"/>
  <c r="C2315" i="1"/>
  <c r="C2316" i="1"/>
  <c r="C2317" i="1"/>
  <c r="C2318" i="1"/>
  <c r="C2319" i="1"/>
  <c r="C2320" i="1"/>
  <c r="C2321" i="1"/>
  <c r="C2322" i="1"/>
  <c r="C2323" i="1"/>
  <c r="C2324" i="1"/>
  <c r="C2325" i="1"/>
  <c r="C2326" i="1"/>
  <c r="C2327" i="1"/>
  <c r="C2328" i="1"/>
  <c r="C2329" i="1"/>
  <c r="C2330" i="1"/>
  <c r="C2331" i="1"/>
  <c r="C2332" i="1"/>
  <c r="C2333" i="1"/>
  <c r="C2334" i="1"/>
  <c r="C2335" i="1"/>
  <c r="C2336" i="1"/>
  <c r="C2337" i="1"/>
  <c r="C2338" i="1"/>
  <c r="C2339" i="1"/>
  <c r="C2340" i="1"/>
  <c r="C2341" i="1"/>
  <c r="C2342" i="1"/>
  <c r="C2343" i="1"/>
  <c r="C2344" i="1"/>
  <c r="C2345" i="1"/>
  <c r="C2346" i="1"/>
  <c r="C2347" i="1"/>
  <c r="C2348" i="1"/>
  <c r="C2349" i="1"/>
  <c r="C2350" i="1"/>
  <c r="C2351" i="1"/>
  <c r="C2352" i="1"/>
  <c r="C2353" i="1"/>
  <c r="C2354" i="1"/>
  <c r="C2355" i="1"/>
  <c r="C2356" i="1"/>
  <c r="C2357" i="1"/>
  <c r="C2358" i="1"/>
  <c r="C2359" i="1"/>
  <c r="C2360" i="1"/>
  <c r="C2361" i="1"/>
  <c r="C2362" i="1"/>
  <c r="C2363" i="1"/>
  <c r="C2364" i="1"/>
  <c r="C2365" i="1"/>
  <c r="C2366" i="1"/>
  <c r="C2367" i="1"/>
  <c r="C2368" i="1"/>
  <c r="C2369" i="1"/>
  <c r="C2370" i="1"/>
  <c r="C2371" i="1"/>
  <c r="C2372" i="1"/>
  <c r="C2373" i="1"/>
  <c r="C2374" i="1"/>
  <c r="C2375" i="1"/>
  <c r="C2376" i="1"/>
  <c r="C2377" i="1"/>
  <c r="C2378" i="1"/>
  <c r="C2379" i="1"/>
  <c r="C2380" i="1"/>
  <c r="C2381" i="1"/>
  <c r="C2382" i="1"/>
  <c r="C2383" i="1"/>
  <c r="C2384" i="1"/>
  <c r="C2385" i="1"/>
  <c r="C2386" i="1"/>
  <c r="C2387" i="1"/>
  <c r="C2388" i="1"/>
  <c r="C2389" i="1"/>
  <c r="C2390" i="1"/>
  <c r="C2391" i="1"/>
  <c r="C2392" i="1"/>
  <c r="C2393" i="1"/>
  <c r="C2394" i="1"/>
  <c r="C2395" i="1"/>
  <c r="C2396" i="1"/>
  <c r="C2397" i="1"/>
  <c r="C2398" i="1"/>
  <c r="C2399" i="1"/>
  <c r="C2400" i="1"/>
  <c r="C2401" i="1"/>
  <c r="C2402" i="1"/>
  <c r="C2403" i="1"/>
  <c r="C2404" i="1"/>
  <c r="C2405" i="1"/>
  <c r="C2406" i="1"/>
  <c r="C2407" i="1"/>
  <c r="C2408" i="1"/>
  <c r="C2409" i="1"/>
  <c r="C2410" i="1"/>
  <c r="C2411" i="1"/>
  <c r="C2412" i="1"/>
  <c r="C2413" i="1"/>
  <c r="C2414" i="1"/>
  <c r="C2415" i="1"/>
  <c r="C2416" i="1"/>
  <c r="C2417" i="1"/>
  <c r="C2418" i="1"/>
  <c r="C2419" i="1"/>
  <c r="C2420" i="1"/>
  <c r="C2421" i="1"/>
  <c r="C2422" i="1"/>
  <c r="C2423" i="1"/>
  <c r="C2424" i="1"/>
  <c r="C2425" i="1"/>
  <c r="C2426" i="1"/>
  <c r="C2427" i="1"/>
  <c r="C2428" i="1"/>
  <c r="C2429" i="1"/>
  <c r="C2430" i="1"/>
  <c r="C2431" i="1"/>
  <c r="C2432" i="1"/>
  <c r="C2433" i="1"/>
  <c r="C2434" i="1"/>
  <c r="C2435" i="1"/>
  <c r="C2436" i="1"/>
  <c r="C2437" i="1"/>
  <c r="C2438" i="1"/>
  <c r="C2439" i="1"/>
  <c r="C2440" i="1"/>
  <c r="C2441" i="1"/>
  <c r="C2442" i="1"/>
  <c r="C2443" i="1"/>
  <c r="C2444" i="1"/>
  <c r="C2445" i="1"/>
  <c r="C2446" i="1"/>
  <c r="C2447" i="1"/>
  <c r="C2448" i="1"/>
  <c r="C2449" i="1"/>
  <c r="C2450" i="1"/>
  <c r="C2451" i="1"/>
  <c r="C2452" i="1"/>
  <c r="C2453" i="1"/>
  <c r="C2454" i="1"/>
  <c r="C2455" i="1"/>
  <c r="C2456" i="1"/>
  <c r="C2457" i="1"/>
  <c r="C2458" i="1"/>
  <c r="C2459" i="1"/>
  <c r="C2460" i="1"/>
  <c r="C2461" i="1"/>
  <c r="C2462" i="1"/>
  <c r="C2463" i="1"/>
  <c r="C2464" i="1"/>
  <c r="C2465" i="1"/>
  <c r="C2466" i="1"/>
  <c r="C2467" i="1"/>
  <c r="C2468" i="1"/>
  <c r="C2469" i="1"/>
  <c r="C2470" i="1"/>
  <c r="C2471" i="1"/>
  <c r="C2472" i="1"/>
  <c r="C2473" i="1"/>
  <c r="C2474" i="1"/>
  <c r="C2475" i="1"/>
  <c r="C2476" i="1"/>
  <c r="C2477" i="1"/>
  <c r="C2478" i="1"/>
  <c r="C2479" i="1"/>
  <c r="C2480" i="1"/>
  <c r="C2481" i="1"/>
  <c r="C2482" i="1"/>
  <c r="C2483" i="1"/>
  <c r="C2484" i="1"/>
  <c r="C2485" i="1"/>
  <c r="C2486" i="1"/>
  <c r="C2487" i="1"/>
  <c r="C2488" i="1"/>
  <c r="C2489" i="1"/>
  <c r="C2490" i="1"/>
  <c r="C2491" i="1"/>
  <c r="C2492" i="1"/>
  <c r="C2493" i="1"/>
  <c r="C2494" i="1"/>
  <c r="C2495" i="1"/>
  <c r="C2496" i="1"/>
  <c r="C2497" i="1"/>
  <c r="C2498" i="1"/>
  <c r="C2499" i="1"/>
  <c r="C2500" i="1"/>
  <c r="C2501" i="1"/>
  <c r="C2502" i="1"/>
  <c r="C2503" i="1"/>
  <c r="C2504" i="1"/>
  <c r="C2505" i="1"/>
  <c r="C2506" i="1"/>
  <c r="C2507" i="1"/>
  <c r="C2508" i="1"/>
  <c r="C2509" i="1"/>
  <c r="C2510" i="1"/>
  <c r="C2511" i="1"/>
  <c r="C2512" i="1"/>
  <c r="C2513" i="1"/>
  <c r="C2514" i="1"/>
  <c r="C2515" i="1"/>
  <c r="C2516" i="1"/>
  <c r="C2517" i="1"/>
  <c r="C2518" i="1"/>
  <c r="C2519" i="1"/>
  <c r="C2520" i="1"/>
  <c r="C2521" i="1"/>
  <c r="C2522" i="1"/>
  <c r="C2523" i="1"/>
  <c r="C2524" i="1"/>
  <c r="C2525" i="1"/>
  <c r="C2526" i="1"/>
  <c r="C2527" i="1"/>
  <c r="C2528" i="1"/>
  <c r="C2529" i="1"/>
  <c r="C2530" i="1"/>
  <c r="C2531" i="1"/>
  <c r="C2532" i="1"/>
  <c r="C2533" i="1"/>
  <c r="C2534" i="1"/>
  <c r="C2535" i="1"/>
  <c r="C2536" i="1"/>
  <c r="C2537" i="1"/>
  <c r="C2538" i="1"/>
  <c r="C2539" i="1"/>
  <c r="C2540" i="1"/>
  <c r="C2541" i="1"/>
  <c r="C2542" i="1"/>
  <c r="C2543" i="1"/>
  <c r="C2544" i="1"/>
  <c r="C2545" i="1"/>
  <c r="C2546" i="1"/>
  <c r="C2547" i="1"/>
  <c r="C2548" i="1"/>
  <c r="C2549" i="1"/>
  <c r="C2550" i="1"/>
  <c r="C2551" i="1"/>
  <c r="C2552" i="1"/>
  <c r="C2553" i="1"/>
  <c r="C2554" i="1"/>
  <c r="C2555" i="1"/>
  <c r="C2556" i="1"/>
  <c r="C2557" i="1"/>
  <c r="C2558" i="1"/>
  <c r="C2559" i="1"/>
  <c r="C2560" i="1"/>
  <c r="C2561" i="1"/>
  <c r="C2562" i="1"/>
  <c r="C2563" i="1"/>
  <c r="C2564" i="1"/>
  <c r="C2565" i="1"/>
  <c r="C2566" i="1"/>
  <c r="C2567" i="1"/>
  <c r="C2568" i="1"/>
  <c r="C2569" i="1"/>
  <c r="C2570" i="1"/>
  <c r="C2571" i="1"/>
  <c r="C2572" i="1"/>
  <c r="C2573" i="1"/>
  <c r="C2574" i="1"/>
  <c r="C2575" i="1"/>
  <c r="C2576" i="1"/>
  <c r="C2577" i="1"/>
  <c r="C2578" i="1"/>
  <c r="C2579" i="1"/>
  <c r="C2580" i="1"/>
  <c r="C2581" i="1"/>
  <c r="C2582" i="1"/>
  <c r="C2583" i="1"/>
  <c r="C2584" i="1"/>
  <c r="C2585" i="1"/>
  <c r="C2586" i="1"/>
  <c r="C2587" i="1"/>
  <c r="C2588" i="1"/>
  <c r="C2589" i="1"/>
  <c r="C2590" i="1"/>
  <c r="C2591" i="1"/>
  <c r="C2592" i="1"/>
  <c r="C2593" i="1"/>
  <c r="C2594" i="1"/>
  <c r="C2595" i="1"/>
  <c r="C2596" i="1"/>
  <c r="C2597" i="1"/>
  <c r="C2598" i="1"/>
  <c r="C2599" i="1"/>
  <c r="C2600" i="1"/>
  <c r="C2601" i="1"/>
  <c r="C2602" i="1"/>
  <c r="C2603" i="1"/>
  <c r="C2604" i="1"/>
  <c r="C2605" i="1"/>
  <c r="C2606" i="1"/>
  <c r="C2607" i="1"/>
  <c r="C2608" i="1"/>
  <c r="C2609" i="1"/>
  <c r="C2610" i="1"/>
  <c r="C2611" i="1"/>
  <c r="C2612" i="1"/>
  <c r="C2613" i="1"/>
  <c r="C2614" i="1"/>
  <c r="C2615" i="1"/>
  <c r="C2616" i="1"/>
  <c r="C2617" i="1"/>
  <c r="C2618" i="1"/>
  <c r="C2619" i="1"/>
  <c r="C2620" i="1"/>
  <c r="C2621" i="1"/>
  <c r="C2622" i="1"/>
  <c r="C2623" i="1"/>
  <c r="C2624" i="1"/>
  <c r="C2625" i="1"/>
  <c r="C2626" i="1"/>
  <c r="C2627" i="1"/>
  <c r="C2628" i="1"/>
  <c r="C2629" i="1"/>
  <c r="C2630" i="1"/>
  <c r="C2631" i="1"/>
  <c r="C2632" i="1"/>
  <c r="C2633" i="1"/>
  <c r="C2634" i="1"/>
  <c r="C2635" i="1"/>
  <c r="C2636" i="1"/>
  <c r="C2637" i="1"/>
  <c r="C2638" i="1"/>
  <c r="C2639" i="1"/>
  <c r="C2640" i="1"/>
  <c r="C2641" i="1"/>
  <c r="C2642" i="1"/>
  <c r="C2643" i="1"/>
  <c r="C2644" i="1"/>
  <c r="C2645" i="1"/>
  <c r="C2646" i="1"/>
  <c r="C2647" i="1"/>
  <c r="C2648" i="1"/>
  <c r="C2649" i="1"/>
  <c r="C2650" i="1"/>
  <c r="C2651" i="1"/>
  <c r="C2652" i="1"/>
  <c r="C2653" i="1"/>
  <c r="C2654" i="1"/>
  <c r="C2655" i="1"/>
  <c r="C2656" i="1"/>
  <c r="C2657" i="1"/>
  <c r="C2658" i="1"/>
  <c r="C2659" i="1"/>
  <c r="C2660" i="1"/>
  <c r="C2661" i="1"/>
  <c r="C2662" i="1"/>
  <c r="C2663" i="1"/>
  <c r="C2664" i="1"/>
  <c r="C2665" i="1"/>
  <c r="C2666" i="1"/>
  <c r="C2667" i="1"/>
  <c r="C2668" i="1"/>
  <c r="C2669" i="1"/>
  <c r="C2670" i="1"/>
  <c r="C2671" i="1"/>
  <c r="C2672" i="1"/>
  <c r="C2673" i="1"/>
  <c r="C2674" i="1"/>
  <c r="C2675" i="1"/>
  <c r="C2676" i="1"/>
  <c r="C2677" i="1"/>
  <c r="C2678" i="1"/>
  <c r="C2679" i="1"/>
  <c r="C2680" i="1"/>
  <c r="C2681" i="1"/>
  <c r="C2682" i="1"/>
  <c r="C2683" i="1"/>
  <c r="C2684" i="1"/>
  <c r="C2685" i="1"/>
  <c r="C2686" i="1"/>
  <c r="C2687" i="1"/>
  <c r="C2688" i="1"/>
  <c r="C2689" i="1"/>
  <c r="C2690" i="1"/>
  <c r="C2691" i="1"/>
  <c r="C2692" i="1"/>
  <c r="C2693" i="1"/>
  <c r="C2694" i="1"/>
  <c r="C2695" i="1"/>
  <c r="C2696" i="1"/>
  <c r="C2697" i="1"/>
  <c r="C2698" i="1"/>
  <c r="C2699" i="1"/>
  <c r="C2700" i="1"/>
  <c r="C2701" i="1"/>
  <c r="C2702" i="1"/>
  <c r="C2703" i="1"/>
  <c r="C2704" i="1"/>
  <c r="C2705" i="1"/>
  <c r="C2706" i="1"/>
  <c r="C2707" i="1"/>
  <c r="C2708" i="1"/>
  <c r="C2709" i="1"/>
  <c r="C2710" i="1"/>
  <c r="C2711" i="1"/>
  <c r="C2712" i="1"/>
  <c r="C2713" i="1"/>
  <c r="C2714" i="1"/>
  <c r="C2715" i="1"/>
  <c r="C2716" i="1"/>
  <c r="C2717" i="1"/>
  <c r="C2718" i="1"/>
  <c r="C2719" i="1"/>
  <c r="C2720" i="1"/>
  <c r="C2721" i="1"/>
  <c r="C2722" i="1"/>
  <c r="C2723" i="1"/>
  <c r="C2724" i="1"/>
  <c r="C2725" i="1"/>
  <c r="C2726" i="1"/>
  <c r="C2727" i="1"/>
  <c r="C2728" i="1"/>
  <c r="C2729" i="1"/>
  <c r="C2730" i="1"/>
  <c r="C2731" i="1"/>
  <c r="C2732" i="1"/>
  <c r="C2733" i="1"/>
  <c r="C2734" i="1"/>
  <c r="C2735" i="1"/>
  <c r="C2736" i="1"/>
  <c r="C2737" i="1"/>
  <c r="C2738" i="1"/>
  <c r="C2739" i="1"/>
  <c r="C2740" i="1"/>
  <c r="C2741" i="1"/>
  <c r="C2742" i="1"/>
  <c r="C2743" i="1"/>
  <c r="C2744" i="1"/>
  <c r="C2745" i="1"/>
  <c r="C2746" i="1"/>
  <c r="C2747" i="1"/>
  <c r="C2748" i="1"/>
  <c r="C2749" i="1"/>
  <c r="C2750" i="1"/>
  <c r="C2751" i="1"/>
  <c r="C2752" i="1"/>
  <c r="C2753" i="1"/>
  <c r="C2754" i="1"/>
  <c r="C2755" i="1"/>
  <c r="C2756" i="1"/>
  <c r="C2757" i="1"/>
  <c r="C2758" i="1"/>
  <c r="C2759" i="1"/>
  <c r="C2760" i="1"/>
  <c r="C2761" i="1"/>
  <c r="C2762" i="1"/>
  <c r="C2763" i="1"/>
  <c r="C2764" i="1"/>
  <c r="C2765" i="1"/>
  <c r="C2766" i="1"/>
  <c r="C2767" i="1"/>
  <c r="C2768" i="1"/>
  <c r="C2769" i="1"/>
  <c r="C2770" i="1"/>
  <c r="C2771" i="1"/>
  <c r="C2772" i="1"/>
  <c r="C2773" i="1"/>
  <c r="C2774" i="1"/>
  <c r="C2775" i="1"/>
  <c r="C2776" i="1"/>
  <c r="C2777" i="1"/>
  <c r="C2778" i="1"/>
  <c r="C2779" i="1"/>
  <c r="C2780" i="1"/>
  <c r="C2781" i="1"/>
  <c r="C2782" i="1"/>
  <c r="C2783" i="1"/>
  <c r="C2784" i="1"/>
  <c r="C2785" i="1"/>
  <c r="C2786" i="1"/>
  <c r="C2787" i="1"/>
  <c r="C2788" i="1"/>
  <c r="C2789" i="1"/>
  <c r="C2790" i="1"/>
  <c r="C2791" i="1"/>
  <c r="C2792" i="1"/>
  <c r="C2793" i="1"/>
  <c r="C2794" i="1"/>
  <c r="C2795" i="1"/>
  <c r="C2796" i="1"/>
  <c r="C2797" i="1"/>
  <c r="C2798" i="1"/>
  <c r="C2799" i="1"/>
  <c r="C2800" i="1"/>
  <c r="C2801" i="1"/>
  <c r="C2802" i="1"/>
  <c r="C2803" i="1"/>
  <c r="C2804" i="1"/>
  <c r="C2805" i="1"/>
  <c r="C2806" i="1"/>
  <c r="C2807" i="1"/>
  <c r="C2808" i="1"/>
  <c r="C2809" i="1"/>
  <c r="C2810" i="1"/>
  <c r="C2811" i="1"/>
  <c r="C2812" i="1"/>
  <c r="C2813" i="1"/>
  <c r="C2814" i="1"/>
  <c r="C2815" i="1"/>
  <c r="C2816" i="1"/>
  <c r="C2817" i="1"/>
  <c r="C2818" i="1"/>
  <c r="C2819" i="1"/>
  <c r="C2820" i="1"/>
  <c r="C2821" i="1"/>
  <c r="C2822" i="1"/>
  <c r="C2823" i="1"/>
  <c r="C2824" i="1"/>
  <c r="C2825" i="1"/>
  <c r="C2826" i="1"/>
  <c r="C2827" i="1"/>
  <c r="C2828" i="1"/>
  <c r="C2829" i="1"/>
  <c r="C2830" i="1"/>
  <c r="C2831" i="1"/>
  <c r="C2832" i="1"/>
  <c r="C2833" i="1"/>
  <c r="C2834" i="1"/>
  <c r="C2835" i="1"/>
  <c r="C2836" i="1"/>
  <c r="C2837" i="1"/>
  <c r="C2838" i="1"/>
  <c r="C2839" i="1"/>
  <c r="C2840" i="1"/>
  <c r="C2841" i="1"/>
  <c r="C2842" i="1"/>
  <c r="C2843" i="1"/>
  <c r="C2844" i="1"/>
  <c r="C2845" i="1"/>
  <c r="C2846" i="1"/>
  <c r="C2847" i="1"/>
  <c r="C2848" i="1"/>
  <c r="C2849" i="1"/>
  <c r="C2850" i="1"/>
  <c r="C2851" i="1"/>
  <c r="C2852" i="1"/>
  <c r="C2853" i="1"/>
  <c r="C2854" i="1"/>
  <c r="C2855" i="1"/>
  <c r="C2856" i="1"/>
  <c r="C2857" i="1"/>
  <c r="C2858" i="1"/>
  <c r="C2859" i="1"/>
  <c r="C2860" i="1"/>
  <c r="C2861" i="1"/>
  <c r="C2862" i="1"/>
  <c r="C2863" i="1"/>
  <c r="C2864" i="1"/>
  <c r="C2865" i="1"/>
  <c r="C2866" i="1"/>
  <c r="C2867" i="1"/>
  <c r="C2868" i="1"/>
  <c r="C2869" i="1"/>
  <c r="C2870" i="1"/>
  <c r="C2871" i="1"/>
  <c r="C2872" i="1"/>
  <c r="C2873" i="1"/>
  <c r="C2874" i="1"/>
  <c r="C2875" i="1"/>
  <c r="C2876" i="1"/>
  <c r="C2877" i="1"/>
  <c r="C2878" i="1"/>
  <c r="C2879" i="1"/>
  <c r="C2880" i="1"/>
  <c r="C2881" i="1"/>
  <c r="C2882" i="1"/>
  <c r="C2883" i="1"/>
  <c r="C2884" i="1"/>
  <c r="C2885" i="1"/>
  <c r="C2886" i="1"/>
  <c r="C2887" i="1"/>
  <c r="C2888" i="1"/>
  <c r="C2889" i="1"/>
  <c r="C2890" i="1"/>
  <c r="C2891" i="1"/>
  <c r="C2892" i="1"/>
  <c r="C2893" i="1"/>
  <c r="C2894" i="1"/>
  <c r="C2895" i="1"/>
  <c r="C2896" i="1"/>
  <c r="C2897" i="1"/>
  <c r="C2898" i="1"/>
  <c r="C2899" i="1"/>
  <c r="C2900" i="1"/>
  <c r="C2901" i="1"/>
  <c r="C2902" i="1"/>
  <c r="C2903" i="1"/>
  <c r="C2904" i="1"/>
  <c r="C2905" i="1"/>
  <c r="C2906" i="1"/>
  <c r="C2907" i="1"/>
  <c r="C2908" i="1"/>
  <c r="C2909" i="1"/>
  <c r="C2910" i="1"/>
  <c r="C2911" i="1"/>
  <c r="C2912" i="1"/>
  <c r="C2913" i="1"/>
  <c r="C2914" i="1"/>
  <c r="C2915" i="1"/>
  <c r="C2916" i="1"/>
  <c r="C2917" i="1"/>
  <c r="C2918" i="1"/>
  <c r="C2919" i="1"/>
  <c r="C2920" i="1"/>
  <c r="C2921" i="1"/>
  <c r="C2922" i="1"/>
  <c r="C2923" i="1"/>
  <c r="C2924" i="1"/>
  <c r="C2925" i="1"/>
  <c r="C2926" i="1"/>
  <c r="C2927" i="1"/>
  <c r="C2928" i="1"/>
  <c r="C2929" i="1"/>
  <c r="C2930" i="1"/>
  <c r="C2931" i="1"/>
  <c r="C2932" i="1"/>
  <c r="C2933" i="1"/>
  <c r="C2934" i="1"/>
  <c r="C2935" i="1"/>
  <c r="C2936" i="1"/>
  <c r="C2937" i="1"/>
  <c r="C2938" i="1"/>
  <c r="C2939" i="1"/>
  <c r="C2940" i="1"/>
  <c r="C2941" i="1"/>
  <c r="C2942" i="1"/>
  <c r="C2943" i="1"/>
  <c r="C2944" i="1"/>
  <c r="C2945" i="1"/>
  <c r="C2946" i="1"/>
  <c r="C2947" i="1"/>
  <c r="C2948" i="1"/>
  <c r="C2949" i="1"/>
  <c r="C2950" i="1"/>
  <c r="C2951" i="1"/>
  <c r="C2952" i="1"/>
  <c r="C2953" i="1"/>
  <c r="C2954" i="1"/>
  <c r="C2955" i="1"/>
  <c r="C2956" i="1"/>
  <c r="C2957" i="1"/>
  <c r="C2958" i="1"/>
  <c r="C2959" i="1"/>
  <c r="C2960" i="1"/>
  <c r="C2961" i="1"/>
  <c r="C2962" i="1"/>
  <c r="C2963" i="1"/>
  <c r="C2964" i="1"/>
  <c r="C2965" i="1"/>
  <c r="C2966" i="1"/>
  <c r="C2967" i="1"/>
  <c r="C2968" i="1"/>
  <c r="C2969" i="1"/>
  <c r="C2970" i="1"/>
  <c r="C2971" i="1"/>
  <c r="C2972" i="1"/>
  <c r="C2973" i="1"/>
  <c r="C2974" i="1"/>
  <c r="C2975" i="1"/>
  <c r="C2976" i="1"/>
  <c r="C2977" i="1"/>
  <c r="C2978" i="1"/>
  <c r="C2979" i="1"/>
  <c r="C2980" i="1"/>
  <c r="C2981" i="1"/>
  <c r="C2982" i="1"/>
  <c r="C2983" i="1"/>
  <c r="C2984" i="1"/>
  <c r="C2985" i="1"/>
  <c r="C2986" i="1"/>
  <c r="C2987" i="1"/>
  <c r="C2988" i="1"/>
  <c r="C2989" i="1"/>
  <c r="C2990" i="1"/>
  <c r="C2991" i="1"/>
  <c r="C2992" i="1"/>
  <c r="C2993" i="1"/>
  <c r="C2994" i="1"/>
  <c r="C2995" i="1"/>
  <c r="C2996" i="1"/>
  <c r="C2997" i="1"/>
  <c r="C2998" i="1"/>
  <c r="C2999" i="1"/>
  <c r="C3000" i="1"/>
  <c r="C3001" i="1"/>
  <c r="C3002" i="1"/>
  <c r="C3003" i="1"/>
  <c r="C3004" i="1"/>
  <c r="C3005" i="1"/>
  <c r="C3006" i="1"/>
  <c r="C3007" i="1"/>
  <c r="C3008" i="1"/>
  <c r="C3009" i="1"/>
  <c r="C3010" i="1"/>
  <c r="C3011" i="1"/>
  <c r="C3012" i="1"/>
  <c r="C3013" i="1"/>
  <c r="C3014" i="1"/>
  <c r="C3015" i="1"/>
  <c r="C3016" i="1"/>
  <c r="C3017" i="1"/>
  <c r="C3018" i="1"/>
  <c r="C3019" i="1"/>
  <c r="C3020" i="1"/>
  <c r="C3021" i="1"/>
  <c r="C3022" i="1"/>
  <c r="C3023" i="1"/>
  <c r="C3024" i="1"/>
  <c r="C3025" i="1"/>
  <c r="C3026" i="1"/>
  <c r="C3027" i="1"/>
  <c r="C3028" i="1"/>
  <c r="C3029" i="1"/>
  <c r="C3030" i="1"/>
  <c r="C3031" i="1"/>
  <c r="C3032" i="1"/>
  <c r="C3033" i="1"/>
  <c r="C3034" i="1"/>
  <c r="C3035" i="1"/>
  <c r="C3036" i="1"/>
  <c r="C3037" i="1"/>
  <c r="C3038" i="1"/>
  <c r="C3039" i="1"/>
  <c r="C3040" i="1"/>
  <c r="C3041" i="1"/>
  <c r="C3042" i="1"/>
  <c r="C3043" i="1"/>
  <c r="C3044" i="1"/>
  <c r="C3045" i="1"/>
  <c r="C3046" i="1"/>
  <c r="C3047" i="1"/>
  <c r="C3048" i="1"/>
  <c r="C3049" i="1"/>
  <c r="C3050" i="1"/>
  <c r="C3051" i="1"/>
  <c r="C3052" i="1"/>
  <c r="C3053" i="1"/>
  <c r="C3054" i="1"/>
  <c r="C3055" i="1"/>
  <c r="C3056" i="1"/>
  <c r="C3057" i="1"/>
  <c r="C3058" i="1"/>
  <c r="C3059" i="1"/>
  <c r="C3060" i="1"/>
  <c r="C3061" i="1"/>
  <c r="C3062" i="1"/>
  <c r="C3063" i="1"/>
  <c r="C3064" i="1"/>
  <c r="C3065" i="1"/>
  <c r="C3066" i="1"/>
  <c r="C3067" i="1"/>
  <c r="C3068" i="1"/>
  <c r="C3069" i="1"/>
  <c r="C3070" i="1"/>
  <c r="C3071" i="1"/>
  <c r="C3072" i="1"/>
  <c r="C3073" i="1"/>
  <c r="C3074" i="1"/>
  <c r="C3075" i="1"/>
  <c r="C3076" i="1"/>
  <c r="C3077" i="1"/>
  <c r="C3078" i="1"/>
  <c r="C3079" i="1"/>
  <c r="C3080" i="1"/>
  <c r="C3081" i="1"/>
  <c r="C3082" i="1"/>
  <c r="C3083" i="1"/>
  <c r="C3084" i="1"/>
  <c r="C3085" i="1"/>
  <c r="C3086" i="1"/>
  <c r="C3087" i="1"/>
  <c r="C3088" i="1"/>
  <c r="C3089" i="1"/>
  <c r="C3090" i="1"/>
  <c r="C3091" i="1"/>
  <c r="C3092" i="1"/>
  <c r="C3093" i="1"/>
  <c r="C3094" i="1"/>
  <c r="C3095" i="1"/>
  <c r="C3096" i="1"/>
  <c r="C3097" i="1"/>
  <c r="C3098" i="1"/>
  <c r="C3099" i="1"/>
  <c r="C3100" i="1"/>
  <c r="C3101" i="1"/>
  <c r="C3102" i="1"/>
  <c r="C3103" i="1"/>
  <c r="C3104" i="1"/>
  <c r="C3105" i="1"/>
  <c r="C3106" i="1"/>
  <c r="C3107" i="1"/>
  <c r="C3108" i="1"/>
  <c r="C3109" i="1"/>
  <c r="C3110" i="1"/>
  <c r="C3111" i="1"/>
  <c r="C3112" i="1"/>
  <c r="C3113" i="1"/>
  <c r="C3114" i="1"/>
  <c r="C3115" i="1"/>
  <c r="C3116" i="1"/>
  <c r="C3117" i="1"/>
  <c r="C3118" i="1"/>
  <c r="C3119" i="1"/>
  <c r="C3120" i="1"/>
  <c r="C3121" i="1"/>
  <c r="C3122" i="1"/>
  <c r="C3123" i="1"/>
  <c r="C3124" i="1"/>
  <c r="C3125" i="1"/>
  <c r="C3126" i="1"/>
  <c r="C3127" i="1"/>
  <c r="C3128" i="1"/>
  <c r="C3129" i="1"/>
  <c r="C3130" i="1"/>
  <c r="C3131" i="1"/>
  <c r="C3132" i="1"/>
  <c r="C3133" i="1"/>
  <c r="C3134" i="1"/>
  <c r="C3135" i="1"/>
  <c r="C3136" i="1"/>
  <c r="C3137" i="1"/>
  <c r="C3138" i="1"/>
  <c r="C3139" i="1"/>
  <c r="C3140" i="1"/>
  <c r="C3141" i="1"/>
  <c r="C3142" i="1"/>
  <c r="C3143" i="1"/>
  <c r="C3144" i="1"/>
  <c r="C3145" i="1"/>
  <c r="C3146" i="1"/>
  <c r="C3147" i="1"/>
  <c r="C3148" i="1"/>
  <c r="C3149" i="1"/>
  <c r="C3150" i="1"/>
  <c r="C3151" i="1"/>
  <c r="C3152" i="1"/>
  <c r="C3153" i="1"/>
  <c r="C3154" i="1"/>
  <c r="C3155" i="1"/>
  <c r="C3156" i="1"/>
  <c r="C3157" i="1"/>
  <c r="C3158" i="1"/>
  <c r="C3159" i="1"/>
  <c r="C3160" i="1"/>
  <c r="C3161" i="1"/>
  <c r="C3162" i="1"/>
  <c r="C3163" i="1"/>
  <c r="C3164" i="1"/>
  <c r="C3165" i="1"/>
  <c r="C3166" i="1"/>
  <c r="C3167" i="1"/>
  <c r="C3168" i="1"/>
  <c r="C3169" i="1"/>
  <c r="C3170" i="1"/>
  <c r="C3171" i="1"/>
  <c r="C3172" i="1"/>
  <c r="C3173" i="1"/>
  <c r="C3174" i="1"/>
  <c r="C3175" i="1"/>
  <c r="C3176" i="1"/>
  <c r="C3177" i="1"/>
  <c r="C3178" i="1"/>
  <c r="C3179" i="1"/>
  <c r="C3180" i="1"/>
  <c r="C3181" i="1"/>
  <c r="C3182" i="1"/>
  <c r="C3183" i="1"/>
  <c r="C3184" i="1"/>
  <c r="C3185" i="1"/>
  <c r="C3186" i="1"/>
  <c r="C3187" i="1"/>
  <c r="C3188" i="1"/>
  <c r="C3189" i="1"/>
  <c r="C3190" i="1"/>
  <c r="C3191" i="1"/>
  <c r="C3192" i="1"/>
  <c r="C3193" i="1"/>
  <c r="C3194" i="1"/>
  <c r="C3195" i="1"/>
  <c r="C3196" i="1"/>
  <c r="C3197" i="1"/>
  <c r="C3198" i="1"/>
  <c r="C3199" i="1"/>
  <c r="C3200" i="1"/>
  <c r="C3201" i="1"/>
  <c r="C3202" i="1"/>
  <c r="C3203" i="1"/>
  <c r="C3204" i="1"/>
  <c r="C3205" i="1"/>
  <c r="C3206" i="1"/>
  <c r="C3207" i="1"/>
  <c r="C3208" i="1"/>
  <c r="C3209" i="1"/>
  <c r="C3210" i="1"/>
  <c r="C3211" i="1"/>
  <c r="C3212" i="1"/>
  <c r="C3213" i="1"/>
  <c r="C3214" i="1"/>
  <c r="C3215" i="1"/>
  <c r="C3216" i="1"/>
  <c r="C3217" i="1"/>
  <c r="C3218" i="1"/>
  <c r="C3219" i="1"/>
  <c r="C3220" i="1"/>
  <c r="C3221" i="1"/>
  <c r="C3222" i="1"/>
  <c r="C3223" i="1"/>
  <c r="C3224" i="1"/>
  <c r="C3225" i="1"/>
  <c r="C3226" i="1"/>
  <c r="C3227" i="1"/>
  <c r="C3228" i="1"/>
  <c r="C3229" i="1"/>
  <c r="C3230" i="1"/>
  <c r="C3231" i="1"/>
  <c r="C3232" i="1"/>
  <c r="C3233" i="1"/>
  <c r="C3234" i="1"/>
  <c r="C3235" i="1"/>
  <c r="C3236" i="1"/>
  <c r="C3237" i="1"/>
  <c r="C3238" i="1"/>
  <c r="C3239" i="1"/>
  <c r="C3240" i="1"/>
  <c r="C3241" i="1"/>
  <c r="C3242" i="1"/>
  <c r="C3243" i="1"/>
  <c r="C3244" i="1"/>
  <c r="C3245" i="1"/>
  <c r="C3246" i="1"/>
  <c r="C3247" i="1"/>
  <c r="C3248" i="1"/>
  <c r="C3249" i="1"/>
  <c r="C3250" i="1"/>
  <c r="C3251" i="1"/>
  <c r="C3252" i="1"/>
  <c r="C3253" i="1"/>
  <c r="C3254" i="1"/>
  <c r="C3255" i="1"/>
  <c r="C3256" i="1"/>
  <c r="C3257" i="1"/>
  <c r="C3258" i="1"/>
  <c r="C3259" i="1"/>
  <c r="C3260" i="1"/>
  <c r="C3261" i="1"/>
  <c r="C3262" i="1"/>
  <c r="C3263" i="1"/>
  <c r="C3264" i="1"/>
  <c r="C3265" i="1"/>
  <c r="C3266" i="1"/>
  <c r="C3267" i="1"/>
  <c r="C3268" i="1"/>
  <c r="C3269" i="1"/>
  <c r="C3270" i="1"/>
  <c r="C3271" i="1"/>
  <c r="C3272" i="1"/>
  <c r="C3273" i="1"/>
  <c r="C3274" i="1"/>
  <c r="C3275" i="1"/>
  <c r="C3276" i="1"/>
  <c r="C3277" i="1"/>
  <c r="C3278" i="1"/>
  <c r="C3279" i="1"/>
  <c r="C3280" i="1"/>
  <c r="C3281" i="1"/>
  <c r="C3282" i="1"/>
  <c r="C3283" i="1"/>
  <c r="C3284" i="1"/>
  <c r="C3285" i="1"/>
  <c r="C3286" i="1"/>
  <c r="C3287" i="1"/>
  <c r="C3288" i="1"/>
  <c r="C3289" i="1"/>
  <c r="C3290" i="1"/>
  <c r="C3291" i="1"/>
  <c r="C3292" i="1"/>
  <c r="C3293" i="1"/>
  <c r="C3294" i="1"/>
  <c r="C3295" i="1"/>
  <c r="C3296" i="1"/>
  <c r="C3297" i="1"/>
  <c r="C3298" i="1"/>
  <c r="C3299" i="1"/>
  <c r="C3300" i="1"/>
  <c r="C3301" i="1"/>
  <c r="C3302" i="1"/>
  <c r="C3303" i="1"/>
  <c r="C3304" i="1"/>
  <c r="C3305" i="1"/>
  <c r="C3306" i="1"/>
  <c r="C3307" i="1"/>
  <c r="C3308" i="1"/>
  <c r="C3309" i="1"/>
  <c r="C3310" i="1"/>
  <c r="C3311" i="1"/>
  <c r="C3312" i="1"/>
  <c r="C3313" i="1"/>
  <c r="C3314" i="1"/>
  <c r="C3315" i="1"/>
  <c r="C3316" i="1"/>
  <c r="C3317" i="1"/>
  <c r="C3318" i="1"/>
  <c r="C3319" i="1"/>
  <c r="C3320" i="1"/>
  <c r="C3321" i="1"/>
  <c r="C3322" i="1"/>
  <c r="C3323" i="1"/>
  <c r="C3324" i="1"/>
  <c r="C3325" i="1"/>
  <c r="C3326" i="1"/>
  <c r="C3327" i="1"/>
  <c r="C3328" i="1"/>
  <c r="C3329" i="1"/>
  <c r="C3330" i="1"/>
  <c r="C3331" i="1"/>
  <c r="C3332" i="1"/>
  <c r="C3333" i="1"/>
  <c r="C3334" i="1"/>
  <c r="C3335" i="1"/>
  <c r="C3336" i="1"/>
  <c r="C3337" i="1"/>
  <c r="C3338" i="1"/>
  <c r="C3339" i="1"/>
  <c r="C3340" i="1"/>
  <c r="C3341" i="1"/>
  <c r="C3342" i="1"/>
  <c r="C3343" i="1"/>
  <c r="C3344" i="1"/>
  <c r="C3345" i="1"/>
  <c r="C3346" i="1"/>
  <c r="C3347" i="1"/>
  <c r="C3348" i="1"/>
  <c r="C3349" i="1"/>
  <c r="C3350" i="1"/>
  <c r="C3351" i="1"/>
  <c r="C3352" i="1"/>
  <c r="C3353" i="1"/>
  <c r="C3354" i="1"/>
  <c r="C3355" i="1"/>
  <c r="C3356" i="1"/>
  <c r="C3357" i="1"/>
  <c r="C3358" i="1"/>
  <c r="C3359" i="1"/>
  <c r="C3360" i="1"/>
  <c r="C3361" i="1"/>
  <c r="C3362" i="1"/>
  <c r="C3363" i="1"/>
  <c r="C3364" i="1"/>
  <c r="C3365" i="1"/>
  <c r="C3366" i="1"/>
  <c r="C3367" i="1"/>
  <c r="C3368" i="1"/>
  <c r="C3369" i="1"/>
  <c r="C3370" i="1"/>
  <c r="C3371" i="1"/>
  <c r="C3372" i="1"/>
  <c r="C3373" i="1"/>
  <c r="C3374" i="1"/>
  <c r="C3375" i="1"/>
  <c r="C3376" i="1"/>
  <c r="C3377" i="1"/>
  <c r="C3378" i="1"/>
  <c r="C3379" i="1"/>
  <c r="C3380" i="1"/>
  <c r="C3381" i="1"/>
  <c r="C3382" i="1"/>
  <c r="C3383" i="1"/>
  <c r="C3384" i="1"/>
  <c r="C3385" i="1"/>
  <c r="C3386" i="1"/>
  <c r="C3387" i="1"/>
  <c r="C3388" i="1"/>
  <c r="C3389" i="1"/>
  <c r="C3390" i="1"/>
  <c r="C3391" i="1"/>
  <c r="C3392" i="1"/>
  <c r="C3393" i="1"/>
  <c r="C3394" i="1"/>
  <c r="C3395" i="1"/>
  <c r="C3396" i="1"/>
  <c r="C3397" i="1"/>
  <c r="C3398" i="1"/>
  <c r="C3399" i="1"/>
  <c r="C3400" i="1"/>
  <c r="C3401" i="1"/>
  <c r="C3402" i="1"/>
  <c r="C3403" i="1"/>
  <c r="C3404" i="1"/>
  <c r="C3405" i="1"/>
  <c r="C3406" i="1"/>
  <c r="C3407" i="1"/>
  <c r="C3408" i="1"/>
  <c r="C3409" i="1"/>
  <c r="C3410" i="1"/>
  <c r="C3411" i="1"/>
  <c r="C3412" i="1"/>
  <c r="C3413" i="1"/>
  <c r="C3414" i="1"/>
  <c r="C3415" i="1"/>
  <c r="C3416" i="1"/>
  <c r="C3417" i="1"/>
  <c r="C3418" i="1"/>
  <c r="C3419" i="1"/>
  <c r="C3420" i="1"/>
  <c r="C3421" i="1"/>
  <c r="C3422" i="1"/>
  <c r="C3423" i="1"/>
  <c r="C3424" i="1"/>
  <c r="C3425" i="1"/>
  <c r="C3426" i="1"/>
  <c r="C3427" i="1"/>
  <c r="C3428" i="1"/>
  <c r="C3429" i="1"/>
  <c r="C3430" i="1"/>
  <c r="C3431" i="1"/>
  <c r="C3432" i="1"/>
  <c r="C3433" i="1"/>
  <c r="C3434" i="1"/>
  <c r="C3435" i="1"/>
  <c r="C3436" i="1"/>
  <c r="C3437" i="1"/>
  <c r="C3438" i="1"/>
  <c r="C3439" i="1"/>
  <c r="C3440" i="1"/>
  <c r="C3441" i="1"/>
  <c r="C3442" i="1"/>
  <c r="C3443" i="1"/>
  <c r="C3444" i="1"/>
  <c r="C3445" i="1"/>
  <c r="C3446" i="1"/>
  <c r="C3447" i="1"/>
  <c r="C3448" i="1"/>
  <c r="C3449" i="1"/>
  <c r="C3450" i="1"/>
  <c r="C3451" i="1"/>
  <c r="C3452" i="1"/>
  <c r="C3453" i="1"/>
  <c r="C3454" i="1"/>
  <c r="C3455" i="1"/>
  <c r="C3456" i="1"/>
  <c r="C3457" i="1"/>
  <c r="C3458" i="1"/>
  <c r="C3459" i="1"/>
  <c r="C3460" i="1"/>
  <c r="C3461" i="1"/>
  <c r="C3462" i="1"/>
  <c r="C3463" i="1"/>
  <c r="C3464" i="1"/>
  <c r="C3465" i="1"/>
  <c r="C3466" i="1"/>
  <c r="C3467" i="1"/>
  <c r="C3468" i="1"/>
  <c r="C3469" i="1"/>
  <c r="C3470" i="1"/>
  <c r="C3471" i="1"/>
  <c r="C3472" i="1"/>
  <c r="C3473" i="1"/>
  <c r="C3474" i="1"/>
  <c r="C3475" i="1"/>
  <c r="C3476" i="1"/>
  <c r="C3477" i="1"/>
  <c r="C3478" i="1"/>
  <c r="C3479" i="1"/>
  <c r="C3480" i="1"/>
  <c r="C3481" i="1"/>
  <c r="C3482" i="1"/>
  <c r="C3483" i="1"/>
  <c r="C3484" i="1"/>
  <c r="C3485" i="1"/>
  <c r="C3486" i="1"/>
  <c r="C3487" i="1"/>
  <c r="C3488" i="1"/>
  <c r="C3489" i="1"/>
  <c r="C3490" i="1"/>
  <c r="C3491" i="1"/>
  <c r="C3492" i="1"/>
  <c r="C3493" i="1"/>
  <c r="C3494" i="1"/>
  <c r="C3495" i="1"/>
  <c r="C3496" i="1"/>
  <c r="C3497" i="1"/>
  <c r="C3498" i="1"/>
  <c r="C3499" i="1"/>
  <c r="C3500" i="1"/>
  <c r="C3501" i="1"/>
  <c r="C3502" i="1"/>
  <c r="C3503" i="1"/>
  <c r="C3504" i="1"/>
  <c r="C3505" i="1"/>
  <c r="C3506" i="1"/>
  <c r="C3507" i="1"/>
  <c r="C3508" i="1"/>
  <c r="C3509" i="1"/>
  <c r="C3510" i="1"/>
  <c r="C3511" i="1"/>
  <c r="C3512" i="1"/>
  <c r="C3513" i="1"/>
  <c r="C3514" i="1"/>
  <c r="C3515" i="1"/>
  <c r="C3516" i="1"/>
  <c r="C3517" i="1"/>
  <c r="C3518" i="1"/>
  <c r="C3519" i="1"/>
  <c r="C3520" i="1"/>
  <c r="C3521" i="1"/>
  <c r="C3522" i="1"/>
  <c r="C3523" i="1"/>
  <c r="C3524" i="1"/>
  <c r="C3525" i="1"/>
  <c r="C3526" i="1"/>
  <c r="C3527" i="1"/>
  <c r="C3528" i="1"/>
  <c r="C3529" i="1"/>
  <c r="C3530" i="1"/>
  <c r="C3531" i="1"/>
  <c r="C3532" i="1"/>
  <c r="C3533" i="1"/>
  <c r="C3534" i="1"/>
  <c r="C3535" i="1"/>
  <c r="C3536" i="1"/>
  <c r="C3537" i="1"/>
  <c r="C3538" i="1"/>
  <c r="C3539" i="1"/>
  <c r="C3540" i="1"/>
  <c r="C3541" i="1"/>
  <c r="C3542" i="1"/>
  <c r="C3543" i="1"/>
  <c r="C3544" i="1"/>
  <c r="C3545" i="1"/>
  <c r="C3546" i="1"/>
  <c r="C3547" i="1"/>
  <c r="C3548" i="1"/>
  <c r="C3549" i="1"/>
  <c r="C3550" i="1"/>
  <c r="C3551" i="1"/>
  <c r="C3552" i="1"/>
  <c r="C3553" i="1"/>
  <c r="C3554" i="1"/>
  <c r="C3555" i="1"/>
  <c r="C3556" i="1"/>
  <c r="C3557" i="1"/>
  <c r="C3558" i="1"/>
  <c r="C3559" i="1"/>
  <c r="C3560" i="1"/>
  <c r="C3561" i="1"/>
  <c r="C3562" i="1"/>
  <c r="C3563" i="1"/>
  <c r="C3564" i="1"/>
  <c r="C3565" i="1"/>
  <c r="C3566" i="1"/>
  <c r="C3567" i="1"/>
  <c r="C3568" i="1"/>
  <c r="C3569" i="1"/>
  <c r="C3570" i="1"/>
  <c r="C3571" i="1"/>
  <c r="C3572" i="1"/>
  <c r="C3573" i="1"/>
  <c r="C3574" i="1"/>
  <c r="C3575" i="1"/>
  <c r="C3576" i="1"/>
  <c r="C3577" i="1"/>
  <c r="C3578" i="1"/>
  <c r="C3579" i="1"/>
  <c r="C3580" i="1"/>
  <c r="C3581" i="1"/>
  <c r="C3582" i="1"/>
  <c r="C3583" i="1"/>
  <c r="C3584" i="1"/>
  <c r="C3585" i="1"/>
  <c r="C3586" i="1"/>
  <c r="C3587" i="1"/>
  <c r="C3588" i="1"/>
  <c r="C3589" i="1"/>
  <c r="C3590" i="1"/>
  <c r="C3591" i="1"/>
  <c r="C3592" i="1"/>
  <c r="C3593" i="1"/>
  <c r="C3594" i="1"/>
  <c r="C3595" i="1"/>
  <c r="C3596" i="1"/>
  <c r="C3597" i="1"/>
  <c r="C3598" i="1"/>
  <c r="C3599" i="1"/>
  <c r="C3600" i="1"/>
  <c r="C3601" i="1"/>
  <c r="C3602" i="1"/>
  <c r="C3603" i="1"/>
  <c r="C3604" i="1"/>
  <c r="C3605" i="1"/>
  <c r="C3606" i="1"/>
  <c r="C3607" i="1"/>
  <c r="C3608" i="1"/>
  <c r="C3609" i="1"/>
  <c r="C3610" i="1"/>
  <c r="C3611" i="1"/>
  <c r="C3612" i="1"/>
  <c r="C3613" i="1"/>
  <c r="C3614" i="1"/>
  <c r="C3615" i="1"/>
  <c r="C3616" i="1"/>
  <c r="C3617" i="1"/>
  <c r="C3618" i="1"/>
  <c r="C3619" i="1"/>
  <c r="C3620" i="1"/>
  <c r="C3621" i="1"/>
  <c r="C3622" i="1"/>
  <c r="C3623" i="1"/>
  <c r="C3624" i="1"/>
  <c r="C3625" i="1"/>
  <c r="C3626" i="1"/>
  <c r="C3627" i="1"/>
  <c r="C3628" i="1"/>
  <c r="C3629" i="1"/>
  <c r="C3630" i="1"/>
  <c r="C3631" i="1"/>
  <c r="C3632" i="1"/>
  <c r="C3633" i="1"/>
  <c r="C3634" i="1"/>
  <c r="C3635" i="1"/>
  <c r="C3636" i="1"/>
  <c r="C3637" i="1"/>
  <c r="C3638" i="1"/>
  <c r="C3639" i="1"/>
  <c r="C3640" i="1"/>
  <c r="C3641" i="1"/>
  <c r="C3642" i="1"/>
  <c r="C3643" i="1"/>
  <c r="C3644" i="1"/>
  <c r="C3645" i="1"/>
  <c r="C3646" i="1"/>
  <c r="C3647" i="1"/>
  <c r="C3648" i="1"/>
  <c r="C3649" i="1"/>
  <c r="C3650" i="1"/>
  <c r="C3651" i="1"/>
  <c r="C3652" i="1"/>
  <c r="C3653" i="1"/>
  <c r="C3654" i="1"/>
  <c r="C3655" i="1"/>
  <c r="C3656" i="1"/>
  <c r="C3657" i="1"/>
  <c r="C3658" i="1"/>
  <c r="C3659" i="1"/>
  <c r="C3660" i="1"/>
  <c r="C3661" i="1"/>
  <c r="C3662" i="1"/>
  <c r="C3663" i="1"/>
  <c r="C3664" i="1"/>
  <c r="C3665" i="1"/>
  <c r="C3666" i="1"/>
  <c r="C3667" i="1"/>
  <c r="C3668" i="1"/>
  <c r="C3669" i="1"/>
  <c r="C3670" i="1"/>
  <c r="C3671" i="1"/>
  <c r="C3672" i="1"/>
  <c r="C3673" i="1"/>
  <c r="C3674" i="1"/>
  <c r="C3675" i="1"/>
  <c r="C3676" i="1"/>
  <c r="C3677" i="1"/>
  <c r="C3678" i="1"/>
  <c r="C3679" i="1"/>
  <c r="C3680" i="1"/>
  <c r="C3681" i="1"/>
  <c r="C3682" i="1"/>
  <c r="C3683" i="1"/>
  <c r="C3684" i="1"/>
  <c r="C3685" i="1"/>
  <c r="C3686" i="1"/>
  <c r="C3687" i="1"/>
  <c r="C3688" i="1"/>
  <c r="C3689" i="1"/>
  <c r="C3690" i="1"/>
  <c r="C3691" i="1"/>
  <c r="C3692" i="1"/>
  <c r="C3693" i="1"/>
  <c r="C3694" i="1"/>
  <c r="C3695" i="1"/>
  <c r="C3696" i="1"/>
  <c r="C3697" i="1"/>
  <c r="C3698" i="1"/>
  <c r="C3699" i="1"/>
  <c r="C3700" i="1"/>
  <c r="C3701" i="1"/>
  <c r="C3702" i="1"/>
  <c r="C3703" i="1"/>
  <c r="C3704" i="1"/>
  <c r="C3705" i="1"/>
  <c r="C3706" i="1"/>
  <c r="C3707" i="1"/>
  <c r="C3708" i="1"/>
  <c r="C3709" i="1"/>
  <c r="C3710" i="1"/>
  <c r="C3711" i="1"/>
  <c r="C3712" i="1"/>
  <c r="C3713" i="1"/>
  <c r="C3714" i="1"/>
  <c r="C3715" i="1"/>
  <c r="C3716" i="1"/>
  <c r="C3717" i="1"/>
  <c r="C3718" i="1"/>
  <c r="C3719" i="1"/>
  <c r="C3720" i="1"/>
  <c r="C3721" i="1"/>
  <c r="C3722" i="1"/>
  <c r="C3723" i="1"/>
  <c r="C3724" i="1"/>
  <c r="C3725" i="1"/>
  <c r="C3726" i="1"/>
  <c r="C3727" i="1"/>
  <c r="C3728" i="1"/>
  <c r="C3729" i="1"/>
  <c r="C3730" i="1"/>
  <c r="C3731" i="1"/>
  <c r="C3732" i="1"/>
  <c r="C3733" i="1"/>
  <c r="C3734" i="1"/>
  <c r="C3735" i="1"/>
  <c r="C3736" i="1"/>
  <c r="C3737" i="1"/>
  <c r="C3738" i="1"/>
  <c r="C3739" i="1"/>
  <c r="C3740" i="1"/>
  <c r="C3741" i="1"/>
  <c r="C3742" i="1"/>
  <c r="C3743" i="1"/>
  <c r="C3744" i="1"/>
  <c r="C3745" i="1"/>
  <c r="C3746" i="1"/>
  <c r="C3747" i="1"/>
  <c r="C3748" i="1"/>
  <c r="C3749" i="1"/>
  <c r="C3750" i="1"/>
  <c r="C3751" i="1"/>
  <c r="C3752" i="1"/>
  <c r="C3753" i="1"/>
  <c r="C3754" i="1"/>
  <c r="C3755" i="1"/>
  <c r="C3756" i="1"/>
  <c r="C3757" i="1"/>
  <c r="C3758" i="1"/>
  <c r="C3759" i="1"/>
  <c r="C3760" i="1"/>
  <c r="C3761" i="1"/>
  <c r="C3762" i="1"/>
  <c r="C3763" i="1"/>
  <c r="C3764" i="1"/>
  <c r="C3765" i="1"/>
  <c r="C3766" i="1"/>
  <c r="C3767" i="1"/>
  <c r="C3768" i="1"/>
  <c r="C3769" i="1"/>
  <c r="C3770" i="1"/>
  <c r="C3771" i="1"/>
  <c r="C3772" i="1"/>
  <c r="C3773" i="1"/>
  <c r="C3774" i="1"/>
  <c r="C3775" i="1"/>
  <c r="C3776" i="1"/>
  <c r="C3777" i="1"/>
  <c r="C3778" i="1"/>
  <c r="C3779" i="1"/>
  <c r="C3780" i="1"/>
  <c r="C3781" i="1"/>
  <c r="C3782" i="1"/>
  <c r="C3783" i="1"/>
  <c r="C3784" i="1"/>
  <c r="C3785" i="1"/>
  <c r="C3786" i="1"/>
  <c r="C3787" i="1"/>
  <c r="C3788" i="1"/>
  <c r="C3789" i="1"/>
  <c r="C3790" i="1"/>
  <c r="C3791" i="1"/>
  <c r="C3792" i="1"/>
  <c r="C3793" i="1"/>
  <c r="C3794" i="1"/>
  <c r="C3795" i="1"/>
  <c r="C3796" i="1"/>
  <c r="C3797" i="1"/>
  <c r="C3798" i="1"/>
  <c r="C3799" i="1"/>
  <c r="C3800" i="1"/>
  <c r="C3801" i="1"/>
  <c r="C3802" i="1"/>
  <c r="C3803" i="1"/>
  <c r="C3804" i="1"/>
  <c r="C3805" i="1"/>
  <c r="C3806" i="1"/>
  <c r="C3807" i="1"/>
  <c r="C3808" i="1"/>
  <c r="C3809" i="1"/>
  <c r="C3810" i="1"/>
  <c r="C3811" i="1"/>
  <c r="C3812" i="1"/>
  <c r="C3813" i="1"/>
  <c r="C3814" i="1"/>
  <c r="C3815" i="1"/>
  <c r="C3816" i="1"/>
  <c r="C3817" i="1"/>
  <c r="C3818" i="1"/>
  <c r="C3819" i="1"/>
  <c r="C3820" i="1"/>
  <c r="C3821" i="1"/>
  <c r="C3822" i="1"/>
  <c r="C3823" i="1"/>
  <c r="C3824" i="1"/>
  <c r="C3825" i="1"/>
  <c r="C3826" i="1"/>
  <c r="C3827" i="1"/>
  <c r="C3828" i="1"/>
  <c r="C3829" i="1"/>
  <c r="C3830" i="1"/>
  <c r="C3831" i="1"/>
  <c r="C3832" i="1"/>
  <c r="C3833" i="1"/>
  <c r="C3834" i="1"/>
  <c r="C3835" i="1"/>
  <c r="C3836" i="1"/>
  <c r="C3837" i="1"/>
  <c r="C3838" i="1"/>
  <c r="C3839" i="1"/>
  <c r="C3840" i="1"/>
  <c r="C3841" i="1"/>
  <c r="C3842" i="1"/>
  <c r="C3843" i="1"/>
  <c r="C3844" i="1"/>
  <c r="C3845" i="1"/>
  <c r="C3846" i="1"/>
  <c r="C3847" i="1"/>
  <c r="C3848" i="1"/>
  <c r="C3849" i="1"/>
  <c r="C3850" i="1"/>
  <c r="C3851" i="1"/>
  <c r="C3852" i="1"/>
  <c r="C3853" i="1"/>
  <c r="C3854" i="1"/>
  <c r="C3855" i="1"/>
  <c r="C3856" i="1"/>
  <c r="C3857" i="1"/>
  <c r="C3858" i="1"/>
  <c r="C3859" i="1"/>
  <c r="C3860" i="1"/>
  <c r="C3861" i="1"/>
  <c r="C3862" i="1"/>
  <c r="C3863" i="1"/>
  <c r="C3864" i="1"/>
  <c r="C3865" i="1"/>
  <c r="C3866" i="1"/>
  <c r="C3867" i="1"/>
  <c r="C3868" i="1"/>
  <c r="C3869" i="1"/>
  <c r="C3870" i="1"/>
  <c r="C3871" i="1"/>
  <c r="C3872" i="1"/>
  <c r="C3873" i="1"/>
  <c r="C3874" i="1"/>
  <c r="C3875" i="1"/>
  <c r="C3876" i="1"/>
  <c r="C3877" i="1"/>
  <c r="C3878" i="1"/>
  <c r="C3879" i="1"/>
  <c r="C3880" i="1"/>
  <c r="C3881" i="1"/>
  <c r="C3882" i="1"/>
  <c r="C3883" i="1"/>
  <c r="C3884" i="1"/>
  <c r="C3885" i="1"/>
  <c r="C3886" i="1"/>
  <c r="C3887" i="1"/>
  <c r="C3888" i="1"/>
  <c r="C3889" i="1"/>
  <c r="C3890" i="1"/>
  <c r="C3891" i="1"/>
  <c r="C3892" i="1"/>
  <c r="C3893" i="1"/>
  <c r="C3894" i="1"/>
  <c r="C3895" i="1"/>
  <c r="C3896" i="1"/>
  <c r="C3897" i="1"/>
  <c r="C3898" i="1"/>
  <c r="C3899" i="1"/>
  <c r="C3900" i="1"/>
  <c r="C3901" i="1"/>
  <c r="C3902" i="1"/>
  <c r="C3903" i="1"/>
  <c r="C3904" i="1"/>
  <c r="C3905" i="1"/>
  <c r="C3906" i="1"/>
  <c r="C3907" i="1"/>
  <c r="C3908" i="1"/>
  <c r="C3909" i="1"/>
  <c r="C3910" i="1"/>
  <c r="C3911" i="1"/>
  <c r="C3912" i="1"/>
  <c r="C3913" i="1"/>
  <c r="C3914" i="1"/>
  <c r="C3915" i="1"/>
  <c r="C3916" i="1"/>
  <c r="C3917" i="1"/>
  <c r="C3918" i="1"/>
  <c r="C3919" i="1"/>
  <c r="C3920" i="1"/>
  <c r="C3921" i="1"/>
  <c r="C3922" i="1"/>
  <c r="C3923" i="1"/>
  <c r="C3924" i="1"/>
  <c r="C3925" i="1"/>
  <c r="C3926" i="1"/>
  <c r="C3927" i="1"/>
  <c r="C3928" i="1"/>
  <c r="C3929" i="1"/>
  <c r="C3930" i="1"/>
  <c r="C3931" i="1"/>
  <c r="C3932" i="1"/>
  <c r="C3933" i="1"/>
  <c r="C3934" i="1"/>
  <c r="C3935" i="1"/>
  <c r="C3936" i="1"/>
  <c r="C3937" i="1"/>
  <c r="C3938" i="1"/>
  <c r="C3939" i="1"/>
  <c r="C3940" i="1"/>
  <c r="C3941" i="1"/>
  <c r="C3942" i="1"/>
  <c r="C3943" i="1"/>
  <c r="C3944" i="1"/>
  <c r="C3945" i="1"/>
  <c r="C3946" i="1"/>
  <c r="C3947" i="1"/>
  <c r="C3948" i="1"/>
  <c r="C3949" i="1"/>
  <c r="C3950" i="1"/>
  <c r="C3951" i="1"/>
  <c r="C3952" i="1"/>
  <c r="C3953" i="1"/>
  <c r="C3954" i="1"/>
  <c r="C3955" i="1"/>
  <c r="C3956" i="1"/>
  <c r="C3957" i="1"/>
  <c r="C3958" i="1"/>
  <c r="C3959" i="1"/>
  <c r="C3960" i="1"/>
  <c r="C3961" i="1"/>
  <c r="C3962" i="1"/>
  <c r="C3963" i="1"/>
  <c r="C3964" i="1"/>
  <c r="C3965" i="1"/>
  <c r="C3966" i="1"/>
  <c r="C3967" i="1"/>
  <c r="C3968" i="1"/>
  <c r="C3969" i="1"/>
  <c r="C3970" i="1"/>
  <c r="C3971" i="1"/>
  <c r="C3972" i="1"/>
  <c r="C3973" i="1"/>
  <c r="C3974" i="1"/>
  <c r="C3975" i="1"/>
  <c r="C3976" i="1"/>
  <c r="C3977" i="1"/>
  <c r="C3978" i="1"/>
  <c r="C3979" i="1"/>
  <c r="C3980" i="1"/>
  <c r="C3981" i="1"/>
  <c r="C3982" i="1"/>
  <c r="C3983" i="1"/>
  <c r="C3984" i="1"/>
  <c r="C3985" i="1"/>
  <c r="C3986" i="1"/>
  <c r="C3987" i="1"/>
  <c r="C3988" i="1"/>
  <c r="C3989" i="1"/>
  <c r="C3990" i="1"/>
  <c r="C3991" i="1"/>
  <c r="C3992" i="1"/>
  <c r="C3993" i="1"/>
  <c r="C3994" i="1"/>
  <c r="C3995" i="1"/>
  <c r="C3996" i="1"/>
  <c r="C3997" i="1"/>
  <c r="C3998" i="1"/>
  <c r="C3999" i="1"/>
  <c r="C4000" i="1"/>
  <c r="C4001" i="1"/>
  <c r="C4002" i="1"/>
  <c r="C4003" i="1"/>
  <c r="C4004" i="1"/>
  <c r="C4005" i="1"/>
  <c r="C4006" i="1"/>
  <c r="C4007" i="1"/>
  <c r="C4008" i="1"/>
  <c r="C4009" i="1"/>
  <c r="C4010" i="1"/>
  <c r="C4011" i="1"/>
  <c r="C4012" i="1"/>
  <c r="C4013" i="1"/>
  <c r="C4014" i="1"/>
  <c r="C4015" i="1"/>
  <c r="C4016" i="1"/>
  <c r="C4017" i="1"/>
  <c r="C4018" i="1"/>
  <c r="C4019" i="1"/>
  <c r="C4020" i="1"/>
  <c r="C4021" i="1"/>
  <c r="C4022" i="1"/>
  <c r="C4023" i="1"/>
  <c r="C4024" i="1"/>
  <c r="C4025" i="1"/>
  <c r="C4026" i="1"/>
  <c r="C4027" i="1"/>
  <c r="C4028" i="1"/>
  <c r="C4029" i="1"/>
  <c r="C4030" i="1"/>
  <c r="C4031" i="1"/>
  <c r="C4032" i="1"/>
  <c r="C4033" i="1"/>
  <c r="C4034" i="1"/>
  <c r="C4035" i="1"/>
  <c r="C4036" i="1"/>
  <c r="C4037" i="1"/>
  <c r="C4038" i="1"/>
  <c r="C4039" i="1"/>
  <c r="C4040" i="1"/>
  <c r="C4041" i="1"/>
  <c r="C4042" i="1"/>
  <c r="C4043" i="1"/>
  <c r="C4044" i="1"/>
  <c r="C4045" i="1"/>
  <c r="C4046" i="1"/>
  <c r="C4047" i="1"/>
  <c r="C4048" i="1"/>
  <c r="C4049" i="1"/>
  <c r="C4050" i="1"/>
  <c r="C4051" i="1"/>
  <c r="C4052" i="1"/>
  <c r="C4053" i="1"/>
  <c r="C4054" i="1"/>
  <c r="C4055" i="1"/>
  <c r="C4056" i="1"/>
  <c r="C4057" i="1"/>
  <c r="C4058" i="1"/>
  <c r="C4059" i="1"/>
  <c r="C4060" i="1"/>
  <c r="C4061" i="1"/>
  <c r="C4062" i="1"/>
  <c r="C4063" i="1"/>
  <c r="C4064" i="1"/>
  <c r="C4065" i="1"/>
  <c r="C4066" i="1"/>
  <c r="C4067" i="1"/>
  <c r="C4068" i="1"/>
  <c r="C4069" i="1"/>
  <c r="C4070" i="1"/>
  <c r="C4071" i="1"/>
  <c r="C4072" i="1"/>
  <c r="C4073" i="1"/>
  <c r="C4074" i="1"/>
  <c r="C4075" i="1"/>
  <c r="C4076" i="1"/>
  <c r="C4077" i="1"/>
  <c r="C4078" i="1"/>
  <c r="C4079" i="1"/>
  <c r="C4080" i="1"/>
  <c r="C4081" i="1"/>
  <c r="C4082" i="1"/>
  <c r="C4083" i="1"/>
  <c r="C4084" i="1"/>
  <c r="C4085" i="1"/>
  <c r="C4086" i="1"/>
  <c r="C4087" i="1"/>
  <c r="C4088" i="1"/>
  <c r="C4089" i="1"/>
  <c r="C4090" i="1"/>
  <c r="C4091" i="1"/>
  <c r="C4092" i="1"/>
  <c r="C4093" i="1"/>
  <c r="C4094" i="1"/>
  <c r="C4095" i="1"/>
  <c r="C4096" i="1"/>
  <c r="C4097" i="1"/>
  <c r="C4098" i="1"/>
  <c r="C4099" i="1"/>
  <c r="C4100" i="1"/>
  <c r="C4101" i="1"/>
  <c r="C4102" i="1"/>
  <c r="C4103" i="1"/>
  <c r="C4104" i="1"/>
  <c r="C4105" i="1"/>
  <c r="C4106" i="1"/>
  <c r="C4107" i="1"/>
  <c r="C4108" i="1"/>
  <c r="C4109" i="1"/>
  <c r="C4110" i="1"/>
  <c r="C4111" i="1"/>
  <c r="C4112" i="1"/>
  <c r="C4113" i="1"/>
  <c r="C4114" i="1"/>
  <c r="C4115" i="1"/>
  <c r="C4116" i="1"/>
  <c r="C4117" i="1"/>
  <c r="C4118" i="1"/>
  <c r="C4119" i="1"/>
  <c r="C4120" i="1"/>
  <c r="C4121" i="1"/>
  <c r="C4122" i="1"/>
  <c r="C4123" i="1"/>
  <c r="C4124" i="1"/>
  <c r="C4125" i="1"/>
  <c r="C4126" i="1"/>
  <c r="C4127" i="1"/>
  <c r="C4128" i="1"/>
  <c r="C4129" i="1"/>
  <c r="C4130" i="1"/>
  <c r="C4131" i="1"/>
  <c r="C4132" i="1"/>
  <c r="C4133" i="1"/>
  <c r="C4134" i="1"/>
  <c r="C4135" i="1"/>
  <c r="C4136" i="1"/>
  <c r="C4137" i="1"/>
  <c r="C4138" i="1"/>
  <c r="C4139" i="1"/>
  <c r="C4140" i="1"/>
  <c r="C4141" i="1"/>
  <c r="C4142" i="1"/>
  <c r="C4143" i="1"/>
  <c r="C4144" i="1"/>
  <c r="C4145" i="1"/>
  <c r="C4146" i="1"/>
  <c r="C4147" i="1"/>
  <c r="C4148" i="1"/>
  <c r="C4149" i="1"/>
  <c r="C4150" i="1"/>
  <c r="C4151" i="1"/>
  <c r="C4152" i="1"/>
  <c r="C4153" i="1"/>
  <c r="C4154" i="1"/>
  <c r="C4155" i="1"/>
  <c r="C4156" i="1"/>
  <c r="C4157" i="1"/>
  <c r="C4158" i="1"/>
  <c r="C4159" i="1"/>
  <c r="C4160" i="1"/>
  <c r="C4161" i="1"/>
  <c r="C4162" i="1"/>
  <c r="C4163" i="1"/>
  <c r="C4164" i="1"/>
  <c r="C4165" i="1"/>
  <c r="C4166" i="1"/>
  <c r="C4167" i="1"/>
  <c r="C4168" i="1"/>
  <c r="C4169" i="1"/>
  <c r="C4170" i="1"/>
  <c r="C4171" i="1"/>
  <c r="C4172" i="1"/>
  <c r="C4173" i="1"/>
  <c r="C4174" i="1"/>
  <c r="C4175" i="1"/>
  <c r="C4176" i="1"/>
  <c r="C4177" i="1"/>
  <c r="C4178" i="1"/>
  <c r="C4179" i="1"/>
  <c r="C4180" i="1"/>
  <c r="C4181" i="1"/>
  <c r="C4182" i="1"/>
  <c r="C4183" i="1"/>
  <c r="C4184" i="1"/>
  <c r="C4185" i="1"/>
  <c r="C4186" i="1"/>
  <c r="C4187" i="1"/>
  <c r="C4188" i="1"/>
  <c r="C4189" i="1"/>
  <c r="C4190" i="1"/>
  <c r="C4191" i="1"/>
  <c r="C4192" i="1"/>
  <c r="C4193" i="1"/>
  <c r="C4194" i="1"/>
  <c r="C4195" i="1"/>
  <c r="C4196" i="1"/>
  <c r="C4197" i="1"/>
  <c r="C4198" i="1"/>
  <c r="C4199" i="1"/>
  <c r="C4200" i="1"/>
  <c r="C4201" i="1"/>
  <c r="C4202" i="1"/>
  <c r="C4203" i="1"/>
  <c r="C4204" i="1"/>
  <c r="C4205" i="1"/>
  <c r="C4206" i="1"/>
  <c r="C4207" i="1"/>
  <c r="C4208" i="1"/>
  <c r="C4209" i="1"/>
  <c r="C4210" i="1"/>
  <c r="C4211" i="1"/>
  <c r="C4212" i="1"/>
  <c r="C4213" i="1"/>
  <c r="C4214" i="1"/>
  <c r="C4215" i="1"/>
  <c r="C4216" i="1"/>
  <c r="C4217" i="1"/>
  <c r="C4218" i="1"/>
  <c r="C4219" i="1"/>
  <c r="C4220" i="1"/>
  <c r="C4221" i="1"/>
  <c r="C4222" i="1"/>
  <c r="C4223" i="1"/>
  <c r="C4224" i="1"/>
  <c r="C4225" i="1"/>
  <c r="C4226" i="1"/>
  <c r="C4227" i="1"/>
  <c r="C4228" i="1"/>
  <c r="C4229" i="1"/>
  <c r="C4230" i="1"/>
  <c r="C4231" i="1"/>
  <c r="C4232" i="1"/>
  <c r="C4233" i="1"/>
  <c r="C4234" i="1"/>
  <c r="C4235" i="1"/>
  <c r="C4236" i="1"/>
  <c r="C4237" i="1"/>
  <c r="C4238" i="1"/>
  <c r="C4239" i="1"/>
  <c r="C4240" i="1"/>
  <c r="C4241" i="1"/>
  <c r="C4242" i="1"/>
  <c r="C4243" i="1"/>
  <c r="C4244" i="1"/>
  <c r="C4245" i="1"/>
  <c r="C4246" i="1"/>
  <c r="C4247" i="1"/>
  <c r="C4248" i="1"/>
  <c r="C4249" i="1"/>
  <c r="C4250" i="1"/>
  <c r="C4251" i="1"/>
  <c r="C4252" i="1"/>
  <c r="C4253" i="1"/>
  <c r="C4254" i="1"/>
  <c r="C4255" i="1"/>
  <c r="C4256" i="1"/>
  <c r="C4257" i="1"/>
  <c r="C4258" i="1"/>
  <c r="C4259" i="1"/>
  <c r="C4260" i="1"/>
  <c r="C4261" i="1"/>
  <c r="C4262" i="1"/>
  <c r="C4263" i="1"/>
  <c r="C4264" i="1"/>
  <c r="C4265" i="1"/>
  <c r="C4266" i="1"/>
  <c r="C4267" i="1"/>
  <c r="C4268" i="1"/>
  <c r="C4269" i="1"/>
  <c r="C4270" i="1"/>
  <c r="C4271" i="1"/>
  <c r="C4272" i="1"/>
  <c r="C4273" i="1"/>
  <c r="C4274" i="1"/>
  <c r="C4275" i="1"/>
  <c r="C4276" i="1"/>
  <c r="C4277" i="1"/>
  <c r="C4278" i="1"/>
  <c r="C4279" i="1"/>
  <c r="C4280" i="1"/>
  <c r="C4281" i="1"/>
  <c r="C4282" i="1"/>
  <c r="C4283" i="1"/>
  <c r="C4284" i="1"/>
  <c r="C4285" i="1"/>
  <c r="C4286" i="1"/>
  <c r="C4287" i="1"/>
  <c r="C4288" i="1"/>
  <c r="C4289" i="1"/>
  <c r="C4290" i="1"/>
  <c r="C4291" i="1"/>
  <c r="C4292" i="1"/>
  <c r="C4293" i="1"/>
  <c r="C4294" i="1"/>
  <c r="C4295" i="1"/>
  <c r="C4296" i="1"/>
  <c r="C4297" i="1"/>
  <c r="C4298" i="1"/>
  <c r="C4299" i="1"/>
  <c r="C4300" i="1"/>
  <c r="C4301" i="1"/>
  <c r="C4302" i="1"/>
  <c r="C4303" i="1"/>
  <c r="C4304" i="1"/>
  <c r="C4305" i="1"/>
  <c r="C4306" i="1"/>
  <c r="C4307" i="1"/>
  <c r="C4308" i="1"/>
  <c r="C4309" i="1"/>
  <c r="C4310" i="1"/>
  <c r="C4311" i="1"/>
  <c r="C4312" i="1"/>
  <c r="C4313" i="1"/>
  <c r="C4314" i="1"/>
  <c r="C4315" i="1"/>
  <c r="C4316" i="1"/>
  <c r="C4317" i="1"/>
  <c r="C4318" i="1"/>
  <c r="C4319" i="1"/>
  <c r="C4320" i="1"/>
  <c r="C4321" i="1"/>
  <c r="C4322" i="1"/>
  <c r="C4323" i="1"/>
  <c r="C4324" i="1"/>
  <c r="C4325" i="1"/>
  <c r="C4326" i="1"/>
  <c r="C4327" i="1"/>
  <c r="C4328" i="1"/>
  <c r="C4329" i="1"/>
  <c r="C4330" i="1"/>
  <c r="C4331" i="1"/>
  <c r="C4332" i="1"/>
  <c r="C4333" i="1"/>
  <c r="C4334" i="1"/>
  <c r="C4335" i="1"/>
  <c r="C4336" i="1"/>
  <c r="C4337" i="1"/>
  <c r="C4338" i="1"/>
  <c r="C4339" i="1"/>
  <c r="C4340" i="1"/>
  <c r="C4341" i="1"/>
  <c r="C4342" i="1"/>
  <c r="C4343" i="1"/>
  <c r="C4344" i="1"/>
  <c r="C4345" i="1"/>
  <c r="C4346" i="1"/>
  <c r="C4347" i="1"/>
  <c r="C4348" i="1"/>
  <c r="C4349" i="1"/>
  <c r="C4350" i="1"/>
  <c r="C4351" i="1"/>
  <c r="C4352" i="1"/>
  <c r="C4353" i="1"/>
  <c r="C4354" i="1"/>
  <c r="C4355" i="1"/>
  <c r="C4356" i="1"/>
  <c r="C4357" i="1"/>
  <c r="C4358" i="1"/>
  <c r="C4359" i="1"/>
  <c r="C4360" i="1"/>
  <c r="C4361" i="1"/>
  <c r="C4362" i="1"/>
  <c r="C4363" i="1"/>
  <c r="C4364" i="1"/>
  <c r="C4365" i="1"/>
  <c r="C4366" i="1"/>
  <c r="C4367" i="1"/>
  <c r="C4368" i="1"/>
  <c r="C4369" i="1"/>
  <c r="C4370" i="1"/>
  <c r="C4371" i="1"/>
  <c r="C4372" i="1"/>
  <c r="C4373" i="1"/>
  <c r="C4374" i="1"/>
  <c r="C4375" i="1"/>
  <c r="C4376" i="1"/>
  <c r="C4377" i="1"/>
  <c r="C4378" i="1"/>
  <c r="C4379" i="1"/>
  <c r="C4380" i="1"/>
  <c r="C4381" i="1"/>
  <c r="C4382" i="1"/>
  <c r="C4383" i="1"/>
  <c r="C4384" i="1"/>
  <c r="C4385" i="1"/>
  <c r="C4386" i="1"/>
  <c r="C4387" i="1"/>
  <c r="C4388" i="1"/>
  <c r="C4389" i="1"/>
  <c r="C4390" i="1"/>
  <c r="C4391" i="1"/>
  <c r="C4392" i="1"/>
  <c r="C4393" i="1"/>
  <c r="C4394" i="1"/>
  <c r="C4395" i="1"/>
  <c r="C4396" i="1"/>
  <c r="C4397" i="1"/>
  <c r="C4398" i="1"/>
  <c r="C4399" i="1"/>
  <c r="C4400" i="1"/>
  <c r="C4401" i="1"/>
  <c r="C4402" i="1"/>
  <c r="C4403" i="1"/>
  <c r="C4404" i="1"/>
  <c r="C4405" i="1"/>
  <c r="C4406" i="1"/>
  <c r="C4407" i="1"/>
  <c r="C4408" i="1"/>
  <c r="C4409" i="1"/>
  <c r="C4410" i="1"/>
  <c r="C4411" i="1"/>
  <c r="C4412" i="1"/>
  <c r="C4413" i="1"/>
  <c r="C4414" i="1"/>
  <c r="C4415" i="1"/>
  <c r="C4416" i="1"/>
  <c r="C4417" i="1"/>
  <c r="C4418" i="1"/>
  <c r="C4419" i="1"/>
  <c r="C4420" i="1"/>
  <c r="C4421" i="1"/>
  <c r="C4422" i="1"/>
  <c r="C4423" i="1"/>
  <c r="C4424" i="1"/>
  <c r="C4425" i="1"/>
  <c r="C4426" i="1"/>
  <c r="C4427" i="1"/>
  <c r="C4428" i="1"/>
  <c r="C4429" i="1"/>
  <c r="C4430" i="1"/>
  <c r="C4431" i="1"/>
  <c r="C4432" i="1"/>
  <c r="C4433" i="1"/>
  <c r="C4434" i="1"/>
  <c r="C4435" i="1"/>
  <c r="C4436" i="1"/>
  <c r="C4437" i="1"/>
  <c r="C4438" i="1"/>
  <c r="C4439" i="1"/>
  <c r="C4440" i="1"/>
  <c r="C4441" i="1"/>
  <c r="C4442" i="1"/>
  <c r="C4443" i="1"/>
  <c r="C4444" i="1"/>
  <c r="C4445" i="1"/>
  <c r="C4446" i="1"/>
  <c r="C4447" i="1"/>
  <c r="C4448" i="1"/>
  <c r="C4449" i="1"/>
  <c r="C4450" i="1"/>
  <c r="C4451" i="1"/>
  <c r="C4452" i="1"/>
  <c r="C4453" i="1"/>
  <c r="C4454" i="1"/>
  <c r="C4455" i="1"/>
  <c r="C4456" i="1"/>
  <c r="C4457" i="1"/>
  <c r="C4458" i="1"/>
  <c r="C4459" i="1"/>
  <c r="C4460" i="1"/>
  <c r="C4461" i="1"/>
  <c r="C4462" i="1"/>
  <c r="C4463" i="1"/>
  <c r="C4464" i="1"/>
  <c r="C4465" i="1"/>
  <c r="C4466" i="1"/>
  <c r="C4467" i="1"/>
  <c r="C4468" i="1"/>
  <c r="C4469" i="1"/>
  <c r="C4470" i="1"/>
  <c r="C4471" i="1"/>
  <c r="C4472" i="1"/>
  <c r="C4473" i="1"/>
  <c r="C4474" i="1"/>
  <c r="C4475" i="1"/>
  <c r="C4476" i="1"/>
  <c r="C4477" i="1"/>
  <c r="C4478" i="1"/>
  <c r="C4479" i="1"/>
  <c r="C4480" i="1"/>
  <c r="C4481" i="1"/>
  <c r="C4482" i="1"/>
  <c r="C4483" i="1"/>
  <c r="C4484" i="1"/>
  <c r="C4485" i="1"/>
  <c r="C4486" i="1"/>
  <c r="C4487" i="1"/>
  <c r="C4488" i="1"/>
  <c r="C4489" i="1"/>
  <c r="C4490" i="1"/>
  <c r="C4491" i="1"/>
  <c r="C4492" i="1"/>
  <c r="C4493" i="1"/>
  <c r="C4494" i="1"/>
  <c r="C4495" i="1"/>
  <c r="C4496" i="1"/>
  <c r="C4497" i="1"/>
  <c r="C4498" i="1"/>
  <c r="C4499" i="1"/>
  <c r="C4500" i="1"/>
  <c r="C4501" i="1"/>
  <c r="C4502" i="1"/>
  <c r="C4503" i="1"/>
  <c r="C4504" i="1"/>
  <c r="C4505" i="1"/>
  <c r="C4506" i="1"/>
  <c r="C4507" i="1"/>
  <c r="C4508" i="1"/>
  <c r="C4509" i="1"/>
  <c r="C4510" i="1"/>
  <c r="C4511" i="1"/>
  <c r="C4512" i="1"/>
  <c r="C4513" i="1"/>
  <c r="C4514" i="1"/>
  <c r="C4515" i="1"/>
  <c r="C4516" i="1"/>
  <c r="C4517" i="1"/>
  <c r="C4518" i="1"/>
  <c r="C4519" i="1"/>
  <c r="C4520" i="1"/>
  <c r="C4521" i="1"/>
  <c r="C4522" i="1"/>
  <c r="C4523" i="1"/>
  <c r="C4524" i="1"/>
  <c r="C4525" i="1"/>
  <c r="C4526" i="1"/>
  <c r="C4527" i="1"/>
  <c r="C4528" i="1"/>
  <c r="C4529" i="1"/>
  <c r="C4530" i="1"/>
  <c r="C4531" i="1"/>
  <c r="C4532" i="1"/>
  <c r="C4533" i="1"/>
  <c r="C4534" i="1"/>
  <c r="C4535" i="1"/>
  <c r="C4536" i="1"/>
  <c r="C4537" i="1"/>
  <c r="C4538" i="1"/>
  <c r="C4539" i="1"/>
  <c r="C4540" i="1"/>
  <c r="C4541" i="1"/>
  <c r="C4542" i="1"/>
  <c r="C4543" i="1"/>
  <c r="C4544" i="1"/>
  <c r="C4545" i="1"/>
  <c r="C4546" i="1"/>
  <c r="C4547" i="1"/>
  <c r="C4548" i="1"/>
  <c r="C4549" i="1"/>
  <c r="C4550" i="1"/>
  <c r="C4551" i="1"/>
  <c r="C4552" i="1"/>
  <c r="C4553" i="1"/>
  <c r="C4554" i="1"/>
  <c r="C4555" i="1"/>
  <c r="C4556" i="1"/>
  <c r="C4557" i="1"/>
  <c r="C4558" i="1"/>
  <c r="C4559" i="1"/>
  <c r="C4560" i="1"/>
  <c r="C4561" i="1"/>
  <c r="C4562" i="1"/>
  <c r="C4563" i="1"/>
  <c r="C4564" i="1"/>
  <c r="C4565" i="1"/>
  <c r="C4566" i="1"/>
  <c r="C4567" i="1"/>
  <c r="C4568" i="1"/>
  <c r="C4569" i="1"/>
  <c r="C4570" i="1"/>
  <c r="C4571" i="1"/>
  <c r="C4572" i="1"/>
  <c r="C4573" i="1"/>
  <c r="C4574" i="1"/>
  <c r="C4575" i="1"/>
  <c r="C4576" i="1"/>
  <c r="C4577" i="1"/>
  <c r="C4578" i="1"/>
  <c r="C4579" i="1"/>
  <c r="C4580" i="1"/>
  <c r="C4581" i="1"/>
  <c r="C4582" i="1"/>
  <c r="C4583" i="1"/>
  <c r="C4584" i="1"/>
  <c r="C4585" i="1"/>
  <c r="C4586" i="1"/>
  <c r="C4587" i="1"/>
  <c r="C4588" i="1"/>
  <c r="C4589" i="1"/>
  <c r="C4590" i="1"/>
  <c r="C4591" i="1"/>
  <c r="C4592" i="1"/>
  <c r="C4593" i="1"/>
  <c r="C4594" i="1"/>
  <c r="C4595" i="1"/>
  <c r="C4596" i="1"/>
  <c r="C4597" i="1"/>
  <c r="C4598" i="1"/>
  <c r="C4599" i="1"/>
  <c r="C4600" i="1"/>
  <c r="C4601" i="1"/>
  <c r="C4602" i="1"/>
  <c r="C4603" i="1"/>
  <c r="C4604" i="1"/>
  <c r="C4605" i="1"/>
  <c r="C4606" i="1"/>
  <c r="C4607" i="1"/>
  <c r="C4608" i="1"/>
  <c r="C4609" i="1"/>
  <c r="C4610" i="1"/>
  <c r="C4611" i="1"/>
  <c r="C4612" i="1"/>
  <c r="C4613" i="1"/>
  <c r="C4614" i="1"/>
  <c r="C4615" i="1"/>
  <c r="C4616" i="1"/>
  <c r="C4617" i="1"/>
  <c r="C4618" i="1"/>
  <c r="C4619" i="1"/>
  <c r="C4620" i="1"/>
  <c r="C4621" i="1"/>
  <c r="C4622" i="1"/>
  <c r="C4623" i="1"/>
  <c r="C4624" i="1"/>
  <c r="C4625" i="1"/>
  <c r="C4626" i="1"/>
  <c r="C4627" i="1"/>
  <c r="C4628" i="1"/>
  <c r="C4629" i="1"/>
  <c r="C4630" i="1"/>
  <c r="C4631" i="1"/>
  <c r="C4632" i="1"/>
  <c r="C4633" i="1"/>
  <c r="C4634" i="1"/>
  <c r="C4635" i="1"/>
  <c r="C4636" i="1"/>
  <c r="C4637" i="1"/>
  <c r="C4638" i="1"/>
  <c r="C4639" i="1"/>
  <c r="C4640" i="1"/>
  <c r="C4641" i="1"/>
  <c r="C4642" i="1"/>
  <c r="C4643" i="1"/>
  <c r="C4644" i="1"/>
  <c r="C4645" i="1"/>
  <c r="C4646" i="1"/>
  <c r="C4647" i="1"/>
  <c r="C4648" i="1"/>
  <c r="C4649" i="1"/>
  <c r="C4650" i="1"/>
  <c r="C4651" i="1"/>
  <c r="C4652" i="1"/>
  <c r="C4653" i="1"/>
  <c r="C4654" i="1"/>
  <c r="C4655" i="1"/>
  <c r="C4656" i="1"/>
  <c r="C4657" i="1"/>
  <c r="C4658" i="1"/>
  <c r="C4659" i="1"/>
  <c r="C4660" i="1"/>
  <c r="C4661" i="1"/>
  <c r="C4662" i="1"/>
  <c r="C4663" i="1"/>
  <c r="C4664" i="1"/>
  <c r="C4665" i="1"/>
  <c r="C4666" i="1"/>
  <c r="C4667" i="1"/>
  <c r="C4668" i="1"/>
  <c r="C4669" i="1"/>
  <c r="C4670" i="1"/>
  <c r="C4671" i="1"/>
  <c r="C4672" i="1"/>
  <c r="C4673" i="1"/>
  <c r="C4674" i="1"/>
  <c r="C4675" i="1"/>
  <c r="C4676" i="1"/>
  <c r="C4677" i="1"/>
  <c r="C4678" i="1"/>
  <c r="C4679" i="1"/>
  <c r="C4680" i="1"/>
  <c r="C4681" i="1"/>
  <c r="C4682" i="1"/>
  <c r="C4683" i="1"/>
  <c r="C4684" i="1"/>
  <c r="C4685" i="1"/>
  <c r="C4686" i="1"/>
  <c r="C4687" i="1"/>
  <c r="C4688" i="1"/>
  <c r="C4689" i="1"/>
  <c r="C4690" i="1"/>
  <c r="C4691" i="1"/>
  <c r="C4692" i="1"/>
  <c r="C4693" i="1"/>
  <c r="C4694" i="1"/>
  <c r="C4695" i="1"/>
  <c r="C4696" i="1"/>
  <c r="C4697" i="1"/>
  <c r="C4698" i="1"/>
  <c r="C4699" i="1"/>
  <c r="C4700" i="1"/>
  <c r="C4701" i="1"/>
  <c r="C4702" i="1"/>
  <c r="C4703" i="1"/>
  <c r="C4704" i="1"/>
  <c r="C4705" i="1"/>
  <c r="C4706" i="1"/>
  <c r="C4707" i="1"/>
  <c r="C4708" i="1"/>
  <c r="C4709" i="1"/>
  <c r="C4710" i="1"/>
  <c r="C4711" i="1"/>
  <c r="C4712" i="1"/>
  <c r="C4713" i="1"/>
  <c r="C4714" i="1"/>
  <c r="C4715" i="1"/>
  <c r="C4716" i="1"/>
  <c r="C4717" i="1"/>
  <c r="C4718" i="1"/>
  <c r="C4719" i="1"/>
  <c r="C4720" i="1"/>
  <c r="C4721" i="1"/>
  <c r="C4722" i="1"/>
  <c r="C4723" i="1"/>
  <c r="C4724" i="1"/>
  <c r="C4725" i="1"/>
  <c r="C4726" i="1"/>
  <c r="C4727" i="1"/>
  <c r="C4728" i="1"/>
  <c r="C4729" i="1"/>
  <c r="C4730" i="1"/>
  <c r="C4731" i="1"/>
  <c r="C4732" i="1"/>
  <c r="C4733" i="1"/>
  <c r="C4734" i="1"/>
  <c r="C4735" i="1"/>
  <c r="C4736" i="1"/>
  <c r="C4737" i="1"/>
  <c r="C4738" i="1"/>
  <c r="C4739" i="1"/>
  <c r="C4740" i="1"/>
  <c r="C4741" i="1"/>
  <c r="C4742" i="1"/>
  <c r="C4743" i="1"/>
  <c r="C4744" i="1"/>
  <c r="C4745" i="1"/>
  <c r="C4746" i="1"/>
  <c r="C4747" i="1"/>
  <c r="C4748" i="1"/>
  <c r="C4749" i="1"/>
  <c r="C4750" i="1"/>
  <c r="C4751" i="1"/>
  <c r="C4752" i="1"/>
  <c r="C4753" i="1"/>
  <c r="C4754" i="1"/>
  <c r="C4755" i="1"/>
  <c r="C4756" i="1"/>
  <c r="C4757" i="1"/>
  <c r="C4758" i="1"/>
  <c r="C4759" i="1"/>
  <c r="C4760" i="1"/>
  <c r="C4761" i="1"/>
  <c r="C4762" i="1"/>
  <c r="C4763" i="1"/>
  <c r="C4764" i="1"/>
  <c r="C4765" i="1"/>
  <c r="C4766" i="1"/>
  <c r="C4767" i="1"/>
  <c r="C4768" i="1"/>
  <c r="C4769" i="1"/>
  <c r="C4770" i="1"/>
  <c r="C4771" i="1"/>
  <c r="C4772" i="1"/>
  <c r="C4773" i="1"/>
  <c r="C4774" i="1"/>
  <c r="C4775" i="1"/>
  <c r="C4776" i="1"/>
  <c r="C4777" i="1"/>
  <c r="C4778" i="1"/>
  <c r="C4779" i="1"/>
  <c r="C4780" i="1"/>
  <c r="C4781" i="1"/>
  <c r="C4782" i="1"/>
  <c r="C4783" i="1"/>
  <c r="C4784" i="1"/>
  <c r="C4785" i="1"/>
  <c r="C4786" i="1"/>
  <c r="C4787" i="1"/>
  <c r="C4788" i="1"/>
  <c r="C4789" i="1"/>
  <c r="C4790" i="1"/>
  <c r="C4791" i="1"/>
  <c r="C4792" i="1"/>
  <c r="C4793" i="1"/>
  <c r="C4794" i="1"/>
  <c r="C4795" i="1"/>
  <c r="C4796" i="1"/>
  <c r="C4797" i="1"/>
  <c r="C4798" i="1"/>
  <c r="C4799" i="1"/>
  <c r="C4800" i="1"/>
  <c r="C4801" i="1"/>
  <c r="C4802" i="1"/>
  <c r="C4803" i="1"/>
  <c r="C4804" i="1"/>
  <c r="C4805" i="1"/>
  <c r="C4806" i="1"/>
  <c r="C4807" i="1"/>
  <c r="C4808" i="1"/>
  <c r="C4809" i="1"/>
  <c r="C4810" i="1"/>
  <c r="C4811" i="1"/>
  <c r="C4812" i="1"/>
  <c r="C4813" i="1"/>
  <c r="C4814" i="1"/>
  <c r="C4815" i="1"/>
  <c r="C4816" i="1"/>
  <c r="C4817" i="1"/>
  <c r="C4818" i="1"/>
  <c r="C4819" i="1"/>
  <c r="C4820" i="1"/>
  <c r="C4821" i="1"/>
  <c r="C4822" i="1"/>
  <c r="C4823" i="1"/>
  <c r="C4824" i="1"/>
  <c r="C4825" i="1"/>
  <c r="C4826" i="1"/>
  <c r="C4827" i="1"/>
  <c r="C4828" i="1"/>
  <c r="C4829" i="1"/>
  <c r="C4830" i="1"/>
  <c r="C4831" i="1"/>
  <c r="C4832" i="1"/>
  <c r="C4833" i="1"/>
  <c r="C4834" i="1"/>
  <c r="C4835" i="1"/>
  <c r="C4836" i="1"/>
  <c r="C4837" i="1"/>
  <c r="C4838" i="1"/>
  <c r="C4839" i="1"/>
  <c r="C4840" i="1"/>
  <c r="C4841" i="1"/>
  <c r="C4842" i="1"/>
  <c r="C4843" i="1"/>
  <c r="C4844" i="1"/>
  <c r="C4845" i="1"/>
  <c r="C4846" i="1"/>
  <c r="C4847" i="1"/>
  <c r="C4848" i="1"/>
  <c r="C4849" i="1"/>
  <c r="C4850" i="1"/>
  <c r="C4851" i="1"/>
  <c r="C4852" i="1"/>
  <c r="C4853" i="1"/>
  <c r="C4854" i="1"/>
  <c r="C4855" i="1"/>
  <c r="C4856" i="1"/>
  <c r="C4857" i="1"/>
  <c r="C4858" i="1"/>
  <c r="C4859" i="1"/>
  <c r="C4860" i="1"/>
  <c r="C4861" i="1"/>
  <c r="C4862" i="1"/>
  <c r="C4863" i="1"/>
  <c r="C4864" i="1"/>
  <c r="C4865" i="1"/>
  <c r="C4866" i="1"/>
  <c r="C4867" i="1"/>
  <c r="C4868" i="1"/>
  <c r="C4869" i="1"/>
  <c r="C4870" i="1"/>
  <c r="C4871" i="1"/>
  <c r="C4872" i="1"/>
  <c r="C4873" i="1"/>
  <c r="C4874" i="1"/>
  <c r="C4875" i="1"/>
  <c r="C4876" i="1"/>
  <c r="C4877" i="1"/>
  <c r="C4878" i="1"/>
  <c r="C4879" i="1"/>
  <c r="C4880" i="1"/>
  <c r="C4881" i="1"/>
  <c r="C4882" i="1"/>
  <c r="C4883" i="1"/>
  <c r="C4884" i="1"/>
  <c r="C4885" i="1"/>
  <c r="C4886" i="1"/>
  <c r="C4887" i="1"/>
  <c r="C4888" i="1"/>
  <c r="C4889" i="1"/>
  <c r="C4890" i="1"/>
  <c r="C4891" i="1"/>
  <c r="C4892" i="1"/>
  <c r="C4893" i="1"/>
  <c r="C4894" i="1"/>
  <c r="C4895" i="1"/>
  <c r="C4896" i="1"/>
  <c r="C4897" i="1"/>
  <c r="C4898" i="1"/>
  <c r="C4899" i="1"/>
  <c r="C4900" i="1"/>
  <c r="C4901" i="1"/>
  <c r="C4902" i="1"/>
  <c r="C4903" i="1"/>
  <c r="C4904" i="1"/>
  <c r="C4905" i="1"/>
  <c r="C4906" i="1"/>
  <c r="C4907" i="1"/>
  <c r="C4908" i="1"/>
  <c r="C4909" i="1"/>
  <c r="C4910" i="1"/>
  <c r="C4911" i="1"/>
  <c r="C4912" i="1"/>
  <c r="C4913" i="1"/>
  <c r="C4914" i="1"/>
  <c r="C4915" i="1"/>
  <c r="C4916" i="1"/>
  <c r="C4917" i="1"/>
  <c r="C4918" i="1"/>
  <c r="C4919" i="1"/>
  <c r="C4920" i="1"/>
  <c r="C4921" i="1"/>
  <c r="C4922" i="1"/>
  <c r="C4923" i="1"/>
  <c r="C4924" i="1"/>
  <c r="C4925" i="1"/>
  <c r="C4926" i="1"/>
  <c r="C4927" i="1"/>
  <c r="C4928" i="1"/>
  <c r="C4929" i="1"/>
  <c r="C4930" i="1"/>
  <c r="C4931" i="1"/>
  <c r="C4932" i="1"/>
  <c r="C4933" i="1"/>
  <c r="C4934" i="1"/>
  <c r="C4935" i="1"/>
  <c r="C4936" i="1"/>
  <c r="C4937" i="1"/>
  <c r="C4938" i="1"/>
  <c r="C4939" i="1"/>
  <c r="C4940" i="1"/>
  <c r="C4941" i="1"/>
  <c r="C4942" i="1"/>
  <c r="C4943" i="1"/>
  <c r="C4944" i="1"/>
  <c r="C4945" i="1"/>
  <c r="C4946" i="1"/>
  <c r="C4947" i="1"/>
  <c r="C4948" i="1"/>
  <c r="C4949" i="1"/>
  <c r="C4950" i="1"/>
  <c r="C4951" i="1"/>
  <c r="C4952" i="1"/>
  <c r="C4953" i="1"/>
  <c r="C4954" i="1"/>
  <c r="C4955" i="1"/>
  <c r="C4956" i="1"/>
  <c r="C4957" i="1"/>
  <c r="C4958" i="1"/>
  <c r="C4959" i="1"/>
  <c r="C4960" i="1"/>
  <c r="C4961" i="1"/>
  <c r="C4962" i="1"/>
  <c r="C4963" i="1"/>
  <c r="C4964" i="1"/>
  <c r="C4965" i="1"/>
  <c r="C4966" i="1"/>
  <c r="C4967" i="1"/>
  <c r="C4968" i="1"/>
  <c r="C4969" i="1"/>
  <c r="C4970" i="1"/>
  <c r="C4971" i="1"/>
  <c r="C4972" i="1"/>
  <c r="C4973" i="1"/>
  <c r="C4974" i="1"/>
  <c r="C4975" i="1"/>
  <c r="C4976" i="1"/>
  <c r="C4977" i="1"/>
  <c r="C4978" i="1"/>
  <c r="C4979" i="1"/>
  <c r="C4980" i="1"/>
  <c r="C4981" i="1"/>
  <c r="C4982" i="1"/>
  <c r="C4983" i="1"/>
  <c r="C4984" i="1"/>
  <c r="C4985" i="1"/>
  <c r="C4986" i="1"/>
  <c r="C4987" i="1"/>
  <c r="C4988" i="1"/>
  <c r="C4989" i="1"/>
  <c r="C4990" i="1"/>
  <c r="C4991" i="1"/>
  <c r="C4992" i="1"/>
  <c r="C4993" i="1"/>
  <c r="C4994" i="1"/>
  <c r="C4995" i="1"/>
  <c r="C4996" i="1"/>
  <c r="C4997" i="1"/>
  <c r="C4998" i="1"/>
  <c r="C4999" i="1"/>
  <c r="C5000" i="1"/>
  <c r="C5001" i="1"/>
  <c r="C5002" i="1"/>
  <c r="C5003" i="1"/>
  <c r="C5004" i="1"/>
  <c r="C5005" i="1"/>
  <c r="C5006" i="1"/>
  <c r="C5007" i="1"/>
  <c r="C5008" i="1"/>
  <c r="C5009" i="1"/>
  <c r="C5010" i="1"/>
  <c r="C5011" i="1"/>
  <c r="C5012" i="1"/>
  <c r="C5013" i="1"/>
  <c r="C5014" i="1"/>
  <c r="C5015" i="1"/>
  <c r="C5016" i="1"/>
  <c r="C5017" i="1"/>
  <c r="C5018" i="1"/>
  <c r="C5019" i="1"/>
  <c r="C5020" i="1"/>
  <c r="C5021" i="1"/>
  <c r="C5022" i="1"/>
  <c r="C5023" i="1"/>
  <c r="C5024" i="1"/>
  <c r="C5025" i="1"/>
  <c r="C5026" i="1"/>
  <c r="C5027" i="1"/>
  <c r="C5028" i="1"/>
  <c r="C5029" i="1"/>
  <c r="C5030" i="1"/>
  <c r="C5031" i="1"/>
  <c r="C5032" i="1"/>
  <c r="C5033" i="1"/>
  <c r="C5034" i="1"/>
  <c r="C5035" i="1"/>
  <c r="C5036" i="1"/>
  <c r="C5037" i="1"/>
  <c r="C5038" i="1"/>
  <c r="C5039" i="1"/>
  <c r="C5040" i="1"/>
  <c r="C5041" i="1"/>
  <c r="C5042" i="1"/>
  <c r="C5043" i="1"/>
  <c r="C5044" i="1"/>
  <c r="C5045" i="1"/>
  <c r="C5046" i="1"/>
  <c r="C5047" i="1"/>
  <c r="C5048" i="1"/>
  <c r="C5049" i="1"/>
  <c r="C5050" i="1"/>
  <c r="C5051" i="1"/>
  <c r="C5052" i="1"/>
  <c r="C5053" i="1"/>
  <c r="C5054" i="1"/>
  <c r="C5055" i="1"/>
  <c r="C5056" i="1"/>
  <c r="C5057" i="1"/>
  <c r="C5058" i="1"/>
  <c r="C5059" i="1"/>
  <c r="C5060" i="1"/>
  <c r="C5061" i="1"/>
  <c r="C5062" i="1"/>
  <c r="C5063" i="1"/>
  <c r="C5064" i="1"/>
  <c r="C5065" i="1"/>
  <c r="C5066" i="1"/>
  <c r="C5067" i="1"/>
  <c r="C5068" i="1"/>
  <c r="C5069" i="1"/>
  <c r="C5070" i="1"/>
  <c r="C5071" i="1"/>
  <c r="C5072" i="1"/>
  <c r="C5073" i="1"/>
  <c r="C5074" i="1"/>
  <c r="C5075" i="1"/>
  <c r="C5076" i="1"/>
  <c r="C5077" i="1"/>
  <c r="C5078" i="1"/>
  <c r="C5079" i="1"/>
  <c r="C5080" i="1"/>
  <c r="C5081" i="1"/>
  <c r="C5082" i="1"/>
  <c r="C5083" i="1"/>
  <c r="C5084" i="1"/>
  <c r="C5085" i="1"/>
  <c r="C5086" i="1"/>
  <c r="C5087" i="1"/>
  <c r="C5088" i="1"/>
  <c r="C5089" i="1"/>
  <c r="C5090" i="1"/>
  <c r="C5091" i="1"/>
  <c r="C5092" i="1"/>
  <c r="C5093" i="1"/>
  <c r="C5094" i="1"/>
  <c r="C5095" i="1"/>
  <c r="C5096" i="1"/>
  <c r="C5097" i="1"/>
  <c r="C5098" i="1"/>
  <c r="C5099" i="1"/>
  <c r="C5100" i="1"/>
  <c r="C5101" i="1"/>
  <c r="C5102" i="1"/>
  <c r="C5103" i="1"/>
  <c r="C5104" i="1"/>
  <c r="C5105" i="1"/>
  <c r="C5106" i="1"/>
  <c r="C5107" i="1"/>
  <c r="C5108" i="1"/>
  <c r="C5109" i="1"/>
  <c r="C5110" i="1"/>
  <c r="C5111" i="1"/>
  <c r="C5112" i="1"/>
  <c r="C5113" i="1"/>
  <c r="C5114" i="1"/>
  <c r="C5115" i="1"/>
  <c r="C5116" i="1"/>
  <c r="C5117" i="1"/>
  <c r="C5118" i="1"/>
  <c r="C5119" i="1"/>
  <c r="C5120" i="1"/>
  <c r="C5121" i="1"/>
  <c r="C5122" i="1"/>
  <c r="C5123" i="1"/>
  <c r="C5124" i="1"/>
  <c r="C5125" i="1"/>
  <c r="C5126" i="1"/>
  <c r="C5127" i="1"/>
  <c r="C5128" i="1"/>
  <c r="C5129" i="1"/>
  <c r="C5130" i="1"/>
  <c r="C5131" i="1"/>
  <c r="C5132" i="1"/>
  <c r="C5133" i="1"/>
  <c r="C5134" i="1"/>
  <c r="C5135" i="1"/>
  <c r="C5136" i="1"/>
  <c r="C5137" i="1"/>
  <c r="C5138" i="1"/>
  <c r="C5139" i="1"/>
  <c r="C5140" i="1"/>
  <c r="C5141" i="1"/>
  <c r="C5142" i="1"/>
  <c r="C5143" i="1"/>
  <c r="C5144" i="1"/>
  <c r="C5145" i="1"/>
  <c r="C5146" i="1"/>
  <c r="C5147" i="1"/>
  <c r="C5148" i="1"/>
  <c r="C5149" i="1"/>
  <c r="C5150" i="1"/>
  <c r="C5151" i="1"/>
  <c r="C5152" i="1"/>
  <c r="C5153" i="1"/>
  <c r="C5154" i="1"/>
  <c r="C5155" i="1"/>
  <c r="C5156" i="1"/>
  <c r="C5157" i="1"/>
  <c r="C5158" i="1"/>
  <c r="C5159" i="1"/>
  <c r="C5160" i="1"/>
  <c r="C5161" i="1"/>
  <c r="C5162" i="1"/>
  <c r="C5163" i="1"/>
  <c r="C5164" i="1"/>
  <c r="C5165" i="1"/>
  <c r="C5166" i="1"/>
  <c r="C5167" i="1"/>
  <c r="C5168" i="1"/>
  <c r="C5169" i="1"/>
  <c r="C5170" i="1"/>
  <c r="C5171" i="1"/>
  <c r="C5172" i="1"/>
  <c r="C5173" i="1"/>
  <c r="C5174" i="1"/>
  <c r="C5175" i="1"/>
  <c r="C5176" i="1"/>
  <c r="C5177" i="1"/>
  <c r="C5178" i="1"/>
  <c r="C5179" i="1"/>
  <c r="C5180" i="1"/>
  <c r="C5181" i="1"/>
  <c r="C5182" i="1"/>
  <c r="C5183" i="1"/>
  <c r="C5184" i="1"/>
  <c r="C5185" i="1"/>
  <c r="C5186" i="1"/>
  <c r="C5187" i="1"/>
  <c r="C5188" i="1"/>
  <c r="C5189" i="1"/>
  <c r="C5190" i="1"/>
  <c r="C5191" i="1"/>
  <c r="C5192" i="1"/>
  <c r="C5193" i="1"/>
  <c r="C5194" i="1"/>
  <c r="C5195" i="1"/>
  <c r="C5196" i="1"/>
  <c r="C5197" i="1"/>
  <c r="C5198" i="1"/>
  <c r="C5199" i="1"/>
  <c r="C5200" i="1"/>
  <c r="C5201" i="1"/>
  <c r="C5202" i="1"/>
  <c r="B3" i="1"/>
  <c r="B4" i="1"/>
  <c r="B5" i="1"/>
  <c r="B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45" i="1"/>
  <c r="B46"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97" i="1"/>
  <c r="B98" i="1"/>
  <c r="B99" i="1"/>
  <c r="B100" i="1"/>
  <c r="B101" i="1"/>
  <c r="B102" i="1"/>
  <c r="B103" i="1"/>
  <c r="B104" i="1"/>
  <c r="B105" i="1"/>
  <c r="B106" i="1"/>
  <c r="B107" i="1"/>
  <c r="B108" i="1"/>
  <c r="B109" i="1"/>
  <c r="B110" i="1"/>
  <c r="B111" i="1"/>
  <c r="B112" i="1"/>
  <c r="B113" i="1"/>
  <c r="B114" i="1"/>
  <c r="B115" i="1"/>
  <c r="B116" i="1"/>
  <c r="B117" i="1"/>
  <c r="B118" i="1"/>
  <c r="B119" i="1"/>
  <c r="B120" i="1"/>
  <c r="B121" i="1"/>
  <c r="B122" i="1"/>
  <c r="B123" i="1"/>
  <c r="B124" i="1"/>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54" i="1"/>
  <c r="B155" i="1"/>
  <c r="B156" i="1"/>
  <c r="B157" i="1"/>
  <c r="B158" i="1"/>
  <c r="B159" i="1"/>
  <c r="B160" i="1"/>
  <c r="B161" i="1"/>
  <c r="B162" i="1"/>
  <c r="B163" i="1"/>
  <c r="B164" i="1"/>
  <c r="B165" i="1"/>
  <c r="B166" i="1"/>
  <c r="B167" i="1"/>
  <c r="B168" i="1"/>
  <c r="B169" i="1"/>
  <c r="B170" i="1"/>
  <c r="B171" i="1"/>
  <c r="B172" i="1"/>
  <c r="B173" i="1"/>
  <c r="B174" i="1"/>
  <c r="B175" i="1"/>
  <c r="B176" i="1"/>
  <c r="B177" i="1"/>
  <c r="B178" i="1"/>
  <c r="B179" i="1"/>
  <c r="B180" i="1"/>
  <c r="B181" i="1"/>
  <c r="B182" i="1"/>
  <c r="B183" i="1"/>
  <c r="B184" i="1"/>
  <c r="B185" i="1"/>
  <c r="B186" i="1"/>
  <c r="B187" i="1"/>
  <c r="B188" i="1"/>
  <c r="B189" i="1"/>
  <c r="B190" i="1"/>
  <c r="B191" i="1"/>
  <c r="B192" i="1"/>
  <c r="B193" i="1"/>
  <c r="B194" i="1"/>
  <c r="B195" i="1"/>
  <c r="B196" i="1"/>
  <c r="B197" i="1"/>
  <c r="B198" i="1"/>
  <c r="B199" i="1"/>
  <c r="B200" i="1"/>
  <c r="B201" i="1"/>
  <c r="B202" i="1"/>
  <c r="B203" i="1"/>
  <c r="B204" i="1"/>
  <c r="B205" i="1"/>
  <c r="B206" i="1"/>
  <c r="B207" i="1"/>
  <c r="B208" i="1"/>
  <c r="B209" i="1"/>
  <c r="B210" i="1"/>
  <c r="B211" i="1"/>
  <c r="B212" i="1"/>
  <c r="B213" i="1"/>
  <c r="B214" i="1"/>
  <c r="B215" i="1"/>
  <c r="B216" i="1"/>
  <c r="B217" i="1"/>
  <c r="B218" i="1"/>
  <c r="B219" i="1"/>
  <c r="B220" i="1"/>
  <c r="B221" i="1"/>
  <c r="B222" i="1"/>
  <c r="B223" i="1"/>
  <c r="B224" i="1"/>
  <c r="B225" i="1"/>
  <c r="B226" i="1"/>
  <c r="B227" i="1"/>
  <c r="B228" i="1"/>
  <c r="B229" i="1"/>
  <c r="B230" i="1"/>
  <c r="B231" i="1"/>
  <c r="B232" i="1"/>
  <c r="B233" i="1"/>
  <c r="B234" i="1"/>
  <c r="B235" i="1"/>
  <c r="B236" i="1"/>
  <c r="B237" i="1"/>
  <c r="B238" i="1"/>
  <c r="B239" i="1"/>
  <c r="B240" i="1"/>
  <c r="B241" i="1"/>
  <c r="B242" i="1"/>
  <c r="B243" i="1"/>
  <c r="B244" i="1"/>
  <c r="B245" i="1"/>
  <c r="B246" i="1"/>
  <c r="B247" i="1"/>
  <c r="B248" i="1"/>
  <c r="B249" i="1"/>
  <c r="B250" i="1"/>
  <c r="B251" i="1"/>
  <c r="B252" i="1"/>
  <c r="B253" i="1"/>
  <c r="B254" i="1"/>
  <c r="B255" i="1"/>
  <c r="B256" i="1"/>
  <c r="B257" i="1"/>
  <c r="B258" i="1"/>
  <c r="B259" i="1"/>
  <c r="B260" i="1"/>
  <c r="B261" i="1"/>
  <c r="B262" i="1"/>
  <c r="B263" i="1"/>
  <c r="B264" i="1"/>
  <c r="B265" i="1"/>
  <c r="B266" i="1"/>
  <c r="B267" i="1"/>
  <c r="B268" i="1"/>
  <c r="B269" i="1"/>
  <c r="B270" i="1"/>
  <c r="B271" i="1"/>
  <c r="B272" i="1"/>
  <c r="B273" i="1"/>
  <c r="B274" i="1"/>
  <c r="B275" i="1"/>
  <c r="B276" i="1"/>
  <c r="B277" i="1"/>
  <c r="B278" i="1"/>
  <c r="B279" i="1"/>
  <c r="B280" i="1"/>
  <c r="B281" i="1"/>
  <c r="B282" i="1"/>
  <c r="B283" i="1"/>
  <c r="B284" i="1"/>
  <c r="B285" i="1"/>
  <c r="B286" i="1"/>
  <c r="B287" i="1"/>
  <c r="B288" i="1"/>
  <c r="B289" i="1"/>
  <c r="B290" i="1"/>
  <c r="B291" i="1"/>
  <c r="B292" i="1"/>
  <c r="B293" i="1"/>
  <c r="B294" i="1"/>
  <c r="B295" i="1"/>
  <c r="B296" i="1"/>
  <c r="B297" i="1"/>
  <c r="B298" i="1"/>
  <c r="B299" i="1"/>
  <c r="B300" i="1"/>
  <c r="B301" i="1"/>
  <c r="B302" i="1"/>
  <c r="B303" i="1"/>
  <c r="B304" i="1"/>
  <c r="B305" i="1"/>
  <c r="B306" i="1"/>
  <c r="B307" i="1"/>
  <c r="B308" i="1"/>
  <c r="B309" i="1"/>
  <c r="B310" i="1"/>
  <c r="B311" i="1"/>
  <c r="B312" i="1"/>
  <c r="B313" i="1"/>
  <c r="B314" i="1"/>
  <c r="B315" i="1"/>
  <c r="B316" i="1"/>
  <c r="B317" i="1"/>
  <c r="B318" i="1"/>
  <c r="B319" i="1"/>
  <c r="B320" i="1"/>
  <c r="B321" i="1"/>
  <c r="B322" i="1"/>
  <c r="B323" i="1"/>
  <c r="B324" i="1"/>
  <c r="B325" i="1"/>
  <c r="B326" i="1"/>
  <c r="B327" i="1"/>
  <c r="B328" i="1"/>
  <c r="B329" i="1"/>
  <c r="B330" i="1"/>
  <c r="B331" i="1"/>
  <c r="B332" i="1"/>
  <c r="B333" i="1"/>
  <c r="B334" i="1"/>
  <c r="B335" i="1"/>
  <c r="B336" i="1"/>
  <c r="B337" i="1"/>
  <c r="B338" i="1"/>
  <c r="B339" i="1"/>
  <c r="B340" i="1"/>
  <c r="B341" i="1"/>
  <c r="B342" i="1"/>
  <c r="B343" i="1"/>
  <c r="B344" i="1"/>
  <c r="B345" i="1"/>
  <c r="B346" i="1"/>
  <c r="B347" i="1"/>
  <c r="B348" i="1"/>
  <c r="B349" i="1"/>
  <c r="B350" i="1"/>
  <c r="B351" i="1"/>
  <c r="B352" i="1"/>
  <c r="B353" i="1"/>
  <c r="B354" i="1"/>
  <c r="B355" i="1"/>
  <c r="B356" i="1"/>
  <c r="B357" i="1"/>
  <c r="B358" i="1"/>
  <c r="B359" i="1"/>
  <c r="B360" i="1"/>
  <c r="B361" i="1"/>
  <c r="B362" i="1"/>
  <c r="B363" i="1"/>
  <c r="B364" i="1"/>
  <c r="B365" i="1"/>
  <c r="B366" i="1"/>
  <c r="B367" i="1"/>
  <c r="B368" i="1"/>
  <c r="B369" i="1"/>
  <c r="B370" i="1"/>
  <c r="B371" i="1"/>
  <c r="B372" i="1"/>
  <c r="B373" i="1"/>
  <c r="B374" i="1"/>
  <c r="B375" i="1"/>
  <c r="B376" i="1"/>
  <c r="B377" i="1"/>
  <c r="B378" i="1"/>
  <c r="B379" i="1"/>
  <c r="B380" i="1"/>
  <c r="B381" i="1"/>
  <c r="B382" i="1"/>
  <c r="B383" i="1"/>
  <c r="B384" i="1"/>
  <c r="B385" i="1"/>
  <c r="B386" i="1"/>
  <c r="B387" i="1"/>
  <c r="B388" i="1"/>
  <c r="B389" i="1"/>
  <c r="B390" i="1"/>
  <c r="B391" i="1"/>
  <c r="B392" i="1"/>
  <c r="B393" i="1"/>
  <c r="B394" i="1"/>
  <c r="B395" i="1"/>
  <c r="B396" i="1"/>
  <c r="B397" i="1"/>
  <c r="B398" i="1"/>
  <c r="B399" i="1"/>
  <c r="B400" i="1"/>
  <c r="B401" i="1"/>
  <c r="B402" i="1"/>
  <c r="B403" i="1"/>
  <c r="B404" i="1"/>
  <c r="B405" i="1"/>
  <c r="B406" i="1"/>
  <c r="B407" i="1"/>
  <c r="B408" i="1"/>
  <c r="B409" i="1"/>
  <c r="B410" i="1"/>
  <c r="B411" i="1"/>
  <c r="B412" i="1"/>
  <c r="B413" i="1"/>
  <c r="B414" i="1"/>
  <c r="B415" i="1"/>
  <c r="B416" i="1"/>
  <c r="B417" i="1"/>
  <c r="B418" i="1"/>
  <c r="B419" i="1"/>
  <c r="B420" i="1"/>
  <c r="B421" i="1"/>
  <c r="B422" i="1"/>
  <c r="B423" i="1"/>
  <c r="B424" i="1"/>
  <c r="B425" i="1"/>
  <c r="B426" i="1"/>
  <c r="B427" i="1"/>
  <c r="B428" i="1"/>
  <c r="B429" i="1"/>
  <c r="B430" i="1"/>
  <c r="B431" i="1"/>
  <c r="B432" i="1"/>
  <c r="B433" i="1"/>
  <c r="B434" i="1"/>
  <c r="B435" i="1"/>
  <c r="B436" i="1"/>
  <c r="B437" i="1"/>
  <c r="B438" i="1"/>
  <c r="B439" i="1"/>
  <c r="B440" i="1"/>
  <c r="B441" i="1"/>
  <c r="B442" i="1"/>
  <c r="B443" i="1"/>
  <c r="B444" i="1"/>
  <c r="B445" i="1"/>
  <c r="B446" i="1"/>
  <c r="B447" i="1"/>
  <c r="B448" i="1"/>
  <c r="B449" i="1"/>
  <c r="B450" i="1"/>
  <c r="B451" i="1"/>
  <c r="B452" i="1"/>
  <c r="B453" i="1"/>
  <c r="B454" i="1"/>
  <c r="B455" i="1"/>
  <c r="B456" i="1"/>
  <c r="B457" i="1"/>
  <c r="B458" i="1"/>
  <c r="B459" i="1"/>
  <c r="B460" i="1"/>
  <c r="B461" i="1"/>
  <c r="B462" i="1"/>
  <c r="B463" i="1"/>
  <c r="B464" i="1"/>
  <c r="B465" i="1"/>
  <c r="B466" i="1"/>
  <c r="B467" i="1"/>
  <c r="B468" i="1"/>
  <c r="B469" i="1"/>
  <c r="B470" i="1"/>
  <c r="B471" i="1"/>
  <c r="B472" i="1"/>
  <c r="B473" i="1"/>
  <c r="B474" i="1"/>
  <c r="B475" i="1"/>
  <c r="B476" i="1"/>
  <c r="B477" i="1"/>
  <c r="B478" i="1"/>
  <c r="B479" i="1"/>
  <c r="B480" i="1"/>
  <c r="B481" i="1"/>
  <c r="B482" i="1"/>
  <c r="B483" i="1"/>
  <c r="B484" i="1"/>
  <c r="B485" i="1"/>
  <c r="B486" i="1"/>
  <c r="B487" i="1"/>
  <c r="B488" i="1"/>
  <c r="B489" i="1"/>
  <c r="B490" i="1"/>
  <c r="B491" i="1"/>
  <c r="B492" i="1"/>
  <c r="B493" i="1"/>
  <c r="B494" i="1"/>
  <c r="B495" i="1"/>
  <c r="B496" i="1"/>
  <c r="B497" i="1"/>
  <c r="B498" i="1"/>
  <c r="B499" i="1"/>
  <c r="B500" i="1"/>
  <c r="B501" i="1"/>
  <c r="B502" i="1"/>
  <c r="B503" i="1"/>
  <c r="B504" i="1"/>
  <c r="B505" i="1"/>
  <c r="B506" i="1"/>
  <c r="B507" i="1"/>
  <c r="B508" i="1"/>
  <c r="B509" i="1"/>
  <c r="B510" i="1"/>
  <c r="B511" i="1"/>
  <c r="B512" i="1"/>
  <c r="B513" i="1"/>
  <c r="B514" i="1"/>
  <c r="B515" i="1"/>
  <c r="B516" i="1"/>
  <c r="B517" i="1"/>
  <c r="B518" i="1"/>
  <c r="B519" i="1"/>
  <c r="B520" i="1"/>
  <c r="B521" i="1"/>
  <c r="B522" i="1"/>
  <c r="B523" i="1"/>
  <c r="B524" i="1"/>
  <c r="B525" i="1"/>
  <c r="B526" i="1"/>
  <c r="B527" i="1"/>
  <c r="B528" i="1"/>
  <c r="B529" i="1"/>
  <c r="B530" i="1"/>
  <c r="B531" i="1"/>
  <c r="B532" i="1"/>
  <c r="B533" i="1"/>
  <c r="B534" i="1"/>
  <c r="B535" i="1"/>
  <c r="B536" i="1"/>
  <c r="B537" i="1"/>
  <c r="B538" i="1"/>
  <c r="B539" i="1"/>
  <c r="B540" i="1"/>
  <c r="B541" i="1"/>
  <c r="B542" i="1"/>
  <c r="B543" i="1"/>
  <c r="B544" i="1"/>
  <c r="B545" i="1"/>
  <c r="B546" i="1"/>
  <c r="B547" i="1"/>
  <c r="B548" i="1"/>
  <c r="B549" i="1"/>
  <c r="B550" i="1"/>
  <c r="B551" i="1"/>
  <c r="B552" i="1"/>
  <c r="B553" i="1"/>
  <c r="B554" i="1"/>
  <c r="B555" i="1"/>
  <c r="B556" i="1"/>
  <c r="B557" i="1"/>
  <c r="B558" i="1"/>
  <c r="B559" i="1"/>
  <c r="B560" i="1"/>
  <c r="B561" i="1"/>
  <c r="B562" i="1"/>
  <c r="B563" i="1"/>
  <c r="B564" i="1"/>
  <c r="B565" i="1"/>
  <c r="B566" i="1"/>
  <c r="B567" i="1"/>
  <c r="B568" i="1"/>
  <c r="B569" i="1"/>
  <c r="B570" i="1"/>
  <c r="B571" i="1"/>
  <c r="B572" i="1"/>
  <c r="B573" i="1"/>
  <c r="B574" i="1"/>
  <c r="B575" i="1"/>
  <c r="B576" i="1"/>
  <c r="B577" i="1"/>
  <c r="B578" i="1"/>
  <c r="B579" i="1"/>
  <c r="B580" i="1"/>
  <c r="B581" i="1"/>
  <c r="B582" i="1"/>
  <c r="B583" i="1"/>
  <c r="B584" i="1"/>
  <c r="B585" i="1"/>
  <c r="B586" i="1"/>
  <c r="B587" i="1"/>
  <c r="B588" i="1"/>
  <c r="B589" i="1"/>
  <c r="B590" i="1"/>
  <c r="B591" i="1"/>
  <c r="B592" i="1"/>
  <c r="B593" i="1"/>
  <c r="B594" i="1"/>
  <c r="B595" i="1"/>
  <c r="B596" i="1"/>
  <c r="B597" i="1"/>
  <c r="B598" i="1"/>
  <c r="B599" i="1"/>
  <c r="B600" i="1"/>
  <c r="B601" i="1"/>
  <c r="B602" i="1"/>
  <c r="B603" i="1"/>
  <c r="B604" i="1"/>
  <c r="B605" i="1"/>
  <c r="B606" i="1"/>
  <c r="B607" i="1"/>
  <c r="B608" i="1"/>
  <c r="B609" i="1"/>
  <c r="B610" i="1"/>
  <c r="B611" i="1"/>
  <c r="B612" i="1"/>
  <c r="B613" i="1"/>
  <c r="B614" i="1"/>
  <c r="B615" i="1"/>
  <c r="B616" i="1"/>
  <c r="B617" i="1"/>
  <c r="B618" i="1"/>
  <c r="B619" i="1"/>
  <c r="B620" i="1"/>
  <c r="B621" i="1"/>
  <c r="B622" i="1"/>
  <c r="B623" i="1"/>
  <c r="B624" i="1"/>
  <c r="B625" i="1"/>
  <c r="B626" i="1"/>
  <c r="B627" i="1"/>
  <c r="B628" i="1"/>
  <c r="B629" i="1"/>
  <c r="B630" i="1"/>
  <c r="B631" i="1"/>
  <c r="B632" i="1"/>
  <c r="B633" i="1"/>
  <c r="B634" i="1"/>
  <c r="B635" i="1"/>
  <c r="B636" i="1"/>
  <c r="B637" i="1"/>
  <c r="B638" i="1"/>
  <c r="B639" i="1"/>
  <c r="B640" i="1"/>
  <c r="B641" i="1"/>
  <c r="B642" i="1"/>
  <c r="B643" i="1"/>
  <c r="B644" i="1"/>
  <c r="B645" i="1"/>
  <c r="B646" i="1"/>
  <c r="B647" i="1"/>
  <c r="B648" i="1"/>
  <c r="B649" i="1"/>
  <c r="B650" i="1"/>
  <c r="B651" i="1"/>
  <c r="B652" i="1"/>
  <c r="B653" i="1"/>
  <c r="B654" i="1"/>
  <c r="B655" i="1"/>
  <c r="B656" i="1"/>
  <c r="B657" i="1"/>
  <c r="B658" i="1"/>
  <c r="B659" i="1"/>
  <c r="B660" i="1"/>
  <c r="B661" i="1"/>
  <c r="B662" i="1"/>
  <c r="B663" i="1"/>
  <c r="B664" i="1"/>
  <c r="B665" i="1"/>
  <c r="B666" i="1"/>
  <c r="B667" i="1"/>
  <c r="B668" i="1"/>
  <c r="B669" i="1"/>
  <c r="B670" i="1"/>
  <c r="B671" i="1"/>
  <c r="B672" i="1"/>
  <c r="B673" i="1"/>
  <c r="B674" i="1"/>
  <c r="B675" i="1"/>
  <c r="B676" i="1"/>
  <c r="B677" i="1"/>
  <c r="B678" i="1"/>
  <c r="B679" i="1"/>
  <c r="B680" i="1"/>
  <c r="B681" i="1"/>
  <c r="B682" i="1"/>
  <c r="B683" i="1"/>
  <c r="B684" i="1"/>
  <c r="B685" i="1"/>
  <c r="B686" i="1"/>
  <c r="B687" i="1"/>
  <c r="B688" i="1"/>
  <c r="B689" i="1"/>
  <c r="B690" i="1"/>
  <c r="B691" i="1"/>
  <c r="B692" i="1"/>
  <c r="B693" i="1"/>
  <c r="B694" i="1"/>
  <c r="B695" i="1"/>
  <c r="B696" i="1"/>
  <c r="B697" i="1"/>
  <c r="B698" i="1"/>
  <c r="B699" i="1"/>
  <c r="B700" i="1"/>
  <c r="B701" i="1"/>
  <c r="B702" i="1"/>
  <c r="B703" i="1"/>
  <c r="B704" i="1"/>
  <c r="B705" i="1"/>
  <c r="B706" i="1"/>
  <c r="B707" i="1"/>
  <c r="B708" i="1"/>
  <c r="B709" i="1"/>
  <c r="B710" i="1"/>
  <c r="B711" i="1"/>
  <c r="B712" i="1"/>
  <c r="B713" i="1"/>
  <c r="B714" i="1"/>
  <c r="B715" i="1"/>
  <c r="B716" i="1"/>
  <c r="B717" i="1"/>
  <c r="B718" i="1"/>
  <c r="B719" i="1"/>
  <c r="B720" i="1"/>
  <c r="B721" i="1"/>
  <c r="B722" i="1"/>
  <c r="B723" i="1"/>
  <c r="B724" i="1"/>
  <c r="B725" i="1"/>
  <c r="B726" i="1"/>
  <c r="B727" i="1"/>
  <c r="B728" i="1"/>
  <c r="B729" i="1"/>
  <c r="B730" i="1"/>
  <c r="B731" i="1"/>
  <c r="B732" i="1"/>
  <c r="B733" i="1"/>
  <c r="B734" i="1"/>
  <c r="B735" i="1"/>
  <c r="B736" i="1"/>
  <c r="B737" i="1"/>
  <c r="B738" i="1"/>
  <c r="B739" i="1"/>
  <c r="B740" i="1"/>
  <c r="B741" i="1"/>
  <c r="B742" i="1"/>
  <c r="B743" i="1"/>
  <c r="B744" i="1"/>
  <c r="B745" i="1"/>
  <c r="B746" i="1"/>
  <c r="B747" i="1"/>
  <c r="B748" i="1"/>
  <c r="B749" i="1"/>
  <c r="B750" i="1"/>
  <c r="B751" i="1"/>
  <c r="B752" i="1"/>
  <c r="B753" i="1"/>
  <c r="B754" i="1"/>
  <c r="B755" i="1"/>
  <c r="B756" i="1"/>
  <c r="B757" i="1"/>
  <c r="B758" i="1"/>
  <c r="B759" i="1"/>
  <c r="B760" i="1"/>
  <c r="B761" i="1"/>
  <c r="B762" i="1"/>
  <c r="B763" i="1"/>
  <c r="B764" i="1"/>
  <c r="B765" i="1"/>
  <c r="B766" i="1"/>
  <c r="B767" i="1"/>
  <c r="B768" i="1"/>
  <c r="B769" i="1"/>
  <c r="B770" i="1"/>
  <c r="B771" i="1"/>
  <c r="B772" i="1"/>
  <c r="B773" i="1"/>
  <c r="B774" i="1"/>
  <c r="B775" i="1"/>
  <c r="B776" i="1"/>
  <c r="B777" i="1"/>
  <c r="B778" i="1"/>
  <c r="B779" i="1"/>
  <c r="B780" i="1"/>
  <c r="B781" i="1"/>
  <c r="B782" i="1"/>
  <c r="B783" i="1"/>
  <c r="B784" i="1"/>
  <c r="B785" i="1"/>
  <c r="B786" i="1"/>
  <c r="B787" i="1"/>
  <c r="B788" i="1"/>
  <c r="B789" i="1"/>
  <c r="B790" i="1"/>
  <c r="B791" i="1"/>
  <c r="B792" i="1"/>
  <c r="B793" i="1"/>
  <c r="B794" i="1"/>
  <c r="B795" i="1"/>
  <c r="B796" i="1"/>
  <c r="B797" i="1"/>
  <c r="B798" i="1"/>
  <c r="B799" i="1"/>
  <c r="B800" i="1"/>
  <c r="B801" i="1"/>
  <c r="B802" i="1"/>
  <c r="B803" i="1"/>
  <c r="B804" i="1"/>
  <c r="B805" i="1"/>
  <c r="B806" i="1"/>
  <c r="B807" i="1"/>
  <c r="B808" i="1"/>
  <c r="B809" i="1"/>
  <c r="B810" i="1"/>
  <c r="B811" i="1"/>
  <c r="B812" i="1"/>
  <c r="B813" i="1"/>
  <c r="B814" i="1"/>
  <c r="B815" i="1"/>
  <c r="B816" i="1"/>
  <c r="B817" i="1"/>
  <c r="B818" i="1"/>
  <c r="B819" i="1"/>
  <c r="B820" i="1"/>
  <c r="B821" i="1"/>
  <c r="B822" i="1"/>
  <c r="B823" i="1"/>
  <c r="B824" i="1"/>
  <c r="B825" i="1"/>
  <c r="B826" i="1"/>
  <c r="B827" i="1"/>
  <c r="B828" i="1"/>
  <c r="B829" i="1"/>
  <c r="B830" i="1"/>
  <c r="B831" i="1"/>
  <c r="B832" i="1"/>
  <c r="B833" i="1"/>
  <c r="B834" i="1"/>
  <c r="B835" i="1"/>
  <c r="B836" i="1"/>
  <c r="B837" i="1"/>
  <c r="B838" i="1"/>
  <c r="B839" i="1"/>
  <c r="B840" i="1"/>
  <c r="B841" i="1"/>
  <c r="B842" i="1"/>
  <c r="B843" i="1"/>
  <c r="B844" i="1"/>
  <c r="B845" i="1"/>
  <c r="B846" i="1"/>
  <c r="B847" i="1"/>
  <c r="B848" i="1"/>
  <c r="B849" i="1"/>
  <c r="B850" i="1"/>
  <c r="B851" i="1"/>
  <c r="B852" i="1"/>
  <c r="B853" i="1"/>
  <c r="B854" i="1"/>
  <c r="B855" i="1"/>
  <c r="B856" i="1"/>
  <c r="B857" i="1"/>
  <c r="B858" i="1"/>
  <c r="B859" i="1"/>
  <c r="B860" i="1"/>
  <c r="B861" i="1"/>
  <c r="B862" i="1"/>
  <c r="B863" i="1"/>
  <c r="B864" i="1"/>
  <c r="B865" i="1"/>
  <c r="B866" i="1"/>
  <c r="B867" i="1"/>
  <c r="B868" i="1"/>
  <c r="B869" i="1"/>
  <c r="B870" i="1"/>
  <c r="B871" i="1"/>
  <c r="B872" i="1"/>
  <c r="B873" i="1"/>
  <c r="B874" i="1"/>
  <c r="B875" i="1"/>
  <c r="B876" i="1"/>
  <c r="B877" i="1"/>
  <c r="B878" i="1"/>
  <c r="B879" i="1"/>
  <c r="B880" i="1"/>
  <c r="B881" i="1"/>
  <c r="B882" i="1"/>
  <c r="B883" i="1"/>
  <c r="B884" i="1"/>
  <c r="B885" i="1"/>
  <c r="B886" i="1"/>
  <c r="B887" i="1"/>
  <c r="B888" i="1"/>
  <c r="B889" i="1"/>
  <c r="B890" i="1"/>
  <c r="B891" i="1"/>
  <c r="B892" i="1"/>
  <c r="B893" i="1"/>
  <c r="B894" i="1"/>
  <c r="B895" i="1"/>
  <c r="B896" i="1"/>
  <c r="B897" i="1"/>
  <c r="B898" i="1"/>
  <c r="B899" i="1"/>
  <c r="B900" i="1"/>
  <c r="B901" i="1"/>
  <c r="B902" i="1"/>
  <c r="B903" i="1"/>
  <c r="B904" i="1"/>
  <c r="B905" i="1"/>
  <c r="B906" i="1"/>
  <c r="B907" i="1"/>
  <c r="B908" i="1"/>
  <c r="B909" i="1"/>
  <c r="B910" i="1"/>
  <c r="B911" i="1"/>
  <c r="B912" i="1"/>
  <c r="B913" i="1"/>
  <c r="B914" i="1"/>
  <c r="B915" i="1"/>
  <c r="B916" i="1"/>
  <c r="B917" i="1"/>
  <c r="B918" i="1"/>
  <c r="B919" i="1"/>
  <c r="B920" i="1"/>
  <c r="B921" i="1"/>
  <c r="B922" i="1"/>
  <c r="B923" i="1"/>
  <c r="B924" i="1"/>
  <c r="B925" i="1"/>
  <c r="B926" i="1"/>
  <c r="B927" i="1"/>
  <c r="B928" i="1"/>
  <c r="B929" i="1"/>
  <c r="B930" i="1"/>
  <c r="B931" i="1"/>
  <c r="B932" i="1"/>
  <c r="B933" i="1"/>
  <c r="B934" i="1"/>
  <c r="B935" i="1"/>
  <c r="B936" i="1"/>
  <c r="B937" i="1"/>
  <c r="B938" i="1"/>
  <c r="B939" i="1"/>
  <c r="B940" i="1"/>
  <c r="B941" i="1"/>
  <c r="B942" i="1"/>
  <c r="B943" i="1"/>
  <c r="B944" i="1"/>
  <c r="B945" i="1"/>
  <c r="B946" i="1"/>
  <c r="B947" i="1"/>
  <c r="B948" i="1"/>
  <c r="B949" i="1"/>
  <c r="B950" i="1"/>
  <c r="B951" i="1"/>
  <c r="B952" i="1"/>
  <c r="B953" i="1"/>
  <c r="B954" i="1"/>
  <c r="B955" i="1"/>
  <c r="B956" i="1"/>
  <c r="B957" i="1"/>
  <c r="B958" i="1"/>
  <c r="B959" i="1"/>
  <c r="B960" i="1"/>
  <c r="B961" i="1"/>
  <c r="B962" i="1"/>
  <c r="B963" i="1"/>
  <c r="B964" i="1"/>
  <c r="B965" i="1"/>
  <c r="B966" i="1"/>
  <c r="B967" i="1"/>
  <c r="B968" i="1"/>
  <c r="B969" i="1"/>
  <c r="B970" i="1"/>
  <c r="B971" i="1"/>
  <c r="B972" i="1"/>
  <c r="B973" i="1"/>
  <c r="B974" i="1"/>
  <c r="B975" i="1"/>
  <c r="B976" i="1"/>
  <c r="B977" i="1"/>
  <c r="B978" i="1"/>
  <c r="B979" i="1"/>
  <c r="B980" i="1"/>
  <c r="B981" i="1"/>
  <c r="B982" i="1"/>
  <c r="B983" i="1"/>
  <c r="B984" i="1"/>
  <c r="B985" i="1"/>
  <c r="B986" i="1"/>
  <c r="B987" i="1"/>
  <c r="B988" i="1"/>
  <c r="B989" i="1"/>
  <c r="B990" i="1"/>
  <c r="B991" i="1"/>
  <c r="B992" i="1"/>
  <c r="B993" i="1"/>
  <c r="B994" i="1"/>
  <c r="B995" i="1"/>
  <c r="B996" i="1"/>
  <c r="B997" i="1"/>
  <c r="B998" i="1"/>
  <c r="B999" i="1"/>
  <c r="B1000" i="1"/>
  <c r="B1001" i="1"/>
  <c r="B1002" i="1"/>
  <c r="B1003" i="1"/>
  <c r="B1004" i="1"/>
  <c r="B1005" i="1"/>
  <c r="B1006" i="1"/>
  <c r="B1007" i="1"/>
  <c r="B1008" i="1"/>
  <c r="B1009" i="1"/>
  <c r="B1010" i="1"/>
  <c r="B1011" i="1"/>
  <c r="B1012" i="1"/>
  <c r="B1013" i="1"/>
  <c r="B1014" i="1"/>
  <c r="B1015" i="1"/>
  <c r="B1016" i="1"/>
  <c r="B1017" i="1"/>
  <c r="B1018" i="1"/>
  <c r="B1019" i="1"/>
  <c r="B1020" i="1"/>
  <c r="B1021" i="1"/>
  <c r="B1022" i="1"/>
  <c r="B1023" i="1"/>
  <c r="B1024" i="1"/>
  <c r="B1025" i="1"/>
  <c r="B1026" i="1"/>
  <c r="B1027" i="1"/>
  <c r="B1028" i="1"/>
  <c r="B1029" i="1"/>
  <c r="B1030" i="1"/>
  <c r="B1031" i="1"/>
  <c r="B1032" i="1"/>
  <c r="B1033" i="1"/>
  <c r="B1034" i="1"/>
  <c r="B1035" i="1"/>
  <c r="B1036" i="1"/>
  <c r="B1037" i="1"/>
  <c r="B1038" i="1"/>
  <c r="B1039" i="1"/>
  <c r="B1040" i="1"/>
  <c r="B1041" i="1"/>
  <c r="B1042" i="1"/>
  <c r="B1043" i="1"/>
  <c r="B1044" i="1"/>
  <c r="B1045" i="1"/>
  <c r="B1046" i="1"/>
  <c r="B1047" i="1"/>
  <c r="B1048" i="1"/>
  <c r="B1049" i="1"/>
  <c r="B1050" i="1"/>
  <c r="B1051" i="1"/>
  <c r="B1052" i="1"/>
  <c r="B1053" i="1"/>
  <c r="B1054" i="1"/>
  <c r="B1055" i="1"/>
  <c r="B1056" i="1"/>
  <c r="B1057" i="1"/>
  <c r="B1058" i="1"/>
  <c r="B1059" i="1"/>
  <c r="B1060" i="1"/>
  <c r="B1061" i="1"/>
  <c r="B1062" i="1"/>
  <c r="B1063" i="1"/>
  <c r="B1064" i="1"/>
  <c r="B1065" i="1"/>
  <c r="B1066" i="1"/>
  <c r="B1067" i="1"/>
  <c r="B1068" i="1"/>
  <c r="B1069" i="1"/>
  <c r="B1070" i="1"/>
  <c r="B1071" i="1"/>
  <c r="B1072" i="1"/>
  <c r="B1073" i="1"/>
  <c r="B1074" i="1"/>
  <c r="B1075" i="1"/>
  <c r="B1076" i="1"/>
  <c r="B1077" i="1"/>
  <c r="B1078" i="1"/>
  <c r="B1079" i="1"/>
  <c r="B1080" i="1"/>
  <c r="B1081" i="1"/>
  <c r="B1082" i="1"/>
  <c r="B1083" i="1"/>
  <c r="B1084" i="1"/>
  <c r="B1085" i="1"/>
  <c r="B1086" i="1"/>
  <c r="B1087" i="1"/>
  <c r="B1088" i="1"/>
  <c r="B1089" i="1"/>
  <c r="B1090" i="1"/>
  <c r="B1091" i="1"/>
  <c r="B1092" i="1"/>
  <c r="B1093" i="1"/>
  <c r="B1094" i="1"/>
  <c r="B1095" i="1"/>
  <c r="B1096" i="1"/>
  <c r="B1097" i="1"/>
  <c r="B1098" i="1"/>
  <c r="B1099" i="1"/>
  <c r="B1100" i="1"/>
  <c r="B1101" i="1"/>
  <c r="B1102" i="1"/>
  <c r="B1103" i="1"/>
  <c r="B1104" i="1"/>
  <c r="B1105" i="1"/>
  <c r="B1106" i="1"/>
  <c r="B1107" i="1"/>
  <c r="B1108" i="1"/>
  <c r="B1109" i="1"/>
  <c r="B1110" i="1"/>
  <c r="B1111" i="1"/>
  <c r="B1112" i="1"/>
  <c r="B1113" i="1"/>
  <c r="B1114" i="1"/>
  <c r="B1115" i="1"/>
  <c r="B1116" i="1"/>
  <c r="B1117" i="1"/>
  <c r="B1118" i="1"/>
  <c r="B1119" i="1"/>
  <c r="B1120" i="1"/>
  <c r="B1121" i="1"/>
  <c r="B1122" i="1"/>
  <c r="B1123" i="1"/>
  <c r="B1124" i="1"/>
  <c r="B1125" i="1"/>
  <c r="B1126" i="1"/>
  <c r="B1127" i="1"/>
  <c r="B1128" i="1"/>
  <c r="B1129" i="1"/>
  <c r="B1130" i="1"/>
  <c r="B1131" i="1"/>
  <c r="B1132" i="1"/>
  <c r="B1133" i="1"/>
  <c r="B1134" i="1"/>
  <c r="B1135" i="1"/>
  <c r="B1136" i="1"/>
  <c r="B1137" i="1"/>
  <c r="B1138" i="1"/>
  <c r="B1139" i="1"/>
  <c r="B1140" i="1"/>
  <c r="B1141" i="1"/>
  <c r="B1142" i="1"/>
  <c r="B1143" i="1"/>
  <c r="B1144" i="1"/>
  <c r="B1145" i="1"/>
  <c r="B1146" i="1"/>
  <c r="B1147" i="1"/>
  <c r="B1148" i="1"/>
  <c r="B1149" i="1"/>
  <c r="B1150" i="1"/>
  <c r="B1151" i="1"/>
  <c r="B1152" i="1"/>
  <c r="B1153" i="1"/>
  <c r="B1154" i="1"/>
  <c r="B1155" i="1"/>
  <c r="B1156" i="1"/>
  <c r="B1157" i="1"/>
  <c r="B1158" i="1"/>
  <c r="B1159" i="1"/>
  <c r="B1160" i="1"/>
  <c r="B1161" i="1"/>
  <c r="B1162" i="1"/>
  <c r="B1163" i="1"/>
  <c r="B1164" i="1"/>
  <c r="B1165" i="1"/>
  <c r="B1166" i="1"/>
  <c r="B1167" i="1"/>
  <c r="B1168" i="1"/>
  <c r="B1169" i="1"/>
  <c r="B1170" i="1"/>
  <c r="B1171" i="1"/>
  <c r="B1172" i="1"/>
  <c r="B1173" i="1"/>
  <c r="B1174" i="1"/>
  <c r="B1175" i="1"/>
  <c r="B1176" i="1"/>
  <c r="B1177" i="1"/>
  <c r="B1178" i="1"/>
  <c r="B1179" i="1"/>
  <c r="B1180" i="1"/>
  <c r="B1181" i="1"/>
  <c r="B1182" i="1"/>
  <c r="B1183" i="1"/>
  <c r="B1184" i="1"/>
  <c r="B1185" i="1"/>
  <c r="B1186" i="1"/>
  <c r="B1187" i="1"/>
  <c r="B1188" i="1"/>
  <c r="B1189" i="1"/>
  <c r="B1190" i="1"/>
  <c r="B1191" i="1"/>
  <c r="B1192" i="1"/>
  <c r="B1193" i="1"/>
  <c r="B1194" i="1"/>
  <c r="B1195" i="1"/>
  <c r="B1196" i="1"/>
  <c r="B1197" i="1"/>
  <c r="B1198" i="1"/>
  <c r="B1199" i="1"/>
  <c r="B1200" i="1"/>
  <c r="B1201" i="1"/>
  <c r="B1202" i="1"/>
  <c r="B1203" i="1"/>
  <c r="B1204" i="1"/>
  <c r="B1205" i="1"/>
  <c r="B1206" i="1"/>
  <c r="B1207" i="1"/>
  <c r="B1208" i="1"/>
  <c r="B1209" i="1"/>
  <c r="B1210" i="1"/>
  <c r="B1211" i="1"/>
  <c r="B1212" i="1"/>
  <c r="B1213" i="1"/>
  <c r="B1214" i="1"/>
  <c r="B1215" i="1"/>
  <c r="B1216" i="1"/>
  <c r="B1217" i="1"/>
  <c r="B1218" i="1"/>
  <c r="B1219" i="1"/>
  <c r="B1220" i="1"/>
  <c r="B1221" i="1"/>
  <c r="B1222" i="1"/>
  <c r="B1223" i="1"/>
  <c r="B1224" i="1"/>
  <c r="B1225" i="1"/>
  <c r="B1226" i="1"/>
  <c r="B1227" i="1"/>
  <c r="B1228" i="1"/>
  <c r="B1229" i="1"/>
  <c r="B1230" i="1"/>
  <c r="B1231" i="1"/>
  <c r="B1232" i="1"/>
  <c r="B1233" i="1"/>
  <c r="B1234" i="1"/>
  <c r="B1235" i="1"/>
  <c r="B1236" i="1"/>
  <c r="B1237" i="1"/>
  <c r="B1238" i="1"/>
  <c r="B1239" i="1"/>
  <c r="B1240" i="1"/>
  <c r="B1241" i="1"/>
  <c r="B1242" i="1"/>
  <c r="B1243" i="1"/>
  <c r="B1244" i="1"/>
  <c r="B1245" i="1"/>
  <c r="B1246" i="1"/>
  <c r="B1247" i="1"/>
  <c r="B1248" i="1"/>
  <c r="B1249" i="1"/>
  <c r="B1250" i="1"/>
  <c r="B1251" i="1"/>
  <c r="B1252" i="1"/>
  <c r="B1253" i="1"/>
  <c r="B1254" i="1"/>
  <c r="B1255" i="1"/>
  <c r="B1256" i="1"/>
  <c r="B1257" i="1"/>
  <c r="B1258" i="1"/>
  <c r="B1259" i="1"/>
  <c r="B1260" i="1"/>
  <c r="B1261" i="1"/>
  <c r="B1262" i="1"/>
  <c r="B1263" i="1"/>
  <c r="B1264" i="1"/>
  <c r="B1265" i="1"/>
  <c r="B1266" i="1"/>
  <c r="B1267" i="1"/>
  <c r="B1268" i="1"/>
  <c r="B1269" i="1"/>
  <c r="B1270" i="1"/>
  <c r="B1271" i="1"/>
  <c r="B1272" i="1"/>
  <c r="B1273" i="1"/>
  <c r="B1274" i="1"/>
  <c r="B1275" i="1"/>
  <c r="B1276" i="1"/>
  <c r="B1277" i="1"/>
  <c r="B1278" i="1"/>
  <c r="B1279" i="1"/>
  <c r="B1280" i="1"/>
  <c r="B1281" i="1"/>
  <c r="B1282" i="1"/>
  <c r="B1283" i="1"/>
  <c r="B1284" i="1"/>
  <c r="B1285" i="1"/>
  <c r="B1286" i="1"/>
  <c r="B1287" i="1"/>
  <c r="B1288" i="1"/>
  <c r="B1289" i="1"/>
  <c r="B1290" i="1"/>
  <c r="B1291" i="1"/>
  <c r="B1292" i="1"/>
  <c r="B1293" i="1"/>
  <c r="B1294" i="1"/>
  <c r="B1295" i="1"/>
  <c r="B1296" i="1"/>
  <c r="B1297" i="1"/>
  <c r="B1298" i="1"/>
  <c r="B1299" i="1"/>
  <c r="B1300" i="1"/>
  <c r="B1301" i="1"/>
  <c r="B1302" i="1"/>
  <c r="B1303" i="1"/>
  <c r="B1304" i="1"/>
  <c r="B1305" i="1"/>
  <c r="B1306" i="1"/>
  <c r="B1307" i="1"/>
  <c r="B1308" i="1"/>
  <c r="B1309" i="1"/>
  <c r="B1310" i="1"/>
  <c r="B1311" i="1"/>
  <c r="B1312" i="1"/>
  <c r="B1313" i="1"/>
  <c r="B1314" i="1"/>
  <c r="B1315" i="1"/>
  <c r="B1316" i="1"/>
  <c r="B1317" i="1"/>
  <c r="B1318" i="1"/>
  <c r="B1319" i="1"/>
  <c r="B1320" i="1"/>
  <c r="B1321" i="1"/>
  <c r="B1322" i="1"/>
  <c r="B1323" i="1"/>
  <c r="B1324" i="1"/>
  <c r="B1325" i="1"/>
  <c r="B1326" i="1"/>
  <c r="B1327" i="1"/>
  <c r="B1328" i="1"/>
  <c r="B1329" i="1"/>
  <c r="B1330" i="1"/>
  <c r="B1331" i="1"/>
  <c r="B1332" i="1"/>
  <c r="B1333" i="1"/>
  <c r="B1334" i="1"/>
  <c r="B1335" i="1"/>
  <c r="B1336" i="1"/>
  <c r="B1337" i="1"/>
  <c r="B1338" i="1"/>
  <c r="B1339" i="1"/>
  <c r="B1340" i="1"/>
  <c r="B1341" i="1"/>
  <c r="B1342" i="1"/>
  <c r="B1343" i="1"/>
  <c r="B1344" i="1"/>
  <c r="B1345" i="1"/>
  <c r="B1346" i="1"/>
  <c r="B1347" i="1"/>
  <c r="B1348" i="1"/>
  <c r="B1349" i="1"/>
  <c r="B1350" i="1"/>
  <c r="B1351" i="1"/>
  <c r="B1352" i="1"/>
  <c r="B1353" i="1"/>
  <c r="B1354" i="1"/>
  <c r="B1355" i="1"/>
  <c r="B1356" i="1"/>
  <c r="B1357" i="1"/>
  <c r="B1358" i="1"/>
  <c r="B1359" i="1"/>
  <c r="B1360" i="1"/>
  <c r="B1361" i="1"/>
  <c r="B1362" i="1"/>
  <c r="B1363" i="1"/>
  <c r="B1364" i="1"/>
  <c r="B1365" i="1"/>
  <c r="B1366" i="1"/>
  <c r="B1367" i="1"/>
  <c r="B1368" i="1"/>
  <c r="B1369" i="1"/>
  <c r="B1370" i="1"/>
  <c r="B1371" i="1"/>
  <c r="B1372" i="1"/>
  <c r="B1373" i="1"/>
  <c r="B1374" i="1"/>
  <c r="B1375" i="1"/>
  <c r="B1376" i="1"/>
  <c r="B1377" i="1"/>
  <c r="B1378" i="1"/>
  <c r="B1379" i="1"/>
  <c r="B1380" i="1"/>
  <c r="B1381" i="1"/>
  <c r="B1382" i="1"/>
  <c r="B1383" i="1"/>
  <c r="B1384" i="1"/>
  <c r="B1385" i="1"/>
  <c r="B1386" i="1"/>
  <c r="B1387" i="1"/>
  <c r="B1388" i="1"/>
  <c r="B1389" i="1"/>
  <c r="B1390" i="1"/>
  <c r="B1391" i="1"/>
  <c r="B1392" i="1"/>
  <c r="B1393" i="1"/>
  <c r="B1394" i="1"/>
  <c r="B1395" i="1"/>
  <c r="B1396" i="1"/>
  <c r="B1397" i="1"/>
  <c r="B1398" i="1"/>
  <c r="B1399" i="1"/>
  <c r="B1400" i="1"/>
  <c r="B1401" i="1"/>
  <c r="B1402" i="1"/>
  <c r="B1403" i="1"/>
  <c r="B1404" i="1"/>
  <c r="B1405" i="1"/>
  <c r="B1406" i="1"/>
  <c r="B1407" i="1"/>
  <c r="B1408" i="1"/>
  <c r="B1409" i="1"/>
  <c r="B1410" i="1"/>
  <c r="B1411" i="1"/>
  <c r="B1412" i="1"/>
  <c r="B1413" i="1"/>
  <c r="B1414" i="1"/>
  <c r="B1415" i="1"/>
  <c r="B1416" i="1"/>
  <c r="B1417" i="1"/>
  <c r="B1418" i="1"/>
  <c r="B1419" i="1"/>
  <c r="B1420" i="1"/>
  <c r="B1421" i="1"/>
  <c r="B1422" i="1"/>
  <c r="B1423" i="1"/>
  <c r="B1424" i="1"/>
  <c r="B1425" i="1"/>
  <c r="B1426" i="1"/>
  <c r="B1427" i="1"/>
  <c r="B1428" i="1"/>
  <c r="B1429" i="1"/>
  <c r="B1430" i="1"/>
  <c r="B1431" i="1"/>
  <c r="B1432" i="1"/>
  <c r="B1433" i="1"/>
  <c r="B1434" i="1"/>
  <c r="B1435" i="1"/>
  <c r="B1436" i="1"/>
  <c r="B1437" i="1"/>
  <c r="B1438" i="1"/>
  <c r="B1439" i="1"/>
  <c r="B1440" i="1"/>
  <c r="B1441" i="1"/>
  <c r="B1442" i="1"/>
  <c r="B1443" i="1"/>
  <c r="B1444" i="1"/>
  <c r="B1445" i="1"/>
  <c r="B1446" i="1"/>
  <c r="B1447" i="1"/>
  <c r="B1448" i="1"/>
  <c r="B1449" i="1"/>
  <c r="B1450" i="1"/>
  <c r="B1451" i="1"/>
  <c r="B1452" i="1"/>
  <c r="B1453" i="1"/>
  <c r="B1454" i="1"/>
  <c r="B1455" i="1"/>
  <c r="B1456" i="1"/>
  <c r="B1457" i="1"/>
  <c r="B1458" i="1"/>
  <c r="B1459" i="1"/>
  <c r="B1460" i="1"/>
  <c r="B1461" i="1"/>
  <c r="B1462" i="1"/>
  <c r="B1463" i="1"/>
  <c r="B1464" i="1"/>
  <c r="B1465" i="1"/>
  <c r="B1466" i="1"/>
  <c r="B1467" i="1"/>
  <c r="B1468" i="1"/>
  <c r="B1469" i="1"/>
  <c r="B1470" i="1"/>
  <c r="B1471" i="1"/>
  <c r="B1472" i="1"/>
  <c r="B1473" i="1"/>
  <c r="B1474" i="1"/>
  <c r="B1475" i="1"/>
  <c r="B1476" i="1"/>
  <c r="B1477" i="1"/>
  <c r="B1478" i="1"/>
  <c r="B1479" i="1"/>
  <c r="B1480" i="1"/>
  <c r="B1481" i="1"/>
  <c r="B1482" i="1"/>
  <c r="B1483" i="1"/>
  <c r="B1484" i="1"/>
  <c r="B1485" i="1"/>
  <c r="B1486" i="1"/>
  <c r="B1487" i="1"/>
  <c r="B1488" i="1"/>
  <c r="B1489" i="1"/>
  <c r="B1490" i="1"/>
  <c r="B1491" i="1"/>
  <c r="B1492" i="1"/>
  <c r="B1493" i="1"/>
  <c r="B1494" i="1"/>
  <c r="B1495" i="1"/>
  <c r="B1496" i="1"/>
  <c r="B1497" i="1"/>
  <c r="B1498" i="1"/>
  <c r="B1499" i="1"/>
  <c r="B1500" i="1"/>
  <c r="B1501" i="1"/>
  <c r="B1502" i="1"/>
  <c r="B1503" i="1"/>
  <c r="B1504" i="1"/>
  <c r="B1505" i="1"/>
  <c r="B1506" i="1"/>
  <c r="B1507" i="1"/>
  <c r="B1508" i="1"/>
  <c r="B1509" i="1"/>
  <c r="B1510" i="1"/>
  <c r="B1511" i="1"/>
  <c r="B1512" i="1"/>
  <c r="B1513" i="1"/>
  <c r="B1514" i="1"/>
  <c r="B1515" i="1"/>
  <c r="B1516" i="1"/>
  <c r="B1517" i="1"/>
  <c r="B1518" i="1"/>
  <c r="B1519" i="1"/>
  <c r="B1520" i="1"/>
  <c r="B1521" i="1"/>
  <c r="B1522" i="1"/>
  <c r="B1523" i="1"/>
  <c r="B1524" i="1"/>
  <c r="B1525" i="1"/>
  <c r="B1526" i="1"/>
  <c r="B1527" i="1"/>
  <c r="B1528" i="1"/>
  <c r="B1529" i="1"/>
  <c r="B1530" i="1"/>
  <c r="B1531" i="1"/>
  <c r="B1532" i="1"/>
  <c r="B1533" i="1"/>
  <c r="B1534" i="1"/>
  <c r="B1535" i="1"/>
  <c r="B1536" i="1"/>
  <c r="B1537" i="1"/>
  <c r="B1538" i="1"/>
  <c r="B1539" i="1"/>
  <c r="B1540" i="1"/>
  <c r="B1541" i="1"/>
  <c r="B1542" i="1"/>
  <c r="B1543" i="1"/>
  <c r="B1544" i="1"/>
  <c r="B1545" i="1"/>
  <c r="B1546" i="1"/>
  <c r="B1547" i="1"/>
  <c r="B1548" i="1"/>
  <c r="B1549" i="1"/>
  <c r="B1550" i="1"/>
  <c r="B1551" i="1"/>
  <c r="B1552" i="1"/>
  <c r="B1553" i="1"/>
  <c r="B1554" i="1"/>
  <c r="B1555" i="1"/>
  <c r="B1556" i="1"/>
  <c r="B1557" i="1"/>
  <c r="B1558" i="1"/>
  <c r="B1559" i="1"/>
  <c r="B1560" i="1"/>
  <c r="B1561" i="1"/>
  <c r="B1562" i="1"/>
  <c r="B1563" i="1"/>
  <c r="B1564" i="1"/>
  <c r="B1565" i="1"/>
  <c r="B1566" i="1"/>
  <c r="B1567" i="1"/>
  <c r="B1568" i="1"/>
  <c r="B1569" i="1"/>
  <c r="B1570" i="1"/>
  <c r="B1571" i="1"/>
  <c r="B1572" i="1"/>
  <c r="B1573" i="1"/>
  <c r="B1574" i="1"/>
  <c r="B1575" i="1"/>
  <c r="B1576" i="1"/>
  <c r="B1577" i="1"/>
  <c r="B1578" i="1"/>
  <c r="B1579" i="1"/>
  <c r="B1580" i="1"/>
  <c r="B1581" i="1"/>
  <c r="B1582" i="1"/>
  <c r="B1583" i="1"/>
  <c r="B1584" i="1"/>
  <c r="B1585" i="1"/>
  <c r="B1586" i="1"/>
  <c r="B1587" i="1"/>
  <c r="B1588" i="1"/>
  <c r="B1589" i="1"/>
  <c r="B1590" i="1"/>
  <c r="B1591" i="1"/>
  <c r="B1592" i="1"/>
  <c r="B1593" i="1"/>
  <c r="B1594" i="1"/>
  <c r="B1595" i="1"/>
  <c r="B1596" i="1"/>
  <c r="B1597" i="1"/>
  <c r="B1598" i="1"/>
  <c r="B1599" i="1"/>
  <c r="B1600" i="1"/>
  <c r="B1601" i="1"/>
  <c r="B1602" i="1"/>
  <c r="B1603" i="1"/>
  <c r="B1604" i="1"/>
  <c r="B1605" i="1"/>
  <c r="B1606" i="1"/>
  <c r="B1607" i="1"/>
  <c r="B1608" i="1"/>
  <c r="B1609" i="1"/>
  <c r="B1610" i="1"/>
  <c r="B1611" i="1"/>
  <c r="B1612" i="1"/>
  <c r="B1613" i="1"/>
  <c r="B1614" i="1"/>
  <c r="B1615" i="1"/>
  <c r="B1616" i="1"/>
  <c r="B1617" i="1"/>
  <c r="B1618" i="1"/>
  <c r="B1619" i="1"/>
  <c r="B1620" i="1"/>
  <c r="B1621" i="1"/>
  <c r="B1622" i="1"/>
  <c r="B1623" i="1"/>
  <c r="B1624" i="1"/>
  <c r="B1625" i="1"/>
  <c r="B1626" i="1"/>
  <c r="B1627" i="1"/>
  <c r="B1628" i="1"/>
  <c r="B1629" i="1"/>
  <c r="B1630" i="1"/>
  <c r="B1631" i="1"/>
  <c r="B1632" i="1"/>
  <c r="B1633" i="1"/>
  <c r="B1634" i="1"/>
  <c r="B1635" i="1"/>
  <c r="B1636" i="1"/>
  <c r="B1637" i="1"/>
  <c r="B1638" i="1"/>
  <c r="B1639" i="1"/>
  <c r="B1640" i="1"/>
  <c r="B1641" i="1"/>
  <c r="B1642" i="1"/>
  <c r="B1643" i="1"/>
  <c r="B1644" i="1"/>
  <c r="B1645" i="1"/>
  <c r="B1646" i="1"/>
  <c r="B1647" i="1"/>
  <c r="B1648" i="1"/>
  <c r="B1649" i="1"/>
  <c r="B1650" i="1"/>
  <c r="B1651" i="1"/>
  <c r="B1652" i="1"/>
  <c r="B1653" i="1"/>
  <c r="B1654" i="1"/>
  <c r="B1655" i="1"/>
  <c r="B1656" i="1"/>
  <c r="B1657" i="1"/>
  <c r="B1658" i="1"/>
  <c r="B1659" i="1"/>
  <c r="B1660" i="1"/>
  <c r="B1661" i="1"/>
  <c r="B1662" i="1"/>
  <c r="B1663" i="1"/>
  <c r="B1664" i="1"/>
  <c r="B1665" i="1"/>
  <c r="B1666" i="1"/>
  <c r="B1667" i="1"/>
  <c r="B1668" i="1"/>
  <c r="B1669" i="1"/>
  <c r="B1670" i="1"/>
  <c r="B1671" i="1"/>
  <c r="B1672" i="1"/>
  <c r="B1673" i="1"/>
  <c r="B1674" i="1"/>
  <c r="B1675" i="1"/>
  <c r="B1676" i="1"/>
  <c r="B1677" i="1"/>
  <c r="B1678" i="1"/>
  <c r="B1679" i="1"/>
  <c r="B1680" i="1"/>
  <c r="B1681" i="1"/>
  <c r="B1682" i="1"/>
  <c r="B1683" i="1"/>
  <c r="B1684" i="1"/>
  <c r="B1685" i="1"/>
  <c r="B1686" i="1"/>
  <c r="B1687" i="1"/>
  <c r="B1688" i="1"/>
  <c r="B1689" i="1"/>
  <c r="B1690" i="1"/>
  <c r="B1691" i="1"/>
  <c r="B1692" i="1"/>
  <c r="B1693" i="1"/>
  <c r="B1694" i="1"/>
  <c r="B1695" i="1"/>
  <c r="B1696" i="1"/>
  <c r="B1697" i="1"/>
  <c r="B1698" i="1"/>
  <c r="B1699" i="1"/>
  <c r="B1700" i="1"/>
  <c r="B1701" i="1"/>
  <c r="B1702" i="1"/>
  <c r="B1703" i="1"/>
  <c r="B1704" i="1"/>
  <c r="B1705" i="1"/>
  <c r="B1706" i="1"/>
  <c r="B1707" i="1"/>
  <c r="B1708" i="1"/>
  <c r="B1709" i="1"/>
  <c r="B1710" i="1"/>
  <c r="B1711" i="1"/>
  <c r="B1712" i="1"/>
  <c r="B1713" i="1"/>
  <c r="B1714" i="1"/>
  <c r="B1715" i="1"/>
  <c r="B1716" i="1"/>
  <c r="B1717" i="1"/>
  <c r="B1718" i="1"/>
  <c r="B1719" i="1"/>
  <c r="B1720" i="1"/>
  <c r="B1721" i="1"/>
  <c r="B1722" i="1"/>
  <c r="B1723" i="1"/>
  <c r="B1724" i="1"/>
  <c r="B1725" i="1"/>
  <c r="B1726" i="1"/>
  <c r="B1727" i="1"/>
  <c r="B1728" i="1"/>
  <c r="B1729" i="1"/>
  <c r="B1730" i="1"/>
  <c r="B1731" i="1"/>
  <c r="B1732" i="1"/>
  <c r="B1733" i="1"/>
  <c r="B1734" i="1"/>
  <c r="B1735" i="1"/>
  <c r="B1736" i="1"/>
  <c r="B1737" i="1"/>
  <c r="B1738" i="1"/>
  <c r="B1739" i="1"/>
  <c r="B1740" i="1"/>
  <c r="B1741" i="1"/>
  <c r="B1742" i="1"/>
  <c r="B1743" i="1"/>
  <c r="B1744" i="1"/>
  <c r="B1745" i="1"/>
  <c r="B1746" i="1"/>
  <c r="B1747" i="1"/>
  <c r="B1748" i="1"/>
  <c r="B1749" i="1"/>
  <c r="B1750" i="1"/>
  <c r="B1751" i="1"/>
  <c r="B1752" i="1"/>
  <c r="B1753" i="1"/>
  <c r="B1754" i="1"/>
  <c r="B1755" i="1"/>
  <c r="B1756" i="1"/>
  <c r="B1757" i="1"/>
  <c r="B1758" i="1"/>
  <c r="B1759" i="1"/>
  <c r="B1760" i="1"/>
  <c r="B1761" i="1"/>
  <c r="B1762" i="1"/>
  <c r="B1763" i="1"/>
  <c r="B1764" i="1"/>
  <c r="B1765" i="1"/>
  <c r="B1766" i="1"/>
  <c r="B1767" i="1"/>
  <c r="B1768" i="1"/>
  <c r="B1769" i="1"/>
  <c r="B1770" i="1"/>
  <c r="B1771" i="1"/>
  <c r="B1772" i="1"/>
  <c r="B1773" i="1"/>
  <c r="B1774" i="1"/>
  <c r="B1775" i="1"/>
  <c r="B1776" i="1"/>
  <c r="B1777" i="1"/>
  <c r="B1778" i="1"/>
  <c r="B1779" i="1"/>
  <c r="B1780" i="1"/>
  <c r="B1781" i="1"/>
  <c r="B1782" i="1"/>
  <c r="B1783" i="1"/>
  <c r="B1784" i="1"/>
  <c r="B1785" i="1"/>
  <c r="B1786" i="1"/>
  <c r="B1787" i="1"/>
  <c r="B1788" i="1"/>
  <c r="B1789" i="1"/>
  <c r="B1790" i="1"/>
  <c r="B1791" i="1"/>
  <c r="B1792" i="1"/>
  <c r="B1793" i="1"/>
  <c r="B1794" i="1"/>
  <c r="B1795" i="1"/>
  <c r="B1796" i="1"/>
  <c r="B1797" i="1"/>
  <c r="B1798" i="1"/>
  <c r="B1799" i="1"/>
  <c r="B1800" i="1"/>
  <c r="B1801" i="1"/>
  <c r="B1802" i="1"/>
  <c r="B1803" i="1"/>
  <c r="B1804" i="1"/>
  <c r="B1805" i="1"/>
  <c r="B1806" i="1"/>
  <c r="B1807" i="1"/>
  <c r="B1808" i="1"/>
  <c r="B1809" i="1"/>
  <c r="B1810" i="1"/>
  <c r="B1811" i="1"/>
  <c r="B1812" i="1"/>
  <c r="B1813" i="1"/>
  <c r="B1814" i="1"/>
  <c r="B1815" i="1"/>
  <c r="B1816" i="1"/>
  <c r="B1817" i="1"/>
  <c r="B1818" i="1"/>
  <c r="B1819" i="1"/>
  <c r="B1820" i="1"/>
  <c r="B1821" i="1"/>
  <c r="B1822" i="1"/>
  <c r="B1823" i="1"/>
  <c r="B1824" i="1"/>
  <c r="B1825" i="1"/>
  <c r="B1826" i="1"/>
  <c r="B1827" i="1"/>
  <c r="B1828" i="1"/>
  <c r="B1829" i="1"/>
  <c r="B1830" i="1"/>
  <c r="B1831" i="1"/>
  <c r="B1832" i="1"/>
  <c r="B1833" i="1"/>
  <c r="B1834" i="1"/>
  <c r="B1835" i="1"/>
  <c r="B1836" i="1"/>
  <c r="B1837" i="1"/>
  <c r="B1838" i="1"/>
  <c r="B1839" i="1"/>
  <c r="B1840" i="1"/>
  <c r="B1841" i="1"/>
  <c r="B1842" i="1"/>
  <c r="B1843" i="1"/>
  <c r="B1844" i="1"/>
  <c r="B1845" i="1"/>
  <c r="B1846" i="1"/>
  <c r="B1847" i="1"/>
  <c r="B1848" i="1"/>
  <c r="B1849" i="1"/>
  <c r="B1850" i="1"/>
  <c r="B1851" i="1"/>
  <c r="B1852" i="1"/>
  <c r="B1853" i="1"/>
  <c r="B1854" i="1"/>
  <c r="B1855" i="1"/>
  <c r="B1856" i="1"/>
  <c r="B1857" i="1"/>
  <c r="B1858" i="1"/>
  <c r="B1859" i="1"/>
  <c r="B1860" i="1"/>
  <c r="B1861" i="1"/>
  <c r="B1862" i="1"/>
  <c r="B1863" i="1"/>
  <c r="B1864" i="1"/>
  <c r="B1865" i="1"/>
  <c r="B1866" i="1"/>
  <c r="B1867" i="1"/>
  <c r="B1868" i="1"/>
  <c r="B1869" i="1"/>
  <c r="B1870" i="1"/>
  <c r="B1871" i="1"/>
  <c r="B1872" i="1"/>
  <c r="B1873" i="1"/>
  <c r="B1874" i="1"/>
  <c r="B1875" i="1"/>
  <c r="B1876" i="1"/>
  <c r="B1877" i="1"/>
  <c r="B1878" i="1"/>
  <c r="B1879" i="1"/>
  <c r="B1880" i="1"/>
  <c r="B1881" i="1"/>
  <c r="B1882" i="1"/>
  <c r="B1883" i="1"/>
  <c r="B1884" i="1"/>
  <c r="B1885" i="1"/>
  <c r="B1886" i="1"/>
  <c r="B1887" i="1"/>
  <c r="B1888" i="1"/>
  <c r="B1889" i="1"/>
  <c r="B1890" i="1"/>
  <c r="B1891" i="1"/>
  <c r="B1892" i="1"/>
  <c r="B1893" i="1"/>
  <c r="B1894" i="1"/>
  <c r="B1895" i="1"/>
  <c r="B1896" i="1"/>
  <c r="B1897" i="1"/>
  <c r="B1898" i="1"/>
  <c r="B1899" i="1"/>
  <c r="B1900" i="1"/>
  <c r="B1901" i="1"/>
  <c r="B1902" i="1"/>
  <c r="B1903" i="1"/>
  <c r="B1904" i="1"/>
  <c r="B1905" i="1"/>
  <c r="B1906" i="1"/>
  <c r="B1907" i="1"/>
  <c r="B1908" i="1"/>
  <c r="B1909" i="1"/>
  <c r="B1910" i="1"/>
  <c r="B1911" i="1"/>
  <c r="B1912" i="1"/>
  <c r="B1913" i="1"/>
  <c r="B1914" i="1"/>
  <c r="B1915" i="1"/>
  <c r="B1916" i="1"/>
  <c r="B1917" i="1"/>
  <c r="B1918" i="1"/>
  <c r="B1919" i="1"/>
  <c r="B1920" i="1"/>
  <c r="B1921" i="1"/>
  <c r="B1922" i="1"/>
  <c r="B1923" i="1"/>
  <c r="B1924" i="1"/>
  <c r="B1925" i="1"/>
  <c r="B1926" i="1"/>
  <c r="B1927" i="1"/>
  <c r="B1928" i="1"/>
  <c r="B1929" i="1"/>
  <c r="B1930" i="1"/>
  <c r="B1931" i="1"/>
  <c r="B1932" i="1"/>
  <c r="B1933" i="1"/>
  <c r="B1934" i="1"/>
  <c r="B1935" i="1"/>
  <c r="B1936" i="1"/>
  <c r="B1937" i="1"/>
  <c r="B1938" i="1"/>
  <c r="B1939" i="1"/>
  <c r="B1940" i="1"/>
  <c r="B1941" i="1"/>
  <c r="B1942" i="1"/>
  <c r="B1943" i="1"/>
  <c r="B1944" i="1"/>
  <c r="B1945" i="1"/>
  <c r="B1946" i="1"/>
  <c r="B1947" i="1"/>
  <c r="B1948" i="1"/>
  <c r="B1949" i="1"/>
  <c r="B1950" i="1"/>
  <c r="B1951" i="1"/>
  <c r="B1952" i="1"/>
  <c r="B1953" i="1"/>
  <c r="B1954" i="1"/>
  <c r="B1955" i="1"/>
  <c r="B1956" i="1"/>
  <c r="B1957" i="1"/>
  <c r="B1958" i="1"/>
  <c r="B1959" i="1"/>
  <c r="B1960" i="1"/>
  <c r="B1961" i="1"/>
  <c r="B1962" i="1"/>
  <c r="B1963" i="1"/>
  <c r="B1964" i="1"/>
  <c r="B1965" i="1"/>
  <c r="B1966" i="1"/>
  <c r="B1967" i="1"/>
  <c r="B1968" i="1"/>
  <c r="B1969" i="1"/>
  <c r="B1970" i="1"/>
  <c r="B1971" i="1"/>
  <c r="B1972" i="1"/>
  <c r="B1973" i="1"/>
  <c r="B1974" i="1"/>
  <c r="B1975" i="1"/>
  <c r="B1976" i="1"/>
  <c r="B1977" i="1"/>
  <c r="B1978" i="1"/>
  <c r="B1979" i="1"/>
  <c r="B1980" i="1"/>
  <c r="B1981" i="1"/>
  <c r="B1982" i="1"/>
  <c r="B1983" i="1"/>
  <c r="B1984" i="1"/>
  <c r="B1985" i="1"/>
  <c r="B1986" i="1"/>
  <c r="B1987" i="1"/>
  <c r="B1988" i="1"/>
  <c r="B1989" i="1"/>
  <c r="B1990" i="1"/>
  <c r="B1991" i="1"/>
  <c r="B1992" i="1"/>
  <c r="B1993" i="1"/>
  <c r="B1994" i="1"/>
  <c r="B1995" i="1"/>
  <c r="B1996" i="1"/>
  <c r="B1997" i="1"/>
  <c r="B1998" i="1"/>
  <c r="B1999" i="1"/>
  <c r="B2000" i="1"/>
  <c r="B2001" i="1"/>
  <c r="B2002" i="1"/>
  <c r="B2003" i="1"/>
  <c r="B2004" i="1"/>
  <c r="B2005" i="1"/>
  <c r="B2006" i="1"/>
  <c r="B2007" i="1"/>
  <c r="B2008" i="1"/>
  <c r="B2009" i="1"/>
  <c r="B2010" i="1"/>
  <c r="B2011" i="1"/>
  <c r="B2012" i="1"/>
  <c r="B2013" i="1"/>
  <c r="B2014" i="1"/>
  <c r="B2015" i="1"/>
  <c r="B2016" i="1"/>
  <c r="B2017" i="1"/>
  <c r="B2018" i="1"/>
  <c r="B2019" i="1"/>
  <c r="B2020" i="1"/>
  <c r="B2021" i="1"/>
  <c r="B2022" i="1"/>
  <c r="B2023" i="1"/>
  <c r="B2024" i="1"/>
  <c r="B2025" i="1"/>
  <c r="B2026" i="1"/>
  <c r="B2027" i="1"/>
  <c r="B2028" i="1"/>
  <c r="B2029" i="1"/>
  <c r="B2030" i="1"/>
  <c r="B2031" i="1"/>
  <c r="B2032" i="1"/>
  <c r="B2033" i="1"/>
  <c r="B2034" i="1"/>
  <c r="B2035" i="1"/>
  <c r="B2036" i="1"/>
  <c r="B2037" i="1"/>
  <c r="B2038" i="1"/>
  <c r="B2039" i="1"/>
  <c r="B2040" i="1"/>
  <c r="B2041" i="1"/>
  <c r="B2042" i="1"/>
  <c r="B2043" i="1"/>
  <c r="B2044" i="1"/>
  <c r="B2045" i="1"/>
  <c r="B2046" i="1"/>
  <c r="B2047" i="1"/>
  <c r="B2048" i="1"/>
  <c r="B2049" i="1"/>
  <c r="B2050" i="1"/>
  <c r="B2051" i="1"/>
  <c r="B2052" i="1"/>
  <c r="B2053" i="1"/>
  <c r="B2054" i="1"/>
  <c r="B2055" i="1"/>
  <c r="B2056" i="1"/>
  <c r="B2057" i="1"/>
  <c r="B2058" i="1"/>
  <c r="B2059" i="1"/>
  <c r="B2060" i="1"/>
  <c r="B2061" i="1"/>
  <c r="B2062" i="1"/>
  <c r="B2063" i="1"/>
  <c r="B2064" i="1"/>
  <c r="B2065" i="1"/>
  <c r="B2066" i="1"/>
  <c r="B2067" i="1"/>
  <c r="B2068" i="1"/>
  <c r="B2069" i="1"/>
  <c r="B2070" i="1"/>
  <c r="B2071" i="1"/>
  <c r="B2072" i="1"/>
  <c r="B2073" i="1"/>
  <c r="B2074" i="1"/>
  <c r="B2075" i="1"/>
  <c r="B2076" i="1"/>
  <c r="B2077" i="1"/>
  <c r="B2078" i="1"/>
  <c r="B2079" i="1"/>
  <c r="B2080" i="1"/>
  <c r="B2081" i="1"/>
  <c r="B2082" i="1"/>
  <c r="B2083" i="1"/>
  <c r="B2084" i="1"/>
  <c r="B2085" i="1"/>
  <c r="B2086" i="1"/>
  <c r="B2087" i="1"/>
  <c r="B2088" i="1"/>
  <c r="B2089" i="1"/>
  <c r="B2090" i="1"/>
  <c r="B2091" i="1"/>
  <c r="B2092" i="1"/>
  <c r="B2093" i="1"/>
  <c r="B2094" i="1"/>
  <c r="B2095" i="1"/>
  <c r="B2096" i="1"/>
  <c r="B2097" i="1"/>
  <c r="B2098" i="1"/>
  <c r="B2099" i="1"/>
  <c r="B2100" i="1"/>
  <c r="B2101" i="1"/>
  <c r="B2102" i="1"/>
  <c r="B2103" i="1"/>
  <c r="B2104" i="1"/>
  <c r="B2105" i="1"/>
  <c r="B2106" i="1"/>
  <c r="B2107" i="1"/>
  <c r="B2108" i="1"/>
  <c r="B2109" i="1"/>
  <c r="B2110" i="1"/>
  <c r="B2111" i="1"/>
  <c r="B2112" i="1"/>
  <c r="B2113" i="1"/>
  <c r="B2114" i="1"/>
  <c r="B2115" i="1"/>
  <c r="B2116" i="1"/>
  <c r="B2117" i="1"/>
  <c r="B2118" i="1"/>
  <c r="B2119" i="1"/>
  <c r="B2120" i="1"/>
  <c r="B2121" i="1"/>
  <c r="B2122" i="1"/>
  <c r="B2123" i="1"/>
  <c r="B2124" i="1"/>
  <c r="B2125" i="1"/>
  <c r="B2126" i="1"/>
  <c r="B2127" i="1"/>
  <c r="B2128" i="1"/>
  <c r="B2129" i="1"/>
  <c r="B2130" i="1"/>
  <c r="B2131" i="1"/>
  <c r="B2132" i="1"/>
  <c r="B2133" i="1"/>
  <c r="B2134" i="1"/>
  <c r="B2135" i="1"/>
  <c r="B2136" i="1"/>
  <c r="B2137" i="1"/>
  <c r="B2138" i="1"/>
  <c r="B2139" i="1"/>
  <c r="B2140" i="1"/>
  <c r="B2141" i="1"/>
  <c r="B2142" i="1"/>
  <c r="B2143" i="1"/>
  <c r="B2144" i="1"/>
  <c r="B2145" i="1"/>
  <c r="B2146" i="1"/>
  <c r="B2147" i="1"/>
  <c r="B2148" i="1"/>
  <c r="B2149" i="1"/>
  <c r="B2150" i="1"/>
  <c r="B2151" i="1"/>
  <c r="B2152" i="1"/>
  <c r="B2153" i="1"/>
  <c r="B2154" i="1"/>
  <c r="B2155" i="1"/>
  <c r="B2156" i="1"/>
  <c r="B2157" i="1"/>
  <c r="B2158" i="1"/>
  <c r="B2159" i="1"/>
  <c r="B2160" i="1"/>
  <c r="B2161" i="1"/>
  <c r="B2162" i="1"/>
  <c r="B2163" i="1"/>
  <c r="B2164" i="1"/>
  <c r="B2165" i="1"/>
  <c r="B2166" i="1"/>
  <c r="B2167" i="1"/>
  <c r="B2168" i="1"/>
  <c r="B2169" i="1"/>
  <c r="B2170" i="1"/>
  <c r="B2171" i="1"/>
  <c r="B2172" i="1"/>
  <c r="B2173" i="1"/>
  <c r="B2174" i="1"/>
  <c r="B2175" i="1"/>
  <c r="B2176" i="1"/>
  <c r="B2177" i="1"/>
  <c r="B2178" i="1"/>
  <c r="B2179" i="1"/>
  <c r="B2180" i="1"/>
  <c r="B2181" i="1"/>
  <c r="B2182" i="1"/>
  <c r="B2183" i="1"/>
  <c r="B2184" i="1"/>
  <c r="B2185" i="1"/>
  <c r="B2186" i="1"/>
  <c r="B2187" i="1"/>
  <c r="B2188" i="1"/>
  <c r="B2189" i="1"/>
  <c r="B2190" i="1"/>
  <c r="B2191" i="1"/>
  <c r="B2192" i="1"/>
  <c r="B2193" i="1"/>
  <c r="B2194" i="1"/>
  <c r="B2195" i="1"/>
  <c r="B2196" i="1"/>
  <c r="B2197" i="1"/>
  <c r="B2198" i="1"/>
  <c r="B2199" i="1"/>
  <c r="B2200" i="1"/>
  <c r="B2201" i="1"/>
  <c r="B2202" i="1"/>
  <c r="B2203" i="1"/>
  <c r="B2204" i="1"/>
  <c r="B2205" i="1"/>
  <c r="B2206" i="1"/>
  <c r="B2207" i="1"/>
  <c r="B2208" i="1"/>
  <c r="B2209" i="1"/>
  <c r="B2210" i="1"/>
  <c r="B2211" i="1"/>
  <c r="B2212" i="1"/>
  <c r="B2213" i="1"/>
  <c r="B2214" i="1"/>
  <c r="B2215" i="1"/>
  <c r="B2216" i="1"/>
  <c r="B2217" i="1"/>
  <c r="B2218" i="1"/>
  <c r="B2219" i="1"/>
  <c r="B2220" i="1"/>
  <c r="B2221" i="1"/>
  <c r="B2222" i="1"/>
  <c r="B2223" i="1"/>
  <c r="B2224" i="1"/>
  <c r="B2225" i="1"/>
  <c r="B2226" i="1"/>
  <c r="B2227" i="1"/>
  <c r="B2228" i="1"/>
  <c r="B2229" i="1"/>
  <c r="B2230" i="1"/>
  <c r="B2231" i="1"/>
  <c r="B2232" i="1"/>
  <c r="B2233" i="1"/>
  <c r="B2234" i="1"/>
  <c r="B2235" i="1"/>
  <c r="B2236" i="1"/>
  <c r="B2237" i="1"/>
  <c r="B2238" i="1"/>
  <c r="B2239" i="1"/>
  <c r="B2240" i="1"/>
  <c r="B2241" i="1"/>
  <c r="B2242" i="1"/>
  <c r="B2243" i="1"/>
  <c r="B2244" i="1"/>
  <c r="B2245" i="1"/>
  <c r="B2246" i="1"/>
  <c r="B2247" i="1"/>
  <c r="B2248" i="1"/>
  <c r="B2249" i="1"/>
  <c r="B2250" i="1"/>
  <c r="B2251" i="1"/>
  <c r="B2252" i="1"/>
  <c r="B2253" i="1"/>
  <c r="B2254" i="1"/>
  <c r="B2255" i="1"/>
  <c r="B2256" i="1"/>
  <c r="B2257" i="1"/>
  <c r="B2258" i="1"/>
  <c r="B2259" i="1"/>
  <c r="B2260" i="1"/>
  <c r="B2261" i="1"/>
  <c r="B2262" i="1"/>
  <c r="B2263" i="1"/>
  <c r="B2264" i="1"/>
  <c r="B2265" i="1"/>
  <c r="B2266" i="1"/>
  <c r="B2267" i="1"/>
  <c r="B2268" i="1"/>
  <c r="B2269" i="1"/>
  <c r="B2270" i="1"/>
  <c r="B2271" i="1"/>
  <c r="B2272" i="1"/>
  <c r="B2273" i="1"/>
  <c r="B2274" i="1"/>
  <c r="B2275" i="1"/>
  <c r="B2276" i="1"/>
  <c r="B2277" i="1"/>
  <c r="B2278" i="1"/>
  <c r="B2279" i="1"/>
  <c r="B2280" i="1"/>
  <c r="B2281" i="1"/>
  <c r="B2282" i="1"/>
  <c r="B2283" i="1"/>
  <c r="B2284" i="1"/>
  <c r="B2285" i="1"/>
  <c r="B2286" i="1"/>
  <c r="B2287" i="1"/>
  <c r="B2288" i="1"/>
  <c r="B2289" i="1"/>
  <c r="B2290" i="1"/>
  <c r="B2291" i="1"/>
  <c r="B2292" i="1"/>
  <c r="B2293" i="1"/>
  <c r="B2294" i="1"/>
  <c r="B2295" i="1"/>
  <c r="B2296" i="1"/>
  <c r="B2297" i="1"/>
  <c r="B2298" i="1"/>
  <c r="B2299" i="1"/>
  <c r="B2300" i="1"/>
  <c r="B2301" i="1"/>
  <c r="B2302" i="1"/>
  <c r="B2303" i="1"/>
  <c r="B2304" i="1"/>
  <c r="B2305" i="1"/>
  <c r="B2306" i="1"/>
  <c r="B2307" i="1"/>
  <c r="B2308" i="1"/>
  <c r="B2309" i="1"/>
  <c r="B2310" i="1"/>
  <c r="B2311" i="1"/>
  <c r="B2312" i="1"/>
  <c r="B2313" i="1"/>
  <c r="B2314" i="1"/>
  <c r="B2315" i="1"/>
  <c r="B2316" i="1"/>
  <c r="B2317" i="1"/>
  <c r="B2318" i="1"/>
  <c r="B2319" i="1"/>
  <c r="B2320" i="1"/>
  <c r="B2321" i="1"/>
  <c r="B2322" i="1"/>
  <c r="B2323" i="1"/>
  <c r="B2324" i="1"/>
  <c r="B2325" i="1"/>
  <c r="B2326" i="1"/>
  <c r="B2327" i="1"/>
  <c r="B2328" i="1"/>
  <c r="B2329" i="1"/>
  <c r="B2330" i="1"/>
  <c r="B2331" i="1"/>
  <c r="B2332" i="1"/>
  <c r="B2333" i="1"/>
  <c r="B2334" i="1"/>
  <c r="B2335" i="1"/>
  <c r="B2336" i="1"/>
  <c r="B2337" i="1"/>
  <c r="B2338" i="1"/>
  <c r="B2339" i="1"/>
  <c r="B2340" i="1"/>
  <c r="B2341" i="1"/>
  <c r="B2342" i="1"/>
  <c r="B2343" i="1"/>
  <c r="B2344" i="1"/>
  <c r="B2345" i="1"/>
  <c r="B2346" i="1"/>
  <c r="B2347" i="1"/>
  <c r="B2348" i="1"/>
  <c r="B2349" i="1"/>
  <c r="B2350" i="1"/>
  <c r="B2351" i="1"/>
  <c r="B2352" i="1"/>
  <c r="B2353" i="1"/>
  <c r="B2354" i="1"/>
  <c r="B2355" i="1"/>
  <c r="B2356" i="1"/>
  <c r="B2357" i="1"/>
  <c r="B2358" i="1"/>
  <c r="B2359" i="1"/>
  <c r="B2360" i="1"/>
  <c r="B2361" i="1"/>
  <c r="B2362" i="1"/>
  <c r="B2363" i="1"/>
  <c r="B2364" i="1"/>
  <c r="B2365" i="1"/>
  <c r="B2366" i="1"/>
  <c r="B2367" i="1"/>
  <c r="B2368" i="1"/>
  <c r="B2369" i="1"/>
  <c r="B2370" i="1"/>
  <c r="B2371" i="1"/>
  <c r="B2372" i="1"/>
  <c r="B2373" i="1"/>
  <c r="B2374" i="1"/>
  <c r="B2375" i="1"/>
  <c r="B2376" i="1"/>
  <c r="B2377" i="1"/>
  <c r="B2378" i="1"/>
  <c r="B2379" i="1"/>
  <c r="B2380" i="1"/>
  <c r="B2381" i="1"/>
  <c r="B2382" i="1"/>
  <c r="B2383" i="1"/>
  <c r="B2384" i="1"/>
  <c r="B2385" i="1"/>
  <c r="B2386" i="1"/>
  <c r="B2387" i="1"/>
  <c r="B2388" i="1"/>
  <c r="B2389" i="1"/>
  <c r="B2390" i="1"/>
  <c r="B2391" i="1"/>
  <c r="B2392" i="1"/>
  <c r="B2393" i="1"/>
  <c r="B2394" i="1"/>
  <c r="B2395" i="1"/>
  <c r="B2396" i="1"/>
  <c r="B2397" i="1"/>
  <c r="B2398" i="1"/>
  <c r="B2399" i="1"/>
  <c r="B2400" i="1"/>
  <c r="B2401" i="1"/>
  <c r="B2402" i="1"/>
  <c r="B2403" i="1"/>
  <c r="B2404" i="1"/>
  <c r="B2405" i="1"/>
  <c r="B2406" i="1"/>
  <c r="B2407" i="1"/>
  <c r="B2408" i="1"/>
  <c r="B2409" i="1"/>
  <c r="B2410" i="1"/>
  <c r="B2411" i="1"/>
  <c r="B2412" i="1"/>
  <c r="B2413" i="1"/>
  <c r="B2414" i="1"/>
  <c r="B2415" i="1"/>
  <c r="B2416" i="1"/>
  <c r="B2417" i="1"/>
  <c r="B2418" i="1"/>
  <c r="B2419" i="1"/>
  <c r="B2420" i="1"/>
  <c r="B2421" i="1"/>
  <c r="B2422" i="1"/>
  <c r="B2423" i="1"/>
  <c r="B2424" i="1"/>
  <c r="B2425" i="1"/>
  <c r="B2426" i="1"/>
  <c r="B2427" i="1"/>
  <c r="B2428" i="1"/>
  <c r="B2429" i="1"/>
  <c r="B2430" i="1"/>
  <c r="B2431" i="1"/>
  <c r="B2432" i="1"/>
  <c r="B2433" i="1"/>
  <c r="B2434" i="1"/>
  <c r="B2435" i="1"/>
  <c r="B2436" i="1"/>
  <c r="B2437" i="1"/>
  <c r="B2438" i="1"/>
  <c r="B2439" i="1"/>
  <c r="B2440" i="1"/>
  <c r="B2441" i="1"/>
  <c r="B2442" i="1"/>
  <c r="B2443" i="1"/>
  <c r="B2444" i="1"/>
  <c r="B2445" i="1"/>
  <c r="B2446" i="1"/>
  <c r="B2447" i="1"/>
  <c r="B2448" i="1"/>
  <c r="B2449" i="1"/>
  <c r="B2450" i="1"/>
  <c r="B2451" i="1"/>
  <c r="B2452" i="1"/>
  <c r="B2453" i="1"/>
  <c r="B2454" i="1"/>
  <c r="B2455" i="1"/>
  <c r="B2456" i="1"/>
  <c r="B2457" i="1"/>
  <c r="B2458" i="1"/>
  <c r="B2459" i="1"/>
  <c r="B2460" i="1"/>
  <c r="B2461" i="1"/>
  <c r="B2462" i="1"/>
  <c r="B2463" i="1"/>
  <c r="B2464" i="1"/>
  <c r="B2465" i="1"/>
  <c r="B2466" i="1"/>
  <c r="B2467" i="1"/>
  <c r="B2468" i="1"/>
  <c r="B2469" i="1"/>
  <c r="B2470" i="1"/>
  <c r="B2471" i="1"/>
  <c r="B2472" i="1"/>
  <c r="B2473" i="1"/>
  <c r="B2474" i="1"/>
  <c r="B2475" i="1"/>
  <c r="B2476" i="1"/>
  <c r="B2477" i="1"/>
  <c r="B2478" i="1"/>
  <c r="B2479" i="1"/>
  <c r="B2480" i="1"/>
  <c r="B2481" i="1"/>
  <c r="B2482" i="1"/>
  <c r="B2483" i="1"/>
  <c r="B2484" i="1"/>
  <c r="B2485" i="1"/>
  <c r="B2486" i="1"/>
  <c r="B2487" i="1"/>
  <c r="B2488" i="1"/>
  <c r="B2489" i="1"/>
  <c r="B2490" i="1"/>
  <c r="B2491" i="1"/>
  <c r="B2492" i="1"/>
  <c r="B2493" i="1"/>
  <c r="B2494" i="1"/>
  <c r="B2495" i="1"/>
  <c r="B2496" i="1"/>
  <c r="B2497" i="1"/>
  <c r="B2498" i="1"/>
  <c r="B2499" i="1"/>
  <c r="B2500" i="1"/>
  <c r="B2501" i="1"/>
  <c r="B2502" i="1"/>
  <c r="B2503" i="1"/>
  <c r="B2504" i="1"/>
  <c r="B2505" i="1"/>
  <c r="B2506" i="1"/>
  <c r="B2507" i="1"/>
  <c r="B2508" i="1"/>
  <c r="B2509" i="1"/>
  <c r="B2510" i="1"/>
  <c r="B2511" i="1"/>
  <c r="B2512" i="1"/>
  <c r="B2513" i="1"/>
  <c r="B2514" i="1"/>
  <c r="B2515" i="1"/>
  <c r="B2516" i="1"/>
  <c r="B2517" i="1"/>
  <c r="B2518" i="1"/>
  <c r="B2519" i="1"/>
  <c r="B2520" i="1"/>
  <c r="B2521" i="1"/>
  <c r="B2522" i="1"/>
  <c r="B2523" i="1"/>
  <c r="B2524" i="1"/>
  <c r="B2525" i="1"/>
  <c r="B2526" i="1"/>
  <c r="B2527" i="1"/>
  <c r="B2528" i="1"/>
  <c r="B2529" i="1"/>
  <c r="B2530" i="1"/>
  <c r="B2531" i="1"/>
  <c r="B2532" i="1"/>
  <c r="B2533" i="1"/>
  <c r="B2534" i="1"/>
  <c r="B2535" i="1"/>
  <c r="B2536" i="1"/>
  <c r="B2537" i="1"/>
  <c r="B2538" i="1"/>
  <c r="B2539" i="1"/>
  <c r="B2540" i="1"/>
  <c r="B2541" i="1"/>
  <c r="B2542" i="1"/>
  <c r="B2543" i="1"/>
  <c r="B2544" i="1"/>
  <c r="B2545" i="1"/>
  <c r="B2546" i="1"/>
  <c r="B2547" i="1"/>
  <c r="B2548" i="1"/>
  <c r="B2549" i="1"/>
  <c r="B2550" i="1"/>
  <c r="B2551" i="1"/>
  <c r="B2552" i="1"/>
  <c r="B2553" i="1"/>
  <c r="B2554" i="1"/>
  <c r="B2555" i="1"/>
  <c r="B2556" i="1"/>
  <c r="B2557" i="1"/>
  <c r="B2558" i="1"/>
  <c r="B2559" i="1"/>
  <c r="B2560" i="1"/>
  <c r="B2561" i="1"/>
  <c r="B2562" i="1"/>
  <c r="B2563" i="1"/>
  <c r="B2564" i="1"/>
  <c r="B2565" i="1"/>
  <c r="B2566" i="1"/>
  <c r="B2567" i="1"/>
  <c r="B2568" i="1"/>
  <c r="B2569" i="1"/>
  <c r="B2570" i="1"/>
  <c r="B2571" i="1"/>
  <c r="B2572" i="1"/>
  <c r="B2573" i="1"/>
  <c r="B2574" i="1"/>
  <c r="B2575" i="1"/>
  <c r="B2576" i="1"/>
  <c r="B2577" i="1"/>
  <c r="B2578" i="1"/>
  <c r="B2579" i="1"/>
  <c r="B2580" i="1"/>
  <c r="B2581" i="1"/>
  <c r="B2582" i="1"/>
  <c r="B2583" i="1"/>
  <c r="B2584" i="1"/>
  <c r="B2585" i="1"/>
  <c r="B2586" i="1"/>
  <c r="B2587" i="1"/>
  <c r="B2588" i="1"/>
  <c r="B2589" i="1"/>
  <c r="B2590" i="1"/>
  <c r="B2591" i="1"/>
  <c r="B2592" i="1"/>
  <c r="B2593" i="1"/>
  <c r="B2594" i="1"/>
  <c r="B2595" i="1"/>
  <c r="B2596" i="1"/>
  <c r="B2597" i="1"/>
  <c r="B2598" i="1"/>
  <c r="B2599" i="1"/>
  <c r="B2600" i="1"/>
  <c r="B2601" i="1"/>
  <c r="B2602" i="1"/>
  <c r="B2603" i="1"/>
  <c r="B2604" i="1"/>
  <c r="B2605" i="1"/>
  <c r="B2606" i="1"/>
  <c r="B2607" i="1"/>
  <c r="B2608" i="1"/>
  <c r="B2609" i="1"/>
  <c r="B2610" i="1"/>
  <c r="B2611" i="1"/>
  <c r="B2612" i="1"/>
  <c r="B2613" i="1"/>
  <c r="B2614" i="1"/>
  <c r="B2615" i="1"/>
  <c r="B2616" i="1"/>
  <c r="B2617" i="1"/>
  <c r="B2618" i="1"/>
  <c r="B2619" i="1"/>
  <c r="B2620" i="1"/>
  <c r="B2621" i="1"/>
  <c r="B2622" i="1"/>
  <c r="B2623" i="1"/>
  <c r="B2624" i="1"/>
  <c r="B2625" i="1"/>
  <c r="B2626" i="1"/>
  <c r="B2627" i="1"/>
  <c r="B2628" i="1"/>
  <c r="B2629" i="1"/>
  <c r="B2630" i="1"/>
  <c r="B2631" i="1"/>
  <c r="B2632" i="1"/>
  <c r="B2633" i="1"/>
  <c r="B2634" i="1"/>
  <c r="B2635" i="1"/>
  <c r="B2636" i="1"/>
  <c r="B2637" i="1"/>
  <c r="B2638" i="1"/>
  <c r="B2639" i="1"/>
  <c r="B2640" i="1"/>
  <c r="B2641" i="1"/>
  <c r="B2642" i="1"/>
  <c r="B2643" i="1"/>
  <c r="B2644" i="1"/>
  <c r="B2645" i="1"/>
  <c r="B2646" i="1"/>
  <c r="B2647" i="1"/>
  <c r="B2648" i="1"/>
  <c r="B2649" i="1"/>
  <c r="B2650" i="1"/>
  <c r="B2651" i="1"/>
  <c r="B2652" i="1"/>
  <c r="B2653" i="1"/>
  <c r="B2654" i="1"/>
  <c r="B2655" i="1"/>
  <c r="B2656" i="1"/>
  <c r="B2657" i="1"/>
  <c r="B2658" i="1"/>
  <c r="B2659" i="1"/>
  <c r="B2660" i="1"/>
  <c r="B2661" i="1"/>
  <c r="B2662" i="1"/>
  <c r="B2663" i="1"/>
  <c r="B2664" i="1"/>
  <c r="B2665" i="1"/>
  <c r="B2666" i="1"/>
  <c r="B2667" i="1"/>
  <c r="B2668" i="1"/>
  <c r="B2669" i="1"/>
  <c r="B2670" i="1"/>
  <c r="B2671" i="1"/>
  <c r="B2672" i="1"/>
  <c r="B2673" i="1"/>
  <c r="B2674" i="1"/>
  <c r="B2675" i="1"/>
  <c r="B2676" i="1"/>
  <c r="B2677" i="1"/>
  <c r="B2678" i="1"/>
  <c r="B2679" i="1"/>
  <c r="B2680" i="1"/>
  <c r="B2681" i="1"/>
  <c r="B2682" i="1"/>
  <c r="B2683" i="1"/>
  <c r="B2684" i="1"/>
  <c r="B2685" i="1"/>
  <c r="B2686" i="1"/>
  <c r="B2687" i="1"/>
  <c r="B2688" i="1"/>
  <c r="B2689" i="1"/>
  <c r="B2690" i="1"/>
  <c r="B2691" i="1"/>
  <c r="B2692" i="1"/>
  <c r="B2693" i="1"/>
  <c r="B2694" i="1"/>
  <c r="B2695" i="1"/>
  <c r="B2696" i="1"/>
  <c r="B2697" i="1"/>
  <c r="B2698" i="1"/>
  <c r="B2699" i="1"/>
  <c r="B2700" i="1"/>
  <c r="B2701" i="1"/>
  <c r="B2702" i="1"/>
  <c r="B2703" i="1"/>
  <c r="B2704" i="1"/>
  <c r="B2705" i="1"/>
  <c r="B2706" i="1"/>
  <c r="B2707" i="1"/>
  <c r="B2708" i="1"/>
  <c r="B2709" i="1"/>
  <c r="B2710" i="1"/>
  <c r="B2711" i="1"/>
  <c r="B2712" i="1"/>
  <c r="B2713" i="1"/>
  <c r="B2714" i="1"/>
  <c r="B2715" i="1"/>
  <c r="B2716" i="1"/>
  <c r="B2717" i="1"/>
  <c r="B2718" i="1"/>
  <c r="B2719" i="1"/>
  <c r="B2720" i="1"/>
  <c r="B2721" i="1"/>
  <c r="B2722" i="1"/>
  <c r="B2723" i="1"/>
  <c r="B2724" i="1"/>
  <c r="B2725" i="1"/>
  <c r="B2726" i="1"/>
  <c r="B2727" i="1"/>
  <c r="B2728" i="1"/>
  <c r="B2729" i="1"/>
  <c r="B2730" i="1"/>
  <c r="B2731" i="1"/>
  <c r="B2732" i="1"/>
  <c r="B2733" i="1"/>
  <c r="B2734" i="1"/>
  <c r="B2735" i="1"/>
  <c r="B2736" i="1"/>
  <c r="B2737" i="1"/>
  <c r="B2738" i="1"/>
  <c r="B2739" i="1"/>
  <c r="B2740" i="1"/>
  <c r="B2741" i="1"/>
  <c r="B2742" i="1"/>
  <c r="B2743" i="1"/>
  <c r="B2744" i="1"/>
  <c r="B2745" i="1"/>
  <c r="B2746" i="1"/>
  <c r="B2747" i="1"/>
  <c r="B2748" i="1"/>
  <c r="B2749" i="1"/>
  <c r="B2750" i="1"/>
  <c r="B2751" i="1"/>
  <c r="B2752" i="1"/>
  <c r="B2753" i="1"/>
  <c r="B2754" i="1"/>
  <c r="B2755" i="1"/>
  <c r="B2756" i="1"/>
  <c r="B2757" i="1"/>
  <c r="B2758" i="1"/>
  <c r="B2759" i="1"/>
  <c r="B2760" i="1"/>
  <c r="B2761" i="1"/>
  <c r="B2762" i="1"/>
  <c r="B2763" i="1"/>
  <c r="B2764" i="1"/>
  <c r="B2765" i="1"/>
  <c r="B2766" i="1"/>
  <c r="B2767" i="1"/>
  <c r="B2768" i="1"/>
  <c r="B2769" i="1"/>
  <c r="B2770" i="1"/>
  <c r="B2771" i="1"/>
  <c r="B2772" i="1"/>
  <c r="B2773" i="1"/>
  <c r="B2774" i="1"/>
  <c r="B2775" i="1"/>
  <c r="B2776" i="1"/>
  <c r="B2777" i="1"/>
  <c r="B2778" i="1"/>
  <c r="B2779" i="1"/>
  <c r="B2780" i="1"/>
  <c r="B2781" i="1"/>
  <c r="B2782" i="1"/>
  <c r="B2783" i="1"/>
  <c r="B2784" i="1"/>
  <c r="B2785" i="1"/>
  <c r="B2786" i="1"/>
  <c r="B2787" i="1"/>
  <c r="B2788" i="1"/>
  <c r="B2789" i="1"/>
  <c r="B2790" i="1"/>
  <c r="B2791" i="1"/>
  <c r="B2792" i="1"/>
  <c r="B2793" i="1"/>
  <c r="B2794" i="1"/>
  <c r="B2795" i="1"/>
  <c r="B2796" i="1"/>
  <c r="B2797" i="1"/>
  <c r="B2798" i="1"/>
  <c r="B2799" i="1"/>
  <c r="B2800" i="1"/>
  <c r="B2801" i="1"/>
  <c r="B2802" i="1"/>
  <c r="B2803" i="1"/>
  <c r="B2804" i="1"/>
  <c r="B2805" i="1"/>
  <c r="B2806" i="1"/>
  <c r="B2807" i="1"/>
  <c r="B2808" i="1"/>
  <c r="B2809" i="1"/>
  <c r="B2810" i="1"/>
  <c r="B2811" i="1"/>
  <c r="B2812" i="1"/>
  <c r="B2813" i="1"/>
  <c r="B2814" i="1"/>
  <c r="B2815" i="1"/>
  <c r="B2816" i="1"/>
  <c r="B2817" i="1"/>
  <c r="B2818" i="1"/>
  <c r="B2819" i="1"/>
  <c r="B2820" i="1"/>
  <c r="B2821" i="1"/>
  <c r="B2822" i="1"/>
  <c r="B2823" i="1"/>
  <c r="B2824" i="1"/>
  <c r="B2825" i="1"/>
  <c r="B2826" i="1"/>
  <c r="B2827" i="1"/>
  <c r="B2828" i="1"/>
  <c r="B2829" i="1"/>
  <c r="B2830" i="1"/>
  <c r="B2831" i="1"/>
  <c r="B2832" i="1"/>
  <c r="B2833" i="1"/>
  <c r="B2834" i="1"/>
  <c r="B2835" i="1"/>
  <c r="B2836" i="1"/>
  <c r="B2837" i="1"/>
  <c r="B2838" i="1"/>
  <c r="B2839" i="1"/>
  <c r="B2840" i="1"/>
  <c r="B2841" i="1"/>
  <c r="B2842" i="1"/>
  <c r="B2843" i="1"/>
  <c r="B2844" i="1"/>
  <c r="B2845" i="1"/>
  <c r="B2846" i="1"/>
  <c r="B2847" i="1"/>
  <c r="B2848" i="1"/>
  <c r="B2849" i="1"/>
  <c r="B2850" i="1"/>
  <c r="B2851" i="1"/>
  <c r="B2852" i="1"/>
  <c r="B2853" i="1"/>
  <c r="B2854" i="1"/>
  <c r="B2855" i="1"/>
  <c r="B2856" i="1"/>
  <c r="B2857" i="1"/>
  <c r="B2858" i="1"/>
  <c r="B2859" i="1"/>
  <c r="B2860" i="1"/>
  <c r="B2861" i="1"/>
  <c r="B2862" i="1"/>
  <c r="B2863" i="1"/>
  <c r="B2864" i="1"/>
  <c r="B2865" i="1"/>
  <c r="B2866" i="1"/>
  <c r="B2867" i="1"/>
  <c r="B2868" i="1"/>
  <c r="B2869" i="1"/>
  <c r="B2870" i="1"/>
  <c r="B2871" i="1"/>
  <c r="B2872" i="1"/>
  <c r="B2873" i="1"/>
  <c r="B2874" i="1"/>
  <c r="B2875" i="1"/>
  <c r="B2876" i="1"/>
  <c r="B2877" i="1"/>
  <c r="B2878" i="1"/>
  <c r="B2879" i="1"/>
  <c r="B2880" i="1"/>
  <c r="B2881" i="1"/>
  <c r="B2882" i="1"/>
  <c r="B2883" i="1"/>
  <c r="B2884" i="1"/>
  <c r="B2885" i="1"/>
  <c r="B2886" i="1"/>
  <c r="B2887" i="1"/>
  <c r="B2888" i="1"/>
  <c r="B2889" i="1"/>
  <c r="B2890" i="1"/>
  <c r="B2891" i="1"/>
  <c r="B2892" i="1"/>
  <c r="B2893" i="1"/>
  <c r="B2894" i="1"/>
  <c r="B2895" i="1"/>
  <c r="B2896" i="1"/>
  <c r="B2897" i="1"/>
  <c r="B2898" i="1"/>
  <c r="B2899" i="1"/>
  <c r="B2900" i="1"/>
  <c r="B2901" i="1"/>
  <c r="B2902" i="1"/>
  <c r="B2903" i="1"/>
  <c r="B2904" i="1"/>
  <c r="B2905" i="1"/>
  <c r="B2906" i="1"/>
  <c r="B2907" i="1"/>
  <c r="B2908" i="1"/>
  <c r="B2909" i="1"/>
  <c r="B2910" i="1"/>
  <c r="B2911" i="1"/>
  <c r="B2912" i="1"/>
  <c r="B2913" i="1"/>
  <c r="B2914" i="1"/>
  <c r="B2915" i="1"/>
  <c r="B2916" i="1"/>
  <c r="B2917" i="1"/>
  <c r="B2918" i="1"/>
  <c r="B2919" i="1"/>
  <c r="B2920" i="1"/>
  <c r="B2921" i="1"/>
  <c r="B2922" i="1"/>
  <c r="B2923" i="1"/>
  <c r="B2924" i="1"/>
  <c r="B2925" i="1"/>
  <c r="B2926" i="1"/>
  <c r="B2927" i="1"/>
  <c r="B2928" i="1"/>
  <c r="B2929" i="1"/>
  <c r="B2930" i="1"/>
  <c r="B2931" i="1"/>
  <c r="B2932" i="1"/>
  <c r="B2933" i="1"/>
  <c r="B2934" i="1"/>
  <c r="B2935" i="1"/>
  <c r="B2936" i="1"/>
  <c r="B2937" i="1"/>
  <c r="B2938" i="1"/>
  <c r="B2939" i="1"/>
  <c r="B2940" i="1"/>
  <c r="B2941" i="1"/>
  <c r="B2942" i="1"/>
  <c r="B2943" i="1"/>
  <c r="B2944" i="1"/>
  <c r="B2945" i="1"/>
  <c r="B2946" i="1"/>
  <c r="B2947" i="1"/>
  <c r="B2948" i="1"/>
  <c r="B2949" i="1"/>
  <c r="B2950" i="1"/>
  <c r="B2951" i="1"/>
  <c r="B2952" i="1"/>
  <c r="B2953" i="1"/>
  <c r="B2954" i="1"/>
  <c r="B2955" i="1"/>
  <c r="B2956" i="1"/>
  <c r="B2957" i="1"/>
  <c r="B2958" i="1"/>
  <c r="B2959" i="1"/>
  <c r="B2960" i="1"/>
  <c r="B2961" i="1"/>
  <c r="B2962" i="1"/>
  <c r="B2963" i="1"/>
  <c r="B2964" i="1"/>
  <c r="B2965" i="1"/>
  <c r="B2966" i="1"/>
  <c r="B2967" i="1"/>
  <c r="B2968" i="1"/>
  <c r="B2969" i="1"/>
  <c r="B2970" i="1"/>
  <c r="B2971" i="1"/>
  <c r="B2972" i="1"/>
  <c r="B2973" i="1"/>
  <c r="B2974" i="1"/>
  <c r="B2975" i="1"/>
  <c r="B2976" i="1"/>
  <c r="B2977" i="1"/>
  <c r="B2978" i="1"/>
  <c r="B2979" i="1"/>
  <c r="B2980" i="1"/>
  <c r="B2981" i="1"/>
  <c r="B2982" i="1"/>
  <c r="B2983" i="1"/>
  <c r="B2984" i="1"/>
  <c r="B2985" i="1"/>
  <c r="B2986" i="1"/>
  <c r="B2987" i="1"/>
  <c r="B2988" i="1"/>
  <c r="B2989" i="1"/>
  <c r="B2990" i="1"/>
  <c r="B2991" i="1"/>
  <c r="B2992" i="1"/>
  <c r="B2993" i="1"/>
  <c r="B2994" i="1"/>
  <c r="B2995" i="1"/>
  <c r="B2996" i="1"/>
  <c r="B2997" i="1"/>
  <c r="B2998" i="1"/>
  <c r="B2999" i="1"/>
  <c r="B3000" i="1"/>
  <c r="B3001" i="1"/>
  <c r="B3002" i="1"/>
  <c r="B3003" i="1"/>
  <c r="B3004" i="1"/>
  <c r="B3005" i="1"/>
  <c r="B3006" i="1"/>
  <c r="B3007" i="1"/>
  <c r="B3008" i="1"/>
  <c r="B3009" i="1"/>
  <c r="B3010" i="1"/>
  <c r="B3011" i="1"/>
  <c r="B3012" i="1"/>
  <c r="B3013" i="1"/>
  <c r="B3014" i="1"/>
  <c r="B3015" i="1"/>
  <c r="B3016" i="1"/>
  <c r="B3017" i="1"/>
  <c r="B3018" i="1"/>
  <c r="B3019" i="1"/>
  <c r="B3020" i="1"/>
  <c r="B3021" i="1"/>
  <c r="B3022" i="1"/>
  <c r="B3023" i="1"/>
  <c r="B3024" i="1"/>
  <c r="B3025" i="1"/>
  <c r="B3026" i="1"/>
  <c r="B3027" i="1"/>
  <c r="B3028" i="1"/>
  <c r="B3029" i="1"/>
  <c r="B3030" i="1"/>
  <c r="B3031" i="1"/>
  <c r="B3032" i="1"/>
  <c r="B3033" i="1"/>
  <c r="B3034" i="1"/>
  <c r="B3035" i="1"/>
  <c r="B3036" i="1"/>
  <c r="B3037" i="1"/>
  <c r="B3038" i="1"/>
  <c r="B3039" i="1"/>
  <c r="B3040" i="1"/>
  <c r="B3041" i="1"/>
  <c r="B3042" i="1"/>
  <c r="B3043" i="1"/>
  <c r="B3044" i="1"/>
  <c r="B3045" i="1"/>
  <c r="B3046" i="1"/>
  <c r="B3047" i="1"/>
  <c r="B3048" i="1"/>
  <c r="B3049" i="1"/>
  <c r="B3050" i="1"/>
  <c r="B3051" i="1"/>
  <c r="B3052" i="1"/>
  <c r="B3053" i="1"/>
  <c r="B3054" i="1"/>
  <c r="B3055" i="1"/>
  <c r="B3056" i="1"/>
  <c r="B3057" i="1"/>
  <c r="B3058" i="1"/>
  <c r="B3059" i="1"/>
  <c r="B3060" i="1"/>
  <c r="B3061" i="1"/>
  <c r="B3062" i="1"/>
  <c r="B3063" i="1"/>
  <c r="B3064" i="1"/>
  <c r="B3065" i="1"/>
  <c r="B3066" i="1"/>
  <c r="B3067" i="1"/>
  <c r="B3068" i="1"/>
  <c r="B3069" i="1"/>
  <c r="B3070" i="1"/>
  <c r="B3071" i="1"/>
  <c r="B3072" i="1"/>
  <c r="B3073" i="1"/>
  <c r="B3074" i="1"/>
  <c r="B3075" i="1"/>
  <c r="B3076" i="1"/>
  <c r="B3077" i="1"/>
  <c r="B3078" i="1"/>
  <c r="B3079" i="1"/>
  <c r="B3080" i="1"/>
  <c r="B3081" i="1"/>
  <c r="B3082" i="1"/>
  <c r="B3083" i="1"/>
  <c r="B3084" i="1"/>
  <c r="B3085" i="1"/>
  <c r="B3086" i="1"/>
  <c r="B3087" i="1"/>
  <c r="B3088" i="1"/>
  <c r="B3089" i="1"/>
  <c r="B3090" i="1"/>
  <c r="B3091" i="1"/>
  <c r="B3092" i="1"/>
  <c r="B3093" i="1"/>
  <c r="B3094" i="1"/>
  <c r="B3095" i="1"/>
  <c r="B3096" i="1"/>
  <c r="B3097" i="1"/>
  <c r="B3098" i="1"/>
  <c r="B3099" i="1"/>
  <c r="B3100" i="1"/>
  <c r="B3101" i="1"/>
  <c r="B3102" i="1"/>
  <c r="B3103" i="1"/>
  <c r="B3104" i="1"/>
  <c r="B3105" i="1"/>
  <c r="B3106" i="1"/>
  <c r="B3107" i="1"/>
  <c r="B3108" i="1"/>
  <c r="B3109" i="1"/>
  <c r="B3110" i="1"/>
  <c r="B3111" i="1"/>
  <c r="B3112" i="1"/>
  <c r="B3113" i="1"/>
  <c r="B3114" i="1"/>
  <c r="B3115" i="1"/>
  <c r="B3116" i="1"/>
  <c r="B3117" i="1"/>
  <c r="B3118" i="1"/>
  <c r="B3119" i="1"/>
  <c r="B3120" i="1"/>
  <c r="B3121" i="1"/>
  <c r="B3122" i="1"/>
  <c r="B3123" i="1"/>
  <c r="B3124" i="1"/>
  <c r="B3125" i="1"/>
  <c r="B3126" i="1"/>
  <c r="B3127" i="1"/>
  <c r="B3128" i="1"/>
  <c r="B3129" i="1"/>
  <c r="B3130" i="1"/>
  <c r="B3131" i="1"/>
  <c r="B3132" i="1"/>
  <c r="B3133" i="1"/>
  <c r="B3134" i="1"/>
  <c r="B3135" i="1"/>
  <c r="B3136" i="1"/>
  <c r="B3137" i="1"/>
  <c r="B3138" i="1"/>
  <c r="B3139" i="1"/>
  <c r="B3140" i="1"/>
  <c r="B3141" i="1"/>
  <c r="B3142" i="1"/>
  <c r="B3143" i="1"/>
  <c r="B3144" i="1"/>
  <c r="B3145" i="1"/>
  <c r="B3146" i="1"/>
  <c r="B3147" i="1"/>
  <c r="B3148" i="1"/>
  <c r="B3149" i="1"/>
  <c r="B3150" i="1"/>
  <c r="B3151" i="1"/>
  <c r="B3152" i="1"/>
  <c r="B3153" i="1"/>
  <c r="B3154" i="1"/>
  <c r="B3155" i="1"/>
  <c r="B3156" i="1"/>
  <c r="B3157" i="1"/>
  <c r="B3158" i="1"/>
  <c r="B3159" i="1"/>
  <c r="B3160" i="1"/>
  <c r="B3161" i="1"/>
  <c r="B3162" i="1"/>
  <c r="B3163" i="1"/>
  <c r="B3164" i="1"/>
  <c r="B3165" i="1"/>
  <c r="B3166" i="1"/>
  <c r="B3167" i="1"/>
  <c r="B3168" i="1"/>
  <c r="B3169" i="1"/>
  <c r="B3170" i="1"/>
  <c r="B3171" i="1"/>
  <c r="B3172" i="1"/>
  <c r="B3173" i="1"/>
  <c r="B3174" i="1"/>
  <c r="B3175" i="1"/>
  <c r="B3176" i="1"/>
  <c r="B3177" i="1"/>
  <c r="B3178" i="1"/>
  <c r="B3179" i="1"/>
  <c r="B3180" i="1"/>
  <c r="B3181" i="1"/>
  <c r="B3182" i="1"/>
  <c r="B3183" i="1"/>
  <c r="B3184" i="1"/>
  <c r="B3185" i="1"/>
  <c r="B3186" i="1"/>
  <c r="B3187" i="1"/>
  <c r="B3188" i="1"/>
  <c r="B3189" i="1"/>
  <c r="B3190" i="1"/>
  <c r="B3191" i="1"/>
  <c r="B3192" i="1"/>
  <c r="B3193" i="1"/>
  <c r="B3194" i="1"/>
  <c r="B3195" i="1"/>
  <c r="B3196" i="1"/>
  <c r="B3197" i="1"/>
  <c r="B3198" i="1"/>
  <c r="B3199" i="1"/>
  <c r="B3200" i="1"/>
  <c r="B3201" i="1"/>
  <c r="B3202" i="1"/>
  <c r="B3203" i="1"/>
  <c r="B3204" i="1"/>
  <c r="B3205" i="1"/>
  <c r="B3206" i="1"/>
  <c r="B3207" i="1"/>
  <c r="B3208" i="1"/>
  <c r="B3209" i="1"/>
  <c r="B3210" i="1"/>
  <c r="B3211" i="1"/>
  <c r="B3212" i="1"/>
  <c r="B3213" i="1"/>
  <c r="B3214" i="1"/>
  <c r="B3215" i="1"/>
  <c r="B3216" i="1"/>
  <c r="B3217" i="1"/>
  <c r="B3218" i="1"/>
  <c r="B3219" i="1"/>
  <c r="B3220" i="1"/>
  <c r="B3221" i="1"/>
  <c r="B3222" i="1"/>
  <c r="B3223" i="1"/>
  <c r="B3224" i="1"/>
  <c r="B3225" i="1"/>
  <c r="B3226" i="1"/>
  <c r="B3227" i="1"/>
  <c r="B3228" i="1"/>
  <c r="B3229" i="1"/>
  <c r="B3230" i="1"/>
  <c r="B3231" i="1"/>
  <c r="B3232" i="1"/>
  <c r="B3233" i="1"/>
  <c r="B3234" i="1"/>
  <c r="B3235" i="1"/>
  <c r="B3236" i="1"/>
  <c r="B3237" i="1"/>
  <c r="B3238" i="1"/>
  <c r="B3239" i="1"/>
  <c r="B3240" i="1"/>
  <c r="B3241" i="1"/>
  <c r="B3242" i="1"/>
  <c r="B3243" i="1"/>
  <c r="B3244" i="1"/>
  <c r="B3245" i="1"/>
  <c r="B3246" i="1"/>
  <c r="B3247" i="1"/>
  <c r="B3248" i="1"/>
  <c r="B3249" i="1"/>
  <c r="B3250" i="1"/>
  <c r="B3251" i="1"/>
  <c r="B3252" i="1"/>
  <c r="B3253" i="1"/>
  <c r="B3254" i="1"/>
  <c r="B3255" i="1"/>
  <c r="B3256" i="1"/>
  <c r="B3257" i="1"/>
  <c r="B3258" i="1"/>
  <c r="B3259" i="1"/>
  <c r="B3260" i="1"/>
  <c r="B3261" i="1"/>
  <c r="B3262" i="1"/>
  <c r="B3263" i="1"/>
  <c r="B3264" i="1"/>
  <c r="B3265" i="1"/>
  <c r="B3266" i="1"/>
  <c r="B3267" i="1"/>
  <c r="B3268" i="1"/>
  <c r="B3269" i="1"/>
  <c r="B3270" i="1"/>
  <c r="B3271" i="1"/>
  <c r="B3272" i="1"/>
  <c r="B3273" i="1"/>
  <c r="B3274" i="1"/>
  <c r="B3275" i="1"/>
  <c r="B3276" i="1"/>
  <c r="B3277" i="1"/>
  <c r="B3278" i="1"/>
  <c r="B3279" i="1"/>
  <c r="B3280" i="1"/>
  <c r="B3281" i="1"/>
  <c r="B3282" i="1"/>
  <c r="B3283" i="1"/>
  <c r="B3284" i="1"/>
  <c r="B3285" i="1"/>
  <c r="B3286" i="1"/>
  <c r="B3287" i="1"/>
  <c r="B3288" i="1"/>
  <c r="B3289" i="1"/>
  <c r="B3290" i="1"/>
  <c r="B3291" i="1"/>
  <c r="B3292" i="1"/>
  <c r="B3293" i="1"/>
  <c r="B3294" i="1"/>
  <c r="B3295" i="1"/>
  <c r="B3296" i="1"/>
  <c r="B3297" i="1"/>
  <c r="B3298" i="1"/>
  <c r="B3299" i="1"/>
  <c r="B3300" i="1"/>
  <c r="B3301" i="1"/>
  <c r="B3302" i="1"/>
  <c r="B3303" i="1"/>
  <c r="B3304" i="1"/>
  <c r="B3305" i="1"/>
  <c r="B3306" i="1"/>
  <c r="B3307" i="1"/>
  <c r="B3308" i="1"/>
  <c r="B3309" i="1"/>
  <c r="B3310" i="1"/>
  <c r="B3311" i="1"/>
  <c r="B3312" i="1"/>
  <c r="B3313" i="1"/>
  <c r="B3314" i="1"/>
  <c r="B3315" i="1"/>
  <c r="B3316" i="1"/>
  <c r="B3317" i="1"/>
  <c r="B3318" i="1"/>
  <c r="B3319" i="1"/>
  <c r="B3320" i="1"/>
  <c r="B3321" i="1"/>
  <c r="B3322" i="1"/>
  <c r="B3323" i="1"/>
  <c r="B3324" i="1"/>
  <c r="B3325" i="1"/>
  <c r="B3326" i="1"/>
  <c r="B3327" i="1"/>
  <c r="B3328" i="1"/>
  <c r="B3329" i="1"/>
  <c r="B3330" i="1"/>
  <c r="B3331" i="1"/>
  <c r="B3332" i="1"/>
  <c r="B3333" i="1"/>
  <c r="B3334" i="1"/>
  <c r="B3335" i="1"/>
  <c r="B3336" i="1"/>
  <c r="B3337" i="1"/>
  <c r="B3338" i="1"/>
  <c r="B3339" i="1"/>
  <c r="B3340" i="1"/>
  <c r="B3341" i="1"/>
  <c r="B3342" i="1"/>
  <c r="B3343" i="1"/>
  <c r="B3344" i="1"/>
  <c r="B3345" i="1"/>
  <c r="B3346" i="1"/>
  <c r="B3347" i="1"/>
  <c r="B3348" i="1"/>
  <c r="B3349" i="1"/>
  <c r="B3350" i="1"/>
  <c r="B3351" i="1"/>
  <c r="B3352" i="1"/>
  <c r="B3353" i="1"/>
  <c r="B3354" i="1"/>
  <c r="B3355" i="1"/>
  <c r="B3356" i="1"/>
  <c r="B3357" i="1"/>
  <c r="B3358" i="1"/>
  <c r="B3359" i="1"/>
  <c r="B3360" i="1"/>
  <c r="B3361" i="1"/>
  <c r="B3362" i="1"/>
  <c r="B3363" i="1"/>
  <c r="B3364" i="1"/>
  <c r="B3365" i="1"/>
  <c r="B3366" i="1"/>
  <c r="B3367" i="1"/>
  <c r="B3368" i="1"/>
  <c r="B3369" i="1"/>
  <c r="B3370" i="1"/>
  <c r="B3371" i="1"/>
  <c r="B3372" i="1"/>
  <c r="B3373" i="1"/>
  <c r="B3374" i="1"/>
  <c r="B3375" i="1"/>
  <c r="B3376" i="1"/>
  <c r="B3377" i="1"/>
  <c r="B3378" i="1"/>
  <c r="B3379" i="1"/>
  <c r="B3380" i="1"/>
  <c r="B3381" i="1"/>
  <c r="B3382" i="1"/>
  <c r="B3383" i="1"/>
  <c r="B3384" i="1"/>
  <c r="B3385" i="1"/>
  <c r="B3386" i="1"/>
  <c r="B3387" i="1"/>
  <c r="B3388" i="1"/>
  <c r="B3389" i="1"/>
  <c r="B3390" i="1"/>
  <c r="B3391" i="1"/>
  <c r="B3392" i="1"/>
  <c r="B3393" i="1"/>
  <c r="B3394" i="1"/>
  <c r="B3395" i="1"/>
  <c r="B3396" i="1"/>
  <c r="B3397" i="1"/>
  <c r="B3398" i="1"/>
  <c r="B3399" i="1"/>
  <c r="B3400" i="1"/>
  <c r="B3401" i="1"/>
  <c r="B3402" i="1"/>
  <c r="B3403" i="1"/>
  <c r="B3404" i="1"/>
  <c r="B3405" i="1"/>
  <c r="B3406" i="1"/>
  <c r="B3407" i="1"/>
  <c r="B3408" i="1"/>
  <c r="B3409" i="1"/>
  <c r="B3410" i="1"/>
  <c r="B3411" i="1"/>
  <c r="B3412" i="1"/>
  <c r="B3413" i="1"/>
  <c r="B3414" i="1"/>
  <c r="B3415" i="1"/>
  <c r="B3416" i="1"/>
  <c r="B3417" i="1"/>
  <c r="B3418" i="1"/>
  <c r="B3419" i="1"/>
  <c r="B3420" i="1"/>
  <c r="B3421" i="1"/>
  <c r="B3422" i="1"/>
  <c r="B3423" i="1"/>
  <c r="B3424" i="1"/>
  <c r="B3425" i="1"/>
  <c r="B3426" i="1"/>
  <c r="B3427" i="1"/>
  <c r="B3428" i="1"/>
  <c r="B3429" i="1"/>
  <c r="B3430" i="1"/>
  <c r="B3431" i="1"/>
  <c r="B3432" i="1"/>
  <c r="B3433" i="1"/>
  <c r="B3434" i="1"/>
  <c r="B3435" i="1"/>
  <c r="B3436" i="1"/>
  <c r="B3437" i="1"/>
  <c r="B3438" i="1"/>
  <c r="B3439" i="1"/>
  <c r="B3440" i="1"/>
  <c r="B3441" i="1"/>
  <c r="B3442" i="1"/>
  <c r="B3443" i="1"/>
  <c r="B3444" i="1"/>
  <c r="B3445" i="1"/>
  <c r="B3446" i="1"/>
  <c r="B3447" i="1"/>
  <c r="B3448" i="1"/>
  <c r="B3449" i="1"/>
  <c r="B3450" i="1"/>
  <c r="B3451" i="1"/>
  <c r="B3452" i="1"/>
  <c r="B3453" i="1"/>
  <c r="B3454" i="1"/>
  <c r="B3455" i="1"/>
  <c r="B3456" i="1"/>
  <c r="B3457" i="1"/>
  <c r="B3458" i="1"/>
  <c r="B3459" i="1"/>
  <c r="B3460" i="1"/>
  <c r="B3461" i="1"/>
  <c r="B3462" i="1"/>
  <c r="B3463" i="1"/>
  <c r="B3464" i="1"/>
  <c r="B3465" i="1"/>
  <c r="B3466" i="1"/>
  <c r="B3467" i="1"/>
  <c r="B3468" i="1"/>
  <c r="B3469" i="1"/>
  <c r="B3470" i="1"/>
  <c r="B3471" i="1"/>
  <c r="B3472" i="1"/>
  <c r="B3473" i="1"/>
  <c r="B3474" i="1"/>
  <c r="B3475" i="1"/>
  <c r="B3476" i="1"/>
  <c r="B3477" i="1"/>
  <c r="B3478" i="1"/>
  <c r="B3479" i="1"/>
  <c r="B3480" i="1"/>
  <c r="B3481" i="1"/>
  <c r="B3482" i="1"/>
  <c r="B3483" i="1"/>
  <c r="B3484" i="1"/>
  <c r="B3485" i="1"/>
  <c r="B3486" i="1"/>
  <c r="B3487" i="1"/>
  <c r="B3488" i="1"/>
  <c r="B3489" i="1"/>
  <c r="B3490" i="1"/>
  <c r="B3491" i="1"/>
  <c r="B3492" i="1"/>
  <c r="B3493" i="1"/>
  <c r="B3494" i="1"/>
  <c r="B3495" i="1"/>
  <c r="B3496" i="1"/>
  <c r="B3497" i="1"/>
  <c r="B3498" i="1"/>
  <c r="B3499" i="1"/>
  <c r="B3500" i="1"/>
  <c r="B3501" i="1"/>
  <c r="B3502" i="1"/>
  <c r="B3503" i="1"/>
  <c r="B3504" i="1"/>
  <c r="B3505" i="1"/>
  <c r="B3506" i="1"/>
  <c r="B3507" i="1"/>
  <c r="B3508" i="1"/>
  <c r="B3509" i="1"/>
  <c r="B3510" i="1"/>
  <c r="B3511" i="1"/>
  <c r="B3512" i="1"/>
  <c r="B3513" i="1"/>
  <c r="B3514" i="1"/>
  <c r="B3515" i="1"/>
  <c r="B3516" i="1"/>
  <c r="B3517" i="1"/>
  <c r="B3518" i="1"/>
  <c r="B3519" i="1"/>
  <c r="B3520" i="1"/>
  <c r="B3521" i="1"/>
  <c r="B3522" i="1"/>
  <c r="B3523" i="1"/>
  <c r="B3524" i="1"/>
  <c r="B3525" i="1"/>
  <c r="B3526" i="1"/>
  <c r="B3527" i="1"/>
  <c r="B3528" i="1"/>
  <c r="B3529" i="1"/>
  <c r="B3530" i="1"/>
  <c r="B3531" i="1"/>
  <c r="B3532" i="1"/>
  <c r="B3533" i="1"/>
  <c r="B3534" i="1"/>
  <c r="B3535" i="1"/>
  <c r="B3536" i="1"/>
  <c r="B3537" i="1"/>
  <c r="B3538" i="1"/>
  <c r="B3539" i="1"/>
  <c r="B3540" i="1"/>
  <c r="B3541" i="1"/>
  <c r="B3542" i="1"/>
  <c r="B3543" i="1"/>
  <c r="B3544" i="1"/>
  <c r="B3545" i="1"/>
  <c r="B3546" i="1"/>
  <c r="B3547" i="1"/>
  <c r="B3548" i="1"/>
  <c r="B3549" i="1"/>
  <c r="B3550" i="1"/>
  <c r="B3551" i="1"/>
  <c r="B3552" i="1"/>
  <c r="B3553" i="1"/>
  <c r="B3554" i="1"/>
  <c r="B3555" i="1"/>
  <c r="B3556" i="1"/>
  <c r="B3557" i="1"/>
  <c r="B3558" i="1"/>
  <c r="B3559" i="1"/>
  <c r="B3560" i="1"/>
  <c r="B3561" i="1"/>
  <c r="B3562" i="1"/>
  <c r="B3563" i="1"/>
  <c r="B3564" i="1"/>
  <c r="B3565" i="1"/>
  <c r="B3566" i="1"/>
  <c r="B3567" i="1"/>
  <c r="B3568" i="1"/>
  <c r="B3569" i="1"/>
  <c r="B3570" i="1"/>
  <c r="B3571" i="1"/>
  <c r="B3572" i="1"/>
  <c r="B3573" i="1"/>
  <c r="B3574" i="1"/>
  <c r="B3575" i="1"/>
  <c r="B3576" i="1"/>
  <c r="B3577" i="1"/>
  <c r="B3578" i="1"/>
  <c r="B3579" i="1"/>
  <c r="B3580" i="1"/>
  <c r="B3581" i="1"/>
  <c r="B3582" i="1"/>
  <c r="B3583" i="1"/>
  <c r="B3584" i="1"/>
  <c r="B3585" i="1"/>
  <c r="B3586" i="1"/>
  <c r="B3587" i="1"/>
  <c r="B3588" i="1"/>
  <c r="B3589" i="1"/>
  <c r="B3590" i="1"/>
  <c r="B3591" i="1"/>
  <c r="B3592" i="1"/>
  <c r="B3593" i="1"/>
  <c r="B3594" i="1"/>
  <c r="B3595" i="1"/>
  <c r="B3596" i="1"/>
  <c r="B3597" i="1"/>
  <c r="B3598" i="1"/>
  <c r="B3599" i="1"/>
  <c r="B3600" i="1"/>
  <c r="B3601" i="1"/>
  <c r="B3602" i="1"/>
  <c r="B3603" i="1"/>
  <c r="B3604" i="1"/>
  <c r="B3605" i="1"/>
  <c r="B3606" i="1"/>
  <c r="B3607" i="1"/>
  <c r="B3608" i="1"/>
  <c r="B3609" i="1"/>
  <c r="B3610" i="1"/>
  <c r="B3611" i="1"/>
  <c r="B3612" i="1"/>
  <c r="B3613" i="1"/>
  <c r="B3614" i="1"/>
  <c r="B3615" i="1"/>
  <c r="B3616" i="1"/>
  <c r="B3617" i="1"/>
  <c r="B3618" i="1"/>
  <c r="B3619" i="1"/>
  <c r="B3620" i="1"/>
  <c r="B3621" i="1"/>
  <c r="B3622" i="1"/>
  <c r="B3623" i="1"/>
  <c r="B3624" i="1"/>
  <c r="B3625" i="1"/>
  <c r="B3626" i="1"/>
  <c r="B3627" i="1"/>
  <c r="B3628" i="1"/>
  <c r="B3629" i="1"/>
  <c r="B3630" i="1"/>
  <c r="B3631" i="1"/>
  <c r="B3632" i="1"/>
  <c r="B3633" i="1"/>
  <c r="B3634" i="1"/>
  <c r="B3635" i="1"/>
  <c r="B3636" i="1"/>
  <c r="B3637" i="1"/>
  <c r="B3638" i="1"/>
  <c r="B3639" i="1"/>
  <c r="B3640" i="1"/>
  <c r="B3641" i="1"/>
  <c r="B3642" i="1"/>
  <c r="B3643" i="1"/>
  <c r="B3644" i="1"/>
  <c r="B3645" i="1"/>
  <c r="B3646" i="1"/>
  <c r="B3647" i="1"/>
  <c r="B3648" i="1"/>
  <c r="B3649" i="1"/>
  <c r="B3650" i="1"/>
  <c r="B3651" i="1"/>
  <c r="B3652" i="1"/>
  <c r="B3653" i="1"/>
  <c r="B3654" i="1"/>
  <c r="B3655" i="1"/>
  <c r="B3656" i="1"/>
  <c r="B3657" i="1"/>
  <c r="B3658" i="1"/>
  <c r="B3659" i="1"/>
  <c r="B3660" i="1"/>
  <c r="B3661" i="1"/>
  <c r="B3662" i="1"/>
  <c r="B3663" i="1"/>
  <c r="B3664" i="1"/>
  <c r="B3665" i="1"/>
  <c r="B3666" i="1"/>
  <c r="B3667" i="1"/>
  <c r="B3668" i="1"/>
  <c r="B3669" i="1"/>
  <c r="B3670" i="1"/>
  <c r="B3671" i="1"/>
  <c r="B3672" i="1"/>
  <c r="B3673" i="1"/>
  <c r="B3674" i="1"/>
  <c r="B3675" i="1"/>
  <c r="B3676" i="1"/>
  <c r="B3677" i="1"/>
  <c r="B3678" i="1"/>
  <c r="B3679" i="1"/>
  <c r="B3680" i="1"/>
  <c r="B3681" i="1"/>
  <c r="B3682" i="1"/>
  <c r="B3683" i="1"/>
  <c r="B3684" i="1"/>
  <c r="B3685" i="1"/>
  <c r="B3686" i="1"/>
  <c r="B3687" i="1"/>
  <c r="B3688" i="1"/>
  <c r="B3689" i="1"/>
  <c r="B3690" i="1"/>
  <c r="B3691" i="1"/>
  <c r="B3692" i="1"/>
  <c r="B3693" i="1"/>
  <c r="B3694" i="1"/>
  <c r="B3695" i="1"/>
  <c r="B3696" i="1"/>
  <c r="B3697" i="1"/>
  <c r="B3698" i="1"/>
  <c r="B3699" i="1"/>
  <c r="B3700" i="1"/>
  <c r="B3701" i="1"/>
  <c r="B3702" i="1"/>
  <c r="B3703" i="1"/>
  <c r="B3704" i="1"/>
  <c r="B3705" i="1"/>
  <c r="B3706" i="1"/>
  <c r="B3707" i="1"/>
  <c r="B3708" i="1"/>
  <c r="B3709" i="1"/>
  <c r="B3710" i="1"/>
  <c r="B3711" i="1"/>
  <c r="B3712" i="1"/>
  <c r="B3713" i="1"/>
  <c r="B3714" i="1"/>
  <c r="B3715" i="1"/>
  <c r="B3716" i="1"/>
  <c r="B3717" i="1"/>
  <c r="B3718" i="1"/>
  <c r="B3719" i="1"/>
  <c r="B3720" i="1"/>
  <c r="B3721" i="1"/>
  <c r="B3722" i="1"/>
  <c r="B3723" i="1"/>
  <c r="B3724" i="1"/>
  <c r="B3725" i="1"/>
  <c r="B3726" i="1"/>
  <c r="B3727" i="1"/>
  <c r="B3728" i="1"/>
  <c r="B3729" i="1"/>
  <c r="B3730" i="1"/>
  <c r="B3731" i="1"/>
  <c r="B3732" i="1"/>
  <c r="B3733" i="1"/>
  <c r="B3734" i="1"/>
  <c r="B3735" i="1"/>
  <c r="B3736" i="1"/>
  <c r="B3737" i="1"/>
  <c r="B3738" i="1"/>
  <c r="B3739" i="1"/>
  <c r="B3740" i="1"/>
  <c r="B3741" i="1"/>
  <c r="B3742" i="1"/>
  <c r="B3743" i="1"/>
  <c r="B3744" i="1"/>
  <c r="B3745" i="1"/>
  <c r="B3746" i="1"/>
  <c r="B3747" i="1"/>
  <c r="B3748" i="1"/>
  <c r="B3749" i="1"/>
  <c r="B3750" i="1"/>
  <c r="B3751" i="1"/>
  <c r="B3752" i="1"/>
  <c r="B3753" i="1"/>
  <c r="B3754" i="1"/>
  <c r="B3755" i="1"/>
  <c r="B3756" i="1"/>
  <c r="B3757" i="1"/>
  <c r="B3758" i="1"/>
  <c r="B3759" i="1"/>
  <c r="B3760" i="1"/>
  <c r="B3761" i="1"/>
  <c r="B3762" i="1"/>
  <c r="B3763" i="1"/>
  <c r="B3764" i="1"/>
  <c r="B3765" i="1"/>
  <c r="B3766" i="1"/>
  <c r="B3767" i="1"/>
  <c r="B3768" i="1"/>
  <c r="B3769" i="1"/>
  <c r="B3770" i="1"/>
  <c r="B3771" i="1"/>
  <c r="B3772" i="1"/>
  <c r="B3773" i="1"/>
  <c r="B3774" i="1"/>
  <c r="B3775" i="1"/>
  <c r="B3776" i="1"/>
  <c r="B3777" i="1"/>
  <c r="B3778" i="1"/>
  <c r="B3779" i="1"/>
  <c r="B3780" i="1"/>
  <c r="B3781" i="1"/>
  <c r="B3782" i="1"/>
  <c r="B3783" i="1"/>
  <c r="B3784" i="1"/>
  <c r="B3785" i="1"/>
  <c r="B3786" i="1"/>
  <c r="B3787" i="1"/>
  <c r="B3788" i="1"/>
  <c r="B3789" i="1"/>
  <c r="B3790" i="1"/>
  <c r="B3791" i="1"/>
  <c r="B3792" i="1"/>
  <c r="B3793" i="1"/>
  <c r="B3794" i="1"/>
  <c r="B3795" i="1"/>
  <c r="B3796" i="1"/>
  <c r="B3797" i="1"/>
  <c r="B3798" i="1"/>
  <c r="B3799" i="1"/>
  <c r="B3800" i="1"/>
  <c r="B3801" i="1"/>
  <c r="B3802" i="1"/>
  <c r="B3803" i="1"/>
  <c r="B3804" i="1"/>
  <c r="B3805" i="1"/>
  <c r="B3806" i="1"/>
  <c r="B3807" i="1"/>
  <c r="B3808" i="1"/>
  <c r="B3809" i="1"/>
  <c r="B3810" i="1"/>
  <c r="B3811" i="1"/>
  <c r="B3812" i="1"/>
  <c r="B3813" i="1"/>
  <c r="B3814" i="1"/>
  <c r="B3815" i="1"/>
  <c r="B3816" i="1"/>
  <c r="B3817" i="1"/>
  <c r="B3818" i="1"/>
  <c r="B3819" i="1"/>
  <c r="B3820" i="1"/>
  <c r="B3821" i="1"/>
  <c r="B3822" i="1"/>
  <c r="B3823" i="1"/>
  <c r="B3824" i="1"/>
  <c r="B3825" i="1"/>
  <c r="B3826" i="1"/>
  <c r="B3827" i="1"/>
  <c r="B3828" i="1"/>
  <c r="B3829" i="1"/>
  <c r="B3830" i="1"/>
  <c r="B3831" i="1"/>
  <c r="B3832" i="1"/>
  <c r="B3833" i="1"/>
  <c r="B3834" i="1"/>
  <c r="B3835" i="1"/>
  <c r="B3836" i="1"/>
  <c r="B3837" i="1"/>
  <c r="B3838" i="1"/>
  <c r="B3839" i="1"/>
  <c r="B3840" i="1"/>
  <c r="B3841" i="1"/>
  <c r="B3842" i="1"/>
  <c r="B3843" i="1"/>
  <c r="B3844" i="1"/>
  <c r="B3845" i="1"/>
  <c r="B3846" i="1"/>
  <c r="B3847" i="1"/>
  <c r="B3848" i="1"/>
  <c r="B3849" i="1"/>
  <c r="B3850" i="1"/>
  <c r="B3851" i="1"/>
  <c r="B3852" i="1"/>
  <c r="B3853" i="1"/>
  <c r="B3854" i="1"/>
  <c r="B3855" i="1"/>
  <c r="B3856" i="1"/>
  <c r="B3857" i="1"/>
  <c r="B3858" i="1"/>
  <c r="B3859" i="1"/>
  <c r="B3860" i="1"/>
  <c r="B3861" i="1"/>
  <c r="B3862" i="1"/>
  <c r="B3863" i="1"/>
  <c r="B3864" i="1"/>
  <c r="B3865" i="1"/>
  <c r="B3866" i="1"/>
  <c r="B3867" i="1"/>
  <c r="B3868" i="1"/>
  <c r="B3869" i="1"/>
  <c r="B3870" i="1"/>
  <c r="B3871" i="1"/>
  <c r="B3872" i="1"/>
  <c r="B3873" i="1"/>
  <c r="B3874" i="1"/>
  <c r="B3875" i="1"/>
  <c r="B3876" i="1"/>
  <c r="B3877" i="1"/>
  <c r="B3878" i="1"/>
  <c r="B3879" i="1"/>
  <c r="B3880" i="1"/>
  <c r="B3881" i="1"/>
  <c r="B3882" i="1"/>
  <c r="B3883" i="1"/>
  <c r="B3884" i="1"/>
  <c r="B3885" i="1"/>
  <c r="B3886" i="1"/>
  <c r="B3887" i="1"/>
  <c r="B3888" i="1"/>
  <c r="B3889" i="1"/>
  <c r="B3890" i="1"/>
  <c r="B3891" i="1"/>
  <c r="B3892" i="1"/>
  <c r="B3893" i="1"/>
  <c r="B3894" i="1"/>
  <c r="B3895" i="1"/>
  <c r="B3896" i="1"/>
  <c r="B3897" i="1"/>
  <c r="B3898" i="1"/>
  <c r="B3899" i="1"/>
  <c r="B3900" i="1"/>
  <c r="B3901" i="1"/>
  <c r="B3902" i="1"/>
  <c r="B3903" i="1"/>
  <c r="B3904" i="1"/>
  <c r="B3905" i="1"/>
  <c r="B3906" i="1"/>
  <c r="B3907" i="1"/>
  <c r="B3908" i="1"/>
  <c r="B3909" i="1"/>
  <c r="B3910" i="1"/>
  <c r="B3911" i="1"/>
  <c r="B3912" i="1"/>
  <c r="B3913" i="1"/>
  <c r="B3914" i="1"/>
  <c r="B3915" i="1"/>
  <c r="B3916" i="1"/>
  <c r="B3917" i="1"/>
  <c r="B3918" i="1"/>
  <c r="B3919" i="1"/>
  <c r="B3920" i="1"/>
  <c r="B3921" i="1"/>
  <c r="B3922" i="1"/>
  <c r="B3923" i="1"/>
  <c r="B3924" i="1"/>
  <c r="B3925" i="1"/>
  <c r="B3926" i="1"/>
  <c r="B3927" i="1"/>
  <c r="B3928" i="1"/>
  <c r="B3929" i="1"/>
  <c r="B3930" i="1"/>
  <c r="B3931" i="1"/>
  <c r="B3932" i="1"/>
  <c r="B3933" i="1"/>
  <c r="B3934" i="1"/>
  <c r="B3935" i="1"/>
  <c r="B3936" i="1"/>
  <c r="B3937" i="1"/>
  <c r="B3938" i="1"/>
  <c r="B3939" i="1"/>
  <c r="B3940" i="1"/>
  <c r="B3941" i="1"/>
  <c r="B3942" i="1"/>
  <c r="B3943" i="1"/>
  <c r="B3944" i="1"/>
  <c r="B3945" i="1"/>
  <c r="B3946" i="1"/>
  <c r="B3947" i="1"/>
  <c r="B3948" i="1"/>
  <c r="B3949" i="1"/>
  <c r="B3950" i="1"/>
  <c r="B3951" i="1"/>
  <c r="B3952" i="1"/>
  <c r="B3953" i="1"/>
  <c r="B3954" i="1"/>
  <c r="B3955" i="1"/>
  <c r="B3956" i="1"/>
  <c r="B3957" i="1"/>
  <c r="B3958" i="1"/>
  <c r="B3959" i="1"/>
  <c r="B3960" i="1"/>
  <c r="B3961" i="1"/>
  <c r="B3962" i="1"/>
  <c r="B3963" i="1"/>
  <c r="B3964" i="1"/>
  <c r="B3965" i="1"/>
  <c r="B3966" i="1"/>
  <c r="B3967" i="1"/>
  <c r="B3968" i="1"/>
  <c r="B3969" i="1"/>
  <c r="B3970" i="1"/>
  <c r="B3971" i="1"/>
  <c r="B3972" i="1"/>
  <c r="B3973" i="1"/>
  <c r="B3974" i="1"/>
  <c r="B3975" i="1"/>
  <c r="B3976" i="1"/>
  <c r="B3977" i="1"/>
  <c r="B3978" i="1"/>
  <c r="B3979" i="1"/>
  <c r="B3980" i="1"/>
  <c r="B3981" i="1"/>
  <c r="B3982" i="1"/>
  <c r="B3983" i="1"/>
  <c r="B3984" i="1"/>
  <c r="B3985" i="1"/>
  <c r="B3986" i="1"/>
  <c r="B3987" i="1"/>
  <c r="B3988" i="1"/>
  <c r="B3989" i="1"/>
  <c r="B3990" i="1"/>
  <c r="B3991" i="1"/>
  <c r="B3992" i="1"/>
  <c r="B3993" i="1"/>
  <c r="B3994" i="1"/>
  <c r="B3995" i="1"/>
  <c r="B3996" i="1"/>
  <c r="B3997" i="1"/>
  <c r="B3998" i="1"/>
  <c r="B3999" i="1"/>
  <c r="B4000" i="1"/>
  <c r="B4001" i="1"/>
  <c r="B4002" i="1"/>
  <c r="B4003" i="1"/>
  <c r="B4004" i="1"/>
  <c r="B4005" i="1"/>
  <c r="B4006" i="1"/>
  <c r="B4007" i="1"/>
  <c r="B4008" i="1"/>
  <c r="B4009" i="1"/>
  <c r="B4010" i="1"/>
  <c r="B4011" i="1"/>
  <c r="B4012" i="1"/>
  <c r="B4013" i="1"/>
  <c r="B4014" i="1"/>
  <c r="B4015" i="1"/>
  <c r="B4016" i="1"/>
  <c r="B4017" i="1"/>
  <c r="B4018" i="1"/>
  <c r="B4019" i="1"/>
  <c r="B4020" i="1"/>
  <c r="B4021" i="1"/>
  <c r="B4022" i="1"/>
  <c r="B4023" i="1"/>
  <c r="B4024" i="1"/>
  <c r="B4025" i="1"/>
  <c r="B4026" i="1"/>
  <c r="B4027" i="1"/>
  <c r="B4028" i="1"/>
  <c r="B4029" i="1"/>
  <c r="B4030" i="1"/>
  <c r="B4031" i="1"/>
  <c r="B4032" i="1"/>
  <c r="B4033" i="1"/>
  <c r="B4034" i="1"/>
  <c r="B4035" i="1"/>
  <c r="B4036" i="1"/>
  <c r="B4037" i="1"/>
  <c r="B4038" i="1"/>
  <c r="B4039" i="1"/>
  <c r="B4040" i="1"/>
  <c r="B4041" i="1"/>
  <c r="B4042" i="1"/>
  <c r="B4043" i="1"/>
  <c r="B4044" i="1"/>
  <c r="B4045" i="1"/>
  <c r="B4046" i="1"/>
  <c r="B4047" i="1"/>
  <c r="B4048" i="1"/>
  <c r="B4049" i="1"/>
  <c r="B4050" i="1"/>
  <c r="B4051" i="1"/>
  <c r="B4052" i="1"/>
  <c r="B4053" i="1"/>
  <c r="B4054" i="1"/>
  <c r="B4055" i="1"/>
  <c r="B4056" i="1"/>
  <c r="B4057" i="1"/>
  <c r="B4058" i="1"/>
  <c r="B4059" i="1"/>
  <c r="B4060" i="1"/>
  <c r="B4061" i="1"/>
  <c r="B4062" i="1"/>
  <c r="B4063" i="1"/>
  <c r="B4064" i="1"/>
  <c r="B4065" i="1"/>
  <c r="B4066" i="1"/>
  <c r="B4067" i="1"/>
  <c r="B4068" i="1"/>
  <c r="B4069" i="1"/>
  <c r="B4070" i="1"/>
  <c r="B4071" i="1"/>
  <c r="B4072" i="1"/>
  <c r="B4073" i="1"/>
  <c r="B4074" i="1"/>
  <c r="B4075" i="1"/>
  <c r="B4076" i="1"/>
  <c r="B4077" i="1"/>
  <c r="B4078" i="1"/>
  <c r="B4079" i="1"/>
  <c r="B4080" i="1"/>
  <c r="B4081" i="1"/>
  <c r="B4082" i="1"/>
  <c r="B4083" i="1"/>
  <c r="B4084" i="1"/>
  <c r="B4085" i="1"/>
  <c r="B4086" i="1"/>
  <c r="B4087" i="1"/>
  <c r="B4088" i="1"/>
  <c r="B4089" i="1"/>
  <c r="B4090" i="1"/>
  <c r="B4091" i="1"/>
  <c r="B4092" i="1"/>
  <c r="B4093" i="1"/>
  <c r="B4094" i="1"/>
  <c r="B4095" i="1"/>
  <c r="B4096" i="1"/>
  <c r="B4097" i="1"/>
  <c r="B4098" i="1"/>
  <c r="B4099" i="1"/>
  <c r="B4100" i="1"/>
  <c r="B4101" i="1"/>
  <c r="B4102" i="1"/>
  <c r="B4103" i="1"/>
  <c r="B4104" i="1"/>
  <c r="B4105" i="1"/>
  <c r="B4106" i="1"/>
  <c r="B4107" i="1"/>
  <c r="B4108" i="1"/>
  <c r="B4109" i="1"/>
  <c r="B4110" i="1"/>
  <c r="B4111" i="1"/>
  <c r="B4112" i="1"/>
  <c r="B4113" i="1"/>
  <c r="B4114" i="1"/>
  <c r="B4115" i="1"/>
  <c r="B4116" i="1"/>
  <c r="B4117" i="1"/>
  <c r="B4118" i="1"/>
  <c r="B4119" i="1"/>
  <c r="B4120" i="1"/>
  <c r="B4121" i="1"/>
  <c r="B4122" i="1"/>
  <c r="B4123" i="1"/>
  <c r="B4124" i="1"/>
  <c r="B4125" i="1"/>
  <c r="B4126" i="1"/>
  <c r="B4127" i="1"/>
  <c r="B4128" i="1"/>
  <c r="B4129" i="1"/>
  <c r="B4130" i="1"/>
  <c r="B4131" i="1"/>
  <c r="B4132" i="1"/>
  <c r="B4133" i="1"/>
  <c r="B4134" i="1"/>
  <c r="B4135" i="1"/>
  <c r="B4136" i="1"/>
  <c r="B4137" i="1"/>
  <c r="B4138" i="1"/>
  <c r="B4139" i="1"/>
  <c r="B4140" i="1"/>
  <c r="B4141" i="1"/>
  <c r="B4142" i="1"/>
  <c r="B4143" i="1"/>
  <c r="B4144" i="1"/>
  <c r="B4145" i="1"/>
  <c r="B4146" i="1"/>
  <c r="B4147" i="1"/>
  <c r="B4148" i="1"/>
  <c r="B4149" i="1"/>
  <c r="B4150" i="1"/>
  <c r="B4151" i="1"/>
  <c r="B4152" i="1"/>
  <c r="B4153" i="1"/>
  <c r="B4154" i="1"/>
  <c r="B4155" i="1"/>
  <c r="B4156" i="1"/>
  <c r="B4157" i="1"/>
  <c r="B4158" i="1"/>
  <c r="B4159" i="1"/>
  <c r="B4160" i="1"/>
  <c r="B4161" i="1"/>
  <c r="B4162" i="1"/>
  <c r="B4163" i="1"/>
  <c r="B4164" i="1"/>
  <c r="B4165" i="1"/>
  <c r="B4166" i="1"/>
  <c r="B4167" i="1"/>
  <c r="B4168" i="1"/>
  <c r="B4169" i="1"/>
  <c r="B4170" i="1"/>
  <c r="B4171" i="1"/>
  <c r="B4172" i="1"/>
  <c r="B4173" i="1"/>
  <c r="B4174" i="1"/>
  <c r="B4175" i="1"/>
  <c r="B4176" i="1"/>
  <c r="B4177" i="1"/>
  <c r="B4178" i="1"/>
  <c r="B4179" i="1"/>
  <c r="B4180" i="1"/>
  <c r="B4181" i="1"/>
  <c r="B4182" i="1"/>
  <c r="B4183" i="1"/>
  <c r="B4184" i="1"/>
  <c r="B4185" i="1"/>
  <c r="B4186" i="1"/>
  <c r="B4187" i="1"/>
  <c r="B4188" i="1"/>
  <c r="B4189" i="1"/>
  <c r="B4190" i="1"/>
  <c r="B4191" i="1"/>
  <c r="B4192" i="1"/>
  <c r="B4193" i="1"/>
  <c r="B4194" i="1"/>
  <c r="B4195" i="1"/>
  <c r="B4196" i="1"/>
  <c r="B4197" i="1"/>
  <c r="B4198" i="1"/>
  <c r="B4199" i="1"/>
  <c r="B4200" i="1"/>
  <c r="B4201" i="1"/>
  <c r="B4202" i="1"/>
  <c r="B4203" i="1"/>
  <c r="B4204" i="1"/>
  <c r="B4205" i="1"/>
  <c r="B4206" i="1"/>
  <c r="B4207" i="1"/>
  <c r="B4208" i="1"/>
  <c r="B4209" i="1"/>
  <c r="B4210" i="1"/>
  <c r="B4211" i="1"/>
  <c r="B4212" i="1"/>
  <c r="B4213" i="1"/>
  <c r="B4214" i="1"/>
  <c r="B4215" i="1"/>
  <c r="B4216" i="1"/>
  <c r="B4217" i="1"/>
  <c r="B4218" i="1"/>
  <c r="B4219" i="1"/>
  <c r="B4220" i="1"/>
  <c r="B4221" i="1"/>
  <c r="B4222" i="1"/>
  <c r="B4223" i="1"/>
  <c r="B4224" i="1"/>
  <c r="B4225" i="1"/>
  <c r="B4226" i="1"/>
  <c r="B4227" i="1"/>
  <c r="B4228" i="1"/>
  <c r="B4229" i="1"/>
  <c r="B4230" i="1"/>
  <c r="B4231" i="1"/>
  <c r="B4232" i="1"/>
  <c r="B4233" i="1"/>
  <c r="B4234" i="1"/>
  <c r="B4235" i="1"/>
  <c r="B4236" i="1"/>
  <c r="B4237" i="1"/>
  <c r="B4238" i="1"/>
  <c r="B4239" i="1"/>
  <c r="B4240" i="1"/>
  <c r="B4241" i="1"/>
  <c r="B4242" i="1"/>
  <c r="B4243" i="1"/>
  <c r="B4244" i="1"/>
  <c r="B4245" i="1"/>
  <c r="B4246" i="1"/>
  <c r="B4247" i="1"/>
  <c r="B4248" i="1"/>
  <c r="B4249" i="1"/>
  <c r="B4250" i="1"/>
  <c r="B4251" i="1"/>
  <c r="B4252" i="1"/>
  <c r="B4253" i="1"/>
  <c r="B4254" i="1"/>
  <c r="B4255" i="1"/>
  <c r="B4256" i="1"/>
  <c r="B4257" i="1"/>
  <c r="B4258" i="1"/>
  <c r="B4259" i="1"/>
  <c r="B4260" i="1"/>
  <c r="B4261" i="1"/>
  <c r="B4262" i="1"/>
  <c r="B4263" i="1"/>
  <c r="B4264" i="1"/>
  <c r="B4265" i="1"/>
  <c r="B4266" i="1"/>
  <c r="B4267" i="1"/>
  <c r="B4268" i="1"/>
  <c r="B4269" i="1"/>
  <c r="B4270" i="1"/>
  <c r="B4271" i="1"/>
  <c r="B4272" i="1"/>
  <c r="B4273" i="1"/>
  <c r="B4274" i="1"/>
  <c r="B4275" i="1"/>
  <c r="B4276" i="1"/>
  <c r="B4277" i="1"/>
  <c r="B4278" i="1"/>
  <c r="B4279" i="1"/>
  <c r="B4280" i="1"/>
  <c r="B4281" i="1"/>
  <c r="B4282" i="1"/>
  <c r="B4283" i="1"/>
  <c r="B4284" i="1"/>
  <c r="B4285" i="1"/>
  <c r="B4286" i="1"/>
  <c r="B4287" i="1"/>
  <c r="B4288" i="1"/>
  <c r="B4289" i="1"/>
  <c r="B4290" i="1"/>
  <c r="B4291" i="1"/>
  <c r="B4292" i="1"/>
  <c r="B4293" i="1"/>
  <c r="B4294" i="1"/>
  <c r="B4295" i="1"/>
  <c r="B4296" i="1"/>
  <c r="B4297" i="1"/>
  <c r="B4298" i="1"/>
  <c r="B4299" i="1"/>
  <c r="B4300" i="1"/>
  <c r="B4301" i="1"/>
  <c r="B4302" i="1"/>
  <c r="B4303" i="1"/>
  <c r="B4304" i="1"/>
  <c r="B4305" i="1"/>
  <c r="B4306" i="1"/>
  <c r="B4307" i="1"/>
  <c r="B4308" i="1"/>
  <c r="B4309" i="1"/>
  <c r="B4310" i="1"/>
  <c r="B4311" i="1"/>
  <c r="B4312" i="1"/>
  <c r="B4313" i="1"/>
  <c r="B4314" i="1"/>
  <c r="B4315" i="1"/>
  <c r="B4316" i="1"/>
  <c r="B4317" i="1"/>
  <c r="B4318" i="1"/>
  <c r="B4319" i="1"/>
  <c r="B4320" i="1"/>
  <c r="B4321" i="1"/>
  <c r="B4322" i="1"/>
  <c r="B4323" i="1"/>
  <c r="B4324" i="1"/>
  <c r="B4325" i="1"/>
  <c r="B4326" i="1"/>
  <c r="B4327" i="1"/>
  <c r="B4328" i="1"/>
  <c r="B4329" i="1"/>
  <c r="B4330" i="1"/>
  <c r="B4331" i="1"/>
  <c r="B4332" i="1"/>
  <c r="B4333" i="1"/>
  <c r="B4334" i="1"/>
  <c r="B4335" i="1"/>
  <c r="B4336" i="1"/>
  <c r="B4337" i="1"/>
  <c r="B4338" i="1"/>
  <c r="B4339" i="1"/>
  <c r="B4340" i="1"/>
  <c r="B4341" i="1"/>
  <c r="B4342" i="1"/>
  <c r="B4343" i="1"/>
  <c r="B4344" i="1"/>
  <c r="B4345" i="1"/>
  <c r="B4346" i="1"/>
  <c r="B4347" i="1"/>
  <c r="B4348" i="1"/>
  <c r="B4349" i="1"/>
  <c r="B4350" i="1"/>
  <c r="B4351" i="1"/>
  <c r="B4352" i="1"/>
  <c r="B4353" i="1"/>
  <c r="B4354" i="1"/>
  <c r="B4355" i="1"/>
  <c r="B4356" i="1"/>
  <c r="B4357" i="1"/>
  <c r="B4358" i="1"/>
  <c r="B4359" i="1"/>
  <c r="B4360" i="1"/>
  <c r="B4361" i="1"/>
  <c r="B4362" i="1"/>
  <c r="B4363" i="1"/>
  <c r="B4364" i="1"/>
  <c r="B4365" i="1"/>
  <c r="B4366" i="1"/>
  <c r="B4367" i="1"/>
  <c r="B4368" i="1"/>
  <c r="B4369" i="1"/>
  <c r="B4370" i="1"/>
  <c r="B4371" i="1"/>
  <c r="B4372" i="1"/>
  <c r="B4373" i="1"/>
  <c r="B4374" i="1"/>
  <c r="B4375" i="1"/>
  <c r="B4376" i="1"/>
  <c r="B4377" i="1"/>
  <c r="B4378" i="1"/>
  <c r="B4379" i="1"/>
  <c r="B4380" i="1"/>
  <c r="B4381" i="1"/>
  <c r="B4382" i="1"/>
  <c r="B4383" i="1"/>
  <c r="B4384" i="1"/>
  <c r="B4385" i="1"/>
  <c r="B4386" i="1"/>
  <c r="B4387" i="1"/>
  <c r="B4388" i="1"/>
  <c r="B4389" i="1"/>
  <c r="B4390" i="1"/>
  <c r="B4391" i="1"/>
  <c r="B4392" i="1"/>
  <c r="B4393" i="1"/>
  <c r="B4394" i="1"/>
  <c r="B4395" i="1"/>
  <c r="B4396" i="1"/>
  <c r="B4397" i="1"/>
  <c r="B4398" i="1"/>
  <c r="B4399" i="1"/>
  <c r="B4400" i="1"/>
  <c r="B4401" i="1"/>
  <c r="B4402" i="1"/>
  <c r="B4403" i="1"/>
  <c r="B4404" i="1"/>
  <c r="B4405" i="1"/>
  <c r="B4406" i="1"/>
  <c r="B4407" i="1"/>
  <c r="B4408" i="1"/>
  <c r="B4409" i="1"/>
  <c r="B4410" i="1"/>
  <c r="B4411" i="1"/>
  <c r="B4412" i="1"/>
  <c r="B4413" i="1"/>
  <c r="B4414" i="1"/>
  <c r="B4415" i="1"/>
  <c r="B4416" i="1"/>
  <c r="B4417" i="1"/>
  <c r="B4418" i="1"/>
  <c r="B4419" i="1"/>
  <c r="B4420" i="1"/>
  <c r="B4421" i="1"/>
  <c r="B4422" i="1"/>
  <c r="B4423" i="1"/>
  <c r="B4424" i="1"/>
  <c r="B4425" i="1"/>
  <c r="B4426" i="1"/>
  <c r="B4427" i="1"/>
  <c r="B4428" i="1"/>
  <c r="B4429" i="1"/>
  <c r="B4430" i="1"/>
  <c r="B4431" i="1"/>
  <c r="B4432" i="1"/>
  <c r="B4433" i="1"/>
  <c r="B4434" i="1"/>
  <c r="B4435" i="1"/>
  <c r="B4436" i="1"/>
  <c r="B4437" i="1"/>
  <c r="B4438" i="1"/>
  <c r="B4439" i="1"/>
  <c r="B4440" i="1"/>
  <c r="B4441" i="1"/>
  <c r="B4442" i="1"/>
  <c r="B4443" i="1"/>
  <c r="B4444" i="1"/>
  <c r="B4445" i="1"/>
  <c r="B4446" i="1"/>
  <c r="B4447" i="1"/>
  <c r="B4448" i="1"/>
  <c r="B4449" i="1"/>
  <c r="B4450" i="1"/>
  <c r="B4451" i="1"/>
  <c r="B4452" i="1"/>
  <c r="B4453" i="1"/>
  <c r="B4454" i="1"/>
  <c r="B4455" i="1"/>
  <c r="B4456" i="1"/>
  <c r="B4457" i="1"/>
  <c r="B4458" i="1"/>
  <c r="B4459" i="1"/>
  <c r="B4460" i="1"/>
  <c r="B4461" i="1"/>
  <c r="B4462" i="1"/>
  <c r="B4463" i="1"/>
  <c r="B4464" i="1"/>
  <c r="B4465" i="1"/>
  <c r="B4466" i="1"/>
  <c r="B4467" i="1"/>
  <c r="B4468" i="1"/>
  <c r="B4469" i="1"/>
  <c r="B4470" i="1"/>
  <c r="B4471" i="1"/>
  <c r="B4472" i="1"/>
  <c r="B4473" i="1"/>
  <c r="B4474" i="1"/>
  <c r="B4475" i="1"/>
  <c r="B4476" i="1"/>
  <c r="B4477" i="1"/>
  <c r="B4478" i="1"/>
  <c r="B4479" i="1"/>
  <c r="B4480" i="1"/>
  <c r="B4481" i="1"/>
  <c r="B4482" i="1"/>
  <c r="B4483" i="1"/>
  <c r="B4484" i="1"/>
  <c r="B4485" i="1"/>
  <c r="B4486" i="1"/>
  <c r="B4487" i="1"/>
  <c r="B4488" i="1"/>
  <c r="B4489" i="1"/>
  <c r="B4490" i="1"/>
  <c r="B4491" i="1"/>
  <c r="B4492" i="1"/>
  <c r="B4493" i="1"/>
  <c r="B4494" i="1"/>
  <c r="B4495" i="1"/>
  <c r="B4496" i="1"/>
  <c r="B4497" i="1"/>
  <c r="B4498" i="1"/>
  <c r="B4499" i="1"/>
  <c r="B4500" i="1"/>
  <c r="B4501" i="1"/>
  <c r="B4502" i="1"/>
  <c r="B4503" i="1"/>
  <c r="B4504" i="1"/>
  <c r="B4505" i="1"/>
  <c r="B4506" i="1"/>
  <c r="B4507" i="1"/>
  <c r="B4508" i="1"/>
  <c r="B4509" i="1"/>
  <c r="B4510" i="1"/>
  <c r="B4511" i="1"/>
  <c r="B4512" i="1"/>
  <c r="B4513" i="1"/>
  <c r="B4514" i="1"/>
  <c r="B4515" i="1"/>
  <c r="B4516" i="1"/>
  <c r="B4517" i="1"/>
  <c r="B4518" i="1"/>
  <c r="B4519" i="1"/>
  <c r="B4520" i="1"/>
  <c r="B4521" i="1"/>
  <c r="B4522" i="1"/>
  <c r="B4523" i="1"/>
  <c r="B4524" i="1"/>
  <c r="B4525" i="1"/>
  <c r="B4526" i="1"/>
  <c r="B4527" i="1"/>
  <c r="B4528" i="1"/>
  <c r="B4529" i="1"/>
  <c r="B4530" i="1"/>
  <c r="B4531" i="1"/>
  <c r="B4532" i="1"/>
  <c r="B4533" i="1"/>
  <c r="B4534" i="1"/>
  <c r="B4535" i="1"/>
  <c r="B4536" i="1"/>
  <c r="B4537" i="1"/>
  <c r="B4538" i="1"/>
  <c r="B4539" i="1"/>
  <c r="B4540" i="1"/>
  <c r="B4541" i="1"/>
  <c r="B4542" i="1"/>
  <c r="B4543" i="1"/>
  <c r="B4544" i="1"/>
  <c r="B4545" i="1"/>
  <c r="B4546" i="1"/>
  <c r="B4547" i="1"/>
  <c r="B4548" i="1"/>
  <c r="B4549" i="1"/>
  <c r="B4550" i="1"/>
  <c r="B4551" i="1"/>
  <c r="B4552" i="1"/>
  <c r="B4553" i="1"/>
  <c r="B4554" i="1"/>
  <c r="B4555" i="1"/>
  <c r="B4556" i="1"/>
  <c r="B4557" i="1"/>
  <c r="B4558" i="1"/>
  <c r="B4559" i="1"/>
  <c r="B4560" i="1"/>
  <c r="B4561" i="1"/>
  <c r="B4562" i="1"/>
  <c r="B4563" i="1"/>
  <c r="B4564" i="1"/>
  <c r="B4565" i="1"/>
  <c r="B4566" i="1"/>
  <c r="B4567" i="1"/>
  <c r="B4568" i="1"/>
  <c r="B4569" i="1"/>
  <c r="B4570" i="1"/>
  <c r="B4571" i="1"/>
  <c r="B4572" i="1"/>
  <c r="B4573" i="1"/>
  <c r="B4574" i="1"/>
  <c r="B4575" i="1"/>
  <c r="B4576" i="1"/>
  <c r="B4577" i="1"/>
  <c r="B4578" i="1"/>
  <c r="B4579" i="1"/>
  <c r="B4580" i="1"/>
  <c r="B4581" i="1"/>
  <c r="B4582" i="1"/>
  <c r="B4583" i="1"/>
  <c r="B4584" i="1"/>
  <c r="B4585" i="1"/>
  <c r="B4586" i="1"/>
  <c r="B4587" i="1"/>
  <c r="B4588" i="1"/>
  <c r="B4589" i="1"/>
  <c r="B4590" i="1"/>
  <c r="B4591" i="1"/>
  <c r="B4592" i="1"/>
  <c r="B4593" i="1"/>
  <c r="B4594" i="1"/>
  <c r="B4595" i="1"/>
  <c r="B4596" i="1"/>
  <c r="B4597" i="1"/>
  <c r="B4598" i="1"/>
  <c r="B4599" i="1"/>
  <c r="B4600" i="1"/>
  <c r="B4601" i="1"/>
  <c r="B4602" i="1"/>
  <c r="B4603" i="1"/>
  <c r="B4604" i="1"/>
  <c r="B4605" i="1"/>
  <c r="B4606" i="1"/>
  <c r="B4607" i="1"/>
  <c r="B4608" i="1"/>
  <c r="B4609" i="1"/>
  <c r="B4610" i="1"/>
  <c r="B4611" i="1"/>
  <c r="B4612" i="1"/>
  <c r="B4613" i="1"/>
  <c r="B4614" i="1"/>
  <c r="B4615" i="1"/>
  <c r="B4616" i="1"/>
  <c r="B4617" i="1"/>
  <c r="B4618" i="1"/>
  <c r="B4619" i="1"/>
  <c r="B4620" i="1"/>
  <c r="B4621" i="1"/>
  <c r="B4622" i="1"/>
  <c r="B4623" i="1"/>
  <c r="B4624" i="1"/>
  <c r="B4625" i="1"/>
  <c r="B4626" i="1"/>
  <c r="B4627" i="1"/>
  <c r="B4628" i="1"/>
  <c r="B4629" i="1"/>
  <c r="B4630" i="1"/>
  <c r="B4631" i="1"/>
  <c r="B4632" i="1"/>
  <c r="B4633" i="1"/>
  <c r="B4634" i="1"/>
  <c r="B4635" i="1"/>
  <c r="B4636" i="1"/>
  <c r="B4637" i="1"/>
  <c r="B4638" i="1"/>
  <c r="B4639" i="1"/>
  <c r="B4640" i="1"/>
  <c r="B4641" i="1"/>
  <c r="B4642" i="1"/>
  <c r="B4643" i="1"/>
  <c r="B4644" i="1"/>
  <c r="B4645" i="1"/>
  <c r="B4646" i="1"/>
  <c r="B4647" i="1"/>
  <c r="B4648" i="1"/>
  <c r="B4649" i="1"/>
  <c r="B4650" i="1"/>
  <c r="B4651" i="1"/>
  <c r="B4652" i="1"/>
  <c r="B4653" i="1"/>
  <c r="B4654" i="1"/>
  <c r="B4655" i="1"/>
  <c r="B4656" i="1"/>
  <c r="B4657" i="1"/>
  <c r="B4658" i="1"/>
  <c r="B4659" i="1"/>
  <c r="B4660" i="1"/>
  <c r="B4661" i="1"/>
  <c r="B4662" i="1"/>
  <c r="B4663" i="1"/>
  <c r="B4664" i="1"/>
  <c r="B4665" i="1"/>
  <c r="B4666" i="1"/>
  <c r="B4667" i="1"/>
  <c r="B4668" i="1"/>
  <c r="B4669" i="1"/>
  <c r="B4670" i="1"/>
  <c r="B4671" i="1"/>
  <c r="B4672" i="1"/>
  <c r="B4673" i="1"/>
  <c r="B4674" i="1"/>
  <c r="B4675" i="1"/>
  <c r="B4676" i="1"/>
  <c r="B4677" i="1"/>
  <c r="B4678" i="1"/>
  <c r="B4679" i="1"/>
  <c r="B4680" i="1"/>
  <c r="B4681" i="1"/>
  <c r="B4682" i="1"/>
  <c r="B4683" i="1"/>
  <c r="B4684" i="1"/>
  <c r="B4685" i="1"/>
  <c r="B4686" i="1"/>
  <c r="B4687" i="1"/>
  <c r="B4688" i="1"/>
  <c r="B4689" i="1"/>
  <c r="B4690" i="1"/>
  <c r="B4691" i="1"/>
  <c r="B4692" i="1"/>
  <c r="B4693" i="1"/>
  <c r="B4694" i="1"/>
  <c r="B4695" i="1"/>
  <c r="B4696" i="1"/>
  <c r="B4697" i="1"/>
  <c r="B4698" i="1"/>
  <c r="B4699" i="1"/>
  <c r="B4700" i="1"/>
  <c r="B4701" i="1"/>
  <c r="B4702" i="1"/>
  <c r="B4703" i="1"/>
  <c r="B4704" i="1"/>
  <c r="B4705" i="1"/>
  <c r="B4706" i="1"/>
  <c r="B4707" i="1"/>
  <c r="B4708" i="1"/>
  <c r="B4709" i="1"/>
  <c r="B4710" i="1"/>
  <c r="B4711" i="1"/>
  <c r="B4712" i="1"/>
  <c r="B4713" i="1"/>
  <c r="B4714" i="1"/>
  <c r="B4715" i="1"/>
  <c r="B4716" i="1"/>
  <c r="B4717" i="1"/>
  <c r="B4718" i="1"/>
  <c r="B4719" i="1"/>
  <c r="B4720" i="1"/>
  <c r="B4721" i="1"/>
  <c r="B4722" i="1"/>
  <c r="B4723" i="1"/>
  <c r="B4724" i="1"/>
  <c r="B4725" i="1"/>
  <c r="B4726" i="1"/>
  <c r="B4727" i="1"/>
  <c r="B4728" i="1"/>
  <c r="B4729" i="1"/>
  <c r="B4730" i="1"/>
  <c r="B4731" i="1"/>
  <c r="B4732" i="1"/>
  <c r="B4733" i="1"/>
  <c r="B4734" i="1"/>
  <c r="B4735" i="1"/>
  <c r="B4736" i="1"/>
  <c r="B4737" i="1"/>
  <c r="B4738" i="1"/>
  <c r="B4739" i="1"/>
  <c r="B4740" i="1"/>
  <c r="B4741" i="1"/>
  <c r="B4742" i="1"/>
  <c r="B4743" i="1"/>
  <c r="B4744" i="1"/>
  <c r="B4745" i="1"/>
  <c r="B4746" i="1"/>
  <c r="B4747" i="1"/>
  <c r="B4748" i="1"/>
  <c r="B4749" i="1"/>
  <c r="B4750" i="1"/>
  <c r="B4751" i="1"/>
  <c r="B4752" i="1"/>
  <c r="B4753" i="1"/>
  <c r="B4754" i="1"/>
  <c r="B4755" i="1"/>
  <c r="B4756" i="1"/>
  <c r="B4757" i="1"/>
  <c r="B4758" i="1"/>
  <c r="B4759" i="1"/>
  <c r="B4760" i="1"/>
  <c r="B4761" i="1"/>
  <c r="B4762" i="1"/>
  <c r="B4763" i="1"/>
  <c r="B4764" i="1"/>
  <c r="B4765" i="1"/>
  <c r="B4766" i="1"/>
  <c r="B4767" i="1"/>
  <c r="B4768" i="1"/>
  <c r="B4769" i="1"/>
  <c r="B4770" i="1"/>
  <c r="B4771" i="1"/>
  <c r="B4772" i="1"/>
  <c r="B4773" i="1"/>
  <c r="B4774" i="1"/>
  <c r="B4775" i="1"/>
  <c r="B4776" i="1"/>
  <c r="B4777" i="1"/>
  <c r="B4778" i="1"/>
  <c r="B4779" i="1"/>
  <c r="B4780" i="1"/>
  <c r="B4781" i="1"/>
  <c r="B4782" i="1"/>
  <c r="B4783" i="1"/>
  <c r="B4784" i="1"/>
  <c r="B4785" i="1"/>
  <c r="B4786" i="1"/>
  <c r="B4787" i="1"/>
  <c r="B4788" i="1"/>
  <c r="B4789" i="1"/>
  <c r="B4790" i="1"/>
  <c r="B4791" i="1"/>
  <c r="B4792" i="1"/>
  <c r="B4793" i="1"/>
  <c r="B4794" i="1"/>
  <c r="B4795" i="1"/>
  <c r="B4796" i="1"/>
  <c r="B4797" i="1"/>
  <c r="B4798" i="1"/>
  <c r="B4799" i="1"/>
  <c r="B4800" i="1"/>
  <c r="B4801" i="1"/>
  <c r="B4802" i="1"/>
  <c r="B4803" i="1"/>
  <c r="B4804" i="1"/>
  <c r="B4805" i="1"/>
  <c r="B4806" i="1"/>
  <c r="B4807" i="1"/>
  <c r="B4808" i="1"/>
  <c r="B4809" i="1"/>
  <c r="B4810" i="1"/>
  <c r="B4811" i="1"/>
  <c r="B4812" i="1"/>
  <c r="B4813" i="1"/>
  <c r="B4814" i="1"/>
  <c r="B4815" i="1"/>
  <c r="B4816" i="1"/>
  <c r="B4817" i="1"/>
  <c r="B4818" i="1"/>
  <c r="B4819" i="1"/>
  <c r="B4820" i="1"/>
  <c r="B4821" i="1"/>
  <c r="B4822" i="1"/>
  <c r="B4823" i="1"/>
  <c r="B4824" i="1"/>
  <c r="B4825" i="1"/>
  <c r="B4826" i="1"/>
  <c r="B4827" i="1"/>
  <c r="B4828" i="1"/>
  <c r="B4829" i="1"/>
  <c r="B4830" i="1"/>
  <c r="B4831" i="1"/>
  <c r="B4832" i="1"/>
  <c r="B4833" i="1"/>
  <c r="B4834" i="1"/>
  <c r="B4835" i="1"/>
  <c r="B4836" i="1"/>
  <c r="B4837" i="1"/>
  <c r="B4838" i="1"/>
  <c r="B4839" i="1"/>
  <c r="B4840" i="1"/>
  <c r="B4841" i="1"/>
  <c r="B4842" i="1"/>
  <c r="B4843" i="1"/>
  <c r="B4844" i="1"/>
  <c r="B4845" i="1"/>
  <c r="B4846" i="1"/>
  <c r="B4847" i="1"/>
  <c r="B4848" i="1"/>
  <c r="B4849" i="1"/>
  <c r="B4850" i="1"/>
  <c r="B4851" i="1"/>
  <c r="B4852" i="1"/>
  <c r="B4853" i="1"/>
  <c r="B4854" i="1"/>
  <c r="B4855" i="1"/>
  <c r="B4856" i="1"/>
  <c r="B4857" i="1"/>
  <c r="B4858" i="1"/>
  <c r="B4859" i="1"/>
  <c r="B4860" i="1"/>
  <c r="B4861" i="1"/>
  <c r="B4862" i="1"/>
  <c r="B4863" i="1"/>
  <c r="B4864" i="1"/>
  <c r="B4865" i="1"/>
  <c r="B4866" i="1"/>
  <c r="B4867" i="1"/>
  <c r="B4868" i="1"/>
  <c r="B4869" i="1"/>
  <c r="B4870" i="1"/>
  <c r="B4871" i="1"/>
  <c r="B4872" i="1"/>
  <c r="B4873" i="1"/>
  <c r="B4874" i="1"/>
  <c r="B4875" i="1"/>
  <c r="B4876" i="1"/>
  <c r="B4877" i="1"/>
  <c r="B4878" i="1"/>
  <c r="B4879" i="1"/>
  <c r="B4880" i="1"/>
  <c r="B4881" i="1"/>
  <c r="B4882" i="1"/>
  <c r="B4883" i="1"/>
  <c r="B4884" i="1"/>
  <c r="B4885" i="1"/>
  <c r="B4886" i="1"/>
  <c r="B4887" i="1"/>
  <c r="B4888" i="1"/>
  <c r="B4889" i="1"/>
  <c r="B4890" i="1"/>
  <c r="B4891" i="1"/>
  <c r="B4892" i="1"/>
  <c r="B4893" i="1"/>
  <c r="B4894" i="1"/>
  <c r="B4895" i="1"/>
  <c r="B4896" i="1"/>
  <c r="B4897" i="1"/>
  <c r="B4898" i="1"/>
  <c r="B4899" i="1"/>
  <c r="B4900" i="1"/>
  <c r="B4901" i="1"/>
  <c r="B4902" i="1"/>
  <c r="B4903" i="1"/>
  <c r="B4904" i="1"/>
  <c r="B4905" i="1"/>
  <c r="B4906" i="1"/>
  <c r="B4907" i="1"/>
  <c r="B4908" i="1"/>
  <c r="B4909" i="1"/>
  <c r="B4910" i="1"/>
  <c r="B4911" i="1"/>
  <c r="B4912" i="1"/>
  <c r="B4913" i="1"/>
  <c r="B4914" i="1"/>
  <c r="B4915" i="1"/>
  <c r="B4916" i="1"/>
  <c r="B4917" i="1"/>
  <c r="B4918" i="1"/>
  <c r="B4919" i="1"/>
  <c r="B4920" i="1"/>
  <c r="B4921" i="1"/>
  <c r="B4922" i="1"/>
  <c r="B4923" i="1"/>
  <c r="B4924" i="1"/>
  <c r="B4925" i="1"/>
  <c r="B4926" i="1"/>
  <c r="B4927" i="1"/>
  <c r="B4928" i="1"/>
  <c r="B4929" i="1"/>
  <c r="B4930" i="1"/>
  <c r="B4931" i="1"/>
  <c r="B4932" i="1"/>
  <c r="B4933" i="1"/>
  <c r="B4934" i="1"/>
  <c r="B4935" i="1"/>
  <c r="B4936" i="1"/>
  <c r="B4937" i="1"/>
  <c r="B4938" i="1"/>
  <c r="B4939" i="1"/>
  <c r="B4940" i="1"/>
  <c r="B4941" i="1"/>
  <c r="B4942" i="1"/>
  <c r="B4943" i="1"/>
  <c r="B4944" i="1"/>
  <c r="B4945" i="1"/>
  <c r="B4946" i="1"/>
  <c r="B4947" i="1"/>
  <c r="B4948" i="1"/>
  <c r="B4949" i="1"/>
  <c r="B4950" i="1"/>
  <c r="B4951" i="1"/>
  <c r="B4952" i="1"/>
  <c r="B4953" i="1"/>
  <c r="B4954" i="1"/>
  <c r="B4955" i="1"/>
  <c r="B4956" i="1"/>
  <c r="B4957" i="1"/>
  <c r="B4958" i="1"/>
  <c r="B4959" i="1"/>
  <c r="B4960" i="1"/>
  <c r="B4961" i="1"/>
  <c r="B4962" i="1"/>
  <c r="B4963" i="1"/>
  <c r="B4964" i="1"/>
  <c r="B4965" i="1"/>
  <c r="B4966" i="1"/>
  <c r="B4967" i="1"/>
  <c r="B4968" i="1"/>
  <c r="B4969" i="1"/>
  <c r="B4970" i="1"/>
  <c r="B4971" i="1"/>
  <c r="B4972" i="1"/>
  <c r="B4973" i="1"/>
  <c r="B4974" i="1"/>
  <c r="B4975" i="1"/>
  <c r="B4976" i="1"/>
  <c r="B4977" i="1"/>
  <c r="B4978" i="1"/>
  <c r="B4979" i="1"/>
  <c r="B4980" i="1"/>
  <c r="B4981" i="1"/>
  <c r="B4982" i="1"/>
  <c r="B4983" i="1"/>
  <c r="B4984" i="1"/>
  <c r="B4985" i="1"/>
  <c r="B4986" i="1"/>
  <c r="B4987" i="1"/>
  <c r="B4988" i="1"/>
  <c r="B4989" i="1"/>
  <c r="B4990" i="1"/>
  <c r="B4991" i="1"/>
  <c r="B4992" i="1"/>
  <c r="B4993" i="1"/>
  <c r="B4994" i="1"/>
  <c r="B4995" i="1"/>
  <c r="B4996" i="1"/>
  <c r="B4997" i="1"/>
  <c r="B4998" i="1"/>
  <c r="B4999" i="1"/>
  <c r="B5000" i="1"/>
  <c r="B5001" i="1"/>
  <c r="B5002" i="1"/>
  <c r="B5003" i="1"/>
  <c r="B5004" i="1"/>
  <c r="B5005" i="1"/>
  <c r="B5006" i="1"/>
  <c r="B5007" i="1"/>
  <c r="B5008" i="1"/>
  <c r="B5009" i="1"/>
  <c r="B5010" i="1"/>
  <c r="B5011" i="1"/>
  <c r="B5012" i="1"/>
  <c r="B5013" i="1"/>
  <c r="B5014" i="1"/>
  <c r="B5015" i="1"/>
  <c r="B5016" i="1"/>
  <c r="B5017" i="1"/>
  <c r="B5018" i="1"/>
  <c r="B5019" i="1"/>
  <c r="B5020" i="1"/>
  <c r="B5021" i="1"/>
  <c r="B5022" i="1"/>
  <c r="B5023" i="1"/>
  <c r="B5024" i="1"/>
  <c r="B5025" i="1"/>
  <c r="B5026" i="1"/>
  <c r="B5027" i="1"/>
  <c r="B5028" i="1"/>
  <c r="B5029" i="1"/>
  <c r="B5030" i="1"/>
  <c r="B5031" i="1"/>
  <c r="B5032" i="1"/>
  <c r="B5033" i="1"/>
  <c r="B5034" i="1"/>
  <c r="B5035" i="1"/>
  <c r="B5036" i="1"/>
  <c r="B5037" i="1"/>
  <c r="B5038" i="1"/>
  <c r="B5039" i="1"/>
  <c r="B5040" i="1"/>
  <c r="B5041" i="1"/>
  <c r="B5042" i="1"/>
  <c r="B5043" i="1"/>
  <c r="B5044" i="1"/>
  <c r="B5045" i="1"/>
  <c r="B5046" i="1"/>
  <c r="B5047" i="1"/>
  <c r="B5048" i="1"/>
  <c r="B5049" i="1"/>
  <c r="B5050" i="1"/>
  <c r="B5051" i="1"/>
  <c r="B5052" i="1"/>
  <c r="B5053" i="1"/>
  <c r="B5054" i="1"/>
  <c r="B5055" i="1"/>
  <c r="B5056" i="1"/>
  <c r="B5057" i="1"/>
  <c r="B5058" i="1"/>
  <c r="B5059" i="1"/>
  <c r="B5060" i="1"/>
  <c r="B5061" i="1"/>
  <c r="B5062" i="1"/>
  <c r="B5063" i="1"/>
  <c r="B5064" i="1"/>
  <c r="B5065" i="1"/>
  <c r="B5066" i="1"/>
  <c r="B5067" i="1"/>
  <c r="B5068" i="1"/>
  <c r="B5069" i="1"/>
  <c r="B5070" i="1"/>
  <c r="B5071" i="1"/>
  <c r="B5072" i="1"/>
  <c r="B5073" i="1"/>
  <c r="B5074" i="1"/>
  <c r="B5075" i="1"/>
  <c r="B5076" i="1"/>
  <c r="B5077" i="1"/>
  <c r="B5078" i="1"/>
  <c r="B5079" i="1"/>
  <c r="B5080" i="1"/>
  <c r="B5081" i="1"/>
  <c r="B5082" i="1"/>
  <c r="B5083" i="1"/>
  <c r="B5084" i="1"/>
  <c r="B5085" i="1"/>
  <c r="B5086" i="1"/>
  <c r="B5087" i="1"/>
  <c r="B5088" i="1"/>
  <c r="B5089" i="1"/>
  <c r="B5090" i="1"/>
  <c r="B5091" i="1"/>
  <c r="B5092" i="1"/>
  <c r="B5093" i="1"/>
  <c r="B5094" i="1"/>
  <c r="B5095" i="1"/>
  <c r="B5096" i="1"/>
  <c r="B5097" i="1"/>
  <c r="B5098" i="1"/>
  <c r="B5099" i="1"/>
  <c r="B5100" i="1"/>
  <c r="B5101" i="1"/>
  <c r="B5102" i="1"/>
  <c r="B5103" i="1"/>
  <c r="B5104" i="1"/>
  <c r="B5105" i="1"/>
  <c r="B5106" i="1"/>
  <c r="B5107" i="1"/>
  <c r="B5108" i="1"/>
  <c r="B5109" i="1"/>
  <c r="B5110" i="1"/>
  <c r="B5111" i="1"/>
  <c r="B5112" i="1"/>
  <c r="B5113" i="1"/>
  <c r="B5114" i="1"/>
  <c r="B5115" i="1"/>
  <c r="B5116" i="1"/>
  <c r="B5117" i="1"/>
  <c r="B5118" i="1"/>
  <c r="B5119" i="1"/>
  <c r="B5120" i="1"/>
  <c r="B5121" i="1"/>
  <c r="B5122" i="1"/>
  <c r="B5123" i="1"/>
  <c r="B5124" i="1"/>
  <c r="B5125" i="1"/>
  <c r="B5126" i="1"/>
  <c r="B5127" i="1"/>
  <c r="B5128" i="1"/>
  <c r="B5129" i="1"/>
  <c r="B5130" i="1"/>
  <c r="B5131" i="1"/>
  <c r="B5132" i="1"/>
  <c r="B5133" i="1"/>
  <c r="B5134" i="1"/>
  <c r="B5135" i="1"/>
  <c r="B5136" i="1"/>
  <c r="B5137" i="1"/>
  <c r="B5138" i="1"/>
  <c r="B5139" i="1"/>
  <c r="B5140" i="1"/>
  <c r="B5141" i="1"/>
  <c r="B5142" i="1"/>
  <c r="B5143" i="1"/>
  <c r="B5144" i="1"/>
  <c r="B5145" i="1"/>
  <c r="B5146" i="1"/>
  <c r="B5147" i="1"/>
  <c r="B5148" i="1"/>
  <c r="B5149" i="1"/>
  <c r="B5150" i="1"/>
  <c r="B5151" i="1"/>
  <c r="B5152" i="1"/>
  <c r="B5153" i="1"/>
  <c r="B5154" i="1"/>
  <c r="B5155" i="1"/>
  <c r="B5156" i="1"/>
  <c r="B5157" i="1"/>
  <c r="B5158" i="1"/>
  <c r="B5159" i="1"/>
  <c r="B5160" i="1"/>
  <c r="B5161" i="1"/>
  <c r="B5162" i="1"/>
  <c r="B5163" i="1"/>
  <c r="B5164" i="1"/>
  <c r="B5165" i="1"/>
  <c r="B5166" i="1"/>
  <c r="B5167" i="1"/>
  <c r="B5168" i="1"/>
  <c r="B5169" i="1"/>
  <c r="B5170" i="1"/>
  <c r="B5171" i="1"/>
  <c r="B5172" i="1"/>
  <c r="B5173" i="1"/>
  <c r="B5174" i="1"/>
  <c r="B5175" i="1"/>
  <c r="B5176" i="1"/>
  <c r="B5177" i="1"/>
  <c r="B5178" i="1"/>
  <c r="B5179" i="1"/>
  <c r="B5180" i="1"/>
  <c r="B5181" i="1"/>
  <c r="B5182" i="1"/>
  <c r="B5183" i="1"/>
  <c r="B5184" i="1"/>
  <c r="B5185" i="1"/>
  <c r="B5186" i="1"/>
  <c r="B5187" i="1"/>
  <c r="B5188" i="1"/>
  <c r="B5189" i="1"/>
  <c r="B5190" i="1"/>
  <c r="B5191" i="1"/>
  <c r="B5192" i="1"/>
  <c r="B5193" i="1"/>
  <c r="B5194" i="1"/>
  <c r="B5195" i="1"/>
  <c r="B5196" i="1"/>
  <c r="B5197" i="1"/>
  <c r="B5198" i="1"/>
  <c r="B5199" i="1"/>
  <c r="B5200" i="1"/>
  <c r="B5201" i="1"/>
  <c r="B5202" i="1"/>
  <c r="K11" i="2" l="1"/>
  <c r="K7" i="2"/>
  <c r="F14" i="2"/>
  <c r="G14" i="2"/>
  <c r="D14" i="2"/>
  <c r="E14" i="2"/>
  <c r="F9" i="2"/>
  <c r="D9" i="2"/>
  <c r="G9" i="2"/>
  <c r="E9" i="2"/>
  <c r="F13" i="2"/>
  <c r="G13" i="2"/>
  <c r="D13" i="2"/>
  <c r="E13" i="2"/>
  <c r="G8" i="2"/>
  <c r="F8" i="2"/>
  <c r="E8" i="2"/>
  <c r="D8" i="2"/>
  <c r="G12" i="2"/>
  <c r="E12" i="2"/>
  <c r="D12" i="2"/>
  <c r="F12" i="2"/>
  <c r="L8" i="1"/>
  <c r="F5" i="1"/>
  <c r="F9" i="1"/>
  <c r="F13" i="1"/>
  <c r="F17" i="1"/>
  <c r="F21" i="1"/>
  <c r="F25" i="1"/>
  <c r="F29" i="1"/>
  <c r="F33" i="1"/>
  <c r="F37" i="1"/>
  <c r="F41" i="1"/>
  <c r="F45" i="1"/>
  <c r="F49" i="1"/>
  <c r="F53" i="1"/>
  <c r="F57" i="1"/>
  <c r="F61" i="1"/>
  <c r="F65" i="1"/>
  <c r="F69" i="1"/>
  <c r="F73" i="1"/>
  <c r="F77" i="1"/>
  <c r="F81" i="1"/>
  <c r="F85" i="1"/>
  <c r="F89" i="1"/>
  <c r="F93" i="1"/>
  <c r="F97" i="1"/>
  <c r="F101" i="1"/>
  <c r="F105" i="1"/>
  <c r="F109" i="1"/>
  <c r="F113" i="1"/>
  <c r="F117" i="1"/>
  <c r="F121" i="1"/>
  <c r="F125" i="1"/>
  <c r="F129" i="1"/>
  <c r="F133" i="1"/>
  <c r="F137" i="1"/>
  <c r="F141" i="1"/>
  <c r="F145" i="1"/>
  <c r="F149" i="1"/>
  <c r="F153" i="1"/>
  <c r="F157" i="1"/>
  <c r="F161" i="1"/>
  <c r="F165" i="1"/>
  <c r="F169" i="1"/>
  <c r="F173" i="1"/>
  <c r="F177" i="1"/>
  <c r="F181" i="1"/>
  <c r="F185" i="1"/>
  <c r="F189" i="1"/>
  <c r="F193" i="1"/>
  <c r="F197" i="1"/>
  <c r="F201" i="1"/>
  <c r="F205" i="1"/>
  <c r="F209" i="1"/>
  <c r="F213" i="1"/>
  <c r="F217" i="1"/>
  <c r="F221" i="1"/>
  <c r="F225" i="1"/>
  <c r="F229" i="1"/>
  <c r="F233" i="1"/>
  <c r="F237" i="1"/>
  <c r="F241" i="1"/>
  <c r="F245" i="1"/>
  <c r="F249" i="1"/>
  <c r="F253" i="1"/>
  <c r="F257" i="1"/>
  <c r="F261" i="1"/>
  <c r="F265" i="1"/>
  <c r="F269" i="1"/>
  <c r="F273" i="1"/>
  <c r="F277" i="1"/>
  <c r="F281" i="1"/>
  <c r="F285" i="1"/>
  <c r="F289" i="1"/>
  <c r="F293" i="1"/>
  <c r="F297" i="1"/>
  <c r="F301" i="1"/>
  <c r="F305" i="1"/>
  <c r="F309" i="1"/>
  <c r="F313" i="1"/>
  <c r="F317" i="1"/>
  <c r="F321" i="1"/>
  <c r="F325" i="1"/>
  <c r="F329" i="1"/>
  <c r="F333" i="1"/>
  <c r="F337" i="1"/>
  <c r="F341" i="1"/>
  <c r="F345" i="1"/>
  <c r="F349" i="1"/>
  <c r="F353" i="1"/>
  <c r="F357" i="1"/>
  <c r="F361" i="1"/>
  <c r="F365" i="1"/>
  <c r="F369" i="1"/>
  <c r="F373" i="1"/>
  <c r="F377" i="1"/>
  <c r="F381" i="1"/>
  <c r="F385" i="1"/>
  <c r="F389" i="1"/>
  <c r="F393" i="1"/>
  <c r="F397" i="1"/>
  <c r="F401" i="1"/>
  <c r="F405" i="1"/>
  <c r="F409" i="1"/>
  <c r="F413" i="1"/>
  <c r="F417" i="1"/>
  <c r="F421" i="1"/>
  <c r="F425" i="1"/>
  <c r="F429" i="1"/>
  <c r="F433" i="1"/>
  <c r="F437" i="1"/>
  <c r="F441" i="1"/>
  <c r="F445" i="1"/>
  <c r="F449" i="1"/>
  <c r="F453" i="1"/>
  <c r="F457" i="1"/>
  <c r="F461" i="1"/>
  <c r="F465" i="1"/>
  <c r="F469" i="1"/>
  <c r="F473" i="1"/>
  <c r="F477" i="1"/>
  <c r="F481" i="1"/>
  <c r="F485" i="1"/>
  <c r="F489" i="1"/>
  <c r="F493" i="1"/>
  <c r="F497" i="1"/>
  <c r="F501" i="1"/>
  <c r="F505" i="1"/>
  <c r="F509" i="1"/>
  <c r="F513" i="1"/>
  <c r="F517" i="1"/>
  <c r="F521" i="1"/>
  <c r="F525" i="1"/>
  <c r="F529" i="1"/>
  <c r="F533" i="1"/>
  <c r="F537" i="1"/>
  <c r="F541" i="1"/>
  <c r="F545" i="1"/>
  <c r="F549" i="1"/>
  <c r="F553" i="1"/>
  <c r="F557" i="1"/>
  <c r="F561" i="1"/>
  <c r="F565" i="1"/>
  <c r="F569" i="1"/>
  <c r="F573" i="1"/>
  <c r="F577" i="1"/>
  <c r="F581" i="1"/>
  <c r="F585" i="1"/>
  <c r="F589" i="1"/>
  <c r="F593" i="1"/>
  <c r="F597" i="1"/>
  <c r="F601" i="1"/>
  <c r="F605" i="1"/>
  <c r="F609" i="1"/>
  <c r="F613" i="1"/>
  <c r="F617" i="1"/>
  <c r="F621" i="1"/>
  <c r="F625" i="1"/>
  <c r="F629" i="1"/>
  <c r="F633" i="1"/>
  <c r="F637" i="1"/>
  <c r="F641" i="1"/>
  <c r="F645" i="1"/>
  <c r="F649" i="1"/>
  <c r="F653" i="1"/>
  <c r="F657" i="1"/>
  <c r="F661" i="1"/>
  <c r="F665" i="1"/>
  <c r="F669" i="1"/>
  <c r="F673" i="1"/>
  <c r="F677" i="1"/>
  <c r="F681" i="1"/>
  <c r="F685" i="1"/>
  <c r="F689" i="1"/>
  <c r="F693" i="1"/>
  <c r="F697" i="1"/>
  <c r="F701" i="1"/>
  <c r="F705" i="1"/>
  <c r="F709" i="1"/>
  <c r="F713" i="1"/>
  <c r="F717" i="1"/>
  <c r="F721" i="1"/>
  <c r="F725" i="1"/>
  <c r="F729" i="1"/>
  <c r="F733" i="1"/>
  <c r="F737" i="1"/>
  <c r="F741" i="1"/>
  <c r="F745" i="1"/>
  <c r="F749" i="1"/>
  <c r="F6" i="1"/>
  <c r="F10" i="1"/>
  <c r="F14" i="1"/>
  <c r="F18" i="1"/>
  <c r="F22" i="1"/>
  <c r="F26" i="1"/>
  <c r="F30" i="1"/>
  <c r="F34" i="1"/>
  <c r="F38" i="1"/>
  <c r="F42" i="1"/>
  <c r="F46" i="1"/>
  <c r="F50" i="1"/>
  <c r="F54" i="1"/>
  <c r="F58" i="1"/>
  <c r="F62" i="1"/>
  <c r="F66" i="1"/>
  <c r="F70" i="1"/>
  <c r="F74" i="1"/>
  <c r="F78" i="1"/>
  <c r="F82" i="1"/>
  <c r="F86" i="1"/>
  <c r="F90" i="1"/>
  <c r="F94" i="1"/>
  <c r="F98" i="1"/>
  <c r="F102" i="1"/>
  <c r="F106" i="1"/>
  <c r="F110" i="1"/>
  <c r="F114" i="1"/>
  <c r="F118" i="1"/>
  <c r="F122" i="1"/>
  <c r="F126" i="1"/>
  <c r="F130" i="1"/>
  <c r="F134" i="1"/>
  <c r="F138" i="1"/>
  <c r="F142" i="1"/>
  <c r="F146" i="1"/>
  <c r="F150" i="1"/>
  <c r="F154" i="1"/>
  <c r="F158" i="1"/>
  <c r="F162" i="1"/>
  <c r="F166" i="1"/>
  <c r="F170" i="1"/>
  <c r="F174" i="1"/>
  <c r="F178" i="1"/>
  <c r="F182" i="1"/>
  <c r="F186" i="1"/>
  <c r="F190" i="1"/>
  <c r="F194" i="1"/>
  <c r="F198" i="1"/>
  <c r="F202" i="1"/>
  <c r="F3" i="1"/>
  <c r="F7" i="1"/>
  <c r="F11" i="1"/>
  <c r="F15" i="1"/>
  <c r="F19" i="1"/>
  <c r="F23" i="1"/>
  <c r="F27" i="1"/>
  <c r="F31" i="1"/>
  <c r="F35" i="1"/>
  <c r="F39" i="1"/>
  <c r="F43" i="1"/>
  <c r="F47" i="1"/>
  <c r="F51" i="1"/>
  <c r="F55" i="1"/>
  <c r="F59" i="1"/>
  <c r="F63" i="1"/>
  <c r="F67" i="1"/>
  <c r="F71" i="1"/>
  <c r="F75" i="1"/>
  <c r="F79" i="1"/>
  <c r="F83" i="1"/>
  <c r="F87" i="1"/>
  <c r="F91" i="1"/>
  <c r="F95" i="1"/>
  <c r="F99" i="1"/>
  <c r="F103" i="1"/>
  <c r="F107" i="1"/>
  <c r="F111" i="1"/>
  <c r="F115" i="1"/>
  <c r="F119" i="1"/>
  <c r="F123" i="1"/>
  <c r="F127" i="1"/>
  <c r="F131" i="1"/>
  <c r="F135" i="1"/>
  <c r="F139" i="1"/>
  <c r="F143" i="1"/>
  <c r="F147" i="1"/>
  <c r="F151" i="1"/>
  <c r="F155" i="1"/>
  <c r="F159" i="1"/>
  <c r="F163" i="1"/>
  <c r="F167" i="1"/>
  <c r="F171" i="1"/>
  <c r="F175" i="1"/>
  <c r="F179" i="1"/>
  <c r="F12" i="1"/>
  <c r="F28" i="1"/>
  <c r="F44" i="1"/>
  <c r="F60" i="1"/>
  <c r="F76" i="1"/>
  <c r="F92" i="1"/>
  <c r="F108" i="1"/>
  <c r="F124" i="1"/>
  <c r="F140" i="1"/>
  <c r="F156" i="1"/>
  <c r="F172" i="1"/>
  <c r="F184" i="1"/>
  <c r="F192" i="1"/>
  <c r="F200" i="1"/>
  <c r="F207" i="1"/>
  <c r="F212" i="1"/>
  <c r="F218" i="1"/>
  <c r="F223" i="1"/>
  <c r="F228" i="1"/>
  <c r="F234" i="1"/>
  <c r="F239" i="1"/>
  <c r="F244" i="1"/>
  <c r="F250" i="1"/>
  <c r="F255" i="1"/>
  <c r="F260" i="1"/>
  <c r="F266" i="1"/>
  <c r="F271" i="1"/>
  <c r="F276" i="1"/>
  <c r="F282" i="1"/>
  <c r="F287" i="1"/>
  <c r="F292" i="1"/>
  <c r="F298" i="1"/>
  <c r="F303" i="1"/>
  <c r="F308" i="1"/>
  <c r="F314" i="1"/>
  <c r="F319" i="1"/>
  <c r="F324" i="1"/>
  <c r="F330" i="1"/>
  <c r="F335" i="1"/>
  <c r="F340" i="1"/>
  <c r="F346" i="1"/>
  <c r="F351" i="1"/>
  <c r="F356" i="1"/>
  <c r="F362" i="1"/>
  <c r="F367" i="1"/>
  <c r="F372" i="1"/>
  <c r="F378" i="1"/>
  <c r="F383" i="1"/>
  <c r="F388" i="1"/>
  <c r="F394" i="1"/>
  <c r="F399" i="1"/>
  <c r="F404" i="1"/>
  <c r="F410" i="1"/>
  <c r="F415" i="1"/>
  <c r="F420" i="1"/>
  <c r="F426" i="1"/>
  <c r="F431" i="1"/>
  <c r="F436" i="1"/>
  <c r="F442" i="1"/>
  <c r="F447" i="1"/>
  <c r="F452" i="1"/>
  <c r="F458" i="1"/>
  <c r="F463" i="1"/>
  <c r="F468" i="1"/>
  <c r="F474" i="1"/>
  <c r="F479" i="1"/>
  <c r="F484" i="1"/>
  <c r="F490" i="1"/>
  <c r="F495" i="1"/>
  <c r="F500" i="1"/>
  <c r="F506" i="1"/>
  <c r="F511" i="1"/>
  <c r="F516" i="1"/>
  <c r="F522" i="1"/>
  <c r="F527" i="1"/>
  <c r="F532" i="1"/>
  <c r="F538" i="1"/>
  <c r="F543" i="1"/>
  <c r="F548" i="1"/>
  <c r="F554" i="1"/>
  <c r="F559" i="1"/>
  <c r="F564" i="1"/>
  <c r="F570" i="1"/>
  <c r="F575" i="1"/>
  <c r="F580" i="1"/>
  <c r="F586" i="1"/>
  <c r="F591" i="1"/>
  <c r="F596" i="1"/>
  <c r="F602" i="1"/>
  <c r="F607" i="1"/>
  <c r="F612" i="1"/>
  <c r="F618" i="1"/>
  <c r="F623" i="1"/>
  <c r="F628" i="1"/>
  <c r="F634" i="1"/>
  <c r="F639" i="1"/>
  <c r="F644" i="1"/>
  <c r="F650" i="1"/>
  <c r="F655" i="1"/>
  <c r="F660" i="1"/>
  <c r="F666" i="1"/>
  <c r="F671" i="1"/>
  <c r="F676" i="1"/>
  <c r="F682" i="1"/>
  <c r="F687" i="1"/>
  <c r="F692" i="1"/>
  <c r="F698" i="1"/>
  <c r="F703" i="1"/>
  <c r="F708" i="1"/>
  <c r="F714" i="1"/>
  <c r="F719" i="1"/>
  <c r="F724" i="1"/>
  <c r="F730" i="1"/>
  <c r="F735" i="1"/>
  <c r="F740" i="1"/>
  <c r="F746" i="1"/>
  <c r="F751" i="1"/>
  <c r="F755" i="1"/>
  <c r="F759" i="1"/>
  <c r="F763" i="1"/>
  <c r="F767" i="1"/>
  <c r="F771" i="1"/>
  <c r="F775" i="1"/>
  <c r="F779" i="1"/>
  <c r="F783" i="1"/>
  <c r="F787" i="1"/>
  <c r="F791" i="1"/>
  <c r="F795" i="1"/>
  <c r="F799" i="1"/>
  <c r="F803" i="1"/>
  <c r="F807" i="1"/>
  <c r="F811" i="1"/>
  <c r="F815" i="1"/>
  <c r="F819" i="1"/>
  <c r="F823" i="1"/>
  <c r="F827" i="1"/>
  <c r="F831" i="1"/>
  <c r="F835" i="1"/>
  <c r="F839" i="1"/>
  <c r="F843" i="1"/>
  <c r="F847" i="1"/>
  <c r="F851" i="1"/>
  <c r="F855" i="1"/>
  <c r="F859" i="1"/>
  <c r="F863" i="1"/>
  <c r="F867" i="1"/>
  <c r="F871" i="1"/>
  <c r="F875" i="1"/>
  <c r="F879" i="1"/>
  <c r="F883" i="1"/>
  <c r="F887" i="1"/>
  <c r="F891" i="1"/>
  <c r="F895" i="1"/>
  <c r="F899" i="1"/>
  <c r="F903" i="1"/>
  <c r="F907" i="1"/>
  <c r="F911" i="1"/>
  <c r="F915" i="1"/>
  <c r="F919" i="1"/>
  <c r="F923" i="1"/>
  <c r="F927" i="1"/>
  <c r="F931" i="1"/>
  <c r="F935" i="1"/>
  <c r="F939" i="1"/>
  <c r="F943" i="1"/>
  <c r="F947" i="1"/>
  <c r="F951" i="1"/>
  <c r="F955" i="1"/>
  <c r="F959" i="1"/>
  <c r="F963" i="1"/>
  <c r="F967" i="1"/>
  <c r="F971" i="1"/>
  <c r="F975" i="1"/>
  <c r="F979" i="1"/>
  <c r="F983" i="1"/>
  <c r="F987" i="1"/>
  <c r="F991" i="1"/>
  <c r="F995" i="1"/>
  <c r="F999" i="1"/>
  <c r="F1003" i="1"/>
  <c r="F1007" i="1"/>
  <c r="F1011" i="1"/>
  <c r="F1015" i="1"/>
  <c r="F1019" i="1"/>
  <c r="F1023" i="1"/>
  <c r="F1027" i="1"/>
  <c r="F1031" i="1"/>
  <c r="F1035" i="1"/>
  <c r="F1039" i="1"/>
  <c r="F1043" i="1"/>
  <c r="F1047" i="1"/>
  <c r="F1051" i="1"/>
  <c r="F1055" i="1"/>
  <c r="F1059" i="1"/>
  <c r="F1063" i="1"/>
  <c r="F1067" i="1"/>
  <c r="F1071" i="1"/>
  <c r="F1075" i="1"/>
  <c r="F1079" i="1"/>
  <c r="F1083" i="1"/>
  <c r="F1087" i="1"/>
  <c r="F1091" i="1"/>
  <c r="F1095" i="1"/>
  <c r="F1099" i="1"/>
  <c r="F1103" i="1"/>
  <c r="F1107" i="1"/>
  <c r="F1111" i="1"/>
  <c r="F1115" i="1"/>
  <c r="F1119" i="1"/>
  <c r="F1123" i="1"/>
  <c r="F1127" i="1"/>
  <c r="F1131" i="1"/>
  <c r="F1135" i="1"/>
  <c r="F1139" i="1"/>
  <c r="F1143" i="1"/>
  <c r="F1147" i="1"/>
  <c r="F1151" i="1"/>
  <c r="F1155" i="1"/>
  <c r="F1159" i="1"/>
  <c r="F1163" i="1"/>
  <c r="F1167" i="1"/>
  <c r="F1171" i="1"/>
  <c r="F1175" i="1"/>
  <c r="F1179" i="1"/>
  <c r="F1183" i="1"/>
  <c r="F1187" i="1"/>
  <c r="F1191" i="1"/>
  <c r="F1195" i="1"/>
  <c r="F1199" i="1"/>
  <c r="F1203" i="1"/>
  <c r="F1207" i="1"/>
  <c r="F1211" i="1"/>
  <c r="F1215" i="1"/>
  <c r="F1219" i="1"/>
  <c r="F1223" i="1"/>
  <c r="F1227" i="1"/>
  <c r="F1231" i="1"/>
  <c r="F1235" i="1"/>
  <c r="F1239" i="1"/>
  <c r="F1243" i="1"/>
  <c r="F1247" i="1"/>
  <c r="F1251" i="1"/>
  <c r="F1255" i="1"/>
  <c r="F1259" i="1"/>
  <c r="F1263" i="1"/>
  <c r="F1267" i="1"/>
  <c r="F1271" i="1"/>
  <c r="F1275" i="1"/>
  <c r="F1279" i="1"/>
  <c r="F1283" i="1"/>
  <c r="F1287" i="1"/>
  <c r="F1291" i="1"/>
  <c r="F1295" i="1"/>
  <c r="F1299" i="1"/>
  <c r="F1303" i="1"/>
  <c r="F1307" i="1"/>
  <c r="F1311" i="1"/>
  <c r="F1315" i="1"/>
  <c r="F1319" i="1"/>
  <c r="F1323" i="1"/>
  <c r="F1327" i="1"/>
  <c r="F1331" i="1"/>
  <c r="F1335" i="1"/>
  <c r="F1339" i="1"/>
  <c r="F1343" i="1"/>
  <c r="F1347" i="1"/>
  <c r="F1351" i="1"/>
  <c r="F1355" i="1"/>
  <c r="F1359" i="1"/>
  <c r="F1363" i="1"/>
  <c r="F1367" i="1"/>
  <c r="F1371" i="1"/>
  <c r="F1375" i="1"/>
  <c r="F1379" i="1"/>
  <c r="F1383" i="1"/>
  <c r="F1387" i="1"/>
  <c r="F1391" i="1"/>
  <c r="F1395" i="1"/>
  <c r="F1399" i="1"/>
  <c r="F1403" i="1"/>
  <c r="F1407" i="1"/>
  <c r="F1411" i="1"/>
  <c r="F1415" i="1"/>
  <c r="F1419" i="1"/>
  <c r="F1423" i="1"/>
  <c r="F1427" i="1"/>
  <c r="F1431" i="1"/>
  <c r="F1435" i="1"/>
  <c r="F1439" i="1"/>
  <c r="F1443" i="1"/>
  <c r="F1447" i="1"/>
  <c r="F1451" i="1"/>
  <c r="F1455" i="1"/>
  <c r="F1459" i="1"/>
  <c r="F1463" i="1"/>
  <c r="F1467" i="1"/>
  <c r="F1471" i="1"/>
  <c r="F1475" i="1"/>
  <c r="F1479" i="1"/>
  <c r="F1483" i="1"/>
  <c r="F1487" i="1"/>
  <c r="F1491" i="1"/>
  <c r="F1495" i="1"/>
  <c r="F1499" i="1"/>
  <c r="F1503" i="1"/>
  <c r="F1507" i="1"/>
  <c r="F1511" i="1"/>
  <c r="F1515" i="1"/>
  <c r="F1519" i="1"/>
  <c r="F1523" i="1"/>
  <c r="F1527" i="1"/>
  <c r="F1531" i="1"/>
  <c r="F1535" i="1"/>
  <c r="F1539" i="1"/>
  <c r="F1543" i="1"/>
  <c r="F1547" i="1"/>
  <c r="F1551" i="1"/>
  <c r="F1555" i="1"/>
  <c r="F1559" i="1"/>
  <c r="F1563" i="1"/>
  <c r="F1567" i="1"/>
  <c r="F1571" i="1"/>
  <c r="F1575" i="1"/>
  <c r="F1579" i="1"/>
  <c r="F1583" i="1"/>
  <c r="F1587" i="1"/>
  <c r="F1591" i="1"/>
  <c r="F1595" i="1"/>
  <c r="F1599" i="1"/>
  <c r="F1603" i="1"/>
  <c r="F1607" i="1"/>
  <c r="F1611" i="1"/>
  <c r="F1615" i="1"/>
  <c r="F1619" i="1"/>
  <c r="F1623" i="1"/>
  <c r="F1627" i="1"/>
  <c r="F1631" i="1"/>
  <c r="F1635" i="1"/>
  <c r="F1639" i="1"/>
  <c r="F1643" i="1"/>
  <c r="F1647" i="1"/>
  <c r="F1651" i="1"/>
  <c r="F1655" i="1"/>
  <c r="F1659" i="1"/>
  <c r="F1663" i="1"/>
  <c r="F1667" i="1"/>
  <c r="F1671" i="1"/>
  <c r="F1675" i="1"/>
  <c r="F1679" i="1"/>
  <c r="F1683" i="1"/>
  <c r="F1687" i="1"/>
  <c r="F1691" i="1"/>
  <c r="F1695" i="1"/>
  <c r="F1699" i="1"/>
  <c r="F1703" i="1"/>
  <c r="F1707" i="1"/>
  <c r="F1711" i="1"/>
  <c r="F1715" i="1"/>
  <c r="F1719" i="1"/>
  <c r="F1723" i="1"/>
  <c r="F1727" i="1"/>
  <c r="F1731" i="1"/>
  <c r="F1735" i="1"/>
  <c r="F1739" i="1"/>
  <c r="F1743" i="1"/>
  <c r="F1747" i="1"/>
  <c r="F1751" i="1"/>
  <c r="F1755" i="1"/>
  <c r="F1759" i="1"/>
  <c r="F1763" i="1"/>
  <c r="F1767" i="1"/>
  <c r="F1771" i="1"/>
  <c r="F1775" i="1"/>
  <c r="F1779" i="1"/>
  <c r="F1783" i="1"/>
  <c r="F1787" i="1"/>
  <c r="F1791" i="1"/>
  <c r="F1795" i="1"/>
  <c r="F1799" i="1"/>
  <c r="F1803" i="1"/>
  <c r="F1807" i="1"/>
  <c r="F1811" i="1"/>
  <c r="F1815" i="1"/>
  <c r="F1819" i="1"/>
  <c r="F1823" i="1"/>
  <c r="F1827" i="1"/>
  <c r="F1831" i="1"/>
  <c r="F1835" i="1"/>
  <c r="F1839" i="1"/>
  <c r="F1843" i="1"/>
  <c r="F1847" i="1"/>
  <c r="F1851" i="1"/>
  <c r="F1855" i="1"/>
  <c r="F1859" i="1"/>
  <c r="F1863" i="1"/>
  <c r="F1867" i="1"/>
  <c r="F1871" i="1"/>
  <c r="F1875" i="1"/>
  <c r="F1879" i="1"/>
  <c r="F1883" i="1"/>
  <c r="F1887" i="1"/>
  <c r="F1891" i="1"/>
  <c r="F1895" i="1"/>
  <c r="F1899" i="1"/>
  <c r="F1903" i="1"/>
  <c r="F1907" i="1"/>
  <c r="F1911" i="1"/>
  <c r="F1915" i="1"/>
  <c r="F1919" i="1"/>
  <c r="F1923" i="1"/>
  <c r="F1927" i="1"/>
  <c r="F1931" i="1"/>
  <c r="F1935" i="1"/>
  <c r="F1939" i="1"/>
  <c r="F1943" i="1"/>
  <c r="F1947" i="1"/>
  <c r="F1951" i="1"/>
  <c r="F1955" i="1"/>
  <c r="F1959" i="1"/>
  <c r="F1963" i="1"/>
  <c r="F1967" i="1"/>
  <c r="F1971" i="1"/>
  <c r="F1975" i="1"/>
  <c r="F1979" i="1"/>
  <c r="F1983" i="1"/>
  <c r="F1987" i="1"/>
  <c r="F1991" i="1"/>
  <c r="F1995" i="1"/>
  <c r="F1999" i="1"/>
  <c r="F2003" i="1"/>
  <c r="F2007" i="1"/>
  <c r="F2011" i="1"/>
  <c r="F2015" i="1"/>
  <c r="F2019" i="1"/>
  <c r="F2023" i="1"/>
  <c r="F2027" i="1"/>
  <c r="F2031" i="1"/>
  <c r="F2035" i="1"/>
  <c r="F2039" i="1"/>
  <c r="F2043" i="1"/>
  <c r="F2047" i="1"/>
  <c r="F2051" i="1"/>
  <c r="F2055" i="1"/>
  <c r="F2059" i="1"/>
  <c r="F2063" i="1"/>
  <c r="F2067" i="1"/>
  <c r="F2071" i="1"/>
  <c r="F2075" i="1"/>
  <c r="F2079" i="1"/>
  <c r="F2083" i="1"/>
  <c r="F2087" i="1"/>
  <c r="F2091" i="1"/>
  <c r="F2095" i="1"/>
  <c r="F2099" i="1"/>
  <c r="F2103" i="1"/>
  <c r="F2107" i="1"/>
  <c r="F2111" i="1"/>
  <c r="F2115" i="1"/>
  <c r="F2119" i="1"/>
  <c r="F2123" i="1"/>
  <c r="F2127" i="1"/>
  <c r="F2131" i="1"/>
  <c r="F2135" i="1"/>
  <c r="F2139" i="1"/>
  <c r="F2143" i="1"/>
  <c r="F2147" i="1"/>
  <c r="F2151" i="1"/>
  <c r="F2155" i="1"/>
  <c r="F2159" i="1"/>
  <c r="F2163" i="1"/>
  <c r="F2167" i="1"/>
  <c r="F2171" i="1"/>
  <c r="F2175" i="1"/>
  <c r="F2179" i="1"/>
  <c r="F2183" i="1"/>
  <c r="F2187" i="1"/>
  <c r="F2191" i="1"/>
  <c r="F2195" i="1"/>
  <c r="F2199" i="1"/>
  <c r="F2203" i="1"/>
  <c r="F2207" i="1"/>
  <c r="F2211" i="1"/>
  <c r="F2215" i="1"/>
  <c r="F2219" i="1"/>
  <c r="F2223" i="1"/>
  <c r="F2227" i="1"/>
  <c r="F2231" i="1"/>
  <c r="F2235" i="1"/>
  <c r="F2239" i="1"/>
  <c r="F2243" i="1"/>
  <c r="F2247" i="1"/>
  <c r="F2251" i="1"/>
  <c r="F2255" i="1"/>
  <c r="F2259" i="1"/>
  <c r="F2263" i="1"/>
  <c r="F2267" i="1"/>
  <c r="F2271" i="1"/>
  <c r="F2275" i="1"/>
  <c r="F2279" i="1"/>
  <c r="F2283" i="1"/>
  <c r="F2287" i="1"/>
  <c r="F2291" i="1"/>
  <c r="F2295" i="1"/>
  <c r="F2299" i="1"/>
  <c r="F2303" i="1"/>
  <c r="F2307" i="1"/>
  <c r="F2311" i="1"/>
  <c r="F2315" i="1"/>
  <c r="F2319" i="1"/>
  <c r="F2323" i="1"/>
  <c r="F2327" i="1"/>
  <c r="F2331" i="1"/>
  <c r="F2335" i="1"/>
  <c r="F2339" i="1"/>
  <c r="F2343" i="1"/>
  <c r="F2347" i="1"/>
  <c r="F2351" i="1"/>
  <c r="F2355" i="1"/>
  <c r="F2359" i="1"/>
  <c r="F2363" i="1"/>
  <c r="F2367" i="1"/>
  <c r="F2371" i="1"/>
  <c r="F2375" i="1"/>
  <c r="F2379" i="1"/>
  <c r="F2383" i="1"/>
  <c r="F2387" i="1"/>
  <c r="F2391" i="1"/>
  <c r="F2395" i="1"/>
  <c r="F2399" i="1"/>
  <c r="F2403" i="1"/>
  <c r="F2407" i="1"/>
  <c r="F2411" i="1"/>
  <c r="F2415" i="1"/>
  <c r="F2419" i="1"/>
  <c r="F2423" i="1"/>
  <c r="F2427" i="1"/>
  <c r="F2431" i="1"/>
  <c r="F2435" i="1"/>
  <c r="F2439" i="1"/>
  <c r="F2443" i="1"/>
  <c r="F2447" i="1"/>
  <c r="F2451" i="1"/>
  <c r="F2455" i="1"/>
  <c r="F2459" i="1"/>
  <c r="F2463" i="1"/>
  <c r="F2467" i="1"/>
  <c r="F2471" i="1"/>
  <c r="F2475" i="1"/>
  <c r="F2479" i="1"/>
  <c r="F2483" i="1"/>
  <c r="F2487" i="1"/>
  <c r="F2491" i="1"/>
  <c r="F2495" i="1"/>
  <c r="F2499" i="1"/>
  <c r="F2503" i="1"/>
  <c r="F2507" i="1"/>
  <c r="F2511" i="1"/>
  <c r="F2515" i="1"/>
  <c r="F2519" i="1"/>
  <c r="F2523" i="1"/>
  <c r="F2527" i="1"/>
  <c r="F2531" i="1"/>
  <c r="F2535" i="1"/>
  <c r="F2539" i="1"/>
  <c r="F2543" i="1"/>
  <c r="F2547" i="1"/>
  <c r="F2551" i="1"/>
  <c r="F2555" i="1"/>
  <c r="F2559" i="1"/>
  <c r="F2563" i="1"/>
  <c r="F2567" i="1"/>
  <c r="F2571" i="1"/>
  <c r="F2575" i="1"/>
  <c r="F2579" i="1"/>
  <c r="F2583" i="1"/>
  <c r="F2587" i="1"/>
  <c r="F2591" i="1"/>
  <c r="F2595" i="1"/>
  <c r="F2599" i="1"/>
  <c r="F2603" i="1"/>
  <c r="F2607" i="1"/>
  <c r="F2611" i="1"/>
  <c r="F2615" i="1"/>
  <c r="F2619" i="1"/>
  <c r="F2623" i="1"/>
  <c r="F2627" i="1"/>
  <c r="F2631" i="1"/>
  <c r="F2635" i="1"/>
  <c r="F2639" i="1"/>
  <c r="F2643" i="1"/>
  <c r="F2647" i="1"/>
  <c r="F2651" i="1"/>
  <c r="F2655" i="1"/>
  <c r="F2659" i="1"/>
  <c r="F2663" i="1"/>
  <c r="F2667" i="1"/>
  <c r="F2671" i="1"/>
  <c r="F2675" i="1"/>
  <c r="F2679" i="1"/>
  <c r="F2683" i="1"/>
  <c r="F2687" i="1"/>
  <c r="F2691" i="1"/>
  <c r="F2695" i="1"/>
  <c r="F2699" i="1"/>
  <c r="F2703" i="1"/>
  <c r="F2707" i="1"/>
  <c r="F2711" i="1"/>
  <c r="F2715" i="1"/>
  <c r="F16" i="1"/>
  <c r="F32" i="1"/>
  <c r="F48" i="1"/>
  <c r="F64" i="1"/>
  <c r="F80" i="1"/>
  <c r="F96" i="1"/>
  <c r="F112" i="1"/>
  <c r="F128" i="1"/>
  <c r="F144" i="1"/>
  <c r="F160" i="1"/>
  <c r="F176" i="1"/>
  <c r="F187" i="1"/>
  <c r="F195" i="1"/>
  <c r="F203" i="1"/>
  <c r="F208" i="1"/>
  <c r="F214" i="1"/>
  <c r="F219" i="1"/>
  <c r="F224" i="1"/>
  <c r="F230" i="1"/>
  <c r="F235" i="1"/>
  <c r="F240" i="1"/>
  <c r="F246" i="1"/>
  <c r="F251" i="1"/>
  <c r="F256" i="1"/>
  <c r="F262" i="1"/>
  <c r="F267" i="1"/>
  <c r="F272" i="1"/>
  <c r="F278" i="1"/>
  <c r="F283" i="1"/>
  <c r="F288" i="1"/>
  <c r="F294" i="1"/>
  <c r="F299" i="1"/>
  <c r="F304" i="1"/>
  <c r="F310" i="1"/>
  <c r="F315" i="1"/>
  <c r="F320" i="1"/>
  <c r="F326" i="1"/>
  <c r="F331" i="1"/>
  <c r="F336" i="1"/>
  <c r="F342" i="1"/>
  <c r="F347" i="1"/>
  <c r="F352" i="1"/>
  <c r="F358" i="1"/>
  <c r="F363" i="1"/>
  <c r="F368" i="1"/>
  <c r="F374" i="1"/>
  <c r="F379" i="1"/>
  <c r="F384" i="1"/>
  <c r="F390" i="1"/>
  <c r="F395" i="1"/>
  <c r="F400" i="1"/>
  <c r="F406" i="1"/>
  <c r="F411" i="1"/>
  <c r="F416" i="1"/>
  <c r="F422" i="1"/>
  <c r="F427" i="1"/>
  <c r="F432" i="1"/>
  <c r="F438" i="1"/>
  <c r="F443" i="1"/>
  <c r="F448" i="1"/>
  <c r="F454" i="1"/>
  <c r="F459" i="1"/>
  <c r="F464" i="1"/>
  <c r="F470" i="1"/>
  <c r="F475" i="1"/>
  <c r="F480" i="1"/>
  <c r="F486" i="1"/>
  <c r="F491" i="1"/>
  <c r="F496" i="1"/>
  <c r="F502" i="1"/>
  <c r="F507" i="1"/>
  <c r="F512" i="1"/>
  <c r="F518" i="1"/>
  <c r="F523" i="1"/>
  <c r="F528" i="1"/>
  <c r="F534" i="1"/>
  <c r="F539" i="1"/>
  <c r="F544" i="1"/>
  <c r="F550" i="1"/>
  <c r="F555" i="1"/>
  <c r="F560" i="1"/>
  <c r="F566" i="1"/>
  <c r="F571" i="1"/>
  <c r="F576" i="1"/>
  <c r="F582" i="1"/>
  <c r="F587" i="1"/>
  <c r="F592" i="1"/>
  <c r="F598" i="1"/>
  <c r="F603" i="1"/>
  <c r="F608" i="1"/>
  <c r="F614" i="1"/>
  <c r="F619" i="1"/>
  <c r="F624" i="1"/>
  <c r="F630" i="1"/>
  <c r="F635" i="1"/>
  <c r="F640" i="1"/>
  <c r="F646" i="1"/>
  <c r="F651" i="1"/>
  <c r="F656" i="1"/>
  <c r="F662" i="1"/>
  <c r="F667" i="1"/>
  <c r="F672" i="1"/>
  <c r="F678" i="1"/>
  <c r="F683" i="1"/>
  <c r="F688" i="1"/>
  <c r="F694" i="1"/>
  <c r="F699" i="1"/>
  <c r="F704" i="1"/>
  <c r="F710" i="1"/>
  <c r="F715" i="1"/>
  <c r="F720" i="1"/>
  <c r="F726" i="1"/>
  <c r="F731" i="1"/>
  <c r="F736" i="1"/>
  <c r="F742" i="1"/>
  <c r="F747" i="1"/>
  <c r="F752" i="1"/>
  <c r="F756" i="1"/>
  <c r="F760" i="1"/>
  <c r="F764" i="1"/>
  <c r="F768" i="1"/>
  <c r="F772" i="1"/>
  <c r="F776" i="1"/>
  <c r="F780" i="1"/>
  <c r="F784" i="1"/>
  <c r="F788" i="1"/>
  <c r="F792" i="1"/>
  <c r="F796" i="1"/>
  <c r="F800" i="1"/>
  <c r="F804" i="1"/>
  <c r="F808" i="1"/>
  <c r="F812" i="1"/>
  <c r="F816" i="1"/>
  <c r="F820" i="1"/>
  <c r="F824" i="1"/>
  <c r="F828" i="1"/>
  <c r="F832" i="1"/>
  <c r="F836" i="1"/>
  <c r="F840" i="1"/>
  <c r="F844" i="1"/>
  <c r="F848" i="1"/>
  <c r="F852" i="1"/>
  <c r="F856" i="1"/>
  <c r="F860" i="1"/>
  <c r="F864" i="1"/>
  <c r="F868" i="1"/>
  <c r="F872" i="1"/>
  <c r="F876" i="1"/>
  <c r="F880" i="1"/>
  <c r="F884" i="1"/>
  <c r="F888" i="1"/>
  <c r="F892" i="1"/>
  <c r="F896" i="1"/>
  <c r="F900" i="1"/>
  <c r="F904" i="1"/>
  <c r="F908" i="1"/>
  <c r="F912" i="1"/>
  <c r="F916" i="1"/>
  <c r="F920" i="1"/>
  <c r="F924" i="1"/>
  <c r="F928" i="1"/>
  <c r="F932" i="1"/>
  <c r="F936" i="1"/>
  <c r="F940" i="1"/>
  <c r="F944" i="1"/>
  <c r="F948" i="1"/>
  <c r="F952" i="1"/>
  <c r="F956" i="1"/>
  <c r="F960" i="1"/>
  <c r="F964" i="1"/>
  <c r="F968" i="1"/>
  <c r="F972" i="1"/>
  <c r="F976" i="1"/>
  <c r="F980" i="1"/>
  <c r="F984" i="1"/>
  <c r="F988" i="1"/>
  <c r="F992" i="1"/>
  <c r="F996" i="1"/>
  <c r="F1000" i="1"/>
  <c r="F1004" i="1"/>
  <c r="F1008" i="1"/>
  <c r="F1012" i="1"/>
  <c r="F1016" i="1"/>
  <c r="F1020" i="1"/>
  <c r="F1024" i="1"/>
  <c r="F1028" i="1"/>
  <c r="F1032" i="1"/>
  <c r="F1036" i="1"/>
  <c r="F1040" i="1"/>
  <c r="F1044" i="1"/>
  <c r="F1048" i="1"/>
  <c r="F1052" i="1"/>
  <c r="F1056" i="1"/>
  <c r="F1060" i="1"/>
  <c r="F1064" i="1"/>
  <c r="F1068" i="1"/>
  <c r="F1072" i="1"/>
  <c r="F1076" i="1"/>
  <c r="F1080" i="1"/>
  <c r="F1084" i="1"/>
  <c r="F1088" i="1"/>
  <c r="F1092" i="1"/>
  <c r="F1096" i="1"/>
  <c r="F1100" i="1"/>
  <c r="F1104" i="1"/>
  <c r="F1108" i="1"/>
  <c r="F1112" i="1"/>
  <c r="F1116" i="1"/>
  <c r="F1120" i="1"/>
  <c r="F1124" i="1"/>
  <c r="F1128" i="1"/>
  <c r="F1132" i="1"/>
  <c r="F1136" i="1"/>
  <c r="F1140" i="1"/>
  <c r="F1144" i="1"/>
  <c r="F1148" i="1"/>
  <c r="F1152" i="1"/>
  <c r="F1156" i="1"/>
  <c r="F1160" i="1"/>
  <c r="F1164" i="1"/>
  <c r="F1168" i="1"/>
  <c r="F1172" i="1"/>
  <c r="F1176" i="1"/>
  <c r="F1180" i="1"/>
  <c r="F1184" i="1"/>
  <c r="F1188" i="1"/>
  <c r="F1192" i="1"/>
  <c r="F1196" i="1"/>
  <c r="F1200" i="1"/>
  <c r="F1204" i="1"/>
  <c r="F1208" i="1"/>
  <c r="F1212" i="1"/>
  <c r="F1216" i="1"/>
  <c r="F1220" i="1"/>
  <c r="F1224" i="1"/>
  <c r="F1228" i="1"/>
  <c r="F1232" i="1"/>
  <c r="F1236" i="1"/>
  <c r="F1240" i="1"/>
  <c r="F1244" i="1"/>
  <c r="F1248" i="1"/>
  <c r="F1252" i="1"/>
  <c r="F1256" i="1"/>
  <c r="F1260" i="1"/>
  <c r="F1264" i="1"/>
  <c r="F1268" i="1"/>
  <c r="F1272" i="1"/>
  <c r="F1276" i="1"/>
  <c r="F1280" i="1"/>
  <c r="F1284" i="1"/>
  <c r="F1288" i="1"/>
  <c r="F1292" i="1"/>
  <c r="F1296" i="1"/>
  <c r="F1300" i="1"/>
  <c r="F1304" i="1"/>
  <c r="F1308" i="1"/>
  <c r="F1312" i="1"/>
  <c r="F1316" i="1"/>
  <c r="F1320" i="1"/>
  <c r="F1324" i="1"/>
  <c r="F1328" i="1"/>
  <c r="F1332" i="1"/>
  <c r="F1336" i="1"/>
  <c r="F1340" i="1"/>
  <c r="F1344" i="1"/>
  <c r="F1348" i="1"/>
  <c r="F1352" i="1"/>
  <c r="F1356" i="1"/>
  <c r="F1360" i="1"/>
  <c r="F1364" i="1"/>
  <c r="F1368" i="1"/>
  <c r="F1372" i="1"/>
  <c r="F1376" i="1"/>
  <c r="F1380" i="1"/>
  <c r="F1384" i="1"/>
  <c r="F1388" i="1"/>
  <c r="F1392" i="1"/>
  <c r="F1396" i="1"/>
  <c r="F1400" i="1"/>
  <c r="F1404" i="1"/>
  <c r="F1408" i="1"/>
  <c r="F1412" i="1"/>
  <c r="F1416" i="1"/>
  <c r="F1420" i="1"/>
  <c r="F1424" i="1"/>
  <c r="F1428" i="1"/>
  <c r="F1432" i="1"/>
  <c r="F1436" i="1"/>
  <c r="F1440" i="1"/>
  <c r="F1444" i="1"/>
  <c r="F1448" i="1"/>
  <c r="F1452" i="1"/>
  <c r="F1456" i="1"/>
  <c r="F1460" i="1"/>
  <c r="F1464" i="1"/>
  <c r="F1468" i="1"/>
  <c r="F1472" i="1"/>
  <c r="F1476" i="1"/>
  <c r="F1480" i="1"/>
  <c r="F1484" i="1"/>
  <c r="F1488" i="1"/>
  <c r="F1492" i="1"/>
  <c r="F1496" i="1"/>
  <c r="F1500" i="1"/>
  <c r="F1504" i="1"/>
  <c r="F1508" i="1"/>
  <c r="F1512" i="1"/>
  <c r="F1516" i="1"/>
  <c r="F1520" i="1"/>
  <c r="F1524" i="1"/>
  <c r="F1528" i="1"/>
  <c r="F1532" i="1"/>
  <c r="F1536" i="1"/>
  <c r="F1540" i="1"/>
  <c r="F1544" i="1"/>
  <c r="F1548" i="1"/>
  <c r="F1552" i="1"/>
  <c r="F1556" i="1"/>
  <c r="F1560" i="1"/>
  <c r="F1564" i="1"/>
  <c r="F1568" i="1"/>
  <c r="F1572" i="1"/>
  <c r="F1576" i="1"/>
  <c r="F1580" i="1"/>
  <c r="F1584" i="1"/>
  <c r="F1588" i="1"/>
  <c r="F1592" i="1"/>
  <c r="F1596" i="1"/>
  <c r="F1600" i="1"/>
  <c r="F1604" i="1"/>
  <c r="F1608" i="1"/>
  <c r="F1612" i="1"/>
  <c r="F1616" i="1"/>
  <c r="F1620" i="1"/>
  <c r="F1624" i="1"/>
  <c r="F1628" i="1"/>
  <c r="F1632" i="1"/>
  <c r="F1636" i="1"/>
  <c r="F1640" i="1"/>
  <c r="F1644" i="1"/>
  <c r="F1648" i="1"/>
  <c r="F1652" i="1"/>
  <c r="F1656" i="1"/>
  <c r="F1660" i="1"/>
  <c r="F1664" i="1"/>
  <c r="F1668" i="1"/>
  <c r="F1672" i="1"/>
  <c r="F1676" i="1"/>
  <c r="F1680" i="1"/>
  <c r="F1684" i="1"/>
  <c r="F1688" i="1"/>
  <c r="F1692" i="1"/>
  <c r="F1696" i="1"/>
  <c r="F1700" i="1"/>
  <c r="F1704" i="1"/>
  <c r="F1708" i="1"/>
  <c r="F1712" i="1"/>
  <c r="F1716" i="1"/>
  <c r="F1720" i="1"/>
  <c r="F1724" i="1"/>
  <c r="F1728" i="1"/>
  <c r="F1732" i="1"/>
  <c r="F1736" i="1"/>
  <c r="F1740" i="1"/>
  <c r="F1744" i="1"/>
  <c r="F1748" i="1"/>
  <c r="F1752" i="1"/>
  <c r="F1756" i="1"/>
  <c r="F1760" i="1"/>
  <c r="F1764" i="1"/>
  <c r="F1768" i="1"/>
  <c r="F1772" i="1"/>
  <c r="F1776" i="1"/>
  <c r="F1780" i="1"/>
  <c r="F1784" i="1"/>
  <c r="F1788" i="1"/>
  <c r="F1792" i="1"/>
  <c r="F1796" i="1"/>
  <c r="F1800" i="1"/>
  <c r="F1804" i="1"/>
  <c r="F1808" i="1"/>
  <c r="F1812" i="1"/>
  <c r="F1816" i="1"/>
  <c r="F1820" i="1"/>
  <c r="F1824" i="1"/>
  <c r="F1828" i="1"/>
  <c r="F1832" i="1"/>
  <c r="F1836" i="1"/>
  <c r="F1840" i="1"/>
  <c r="F1844" i="1"/>
  <c r="F1848" i="1"/>
  <c r="F1852" i="1"/>
  <c r="F1856" i="1"/>
  <c r="F1860" i="1"/>
  <c r="F1864" i="1"/>
  <c r="F1868" i="1"/>
  <c r="F1872" i="1"/>
  <c r="F1876" i="1"/>
  <c r="F1880" i="1"/>
  <c r="F1884" i="1"/>
  <c r="F1888" i="1"/>
  <c r="F1892" i="1"/>
  <c r="F1896" i="1"/>
  <c r="F1900" i="1"/>
  <c r="F1904" i="1"/>
  <c r="F1908" i="1"/>
  <c r="F1912" i="1"/>
  <c r="F1916" i="1"/>
  <c r="F1920" i="1"/>
  <c r="F1924" i="1"/>
  <c r="F1928" i="1"/>
  <c r="F1932" i="1"/>
  <c r="F1936" i="1"/>
  <c r="F1940" i="1"/>
  <c r="F1944" i="1"/>
  <c r="F1948" i="1"/>
  <c r="F1952" i="1"/>
  <c r="F1956" i="1"/>
  <c r="F1960" i="1"/>
  <c r="F1964" i="1"/>
  <c r="F1968" i="1"/>
  <c r="F1972" i="1"/>
  <c r="F1976" i="1"/>
  <c r="F1980" i="1"/>
  <c r="F1984" i="1"/>
  <c r="F1988" i="1"/>
  <c r="F1992" i="1"/>
  <c r="F1996" i="1"/>
  <c r="F2000" i="1"/>
  <c r="F2004" i="1"/>
  <c r="F2008" i="1"/>
  <c r="F2012" i="1"/>
  <c r="F2016" i="1"/>
  <c r="F2020" i="1"/>
  <c r="F2024" i="1"/>
  <c r="F2028" i="1"/>
  <c r="F2032" i="1"/>
  <c r="F2036" i="1"/>
  <c r="F2040" i="1"/>
  <c r="F2044" i="1"/>
  <c r="F2048" i="1"/>
  <c r="F2052" i="1"/>
  <c r="F2056" i="1"/>
  <c r="F2060" i="1"/>
  <c r="F2064" i="1"/>
  <c r="F2068" i="1"/>
  <c r="F2072" i="1"/>
  <c r="F2076" i="1"/>
  <c r="F2080" i="1"/>
  <c r="F2084" i="1"/>
  <c r="F2088" i="1"/>
  <c r="F2092" i="1"/>
  <c r="F2096" i="1"/>
  <c r="F2100" i="1"/>
  <c r="F2104" i="1"/>
  <c r="F2108" i="1"/>
  <c r="F2112" i="1"/>
  <c r="F2116" i="1"/>
  <c r="F2120" i="1"/>
  <c r="F2124" i="1"/>
  <c r="F2128" i="1"/>
  <c r="F2132" i="1"/>
  <c r="F2136" i="1"/>
  <c r="F2140" i="1"/>
  <c r="F2144" i="1"/>
  <c r="F2148" i="1"/>
  <c r="F2152" i="1"/>
  <c r="F2156" i="1"/>
  <c r="F2160" i="1"/>
  <c r="F2164" i="1"/>
  <c r="F2168" i="1"/>
  <c r="F2172" i="1"/>
  <c r="F2176" i="1"/>
  <c r="F2180" i="1"/>
  <c r="F2184" i="1"/>
  <c r="F2188" i="1"/>
  <c r="F2192" i="1"/>
  <c r="F2196" i="1"/>
  <c r="F2200" i="1"/>
  <c r="F2204" i="1"/>
  <c r="F2208" i="1"/>
  <c r="F2212" i="1"/>
  <c r="F2216" i="1"/>
  <c r="F2220" i="1"/>
  <c r="F2224" i="1"/>
  <c r="F2228" i="1"/>
  <c r="F2232" i="1"/>
  <c r="F2236" i="1"/>
  <c r="F2240" i="1"/>
  <c r="F2244" i="1"/>
  <c r="F2248" i="1"/>
  <c r="F2252" i="1"/>
  <c r="F2256" i="1"/>
  <c r="F2260" i="1"/>
  <c r="F2264" i="1"/>
  <c r="F2268" i="1"/>
  <c r="F2272" i="1"/>
  <c r="F2276" i="1"/>
  <c r="F2280" i="1"/>
  <c r="F2284" i="1"/>
  <c r="F2288" i="1"/>
  <c r="F2292" i="1"/>
  <c r="F2296" i="1"/>
  <c r="F2300" i="1"/>
  <c r="F2304" i="1"/>
  <c r="F2308" i="1"/>
  <c r="F2312" i="1"/>
  <c r="F2316" i="1"/>
  <c r="F2320" i="1"/>
  <c r="F2324" i="1"/>
  <c r="F2328" i="1"/>
  <c r="F2332" i="1"/>
  <c r="F2336" i="1"/>
  <c r="F2340" i="1"/>
  <c r="F2344" i="1"/>
  <c r="F2348" i="1"/>
  <c r="F2352" i="1"/>
  <c r="F2356" i="1"/>
  <c r="F2360" i="1"/>
  <c r="F2364" i="1"/>
  <c r="F2368" i="1"/>
  <c r="F2372" i="1"/>
  <c r="F2376" i="1"/>
  <c r="F2380" i="1"/>
  <c r="F2384" i="1"/>
  <c r="F2388" i="1"/>
  <c r="F2392" i="1"/>
  <c r="F2396" i="1"/>
  <c r="F2400" i="1"/>
  <c r="F2404" i="1"/>
  <c r="F2408" i="1"/>
  <c r="F2412" i="1"/>
  <c r="F2416" i="1"/>
  <c r="F2420" i="1"/>
  <c r="F2424" i="1"/>
  <c r="F2428" i="1"/>
  <c r="F2432" i="1"/>
  <c r="F2436" i="1"/>
  <c r="F2440" i="1"/>
  <c r="F2444" i="1"/>
  <c r="F2448" i="1"/>
  <c r="F2452" i="1"/>
  <c r="F2456" i="1"/>
  <c r="F2460" i="1"/>
  <c r="F2464" i="1"/>
  <c r="F2468" i="1"/>
  <c r="F2472" i="1"/>
  <c r="F2476" i="1"/>
  <c r="F2480" i="1"/>
  <c r="F2484" i="1"/>
  <c r="F2488" i="1"/>
  <c r="F2492" i="1"/>
  <c r="F2496" i="1"/>
  <c r="F2500" i="1"/>
  <c r="F2504" i="1"/>
  <c r="F2508" i="1"/>
  <c r="F2512" i="1"/>
  <c r="F2516" i="1"/>
  <c r="F2520" i="1"/>
  <c r="F2524" i="1"/>
  <c r="F2528" i="1"/>
  <c r="F2532" i="1"/>
  <c r="F2536" i="1"/>
  <c r="F2540" i="1"/>
  <c r="F2544" i="1"/>
  <c r="F2548" i="1"/>
  <c r="F2552" i="1"/>
  <c r="F2556" i="1"/>
  <c r="F2560" i="1"/>
  <c r="F2564" i="1"/>
  <c r="F2568" i="1"/>
  <c r="F2572" i="1"/>
  <c r="F2576" i="1"/>
  <c r="F2580" i="1"/>
  <c r="F2584" i="1"/>
  <c r="F2588" i="1"/>
  <c r="F2592" i="1"/>
  <c r="F2596" i="1"/>
  <c r="F2600" i="1"/>
  <c r="F2604" i="1"/>
  <c r="F2608" i="1"/>
  <c r="F2612" i="1"/>
  <c r="F2616" i="1"/>
  <c r="F2620" i="1"/>
  <c r="F2624" i="1"/>
  <c r="F2628" i="1"/>
  <c r="F2632" i="1"/>
  <c r="F2636" i="1"/>
  <c r="F2640" i="1"/>
  <c r="F2644" i="1"/>
  <c r="F2648" i="1"/>
  <c r="F2652" i="1"/>
  <c r="F2656" i="1"/>
  <c r="F2660" i="1"/>
  <c r="F2664" i="1"/>
  <c r="F2668" i="1"/>
  <c r="F2672" i="1"/>
  <c r="F2676" i="1"/>
  <c r="F2680" i="1"/>
  <c r="F2684" i="1"/>
  <c r="F2688" i="1"/>
  <c r="F2692" i="1"/>
  <c r="F2696" i="1"/>
  <c r="F2700" i="1"/>
  <c r="F2704" i="1"/>
  <c r="F2708" i="1"/>
  <c r="F2712" i="1"/>
  <c r="F2716" i="1"/>
  <c r="F4" i="1"/>
  <c r="F20" i="1"/>
  <c r="F36" i="1"/>
  <c r="F52" i="1"/>
  <c r="F68" i="1"/>
  <c r="F84" i="1"/>
  <c r="F100" i="1"/>
  <c r="F116" i="1"/>
  <c r="F132" i="1"/>
  <c r="F148" i="1"/>
  <c r="F164" i="1"/>
  <c r="F180" i="1"/>
  <c r="F188" i="1"/>
  <c r="F196" i="1"/>
  <c r="F204" i="1"/>
  <c r="F210" i="1"/>
  <c r="F215" i="1"/>
  <c r="F220" i="1"/>
  <c r="F226" i="1"/>
  <c r="F231" i="1"/>
  <c r="F236" i="1"/>
  <c r="F242" i="1"/>
  <c r="F247" i="1"/>
  <c r="F252" i="1"/>
  <c r="F258" i="1"/>
  <c r="F263" i="1"/>
  <c r="F268" i="1"/>
  <c r="F274" i="1"/>
  <c r="F279" i="1"/>
  <c r="F284" i="1"/>
  <c r="F290" i="1"/>
  <c r="F295" i="1"/>
  <c r="F300" i="1"/>
  <c r="F306" i="1"/>
  <c r="F311" i="1"/>
  <c r="F316" i="1"/>
  <c r="F322" i="1"/>
  <c r="F327" i="1"/>
  <c r="F332" i="1"/>
  <c r="F338" i="1"/>
  <c r="F343" i="1"/>
  <c r="F348" i="1"/>
  <c r="F354" i="1"/>
  <c r="F359" i="1"/>
  <c r="F364" i="1"/>
  <c r="F370" i="1"/>
  <c r="F375" i="1"/>
  <c r="F380" i="1"/>
  <c r="F386" i="1"/>
  <c r="F391" i="1"/>
  <c r="F396" i="1"/>
  <c r="F402" i="1"/>
  <c r="F407" i="1"/>
  <c r="F412" i="1"/>
  <c r="F418" i="1"/>
  <c r="F423" i="1"/>
  <c r="F428" i="1"/>
  <c r="F434" i="1"/>
  <c r="F439" i="1"/>
  <c r="F444" i="1"/>
  <c r="F450" i="1"/>
  <c r="F455" i="1"/>
  <c r="F460" i="1"/>
  <c r="F466" i="1"/>
  <c r="F471" i="1"/>
  <c r="F476" i="1"/>
  <c r="F482" i="1"/>
  <c r="F487" i="1"/>
  <c r="F492" i="1"/>
  <c r="F498" i="1"/>
  <c r="F503" i="1"/>
  <c r="F508" i="1"/>
  <c r="F514" i="1"/>
  <c r="F519" i="1"/>
  <c r="F524" i="1"/>
  <c r="F530" i="1"/>
  <c r="F535" i="1"/>
  <c r="F540" i="1"/>
  <c r="F546" i="1"/>
  <c r="F551" i="1"/>
  <c r="F556" i="1"/>
  <c r="F562" i="1"/>
  <c r="F567" i="1"/>
  <c r="F572" i="1"/>
  <c r="F578" i="1"/>
  <c r="F583" i="1"/>
  <c r="F588" i="1"/>
  <c r="F594" i="1"/>
  <c r="F599" i="1"/>
  <c r="F604" i="1"/>
  <c r="F610" i="1"/>
  <c r="F615" i="1"/>
  <c r="F620" i="1"/>
  <c r="F626" i="1"/>
  <c r="F631" i="1"/>
  <c r="F636" i="1"/>
  <c r="F642" i="1"/>
  <c r="F647" i="1"/>
  <c r="F652" i="1"/>
  <c r="F658" i="1"/>
  <c r="F663" i="1"/>
  <c r="F668" i="1"/>
  <c r="F674" i="1"/>
  <c r="F679" i="1"/>
  <c r="F684" i="1"/>
  <c r="F690" i="1"/>
  <c r="F695" i="1"/>
  <c r="F700" i="1"/>
  <c r="F706" i="1"/>
  <c r="F711" i="1"/>
  <c r="F716" i="1"/>
  <c r="F722" i="1"/>
  <c r="F727" i="1"/>
  <c r="F732" i="1"/>
  <c r="F738" i="1"/>
  <c r="F743" i="1"/>
  <c r="F748" i="1"/>
  <c r="F753" i="1"/>
  <c r="F757" i="1"/>
  <c r="F761" i="1"/>
  <c r="F765" i="1"/>
  <c r="F769" i="1"/>
  <c r="F773" i="1"/>
  <c r="F777" i="1"/>
  <c r="F781" i="1"/>
  <c r="F785" i="1"/>
  <c r="F789" i="1"/>
  <c r="F793" i="1"/>
  <c r="F797" i="1"/>
  <c r="F801" i="1"/>
  <c r="F805" i="1"/>
  <c r="F809" i="1"/>
  <c r="F813" i="1"/>
  <c r="F817" i="1"/>
  <c r="F821" i="1"/>
  <c r="F825" i="1"/>
  <c r="F829" i="1"/>
  <c r="F833" i="1"/>
  <c r="F837" i="1"/>
  <c r="F841" i="1"/>
  <c r="F845" i="1"/>
  <c r="F849" i="1"/>
  <c r="F853" i="1"/>
  <c r="F857" i="1"/>
  <c r="F861" i="1"/>
  <c r="F865" i="1"/>
  <c r="F869" i="1"/>
  <c r="F873" i="1"/>
  <c r="F877" i="1"/>
  <c r="F881" i="1"/>
  <c r="F885" i="1"/>
  <c r="F889" i="1"/>
  <c r="F893" i="1"/>
  <c r="F897" i="1"/>
  <c r="F901" i="1"/>
  <c r="F905" i="1"/>
  <c r="F909" i="1"/>
  <c r="F913" i="1"/>
  <c r="F917" i="1"/>
  <c r="F921" i="1"/>
  <c r="F925" i="1"/>
  <c r="F929" i="1"/>
  <c r="F933" i="1"/>
  <c r="F937" i="1"/>
  <c r="F941" i="1"/>
  <c r="F945" i="1"/>
  <c r="F949" i="1"/>
  <c r="F953" i="1"/>
  <c r="F957" i="1"/>
  <c r="F961" i="1"/>
  <c r="F965" i="1"/>
  <c r="F969" i="1"/>
  <c r="F973" i="1"/>
  <c r="F977" i="1"/>
  <c r="F981" i="1"/>
  <c r="F985" i="1"/>
  <c r="F989" i="1"/>
  <c r="F993" i="1"/>
  <c r="F997" i="1"/>
  <c r="F1001" i="1"/>
  <c r="F1005" i="1"/>
  <c r="F1009" i="1"/>
  <c r="F1013" i="1"/>
  <c r="F1017" i="1"/>
  <c r="F1021" i="1"/>
  <c r="F1025" i="1"/>
  <c r="F1029" i="1"/>
  <c r="F1033" i="1"/>
  <c r="F1037" i="1"/>
  <c r="F1041" i="1"/>
  <c r="F1045" i="1"/>
  <c r="F1049" i="1"/>
  <c r="F1053" i="1"/>
  <c r="F1057" i="1"/>
  <c r="F1061" i="1"/>
  <c r="F1065" i="1"/>
  <c r="F1069" i="1"/>
  <c r="F1073" i="1"/>
  <c r="F1077" i="1"/>
  <c r="F1081" i="1"/>
  <c r="F1085" i="1"/>
  <c r="F1089" i="1"/>
  <c r="F1093" i="1"/>
  <c r="F1097" i="1"/>
  <c r="F1101" i="1"/>
  <c r="F1105" i="1"/>
  <c r="F1109" i="1"/>
  <c r="F1113" i="1"/>
  <c r="F1117" i="1"/>
  <c r="F1121" i="1"/>
  <c r="F1125" i="1"/>
  <c r="F8" i="1"/>
  <c r="F72" i="1"/>
  <c r="F136" i="1"/>
  <c r="F191" i="1"/>
  <c r="F216" i="1"/>
  <c r="F238" i="1"/>
  <c r="F259" i="1"/>
  <c r="F280" i="1"/>
  <c r="F302" i="1"/>
  <c r="F323" i="1"/>
  <c r="F344" i="1"/>
  <c r="F366" i="1"/>
  <c r="F387" i="1"/>
  <c r="F408" i="1"/>
  <c r="F430" i="1"/>
  <c r="F451" i="1"/>
  <c r="F472" i="1"/>
  <c r="F494" i="1"/>
  <c r="F515" i="1"/>
  <c r="F536" i="1"/>
  <c r="F558" i="1"/>
  <c r="F579" i="1"/>
  <c r="F600" i="1"/>
  <c r="F622" i="1"/>
  <c r="F643" i="1"/>
  <c r="F664" i="1"/>
  <c r="F686" i="1"/>
  <c r="F707" i="1"/>
  <c r="F728" i="1"/>
  <c r="F750" i="1"/>
  <c r="F766" i="1"/>
  <c r="F782" i="1"/>
  <c r="F798" i="1"/>
  <c r="F814" i="1"/>
  <c r="F830" i="1"/>
  <c r="F846" i="1"/>
  <c r="F862" i="1"/>
  <c r="F878" i="1"/>
  <c r="F894" i="1"/>
  <c r="F910" i="1"/>
  <c r="F926" i="1"/>
  <c r="F942" i="1"/>
  <c r="F958" i="1"/>
  <c r="F974" i="1"/>
  <c r="F990" i="1"/>
  <c r="F1006" i="1"/>
  <c r="F1022" i="1"/>
  <c r="F1038" i="1"/>
  <c r="F1054" i="1"/>
  <c r="F1070" i="1"/>
  <c r="F1086" i="1"/>
  <c r="F1102" i="1"/>
  <c r="F1118" i="1"/>
  <c r="F1130" i="1"/>
  <c r="F1138" i="1"/>
  <c r="F1146" i="1"/>
  <c r="F1154" i="1"/>
  <c r="F1162" i="1"/>
  <c r="F1170" i="1"/>
  <c r="F1178" i="1"/>
  <c r="F1186" i="1"/>
  <c r="F1194" i="1"/>
  <c r="F1202" i="1"/>
  <c r="F1210" i="1"/>
  <c r="F1218" i="1"/>
  <c r="F1226" i="1"/>
  <c r="F1234" i="1"/>
  <c r="F1242" i="1"/>
  <c r="F1250" i="1"/>
  <c r="F1258" i="1"/>
  <c r="F1266" i="1"/>
  <c r="F1274" i="1"/>
  <c r="F1282" i="1"/>
  <c r="F1290" i="1"/>
  <c r="F1298" i="1"/>
  <c r="F1306" i="1"/>
  <c r="F1314" i="1"/>
  <c r="F1322" i="1"/>
  <c r="F1330" i="1"/>
  <c r="F1338" i="1"/>
  <c r="F1346" i="1"/>
  <c r="F1354" i="1"/>
  <c r="F1362" i="1"/>
  <c r="F1370" i="1"/>
  <c r="F1378" i="1"/>
  <c r="F1386" i="1"/>
  <c r="F1394" i="1"/>
  <c r="F1402" i="1"/>
  <c r="F1410" i="1"/>
  <c r="F1418" i="1"/>
  <c r="F1426" i="1"/>
  <c r="F1434" i="1"/>
  <c r="F1442" i="1"/>
  <c r="F1450" i="1"/>
  <c r="F1458" i="1"/>
  <c r="F1466" i="1"/>
  <c r="F1474" i="1"/>
  <c r="F1482" i="1"/>
  <c r="F1490" i="1"/>
  <c r="F1498" i="1"/>
  <c r="F1506" i="1"/>
  <c r="F1514" i="1"/>
  <c r="F1522" i="1"/>
  <c r="F1530" i="1"/>
  <c r="F1538" i="1"/>
  <c r="F1546" i="1"/>
  <c r="F1554" i="1"/>
  <c r="F1562" i="1"/>
  <c r="F1570" i="1"/>
  <c r="F1578" i="1"/>
  <c r="F1586" i="1"/>
  <c r="F1594" i="1"/>
  <c r="F1602" i="1"/>
  <c r="F1610" i="1"/>
  <c r="F1618" i="1"/>
  <c r="F1626" i="1"/>
  <c r="F1634" i="1"/>
  <c r="F1642" i="1"/>
  <c r="F1650" i="1"/>
  <c r="F1658" i="1"/>
  <c r="F1666" i="1"/>
  <c r="F1674" i="1"/>
  <c r="F1682" i="1"/>
  <c r="F1690" i="1"/>
  <c r="F1698" i="1"/>
  <c r="F1706" i="1"/>
  <c r="F1714" i="1"/>
  <c r="F1722" i="1"/>
  <c r="F1730" i="1"/>
  <c r="F1738" i="1"/>
  <c r="F1746" i="1"/>
  <c r="F1754" i="1"/>
  <c r="F1762" i="1"/>
  <c r="F1770" i="1"/>
  <c r="F1778" i="1"/>
  <c r="F1786" i="1"/>
  <c r="F1794" i="1"/>
  <c r="F1802" i="1"/>
  <c r="F1810" i="1"/>
  <c r="F1818" i="1"/>
  <c r="F1826" i="1"/>
  <c r="F1834" i="1"/>
  <c r="F1842" i="1"/>
  <c r="F1850" i="1"/>
  <c r="F1858" i="1"/>
  <c r="F1866" i="1"/>
  <c r="F1874" i="1"/>
  <c r="F1882" i="1"/>
  <c r="F1890" i="1"/>
  <c r="F1898" i="1"/>
  <c r="F1906" i="1"/>
  <c r="F1914" i="1"/>
  <c r="F1922" i="1"/>
  <c r="F1930" i="1"/>
  <c r="F1938" i="1"/>
  <c r="F1946" i="1"/>
  <c r="F1954" i="1"/>
  <c r="F1962" i="1"/>
  <c r="F1970" i="1"/>
  <c r="F1978" i="1"/>
  <c r="F1986" i="1"/>
  <c r="F1994" i="1"/>
  <c r="F2002" i="1"/>
  <c r="F2010" i="1"/>
  <c r="F2018" i="1"/>
  <c r="F2026" i="1"/>
  <c r="F2034" i="1"/>
  <c r="F2042" i="1"/>
  <c r="F2050" i="1"/>
  <c r="F2058" i="1"/>
  <c r="F2066" i="1"/>
  <c r="F2074" i="1"/>
  <c r="F2082" i="1"/>
  <c r="F2090" i="1"/>
  <c r="F2098" i="1"/>
  <c r="F2106" i="1"/>
  <c r="F2114" i="1"/>
  <c r="F2122" i="1"/>
  <c r="F2130" i="1"/>
  <c r="F2138" i="1"/>
  <c r="F2146" i="1"/>
  <c r="F2154" i="1"/>
  <c r="F2162" i="1"/>
  <c r="F2170" i="1"/>
  <c r="F2178" i="1"/>
  <c r="F2186" i="1"/>
  <c r="F2194" i="1"/>
  <c r="F2202" i="1"/>
  <c r="F2210" i="1"/>
  <c r="F2218" i="1"/>
  <c r="F2226" i="1"/>
  <c r="F2234" i="1"/>
  <c r="F2242" i="1"/>
  <c r="F2250" i="1"/>
  <c r="F2258" i="1"/>
  <c r="F2266" i="1"/>
  <c r="F2274" i="1"/>
  <c r="F2282" i="1"/>
  <c r="F2290" i="1"/>
  <c r="F2298" i="1"/>
  <c r="F2306" i="1"/>
  <c r="F2314" i="1"/>
  <c r="F2322" i="1"/>
  <c r="F2330" i="1"/>
  <c r="F2338" i="1"/>
  <c r="F2346" i="1"/>
  <c r="F2354" i="1"/>
  <c r="F2362" i="1"/>
  <c r="F2370" i="1"/>
  <c r="F2378" i="1"/>
  <c r="F2386" i="1"/>
  <c r="F2394" i="1"/>
  <c r="F2402" i="1"/>
  <c r="F2410" i="1"/>
  <c r="F2418" i="1"/>
  <c r="F2426" i="1"/>
  <c r="F2434" i="1"/>
  <c r="F2442" i="1"/>
  <c r="F2450" i="1"/>
  <c r="F2458" i="1"/>
  <c r="F2466" i="1"/>
  <c r="F2474" i="1"/>
  <c r="F2482" i="1"/>
  <c r="F2490" i="1"/>
  <c r="F2498" i="1"/>
  <c r="F2506" i="1"/>
  <c r="F2514" i="1"/>
  <c r="F2522" i="1"/>
  <c r="F2530" i="1"/>
  <c r="F2538" i="1"/>
  <c r="F2546" i="1"/>
  <c r="F2554" i="1"/>
  <c r="F2562" i="1"/>
  <c r="F2570" i="1"/>
  <c r="F2578" i="1"/>
  <c r="F2586" i="1"/>
  <c r="F2594" i="1"/>
  <c r="F2602" i="1"/>
  <c r="F2610" i="1"/>
  <c r="F2618" i="1"/>
  <c r="F2626" i="1"/>
  <c r="F2634" i="1"/>
  <c r="F2642" i="1"/>
  <c r="F2650" i="1"/>
  <c r="F2658" i="1"/>
  <c r="F2666" i="1"/>
  <c r="F2674" i="1"/>
  <c r="F2682" i="1"/>
  <c r="F2690" i="1"/>
  <c r="F2698" i="1"/>
  <c r="F2706" i="1"/>
  <c r="F2714" i="1"/>
  <c r="F2720" i="1"/>
  <c r="F2724" i="1"/>
  <c r="F2728" i="1"/>
  <c r="F2732" i="1"/>
  <c r="F2736" i="1"/>
  <c r="F2740" i="1"/>
  <c r="F2744" i="1"/>
  <c r="F2748" i="1"/>
  <c r="F2752" i="1"/>
  <c r="F2756" i="1"/>
  <c r="F2760" i="1"/>
  <c r="F2764" i="1"/>
  <c r="F2768" i="1"/>
  <c r="F2772" i="1"/>
  <c r="F2776" i="1"/>
  <c r="F2780" i="1"/>
  <c r="F2784" i="1"/>
  <c r="F2788" i="1"/>
  <c r="F2792" i="1"/>
  <c r="F2796" i="1"/>
  <c r="F2800" i="1"/>
  <c r="F2804" i="1"/>
  <c r="F2808" i="1"/>
  <c r="F2812" i="1"/>
  <c r="F2816" i="1"/>
  <c r="F2820" i="1"/>
  <c r="F2824" i="1"/>
  <c r="F2828" i="1"/>
  <c r="F2832" i="1"/>
  <c r="F2836" i="1"/>
  <c r="F2840" i="1"/>
  <c r="F2844" i="1"/>
  <c r="F2848" i="1"/>
  <c r="F2852" i="1"/>
  <c r="F2856" i="1"/>
  <c r="F2860" i="1"/>
  <c r="F2864" i="1"/>
  <c r="F2868" i="1"/>
  <c r="F2872" i="1"/>
  <c r="F2876" i="1"/>
  <c r="F2880" i="1"/>
  <c r="F2884" i="1"/>
  <c r="F2888" i="1"/>
  <c r="F2892" i="1"/>
  <c r="F2896" i="1"/>
  <c r="F2900" i="1"/>
  <c r="F2904" i="1"/>
  <c r="F2908" i="1"/>
  <c r="F2912" i="1"/>
  <c r="F2916" i="1"/>
  <c r="F2920" i="1"/>
  <c r="F2924" i="1"/>
  <c r="F2928" i="1"/>
  <c r="F2932" i="1"/>
  <c r="F2936" i="1"/>
  <c r="F2940" i="1"/>
  <c r="F2944" i="1"/>
  <c r="F2948" i="1"/>
  <c r="F2952" i="1"/>
  <c r="F2956" i="1"/>
  <c r="F2960" i="1"/>
  <c r="F2964" i="1"/>
  <c r="F2968" i="1"/>
  <c r="F2972" i="1"/>
  <c r="F2976" i="1"/>
  <c r="F2980" i="1"/>
  <c r="F2984" i="1"/>
  <c r="F2988" i="1"/>
  <c r="F2992" i="1"/>
  <c r="F2996" i="1"/>
  <c r="F3000" i="1"/>
  <c r="F3004" i="1"/>
  <c r="F3008" i="1"/>
  <c r="F3012" i="1"/>
  <c r="F3016" i="1"/>
  <c r="F3020" i="1"/>
  <c r="F3024" i="1"/>
  <c r="F3028" i="1"/>
  <c r="F3032" i="1"/>
  <c r="F3036" i="1"/>
  <c r="F3040" i="1"/>
  <c r="F3044" i="1"/>
  <c r="F3048" i="1"/>
  <c r="F3052" i="1"/>
  <c r="F3056" i="1"/>
  <c r="F3060" i="1"/>
  <c r="F3064" i="1"/>
  <c r="F3068" i="1"/>
  <c r="F3072" i="1"/>
  <c r="F3076" i="1"/>
  <c r="F3080" i="1"/>
  <c r="F3084" i="1"/>
  <c r="F3088" i="1"/>
  <c r="F3092" i="1"/>
  <c r="F3096" i="1"/>
  <c r="F3100" i="1"/>
  <c r="F3104" i="1"/>
  <c r="F3108" i="1"/>
  <c r="F3112" i="1"/>
  <c r="F3116" i="1"/>
  <c r="F3120" i="1"/>
  <c r="F3124" i="1"/>
  <c r="F3128" i="1"/>
  <c r="F3132" i="1"/>
  <c r="F3136" i="1"/>
  <c r="F3140" i="1"/>
  <c r="F3144" i="1"/>
  <c r="F3148" i="1"/>
  <c r="F3152" i="1"/>
  <c r="F3156" i="1"/>
  <c r="F3160" i="1"/>
  <c r="F3164" i="1"/>
  <c r="F3168" i="1"/>
  <c r="F3172" i="1"/>
  <c r="F3176" i="1"/>
  <c r="F3180" i="1"/>
  <c r="F3184" i="1"/>
  <c r="F3188" i="1"/>
  <c r="F3192" i="1"/>
  <c r="F3196" i="1"/>
  <c r="F3200" i="1"/>
  <c r="F3204" i="1"/>
  <c r="F3208" i="1"/>
  <c r="F3212" i="1"/>
  <c r="F3216" i="1"/>
  <c r="F3220" i="1"/>
  <c r="F3224" i="1"/>
  <c r="F3228" i="1"/>
  <c r="F3232" i="1"/>
  <c r="F3236" i="1"/>
  <c r="F3240" i="1"/>
  <c r="F3244" i="1"/>
  <c r="F3248" i="1"/>
  <c r="F3252" i="1"/>
  <c r="F3256" i="1"/>
  <c r="F3260" i="1"/>
  <c r="F3264" i="1"/>
  <c r="F3268" i="1"/>
  <c r="F3272" i="1"/>
  <c r="F3276" i="1"/>
  <c r="F3280" i="1"/>
  <c r="F3284" i="1"/>
  <c r="F3288" i="1"/>
  <c r="F3292" i="1"/>
  <c r="F3296" i="1"/>
  <c r="F3300" i="1"/>
  <c r="F3304" i="1"/>
  <c r="F3308" i="1"/>
  <c r="F3312" i="1"/>
  <c r="F3316" i="1"/>
  <c r="F3320" i="1"/>
  <c r="F3324" i="1"/>
  <c r="F3328" i="1"/>
  <c r="F3332" i="1"/>
  <c r="F3336" i="1"/>
  <c r="F3340" i="1"/>
  <c r="F3344" i="1"/>
  <c r="F3348" i="1"/>
  <c r="F3352" i="1"/>
  <c r="F3356" i="1"/>
  <c r="F3360" i="1"/>
  <c r="F3364" i="1"/>
  <c r="F3368" i="1"/>
  <c r="F3372" i="1"/>
  <c r="F3376" i="1"/>
  <c r="F3380" i="1"/>
  <c r="F3384" i="1"/>
  <c r="F3388" i="1"/>
  <c r="F3392" i="1"/>
  <c r="F3396" i="1"/>
  <c r="F3400" i="1"/>
  <c r="F3404" i="1"/>
  <c r="F3408" i="1"/>
  <c r="F3412" i="1"/>
  <c r="F3416" i="1"/>
  <c r="F3420" i="1"/>
  <c r="F3424" i="1"/>
  <c r="F3428" i="1"/>
  <c r="F3432" i="1"/>
  <c r="F3436" i="1"/>
  <c r="F3440" i="1"/>
  <c r="F3444" i="1"/>
  <c r="F3448" i="1"/>
  <c r="F3452" i="1"/>
  <c r="F3456" i="1"/>
  <c r="F3460" i="1"/>
  <c r="F3464" i="1"/>
  <c r="F3468" i="1"/>
  <c r="F3472" i="1"/>
  <c r="F3476" i="1"/>
  <c r="F3480" i="1"/>
  <c r="F3484" i="1"/>
  <c r="F3488" i="1"/>
  <c r="F3492" i="1"/>
  <c r="F3496" i="1"/>
  <c r="F3500" i="1"/>
  <c r="F3504" i="1"/>
  <c r="F3508" i="1"/>
  <c r="F3512" i="1"/>
  <c r="F3516" i="1"/>
  <c r="F3520" i="1"/>
  <c r="F3524" i="1"/>
  <c r="F3528" i="1"/>
  <c r="F3532" i="1"/>
  <c r="F3536" i="1"/>
  <c r="F3540" i="1"/>
  <c r="F3544" i="1"/>
  <c r="F3548" i="1"/>
  <c r="F3552" i="1"/>
  <c r="F3556" i="1"/>
  <c r="F3560" i="1"/>
  <c r="F3564" i="1"/>
  <c r="F3568" i="1"/>
  <c r="F3572" i="1"/>
  <c r="F3576" i="1"/>
  <c r="F3580" i="1"/>
  <c r="F3584" i="1"/>
  <c r="F3588" i="1"/>
  <c r="F3592" i="1"/>
  <c r="F3596" i="1"/>
  <c r="F3600" i="1"/>
  <c r="F3604" i="1"/>
  <c r="F3608" i="1"/>
  <c r="F3612" i="1"/>
  <c r="F3616" i="1"/>
  <c r="F3620" i="1"/>
  <c r="F3624" i="1"/>
  <c r="F3628" i="1"/>
  <c r="F3632" i="1"/>
  <c r="F3636" i="1"/>
  <c r="F3640" i="1"/>
  <c r="F3644" i="1"/>
  <c r="F3648" i="1"/>
  <c r="F3652" i="1"/>
  <c r="F3656" i="1"/>
  <c r="F3660" i="1"/>
  <c r="F3664" i="1"/>
  <c r="F3668" i="1"/>
  <c r="F3672" i="1"/>
  <c r="F3676" i="1"/>
  <c r="F3680" i="1"/>
  <c r="F3684" i="1"/>
  <c r="F3688" i="1"/>
  <c r="F3692" i="1"/>
  <c r="F3696" i="1"/>
  <c r="F3700" i="1"/>
  <c r="F3704" i="1"/>
  <c r="F3708" i="1"/>
  <c r="F3712" i="1"/>
  <c r="F3716" i="1"/>
  <c r="F3720" i="1"/>
  <c r="F3724" i="1"/>
  <c r="F3728" i="1"/>
  <c r="F3732" i="1"/>
  <c r="F3736" i="1"/>
  <c r="F3740" i="1"/>
  <c r="F3744" i="1"/>
  <c r="F3748" i="1"/>
  <c r="F3752" i="1"/>
  <c r="F3756" i="1"/>
  <c r="F3760" i="1"/>
  <c r="F3764" i="1"/>
  <c r="F3768" i="1"/>
  <c r="F3772" i="1"/>
  <c r="F3776" i="1"/>
  <c r="F3780" i="1"/>
  <c r="F3784" i="1"/>
  <c r="F3788" i="1"/>
  <c r="F3792" i="1"/>
  <c r="F3796" i="1"/>
  <c r="F3800" i="1"/>
  <c r="F3804" i="1"/>
  <c r="F3808" i="1"/>
  <c r="F3812" i="1"/>
  <c r="F3816" i="1"/>
  <c r="F3820" i="1"/>
  <c r="F3824" i="1"/>
  <c r="F3828" i="1"/>
  <c r="F3832" i="1"/>
  <c r="F3836" i="1"/>
  <c r="F3840" i="1"/>
  <c r="F3844" i="1"/>
  <c r="F3848" i="1"/>
  <c r="F3852" i="1"/>
  <c r="F3856" i="1"/>
  <c r="F3860" i="1"/>
  <c r="F3864" i="1"/>
  <c r="F3868" i="1"/>
  <c r="F3872" i="1"/>
  <c r="F3876" i="1"/>
  <c r="F3880" i="1"/>
  <c r="F3884" i="1"/>
  <c r="F3888" i="1"/>
  <c r="F3892" i="1"/>
  <c r="F3896" i="1"/>
  <c r="F3900" i="1"/>
  <c r="F3904" i="1"/>
  <c r="F3908" i="1"/>
  <c r="F3912" i="1"/>
  <c r="F3916" i="1"/>
  <c r="F3920" i="1"/>
  <c r="F3924" i="1"/>
  <c r="F3928" i="1"/>
  <c r="F3932" i="1"/>
  <c r="F3936" i="1"/>
  <c r="F3940" i="1"/>
  <c r="F3944" i="1"/>
  <c r="F3948" i="1"/>
  <c r="F3952" i="1"/>
  <c r="F3956" i="1"/>
  <c r="F3960" i="1"/>
  <c r="F3964" i="1"/>
  <c r="F3968" i="1"/>
  <c r="F3972" i="1"/>
  <c r="F3976" i="1"/>
  <c r="F3980" i="1"/>
  <c r="F3984" i="1"/>
  <c r="F3988" i="1"/>
  <c r="F3992" i="1"/>
  <c r="F3996" i="1"/>
  <c r="F4000" i="1"/>
  <c r="F4004" i="1"/>
  <c r="F4008" i="1"/>
  <c r="F4012" i="1"/>
  <c r="F4016" i="1"/>
  <c r="F4020" i="1"/>
  <c r="F4024" i="1"/>
  <c r="F4028" i="1"/>
  <c r="F4032" i="1"/>
  <c r="F4036" i="1"/>
  <c r="F4040" i="1"/>
  <c r="F4044" i="1"/>
  <c r="F4048" i="1"/>
  <c r="F4052" i="1"/>
  <c r="F4056" i="1"/>
  <c r="F4060" i="1"/>
  <c r="F4064" i="1"/>
  <c r="F4068" i="1"/>
  <c r="F4072" i="1"/>
  <c r="F4076" i="1"/>
  <c r="F4080" i="1"/>
  <c r="F4084" i="1"/>
  <c r="F4088" i="1"/>
  <c r="F4092" i="1"/>
  <c r="F4096" i="1"/>
  <c r="F4100" i="1"/>
  <c r="F4104" i="1"/>
  <c r="F4108" i="1"/>
  <c r="F4112" i="1"/>
  <c r="F4116" i="1"/>
  <c r="F4120" i="1"/>
  <c r="F4124" i="1"/>
  <c r="F4128" i="1"/>
  <c r="F4132" i="1"/>
  <c r="F4136" i="1"/>
  <c r="F4140" i="1"/>
  <c r="F4144" i="1"/>
  <c r="F4148" i="1"/>
  <c r="F4152" i="1"/>
  <c r="F4156" i="1"/>
  <c r="F4160" i="1"/>
  <c r="F4164" i="1"/>
  <c r="F4168" i="1"/>
  <c r="F4172" i="1"/>
  <c r="F4176" i="1"/>
  <c r="F4180" i="1"/>
  <c r="F4184" i="1"/>
  <c r="F4188" i="1"/>
  <c r="F4192" i="1"/>
  <c r="F4196" i="1"/>
  <c r="F4200" i="1"/>
  <c r="F4204" i="1"/>
  <c r="F4208" i="1"/>
  <c r="F4212" i="1"/>
  <c r="F4216" i="1"/>
  <c r="F4220" i="1"/>
  <c r="F4224" i="1"/>
  <c r="F4228" i="1"/>
  <c r="F4232" i="1"/>
  <c r="F4236" i="1"/>
  <c r="F4240" i="1"/>
  <c r="F4244" i="1"/>
  <c r="F4248" i="1"/>
  <c r="F4252" i="1"/>
  <c r="F4256" i="1"/>
  <c r="F4260" i="1"/>
  <c r="F4264" i="1"/>
  <c r="F4268" i="1"/>
  <c r="F4272" i="1"/>
  <c r="F4276" i="1"/>
  <c r="F4280" i="1"/>
  <c r="F4284" i="1"/>
  <c r="F4288" i="1"/>
  <c r="F4292" i="1"/>
  <c r="F4296" i="1"/>
  <c r="F4300" i="1"/>
  <c r="F4304" i="1"/>
  <c r="F4308" i="1"/>
  <c r="F4312" i="1"/>
  <c r="F4316" i="1"/>
  <c r="F4320" i="1"/>
  <c r="F4324" i="1"/>
  <c r="F4328" i="1"/>
  <c r="F4332" i="1"/>
  <c r="F4336" i="1"/>
  <c r="F4340" i="1"/>
  <c r="F4344" i="1"/>
  <c r="F4348" i="1"/>
  <c r="F4352" i="1"/>
  <c r="F4356" i="1"/>
  <c r="F4360" i="1"/>
  <c r="F4364" i="1"/>
  <c r="F4368" i="1"/>
  <c r="F4372" i="1"/>
  <c r="F4376" i="1"/>
  <c r="F4380" i="1"/>
  <c r="F4384" i="1"/>
  <c r="F4388" i="1"/>
  <c r="F4392" i="1"/>
  <c r="F4396" i="1"/>
  <c r="F4400" i="1"/>
  <c r="F4404" i="1"/>
  <c r="F4408" i="1"/>
  <c r="F4412" i="1"/>
  <c r="F4416" i="1"/>
  <c r="F4420" i="1"/>
  <c r="F4424" i="1"/>
  <c r="F4428" i="1"/>
  <c r="F4432" i="1"/>
  <c r="F4436" i="1"/>
  <c r="F4440" i="1"/>
  <c r="F4444" i="1"/>
  <c r="F4448" i="1"/>
  <c r="F4452" i="1"/>
  <c r="F4456" i="1"/>
  <c r="F4460" i="1"/>
  <c r="F4464" i="1"/>
  <c r="F4468" i="1"/>
  <c r="F4472" i="1"/>
  <c r="F4476" i="1"/>
  <c r="F4480" i="1"/>
  <c r="F4484" i="1"/>
  <c r="F4488" i="1"/>
  <c r="F4492" i="1"/>
  <c r="F4496" i="1"/>
  <c r="F4500" i="1"/>
  <c r="F4504" i="1"/>
  <c r="F4508" i="1"/>
  <c r="F4512" i="1"/>
  <c r="F4516" i="1"/>
  <c r="F4520" i="1"/>
  <c r="F4524" i="1"/>
  <c r="F4528" i="1"/>
  <c r="F4532" i="1"/>
  <c r="F4536" i="1"/>
  <c r="F4540" i="1"/>
  <c r="F4544" i="1"/>
  <c r="F4548" i="1"/>
  <c r="F4552" i="1"/>
  <c r="F4556" i="1"/>
  <c r="F4560" i="1"/>
  <c r="F4564" i="1"/>
  <c r="F4568" i="1"/>
  <c r="F4572" i="1"/>
  <c r="F4576" i="1"/>
  <c r="F4580" i="1"/>
  <c r="F4584" i="1"/>
  <c r="F4588" i="1"/>
  <c r="F4592" i="1"/>
  <c r="F4596" i="1"/>
  <c r="F4600" i="1"/>
  <c r="F4604" i="1"/>
  <c r="F4608" i="1"/>
  <c r="F4612" i="1"/>
  <c r="F4616" i="1"/>
  <c r="F4620" i="1"/>
  <c r="F4624" i="1"/>
  <c r="F4628" i="1"/>
  <c r="F4632" i="1"/>
  <c r="F4636" i="1"/>
  <c r="F4640" i="1"/>
  <c r="F4644" i="1"/>
  <c r="F4648" i="1"/>
  <c r="F4652" i="1"/>
  <c r="F4656" i="1"/>
  <c r="F4660" i="1"/>
  <c r="F4664" i="1"/>
  <c r="F4668" i="1"/>
  <c r="F4672" i="1"/>
  <c r="F4676" i="1"/>
  <c r="F4680" i="1"/>
  <c r="F4684" i="1"/>
  <c r="F4688" i="1"/>
  <c r="F4692" i="1"/>
  <c r="F4696" i="1"/>
  <c r="F4700" i="1"/>
  <c r="F4704" i="1"/>
  <c r="F4708" i="1"/>
  <c r="F4712" i="1"/>
  <c r="F4716" i="1"/>
  <c r="F4720" i="1"/>
  <c r="F4724" i="1"/>
  <c r="F4728" i="1"/>
  <c r="F4732" i="1"/>
  <c r="F4736" i="1"/>
  <c r="F4740" i="1"/>
  <c r="F4744" i="1"/>
  <c r="F4748" i="1"/>
  <c r="F4752" i="1"/>
  <c r="F4756" i="1"/>
  <c r="F4760" i="1"/>
  <c r="F4764" i="1"/>
  <c r="F4768" i="1"/>
  <c r="F4772" i="1"/>
  <c r="F4776" i="1"/>
  <c r="F4780" i="1"/>
  <c r="F4784" i="1"/>
  <c r="F4788" i="1"/>
  <c r="F4792" i="1"/>
  <c r="F4796" i="1"/>
  <c r="F4800" i="1"/>
  <c r="F4804" i="1"/>
  <c r="F4808" i="1"/>
  <c r="F4812" i="1"/>
  <c r="F4816" i="1"/>
  <c r="F4820" i="1"/>
  <c r="F4824" i="1"/>
  <c r="F4828" i="1"/>
  <c r="F4832" i="1"/>
  <c r="F4836" i="1"/>
  <c r="F4840" i="1"/>
  <c r="F4844" i="1"/>
  <c r="F4848" i="1"/>
  <c r="F4852" i="1"/>
  <c r="F4856" i="1"/>
  <c r="F4860" i="1"/>
  <c r="F4864" i="1"/>
  <c r="F4868" i="1"/>
  <c r="F4872" i="1"/>
  <c r="F4876" i="1"/>
  <c r="F4880" i="1"/>
  <c r="F4884" i="1"/>
  <c r="F4888" i="1"/>
  <c r="F4892" i="1"/>
  <c r="F4896" i="1"/>
  <c r="F4900" i="1"/>
  <c r="F4904" i="1"/>
  <c r="F4908" i="1"/>
  <c r="F4912" i="1"/>
  <c r="F4916" i="1"/>
  <c r="F4920" i="1"/>
  <c r="F4924" i="1"/>
  <c r="F4928" i="1"/>
  <c r="F4932" i="1"/>
  <c r="F4936" i="1"/>
  <c r="F4940" i="1"/>
  <c r="F4944" i="1"/>
  <c r="F4948" i="1"/>
  <c r="F4952" i="1"/>
  <c r="F4956" i="1"/>
  <c r="F4960" i="1"/>
  <c r="F4964" i="1"/>
  <c r="F4968" i="1"/>
  <c r="F4972" i="1"/>
  <c r="F4976" i="1"/>
  <c r="F4980" i="1"/>
  <c r="F4984" i="1"/>
  <c r="F4988" i="1"/>
  <c r="F4992" i="1"/>
  <c r="F4996" i="1"/>
  <c r="F5000" i="1"/>
  <c r="F5004" i="1"/>
  <c r="F5008" i="1"/>
  <c r="F5012" i="1"/>
  <c r="F5016" i="1"/>
  <c r="F5020" i="1"/>
  <c r="F5024" i="1"/>
  <c r="F5028" i="1"/>
  <c r="F5032" i="1"/>
  <c r="F5036" i="1"/>
  <c r="F5040" i="1"/>
  <c r="F5044" i="1"/>
  <c r="F5048" i="1"/>
  <c r="F5052" i="1"/>
  <c r="F5056" i="1"/>
  <c r="F5060" i="1"/>
  <c r="F5064" i="1"/>
  <c r="F5068" i="1"/>
  <c r="F5072" i="1"/>
  <c r="F5076" i="1"/>
  <c r="F5080" i="1"/>
  <c r="F5084" i="1"/>
  <c r="F5088" i="1"/>
  <c r="F5092" i="1"/>
  <c r="F5096" i="1"/>
  <c r="F5100" i="1"/>
  <c r="F5104" i="1"/>
  <c r="F5108" i="1"/>
  <c r="F5112" i="1"/>
  <c r="F5116" i="1"/>
  <c r="F5120" i="1"/>
  <c r="F5124" i="1"/>
  <c r="F5128" i="1"/>
  <c r="F5132" i="1"/>
  <c r="F5136" i="1"/>
  <c r="F5140" i="1"/>
  <c r="F5144" i="1"/>
  <c r="F5148" i="1"/>
  <c r="F5152" i="1"/>
  <c r="F5156" i="1"/>
  <c r="F5160" i="1"/>
  <c r="F5164" i="1"/>
  <c r="F5168" i="1"/>
  <c r="F5172" i="1"/>
  <c r="F5176" i="1"/>
  <c r="F5180" i="1"/>
  <c r="F5184" i="1"/>
  <c r="F5188" i="1"/>
  <c r="F5192" i="1"/>
  <c r="F5196" i="1"/>
  <c r="F5200" i="1"/>
  <c r="F24" i="1"/>
  <c r="F88" i="1"/>
  <c r="F152" i="1"/>
  <c r="F199" i="1"/>
  <c r="F222" i="1"/>
  <c r="F243" i="1"/>
  <c r="F264" i="1"/>
  <c r="F286" i="1"/>
  <c r="F307" i="1"/>
  <c r="F328" i="1"/>
  <c r="F350" i="1"/>
  <c r="F371" i="1"/>
  <c r="F392" i="1"/>
  <c r="F414" i="1"/>
  <c r="F435" i="1"/>
  <c r="F456" i="1"/>
  <c r="F478" i="1"/>
  <c r="F499" i="1"/>
  <c r="F520" i="1"/>
  <c r="F542" i="1"/>
  <c r="F563" i="1"/>
  <c r="F584" i="1"/>
  <c r="F606" i="1"/>
  <c r="F627" i="1"/>
  <c r="F648" i="1"/>
  <c r="F670" i="1"/>
  <c r="F691" i="1"/>
  <c r="F712" i="1"/>
  <c r="F734" i="1"/>
  <c r="F754" i="1"/>
  <c r="F770" i="1"/>
  <c r="F786" i="1"/>
  <c r="F802" i="1"/>
  <c r="F818" i="1"/>
  <c r="F834" i="1"/>
  <c r="F850" i="1"/>
  <c r="F866" i="1"/>
  <c r="F882" i="1"/>
  <c r="F898" i="1"/>
  <c r="F914" i="1"/>
  <c r="F930" i="1"/>
  <c r="F946" i="1"/>
  <c r="F962" i="1"/>
  <c r="F978" i="1"/>
  <c r="F994" i="1"/>
  <c r="F1010" i="1"/>
  <c r="F1026" i="1"/>
  <c r="F1042" i="1"/>
  <c r="F1058" i="1"/>
  <c r="F1074" i="1"/>
  <c r="F1090" i="1"/>
  <c r="F1106" i="1"/>
  <c r="F1122" i="1"/>
  <c r="F1133" i="1"/>
  <c r="F1141" i="1"/>
  <c r="F1149" i="1"/>
  <c r="F1157" i="1"/>
  <c r="F1165" i="1"/>
  <c r="F1173" i="1"/>
  <c r="F1181" i="1"/>
  <c r="F1189" i="1"/>
  <c r="F1197" i="1"/>
  <c r="F1205" i="1"/>
  <c r="F1213" i="1"/>
  <c r="F1221" i="1"/>
  <c r="F1229" i="1"/>
  <c r="F1237" i="1"/>
  <c r="F1245" i="1"/>
  <c r="F1253" i="1"/>
  <c r="F1261" i="1"/>
  <c r="F1269" i="1"/>
  <c r="F1277" i="1"/>
  <c r="F1285" i="1"/>
  <c r="F1293" i="1"/>
  <c r="F1301" i="1"/>
  <c r="F1309" i="1"/>
  <c r="F1317" i="1"/>
  <c r="F1325" i="1"/>
  <c r="F1333" i="1"/>
  <c r="F1341" i="1"/>
  <c r="F1349" i="1"/>
  <c r="F1357" i="1"/>
  <c r="F1365" i="1"/>
  <c r="F1373" i="1"/>
  <c r="F1381" i="1"/>
  <c r="F1389" i="1"/>
  <c r="F1397" i="1"/>
  <c r="F1405" i="1"/>
  <c r="F1413" i="1"/>
  <c r="F1421" i="1"/>
  <c r="F1429" i="1"/>
  <c r="F1437" i="1"/>
  <c r="F1445" i="1"/>
  <c r="F1453" i="1"/>
  <c r="F1461" i="1"/>
  <c r="F1469" i="1"/>
  <c r="F1477" i="1"/>
  <c r="F1485" i="1"/>
  <c r="F1493" i="1"/>
  <c r="F1501" i="1"/>
  <c r="F1509" i="1"/>
  <c r="F1517" i="1"/>
  <c r="F1525" i="1"/>
  <c r="F1533" i="1"/>
  <c r="F1541" i="1"/>
  <c r="F1549" i="1"/>
  <c r="F1557" i="1"/>
  <c r="F1565" i="1"/>
  <c r="F1573" i="1"/>
  <c r="F1581" i="1"/>
  <c r="F1589" i="1"/>
  <c r="F1597" i="1"/>
  <c r="F1605" i="1"/>
  <c r="F1613" i="1"/>
  <c r="F1621" i="1"/>
  <c r="F1629" i="1"/>
  <c r="F1637" i="1"/>
  <c r="F1645" i="1"/>
  <c r="F1653" i="1"/>
  <c r="F1661" i="1"/>
  <c r="F1669" i="1"/>
  <c r="F1677" i="1"/>
  <c r="F1685" i="1"/>
  <c r="F1693" i="1"/>
  <c r="F1701" i="1"/>
  <c r="F1709" i="1"/>
  <c r="F1717" i="1"/>
  <c r="F1725" i="1"/>
  <c r="F1733" i="1"/>
  <c r="F1741" i="1"/>
  <c r="F1749" i="1"/>
  <c r="F1757" i="1"/>
  <c r="F1765" i="1"/>
  <c r="F1773" i="1"/>
  <c r="F1781" i="1"/>
  <c r="F1789" i="1"/>
  <c r="F1797" i="1"/>
  <c r="F1805" i="1"/>
  <c r="F1813" i="1"/>
  <c r="F1821" i="1"/>
  <c r="F1829" i="1"/>
  <c r="F1837" i="1"/>
  <c r="F1845" i="1"/>
  <c r="F1853" i="1"/>
  <c r="F1861" i="1"/>
  <c r="F1869" i="1"/>
  <c r="F1877" i="1"/>
  <c r="F1885" i="1"/>
  <c r="F1893" i="1"/>
  <c r="F1901" i="1"/>
  <c r="F1909" i="1"/>
  <c r="F1917" i="1"/>
  <c r="F1925" i="1"/>
  <c r="F1933" i="1"/>
  <c r="F1941" i="1"/>
  <c r="F1949" i="1"/>
  <c r="F1957" i="1"/>
  <c r="F1965" i="1"/>
  <c r="F1973" i="1"/>
  <c r="F1981" i="1"/>
  <c r="F1989" i="1"/>
  <c r="F1997" i="1"/>
  <c r="F2005" i="1"/>
  <c r="F2013" i="1"/>
  <c r="F2021" i="1"/>
  <c r="F2029" i="1"/>
  <c r="F2037" i="1"/>
  <c r="F2045" i="1"/>
  <c r="F2053" i="1"/>
  <c r="F2061" i="1"/>
  <c r="F2069" i="1"/>
  <c r="F2077" i="1"/>
  <c r="F2085" i="1"/>
  <c r="F2093" i="1"/>
  <c r="F2101" i="1"/>
  <c r="F2109" i="1"/>
  <c r="F2117" i="1"/>
  <c r="F2125" i="1"/>
  <c r="F2133" i="1"/>
  <c r="F2141" i="1"/>
  <c r="F2149" i="1"/>
  <c r="F2157" i="1"/>
  <c r="F2165" i="1"/>
  <c r="F2173" i="1"/>
  <c r="F2181" i="1"/>
  <c r="F2189" i="1"/>
  <c r="F2197" i="1"/>
  <c r="F2205" i="1"/>
  <c r="F2213" i="1"/>
  <c r="F2221" i="1"/>
  <c r="F2229" i="1"/>
  <c r="F2237" i="1"/>
  <c r="F2245" i="1"/>
  <c r="F2253" i="1"/>
  <c r="F2261" i="1"/>
  <c r="F2269" i="1"/>
  <c r="F2277" i="1"/>
  <c r="F2285" i="1"/>
  <c r="F2293" i="1"/>
  <c r="F2301" i="1"/>
  <c r="F2309" i="1"/>
  <c r="F2317" i="1"/>
  <c r="F2325" i="1"/>
  <c r="F2333" i="1"/>
  <c r="F2341" i="1"/>
  <c r="F2349" i="1"/>
  <c r="F2357" i="1"/>
  <c r="F2365" i="1"/>
  <c r="F2373" i="1"/>
  <c r="F2381" i="1"/>
  <c r="F2389" i="1"/>
  <c r="F2397" i="1"/>
  <c r="F2405" i="1"/>
  <c r="F2413" i="1"/>
  <c r="F2421" i="1"/>
  <c r="F2429" i="1"/>
  <c r="F2437" i="1"/>
  <c r="F2445" i="1"/>
  <c r="F2453" i="1"/>
  <c r="F2461" i="1"/>
  <c r="F2469" i="1"/>
  <c r="F2477" i="1"/>
  <c r="F2485" i="1"/>
  <c r="F2493" i="1"/>
  <c r="F2501" i="1"/>
  <c r="F2509" i="1"/>
  <c r="F2517" i="1"/>
  <c r="F2525" i="1"/>
  <c r="F2533" i="1"/>
  <c r="F2541" i="1"/>
  <c r="F2549" i="1"/>
  <c r="F2557" i="1"/>
  <c r="F2565" i="1"/>
  <c r="F2573" i="1"/>
  <c r="F2581" i="1"/>
  <c r="F2589" i="1"/>
  <c r="F2597" i="1"/>
  <c r="F2605" i="1"/>
  <c r="F2613" i="1"/>
  <c r="F2621" i="1"/>
  <c r="F2629" i="1"/>
  <c r="F2637" i="1"/>
  <c r="F2645" i="1"/>
  <c r="F2653" i="1"/>
  <c r="F2661" i="1"/>
  <c r="F2669" i="1"/>
  <c r="F2677" i="1"/>
  <c r="F2685" i="1"/>
  <c r="F2693" i="1"/>
  <c r="F2701" i="1"/>
  <c r="F2709" i="1"/>
  <c r="F2717" i="1"/>
  <c r="F2721" i="1"/>
  <c r="F2725" i="1"/>
  <c r="F2729" i="1"/>
  <c r="F2733" i="1"/>
  <c r="F2737" i="1"/>
  <c r="F2741" i="1"/>
  <c r="F2745" i="1"/>
  <c r="F2749" i="1"/>
  <c r="F2753" i="1"/>
  <c r="F2757" i="1"/>
  <c r="F2761" i="1"/>
  <c r="F2765" i="1"/>
  <c r="F2769" i="1"/>
  <c r="F2773" i="1"/>
  <c r="F2777" i="1"/>
  <c r="F2781" i="1"/>
  <c r="F2785" i="1"/>
  <c r="F2789" i="1"/>
  <c r="F2793" i="1"/>
  <c r="F2797" i="1"/>
  <c r="F2801" i="1"/>
  <c r="F2805" i="1"/>
  <c r="F2809" i="1"/>
  <c r="F2813" i="1"/>
  <c r="F2817" i="1"/>
  <c r="F2821" i="1"/>
  <c r="F2825" i="1"/>
  <c r="F2829" i="1"/>
  <c r="F2833" i="1"/>
  <c r="F2837" i="1"/>
  <c r="F2841" i="1"/>
  <c r="F2845" i="1"/>
  <c r="F2849" i="1"/>
  <c r="F2853" i="1"/>
  <c r="F2857" i="1"/>
  <c r="F2861" i="1"/>
  <c r="F2865" i="1"/>
  <c r="F2869" i="1"/>
  <c r="F2873" i="1"/>
  <c r="F2877" i="1"/>
  <c r="F2881" i="1"/>
  <c r="F2885" i="1"/>
  <c r="F2889" i="1"/>
  <c r="F2893" i="1"/>
  <c r="F2897" i="1"/>
  <c r="F2901" i="1"/>
  <c r="F2905" i="1"/>
  <c r="F2909" i="1"/>
  <c r="F2913" i="1"/>
  <c r="F2917" i="1"/>
  <c r="F2921" i="1"/>
  <c r="F2925" i="1"/>
  <c r="F2929" i="1"/>
  <c r="F2933" i="1"/>
  <c r="F2937" i="1"/>
  <c r="F2941" i="1"/>
  <c r="F2945" i="1"/>
  <c r="F2949" i="1"/>
  <c r="F2953" i="1"/>
  <c r="F2957" i="1"/>
  <c r="F2961" i="1"/>
  <c r="F2965" i="1"/>
  <c r="F2969" i="1"/>
  <c r="F2973" i="1"/>
  <c r="F2977" i="1"/>
  <c r="F2981" i="1"/>
  <c r="F2985" i="1"/>
  <c r="F2989" i="1"/>
  <c r="F2993" i="1"/>
  <c r="F2997" i="1"/>
  <c r="F3001" i="1"/>
  <c r="F3005" i="1"/>
  <c r="F3009" i="1"/>
  <c r="F3013" i="1"/>
  <c r="F3017" i="1"/>
  <c r="F3021" i="1"/>
  <c r="F3025" i="1"/>
  <c r="F3029" i="1"/>
  <c r="F3033" i="1"/>
  <c r="F3037" i="1"/>
  <c r="F3041" i="1"/>
  <c r="F3045" i="1"/>
  <c r="F3049" i="1"/>
  <c r="F3053" i="1"/>
  <c r="F3057" i="1"/>
  <c r="F3061" i="1"/>
  <c r="F3065" i="1"/>
  <c r="F3069" i="1"/>
  <c r="F3073" i="1"/>
  <c r="F3077" i="1"/>
  <c r="F3081" i="1"/>
  <c r="F3085" i="1"/>
  <c r="F3089" i="1"/>
  <c r="F3093" i="1"/>
  <c r="F3097" i="1"/>
  <c r="F3101" i="1"/>
  <c r="F3105" i="1"/>
  <c r="F3109" i="1"/>
  <c r="F3113" i="1"/>
  <c r="F3117" i="1"/>
  <c r="F3121" i="1"/>
  <c r="F3125" i="1"/>
  <c r="F3129" i="1"/>
  <c r="F3133" i="1"/>
  <c r="F3137" i="1"/>
  <c r="F3141" i="1"/>
  <c r="F3145" i="1"/>
  <c r="F3149" i="1"/>
  <c r="F3153" i="1"/>
  <c r="F3157" i="1"/>
  <c r="F3161" i="1"/>
  <c r="F3165" i="1"/>
  <c r="F3169" i="1"/>
  <c r="F3173" i="1"/>
  <c r="F3177" i="1"/>
  <c r="F3181" i="1"/>
  <c r="F3185" i="1"/>
  <c r="F3189" i="1"/>
  <c r="F3193" i="1"/>
  <c r="F3197" i="1"/>
  <c r="F3201" i="1"/>
  <c r="F3205" i="1"/>
  <c r="F3209" i="1"/>
  <c r="F3213" i="1"/>
  <c r="F3217" i="1"/>
  <c r="F3221" i="1"/>
  <c r="F3225" i="1"/>
  <c r="F3229" i="1"/>
  <c r="F3233" i="1"/>
  <c r="F3237" i="1"/>
  <c r="F3241" i="1"/>
  <c r="F3245" i="1"/>
  <c r="F3249" i="1"/>
  <c r="F3253" i="1"/>
  <c r="F3257" i="1"/>
  <c r="F3261" i="1"/>
  <c r="F3265" i="1"/>
  <c r="F3269" i="1"/>
  <c r="F3273" i="1"/>
  <c r="F3277" i="1"/>
  <c r="F3281" i="1"/>
  <c r="F3285" i="1"/>
  <c r="F3289" i="1"/>
  <c r="F3293" i="1"/>
  <c r="F3297" i="1"/>
  <c r="F3301" i="1"/>
  <c r="F3305" i="1"/>
  <c r="F3309" i="1"/>
  <c r="F3313" i="1"/>
  <c r="F3317" i="1"/>
  <c r="F3321" i="1"/>
  <c r="F3325" i="1"/>
  <c r="F3329" i="1"/>
  <c r="F3333" i="1"/>
  <c r="F3337" i="1"/>
  <c r="F3341" i="1"/>
  <c r="F3345" i="1"/>
  <c r="F3349" i="1"/>
  <c r="F3353" i="1"/>
  <c r="F3357" i="1"/>
  <c r="F3361" i="1"/>
  <c r="F3365" i="1"/>
  <c r="F3369" i="1"/>
  <c r="F3373" i="1"/>
  <c r="F3377" i="1"/>
  <c r="F3381" i="1"/>
  <c r="F3385" i="1"/>
  <c r="F3389" i="1"/>
  <c r="F3393" i="1"/>
  <c r="F3397" i="1"/>
  <c r="F3401" i="1"/>
  <c r="F3405" i="1"/>
  <c r="F3409" i="1"/>
  <c r="F3413" i="1"/>
  <c r="F3417" i="1"/>
  <c r="F3421" i="1"/>
  <c r="F3425" i="1"/>
  <c r="F3429" i="1"/>
  <c r="F3433" i="1"/>
  <c r="F3437" i="1"/>
  <c r="F3441" i="1"/>
  <c r="F3445" i="1"/>
  <c r="F3449" i="1"/>
  <c r="F3453" i="1"/>
  <c r="F3457" i="1"/>
  <c r="F3461" i="1"/>
  <c r="F3465" i="1"/>
  <c r="F3469" i="1"/>
  <c r="F3473" i="1"/>
  <c r="F3477" i="1"/>
  <c r="F3481" i="1"/>
  <c r="F3485" i="1"/>
  <c r="F3489" i="1"/>
  <c r="F3493" i="1"/>
  <c r="F3497" i="1"/>
  <c r="F3501" i="1"/>
  <c r="F3505" i="1"/>
  <c r="F3509" i="1"/>
  <c r="F3513" i="1"/>
  <c r="F3517" i="1"/>
  <c r="F3521" i="1"/>
  <c r="F3525" i="1"/>
  <c r="F3529" i="1"/>
  <c r="F3533" i="1"/>
  <c r="F3537" i="1"/>
  <c r="F3541" i="1"/>
  <c r="F3545" i="1"/>
  <c r="F3549" i="1"/>
  <c r="F3553" i="1"/>
  <c r="F3557" i="1"/>
  <c r="F3561" i="1"/>
  <c r="F3565" i="1"/>
  <c r="F3569" i="1"/>
  <c r="F3573" i="1"/>
  <c r="F3577" i="1"/>
  <c r="F3581" i="1"/>
  <c r="F3585" i="1"/>
  <c r="F3589" i="1"/>
  <c r="F3593" i="1"/>
  <c r="F3597" i="1"/>
  <c r="F3601" i="1"/>
  <c r="F3605" i="1"/>
  <c r="F3609" i="1"/>
  <c r="F3613" i="1"/>
  <c r="F3617" i="1"/>
  <c r="F3621" i="1"/>
  <c r="F3625" i="1"/>
  <c r="F3629" i="1"/>
  <c r="F3633" i="1"/>
  <c r="F3637" i="1"/>
  <c r="F3641" i="1"/>
  <c r="F3645" i="1"/>
  <c r="F3649" i="1"/>
  <c r="F3653" i="1"/>
  <c r="F3657" i="1"/>
  <c r="F3661" i="1"/>
  <c r="F3665" i="1"/>
  <c r="F3669" i="1"/>
  <c r="F3673" i="1"/>
  <c r="F3677" i="1"/>
  <c r="F3681" i="1"/>
  <c r="F3685" i="1"/>
  <c r="F3689" i="1"/>
  <c r="F3693" i="1"/>
  <c r="F3697" i="1"/>
  <c r="F3701" i="1"/>
  <c r="F3705" i="1"/>
  <c r="F3709" i="1"/>
  <c r="F3713" i="1"/>
  <c r="F3717" i="1"/>
  <c r="F3721" i="1"/>
  <c r="F3725" i="1"/>
  <c r="F3729" i="1"/>
  <c r="F3733" i="1"/>
  <c r="F3737" i="1"/>
  <c r="F3741" i="1"/>
  <c r="F3745" i="1"/>
  <c r="F3749" i="1"/>
  <c r="F3753" i="1"/>
  <c r="F3757" i="1"/>
  <c r="F3761" i="1"/>
  <c r="F3765" i="1"/>
  <c r="F3769" i="1"/>
  <c r="F3773" i="1"/>
  <c r="F3777" i="1"/>
  <c r="F3781" i="1"/>
  <c r="F3785" i="1"/>
  <c r="F3789" i="1"/>
  <c r="F3793" i="1"/>
  <c r="F3797" i="1"/>
  <c r="F3801" i="1"/>
  <c r="F3805" i="1"/>
  <c r="F3809" i="1"/>
  <c r="F3813" i="1"/>
  <c r="F3817" i="1"/>
  <c r="F3821" i="1"/>
  <c r="F3825" i="1"/>
  <c r="F3829" i="1"/>
  <c r="F3833" i="1"/>
  <c r="F3837" i="1"/>
  <c r="F3841" i="1"/>
  <c r="F3845" i="1"/>
  <c r="F3849" i="1"/>
  <c r="F3853" i="1"/>
  <c r="F3857" i="1"/>
  <c r="F3861" i="1"/>
  <c r="F3865" i="1"/>
  <c r="F3869" i="1"/>
  <c r="F3873" i="1"/>
  <c r="F3877" i="1"/>
  <c r="F3881" i="1"/>
  <c r="F3885" i="1"/>
  <c r="F3889" i="1"/>
  <c r="F3893" i="1"/>
  <c r="F3897" i="1"/>
  <c r="F3901" i="1"/>
  <c r="F3905" i="1"/>
  <c r="F3909" i="1"/>
  <c r="F3913" i="1"/>
  <c r="F3917" i="1"/>
  <c r="F3921" i="1"/>
  <c r="F3925" i="1"/>
  <c r="F3929" i="1"/>
  <c r="F3933" i="1"/>
  <c r="F3937" i="1"/>
  <c r="F3941" i="1"/>
  <c r="F3945" i="1"/>
  <c r="F3949" i="1"/>
  <c r="F3953" i="1"/>
  <c r="F3957" i="1"/>
  <c r="F3961" i="1"/>
  <c r="F3965" i="1"/>
  <c r="F3969" i="1"/>
  <c r="F3973" i="1"/>
  <c r="F3977" i="1"/>
  <c r="F3981" i="1"/>
  <c r="F3985" i="1"/>
  <c r="F3989" i="1"/>
  <c r="F3993" i="1"/>
  <c r="F3997" i="1"/>
  <c r="F4001" i="1"/>
  <c r="F4005" i="1"/>
  <c r="F4009" i="1"/>
  <c r="F4013" i="1"/>
  <c r="F4017" i="1"/>
  <c r="F4021" i="1"/>
  <c r="F4025" i="1"/>
  <c r="F4029" i="1"/>
  <c r="F4033" i="1"/>
  <c r="F4037" i="1"/>
  <c r="F4041" i="1"/>
  <c r="F4045" i="1"/>
  <c r="F4049" i="1"/>
  <c r="F4053" i="1"/>
  <c r="F4057" i="1"/>
  <c r="F4061" i="1"/>
  <c r="F4065" i="1"/>
  <c r="F4069" i="1"/>
  <c r="F4073" i="1"/>
  <c r="F4077" i="1"/>
  <c r="F4081" i="1"/>
  <c r="F4085" i="1"/>
  <c r="F4089" i="1"/>
  <c r="F4093" i="1"/>
  <c r="F4097" i="1"/>
  <c r="F4101" i="1"/>
  <c r="F4105" i="1"/>
  <c r="F4109" i="1"/>
  <c r="F4113" i="1"/>
  <c r="F4117" i="1"/>
  <c r="F4121" i="1"/>
  <c r="F4125" i="1"/>
  <c r="F4129" i="1"/>
  <c r="F4133" i="1"/>
  <c r="F4137" i="1"/>
  <c r="F4141" i="1"/>
  <c r="F4145" i="1"/>
  <c r="F4149" i="1"/>
  <c r="F4153" i="1"/>
  <c r="F4157" i="1"/>
  <c r="F4161" i="1"/>
  <c r="F4165" i="1"/>
  <c r="F4169" i="1"/>
  <c r="F4173" i="1"/>
  <c r="F4177" i="1"/>
  <c r="F4181" i="1"/>
  <c r="F4185" i="1"/>
  <c r="F4189" i="1"/>
  <c r="F4193" i="1"/>
  <c r="F4197" i="1"/>
  <c r="F4201" i="1"/>
  <c r="F4205" i="1"/>
  <c r="F4209" i="1"/>
  <c r="F4213" i="1"/>
  <c r="F4217" i="1"/>
  <c r="F4221" i="1"/>
  <c r="F4225" i="1"/>
  <c r="F4229" i="1"/>
  <c r="F4233" i="1"/>
  <c r="F4237" i="1"/>
  <c r="F4241" i="1"/>
  <c r="F4245" i="1"/>
  <c r="F4249" i="1"/>
  <c r="F4253" i="1"/>
  <c r="F4257" i="1"/>
  <c r="F4261" i="1"/>
  <c r="F4265" i="1"/>
  <c r="F4269" i="1"/>
  <c r="F4273" i="1"/>
  <c r="F4277" i="1"/>
  <c r="F4281" i="1"/>
  <c r="F4285" i="1"/>
  <c r="F4289" i="1"/>
  <c r="F4293" i="1"/>
  <c r="F4297" i="1"/>
  <c r="F4301" i="1"/>
  <c r="F4305" i="1"/>
  <c r="F4309" i="1"/>
  <c r="F4313" i="1"/>
  <c r="F4317" i="1"/>
  <c r="F4321" i="1"/>
  <c r="F4325" i="1"/>
  <c r="F4329" i="1"/>
  <c r="F4333" i="1"/>
  <c r="F4337" i="1"/>
  <c r="F4341" i="1"/>
  <c r="F4345" i="1"/>
  <c r="F4349" i="1"/>
  <c r="F4353" i="1"/>
  <c r="F4357" i="1"/>
  <c r="F4361" i="1"/>
  <c r="F4365" i="1"/>
  <c r="F4369" i="1"/>
  <c r="F4373" i="1"/>
  <c r="F4377" i="1"/>
  <c r="F4381" i="1"/>
  <c r="F4385" i="1"/>
  <c r="F4389" i="1"/>
  <c r="F4393" i="1"/>
  <c r="F4397" i="1"/>
  <c r="F4401" i="1"/>
  <c r="F4405" i="1"/>
  <c r="F4409" i="1"/>
  <c r="F4413" i="1"/>
  <c r="F4417" i="1"/>
  <c r="F4421" i="1"/>
  <c r="F4425" i="1"/>
  <c r="F4429" i="1"/>
  <c r="F4433" i="1"/>
  <c r="F4437" i="1"/>
  <c r="F4441" i="1"/>
  <c r="F4445" i="1"/>
  <c r="F4449" i="1"/>
  <c r="F4453" i="1"/>
  <c r="F4457" i="1"/>
  <c r="F4461" i="1"/>
  <c r="F4465" i="1"/>
  <c r="F4469" i="1"/>
  <c r="F4473" i="1"/>
  <c r="F4477" i="1"/>
  <c r="F4481" i="1"/>
  <c r="F4485" i="1"/>
  <c r="F4489" i="1"/>
  <c r="F4493" i="1"/>
  <c r="F4497" i="1"/>
  <c r="F4501" i="1"/>
  <c r="F4505" i="1"/>
  <c r="F4509" i="1"/>
  <c r="F4513" i="1"/>
  <c r="F4517" i="1"/>
  <c r="F4521" i="1"/>
  <c r="F4525" i="1"/>
  <c r="F4529" i="1"/>
  <c r="F4533" i="1"/>
  <c r="F4537" i="1"/>
  <c r="F4541" i="1"/>
  <c r="F4545" i="1"/>
  <c r="F4549" i="1"/>
  <c r="F4553" i="1"/>
  <c r="F4557" i="1"/>
  <c r="F4561" i="1"/>
  <c r="F4565" i="1"/>
  <c r="F4569" i="1"/>
  <c r="F4573" i="1"/>
  <c r="F4577" i="1"/>
  <c r="F4581" i="1"/>
  <c r="F4585" i="1"/>
  <c r="F4589" i="1"/>
  <c r="F4593" i="1"/>
  <c r="F4597" i="1"/>
  <c r="F4601" i="1"/>
  <c r="F4605" i="1"/>
  <c r="F4609" i="1"/>
  <c r="F4613" i="1"/>
  <c r="F4617" i="1"/>
  <c r="F4621" i="1"/>
  <c r="F4625" i="1"/>
  <c r="F4629" i="1"/>
  <c r="F4633" i="1"/>
  <c r="F4637" i="1"/>
  <c r="F4641" i="1"/>
  <c r="F4645" i="1"/>
  <c r="F4649" i="1"/>
  <c r="F4653" i="1"/>
  <c r="F4657" i="1"/>
  <c r="F4661" i="1"/>
  <c r="F4665" i="1"/>
  <c r="F4669" i="1"/>
  <c r="F4673" i="1"/>
  <c r="F4677" i="1"/>
  <c r="F4681" i="1"/>
  <c r="F4685" i="1"/>
  <c r="F4689" i="1"/>
  <c r="F4693" i="1"/>
  <c r="F4697" i="1"/>
  <c r="F4701" i="1"/>
  <c r="F4705" i="1"/>
  <c r="F4709" i="1"/>
  <c r="F4713" i="1"/>
  <c r="F4717" i="1"/>
  <c r="F4721" i="1"/>
  <c r="F4725" i="1"/>
  <c r="F4729" i="1"/>
  <c r="F4733" i="1"/>
  <c r="F4737" i="1"/>
  <c r="F4741" i="1"/>
  <c r="F4745" i="1"/>
  <c r="F4749" i="1"/>
  <c r="F4753" i="1"/>
  <c r="F4757" i="1"/>
  <c r="F4761" i="1"/>
  <c r="F4765" i="1"/>
  <c r="F4769" i="1"/>
  <c r="F4773" i="1"/>
  <c r="F4777" i="1"/>
  <c r="F4781" i="1"/>
  <c r="F40" i="1"/>
  <c r="F104" i="1"/>
  <c r="F168" i="1"/>
  <c r="F206" i="1"/>
  <c r="F227" i="1"/>
  <c r="F248" i="1"/>
  <c r="F270" i="1"/>
  <c r="F291" i="1"/>
  <c r="F312" i="1"/>
  <c r="F334" i="1"/>
  <c r="F355" i="1"/>
  <c r="F376" i="1"/>
  <c r="F398" i="1"/>
  <c r="F419" i="1"/>
  <c r="F440" i="1"/>
  <c r="F462" i="1"/>
  <c r="F483" i="1"/>
  <c r="F504" i="1"/>
  <c r="F526" i="1"/>
  <c r="F547" i="1"/>
  <c r="F568" i="1"/>
  <c r="F590" i="1"/>
  <c r="F611" i="1"/>
  <c r="F632" i="1"/>
  <c r="F654" i="1"/>
  <c r="F675" i="1"/>
  <c r="F696" i="1"/>
  <c r="F718" i="1"/>
  <c r="F739" i="1"/>
  <c r="F758" i="1"/>
  <c r="F774" i="1"/>
  <c r="F790" i="1"/>
  <c r="F806" i="1"/>
  <c r="F822" i="1"/>
  <c r="F838" i="1"/>
  <c r="F854" i="1"/>
  <c r="F870" i="1"/>
  <c r="F886" i="1"/>
  <c r="F902" i="1"/>
  <c r="F918" i="1"/>
  <c r="F934" i="1"/>
  <c r="F950" i="1"/>
  <c r="F966" i="1"/>
  <c r="F982" i="1"/>
  <c r="F998" i="1"/>
  <c r="F1014" i="1"/>
  <c r="F1030" i="1"/>
  <c r="F1046" i="1"/>
  <c r="F1062" i="1"/>
  <c r="F1078" i="1"/>
  <c r="F1094" i="1"/>
  <c r="F1110" i="1"/>
  <c r="F1126" i="1"/>
  <c r="F1134" i="1"/>
  <c r="F1142" i="1"/>
  <c r="F1150" i="1"/>
  <c r="F1158" i="1"/>
  <c r="F1166" i="1"/>
  <c r="F1174" i="1"/>
  <c r="F1182" i="1"/>
  <c r="F1190" i="1"/>
  <c r="F1198" i="1"/>
  <c r="F1206" i="1"/>
  <c r="F1214" i="1"/>
  <c r="F1222" i="1"/>
  <c r="F1230" i="1"/>
  <c r="F1238" i="1"/>
  <c r="F1246" i="1"/>
  <c r="F1254" i="1"/>
  <c r="F1262" i="1"/>
  <c r="F1270" i="1"/>
  <c r="F1278" i="1"/>
  <c r="F1286" i="1"/>
  <c r="F1294" i="1"/>
  <c r="F1302" i="1"/>
  <c r="F1310" i="1"/>
  <c r="F1318" i="1"/>
  <c r="F1326" i="1"/>
  <c r="F1334" i="1"/>
  <c r="F1342" i="1"/>
  <c r="F1350" i="1"/>
  <c r="F1358" i="1"/>
  <c r="F1366" i="1"/>
  <c r="F1374" i="1"/>
  <c r="F1382" i="1"/>
  <c r="F1390" i="1"/>
  <c r="F1398" i="1"/>
  <c r="F1406" i="1"/>
  <c r="F1414" i="1"/>
  <c r="F1422" i="1"/>
  <c r="F1430" i="1"/>
  <c r="F1438" i="1"/>
  <c r="F1446" i="1"/>
  <c r="F1454" i="1"/>
  <c r="F1462" i="1"/>
  <c r="F1470" i="1"/>
  <c r="F1478" i="1"/>
  <c r="F1486" i="1"/>
  <c r="F1494" i="1"/>
  <c r="F1502" i="1"/>
  <c r="F1510" i="1"/>
  <c r="F1518" i="1"/>
  <c r="F1526" i="1"/>
  <c r="F1534" i="1"/>
  <c r="F1542" i="1"/>
  <c r="F1550" i="1"/>
  <c r="F1558" i="1"/>
  <c r="F1566" i="1"/>
  <c r="F1574" i="1"/>
  <c r="F1582" i="1"/>
  <c r="F1590" i="1"/>
  <c r="F1598" i="1"/>
  <c r="F1606" i="1"/>
  <c r="F1614" i="1"/>
  <c r="F1622" i="1"/>
  <c r="F1630" i="1"/>
  <c r="F1638" i="1"/>
  <c r="F1646" i="1"/>
  <c r="F1654" i="1"/>
  <c r="F1662" i="1"/>
  <c r="F1670" i="1"/>
  <c r="F1678" i="1"/>
  <c r="F1686" i="1"/>
  <c r="F1694" i="1"/>
  <c r="F1702" i="1"/>
  <c r="F1710" i="1"/>
  <c r="F1718" i="1"/>
  <c r="F1726" i="1"/>
  <c r="F1734" i="1"/>
  <c r="F1742" i="1"/>
  <c r="F1750" i="1"/>
  <c r="F1758" i="1"/>
  <c r="F1766" i="1"/>
  <c r="F1774" i="1"/>
  <c r="F1782" i="1"/>
  <c r="F1790" i="1"/>
  <c r="F1798" i="1"/>
  <c r="F1806" i="1"/>
  <c r="F1814" i="1"/>
  <c r="F1822" i="1"/>
  <c r="F1830" i="1"/>
  <c r="F1838" i="1"/>
  <c r="F1846" i="1"/>
  <c r="F1854" i="1"/>
  <c r="F1862" i="1"/>
  <c r="F1870" i="1"/>
  <c r="F1878" i="1"/>
  <c r="F1886" i="1"/>
  <c r="F1894" i="1"/>
  <c r="F1902" i="1"/>
  <c r="F1910" i="1"/>
  <c r="F1918" i="1"/>
  <c r="F1926" i="1"/>
  <c r="F1934" i="1"/>
  <c r="F1942" i="1"/>
  <c r="F1950" i="1"/>
  <c r="F1958" i="1"/>
  <c r="F1966" i="1"/>
  <c r="F1974" i="1"/>
  <c r="F1982" i="1"/>
  <c r="F1990" i="1"/>
  <c r="F1998" i="1"/>
  <c r="F2006" i="1"/>
  <c r="F2014" i="1"/>
  <c r="F2022" i="1"/>
  <c r="F2030" i="1"/>
  <c r="F2038" i="1"/>
  <c r="F2046" i="1"/>
  <c r="F2054" i="1"/>
  <c r="F2062" i="1"/>
  <c r="F2070" i="1"/>
  <c r="F2078" i="1"/>
  <c r="F2086" i="1"/>
  <c r="F2094" i="1"/>
  <c r="F2102" i="1"/>
  <c r="F2110" i="1"/>
  <c r="F2118" i="1"/>
  <c r="F2126" i="1"/>
  <c r="F2134" i="1"/>
  <c r="F2142" i="1"/>
  <c r="F2150" i="1"/>
  <c r="F2158" i="1"/>
  <c r="F2166" i="1"/>
  <c r="F2174" i="1"/>
  <c r="F2182" i="1"/>
  <c r="F2190" i="1"/>
  <c r="F2198" i="1"/>
  <c r="F2206" i="1"/>
  <c r="F2214" i="1"/>
  <c r="F2222" i="1"/>
  <c r="F2230" i="1"/>
  <c r="F2238" i="1"/>
  <c r="F2246" i="1"/>
  <c r="F2254" i="1"/>
  <c r="F2262" i="1"/>
  <c r="F2270" i="1"/>
  <c r="F2278" i="1"/>
  <c r="F2286" i="1"/>
  <c r="F2294" i="1"/>
  <c r="F2302" i="1"/>
  <c r="F2310" i="1"/>
  <c r="F2318" i="1"/>
  <c r="F2326" i="1"/>
  <c r="F2334" i="1"/>
  <c r="F2342" i="1"/>
  <c r="F2350" i="1"/>
  <c r="F2358" i="1"/>
  <c r="F2366" i="1"/>
  <c r="F2374" i="1"/>
  <c r="F2382" i="1"/>
  <c r="F2390" i="1"/>
  <c r="F2398" i="1"/>
  <c r="F2406" i="1"/>
  <c r="F2414" i="1"/>
  <c r="F2422" i="1"/>
  <c r="F2430" i="1"/>
  <c r="F2438" i="1"/>
  <c r="F2446" i="1"/>
  <c r="F2454" i="1"/>
  <c r="F2462" i="1"/>
  <c r="F2470" i="1"/>
  <c r="F2478" i="1"/>
  <c r="F2486" i="1"/>
  <c r="F2494" i="1"/>
  <c r="F2502" i="1"/>
  <c r="F2510" i="1"/>
  <c r="F2518" i="1"/>
  <c r="F2526" i="1"/>
  <c r="F2534" i="1"/>
  <c r="F2542" i="1"/>
  <c r="F2550" i="1"/>
  <c r="F2558" i="1"/>
  <c r="F2566" i="1"/>
  <c r="F2574" i="1"/>
  <c r="F2582" i="1"/>
  <c r="F2590" i="1"/>
  <c r="F2598" i="1"/>
  <c r="F2606" i="1"/>
  <c r="F2614" i="1"/>
  <c r="F2622" i="1"/>
  <c r="F2630" i="1"/>
  <c r="F2638" i="1"/>
  <c r="F2646" i="1"/>
  <c r="F2654" i="1"/>
  <c r="F2662" i="1"/>
  <c r="F2670" i="1"/>
  <c r="F2678" i="1"/>
  <c r="F2686" i="1"/>
  <c r="F2694" i="1"/>
  <c r="F2702" i="1"/>
  <c r="F2710" i="1"/>
  <c r="F2718" i="1"/>
  <c r="F2722" i="1"/>
  <c r="F2726" i="1"/>
  <c r="F2730" i="1"/>
  <c r="F2734" i="1"/>
  <c r="F2738" i="1"/>
  <c r="F2742" i="1"/>
  <c r="F2746" i="1"/>
  <c r="F2750" i="1"/>
  <c r="F2754" i="1"/>
  <c r="F2758" i="1"/>
  <c r="F2762" i="1"/>
  <c r="F2766" i="1"/>
  <c r="F2770" i="1"/>
  <c r="F2774" i="1"/>
  <c r="F2778" i="1"/>
  <c r="F2782" i="1"/>
  <c r="F2786" i="1"/>
  <c r="F2790" i="1"/>
  <c r="F2794" i="1"/>
  <c r="F2798" i="1"/>
  <c r="F2802" i="1"/>
  <c r="F2806" i="1"/>
  <c r="F2810" i="1"/>
  <c r="F2814" i="1"/>
  <c r="F2818" i="1"/>
  <c r="F2822" i="1"/>
  <c r="F2826" i="1"/>
  <c r="F2830" i="1"/>
  <c r="F2834" i="1"/>
  <c r="F2838" i="1"/>
  <c r="F2842" i="1"/>
  <c r="F2846" i="1"/>
  <c r="F2850" i="1"/>
  <c r="F2854" i="1"/>
  <c r="F2858" i="1"/>
  <c r="F2862" i="1"/>
  <c r="F2866" i="1"/>
  <c r="F2870" i="1"/>
  <c r="F2874" i="1"/>
  <c r="F2878" i="1"/>
  <c r="F2882" i="1"/>
  <c r="F2886" i="1"/>
  <c r="F2890" i="1"/>
  <c r="F2894" i="1"/>
  <c r="F2898" i="1"/>
  <c r="F2902" i="1"/>
  <c r="F2906" i="1"/>
  <c r="F2910" i="1"/>
  <c r="F2914" i="1"/>
  <c r="F2918" i="1"/>
  <c r="F2922" i="1"/>
  <c r="F2926" i="1"/>
  <c r="F2930" i="1"/>
  <c r="F2934" i="1"/>
  <c r="F2938" i="1"/>
  <c r="F2942" i="1"/>
  <c r="F2946" i="1"/>
  <c r="F2950" i="1"/>
  <c r="F2954" i="1"/>
  <c r="F2958" i="1"/>
  <c r="F2962" i="1"/>
  <c r="F2966" i="1"/>
  <c r="F2970" i="1"/>
  <c r="F2974" i="1"/>
  <c r="F2978" i="1"/>
  <c r="F2982" i="1"/>
  <c r="F2986" i="1"/>
  <c r="F2990" i="1"/>
  <c r="F2994" i="1"/>
  <c r="F2998" i="1"/>
  <c r="F3002" i="1"/>
  <c r="F3006" i="1"/>
  <c r="F3010" i="1"/>
  <c r="F3014" i="1"/>
  <c r="F3018" i="1"/>
  <c r="F3022" i="1"/>
  <c r="F3026" i="1"/>
  <c r="F3030" i="1"/>
  <c r="F3034" i="1"/>
  <c r="F3038" i="1"/>
  <c r="F3042" i="1"/>
  <c r="F3046" i="1"/>
  <c r="F3050" i="1"/>
  <c r="F3054" i="1"/>
  <c r="F3058" i="1"/>
  <c r="F3062" i="1"/>
  <c r="F3066" i="1"/>
  <c r="F3070" i="1"/>
  <c r="F3074" i="1"/>
  <c r="F3078" i="1"/>
  <c r="F3082" i="1"/>
  <c r="F3086" i="1"/>
  <c r="F3090" i="1"/>
  <c r="F3094" i="1"/>
  <c r="F3098" i="1"/>
  <c r="F3102" i="1"/>
  <c r="F3106" i="1"/>
  <c r="F3110" i="1"/>
  <c r="F3114" i="1"/>
  <c r="F3118" i="1"/>
  <c r="F3122" i="1"/>
  <c r="F3126" i="1"/>
  <c r="F3130" i="1"/>
  <c r="F3134" i="1"/>
  <c r="F3138" i="1"/>
  <c r="F3142" i="1"/>
  <c r="F3146" i="1"/>
  <c r="F3150" i="1"/>
  <c r="F3154" i="1"/>
  <c r="F3158" i="1"/>
  <c r="F3162" i="1"/>
  <c r="F3166" i="1"/>
  <c r="F3170" i="1"/>
  <c r="F3174" i="1"/>
  <c r="F3178" i="1"/>
  <c r="F3182" i="1"/>
  <c r="F3186" i="1"/>
  <c r="F3190" i="1"/>
  <c r="F3194" i="1"/>
  <c r="F3198" i="1"/>
  <c r="F3202" i="1"/>
  <c r="F3206" i="1"/>
  <c r="F3210" i="1"/>
  <c r="F3214" i="1"/>
  <c r="F3218" i="1"/>
  <c r="F3222" i="1"/>
  <c r="F3226" i="1"/>
  <c r="F3230" i="1"/>
  <c r="F3234" i="1"/>
  <c r="F3238" i="1"/>
  <c r="F3242" i="1"/>
  <c r="F3246" i="1"/>
  <c r="F3250" i="1"/>
  <c r="F3254" i="1"/>
  <c r="F3258" i="1"/>
  <c r="F3262" i="1"/>
  <c r="F3266" i="1"/>
  <c r="F3270" i="1"/>
  <c r="F3274" i="1"/>
  <c r="F3278" i="1"/>
  <c r="F3282" i="1"/>
  <c r="F3286" i="1"/>
  <c r="F3290" i="1"/>
  <c r="F3294" i="1"/>
  <c r="F3298" i="1"/>
  <c r="F3302" i="1"/>
  <c r="F3306" i="1"/>
  <c r="F3310" i="1"/>
  <c r="F3314" i="1"/>
  <c r="F3318" i="1"/>
  <c r="F3322" i="1"/>
  <c r="F3326" i="1"/>
  <c r="F3330" i="1"/>
  <c r="F3334" i="1"/>
  <c r="F3338" i="1"/>
  <c r="F3342" i="1"/>
  <c r="F3346" i="1"/>
  <c r="F3350" i="1"/>
  <c r="F3354" i="1"/>
  <c r="F3358" i="1"/>
  <c r="F3362" i="1"/>
  <c r="F3366" i="1"/>
  <c r="F3370" i="1"/>
  <c r="F3374" i="1"/>
  <c r="F3378" i="1"/>
  <c r="F3382" i="1"/>
  <c r="F3386" i="1"/>
  <c r="F3390" i="1"/>
  <c r="F3394" i="1"/>
  <c r="F3398" i="1"/>
  <c r="F3402" i="1"/>
  <c r="F3406" i="1"/>
  <c r="F3410" i="1"/>
  <c r="F3414" i="1"/>
  <c r="F3418" i="1"/>
  <c r="F3422" i="1"/>
  <c r="F3426" i="1"/>
  <c r="F3430" i="1"/>
  <c r="F3434" i="1"/>
  <c r="F3438" i="1"/>
  <c r="F3442" i="1"/>
  <c r="F3446" i="1"/>
  <c r="F3450" i="1"/>
  <c r="F3454" i="1"/>
  <c r="F3458" i="1"/>
  <c r="F3462" i="1"/>
  <c r="F3466" i="1"/>
  <c r="F3470" i="1"/>
  <c r="F3474" i="1"/>
  <c r="F3478" i="1"/>
  <c r="F3482" i="1"/>
  <c r="F3486" i="1"/>
  <c r="F3490" i="1"/>
  <c r="F3494" i="1"/>
  <c r="F3498" i="1"/>
  <c r="F3502" i="1"/>
  <c r="F3506" i="1"/>
  <c r="F3510" i="1"/>
  <c r="F3514" i="1"/>
  <c r="F3518" i="1"/>
  <c r="F3522" i="1"/>
  <c r="F3526" i="1"/>
  <c r="F3530" i="1"/>
  <c r="F3534" i="1"/>
  <c r="F3538" i="1"/>
  <c r="F3542" i="1"/>
  <c r="F3546" i="1"/>
  <c r="F3550" i="1"/>
  <c r="F3554" i="1"/>
  <c r="F3558" i="1"/>
  <c r="F3562" i="1"/>
  <c r="F3566" i="1"/>
  <c r="F3570" i="1"/>
  <c r="F3574" i="1"/>
  <c r="F3578" i="1"/>
  <c r="F3582" i="1"/>
  <c r="F3586" i="1"/>
  <c r="F3590" i="1"/>
  <c r="F3594" i="1"/>
  <c r="F3598" i="1"/>
  <c r="F3602" i="1"/>
  <c r="F3606" i="1"/>
  <c r="F3610" i="1"/>
  <c r="F3614" i="1"/>
  <c r="F3618" i="1"/>
  <c r="F3622" i="1"/>
  <c r="F3626" i="1"/>
  <c r="F3630" i="1"/>
  <c r="F3634" i="1"/>
  <c r="F3638" i="1"/>
  <c r="F3642" i="1"/>
  <c r="F3646" i="1"/>
  <c r="F3650" i="1"/>
  <c r="F3654" i="1"/>
  <c r="F3658" i="1"/>
  <c r="F3662" i="1"/>
  <c r="F3666" i="1"/>
  <c r="F3670" i="1"/>
  <c r="F3674" i="1"/>
  <c r="F3678" i="1"/>
  <c r="F3682" i="1"/>
  <c r="F3686" i="1"/>
  <c r="F3690" i="1"/>
  <c r="F3694" i="1"/>
  <c r="F3698" i="1"/>
  <c r="F3702" i="1"/>
  <c r="F3706" i="1"/>
  <c r="F3710" i="1"/>
  <c r="F3714" i="1"/>
  <c r="F3718" i="1"/>
  <c r="F3722" i="1"/>
  <c r="F3726" i="1"/>
  <c r="F3730" i="1"/>
  <c r="F3734" i="1"/>
  <c r="F3738" i="1"/>
  <c r="F3742" i="1"/>
  <c r="F3746" i="1"/>
  <c r="F3750" i="1"/>
  <c r="F3754" i="1"/>
  <c r="F3758" i="1"/>
  <c r="F3762" i="1"/>
  <c r="F3766" i="1"/>
  <c r="F3770" i="1"/>
  <c r="F3774" i="1"/>
  <c r="F3778" i="1"/>
  <c r="F3782" i="1"/>
  <c r="F3786" i="1"/>
  <c r="F3790" i="1"/>
  <c r="F3794" i="1"/>
  <c r="F3798" i="1"/>
  <c r="F3802" i="1"/>
  <c r="F3806" i="1"/>
  <c r="F3810" i="1"/>
  <c r="F3814" i="1"/>
  <c r="F3818" i="1"/>
  <c r="F3822" i="1"/>
  <c r="F3826" i="1"/>
  <c r="F3830" i="1"/>
  <c r="F3834" i="1"/>
  <c r="F3838" i="1"/>
  <c r="F3842" i="1"/>
  <c r="F3846" i="1"/>
  <c r="F3850" i="1"/>
  <c r="F3854" i="1"/>
  <c r="F3858" i="1"/>
  <c r="F3862" i="1"/>
  <c r="F3866" i="1"/>
  <c r="F3870" i="1"/>
  <c r="F3874" i="1"/>
  <c r="F3878" i="1"/>
  <c r="F3882" i="1"/>
  <c r="F3886" i="1"/>
  <c r="F3890" i="1"/>
  <c r="F3894" i="1"/>
  <c r="F3898" i="1"/>
  <c r="F3902" i="1"/>
  <c r="F3906" i="1"/>
  <c r="F3910" i="1"/>
  <c r="F3914" i="1"/>
  <c r="F3918" i="1"/>
  <c r="F3922" i="1"/>
  <c r="F3926" i="1"/>
  <c r="F3930" i="1"/>
  <c r="F3934" i="1"/>
  <c r="F3938" i="1"/>
  <c r="F3942" i="1"/>
  <c r="F3946" i="1"/>
  <c r="F3950" i="1"/>
  <c r="F3954" i="1"/>
  <c r="F3958" i="1"/>
  <c r="F3962" i="1"/>
  <c r="F3966" i="1"/>
  <c r="F3970" i="1"/>
  <c r="F3974" i="1"/>
  <c r="F3978" i="1"/>
  <c r="F3982" i="1"/>
  <c r="F3986" i="1"/>
  <c r="F3990" i="1"/>
  <c r="F3994" i="1"/>
  <c r="F3998" i="1"/>
  <c r="F4002" i="1"/>
  <c r="F4006" i="1"/>
  <c r="F4010" i="1"/>
  <c r="F4014" i="1"/>
  <c r="F4018" i="1"/>
  <c r="F4022" i="1"/>
  <c r="F4026" i="1"/>
  <c r="F4030" i="1"/>
  <c r="F4034" i="1"/>
  <c r="F4038" i="1"/>
  <c r="F4042" i="1"/>
  <c r="F4046" i="1"/>
  <c r="F4050" i="1"/>
  <c r="F4054" i="1"/>
  <c r="F4058" i="1"/>
  <c r="F4062" i="1"/>
  <c r="F4066" i="1"/>
  <c r="F4070" i="1"/>
  <c r="F4074" i="1"/>
  <c r="F4078" i="1"/>
  <c r="F4082" i="1"/>
  <c r="F4086" i="1"/>
  <c r="F4090" i="1"/>
  <c r="F4094" i="1"/>
  <c r="F4098" i="1"/>
  <c r="F4102" i="1"/>
  <c r="F4106" i="1"/>
  <c r="F4110" i="1"/>
  <c r="F4114" i="1"/>
  <c r="F4118" i="1"/>
  <c r="F4122" i="1"/>
  <c r="F4126" i="1"/>
  <c r="F4130" i="1"/>
  <c r="F4134" i="1"/>
  <c r="F4138" i="1"/>
  <c r="F4142" i="1"/>
  <c r="F4146" i="1"/>
  <c r="F4150" i="1"/>
  <c r="F4154" i="1"/>
  <c r="F4158" i="1"/>
  <c r="F4162" i="1"/>
  <c r="F4166" i="1"/>
  <c r="F4170" i="1"/>
  <c r="F4174" i="1"/>
  <c r="F4178" i="1"/>
  <c r="F4182" i="1"/>
  <c r="F4186" i="1"/>
  <c r="F4190" i="1"/>
  <c r="F4194" i="1"/>
  <c r="F4198" i="1"/>
  <c r="F4202" i="1"/>
  <c r="F4206" i="1"/>
  <c r="F4210" i="1"/>
  <c r="F4214" i="1"/>
  <c r="F4218" i="1"/>
  <c r="F4222" i="1"/>
  <c r="F4226" i="1"/>
  <c r="F4230" i="1"/>
  <c r="F4234" i="1"/>
  <c r="F4238" i="1"/>
  <c r="F4242" i="1"/>
  <c r="F4246" i="1"/>
  <c r="F4250" i="1"/>
  <c r="F4254" i="1"/>
  <c r="F4258" i="1"/>
  <c r="F4262" i="1"/>
  <c r="F4266" i="1"/>
  <c r="F4270" i="1"/>
  <c r="F4274" i="1"/>
  <c r="F4278" i="1"/>
  <c r="F4282" i="1"/>
  <c r="F4286" i="1"/>
  <c r="F4290" i="1"/>
  <c r="F4294" i="1"/>
  <c r="F4298" i="1"/>
  <c r="F4302" i="1"/>
  <c r="F4306" i="1"/>
  <c r="F4310" i="1"/>
  <c r="F4314" i="1"/>
  <c r="F4318" i="1"/>
  <c r="F4322" i="1"/>
  <c r="F4326" i="1"/>
  <c r="F4330" i="1"/>
  <c r="F4334" i="1"/>
  <c r="F4338" i="1"/>
  <c r="F4342" i="1"/>
  <c r="F4346" i="1"/>
  <c r="F4350" i="1"/>
  <c r="F4354" i="1"/>
  <c r="F4358" i="1"/>
  <c r="F4362" i="1"/>
  <c r="F56" i="1"/>
  <c r="F232" i="1"/>
  <c r="F318" i="1"/>
  <c r="F403" i="1"/>
  <c r="F488" i="1"/>
  <c r="F574" i="1"/>
  <c r="F659" i="1"/>
  <c r="F744" i="1"/>
  <c r="F810" i="1"/>
  <c r="F874" i="1"/>
  <c r="F938" i="1"/>
  <c r="F1002" i="1"/>
  <c r="F1066" i="1"/>
  <c r="F1129" i="1"/>
  <c r="F1161" i="1"/>
  <c r="F1193" i="1"/>
  <c r="F1225" i="1"/>
  <c r="F1257" i="1"/>
  <c r="F1289" i="1"/>
  <c r="F1321" i="1"/>
  <c r="F1353" i="1"/>
  <c r="F1385" i="1"/>
  <c r="F1417" i="1"/>
  <c r="F1449" i="1"/>
  <c r="F1481" i="1"/>
  <c r="F1513" i="1"/>
  <c r="F1545" i="1"/>
  <c r="F1577" i="1"/>
  <c r="F1609" i="1"/>
  <c r="F1641" i="1"/>
  <c r="F1673" i="1"/>
  <c r="F1705" i="1"/>
  <c r="F1737" i="1"/>
  <c r="F1769" i="1"/>
  <c r="F1801" i="1"/>
  <c r="F1833" i="1"/>
  <c r="F1865" i="1"/>
  <c r="F1897" i="1"/>
  <c r="F1929" i="1"/>
  <c r="F1961" i="1"/>
  <c r="F1993" i="1"/>
  <c r="F2025" i="1"/>
  <c r="F2057" i="1"/>
  <c r="F2089" i="1"/>
  <c r="F2121" i="1"/>
  <c r="F2153" i="1"/>
  <c r="F2185" i="1"/>
  <c r="F2217" i="1"/>
  <c r="F2249" i="1"/>
  <c r="F2281" i="1"/>
  <c r="F2313" i="1"/>
  <c r="F2345" i="1"/>
  <c r="F2377" i="1"/>
  <c r="F2409" i="1"/>
  <c r="F2441" i="1"/>
  <c r="F2473" i="1"/>
  <c r="F2505" i="1"/>
  <c r="F2537" i="1"/>
  <c r="F2569" i="1"/>
  <c r="F2601" i="1"/>
  <c r="F2633" i="1"/>
  <c r="F2665" i="1"/>
  <c r="F2697" i="1"/>
  <c r="F2723" i="1"/>
  <c r="F2739" i="1"/>
  <c r="F2755" i="1"/>
  <c r="F2771" i="1"/>
  <c r="F2787" i="1"/>
  <c r="F2803" i="1"/>
  <c r="F2819" i="1"/>
  <c r="F2835" i="1"/>
  <c r="F2851" i="1"/>
  <c r="F2867" i="1"/>
  <c r="F2883" i="1"/>
  <c r="F2899" i="1"/>
  <c r="F2915" i="1"/>
  <c r="F2931" i="1"/>
  <c r="F2947" i="1"/>
  <c r="F2963" i="1"/>
  <c r="F2979" i="1"/>
  <c r="F2995" i="1"/>
  <c r="F3011" i="1"/>
  <c r="F3027" i="1"/>
  <c r="F3043" i="1"/>
  <c r="F3059" i="1"/>
  <c r="F3075" i="1"/>
  <c r="F3091" i="1"/>
  <c r="F3107" i="1"/>
  <c r="F3123" i="1"/>
  <c r="F3139" i="1"/>
  <c r="F3155" i="1"/>
  <c r="F3171" i="1"/>
  <c r="F3187" i="1"/>
  <c r="F3203" i="1"/>
  <c r="F211" i="1"/>
  <c r="F296" i="1"/>
  <c r="F382" i="1"/>
  <c r="F467" i="1"/>
  <c r="F552" i="1"/>
  <c r="F638" i="1"/>
  <c r="F723" i="1"/>
  <c r="F794" i="1"/>
  <c r="F858" i="1"/>
  <c r="F922" i="1"/>
  <c r="F986" i="1"/>
  <c r="F1050" i="1"/>
  <c r="F1114" i="1"/>
  <c r="F1153" i="1"/>
  <c r="F1185" i="1"/>
  <c r="F1217" i="1"/>
  <c r="F1249" i="1"/>
  <c r="F1281" i="1"/>
  <c r="F1313" i="1"/>
  <c r="F1345" i="1"/>
  <c r="F1377" i="1"/>
  <c r="F1409" i="1"/>
  <c r="F1441" i="1"/>
  <c r="F1473" i="1"/>
  <c r="F1505" i="1"/>
  <c r="F1537" i="1"/>
  <c r="F1569" i="1"/>
  <c r="F1601" i="1"/>
  <c r="F1633" i="1"/>
  <c r="F1665" i="1"/>
  <c r="F1697" i="1"/>
  <c r="F1729" i="1"/>
  <c r="F1761" i="1"/>
  <c r="F1793" i="1"/>
  <c r="F1825" i="1"/>
  <c r="F1857" i="1"/>
  <c r="F1889" i="1"/>
  <c r="F1921" i="1"/>
  <c r="F1953" i="1"/>
  <c r="F1985" i="1"/>
  <c r="F2017" i="1"/>
  <c r="F2049" i="1"/>
  <c r="F2081" i="1"/>
  <c r="F2113" i="1"/>
  <c r="F2145" i="1"/>
  <c r="F2177" i="1"/>
  <c r="F2209" i="1"/>
  <c r="F2241" i="1"/>
  <c r="F2273" i="1"/>
  <c r="F2305" i="1"/>
  <c r="F2337" i="1"/>
  <c r="F2369" i="1"/>
  <c r="F2401" i="1"/>
  <c r="F2433" i="1"/>
  <c r="F2465" i="1"/>
  <c r="F2497" i="1"/>
  <c r="F2529" i="1"/>
  <c r="F2561" i="1"/>
  <c r="F2593" i="1"/>
  <c r="F2625" i="1"/>
  <c r="F2657" i="1"/>
  <c r="F2689" i="1"/>
  <c r="F2719" i="1"/>
  <c r="F2735" i="1"/>
  <c r="F2751" i="1"/>
  <c r="F2767" i="1"/>
  <c r="F2783" i="1"/>
  <c r="F2799" i="1"/>
  <c r="F2815" i="1"/>
  <c r="F2831" i="1"/>
  <c r="F2847" i="1"/>
  <c r="F2863" i="1"/>
  <c r="F2879" i="1"/>
  <c r="F2895" i="1"/>
  <c r="F2911" i="1"/>
  <c r="F2927" i="1"/>
  <c r="F2943" i="1"/>
  <c r="F2959" i="1"/>
  <c r="F2975" i="1"/>
  <c r="F2991" i="1"/>
  <c r="F183" i="1"/>
  <c r="F360" i="1"/>
  <c r="F531" i="1"/>
  <c r="F702" i="1"/>
  <c r="F842" i="1"/>
  <c r="F970" i="1"/>
  <c r="F1098" i="1"/>
  <c r="F1177" i="1"/>
  <c r="F1241" i="1"/>
  <c r="F1305" i="1"/>
  <c r="F1369" i="1"/>
  <c r="F1433" i="1"/>
  <c r="F1497" i="1"/>
  <c r="F1561" i="1"/>
  <c r="F1625" i="1"/>
  <c r="F1689" i="1"/>
  <c r="F1753" i="1"/>
  <c r="F1817" i="1"/>
  <c r="F1881" i="1"/>
  <c r="F1945" i="1"/>
  <c r="F2009" i="1"/>
  <c r="F2073" i="1"/>
  <c r="F2137" i="1"/>
  <c r="F2201" i="1"/>
  <c r="F2265" i="1"/>
  <c r="F2329" i="1"/>
  <c r="F2393" i="1"/>
  <c r="F2457" i="1"/>
  <c r="F2521" i="1"/>
  <c r="F2585" i="1"/>
  <c r="F2649" i="1"/>
  <c r="F2713" i="1"/>
  <c r="F2747" i="1"/>
  <c r="F2779" i="1"/>
  <c r="F2811" i="1"/>
  <c r="F2843" i="1"/>
  <c r="F2875" i="1"/>
  <c r="F2907" i="1"/>
  <c r="F2939" i="1"/>
  <c r="F2971" i="1"/>
  <c r="F3003" i="1"/>
  <c r="F3023" i="1"/>
  <c r="F3047" i="1"/>
  <c r="F3067" i="1"/>
  <c r="F3087" i="1"/>
  <c r="F3111" i="1"/>
  <c r="F3131" i="1"/>
  <c r="F3151" i="1"/>
  <c r="F3175" i="1"/>
  <c r="F3195" i="1"/>
  <c r="F3215" i="1"/>
  <c r="F3231" i="1"/>
  <c r="F3247" i="1"/>
  <c r="F3263" i="1"/>
  <c r="F3279" i="1"/>
  <c r="F3295" i="1"/>
  <c r="F3311" i="1"/>
  <c r="F3327" i="1"/>
  <c r="F3343" i="1"/>
  <c r="F3359" i="1"/>
  <c r="F3375" i="1"/>
  <c r="F3391" i="1"/>
  <c r="F3407" i="1"/>
  <c r="F3423" i="1"/>
  <c r="F3439" i="1"/>
  <c r="F3455" i="1"/>
  <c r="F3471" i="1"/>
  <c r="F3487" i="1"/>
  <c r="F3503" i="1"/>
  <c r="F3519" i="1"/>
  <c r="F3535" i="1"/>
  <c r="F3551" i="1"/>
  <c r="F3567" i="1"/>
  <c r="F3583" i="1"/>
  <c r="F3599" i="1"/>
  <c r="F3615" i="1"/>
  <c r="F3631" i="1"/>
  <c r="F3647" i="1"/>
  <c r="F3663" i="1"/>
  <c r="F3679" i="1"/>
  <c r="F3695" i="1"/>
  <c r="F3711" i="1"/>
  <c r="F3727" i="1"/>
  <c r="F3743" i="1"/>
  <c r="F3759" i="1"/>
  <c r="F3775" i="1"/>
  <c r="F3791" i="1"/>
  <c r="F3807" i="1"/>
  <c r="F3823" i="1"/>
  <c r="F3839" i="1"/>
  <c r="F3855" i="1"/>
  <c r="F3871" i="1"/>
  <c r="F3887" i="1"/>
  <c r="F3903" i="1"/>
  <c r="F3919" i="1"/>
  <c r="F3935" i="1"/>
  <c r="F3951" i="1"/>
  <c r="F3967" i="1"/>
  <c r="F3983" i="1"/>
  <c r="F3999" i="1"/>
  <c r="F4015" i="1"/>
  <c r="F4031" i="1"/>
  <c r="F4047" i="1"/>
  <c r="F4063" i="1"/>
  <c r="F4079" i="1"/>
  <c r="F4095" i="1"/>
  <c r="F4111" i="1"/>
  <c r="F4127" i="1"/>
  <c r="F4143" i="1"/>
  <c r="F4159" i="1"/>
  <c r="F4175" i="1"/>
  <c r="F4191" i="1"/>
  <c r="F4207" i="1"/>
  <c r="F4223" i="1"/>
  <c r="F4239" i="1"/>
  <c r="F4255" i="1"/>
  <c r="F4271" i="1"/>
  <c r="F4287" i="1"/>
  <c r="F4303" i="1"/>
  <c r="F4319" i="1"/>
  <c r="F4335" i="1"/>
  <c r="F4351" i="1"/>
  <c r="F4366" i="1"/>
  <c r="F4374" i="1"/>
  <c r="F4382" i="1"/>
  <c r="F4390" i="1"/>
  <c r="F4398" i="1"/>
  <c r="F4406" i="1"/>
  <c r="F4414" i="1"/>
  <c r="F4422" i="1"/>
  <c r="F4430" i="1"/>
  <c r="F4438" i="1"/>
  <c r="F4446" i="1"/>
  <c r="F4454" i="1"/>
  <c r="F4462" i="1"/>
  <c r="F4470" i="1"/>
  <c r="F4478" i="1"/>
  <c r="F4486" i="1"/>
  <c r="F4494" i="1"/>
  <c r="F4502" i="1"/>
  <c r="F4510" i="1"/>
  <c r="F4518" i="1"/>
  <c r="F4526" i="1"/>
  <c r="F4534" i="1"/>
  <c r="F4542" i="1"/>
  <c r="F4550" i="1"/>
  <c r="F4558" i="1"/>
  <c r="F4566" i="1"/>
  <c r="F4574" i="1"/>
  <c r="F4582" i="1"/>
  <c r="F4590" i="1"/>
  <c r="F4598" i="1"/>
  <c r="F4606" i="1"/>
  <c r="F4614" i="1"/>
  <c r="F4622" i="1"/>
  <c r="F4630" i="1"/>
  <c r="F4638" i="1"/>
  <c r="F4646" i="1"/>
  <c r="F4654" i="1"/>
  <c r="F4662" i="1"/>
  <c r="F4670" i="1"/>
  <c r="F4678" i="1"/>
  <c r="F4686" i="1"/>
  <c r="F4694" i="1"/>
  <c r="F4702" i="1"/>
  <c r="F4710" i="1"/>
  <c r="F4718" i="1"/>
  <c r="F4726" i="1"/>
  <c r="F4734" i="1"/>
  <c r="F4742" i="1"/>
  <c r="F4750" i="1"/>
  <c r="F4758" i="1"/>
  <c r="F4766" i="1"/>
  <c r="F4774" i="1"/>
  <c r="F4782" i="1"/>
  <c r="F4787" i="1"/>
  <c r="F4793" i="1"/>
  <c r="F4798" i="1"/>
  <c r="F4803" i="1"/>
  <c r="F4809" i="1"/>
  <c r="F4814" i="1"/>
  <c r="F4819" i="1"/>
  <c r="F4825" i="1"/>
  <c r="F4830" i="1"/>
  <c r="F4835" i="1"/>
  <c r="F4841" i="1"/>
  <c r="F4846" i="1"/>
  <c r="F4851" i="1"/>
  <c r="F4857" i="1"/>
  <c r="F4862" i="1"/>
  <c r="F4867" i="1"/>
  <c r="F4873" i="1"/>
  <c r="F4878" i="1"/>
  <c r="F4883" i="1"/>
  <c r="F4889" i="1"/>
  <c r="F4894" i="1"/>
  <c r="F4899" i="1"/>
  <c r="F4905" i="1"/>
  <c r="F4910" i="1"/>
  <c r="F4915" i="1"/>
  <c r="F4921" i="1"/>
  <c r="F4926" i="1"/>
  <c r="F4931" i="1"/>
  <c r="F4937" i="1"/>
  <c r="F4942" i="1"/>
  <c r="F4947" i="1"/>
  <c r="F4953" i="1"/>
  <c r="F4958" i="1"/>
  <c r="F4963" i="1"/>
  <c r="F4969" i="1"/>
  <c r="F4974" i="1"/>
  <c r="F4979" i="1"/>
  <c r="F4985" i="1"/>
  <c r="F4990" i="1"/>
  <c r="F4995" i="1"/>
  <c r="F5001" i="1"/>
  <c r="F5006" i="1"/>
  <c r="F5011" i="1"/>
  <c r="F5017" i="1"/>
  <c r="F5022" i="1"/>
  <c r="F5027" i="1"/>
  <c r="F5033" i="1"/>
  <c r="F5038" i="1"/>
  <c r="F5043" i="1"/>
  <c r="F5049" i="1"/>
  <c r="F5054" i="1"/>
  <c r="F5059" i="1"/>
  <c r="F5065" i="1"/>
  <c r="F5070" i="1"/>
  <c r="F5075" i="1"/>
  <c r="F5081" i="1"/>
  <c r="F5086" i="1"/>
  <c r="F5091" i="1"/>
  <c r="F5097" i="1"/>
  <c r="F5102" i="1"/>
  <c r="F5107" i="1"/>
  <c r="F5113" i="1"/>
  <c r="F5118" i="1"/>
  <c r="F5123" i="1"/>
  <c r="F5129" i="1"/>
  <c r="F5134" i="1"/>
  <c r="F5139" i="1"/>
  <c r="F5145" i="1"/>
  <c r="F5150" i="1"/>
  <c r="F5155" i="1"/>
  <c r="F5161" i="1"/>
  <c r="F5166" i="1"/>
  <c r="F5171" i="1"/>
  <c r="F5177" i="1"/>
  <c r="F5182" i="1"/>
  <c r="F5187" i="1"/>
  <c r="F5193" i="1"/>
  <c r="F5198" i="1"/>
  <c r="G7" i="2"/>
  <c r="F3707" i="1"/>
  <c r="F3883" i="1"/>
  <c r="F3947" i="1"/>
  <c r="F4027" i="1"/>
  <c r="F4091" i="1"/>
  <c r="F4155" i="1"/>
  <c r="F4203" i="1"/>
  <c r="F4267" i="1"/>
  <c r="F4331" i="1"/>
  <c r="F4379" i="1"/>
  <c r="F4411" i="1"/>
  <c r="F4435" i="1"/>
  <c r="F4475" i="1"/>
  <c r="F4507" i="1"/>
  <c r="F4539" i="1"/>
  <c r="F4571" i="1"/>
  <c r="F4603" i="1"/>
  <c r="F4627" i="1"/>
  <c r="F4659" i="1"/>
  <c r="F4691" i="1"/>
  <c r="F4723" i="1"/>
  <c r="F4755" i="1"/>
  <c r="F4786" i="1"/>
  <c r="F4807" i="1"/>
  <c r="F4823" i="1"/>
  <c r="F4845" i="1"/>
  <c r="F4866" i="1"/>
  <c r="F4887" i="1"/>
  <c r="F4909" i="1"/>
  <c r="F4925" i="1"/>
  <c r="F4946" i="1"/>
  <c r="F4967" i="1"/>
  <c r="F4989" i="1"/>
  <c r="F5010" i="1"/>
  <c r="F5031" i="1"/>
  <c r="F5047" i="1"/>
  <c r="F5069" i="1"/>
  <c r="F5090" i="1"/>
  <c r="F5111" i="1"/>
  <c r="F5127" i="1"/>
  <c r="F5149" i="1"/>
  <c r="F5170" i="1"/>
  <c r="F5191" i="1"/>
  <c r="F254" i="1"/>
  <c r="F424" i="1"/>
  <c r="F595" i="1"/>
  <c r="F762" i="1"/>
  <c r="F890" i="1"/>
  <c r="F1018" i="1"/>
  <c r="F1137" i="1"/>
  <c r="F1201" i="1"/>
  <c r="F1265" i="1"/>
  <c r="F1329" i="1"/>
  <c r="F1393" i="1"/>
  <c r="F1457" i="1"/>
  <c r="F1521" i="1"/>
  <c r="F1585" i="1"/>
  <c r="F1649" i="1"/>
  <c r="F1713" i="1"/>
  <c r="F1777" i="1"/>
  <c r="F1841" i="1"/>
  <c r="F1905" i="1"/>
  <c r="F1969" i="1"/>
  <c r="F2033" i="1"/>
  <c r="F2097" i="1"/>
  <c r="F2161" i="1"/>
  <c r="F2225" i="1"/>
  <c r="F2289" i="1"/>
  <c r="F2353" i="1"/>
  <c r="F2417" i="1"/>
  <c r="F2481" i="1"/>
  <c r="F2545" i="1"/>
  <c r="F2609" i="1"/>
  <c r="F2673" i="1"/>
  <c r="F2727" i="1"/>
  <c r="F2759" i="1"/>
  <c r="F2791" i="1"/>
  <c r="F2823" i="1"/>
  <c r="F2855" i="1"/>
  <c r="F2887" i="1"/>
  <c r="F2919" i="1"/>
  <c r="F2951" i="1"/>
  <c r="F2983" i="1"/>
  <c r="F3007" i="1"/>
  <c r="F3031" i="1"/>
  <c r="F3051" i="1"/>
  <c r="F3071" i="1"/>
  <c r="F3095" i="1"/>
  <c r="F3115" i="1"/>
  <c r="F3135" i="1"/>
  <c r="F3159" i="1"/>
  <c r="F3179" i="1"/>
  <c r="F3199" i="1"/>
  <c r="F3219" i="1"/>
  <c r="F3235" i="1"/>
  <c r="F3251" i="1"/>
  <c r="F3267" i="1"/>
  <c r="F3283" i="1"/>
  <c r="F3299" i="1"/>
  <c r="F3315" i="1"/>
  <c r="F3331" i="1"/>
  <c r="F3347" i="1"/>
  <c r="F3363" i="1"/>
  <c r="F3379" i="1"/>
  <c r="F3395" i="1"/>
  <c r="F3411" i="1"/>
  <c r="F3427" i="1"/>
  <c r="F3443" i="1"/>
  <c r="F3459" i="1"/>
  <c r="F3475" i="1"/>
  <c r="F3491" i="1"/>
  <c r="F3507" i="1"/>
  <c r="F3523" i="1"/>
  <c r="F3539" i="1"/>
  <c r="F3555" i="1"/>
  <c r="F3571" i="1"/>
  <c r="F3587" i="1"/>
  <c r="F3603" i="1"/>
  <c r="F3619" i="1"/>
  <c r="F3635" i="1"/>
  <c r="F3651" i="1"/>
  <c r="F3667" i="1"/>
  <c r="F3683" i="1"/>
  <c r="F3699" i="1"/>
  <c r="F3715" i="1"/>
  <c r="F3731" i="1"/>
  <c r="F3747" i="1"/>
  <c r="F3763" i="1"/>
  <c r="F3779" i="1"/>
  <c r="F3795" i="1"/>
  <c r="F3811" i="1"/>
  <c r="F3827" i="1"/>
  <c r="F3843" i="1"/>
  <c r="F3859" i="1"/>
  <c r="F3875" i="1"/>
  <c r="F3891" i="1"/>
  <c r="F3907" i="1"/>
  <c r="F3923" i="1"/>
  <c r="F3939" i="1"/>
  <c r="F3955" i="1"/>
  <c r="F3971" i="1"/>
  <c r="F3987" i="1"/>
  <c r="F4003" i="1"/>
  <c r="F4019" i="1"/>
  <c r="F4035" i="1"/>
  <c r="F4051" i="1"/>
  <c r="F4067" i="1"/>
  <c r="F4083" i="1"/>
  <c r="F4099" i="1"/>
  <c r="F4115" i="1"/>
  <c r="F4131" i="1"/>
  <c r="F4147" i="1"/>
  <c r="F4163" i="1"/>
  <c r="F4179" i="1"/>
  <c r="F4195" i="1"/>
  <c r="F4211" i="1"/>
  <c r="F4227" i="1"/>
  <c r="F4243" i="1"/>
  <c r="F4259" i="1"/>
  <c r="F4275" i="1"/>
  <c r="F4291" i="1"/>
  <c r="F4307" i="1"/>
  <c r="F4323" i="1"/>
  <c r="F4339" i="1"/>
  <c r="F4355" i="1"/>
  <c r="F4367" i="1"/>
  <c r="F4375" i="1"/>
  <c r="F4383" i="1"/>
  <c r="F4391" i="1"/>
  <c r="F4399" i="1"/>
  <c r="F4407" i="1"/>
  <c r="F4415" i="1"/>
  <c r="F4423" i="1"/>
  <c r="F4431" i="1"/>
  <c r="F4439" i="1"/>
  <c r="F4447" i="1"/>
  <c r="F4455" i="1"/>
  <c r="F4463" i="1"/>
  <c r="F4471" i="1"/>
  <c r="F4479" i="1"/>
  <c r="F4487" i="1"/>
  <c r="F4495" i="1"/>
  <c r="F4503" i="1"/>
  <c r="F4511" i="1"/>
  <c r="F4519" i="1"/>
  <c r="F4527" i="1"/>
  <c r="F4535" i="1"/>
  <c r="F4543" i="1"/>
  <c r="F4551" i="1"/>
  <c r="F4559" i="1"/>
  <c r="F4567" i="1"/>
  <c r="F4575" i="1"/>
  <c r="F4583" i="1"/>
  <c r="F4591" i="1"/>
  <c r="F4599" i="1"/>
  <c r="F4607" i="1"/>
  <c r="F4615" i="1"/>
  <c r="F4623" i="1"/>
  <c r="F4631" i="1"/>
  <c r="F4639" i="1"/>
  <c r="F4647" i="1"/>
  <c r="F4655" i="1"/>
  <c r="F4663" i="1"/>
  <c r="F4671" i="1"/>
  <c r="F4679" i="1"/>
  <c r="F4687" i="1"/>
  <c r="F4695" i="1"/>
  <c r="F4703" i="1"/>
  <c r="F4711" i="1"/>
  <c r="F4719" i="1"/>
  <c r="F4727" i="1"/>
  <c r="F4735" i="1"/>
  <c r="F4743" i="1"/>
  <c r="F4751" i="1"/>
  <c r="F4759" i="1"/>
  <c r="F4767" i="1"/>
  <c r="F4775" i="1"/>
  <c r="F4783" i="1"/>
  <c r="F4789" i="1"/>
  <c r="F4794" i="1"/>
  <c r="F4799" i="1"/>
  <c r="F4805" i="1"/>
  <c r="F4810" i="1"/>
  <c r="F4815" i="1"/>
  <c r="F4821" i="1"/>
  <c r="F4826" i="1"/>
  <c r="F4831" i="1"/>
  <c r="F4837" i="1"/>
  <c r="F4842" i="1"/>
  <c r="F4847" i="1"/>
  <c r="F4853" i="1"/>
  <c r="F4858" i="1"/>
  <c r="F4863" i="1"/>
  <c r="F4869" i="1"/>
  <c r="F4874" i="1"/>
  <c r="F4879" i="1"/>
  <c r="F4885" i="1"/>
  <c r="F4890" i="1"/>
  <c r="F4895" i="1"/>
  <c r="F4901" i="1"/>
  <c r="F4906" i="1"/>
  <c r="F4911" i="1"/>
  <c r="F4917" i="1"/>
  <c r="F4922" i="1"/>
  <c r="F4927" i="1"/>
  <c r="F4933" i="1"/>
  <c r="F4938" i="1"/>
  <c r="F4943" i="1"/>
  <c r="F4949" i="1"/>
  <c r="F4954" i="1"/>
  <c r="F4959" i="1"/>
  <c r="F4965" i="1"/>
  <c r="F4970" i="1"/>
  <c r="F4975" i="1"/>
  <c r="F4981" i="1"/>
  <c r="F4986" i="1"/>
  <c r="F4991" i="1"/>
  <c r="F4997" i="1"/>
  <c r="F5002" i="1"/>
  <c r="F5007" i="1"/>
  <c r="F5013" i="1"/>
  <c r="F5018" i="1"/>
  <c r="F5023" i="1"/>
  <c r="F5029" i="1"/>
  <c r="F5034" i="1"/>
  <c r="F5039" i="1"/>
  <c r="F5045" i="1"/>
  <c r="F5050" i="1"/>
  <c r="F5055" i="1"/>
  <c r="F5061" i="1"/>
  <c r="F5066" i="1"/>
  <c r="F5071" i="1"/>
  <c r="F5077" i="1"/>
  <c r="F5082" i="1"/>
  <c r="F5087" i="1"/>
  <c r="F5093" i="1"/>
  <c r="F5098" i="1"/>
  <c r="F5103" i="1"/>
  <c r="F5109" i="1"/>
  <c r="F5114" i="1"/>
  <c r="F5119" i="1"/>
  <c r="F5125" i="1"/>
  <c r="F5130" i="1"/>
  <c r="F5135" i="1"/>
  <c r="F5141" i="1"/>
  <c r="F5146" i="1"/>
  <c r="F5151" i="1"/>
  <c r="F5157" i="1"/>
  <c r="F5162" i="1"/>
  <c r="F5167" i="1"/>
  <c r="F5173" i="1"/>
  <c r="F5178" i="1"/>
  <c r="F5183" i="1"/>
  <c r="F5189" i="1"/>
  <c r="F5194" i="1"/>
  <c r="F5199" i="1"/>
  <c r="F3739" i="1"/>
  <c r="F3931" i="1"/>
  <c r="F3995" i="1"/>
  <c r="F4043" i="1"/>
  <c r="F4107" i="1"/>
  <c r="F4171" i="1"/>
  <c r="F4219" i="1"/>
  <c r="F4283" i="1"/>
  <c r="F4347" i="1"/>
  <c r="F4387" i="1"/>
  <c r="F4403" i="1"/>
  <c r="F4443" i="1"/>
  <c r="F4467" i="1"/>
  <c r="F4499" i="1"/>
  <c r="F4531" i="1"/>
  <c r="F4563" i="1"/>
  <c r="F4595" i="1"/>
  <c r="F4619" i="1"/>
  <c r="F4651" i="1"/>
  <c r="F4683" i="1"/>
  <c r="F4715" i="1"/>
  <c r="F4747" i="1"/>
  <c r="F4779" i="1"/>
  <c r="F4802" i="1"/>
  <c r="F4818" i="1"/>
  <c r="F4839" i="1"/>
  <c r="F4861" i="1"/>
  <c r="F4882" i="1"/>
  <c r="F4898" i="1"/>
  <c r="F4919" i="1"/>
  <c r="F4941" i="1"/>
  <c r="F4962" i="1"/>
  <c r="F4983" i="1"/>
  <c r="F5005" i="1"/>
  <c r="F5021" i="1"/>
  <c r="F5042" i="1"/>
  <c r="F5063" i="1"/>
  <c r="F5085" i="1"/>
  <c r="F5101" i="1"/>
  <c r="F5122" i="1"/>
  <c r="F5143" i="1"/>
  <c r="F5165" i="1"/>
  <c r="F5186" i="1"/>
  <c r="F7" i="2"/>
  <c r="E7" i="2"/>
  <c r="F275" i="1"/>
  <c r="F446" i="1"/>
  <c r="F616" i="1"/>
  <c r="F778" i="1"/>
  <c r="F906" i="1"/>
  <c r="F1034" i="1"/>
  <c r="F1145" i="1"/>
  <c r="F1209" i="1"/>
  <c r="F1273" i="1"/>
  <c r="F1337" i="1"/>
  <c r="F1401" i="1"/>
  <c r="F1465" i="1"/>
  <c r="F1529" i="1"/>
  <c r="F1593" i="1"/>
  <c r="F1657" i="1"/>
  <c r="F1721" i="1"/>
  <c r="F1785" i="1"/>
  <c r="F1849" i="1"/>
  <c r="F1913" i="1"/>
  <c r="F1977" i="1"/>
  <c r="F2041" i="1"/>
  <c r="F2105" i="1"/>
  <c r="F2169" i="1"/>
  <c r="F2233" i="1"/>
  <c r="F2297" i="1"/>
  <c r="F2361" i="1"/>
  <c r="F2425" i="1"/>
  <c r="F2489" i="1"/>
  <c r="F2553" i="1"/>
  <c r="F2617" i="1"/>
  <c r="F2681" i="1"/>
  <c r="F2731" i="1"/>
  <c r="F2763" i="1"/>
  <c r="F2795" i="1"/>
  <c r="F2827" i="1"/>
  <c r="F2859" i="1"/>
  <c r="F2891" i="1"/>
  <c r="F2923" i="1"/>
  <c r="F2955" i="1"/>
  <c r="F2987" i="1"/>
  <c r="F3015" i="1"/>
  <c r="F3035" i="1"/>
  <c r="F3055" i="1"/>
  <c r="F3079" i="1"/>
  <c r="F3099" i="1"/>
  <c r="F3119" i="1"/>
  <c r="F3143" i="1"/>
  <c r="F3163" i="1"/>
  <c r="F3183" i="1"/>
  <c r="F3207" i="1"/>
  <c r="F3223" i="1"/>
  <c r="F3239" i="1"/>
  <c r="F3255" i="1"/>
  <c r="F3271" i="1"/>
  <c r="F3287" i="1"/>
  <c r="F3303" i="1"/>
  <c r="F3319" i="1"/>
  <c r="F3335" i="1"/>
  <c r="F3351" i="1"/>
  <c r="F3367" i="1"/>
  <c r="F3383" i="1"/>
  <c r="F3399" i="1"/>
  <c r="F3415" i="1"/>
  <c r="F3431" i="1"/>
  <c r="F3447" i="1"/>
  <c r="F3463" i="1"/>
  <c r="F3479" i="1"/>
  <c r="F3495" i="1"/>
  <c r="F3511" i="1"/>
  <c r="F3527" i="1"/>
  <c r="F3543" i="1"/>
  <c r="F3559" i="1"/>
  <c r="F3575" i="1"/>
  <c r="F3591" i="1"/>
  <c r="F3607" i="1"/>
  <c r="F3623" i="1"/>
  <c r="F3639" i="1"/>
  <c r="F3655" i="1"/>
  <c r="F3671" i="1"/>
  <c r="F3687" i="1"/>
  <c r="F3703" i="1"/>
  <c r="F3719" i="1"/>
  <c r="F3735" i="1"/>
  <c r="F3751" i="1"/>
  <c r="F3767" i="1"/>
  <c r="F3783" i="1"/>
  <c r="F3799" i="1"/>
  <c r="F3815" i="1"/>
  <c r="F3831" i="1"/>
  <c r="F3847" i="1"/>
  <c r="F3863" i="1"/>
  <c r="F3879" i="1"/>
  <c r="F3895" i="1"/>
  <c r="F3911" i="1"/>
  <c r="F3927" i="1"/>
  <c r="F3943" i="1"/>
  <c r="F3959" i="1"/>
  <c r="F3975" i="1"/>
  <c r="F3991" i="1"/>
  <c r="F4007" i="1"/>
  <c r="F4023" i="1"/>
  <c r="F4039" i="1"/>
  <c r="F4055" i="1"/>
  <c r="F4071" i="1"/>
  <c r="F4087" i="1"/>
  <c r="F4103" i="1"/>
  <c r="F4119" i="1"/>
  <c r="F4135" i="1"/>
  <c r="F4151" i="1"/>
  <c r="F4167" i="1"/>
  <c r="F4183" i="1"/>
  <c r="F4199" i="1"/>
  <c r="F4215" i="1"/>
  <c r="F4231" i="1"/>
  <c r="F4247" i="1"/>
  <c r="F4263" i="1"/>
  <c r="F4279" i="1"/>
  <c r="F4295" i="1"/>
  <c r="F4311" i="1"/>
  <c r="F4327" i="1"/>
  <c r="F4343" i="1"/>
  <c r="F4359" i="1"/>
  <c r="F4370" i="1"/>
  <c r="F4378" i="1"/>
  <c r="F4386" i="1"/>
  <c r="F4394" i="1"/>
  <c r="F4402" i="1"/>
  <c r="F4410" i="1"/>
  <c r="F4418" i="1"/>
  <c r="F4426" i="1"/>
  <c r="F4434" i="1"/>
  <c r="F4442" i="1"/>
  <c r="F4450" i="1"/>
  <c r="F4458" i="1"/>
  <c r="F4466" i="1"/>
  <c r="F4474" i="1"/>
  <c r="F4482" i="1"/>
  <c r="F4490" i="1"/>
  <c r="F4498" i="1"/>
  <c r="F4506" i="1"/>
  <c r="F4514" i="1"/>
  <c r="F4522" i="1"/>
  <c r="F4530" i="1"/>
  <c r="F4538" i="1"/>
  <c r="F4546" i="1"/>
  <c r="F4554" i="1"/>
  <c r="F4562" i="1"/>
  <c r="F4570" i="1"/>
  <c r="F4578" i="1"/>
  <c r="F4586" i="1"/>
  <c r="F4594" i="1"/>
  <c r="F4602" i="1"/>
  <c r="F4610" i="1"/>
  <c r="F4618" i="1"/>
  <c r="F4626" i="1"/>
  <c r="F4634" i="1"/>
  <c r="F4642" i="1"/>
  <c r="F4650" i="1"/>
  <c r="F4658" i="1"/>
  <c r="F4666" i="1"/>
  <c r="F4674" i="1"/>
  <c r="F4682" i="1"/>
  <c r="F4690" i="1"/>
  <c r="F4698" i="1"/>
  <c r="F4706" i="1"/>
  <c r="F4714" i="1"/>
  <c r="F4722" i="1"/>
  <c r="F4730" i="1"/>
  <c r="F4738" i="1"/>
  <c r="F4746" i="1"/>
  <c r="F4754" i="1"/>
  <c r="F4762" i="1"/>
  <c r="F4770" i="1"/>
  <c r="F4778" i="1"/>
  <c r="F4785" i="1"/>
  <c r="F4790" i="1"/>
  <c r="F4795" i="1"/>
  <c r="F4801" i="1"/>
  <c r="F4806" i="1"/>
  <c r="F4811" i="1"/>
  <c r="F4817" i="1"/>
  <c r="F4822" i="1"/>
  <c r="F4827" i="1"/>
  <c r="F4833" i="1"/>
  <c r="F4838" i="1"/>
  <c r="F4843" i="1"/>
  <c r="F4849" i="1"/>
  <c r="F4854" i="1"/>
  <c r="F4859" i="1"/>
  <c r="F4865" i="1"/>
  <c r="F4870" i="1"/>
  <c r="F4875" i="1"/>
  <c r="F4881" i="1"/>
  <c r="F4886" i="1"/>
  <c r="F4891" i="1"/>
  <c r="F4897" i="1"/>
  <c r="F4902" i="1"/>
  <c r="F4907" i="1"/>
  <c r="F4913" i="1"/>
  <c r="F4918" i="1"/>
  <c r="F4923" i="1"/>
  <c r="F4929" i="1"/>
  <c r="F4934" i="1"/>
  <c r="F4939" i="1"/>
  <c r="F4945" i="1"/>
  <c r="F4950" i="1"/>
  <c r="F4955" i="1"/>
  <c r="F4961" i="1"/>
  <c r="F4966" i="1"/>
  <c r="F4971" i="1"/>
  <c r="F4977" i="1"/>
  <c r="F4982" i="1"/>
  <c r="F4987" i="1"/>
  <c r="F4993" i="1"/>
  <c r="F4998" i="1"/>
  <c r="F5003" i="1"/>
  <c r="F5009" i="1"/>
  <c r="F5014" i="1"/>
  <c r="F5019" i="1"/>
  <c r="F5025" i="1"/>
  <c r="F5030" i="1"/>
  <c r="F5035" i="1"/>
  <c r="F5041" i="1"/>
  <c r="F5046" i="1"/>
  <c r="F5051" i="1"/>
  <c r="F5057" i="1"/>
  <c r="F5062" i="1"/>
  <c r="F5067" i="1"/>
  <c r="F5073" i="1"/>
  <c r="F5078" i="1"/>
  <c r="F5083" i="1"/>
  <c r="F5089" i="1"/>
  <c r="F5094" i="1"/>
  <c r="F5099" i="1"/>
  <c r="F5105" i="1"/>
  <c r="F5110" i="1"/>
  <c r="F5115" i="1"/>
  <c r="F5121" i="1"/>
  <c r="F5126" i="1"/>
  <c r="F5131" i="1"/>
  <c r="F5137" i="1"/>
  <c r="F5142" i="1"/>
  <c r="F5147" i="1"/>
  <c r="F5153" i="1"/>
  <c r="F5158" i="1"/>
  <c r="F5163" i="1"/>
  <c r="F5169" i="1"/>
  <c r="F5174" i="1"/>
  <c r="F5179" i="1"/>
  <c r="F5185" i="1"/>
  <c r="F5190" i="1"/>
  <c r="F5195" i="1"/>
  <c r="F5201" i="1"/>
  <c r="D7" i="2"/>
  <c r="F3675" i="1"/>
  <c r="F3851" i="1"/>
  <c r="F3915" i="1"/>
  <c r="F3963" i="1"/>
  <c r="F4011" i="1"/>
  <c r="F4075" i="1"/>
  <c r="F4139" i="1"/>
  <c r="F4187" i="1"/>
  <c r="F4251" i="1"/>
  <c r="F4315" i="1"/>
  <c r="F4371" i="1"/>
  <c r="F4395" i="1"/>
  <c r="F4427" i="1"/>
  <c r="F4459" i="1"/>
  <c r="F4491" i="1"/>
  <c r="F4523" i="1"/>
  <c r="F4555" i="1"/>
  <c r="F4579" i="1"/>
  <c r="F4611" i="1"/>
  <c r="F4643" i="1"/>
  <c r="F4675" i="1"/>
  <c r="F4707" i="1"/>
  <c r="F4739" i="1"/>
  <c r="F4763" i="1"/>
  <c r="F4791" i="1"/>
  <c r="F4813" i="1"/>
  <c r="F4834" i="1"/>
  <c r="F4850" i="1"/>
  <c r="F4871" i="1"/>
  <c r="F4893" i="1"/>
  <c r="F4914" i="1"/>
  <c r="F4935" i="1"/>
  <c r="F4957" i="1"/>
  <c r="F4978" i="1"/>
  <c r="F4999" i="1"/>
  <c r="F5015" i="1"/>
  <c r="F5037" i="1"/>
  <c r="F5058" i="1"/>
  <c r="F5079" i="1"/>
  <c r="F5095" i="1"/>
  <c r="F5117" i="1"/>
  <c r="F5138" i="1"/>
  <c r="F5159" i="1"/>
  <c r="F5181" i="1"/>
  <c r="F5202" i="1"/>
  <c r="F120" i="1"/>
  <c r="F339" i="1"/>
  <c r="F510" i="1"/>
  <c r="F680" i="1"/>
  <c r="F826" i="1"/>
  <c r="F954" i="1"/>
  <c r="F1082" i="1"/>
  <c r="F1169" i="1"/>
  <c r="F1233" i="1"/>
  <c r="F1297" i="1"/>
  <c r="F1361" i="1"/>
  <c r="F1425" i="1"/>
  <c r="F1489" i="1"/>
  <c r="F1553" i="1"/>
  <c r="F1617" i="1"/>
  <c r="F1681" i="1"/>
  <c r="F1745" i="1"/>
  <c r="F1809" i="1"/>
  <c r="F1873" i="1"/>
  <c r="F1937" i="1"/>
  <c r="F2001" i="1"/>
  <c r="F2065" i="1"/>
  <c r="F2129" i="1"/>
  <c r="F2193" i="1"/>
  <c r="F2257" i="1"/>
  <c r="F2321" i="1"/>
  <c r="F2385" i="1"/>
  <c r="F2449" i="1"/>
  <c r="F2513" i="1"/>
  <c r="F2577" i="1"/>
  <c r="F2641" i="1"/>
  <c r="F2705" i="1"/>
  <c r="F2743" i="1"/>
  <c r="F2775" i="1"/>
  <c r="F2807" i="1"/>
  <c r="F2839" i="1"/>
  <c r="F2871" i="1"/>
  <c r="F2903" i="1"/>
  <c r="F2935" i="1"/>
  <c r="F2967" i="1"/>
  <c r="F2999" i="1"/>
  <c r="F3019" i="1"/>
  <c r="F3039" i="1"/>
  <c r="F3063" i="1"/>
  <c r="F3083" i="1"/>
  <c r="F3103" i="1"/>
  <c r="F3127" i="1"/>
  <c r="F3147" i="1"/>
  <c r="F3167" i="1"/>
  <c r="F3191" i="1"/>
  <c r="F3211" i="1"/>
  <c r="F3227" i="1"/>
  <c r="F3243" i="1"/>
  <c r="F3259" i="1"/>
  <c r="F3275" i="1"/>
  <c r="F3291" i="1"/>
  <c r="F3307" i="1"/>
  <c r="F3323" i="1"/>
  <c r="F3339" i="1"/>
  <c r="F3355" i="1"/>
  <c r="F3371" i="1"/>
  <c r="F3387" i="1"/>
  <c r="F3403" i="1"/>
  <c r="F3419" i="1"/>
  <c r="F3435" i="1"/>
  <c r="F3451" i="1"/>
  <c r="F3467" i="1"/>
  <c r="F3483" i="1"/>
  <c r="F3499" i="1"/>
  <c r="F3515" i="1"/>
  <c r="F3531" i="1"/>
  <c r="F3547" i="1"/>
  <c r="F3563" i="1"/>
  <c r="F3579" i="1"/>
  <c r="F3595" i="1"/>
  <c r="F3611" i="1"/>
  <c r="F3627" i="1"/>
  <c r="F3643" i="1"/>
  <c r="F3659" i="1"/>
  <c r="F3691" i="1"/>
  <c r="F3723" i="1"/>
  <c r="F3755" i="1"/>
  <c r="F3771" i="1"/>
  <c r="F3787" i="1"/>
  <c r="F3803" i="1"/>
  <c r="F3819" i="1"/>
  <c r="F3835" i="1"/>
  <c r="F3867" i="1"/>
  <c r="F3899" i="1"/>
  <c r="F3979" i="1"/>
  <c r="F4059" i="1"/>
  <c r="F4123" i="1"/>
  <c r="F4235" i="1"/>
  <c r="F4299" i="1"/>
  <c r="F4363" i="1"/>
  <c r="F4419" i="1"/>
  <c r="F4451" i="1"/>
  <c r="F4483" i="1"/>
  <c r="F4515" i="1"/>
  <c r="F4547" i="1"/>
  <c r="F4587" i="1"/>
  <c r="F4635" i="1"/>
  <c r="F4667" i="1"/>
  <c r="F4699" i="1"/>
  <c r="F4731" i="1"/>
  <c r="F4771" i="1"/>
  <c r="F4797" i="1"/>
  <c r="F4829" i="1"/>
  <c r="F4855" i="1"/>
  <c r="F4877" i="1"/>
  <c r="F4903" i="1"/>
  <c r="F4930" i="1"/>
  <c r="F4951" i="1"/>
  <c r="F4973" i="1"/>
  <c r="F4994" i="1"/>
  <c r="F5026" i="1"/>
  <c r="F5053" i="1"/>
  <c r="F5074" i="1"/>
  <c r="F5106" i="1"/>
  <c r="F5133" i="1"/>
  <c r="F5154" i="1"/>
  <c r="F5175" i="1"/>
  <c r="F5197" i="1"/>
  <c r="F10" i="2"/>
  <c r="D10" i="2"/>
  <c r="G10" i="2"/>
  <c r="E10" i="2"/>
  <c r="G11" i="2"/>
  <c r="F11" i="2"/>
  <c r="D11" i="2"/>
  <c r="E11" i="2"/>
  <c r="M13" i="1"/>
  <c r="M12" i="1" l="1"/>
  <c r="M16" i="1"/>
  <c r="I4222" i="1" l="1"/>
  <c r="I1002" i="1"/>
  <c r="I163" i="1"/>
  <c r="I4218" i="1"/>
  <c r="I4220" i="1"/>
  <c r="I1611" i="1"/>
  <c r="I2416" i="1"/>
  <c r="J163" i="1" l="1"/>
  <c r="J4222" i="1"/>
  <c r="J4220" i="1"/>
  <c r="J1002" i="1"/>
  <c r="J1611" i="1"/>
  <c r="J4218" i="1"/>
  <c r="J2416" i="1"/>
  <c r="I3102" i="1" l="1"/>
  <c r="I3302" i="1"/>
  <c r="I4002" i="1"/>
  <c r="I3502" i="1"/>
  <c r="I807" i="1"/>
  <c r="I3202" i="1"/>
  <c r="J3102" i="1" l="1"/>
  <c r="J3302" i="1"/>
  <c r="J4002" i="1"/>
  <c r="J3502" i="1"/>
  <c r="J807" i="1"/>
  <c r="J3202" i="1"/>
  <c r="G4438" i="1"/>
  <c r="G4130" i="1"/>
  <c r="G4098" i="1"/>
  <c r="G4478" i="1"/>
  <c r="L1" i="1" a="1"/>
  <c r="G3440" i="1" l="1"/>
  <c r="G3947" i="1"/>
  <c r="G3307" i="1"/>
  <c r="G4890" i="1"/>
  <c r="G5129" i="1"/>
  <c r="G2892" i="1"/>
  <c r="G4414" i="1"/>
  <c r="G4695" i="1"/>
  <c r="G4484" i="1"/>
  <c r="H4484" i="1" s="1"/>
  <c r="G2495" i="1"/>
  <c r="G2796" i="1"/>
  <c r="G4931" i="1"/>
  <c r="H4931" i="1" s="1"/>
  <c r="G4855" i="1"/>
  <c r="G5143" i="1"/>
  <c r="G3441" i="1"/>
  <c r="G5049" i="1"/>
  <c r="H5049" i="1" s="1"/>
  <c r="G4424" i="1"/>
  <c r="G1793" i="1"/>
  <c r="G4770" i="1"/>
  <c r="G4443" i="1"/>
  <c r="H4443" i="1" s="1"/>
  <c r="G4995" i="1"/>
  <c r="G4728" i="1"/>
  <c r="G4702" i="1"/>
  <c r="G2383" i="1"/>
  <c r="H2383" i="1" s="1"/>
  <c r="G5108" i="1"/>
  <c r="G2552" i="1"/>
  <c r="G2155" i="1"/>
  <c r="G4405" i="1"/>
  <c r="H4405" i="1" s="1"/>
  <c r="G5017" i="1"/>
  <c r="G5037" i="1"/>
  <c r="G4595" i="1"/>
  <c r="G5121" i="1"/>
  <c r="H5121" i="1" s="1"/>
  <c r="G4371" i="1"/>
  <c r="G3523" i="1"/>
  <c r="G1341" i="1"/>
  <c r="G4514" i="1"/>
  <c r="H4514" i="1" s="1"/>
  <c r="G3578" i="1"/>
  <c r="G4207" i="1"/>
  <c r="G4412" i="1"/>
  <c r="G5089" i="1"/>
  <c r="H5089" i="1" s="1"/>
  <c r="G4638" i="1"/>
  <c r="G4803" i="1"/>
  <c r="G1681" i="1"/>
  <c r="G4690" i="1"/>
  <c r="H4690" i="1" s="1"/>
  <c r="G1697" i="1"/>
  <c r="G4953" i="1"/>
  <c r="G5059" i="1"/>
  <c r="G2895" i="1"/>
  <c r="H2895" i="1" s="1"/>
  <c r="G5146" i="1"/>
  <c r="G4600" i="1"/>
  <c r="G4488" i="1"/>
  <c r="G4947" i="1"/>
  <c r="H4947" i="1" s="1"/>
  <c r="G4099" i="1"/>
  <c r="G3063" i="1"/>
  <c r="G5152" i="1"/>
  <c r="H5152" i="1" s="1"/>
  <c r="G4338" i="1"/>
  <c r="H4338" i="1" s="1"/>
  <c r="G2623" i="1"/>
  <c r="G4798" i="1"/>
  <c r="G1624" i="1"/>
  <c r="G4556" i="1"/>
  <c r="H4556" i="1" s="1"/>
  <c r="G3858" i="1"/>
  <c r="G5028" i="1"/>
  <c r="G3791" i="1"/>
  <c r="G3782" i="1"/>
  <c r="H3782" i="1" s="1"/>
  <c r="G5090" i="1"/>
  <c r="G4943" i="1"/>
  <c r="G4717" i="1"/>
  <c r="G5117" i="1"/>
  <c r="H5117" i="1" s="1"/>
  <c r="G4590" i="1"/>
  <c r="G3779" i="1"/>
  <c r="G3642" i="1"/>
  <c r="G4759" i="1"/>
  <c r="H4759" i="1" s="1"/>
  <c r="G2391" i="1"/>
  <c r="H2391" i="1" s="1"/>
  <c r="G4034" i="1"/>
  <c r="G597" i="1"/>
  <c r="G3515" i="1"/>
  <c r="H3515" i="1" s="1"/>
  <c r="G3570" i="1"/>
  <c r="G3731" i="1"/>
  <c r="G3883" i="1"/>
  <c r="G4918" i="1"/>
  <c r="H4918" i="1" s="1"/>
  <c r="G3778" i="1"/>
  <c r="G4848" i="1"/>
  <c r="G4198" i="1"/>
  <c r="G1911" i="1"/>
  <c r="H1911" i="1" s="1"/>
  <c r="G3020" i="1"/>
  <c r="G4446" i="1"/>
  <c r="G2768" i="1"/>
  <c r="G3167" i="1"/>
  <c r="H3167" i="1" s="1"/>
  <c r="G4814" i="1"/>
  <c r="G4723" i="1"/>
  <c r="G4824" i="1"/>
  <c r="G4819" i="1"/>
  <c r="H4819" i="1" s="1"/>
  <c r="G4195" i="1"/>
  <c r="G3603" i="1"/>
  <c r="G2672" i="1"/>
  <c r="G5020" i="1"/>
  <c r="H5020" i="1" s="1"/>
  <c r="G4423" i="1"/>
  <c r="G3898" i="1"/>
  <c r="G3019" i="1"/>
  <c r="G5083" i="1"/>
  <c r="H5083" i="1" s="1"/>
  <c r="G4574" i="1"/>
  <c r="G2871" i="1"/>
  <c r="G3264" i="1"/>
  <c r="G5165" i="1"/>
  <c r="H5165" i="1" s="1"/>
  <c r="G3148" i="1"/>
  <c r="G5099" i="1"/>
  <c r="G2956" i="1"/>
  <c r="G4464" i="1"/>
  <c r="H4464" i="1" s="1"/>
  <c r="G3425" i="1"/>
  <c r="G3522" i="1"/>
  <c r="G4619" i="1"/>
  <c r="G4211" i="1"/>
  <c r="H4211" i="1" s="1"/>
  <c r="G4612" i="1"/>
  <c r="H4612" i="1" s="1"/>
  <c r="G3863" i="1"/>
  <c r="G5184" i="1"/>
  <c r="H5184" i="1" s="1"/>
  <c r="G3862" i="1"/>
  <c r="H3862" i="1" s="1"/>
  <c r="G3803" i="1"/>
  <c r="G4919" i="1"/>
  <c r="G4935" i="1"/>
  <c r="G3275" i="1"/>
  <c r="H3275" i="1" s="1"/>
  <c r="G4320" i="1"/>
  <c r="G1941" i="1"/>
  <c r="G3931" i="1"/>
  <c r="G1412" i="1"/>
  <c r="H1412" i="1" s="1"/>
  <c r="G4842" i="1"/>
  <c r="G4885" i="1"/>
  <c r="G137" i="1"/>
  <c r="G3226" i="1"/>
  <c r="H3226" i="1" s="1"/>
  <c r="G1435" i="1"/>
  <c r="G1060" i="1"/>
  <c r="G1571" i="1"/>
  <c r="G1572" i="1"/>
  <c r="H1572" i="1" s="1"/>
  <c r="G3174" i="1"/>
  <c r="G2973" i="1"/>
  <c r="G1955" i="1"/>
  <c r="G2518" i="1"/>
  <c r="H2518" i="1" s="1"/>
  <c r="G1745" i="1"/>
  <c r="G3027" i="1"/>
  <c r="G2294" i="1"/>
  <c r="G2232" i="1"/>
  <c r="H2232" i="1" s="1"/>
  <c r="G2721" i="1"/>
  <c r="G1580" i="1"/>
  <c r="G2239" i="1"/>
  <c r="G2722" i="1"/>
  <c r="H2722" i="1" s="1"/>
  <c r="G3182" i="1"/>
  <c r="G1890" i="1"/>
  <c r="G1407" i="1"/>
  <c r="G1976" i="1"/>
  <c r="H1976" i="1" s="1"/>
  <c r="G2285" i="1"/>
  <c r="G2529" i="1"/>
  <c r="G2757" i="1"/>
  <c r="G1239" i="1"/>
  <c r="H1239" i="1" s="1"/>
  <c r="G1636" i="1"/>
  <c r="G1983" i="1"/>
  <c r="G2287" i="1"/>
  <c r="G2530" i="1"/>
  <c r="H2530" i="1" s="1"/>
  <c r="G2758" i="1"/>
  <c r="G2990" i="1"/>
  <c r="G3214" i="1"/>
  <c r="G3442" i="1"/>
  <c r="H3442" i="1" s="1"/>
  <c r="G2082" i="1"/>
  <c r="G1599" i="1"/>
  <c r="G2029" i="1"/>
  <c r="G2328" i="1"/>
  <c r="H2328" i="1" s="1"/>
  <c r="G2565" i="1"/>
  <c r="G116" i="1"/>
  <c r="G1252" i="1"/>
  <c r="G1508" i="1"/>
  <c r="H1508" i="1" s="1"/>
  <c r="G1751" i="1"/>
  <c r="G1988" i="1"/>
  <c r="G2180" i="1"/>
  <c r="G2370" i="1"/>
  <c r="H2370" i="1" s="1"/>
  <c r="G2542" i="1"/>
  <c r="G2678" i="1"/>
  <c r="G2822" i="1"/>
  <c r="G2994" i="1"/>
  <c r="H2994" i="1" s="1"/>
  <c r="G3138" i="1"/>
  <c r="G3278" i="1"/>
  <c r="G3446" i="1"/>
  <c r="G1276" i="1"/>
  <c r="H1276" i="1" s="1"/>
  <c r="G1660" i="1"/>
  <c r="G2032" i="1"/>
  <c r="G2309" i="1"/>
  <c r="G2539" i="1"/>
  <c r="H2539" i="1" s="1"/>
  <c r="G2792" i="1"/>
  <c r="G2936" i="1"/>
  <c r="G3075" i="1"/>
  <c r="G3245" i="1"/>
  <c r="H3245" i="1" s="1"/>
  <c r="G3363" i="1"/>
  <c r="G3472" i="1"/>
  <c r="G3556" i="1"/>
  <c r="G3644" i="1"/>
  <c r="H3644" i="1" s="1"/>
  <c r="G3728" i="1"/>
  <c r="G3808" i="1"/>
  <c r="G3872" i="1"/>
  <c r="G3936" i="1"/>
  <c r="H3936" i="1" s="1"/>
  <c r="G4000" i="1"/>
  <c r="G4064" i="1"/>
  <c r="G4128" i="1"/>
  <c r="H4128" i="1" s="1"/>
  <c r="G4192" i="1"/>
  <c r="H4192" i="1" s="1"/>
  <c r="G662" i="1"/>
  <c r="G1220" i="1"/>
  <c r="G1448" i="1"/>
  <c r="G1676" i="1"/>
  <c r="H1676" i="1" s="1"/>
  <c r="G1873" i="1"/>
  <c r="G2044" i="1"/>
  <c r="G2215" i="1"/>
  <c r="G2380" i="1"/>
  <c r="H2380" i="1" s="1"/>
  <c r="G2508" i="1"/>
  <c r="G2636" i="1"/>
  <c r="G1707" i="1"/>
  <c r="H1707" i="1" s="1"/>
  <c r="G2077" i="1"/>
  <c r="H2077" i="1" s="1"/>
  <c r="G2079" i="1"/>
  <c r="G917" i="1"/>
  <c r="G3315" i="1"/>
  <c r="G2517" i="1"/>
  <c r="H2517" i="1" s="1"/>
  <c r="G2974" i="1"/>
  <c r="G2213" i="1"/>
  <c r="G3171" i="1"/>
  <c r="H3171" i="1" s="1"/>
  <c r="G1671" i="1"/>
  <c r="H1671" i="1" s="1"/>
  <c r="G2377" i="1"/>
  <c r="G609" i="1"/>
  <c r="G1779" i="1"/>
  <c r="G2382" i="1"/>
  <c r="H2382" i="1" s="1"/>
  <c r="G2838" i="1"/>
  <c r="G3294" i="1"/>
  <c r="G2230" i="1"/>
  <c r="G1784" i="1"/>
  <c r="H1784" i="1" s="1"/>
  <c r="G2093" i="1"/>
  <c r="G2389" i="1"/>
  <c r="G2613" i="1"/>
  <c r="H2613" i="1" s="1"/>
  <c r="G630" i="1"/>
  <c r="H630" i="1" s="1"/>
  <c r="G1395" i="1"/>
  <c r="G1791" i="1"/>
  <c r="G2095" i="1"/>
  <c r="G2390" i="1"/>
  <c r="H2390" i="1" s="1"/>
  <c r="G2614" i="1"/>
  <c r="G2846" i="1"/>
  <c r="G3074" i="1"/>
  <c r="G3298" i="1"/>
  <c r="H3298" i="1" s="1"/>
  <c r="G1589" i="1"/>
  <c r="G2338" i="1"/>
  <c r="G1837" i="1"/>
  <c r="G2141" i="1"/>
  <c r="H2141" i="1" s="1"/>
  <c r="G2421" i="1"/>
  <c r="G2649" i="1"/>
  <c r="G843" i="1"/>
  <c r="H843" i="1" s="1"/>
  <c r="G1295" i="1"/>
  <c r="H1295" i="1" s="1"/>
  <c r="G1551" i="1"/>
  <c r="G1839" i="1"/>
  <c r="G2031" i="1"/>
  <c r="G2217" i="1"/>
  <c r="H2217" i="1" s="1"/>
  <c r="G2422" i="1"/>
  <c r="G2566" i="1"/>
  <c r="G2710" i="1"/>
  <c r="G2882" i="1"/>
  <c r="G3022" i="1"/>
  <c r="G3166" i="1"/>
  <c r="G3334" i="1"/>
  <c r="G468" i="1"/>
  <c r="H468" i="1" s="1"/>
  <c r="G1347" i="1"/>
  <c r="G1797" i="1"/>
  <c r="G2085" i="1"/>
  <c r="G2371" i="1"/>
  <c r="G2627" i="1"/>
  <c r="G2819" i="1"/>
  <c r="G2963" i="1"/>
  <c r="G3133" i="1"/>
  <c r="H3133" i="1" s="1"/>
  <c r="G3277" i="1"/>
  <c r="G3389" i="1"/>
  <c r="G3492" i="1"/>
  <c r="G3580" i="1"/>
  <c r="H3580" i="1" s="1"/>
  <c r="G3664" i="1"/>
  <c r="G3748" i="1"/>
  <c r="G3824" i="1"/>
  <c r="G3888" i="1"/>
  <c r="H3888" i="1" s="1"/>
  <c r="G3952" i="1"/>
  <c r="G4016" i="1"/>
  <c r="G4080" i="1"/>
  <c r="G4144" i="1"/>
  <c r="H4144" i="1" s="1"/>
  <c r="G4208" i="1"/>
  <c r="G833" i="1"/>
  <c r="G1277" i="1"/>
  <c r="G1505" i="1"/>
  <c r="H1505" i="1" s="1"/>
  <c r="G1732" i="1"/>
  <c r="G1916" i="1"/>
  <c r="G2087" i="1"/>
  <c r="G2257" i="1"/>
  <c r="H2257" i="1" s="1"/>
  <c r="G2412" i="1"/>
  <c r="G2540" i="1"/>
  <c r="G2668" i="1"/>
  <c r="G2793" i="1"/>
  <c r="H2793" i="1" s="1"/>
  <c r="G1346" i="1"/>
  <c r="G2066" i="1"/>
  <c r="G2489" i="1"/>
  <c r="G2494" i="1"/>
  <c r="H2494" i="1" s="1"/>
  <c r="G1936" i="1"/>
  <c r="G3608" i="1"/>
  <c r="G1209" i="1"/>
  <c r="G3314" i="1"/>
  <c r="H3314" i="1" s="1"/>
  <c r="G2595" i="1"/>
  <c r="G3341" i="1"/>
  <c r="G1928" i="1"/>
  <c r="G2497" i="1"/>
  <c r="H2497" i="1" s="1"/>
  <c r="G1160" i="1"/>
  <c r="G1929" i="1"/>
  <c r="G2498" i="1"/>
  <c r="G2950" i="1"/>
  <c r="G3406" i="1"/>
  <c r="H3406" i="1" s="1"/>
  <c r="G2318" i="1"/>
  <c r="G1827" i="1"/>
  <c r="G2125" i="1"/>
  <c r="G2417" i="1"/>
  <c r="G2645" i="1"/>
  <c r="G779" i="1"/>
  <c r="G1437" i="1"/>
  <c r="G1833" i="1"/>
  <c r="G2132" i="1"/>
  <c r="G2418" i="1"/>
  <c r="G2646" i="1"/>
  <c r="H2646" i="1" s="1"/>
  <c r="G2870" i="1"/>
  <c r="G3102" i="1"/>
  <c r="G3330" i="1"/>
  <c r="H3330" i="1" s="1"/>
  <c r="G1728" i="1"/>
  <c r="G650" i="1"/>
  <c r="G1869" i="1"/>
  <c r="G2179" i="1"/>
  <c r="G2453" i="1"/>
  <c r="H2453" i="1" s="1"/>
  <c r="G2677" i="1"/>
  <c r="G971" i="1"/>
  <c r="G1352" i="1"/>
  <c r="G1657" i="1"/>
  <c r="H1657" i="1" s="1"/>
  <c r="G1876" i="1"/>
  <c r="G2068" i="1"/>
  <c r="G2292" i="1"/>
  <c r="H2292" i="1" s="1"/>
  <c r="G2454" i="1"/>
  <c r="H2454" i="1" s="1"/>
  <c r="G2594" i="1"/>
  <c r="G2766" i="1"/>
  <c r="G2910" i="1"/>
  <c r="G3054" i="1"/>
  <c r="G3222" i="1"/>
  <c r="G3362" i="1"/>
  <c r="G789" i="1"/>
  <c r="G1503" i="1"/>
  <c r="G1861" i="1"/>
  <c r="G2139" i="1"/>
  <c r="G2451" i="1"/>
  <c r="G2667" i="1"/>
  <c r="H2667" i="1" s="1"/>
  <c r="G2851" i="1"/>
  <c r="G3021" i="1"/>
  <c r="G3160" i="1"/>
  <c r="G3304" i="1"/>
  <c r="H3304" i="1" s="1"/>
  <c r="G3416" i="1"/>
  <c r="G3516" i="1"/>
  <c r="G3600" i="1"/>
  <c r="G3684" i="1"/>
  <c r="H3684" i="1" s="1"/>
  <c r="G3772" i="1"/>
  <c r="G3840" i="1"/>
  <c r="G3904" i="1"/>
  <c r="G3968" i="1"/>
  <c r="H3968" i="1" s="1"/>
  <c r="G4032" i="1"/>
  <c r="G4096" i="1"/>
  <c r="G4160" i="1"/>
  <c r="G4224" i="1"/>
  <c r="H4224" i="1" s="1"/>
  <c r="G1003" i="1"/>
  <c r="H1003" i="1" s="1"/>
  <c r="G1335" i="1"/>
  <c r="G1561" i="1"/>
  <c r="G1788" i="1"/>
  <c r="H1788" i="1" s="1"/>
  <c r="G1959" i="1"/>
  <c r="G2129" i="1"/>
  <c r="G2300" i="1"/>
  <c r="G2444" i="1"/>
  <c r="G2572" i="1"/>
  <c r="G2700" i="1"/>
  <c r="G2714" i="1"/>
  <c r="G587" i="1"/>
  <c r="H587" i="1" s="1"/>
  <c r="G1961" i="1"/>
  <c r="G2083" i="1"/>
  <c r="G2610" i="1"/>
  <c r="H2610" i="1" s="1"/>
  <c r="G1944" i="1"/>
  <c r="H1944" i="1" s="1"/>
  <c r="G1176" i="1"/>
  <c r="G2502" i="1"/>
  <c r="G3414" i="1"/>
  <c r="G2291" i="1"/>
  <c r="H2291" i="1" s="1"/>
  <c r="G1452" i="1"/>
  <c r="G2329" i="1"/>
  <c r="G2934" i="1"/>
  <c r="G1204" i="1"/>
  <c r="H1204" i="1" s="1"/>
  <c r="G2499" i="1"/>
  <c r="G3192" i="1"/>
  <c r="G3620" i="1"/>
  <c r="H3620" i="1" s="1"/>
  <c r="G3920" i="1"/>
  <c r="H3920" i="1" s="1"/>
  <c r="G4176" i="1"/>
  <c r="G1619" i="1"/>
  <c r="G2343" i="1"/>
  <c r="G2764" i="1"/>
  <c r="H2764" i="1" s="1"/>
  <c r="G2879" i="1"/>
  <c r="G2964" i="1"/>
  <c r="G3049" i="1"/>
  <c r="G3135" i="1"/>
  <c r="H3135" i="1" s="1"/>
  <c r="G3220" i="1"/>
  <c r="G3305" i="1"/>
  <c r="G3391" i="1"/>
  <c r="G3473" i="1"/>
  <c r="H3473" i="1" s="1"/>
  <c r="G3537" i="1"/>
  <c r="G3601" i="1"/>
  <c r="G3665" i="1"/>
  <c r="G3729" i="1"/>
  <c r="H3729" i="1" s="1"/>
  <c r="G3793" i="1"/>
  <c r="G3857" i="1"/>
  <c r="G3921" i="1"/>
  <c r="G3985" i="1"/>
  <c r="H3985" i="1" s="1"/>
  <c r="G4049" i="1"/>
  <c r="G4113" i="1"/>
  <c r="G4177" i="1"/>
  <c r="G4241" i="1"/>
  <c r="H4241" i="1" s="1"/>
  <c r="G4305" i="1"/>
  <c r="G4369" i="1"/>
  <c r="G4433" i="1"/>
  <c r="G4497" i="1"/>
  <c r="H4497" i="1" s="1"/>
  <c r="G4561" i="1"/>
  <c r="G4625" i="1"/>
  <c r="G4689" i="1"/>
  <c r="G4753" i="1"/>
  <c r="H4753" i="1" s="1"/>
  <c r="G4817" i="1"/>
  <c r="H4817" i="1" s="1"/>
  <c r="G4881" i="1"/>
  <c r="G4945" i="1"/>
  <c r="G427" i="1"/>
  <c r="H427" i="1" s="1"/>
  <c r="G1383" i="1"/>
  <c r="G1404" i="1"/>
  <c r="G1957" i="1"/>
  <c r="G2403" i="1"/>
  <c r="H2403" i="1" s="1"/>
  <c r="G2739" i="1"/>
  <c r="G2984" i="1"/>
  <c r="G3213" i="1"/>
  <c r="G1464" i="1"/>
  <c r="H1464" i="1" s="1"/>
  <c r="G2834" i="1"/>
  <c r="G1103" i="1"/>
  <c r="G2609" i="1"/>
  <c r="H2609" i="1" s="1"/>
  <c r="G3062" i="1"/>
  <c r="H3062" i="1" s="1"/>
  <c r="G2243" i="1"/>
  <c r="G1593" i="1"/>
  <c r="G2734" i="1"/>
  <c r="G1998" i="1"/>
  <c r="H1998" i="1" s="1"/>
  <c r="G2537" i="1"/>
  <c r="G1708" i="1"/>
  <c r="G2482" i="1"/>
  <c r="G3106" i="1"/>
  <c r="H3106" i="1" s="1"/>
  <c r="G1575" i="1"/>
  <c r="G2707" i="1"/>
  <c r="G3331" i="1"/>
  <c r="G3708" i="1"/>
  <c r="H3708" i="1" s="1"/>
  <c r="G3984" i="1"/>
  <c r="G471" i="1"/>
  <c r="G1831" i="1"/>
  <c r="G2476" i="1"/>
  <c r="H2476" i="1" s="1"/>
  <c r="G2815" i="1"/>
  <c r="G2900" i="1"/>
  <c r="G2985" i="1"/>
  <c r="G3071" i="1"/>
  <c r="H3071" i="1" s="1"/>
  <c r="G3156" i="1"/>
  <c r="G3241" i="1"/>
  <c r="G3327" i="1"/>
  <c r="G3412" i="1"/>
  <c r="G3489" i="1"/>
  <c r="G3553" i="1"/>
  <c r="G3617" i="1"/>
  <c r="G3681" i="1"/>
  <c r="H3681" i="1" s="1"/>
  <c r="G3745" i="1"/>
  <c r="G3809" i="1"/>
  <c r="G3873" i="1"/>
  <c r="G3937" i="1"/>
  <c r="H3937" i="1" s="1"/>
  <c r="G4001" i="1"/>
  <c r="G4065" i="1"/>
  <c r="G4129" i="1"/>
  <c r="G4193" i="1"/>
  <c r="H4193" i="1" s="1"/>
  <c r="G4257" i="1"/>
  <c r="H4257" i="1" s="1"/>
  <c r="G4321" i="1"/>
  <c r="G4385" i="1"/>
  <c r="G4449" i="1"/>
  <c r="H4449" i="1" s="1"/>
  <c r="G4513" i="1"/>
  <c r="G4577" i="1"/>
  <c r="G4641" i="1"/>
  <c r="G4705" i="1"/>
  <c r="G4769" i="1"/>
  <c r="G4833" i="1"/>
  <c r="G4897" i="1"/>
  <c r="H4897" i="1" s="1"/>
  <c r="G4961" i="1"/>
  <c r="H4961" i="1" s="1"/>
  <c r="G810" i="1"/>
  <c r="G1496" i="1"/>
  <c r="G1560" i="1"/>
  <c r="H1560" i="1" s="1"/>
  <c r="G2075" i="1"/>
  <c r="H2075" i="1" s="1"/>
  <c r="G2483" i="1"/>
  <c r="G2813" i="1"/>
  <c r="G3043" i="1"/>
  <c r="G3267" i="1"/>
  <c r="H3267" i="1" s="1"/>
  <c r="G3459" i="1"/>
  <c r="G3572" i="1"/>
  <c r="G3692" i="1"/>
  <c r="H3692" i="1" s="1"/>
  <c r="G3800" i="1"/>
  <c r="H3800" i="1" s="1"/>
  <c r="G3884" i="1"/>
  <c r="G3972" i="1"/>
  <c r="G4056" i="1"/>
  <c r="H4056" i="1" s="1"/>
  <c r="G4140" i="1"/>
  <c r="H4140" i="1" s="1"/>
  <c r="G79" i="1"/>
  <c r="G1192" i="1"/>
  <c r="G1491" i="1"/>
  <c r="G1799" i="1"/>
  <c r="H1799" i="1" s="1"/>
  <c r="G2023" i="1"/>
  <c r="G2247" i="1"/>
  <c r="G2452" i="1"/>
  <c r="G2620" i="1"/>
  <c r="H2620" i="1" s="1"/>
  <c r="G2788" i="1"/>
  <c r="G2905" i="1"/>
  <c r="G3017" i="1"/>
  <c r="G3129" i="1"/>
  <c r="H3129" i="1" s="1"/>
  <c r="G3247" i="1"/>
  <c r="H3247" i="1" s="1"/>
  <c r="G3359" i="1"/>
  <c r="G3469" i="1"/>
  <c r="G3557" i="1"/>
  <c r="H3557" i="1" s="1"/>
  <c r="G1440" i="1"/>
  <c r="G2883" i="1"/>
  <c r="G959" i="1"/>
  <c r="G1945" i="1"/>
  <c r="H1945" i="1" s="1"/>
  <c r="G1443" i="1"/>
  <c r="G1919" i="1"/>
  <c r="G3250" i="1"/>
  <c r="G2904" i="1"/>
  <c r="H2904" i="1" s="1"/>
  <c r="G3792" i="1"/>
  <c r="G1136" i="1"/>
  <c r="G2604" i="1"/>
  <c r="G2921" i="1"/>
  <c r="H2921" i="1" s="1"/>
  <c r="G3092" i="1"/>
  <c r="G3263" i="1"/>
  <c r="G3433" i="1"/>
  <c r="G3569" i="1"/>
  <c r="H3569" i="1" s="1"/>
  <c r="G3697" i="1"/>
  <c r="H3697" i="1" s="1"/>
  <c r="G3825" i="1"/>
  <c r="G3953" i="1"/>
  <c r="G4081" i="1"/>
  <c r="H4081" i="1" s="1"/>
  <c r="G4209" i="1"/>
  <c r="G4337" i="1"/>
  <c r="G4465" i="1"/>
  <c r="H4465" i="1" s="1"/>
  <c r="G4593" i="1"/>
  <c r="H4593" i="1" s="1"/>
  <c r="G4721" i="1"/>
  <c r="G4849" i="1"/>
  <c r="G4977" i="1"/>
  <c r="G1002" i="1"/>
  <c r="H1002" i="1" s="1"/>
  <c r="G2181" i="1"/>
  <c r="G2872" i="1"/>
  <c r="G3325" i="1"/>
  <c r="G3520" i="1"/>
  <c r="H3520" i="1" s="1"/>
  <c r="G3660" i="1"/>
  <c r="G3820" i="1"/>
  <c r="G3928" i="1"/>
  <c r="H3928" i="1" s="1"/>
  <c r="G4036" i="1"/>
  <c r="H4036" i="1" s="1"/>
  <c r="G4164" i="1"/>
  <c r="G790" i="1"/>
  <c r="G1420" i="1"/>
  <c r="G1852" i="1"/>
  <c r="H1852" i="1" s="1"/>
  <c r="G2140" i="1"/>
  <c r="G2404" i="1"/>
  <c r="G2660" i="1"/>
  <c r="H2660" i="1" s="1"/>
  <c r="G2847" i="1"/>
  <c r="H2847" i="1" s="1"/>
  <c r="G2991" i="1"/>
  <c r="G3161" i="1"/>
  <c r="G3300" i="1"/>
  <c r="G3444" i="1"/>
  <c r="H3444" i="1" s="1"/>
  <c r="G3577" i="1"/>
  <c r="G3661" i="1"/>
  <c r="G3749" i="1"/>
  <c r="H3749" i="1" s="1"/>
  <c r="G3833" i="1"/>
  <c r="H3833" i="1" s="1"/>
  <c r="G3917" i="1"/>
  <c r="G4005" i="1"/>
  <c r="G4089" i="1"/>
  <c r="G4173" i="1"/>
  <c r="H4173" i="1" s="1"/>
  <c r="G4261" i="1"/>
  <c r="H4261" i="1" s="1"/>
  <c r="G4345" i="1"/>
  <c r="G4429" i="1"/>
  <c r="G4517" i="1"/>
  <c r="H4517" i="1" s="1"/>
  <c r="G4601" i="1"/>
  <c r="G4685" i="1"/>
  <c r="G4773" i="1"/>
  <c r="G4857" i="1"/>
  <c r="H4857" i="1" s="1"/>
  <c r="G4941" i="1"/>
  <c r="H4941" i="1" s="1"/>
  <c r="G895" i="1"/>
  <c r="G1639" i="1"/>
  <c r="G2016" i="1"/>
  <c r="H2016" i="1" s="1"/>
  <c r="G2357" i="1"/>
  <c r="G2615" i="1"/>
  <c r="G1135" i="1"/>
  <c r="G1773" i="1"/>
  <c r="H1773" i="1" s="1"/>
  <c r="G2224" i="1"/>
  <c r="G2603" i="1"/>
  <c r="G2893" i="1"/>
  <c r="G3117" i="1"/>
  <c r="H3117" i="1" s="1"/>
  <c r="G3347" i="1"/>
  <c r="G3500" i="1"/>
  <c r="G3612" i="1"/>
  <c r="G3724" i="1"/>
  <c r="H3724" i="1" s="1"/>
  <c r="G3828" i="1"/>
  <c r="G3912" i="1"/>
  <c r="G3996" i="1"/>
  <c r="G4084" i="1"/>
  <c r="H4084" i="1" s="1"/>
  <c r="G4168" i="1"/>
  <c r="G619" i="1"/>
  <c r="G565" i="1"/>
  <c r="G1870" i="1"/>
  <c r="H1870" i="1" s="1"/>
  <c r="G1257" i="1"/>
  <c r="G2244" i="1"/>
  <c r="G1987" i="1"/>
  <c r="G2143" i="1"/>
  <c r="H2143" i="1" s="1"/>
  <c r="G3394" i="1"/>
  <c r="G3048" i="1"/>
  <c r="G3856" i="1"/>
  <c r="G1391" i="1"/>
  <c r="H1391" i="1" s="1"/>
  <c r="G2732" i="1"/>
  <c r="G2943" i="1"/>
  <c r="G3113" i="1"/>
  <c r="G3284" i="1"/>
  <c r="H3284" i="1" s="1"/>
  <c r="G3455" i="1"/>
  <c r="G3585" i="1"/>
  <c r="G3713" i="1"/>
  <c r="G3841" i="1"/>
  <c r="H3841" i="1" s="1"/>
  <c r="G3969" i="1"/>
  <c r="G4097" i="1"/>
  <c r="G4225" i="1"/>
  <c r="G4353" i="1"/>
  <c r="H4353" i="1" s="1"/>
  <c r="G4481" i="1"/>
  <c r="G4609" i="1"/>
  <c r="G4737" i="1"/>
  <c r="G4865" i="1"/>
  <c r="H4865" i="1" s="1"/>
  <c r="G4993" i="1"/>
  <c r="G1261" i="1"/>
  <c r="G2299" i="1"/>
  <c r="G2925" i="1"/>
  <c r="H2925" i="1" s="1"/>
  <c r="G3384" i="1"/>
  <c r="G3548" i="1"/>
  <c r="G3716" i="1"/>
  <c r="G3844" i="1"/>
  <c r="H3844" i="1" s="1"/>
  <c r="G3948" i="1"/>
  <c r="G4076" i="1"/>
  <c r="G4184" i="1"/>
  <c r="G1040" i="1"/>
  <c r="H1040" i="1" s="1"/>
  <c r="G1576" i="1"/>
  <c r="H1576" i="1" s="1"/>
  <c r="G1905" i="1"/>
  <c r="G2193" i="1"/>
  <c r="H2193" i="1" s="1"/>
  <c r="G2492" i="1"/>
  <c r="H2492" i="1" s="1"/>
  <c r="G2708" i="1"/>
  <c r="G2873" i="1"/>
  <c r="G3044" i="1"/>
  <c r="G3188" i="1"/>
  <c r="H3188" i="1" s="1"/>
  <c r="G3332" i="1"/>
  <c r="G3493" i="1"/>
  <c r="G3597" i="1"/>
  <c r="G3685" i="1"/>
  <c r="H3685" i="1" s="1"/>
  <c r="G3769" i="1"/>
  <c r="G3853" i="1"/>
  <c r="G3941" i="1"/>
  <c r="G4025" i="1"/>
  <c r="H4025" i="1" s="1"/>
  <c r="G4109" i="1"/>
  <c r="G4197" i="1"/>
  <c r="G4281" i="1"/>
  <c r="G4365" i="1"/>
  <c r="H4365" i="1" s="1"/>
  <c r="G4453" i="1"/>
  <c r="G4537" i="1"/>
  <c r="G4621" i="1"/>
  <c r="H4621" i="1" s="1"/>
  <c r="G4709" i="1"/>
  <c r="H4709" i="1" s="1"/>
  <c r="G4793" i="1"/>
  <c r="G4877" i="1"/>
  <c r="G4965" i="1"/>
  <c r="H4965" i="1" s="1"/>
  <c r="G1212" i="1"/>
  <c r="H1212" i="1" s="1"/>
  <c r="G1752" i="1"/>
  <c r="H1752" i="1" s="1"/>
  <c r="G2101" i="1"/>
  <c r="G2423" i="1"/>
  <c r="G2679" i="1"/>
  <c r="H2679" i="1" s="1"/>
  <c r="G1319" i="1"/>
  <c r="G1883" i="1"/>
  <c r="G2341" i="1"/>
  <c r="G2691" i="1"/>
  <c r="H2691" i="1" s="1"/>
  <c r="G2947" i="1"/>
  <c r="G3176" i="1"/>
  <c r="G3395" i="1"/>
  <c r="G3524" i="1"/>
  <c r="H3524" i="1" s="1"/>
  <c r="G3636" i="1"/>
  <c r="G3756" i="1"/>
  <c r="G3848" i="1"/>
  <c r="G3932" i="1"/>
  <c r="H3932" i="1" s="1"/>
  <c r="G4020" i="1"/>
  <c r="G4104" i="1"/>
  <c r="G4188" i="1"/>
  <c r="G875" i="1"/>
  <c r="H875" i="1" s="1"/>
  <c r="G2555" i="1"/>
  <c r="G1373" i="1"/>
  <c r="G2501" i="1"/>
  <c r="G2958" i="1"/>
  <c r="G2761" i="1"/>
  <c r="G2654" i="1"/>
  <c r="G1915" i="1"/>
  <c r="G3448" i="1"/>
  <c r="H3448" i="1" s="1"/>
  <c r="G4048" i="1"/>
  <c r="G2001" i="1"/>
  <c r="G2836" i="1"/>
  <c r="G3007" i="1"/>
  <c r="H3007" i="1" s="1"/>
  <c r="G3177" i="1"/>
  <c r="G3348" i="1"/>
  <c r="G3505" i="1"/>
  <c r="G3633" i="1"/>
  <c r="G3761" i="1"/>
  <c r="G3889" i="1"/>
  <c r="G4017" i="1"/>
  <c r="G4145" i="1"/>
  <c r="H4145" i="1" s="1"/>
  <c r="G4273" i="1"/>
  <c r="G4401" i="1"/>
  <c r="G4529" i="1"/>
  <c r="G4657" i="1"/>
  <c r="H4657" i="1" s="1"/>
  <c r="G4785" i="1"/>
  <c r="G4913" i="1"/>
  <c r="G1119" i="1"/>
  <c r="G1716" i="1"/>
  <c r="H1716" i="1" s="1"/>
  <c r="G2571" i="1"/>
  <c r="G3096" i="1"/>
  <c r="G3427" i="1"/>
  <c r="H3427" i="1" s="1"/>
  <c r="G3604" i="1"/>
  <c r="H3604" i="1" s="1"/>
  <c r="G3744" i="1"/>
  <c r="H3744" i="1" s="1"/>
  <c r="G3864" i="1"/>
  <c r="G3992" i="1"/>
  <c r="G4100" i="1"/>
  <c r="H4100" i="1" s="1"/>
  <c r="G4204" i="1"/>
  <c r="G1263" i="1"/>
  <c r="G1647" i="1"/>
  <c r="G1969" i="1"/>
  <c r="H1969" i="1" s="1"/>
  <c r="G2311" i="1"/>
  <c r="G2532" i="1"/>
  <c r="G2748" i="1"/>
  <c r="G2932" i="1"/>
  <c r="H2932" i="1" s="1"/>
  <c r="G3076" i="1"/>
  <c r="G3215" i="1"/>
  <c r="G3385" i="1"/>
  <c r="G3513" i="1"/>
  <c r="H3513" i="1" s="1"/>
  <c r="G3621" i="1"/>
  <c r="G3705" i="1"/>
  <c r="G3789" i="1"/>
  <c r="H3789" i="1" s="1"/>
  <c r="G3877" i="1"/>
  <c r="H3877" i="1" s="1"/>
  <c r="G3961" i="1"/>
  <c r="G4045" i="1"/>
  <c r="G4133" i="1"/>
  <c r="G4217" i="1"/>
  <c r="H4217" i="1" s="1"/>
  <c r="G4301" i="1"/>
  <c r="G4389" i="1"/>
  <c r="G4473" i="1"/>
  <c r="G4557" i="1"/>
  <c r="H4557" i="1" s="1"/>
  <c r="G4645" i="1"/>
  <c r="G4729" i="1"/>
  <c r="G4813" i="1"/>
  <c r="G4901" i="1"/>
  <c r="H4901" i="1" s="1"/>
  <c r="G4985" i="1"/>
  <c r="G1353" i="1"/>
  <c r="G1845" i="1"/>
  <c r="G2187" i="1"/>
  <c r="H2187" i="1" s="1"/>
  <c r="G2487" i="1"/>
  <c r="G2743" i="1"/>
  <c r="G1460" i="1"/>
  <c r="H1460" i="1" s="1"/>
  <c r="G2000" i="1"/>
  <c r="H2000" i="1" s="1"/>
  <c r="G2435" i="1"/>
  <c r="G2771" i="1"/>
  <c r="G3005" i="1"/>
  <c r="H3005" i="1" s="1"/>
  <c r="G3235" i="1"/>
  <c r="H3235" i="1" s="1"/>
  <c r="G3432" i="1"/>
  <c r="H3432" i="1" s="1"/>
  <c r="G3552" i="1"/>
  <c r="G3668" i="1"/>
  <c r="G3780" i="1"/>
  <c r="H3780" i="1" s="1"/>
  <c r="G3868" i="1"/>
  <c r="G3956" i="1"/>
  <c r="G4040" i="1"/>
  <c r="H4040" i="1" s="1"/>
  <c r="G4124" i="1"/>
  <c r="H4124" i="1" s="1"/>
  <c r="G4212" i="1"/>
  <c r="G2089" i="1"/>
  <c r="G2798" i="1"/>
  <c r="G2172" i="1"/>
  <c r="H2172" i="1" s="1"/>
  <c r="G3369" i="1"/>
  <c r="G3905" i="1"/>
  <c r="G4417" i="1"/>
  <c r="G4929" i="1"/>
  <c r="H4929" i="1" s="1"/>
  <c r="G3155" i="1"/>
  <c r="G3908" i="1"/>
  <c r="G1348" i="1"/>
  <c r="G2580" i="1"/>
  <c r="H2580" i="1" s="1"/>
  <c r="G3273" i="1"/>
  <c r="G3725" i="1"/>
  <c r="G4069" i="1"/>
  <c r="G4409" i="1"/>
  <c r="H4409" i="1" s="1"/>
  <c r="G4749" i="1"/>
  <c r="G1524" i="1"/>
  <c r="G2800" i="1"/>
  <c r="G2835" i="1"/>
  <c r="H2835" i="1" s="1"/>
  <c r="G3584" i="1"/>
  <c r="G3976" i="1"/>
  <c r="G1072" i="1"/>
  <c r="H1072" i="1" s="1"/>
  <c r="G1433" i="1"/>
  <c r="H1433" i="1" s="1"/>
  <c r="G1747" i="1"/>
  <c r="G1980" i="1"/>
  <c r="G2204" i="1"/>
  <c r="G2420" i="1"/>
  <c r="H2420" i="1" s="1"/>
  <c r="G2588" i="1"/>
  <c r="G2756" i="1"/>
  <c r="G2884" i="1"/>
  <c r="G2996" i="1"/>
  <c r="H2996" i="1" s="1"/>
  <c r="G3108" i="1"/>
  <c r="G3225" i="1"/>
  <c r="G3337" i="1"/>
  <c r="G3449" i="1"/>
  <c r="H3449" i="1" s="1"/>
  <c r="G3541" i="1"/>
  <c r="G3625" i="1"/>
  <c r="G3709" i="1"/>
  <c r="G3797" i="1"/>
  <c r="H3797" i="1" s="1"/>
  <c r="G3881" i="1"/>
  <c r="G3965" i="1"/>
  <c r="G4053" i="1"/>
  <c r="G4137" i="1"/>
  <c r="H4137" i="1" s="1"/>
  <c r="G4221" i="1"/>
  <c r="G4309" i="1"/>
  <c r="G4393" i="1"/>
  <c r="G4477" i="1"/>
  <c r="H4477" i="1" s="1"/>
  <c r="G4565" i="1"/>
  <c r="G1332" i="1"/>
  <c r="G1904" i="1"/>
  <c r="G2352" i="1"/>
  <c r="H2352" i="1" s="1"/>
  <c r="G2699" i="1"/>
  <c r="G2957" i="1"/>
  <c r="G3181" i="1"/>
  <c r="G3405" i="1"/>
  <c r="H3405" i="1" s="1"/>
  <c r="G3532" i="1"/>
  <c r="G3648" i="1"/>
  <c r="G3760" i="1"/>
  <c r="G3852" i="1"/>
  <c r="H3852" i="1" s="1"/>
  <c r="G3940" i="1"/>
  <c r="G4024" i="1"/>
  <c r="G4108" i="1"/>
  <c r="G4196" i="1"/>
  <c r="H4196" i="1" s="1"/>
  <c r="G918" i="1"/>
  <c r="G1377" i="1"/>
  <c r="G1689" i="1"/>
  <c r="G1937" i="1"/>
  <c r="H1937" i="1" s="1"/>
  <c r="G2161" i="1"/>
  <c r="G2388" i="1"/>
  <c r="G2556" i="1"/>
  <c r="G2724" i="1"/>
  <c r="H2724" i="1" s="1"/>
  <c r="G2863" i="1"/>
  <c r="G2975" i="1"/>
  <c r="G3087" i="1"/>
  <c r="H3087" i="1" s="1"/>
  <c r="G3204" i="1"/>
  <c r="H3204" i="1" s="1"/>
  <c r="G3316" i="1"/>
  <c r="G3428" i="1"/>
  <c r="G3525" i="1"/>
  <c r="G3609" i="1"/>
  <c r="H3609" i="1" s="1"/>
  <c r="G3693" i="1"/>
  <c r="G3781" i="1"/>
  <c r="G3865" i="1"/>
  <c r="G3949" i="1"/>
  <c r="H3949" i="1" s="1"/>
  <c r="G4037" i="1"/>
  <c r="G4121" i="1"/>
  <c r="G4205" i="1"/>
  <c r="G4293" i="1"/>
  <c r="H4293" i="1" s="1"/>
  <c r="G4377" i="1"/>
  <c r="G4461" i="1"/>
  <c r="G4549" i="1"/>
  <c r="G4633" i="1"/>
  <c r="H4633" i="1" s="1"/>
  <c r="G1688" i="1"/>
  <c r="G2171" i="1"/>
  <c r="G2563" i="1"/>
  <c r="G2861" i="1"/>
  <c r="H2861" i="1" s="1"/>
  <c r="G3091" i="1"/>
  <c r="G3320" i="1"/>
  <c r="G3484" i="1"/>
  <c r="G3596" i="1"/>
  <c r="H3596" i="1" s="1"/>
  <c r="G3712" i="1"/>
  <c r="G3816" i="1"/>
  <c r="G3900" i="1"/>
  <c r="G3988" i="1"/>
  <c r="H3988" i="1" s="1"/>
  <c r="G4072" i="1"/>
  <c r="H4072" i="1" s="1"/>
  <c r="G4156" i="1"/>
  <c r="G534" i="1"/>
  <c r="G1249" i="1"/>
  <c r="H1249" i="1" s="1"/>
  <c r="G1548" i="1"/>
  <c r="G1841" i="1"/>
  <c r="G2065" i="1"/>
  <c r="G2289" i="1"/>
  <c r="H2289" i="1" s="1"/>
  <c r="G2484" i="1"/>
  <c r="G2652" i="1"/>
  <c r="G2809" i="1"/>
  <c r="G2927" i="1"/>
  <c r="H2927" i="1" s="1"/>
  <c r="G3039" i="1"/>
  <c r="G3151" i="1"/>
  <c r="G3268" i="1"/>
  <c r="G3380" i="1"/>
  <c r="G3485" i="1"/>
  <c r="G3573" i="1"/>
  <c r="G3657" i="1"/>
  <c r="G3741" i="1"/>
  <c r="H3741" i="1" s="1"/>
  <c r="G3829" i="1"/>
  <c r="G3913" i="1"/>
  <c r="G3997" i="1"/>
  <c r="G4085" i="1"/>
  <c r="H4085" i="1" s="1"/>
  <c r="G4169" i="1"/>
  <c r="G4253" i="1"/>
  <c r="G4341" i="1"/>
  <c r="G4425" i="1"/>
  <c r="H4425" i="1" s="1"/>
  <c r="G4509" i="1"/>
  <c r="G4597" i="1"/>
  <c r="G4681" i="1"/>
  <c r="G2729" i="1"/>
  <c r="H2729" i="1" s="1"/>
  <c r="G2256" i="1"/>
  <c r="G2857" i="1"/>
  <c r="G3521" i="1"/>
  <c r="G4033" i="1"/>
  <c r="H4033" i="1" s="1"/>
  <c r="G4545" i="1"/>
  <c r="G1268" i="1"/>
  <c r="G3488" i="1"/>
  <c r="G4012" i="1"/>
  <c r="H4012" i="1" s="1"/>
  <c r="G1719" i="1"/>
  <c r="G2820" i="1"/>
  <c r="G3417" i="1"/>
  <c r="G3813" i="1"/>
  <c r="H3813" i="1" s="1"/>
  <c r="G4153" i="1"/>
  <c r="H4153" i="1" s="1"/>
  <c r="G4493" i="1"/>
  <c r="G4837" i="1"/>
  <c r="G1931" i="1"/>
  <c r="H1931" i="1" s="1"/>
  <c r="G1617" i="1"/>
  <c r="G3064" i="1"/>
  <c r="G3696" i="1"/>
  <c r="G4060" i="1"/>
  <c r="H4060" i="1" s="1"/>
  <c r="G1207" i="1"/>
  <c r="H1207" i="1" s="1"/>
  <c r="G1519" i="1"/>
  <c r="G1809" i="1"/>
  <c r="H1809" i="1" s="1"/>
  <c r="G2033" i="1"/>
  <c r="H2033" i="1" s="1"/>
  <c r="G2268" i="1"/>
  <c r="G2460" i="1"/>
  <c r="G2628" i="1"/>
  <c r="H2628" i="1" s="1"/>
  <c r="G2799" i="1"/>
  <c r="H2799" i="1" s="1"/>
  <c r="G2911" i="1"/>
  <c r="G3023" i="1"/>
  <c r="G3140" i="1"/>
  <c r="G3252" i="1"/>
  <c r="H3252" i="1" s="1"/>
  <c r="G3364" i="1"/>
  <c r="G3477" i="1"/>
  <c r="G3561" i="1"/>
  <c r="G3645" i="1"/>
  <c r="H3645" i="1" s="1"/>
  <c r="G3733" i="1"/>
  <c r="H3733" i="1" s="1"/>
  <c r="G3817" i="1"/>
  <c r="G3901" i="1"/>
  <c r="G3989" i="1"/>
  <c r="G4073" i="1"/>
  <c r="G4157" i="1"/>
  <c r="G4245" i="1"/>
  <c r="H4245" i="1" s="1"/>
  <c r="G4329" i="1"/>
  <c r="H4329" i="1" s="1"/>
  <c r="G4413" i="1"/>
  <c r="G4501" i="1"/>
  <c r="G4585" i="1"/>
  <c r="G1489" i="1"/>
  <c r="H1489" i="1" s="1"/>
  <c r="G2011" i="1"/>
  <c r="H2011" i="1" s="1"/>
  <c r="G2443" i="1"/>
  <c r="G2787" i="1"/>
  <c r="G3011" i="1"/>
  <c r="H3011" i="1" s="1"/>
  <c r="G3240" i="1"/>
  <c r="G3437" i="1"/>
  <c r="G3564" i="1"/>
  <c r="G3676" i="1"/>
  <c r="H3676" i="1" s="1"/>
  <c r="G3788" i="1"/>
  <c r="G3876" i="1"/>
  <c r="G3960" i="1"/>
  <c r="G4044" i="1"/>
  <c r="H4044" i="1" s="1"/>
  <c r="G4132" i="1"/>
  <c r="G4216" i="1"/>
  <c r="G1104" i="1"/>
  <c r="H1104" i="1" s="1"/>
  <c r="G1463" i="1"/>
  <c r="H1463" i="1" s="1"/>
  <c r="G1761" i="1"/>
  <c r="H1761" i="1" s="1"/>
  <c r="G1991" i="1"/>
  <c r="G2225" i="1"/>
  <c r="G2428" i="1"/>
  <c r="H2428" i="1" s="1"/>
  <c r="G2596" i="1"/>
  <c r="G2772" i="1"/>
  <c r="G2889" i="1"/>
  <c r="G3001" i="1"/>
  <c r="H3001" i="1" s="1"/>
  <c r="G3119" i="1"/>
  <c r="G3231" i="1"/>
  <c r="G3343" i="1"/>
  <c r="G3460" i="1"/>
  <c r="H3460" i="1" s="1"/>
  <c r="G3545" i="1"/>
  <c r="G3629" i="1"/>
  <c r="G3717" i="1"/>
  <c r="G3801" i="1"/>
  <c r="H3801" i="1" s="1"/>
  <c r="G3885" i="1"/>
  <c r="H3885" i="1" s="1"/>
  <c r="G3973" i="1"/>
  <c r="G4057" i="1"/>
  <c r="G4141" i="1"/>
  <c r="H4141" i="1" s="1"/>
  <c r="G4229" i="1"/>
  <c r="G4313" i="1"/>
  <c r="G4397" i="1"/>
  <c r="G4485" i="1"/>
  <c r="H4485" i="1" s="1"/>
  <c r="G4569" i="1"/>
  <c r="H4569" i="1" s="1"/>
  <c r="G1233" i="1"/>
  <c r="G1829" i="1"/>
  <c r="G2288" i="1"/>
  <c r="H2288" i="1" s="1"/>
  <c r="G2643" i="1"/>
  <c r="G2920" i="1"/>
  <c r="G3149" i="1"/>
  <c r="G3373" i="1"/>
  <c r="H3373" i="1" s="1"/>
  <c r="G3508" i="1"/>
  <c r="G3628" i="1"/>
  <c r="G3740" i="1"/>
  <c r="G3836" i="1"/>
  <c r="G3924" i="1"/>
  <c r="G4008" i="1"/>
  <c r="G4092" i="1"/>
  <c r="G4180" i="1"/>
  <c r="H4180" i="1" s="1"/>
  <c r="G747" i="1"/>
  <c r="G1320" i="1"/>
  <c r="G1633" i="1"/>
  <c r="G1895" i="1"/>
  <c r="H1895" i="1" s="1"/>
  <c r="G2119" i="1"/>
  <c r="G2353" i="1"/>
  <c r="G2524" i="1"/>
  <c r="G2692" i="1"/>
  <c r="H2692" i="1" s="1"/>
  <c r="G2841" i="1"/>
  <c r="G2953" i="1"/>
  <c r="G3065" i="1"/>
  <c r="G3183" i="1"/>
  <c r="H3183" i="1" s="1"/>
  <c r="G3295" i="1"/>
  <c r="G3407" i="1"/>
  <c r="G3509" i="1"/>
  <c r="G3593" i="1"/>
  <c r="H3593" i="1" s="1"/>
  <c r="G3677" i="1"/>
  <c r="G3765" i="1"/>
  <c r="G3849" i="1"/>
  <c r="H3849" i="1" s="1"/>
  <c r="G3933" i="1"/>
  <c r="H3933" i="1" s="1"/>
  <c r="G4021" i="1"/>
  <c r="G4105" i="1"/>
  <c r="G4189" i="1"/>
  <c r="G4277" i="1"/>
  <c r="H4277" i="1" s="1"/>
  <c r="G4361" i="1"/>
  <c r="G4445" i="1"/>
  <c r="G4533" i="1"/>
  <c r="G4617" i="1"/>
  <c r="H4617" i="1" s="1"/>
  <c r="G4701" i="1"/>
  <c r="G4789" i="1"/>
  <c r="G4873" i="1"/>
  <c r="G4957" i="1"/>
  <c r="H4957" i="1" s="1"/>
  <c r="G1179" i="1"/>
  <c r="G1724" i="1"/>
  <c r="G2080" i="1"/>
  <c r="G2407" i="1"/>
  <c r="H2407" i="1" s="1"/>
  <c r="G2663" i="1"/>
  <c r="G2875" i="1"/>
  <c r="G3045" i="1"/>
  <c r="G3216" i="1"/>
  <c r="H3216" i="1" s="1"/>
  <c r="G3387" i="1"/>
  <c r="G3534" i="1"/>
  <c r="G3662" i="1"/>
  <c r="G3790" i="1"/>
  <c r="H3790" i="1" s="1"/>
  <c r="G3918" i="1"/>
  <c r="G4046" i="1"/>
  <c r="G4174" i="1"/>
  <c r="G4276" i="1"/>
  <c r="H4276" i="1" s="1"/>
  <c r="G4362" i="1"/>
  <c r="G4447" i="1"/>
  <c r="G4532" i="1"/>
  <c r="G4618" i="1"/>
  <c r="H4618" i="1" s="1"/>
  <c r="G4703" i="1"/>
  <c r="G4788" i="1"/>
  <c r="G4874" i="1"/>
  <c r="G4959" i="1"/>
  <c r="H4959" i="1" s="1"/>
  <c r="G5034" i="1"/>
  <c r="H5034" i="1" s="1"/>
  <c r="G5098" i="1"/>
  <c r="G5162" i="1"/>
  <c r="H5162" i="1" s="1"/>
  <c r="G4252" i="1"/>
  <c r="H4252" i="1" s="1"/>
  <c r="G4418" i="1"/>
  <c r="G4583" i="1"/>
  <c r="G4754" i="1"/>
  <c r="G4924" i="1"/>
  <c r="H4924" i="1" s="1"/>
  <c r="G5072" i="1"/>
  <c r="G1934" i="1"/>
  <c r="G4112" i="1"/>
  <c r="G3777" i="1"/>
  <c r="H3777" i="1" s="1"/>
  <c r="G4801" i="1"/>
  <c r="G3776" i="1"/>
  <c r="G2364" i="1"/>
  <c r="G3641" i="1"/>
  <c r="H3641" i="1" s="1"/>
  <c r="G4325" i="1"/>
  <c r="H4325" i="1" s="1"/>
  <c r="G150" i="1"/>
  <c r="G2515" i="1"/>
  <c r="G3892" i="1"/>
  <c r="G1363" i="1"/>
  <c r="G1927" i="1"/>
  <c r="G2372" i="1"/>
  <c r="G2716" i="1"/>
  <c r="H2716" i="1" s="1"/>
  <c r="G2969" i="1"/>
  <c r="G3193" i="1"/>
  <c r="G3423" i="1"/>
  <c r="G3605" i="1"/>
  <c r="H3605" i="1" s="1"/>
  <c r="G3773" i="1"/>
  <c r="G3945" i="1"/>
  <c r="G4117" i="1"/>
  <c r="H4117" i="1" s="1"/>
  <c r="G4285" i="1"/>
  <c r="H4285" i="1" s="1"/>
  <c r="G4457" i="1"/>
  <c r="H4457" i="1" s="1"/>
  <c r="G1167" i="1"/>
  <c r="G2245" i="1"/>
  <c r="G2899" i="1"/>
  <c r="H2899" i="1" s="1"/>
  <c r="G3352" i="1"/>
  <c r="G3616" i="1"/>
  <c r="G3832" i="1"/>
  <c r="H3832" i="1" s="1"/>
  <c r="G4004" i="1"/>
  <c r="G4172" i="1"/>
  <c r="G1305" i="1"/>
  <c r="G1884" i="1"/>
  <c r="G2332" i="1"/>
  <c r="H2332" i="1" s="1"/>
  <c r="G2684" i="1"/>
  <c r="G2948" i="1"/>
  <c r="G3172" i="1"/>
  <c r="H3172" i="1" s="1"/>
  <c r="G3401" i="1"/>
  <c r="H3401" i="1" s="1"/>
  <c r="G3589" i="1"/>
  <c r="G3757" i="1"/>
  <c r="G3929" i="1"/>
  <c r="H3929" i="1" s="1"/>
  <c r="G4101" i="1"/>
  <c r="H4101" i="1" s="1"/>
  <c r="G4269" i="1"/>
  <c r="G4441" i="1"/>
  <c r="G4613" i="1"/>
  <c r="H4613" i="1" s="1"/>
  <c r="G2053" i="1"/>
  <c r="H2053" i="1" s="1"/>
  <c r="G2808" i="1"/>
  <c r="G3261" i="1"/>
  <c r="G3568" i="1"/>
  <c r="G3796" i="1"/>
  <c r="H3796" i="1" s="1"/>
  <c r="G3186" i="1"/>
  <c r="H3186" i="1" s="1"/>
  <c r="G3028" i="1"/>
  <c r="G4161" i="1"/>
  <c r="H4161" i="1" s="1"/>
  <c r="G1840" i="1"/>
  <c r="H1840" i="1" s="1"/>
  <c r="G4120" i="1"/>
  <c r="H4120" i="1" s="1"/>
  <c r="G2959" i="1"/>
  <c r="G3897" i="1"/>
  <c r="G4581" i="1"/>
  <c r="H4581" i="1" s="1"/>
  <c r="G2272" i="1"/>
  <c r="G3288" i="1"/>
  <c r="G4148" i="1"/>
  <c r="G1591" i="1"/>
  <c r="H1591" i="1" s="1"/>
  <c r="G2097" i="1"/>
  <c r="G2500" i="1"/>
  <c r="G2825" i="1"/>
  <c r="G3055" i="1"/>
  <c r="H3055" i="1" s="1"/>
  <c r="G3279" i="1"/>
  <c r="G3497" i="1"/>
  <c r="G3669" i="1"/>
  <c r="G3837" i="1"/>
  <c r="G4009" i="1"/>
  <c r="G4181" i="1"/>
  <c r="G4349" i="1"/>
  <c r="G4521" i="1"/>
  <c r="H4521" i="1" s="1"/>
  <c r="G1631" i="1"/>
  <c r="G2531" i="1"/>
  <c r="G3069" i="1"/>
  <c r="G3476" i="1"/>
  <c r="H3476" i="1" s="1"/>
  <c r="G3700" i="1"/>
  <c r="G3896" i="1"/>
  <c r="G4068" i="1"/>
  <c r="G374" i="1"/>
  <c r="H374" i="1" s="1"/>
  <c r="G1533" i="1"/>
  <c r="H1533" i="1" s="1"/>
  <c r="G2055" i="1"/>
  <c r="G2468" i="1"/>
  <c r="G2804" i="1"/>
  <c r="H2804" i="1" s="1"/>
  <c r="G3033" i="1"/>
  <c r="G3257" i="1"/>
  <c r="G3481" i="1"/>
  <c r="G3653" i="1"/>
  <c r="H3653" i="1" s="1"/>
  <c r="G3821" i="1"/>
  <c r="H3821" i="1" s="1"/>
  <c r="G3993" i="1"/>
  <c r="G4165" i="1"/>
  <c r="G4333" i="1"/>
  <c r="H4333" i="1" s="1"/>
  <c r="G4505" i="1"/>
  <c r="G1389" i="1"/>
  <c r="G2387" i="1"/>
  <c r="G2979" i="1"/>
  <c r="H2979" i="1" s="1"/>
  <c r="G3411" i="1"/>
  <c r="G3652" i="1"/>
  <c r="G3860" i="1"/>
  <c r="G4028" i="1"/>
  <c r="H4028" i="1" s="1"/>
  <c r="G4200" i="1"/>
  <c r="G1405" i="1"/>
  <c r="G1948" i="1"/>
  <c r="G2396" i="1"/>
  <c r="G2740" i="1"/>
  <c r="G2980" i="1"/>
  <c r="G3209" i="1"/>
  <c r="G3439" i="1"/>
  <c r="H3439" i="1" s="1"/>
  <c r="G3613" i="1"/>
  <c r="H3613" i="1" s="1"/>
  <c r="G3785" i="1"/>
  <c r="G3957" i="1"/>
  <c r="G4125" i="1"/>
  <c r="G4297" i="1"/>
  <c r="G4469" i="1"/>
  <c r="G4637" i="1"/>
  <c r="G4765" i="1"/>
  <c r="H4765" i="1" s="1"/>
  <c r="G4893" i="1"/>
  <c r="G5001" i="1"/>
  <c r="G1609" i="1"/>
  <c r="H1609" i="1" s="1"/>
  <c r="G2165" i="1"/>
  <c r="H2165" i="1" s="1"/>
  <c r="G2535" i="1"/>
  <c r="G2832" i="1"/>
  <c r="G3088" i="1"/>
  <c r="G3301" i="1"/>
  <c r="H3301" i="1" s="1"/>
  <c r="G3502" i="1"/>
  <c r="G3694" i="1"/>
  <c r="G3854" i="1"/>
  <c r="H3854" i="1" s="1"/>
  <c r="G4014" i="1"/>
  <c r="H4014" i="1" s="1"/>
  <c r="G4206" i="1"/>
  <c r="G4319" i="1"/>
  <c r="G4426" i="1"/>
  <c r="G4554" i="1"/>
  <c r="H4554" i="1" s="1"/>
  <c r="G4660" i="1"/>
  <c r="H4660" i="1" s="1"/>
  <c r="G4767" i="1"/>
  <c r="G4895" i="1"/>
  <c r="G5002" i="1"/>
  <c r="H5002" i="1" s="1"/>
  <c r="G5082" i="1"/>
  <c r="H5082" i="1" s="1"/>
  <c r="G5178" i="1"/>
  <c r="G4332" i="1"/>
  <c r="G4540" i="1"/>
  <c r="H4540" i="1" s="1"/>
  <c r="G4796" i="1"/>
  <c r="H4796" i="1" s="1"/>
  <c r="G5008" i="1"/>
  <c r="G5168" i="1"/>
  <c r="G1683" i="1"/>
  <c r="H1683" i="1" s="1"/>
  <c r="G2384" i="1"/>
  <c r="G2860" i="1"/>
  <c r="G3201" i="1"/>
  <c r="G3531" i="1"/>
  <c r="G3787" i="1"/>
  <c r="H3787" i="1" s="1"/>
  <c r="G4059" i="1"/>
  <c r="G4291" i="1"/>
  <c r="H4291" i="1" s="1"/>
  <c r="G4462" i="1"/>
  <c r="H4462" i="1" s="1"/>
  <c r="G1327" i="1"/>
  <c r="G1783" i="1"/>
  <c r="G2124" i="1"/>
  <c r="G2440" i="1"/>
  <c r="H2440" i="1" s="1"/>
  <c r="G2696" i="1"/>
  <c r="G2897" i="1"/>
  <c r="G3068" i="1"/>
  <c r="G3239" i="1"/>
  <c r="H3239" i="1" s="1"/>
  <c r="G3409" i="1"/>
  <c r="G3551" i="1"/>
  <c r="G3679" i="1"/>
  <c r="G3807" i="1"/>
  <c r="H3807" i="1" s="1"/>
  <c r="G3935" i="1"/>
  <c r="G4063" i="1"/>
  <c r="G4191" i="1"/>
  <c r="G4288" i="1"/>
  <c r="H4288" i="1" s="1"/>
  <c r="G4374" i="1"/>
  <c r="G4459" i="1"/>
  <c r="G4544" i="1"/>
  <c r="H4544" i="1" s="1"/>
  <c r="G4630" i="1"/>
  <c r="H4630" i="1" s="1"/>
  <c r="G4715" i="1"/>
  <c r="G4800" i="1"/>
  <c r="G4886" i="1"/>
  <c r="H4886" i="1" s="1"/>
  <c r="G4971" i="1"/>
  <c r="H4971" i="1" s="1"/>
  <c r="G5043" i="1"/>
  <c r="G4761" i="1"/>
  <c r="G4933" i="1"/>
  <c r="G1581" i="1"/>
  <c r="H1581" i="1" s="1"/>
  <c r="G2315" i="1"/>
  <c r="G2821" i="1"/>
  <c r="G3056" i="1"/>
  <c r="G3280" i="1"/>
  <c r="H3280" i="1" s="1"/>
  <c r="G3494" i="1"/>
  <c r="G3670" i="1"/>
  <c r="G3838" i="1"/>
  <c r="G4006" i="1"/>
  <c r="H4006" i="1" s="1"/>
  <c r="G4182" i="1"/>
  <c r="G4308" i="1"/>
  <c r="G4420" i="1"/>
  <c r="G4538" i="1"/>
  <c r="H4538" i="1" s="1"/>
  <c r="G4650" i="1"/>
  <c r="H4650" i="1" s="1"/>
  <c r="G4762" i="1"/>
  <c r="G4879" i="1"/>
  <c r="G4991" i="1"/>
  <c r="H4991" i="1" s="1"/>
  <c r="G5078" i="1"/>
  <c r="G5166" i="1"/>
  <c r="G4311" i="1"/>
  <c r="G4530" i="1"/>
  <c r="H4530" i="1" s="1"/>
  <c r="G4764" i="1"/>
  <c r="G4988" i="1"/>
  <c r="G5160" i="1"/>
  <c r="H5160" i="1" s="1"/>
  <c r="G1900" i="1"/>
  <c r="G2720" i="1"/>
  <c r="G3180" i="1"/>
  <c r="G3611" i="1"/>
  <c r="G3955" i="1"/>
  <c r="H3955" i="1" s="1"/>
  <c r="G4280" i="1"/>
  <c r="G726" i="1"/>
  <c r="G1612" i="1"/>
  <c r="G2103" i="1"/>
  <c r="G2520" i="1"/>
  <c r="H2520" i="1" s="1"/>
  <c r="G2833" i="1"/>
  <c r="G3057" i="1"/>
  <c r="G3292" i="1"/>
  <c r="H3292" i="1" s="1"/>
  <c r="G3503" i="1"/>
  <c r="G3671" i="1"/>
  <c r="G1096" i="1"/>
  <c r="G3199" i="1"/>
  <c r="H3199" i="1" s="1"/>
  <c r="G4289" i="1"/>
  <c r="G2659" i="1"/>
  <c r="G577" i="1"/>
  <c r="H577" i="1" s="1"/>
  <c r="G3103" i="1"/>
  <c r="H3103" i="1" s="1"/>
  <c r="G3981" i="1"/>
  <c r="G4665" i="1"/>
  <c r="G2551" i="1"/>
  <c r="G3468" i="1"/>
  <c r="H3468" i="1" s="1"/>
  <c r="G230" i="1"/>
  <c r="H230" i="1" s="1"/>
  <c r="G1661" i="1"/>
  <c r="G2151" i="1"/>
  <c r="G2548" i="1"/>
  <c r="H2548" i="1" s="1"/>
  <c r="G2852" i="1"/>
  <c r="G3081" i="1"/>
  <c r="G3311" i="1"/>
  <c r="H3311" i="1" s="1"/>
  <c r="G3517" i="1"/>
  <c r="H3517" i="1" s="1"/>
  <c r="G3689" i="1"/>
  <c r="G3861" i="1"/>
  <c r="G4029" i="1"/>
  <c r="H4029" i="1" s="1"/>
  <c r="G4201" i="1"/>
  <c r="H4201" i="1" s="1"/>
  <c r="G4373" i="1"/>
  <c r="H4373" i="1" s="1"/>
  <c r="G4541" i="1"/>
  <c r="G1787" i="1"/>
  <c r="G2611" i="1"/>
  <c r="H2611" i="1" s="1"/>
  <c r="G3128" i="1"/>
  <c r="G3504" i="1"/>
  <c r="G3732" i="1"/>
  <c r="G3916" i="1"/>
  <c r="G4088" i="1"/>
  <c r="H4088" i="1" s="1"/>
  <c r="G705" i="1"/>
  <c r="G1604" i="1"/>
  <c r="H1604" i="1" s="1"/>
  <c r="G2108" i="1"/>
  <c r="H2108" i="1" s="1"/>
  <c r="G2516" i="1"/>
  <c r="G2831" i="1"/>
  <c r="G3060" i="1"/>
  <c r="H3060" i="1" s="1"/>
  <c r="G3289" i="1"/>
  <c r="H3289" i="1" s="1"/>
  <c r="G3501" i="1"/>
  <c r="G3673" i="1"/>
  <c r="G3845" i="1"/>
  <c r="G4013" i="1"/>
  <c r="H4013" i="1" s="1"/>
  <c r="G4185" i="1"/>
  <c r="G4357" i="1"/>
  <c r="G4525" i="1"/>
  <c r="H4525" i="1" s="1"/>
  <c r="G1545" i="1"/>
  <c r="H1545" i="1" s="1"/>
  <c r="G2475" i="1"/>
  <c r="H2475" i="1" s="1"/>
  <c r="G3032" i="1"/>
  <c r="G3453" i="1"/>
  <c r="G3680" i="1"/>
  <c r="H3680" i="1" s="1"/>
  <c r="G3880" i="1"/>
  <c r="H3880" i="1" s="1"/>
  <c r="G4052" i="1"/>
  <c r="G4220" i="1"/>
  <c r="G1476" i="1"/>
  <c r="H1476" i="1" s="1"/>
  <c r="G2012" i="1"/>
  <c r="G2436" i="1"/>
  <c r="G2780" i="1"/>
  <c r="G3012" i="1"/>
  <c r="H3012" i="1" s="1"/>
  <c r="G3236" i="1"/>
  <c r="G3465" i="1"/>
  <c r="G3637" i="1"/>
  <c r="G3805" i="1"/>
  <c r="G3977" i="1"/>
  <c r="G4149" i="1"/>
  <c r="G4317" i="1"/>
  <c r="H4317" i="1" s="1"/>
  <c r="G4489" i="1"/>
  <c r="H4489" i="1" s="1"/>
  <c r="G4661" i="1"/>
  <c r="G4809" i="1"/>
  <c r="G4917" i="1"/>
  <c r="G725" i="1"/>
  <c r="H725" i="1" s="1"/>
  <c r="G1824" i="1"/>
  <c r="G2251" i="1"/>
  <c r="G2599" i="1"/>
  <c r="G2917" i="1"/>
  <c r="H2917" i="1" s="1"/>
  <c r="G3131" i="1"/>
  <c r="H3131" i="1" s="1"/>
  <c r="G3344" i="1"/>
  <c r="G3566" i="1"/>
  <c r="G3726" i="1"/>
  <c r="H3726" i="1" s="1"/>
  <c r="G3886" i="1"/>
  <c r="G4078" i="1"/>
  <c r="G4234" i="1"/>
  <c r="G4340" i="1"/>
  <c r="H4340" i="1" s="1"/>
  <c r="G4468" i="1"/>
  <c r="G4575" i="1"/>
  <c r="G4682" i="1"/>
  <c r="H4682" i="1" s="1"/>
  <c r="G4810" i="1"/>
  <c r="H4810" i="1" s="1"/>
  <c r="G4916" i="1"/>
  <c r="H4916" i="1" s="1"/>
  <c r="G5018" i="1"/>
  <c r="G5114" i="1"/>
  <c r="G5194" i="1"/>
  <c r="H5194" i="1" s="1"/>
  <c r="G4375" i="1"/>
  <c r="G4620" i="1"/>
  <c r="G4839" i="1"/>
  <c r="G5040" i="1"/>
  <c r="H5040" i="1" s="1"/>
  <c r="G5200" i="1"/>
  <c r="G1857" i="1"/>
  <c r="G2512" i="1"/>
  <c r="G2945" i="1"/>
  <c r="H2945" i="1" s="1"/>
  <c r="G3287" i="1"/>
  <c r="G3595" i="1"/>
  <c r="G3859" i="1"/>
  <c r="H3859" i="1" s="1"/>
  <c r="G4123" i="1"/>
  <c r="H4123" i="1" s="1"/>
  <c r="G4334" i="1"/>
  <c r="H4334" i="1" s="1"/>
  <c r="G641" i="1"/>
  <c r="G1441" i="1"/>
  <c r="H1441" i="1" s="1"/>
  <c r="G1868" i="1"/>
  <c r="H1868" i="1" s="1"/>
  <c r="G2209" i="1"/>
  <c r="G2504" i="1"/>
  <c r="G2760" i="1"/>
  <c r="H2760" i="1" s="1"/>
  <c r="G2940" i="1"/>
  <c r="H2940" i="1" s="1"/>
  <c r="G3111" i="1"/>
  <c r="H3111" i="1" s="1"/>
  <c r="G3281" i="1"/>
  <c r="G3452" i="1"/>
  <c r="G3583" i="1"/>
  <c r="H3583" i="1" s="1"/>
  <c r="G3711" i="1"/>
  <c r="G3839" i="1"/>
  <c r="G3967" i="1"/>
  <c r="G4095" i="1"/>
  <c r="H4095" i="1" s="1"/>
  <c r="G4223" i="1"/>
  <c r="G4310" i="1"/>
  <c r="G4395" i="1"/>
  <c r="G4480" i="1"/>
  <c r="H4480" i="1" s="1"/>
  <c r="G4566" i="1"/>
  <c r="G4651" i="1"/>
  <c r="G4736" i="1"/>
  <c r="G4822" i="1"/>
  <c r="H4822" i="1" s="1"/>
  <c r="G4907" i="1"/>
  <c r="G4992" i="1"/>
  <c r="G4629" i="1"/>
  <c r="G4805" i="1"/>
  <c r="H4805" i="1" s="1"/>
  <c r="G4973" i="1"/>
  <c r="G1803" i="1"/>
  <c r="G2455" i="1"/>
  <c r="G2885" i="1"/>
  <c r="H2885" i="1" s="1"/>
  <c r="G3109" i="1"/>
  <c r="G3333" i="1"/>
  <c r="G3542" i="1"/>
  <c r="G3710" i="1"/>
  <c r="H3710" i="1" s="1"/>
  <c r="G3878" i="1"/>
  <c r="G4054" i="1"/>
  <c r="G4222" i="1"/>
  <c r="I14" i="2" s="1"/>
  <c r="G4335" i="1"/>
  <c r="H4335" i="1" s="1"/>
  <c r="G4452" i="1"/>
  <c r="G4564" i="1"/>
  <c r="G4676" i="1"/>
  <c r="G4794" i="1"/>
  <c r="H4794" i="1" s="1"/>
  <c r="G4906" i="1"/>
  <c r="H4906" i="1" s="1"/>
  <c r="G5014" i="1"/>
  <c r="G5102" i="1"/>
  <c r="G5186" i="1"/>
  <c r="H5186" i="1" s="1"/>
  <c r="G4364" i="1"/>
  <c r="G4594" i="1"/>
  <c r="G4818" i="1"/>
  <c r="G5032" i="1"/>
  <c r="H5032" i="1" s="1"/>
  <c r="G513" i="1"/>
  <c r="G2113" i="1"/>
  <c r="G2839" i="1"/>
  <c r="G3308" i="1"/>
  <c r="H3308" i="1" s="1"/>
  <c r="G3691" i="1"/>
  <c r="G4043" i="1"/>
  <c r="G4344" i="1"/>
  <c r="G1120" i="1"/>
  <c r="H1120" i="1" s="1"/>
  <c r="G1753" i="1"/>
  <c r="G2231" i="1"/>
  <c r="G2600" i="1"/>
  <c r="G2887" i="1"/>
  <c r="H2887" i="1" s="1"/>
  <c r="G3121" i="1"/>
  <c r="G3345" i="1"/>
  <c r="G3543" i="1"/>
  <c r="G3719" i="1"/>
  <c r="H3719" i="1" s="1"/>
  <c r="G3887" i="1"/>
  <c r="G4055" i="1"/>
  <c r="G4230" i="1"/>
  <c r="G4342" i="1"/>
  <c r="H4342" i="1" s="1"/>
  <c r="G4454" i="1"/>
  <c r="G4571" i="1"/>
  <c r="G4683" i="1"/>
  <c r="G4795" i="1"/>
  <c r="H4795" i="1" s="1"/>
  <c r="G4912" i="1"/>
  <c r="G5019" i="1"/>
  <c r="G5091" i="1"/>
  <c r="G5155" i="1"/>
  <c r="H5155" i="1" s="1"/>
  <c r="G767" i="1"/>
  <c r="H767" i="1" s="1"/>
  <c r="G1481" i="1"/>
  <c r="G1899" i="1"/>
  <c r="G2240" i="1"/>
  <c r="G2527" i="1"/>
  <c r="G2783" i="1"/>
  <c r="G2955" i="1"/>
  <c r="H2955" i="1" s="1"/>
  <c r="G3125" i="1"/>
  <c r="H3125" i="1" s="1"/>
  <c r="G3296" i="1"/>
  <c r="G3466" i="1"/>
  <c r="G3594" i="1"/>
  <c r="H3594" i="1" s="1"/>
  <c r="G3722" i="1"/>
  <c r="G3850" i="1"/>
  <c r="G3978" i="1"/>
  <c r="G4114" i="1"/>
  <c r="H4114" i="1" s="1"/>
  <c r="G4268" i="1"/>
  <c r="H4268" i="1" s="1"/>
  <c r="G4450" i="1"/>
  <c r="G4626" i="1"/>
  <c r="G4791" i="1"/>
  <c r="G4962" i="1"/>
  <c r="H4962" i="1" s="1"/>
  <c r="G5104" i="1"/>
  <c r="H5104" i="1" s="1"/>
  <c r="G769" i="1"/>
  <c r="G1879" i="1"/>
  <c r="G2496" i="1"/>
  <c r="G2935" i="1"/>
  <c r="G3276" i="1"/>
  <c r="G4693" i="1"/>
  <c r="G4861" i="1"/>
  <c r="H4861" i="1" s="1"/>
  <c r="G981" i="1"/>
  <c r="G2037" i="1"/>
  <c r="G2631" i="1"/>
  <c r="G2949" i="1"/>
  <c r="H2949" i="1" s="1"/>
  <c r="G3184" i="1"/>
  <c r="G3408" i="1"/>
  <c r="G3590" i="1"/>
  <c r="H3590" i="1" s="1"/>
  <c r="G3766" i="1"/>
  <c r="H3766" i="1" s="1"/>
  <c r="G3934" i="1"/>
  <c r="H3934" i="1" s="1"/>
  <c r="G4102" i="1"/>
  <c r="G4260" i="1"/>
  <c r="G4372" i="1"/>
  <c r="H4372" i="1" s="1"/>
  <c r="G3536" i="1"/>
  <c r="G2076" i="1"/>
  <c r="G2117" i="1"/>
  <c r="H2117" i="1" s="1"/>
  <c r="G2321" i="1"/>
  <c r="H2321" i="1" s="1"/>
  <c r="G3396" i="1"/>
  <c r="H3396" i="1" s="1"/>
  <c r="G4093" i="1"/>
  <c r="G2128" i="1"/>
  <c r="G3812" i="1"/>
  <c r="H3812" i="1" s="1"/>
  <c r="G1820" i="1"/>
  <c r="G3145" i="1"/>
  <c r="G3909" i="1"/>
  <c r="G4589" i="1"/>
  <c r="H4589" i="1" s="1"/>
  <c r="G3540" i="1"/>
  <c r="G4116" i="1"/>
  <c r="G1704" i="1"/>
  <c r="H1704" i="1" s="1"/>
  <c r="G2564" i="1"/>
  <c r="H2564" i="1" s="1"/>
  <c r="G3097" i="1"/>
  <c r="H3097" i="1" s="1"/>
  <c r="G3529" i="1"/>
  <c r="G3869" i="1"/>
  <c r="G4213" i="1"/>
  <c r="H4213" i="1" s="1"/>
  <c r="G4553" i="1"/>
  <c r="G4829" i="1"/>
  <c r="G1325" i="1"/>
  <c r="G2336" i="1"/>
  <c r="H2336" i="1" s="1"/>
  <c r="G2960" i="1"/>
  <c r="G3429" i="1"/>
  <c r="G3758" i="1"/>
  <c r="G4110" i="1"/>
  <c r="H4110" i="1" s="1"/>
  <c r="G4383" i="1"/>
  <c r="G4596" i="1"/>
  <c r="G4831" i="1"/>
  <c r="G5050" i="1"/>
  <c r="H5050" i="1" s="1"/>
  <c r="G4186" i="1"/>
  <c r="G4668" i="1"/>
  <c r="G5100" i="1"/>
  <c r="H5100" i="1" s="1"/>
  <c r="G2028" i="1"/>
  <c r="H2028" i="1" s="1"/>
  <c r="G3031" i="1"/>
  <c r="G3659" i="1"/>
  <c r="G4187" i="1"/>
  <c r="G982" i="1"/>
  <c r="H982" i="1" s="1"/>
  <c r="G1953" i="1"/>
  <c r="H1953" i="1" s="1"/>
  <c r="G2568" i="1"/>
  <c r="G2983" i="1"/>
  <c r="G3324" i="1"/>
  <c r="H3324" i="1" s="1"/>
  <c r="G3615" i="1"/>
  <c r="H3615" i="1" s="1"/>
  <c r="G3871" i="1"/>
  <c r="G4127" i="1"/>
  <c r="G4331" i="1"/>
  <c r="H4331" i="1" s="1"/>
  <c r="G4502" i="1"/>
  <c r="H4502" i="1" s="1"/>
  <c r="G4672" i="1"/>
  <c r="G4843" i="1"/>
  <c r="G5011" i="1"/>
  <c r="H5011" i="1" s="1"/>
  <c r="G4845" i="1"/>
  <c r="G1973" i="1"/>
  <c r="G2939" i="1"/>
  <c r="G3397" i="1"/>
  <c r="H3397" i="1" s="1"/>
  <c r="G3750" i="1"/>
  <c r="G4094" i="1"/>
  <c r="G4367" i="1"/>
  <c r="G4591" i="1"/>
  <c r="H4591" i="1" s="1"/>
  <c r="G4820" i="1"/>
  <c r="G5038" i="1"/>
  <c r="G3994" i="1"/>
  <c r="G4642" i="1"/>
  <c r="H4642" i="1" s="1"/>
  <c r="G5076" i="1"/>
  <c r="G2348" i="1"/>
  <c r="G3415" i="1"/>
  <c r="G4139" i="1"/>
  <c r="H4139" i="1" s="1"/>
  <c r="G1299" i="1"/>
  <c r="G2337" i="1"/>
  <c r="G2951" i="1"/>
  <c r="G3399" i="1"/>
  <c r="H3399" i="1" s="1"/>
  <c r="G3759" i="1"/>
  <c r="G3975" i="1"/>
  <c r="G4183" i="1"/>
  <c r="G4368" i="1"/>
  <c r="H4368" i="1" s="1"/>
  <c r="G4512" i="1"/>
  <c r="G4656" i="1"/>
  <c r="G4827" i="1"/>
  <c r="H4827" i="1" s="1"/>
  <c r="G4966" i="1"/>
  <c r="H4966" i="1" s="1"/>
  <c r="G5075" i="1"/>
  <c r="G5171" i="1"/>
  <c r="G1255" i="1"/>
  <c r="G1813" i="1"/>
  <c r="H1813" i="1" s="1"/>
  <c r="G2325" i="1"/>
  <c r="H2325" i="1" s="1"/>
  <c r="G2655" i="1"/>
  <c r="G2912" i="1"/>
  <c r="G3168" i="1"/>
  <c r="H3168" i="1" s="1"/>
  <c r="G3381" i="1"/>
  <c r="G3562" i="1"/>
  <c r="G3754" i="1"/>
  <c r="G3914" i="1"/>
  <c r="H3914" i="1" s="1"/>
  <c r="G4082" i="1"/>
  <c r="H4082" i="1" s="1"/>
  <c r="G4316" i="1"/>
  <c r="G4535" i="1"/>
  <c r="G4748" i="1"/>
  <c r="H4748" i="1" s="1"/>
  <c r="G5004" i="1"/>
  <c r="G5164" i="1"/>
  <c r="G1655" i="1"/>
  <c r="G2624" i="1"/>
  <c r="H2624" i="1" s="1"/>
  <c r="G3105" i="1"/>
  <c r="G4649" i="1"/>
  <c r="G4905" i="1"/>
  <c r="H4905" i="1" s="1"/>
  <c r="G1667" i="1"/>
  <c r="H1667" i="1" s="1"/>
  <c r="G2503" i="1"/>
  <c r="G3013" i="1"/>
  <c r="G3291" i="1"/>
  <c r="G3550" i="1"/>
  <c r="H3550" i="1" s="1"/>
  <c r="G3806" i="1"/>
  <c r="G4022" i="1"/>
  <c r="G4228" i="1"/>
  <c r="G4399" i="1"/>
  <c r="H4399" i="1" s="1"/>
  <c r="G4516" i="1"/>
  <c r="H4516" i="1" s="1"/>
  <c r="G4628" i="1"/>
  <c r="G4740" i="1"/>
  <c r="H4740" i="1" s="1"/>
  <c r="G4858" i="1"/>
  <c r="H4858" i="1" s="1"/>
  <c r="G4970" i="1"/>
  <c r="G5062" i="1"/>
  <c r="G5150" i="1"/>
  <c r="H5150" i="1" s="1"/>
  <c r="G4274" i="1"/>
  <c r="H4274" i="1" s="1"/>
  <c r="G4487" i="1"/>
  <c r="G4722" i="1"/>
  <c r="G4946" i="1"/>
  <c r="G5124" i="1"/>
  <c r="H5124" i="1" s="1"/>
  <c r="G1711" i="1"/>
  <c r="G2576" i="1"/>
  <c r="G3095" i="1"/>
  <c r="H3095" i="1" s="1"/>
  <c r="G3547" i="1"/>
  <c r="H3547" i="1" s="1"/>
  <c r="G3891" i="1"/>
  <c r="G4238" i="1"/>
  <c r="G156" i="1"/>
  <c r="G1497" i="1"/>
  <c r="H1497" i="1" s="1"/>
  <c r="G2017" i="1"/>
  <c r="H2017" i="1" s="1"/>
  <c r="G2456" i="1"/>
  <c r="G2791" i="1"/>
  <c r="G3015" i="1"/>
  <c r="H3015" i="1" s="1"/>
  <c r="G3249" i="1"/>
  <c r="G3471" i="1"/>
  <c r="G3639" i="1"/>
  <c r="G3815" i="1"/>
  <c r="H3815" i="1" s="1"/>
  <c r="G3649" i="1"/>
  <c r="G3533" i="1"/>
  <c r="G3804" i="1"/>
  <c r="G2676" i="1"/>
  <c r="H2676" i="1" s="1"/>
  <c r="G3581" i="1"/>
  <c r="G4265" i="1"/>
  <c r="G2840" i="1"/>
  <c r="H2840" i="1" s="1"/>
  <c r="G3980" i="1"/>
  <c r="H3980" i="1" s="1"/>
  <c r="G2279" i="1"/>
  <c r="G3375" i="1"/>
  <c r="G4077" i="1"/>
  <c r="H4077" i="1" s="1"/>
  <c r="G1947" i="1"/>
  <c r="H1947" i="1" s="1"/>
  <c r="G3764" i="1"/>
  <c r="G4136" i="1"/>
  <c r="G1775" i="1"/>
  <c r="H1775" i="1" s="1"/>
  <c r="G2612" i="1"/>
  <c r="H2612" i="1" s="1"/>
  <c r="G3124" i="1"/>
  <c r="G3549" i="1"/>
  <c r="G3893" i="1"/>
  <c r="H3893" i="1" s="1"/>
  <c r="G4233" i="1"/>
  <c r="H4233" i="1" s="1"/>
  <c r="G4573" i="1"/>
  <c r="G4853" i="1"/>
  <c r="G1468" i="1"/>
  <c r="G2471" i="1"/>
  <c r="H2471" i="1" s="1"/>
  <c r="G3003" i="1"/>
  <c r="H3003" i="1" s="1"/>
  <c r="G3470" i="1"/>
  <c r="G3822" i="1"/>
  <c r="G4142" i="1"/>
  <c r="H4142" i="1" s="1"/>
  <c r="G4404" i="1"/>
  <c r="H4404" i="1" s="1"/>
  <c r="G4639" i="1"/>
  <c r="G4852" i="1"/>
  <c r="G5066" i="1"/>
  <c r="H5066" i="1" s="1"/>
  <c r="G4290" i="1"/>
  <c r="H4290" i="1" s="1"/>
  <c r="G4711" i="1"/>
  <c r="G5132" i="1"/>
  <c r="H5132" i="1" s="1"/>
  <c r="G2177" i="1"/>
  <c r="H2177" i="1" s="1"/>
  <c r="G3116" i="1"/>
  <c r="G3723" i="1"/>
  <c r="G4248" i="1"/>
  <c r="H4248" i="1" s="1"/>
  <c r="G1213" i="1"/>
  <c r="H1213" i="1" s="1"/>
  <c r="G2039" i="1"/>
  <c r="G2632" i="1"/>
  <c r="G3025" i="1"/>
  <c r="H3025" i="1" s="1"/>
  <c r="G3367" i="1"/>
  <c r="H3367" i="1" s="1"/>
  <c r="G3647" i="1"/>
  <c r="H3647" i="1" s="1"/>
  <c r="G3903" i="1"/>
  <c r="G4159" i="1"/>
  <c r="G4352" i="1"/>
  <c r="H4352" i="1" s="1"/>
  <c r="G4523" i="1"/>
  <c r="G4694" i="1"/>
  <c r="G4864" i="1"/>
  <c r="G5027" i="1"/>
  <c r="H5027" i="1" s="1"/>
  <c r="G4889" i="1"/>
  <c r="H4889" i="1" s="1"/>
  <c r="G2144" i="1"/>
  <c r="G2992" i="1"/>
  <c r="G3451" i="1"/>
  <c r="H3451" i="1" s="1"/>
  <c r="G3798" i="1"/>
  <c r="G4134" i="1"/>
  <c r="G4394" i="1"/>
  <c r="G4623" i="1"/>
  <c r="H4623" i="1" s="1"/>
  <c r="G4847" i="1"/>
  <c r="G5058" i="1"/>
  <c r="G4263" i="1"/>
  <c r="G4700" i="1"/>
  <c r="H4700" i="1" s="1"/>
  <c r="G5116" i="1"/>
  <c r="G2544" i="1"/>
  <c r="G3507" i="1"/>
  <c r="G4227" i="1"/>
  <c r="H4227" i="1" s="1"/>
  <c r="G1469" i="1"/>
  <c r="G2424" i="1"/>
  <c r="G3004" i="1"/>
  <c r="H3004" i="1" s="1"/>
  <c r="G3463" i="1"/>
  <c r="H3463" i="1" s="1"/>
  <c r="G3799" i="1"/>
  <c r="G4015" i="1"/>
  <c r="G4256" i="1"/>
  <c r="G4400" i="1"/>
  <c r="H4400" i="1" s="1"/>
  <c r="G4539" i="1"/>
  <c r="G4710" i="1"/>
  <c r="G4854" i="1"/>
  <c r="G4998" i="1"/>
  <c r="H4998" i="1" s="1"/>
  <c r="G5107" i="1"/>
  <c r="G5187" i="1"/>
  <c r="G1368" i="1"/>
  <c r="H1368" i="1" s="1"/>
  <c r="G1984" i="1"/>
  <c r="H1984" i="1" s="1"/>
  <c r="G2399" i="1"/>
  <c r="G2719" i="1"/>
  <c r="G2997" i="1"/>
  <c r="G3211" i="1"/>
  <c r="H3211" i="1" s="1"/>
  <c r="G3424" i="1"/>
  <c r="G3626" i="1"/>
  <c r="G3786" i="1"/>
  <c r="G3946" i="1"/>
  <c r="H3946" i="1" s="1"/>
  <c r="G4146" i="1"/>
  <c r="G4359" i="1"/>
  <c r="G4578" i="1"/>
  <c r="G4834" i="1"/>
  <c r="H4834" i="1" s="1"/>
  <c r="G5036" i="1"/>
  <c r="G5196" i="1"/>
  <c r="G2049" i="1"/>
  <c r="H2049" i="1" s="1"/>
  <c r="G2752" i="1"/>
  <c r="H2752" i="1" s="1"/>
  <c r="G3191" i="1"/>
  <c r="G4733" i="1"/>
  <c r="G4949" i="1"/>
  <c r="H4949" i="1" s="1"/>
  <c r="G1867" i="1"/>
  <c r="H1867" i="1" s="1"/>
  <c r="G2759" i="1"/>
  <c r="H2759" i="1" s="1"/>
  <c r="G3067" i="1"/>
  <c r="G3355" i="1"/>
  <c r="G3638" i="1"/>
  <c r="H3638" i="1" s="1"/>
  <c r="G3846" i="1"/>
  <c r="G4062" i="1"/>
  <c r="G4287" i="1"/>
  <c r="H4287" i="1" s="1"/>
  <c r="G4431" i="1"/>
  <c r="H4431" i="1" s="1"/>
  <c r="G4543" i="1"/>
  <c r="G4655" i="1"/>
  <c r="G4772" i="1"/>
  <c r="G4884" i="1"/>
  <c r="H4884" i="1" s="1"/>
  <c r="G4996" i="1"/>
  <c r="G5086" i="1"/>
  <c r="G5170" i="1"/>
  <c r="G4322" i="1"/>
  <c r="H4322" i="1" s="1"/>
  <c r="G4551" i="1"/>
  <c r="G4775" i="1"/>
  <c r="G4999" i="1"/>
  <c r="G5176" i="1"/>
  <c r="H5176" i="1" s="1"/>
  <c r="G1943" i="1"/>
  <c r="H1943" i="1" s="1"/>
  <c r="G2736" i="1"/>
  <c r="G3223" i="1"/>
  <c r="G3627" i="1"/>
  <c r="H3627" i="1" s="1"/>
  <c r="G3971" i="1"/>
  <c r="H3971" i="1" s="1"/>
  <c r="G4302" i="1"/>
  <c r="G811" i="1"/>
  <c r="G1640" i="1"/>
  <c r="H1640" i="1" s="1"/>
  <c r="G2145" i="1"/>
  <c r="G2536" i="1"/>
  <c r="G2844" i="1"/>
  <c r="G3079" i="1"/>
  <c r="H3079" i="1" s="1"/>
  <c r="G3303" i="1"/>
  <c r="G3511" i="1"/>
  <c r="G3687" i="1"/>
  <c r="G3855" i="1"/>
  <c r="H3855" i="1" s="1"/>
  <c r="G4697" i="1"/>
  <c r="G4869" i="1"/>
  <c r="G1055" i="1"/>
  <c r="G2059" i="1"/>
  <c r="H2059" i="1" s="1"/>
  <c r="G2647" i="1"/>
  <c r="H2647" i="1" s="1"/>
  <c r="G2971" i="1"/>
  <c r="G3195" i="1"/>
  <c r="G3419" i="1"/>
  <c r="H3419" i="1" s="1"/>
  <c r="G3606" i="1"/>
  <c r="G3774" i="1"/>
  <c r="G3942" i="1"/>
  <c r="G4118" i="1"/>
  <c r="H4118" i="1" s="1"/>
  <c r="G4266" i="1"/>
  <c r="G4378" i="1"/>
  <c r="G4495" i="1"/>
  <c r="G4607" i="1"/>
  <c r="H4607" i="1" s="1"/>
  <c r="G4719" i="1"/>
  <c r="G4836" i="1"/>
  <c r="G4948" i="1"/>
  <c r="G5046" i="1"/>
  <c r="H5046" i="1" s="1"/>
  <c r="G5134" i="1"/>
  <c r="G4231" i="1"/>
  <c r="G4444" i="1"/>
  <c r="H4444" i="1" s="1"/>
  <c r="G4679" i="1"/>
  <c r="H4679" i="1" s="1"/>
  <c r="G4903" i="1"/>
  <c r="G5092" i="1"/>
  <c r="G1484" i="1"/>
  <c r="G2448" i="1"/>
  <c r="H2448" i="1" s="1"/>
  <c r="G3009" i="1"/>
  <c r="G3475" i="1"/>
  <c r="G3827" i="1"/>
  <c r="G4171" i="1"/>
  <c r="H4171" i="1" s="1"/>
  <c r="G4430" i="1"/>
  <c r="G1384" i="1"/>
  <c r="G1932" i="1"/>
  <c r="G2392" i="1"/>
  <c r="H2392" i="1" s="1"/>
  <c r="G2728" i="1"/>
  <c r="H2728" i="1" s="1"/>
  <c r="G2972" i="1"/>
  <c r="G3207" i="1"/>
  <c r="G3431" i="1"/>
  <c r="G3607" i="1"/>
  <c r="G3783" i="1"/>
  <c r="G3951" i="1"/>
  <c r="G4797" i="1"/>
  <c r="H4797" i="1" s="1"/>
  <c r="G4969" i="1"/>
  <c r="H4969" i="1" s="1"/>
  <c r="G1780" i="1"/>
  <c r="G2439" i="1"/>
  <c r="G2864" i="1"/>
  <c r="H2864" i="1" s="1"/>
  <c r="G3099" i="1"/>
  <c r="H3099" i="1" s="1"/>
  <c r="G3323" i="1"/>
  <c r="G3526" i="1"/>
  <c r="G3702" i="1"/>
  <c r="H3702" i="1" s="1"/>
  <c r="G3870" i="1"/>
  <c r="H3870" i="1" s="1"/>
  <c r="G4038" i="1"/>
  <c r="G4214" i="1"/>
  <c r="H4214" i="1" s="1"/>
  <c r="G4330" i="1"/>
  <c r="H4330" i="1" s="1"/>
  <c r="G4442" i="1"/>
  <c r="G4559" i="1"/>
  <c r="G4671" i="1"/>
  <c r="H4671" i="1" s="1"/>
  <c r="G4783" i="1"/>
  <c r="H4783" i="1" s="1"/>
  <c r="G4900" i="1"/>
  <c r="G5010" i="1"/>
  <c r="G5094" i="1"/>
  <c r="H5094" i="1" s="1"/>
  <c r="G5182" i="1"/>
  <c r="G4354" i="1"/>
  <c r="G4572" i="1"/>
  <c r="G4807" i="1"/>
  <c r="G5024" i="1"/>
  <c r="H5024" i="1" s="1"/>
  <c r="G5192" i="1"/>
  <c r="H5192" i="1" s="1"/>
  <c r="G2071" i="1"/>
  <c r="G2817" i="1"/>
  <c r="G3265" i="1"/>
  <c r="H3265" i="1" s="1"/>
  <c r="G3675" i="1"/>
  <c r="G4019" i="1"/>
  <c r="G4323" i="1"/>
  <c r="G1056" i="1"/>
  <c r="H1056" i="1" s="1"/>
  <c r="G1725" i="1"/>
  <c r="H1725" i="1" s="1"/>
  <c r="G2188" i="1"/>
  <c r="G2584" i="1"/>
  <c r="G2876" i="1"/>
  <c r="G3100" i="1"/>
  <c r="G3335" i="1"/>
  <c r="G3535" i="1"/>
  <c r="G3703" i="1"/>
  <c r="G3879" i="1"/>
  <c r="G4047" i="1"/>
  <c r="G4215" i="1"/>
  <c r="G4336" i="1"/>
  <c r="H4336" i="1" s="1"/>
  <c r="G4448" i="1"/>
  <c r="H4448" i="1" s="1"/>
  <c r="G4560" i="1"/>
  <c r="G4678" i="1"/>
  <c r="H4678" i="1" s="1"/>
  <c r="G4790" i="1"/>
  <c r="H4790" i="1" s="1"/>
  <c r="G4902" i="1"/>
  <c r="H4902" i="1" s="1"/>
  <c r="G5015" i="1"/>
  <c r="G5087" i="1"/>
  <c r="G5151" i="1"/>
  <c r="G682" i="1"/>
  <c r="G1453" i="1"/>
  <c r="G1877" i="1"/>
  <c r="G2219" i="1"/>
  <c r="H2219" i="1" s="1"/>
  <c r="G2511" i="1"/>
  <c r="G2767" i="1"/>
  <c r="G2944" i="1"/>
  <c r="G3115" i="1"/>
  <c r="H3115" i="1" s="1"/>
  <c r="G3285" i="1"/>
  <c r="G3456" i="1"/>
  <c r="G3586" i="1"/>
  <c r="H3586" i="1" s="1"/>
  <c r="G3714" i="1"/>
  <c r="H3714" i="1" s="1"/>
  <c r="G3842" i="1"/>
  <c r="H3842" i="1" s="1"/>
  <c r="G3970" i="1"/>
  <c r="G4106" i="1"/>
  <c r="G4258" i="1"/>
  <c r="H4258" i="1" s="1"/>
  <c r="G4434" i="1"/>
  <c r="G4610" i="1"/>
  <c r="G4780" i="1"/>
  <c r="G4951" i="1"/>
  <c r="H4951" i="1" s="1"/>
  <c r="G5096" i="1"/>
  <c r="G683" i="1"/>
  <c r="G1836" i="1"/>
  <c r="H1836" i="1" s="1"/>
  <c r="G2464" i="1"/>
  <c r="H2464" i="1" s="1"/>
  <c r="G2913" i="1"/>
  <c r="G3255" i="1"/>
  <c r="G3555" i="1"/>
  <c r="G3811" i="1"/>
  <c r="H3811" i="1" s="1"/>
  <c r="G4051" i="1"/>
  <c r="H4051" i="1" s="1"/>
  <c r="G4275" i="1"/>
  <c r="G4451" i="1"/>
  <c r="G4755" i="1"/>
  <c r="H4755" i="1" s="1"/>
  <c r="G5073" i="1"/>
  <c r="H5073" i="1" s="1"/>
  <c r="G4632" i="1"/>
  <c r="G4974" i="1"/>
  <c r="G4531" i="1"/>
  <c r="H4531" i="1" s="1"/>
  <c r="G4872" i="1"/>
  <c r="H4872" i="1" s="1"/>
  <c r="G5161" i="1"/>
  <c r="G4750" i="1"/>
  <c r="H4750" i="1" s="1"/>
  <c r="G5069" i="1"/>
  <c r="H5069" i="1" s="1"/>
  <c r="G4071" i="1"/>
  <c r="G4347" i="1"/>
  <c r="G4576" i="1"/>
  <c r="G4806" i="1"/>
  <c r="H4806" i="1" s="1"/>
  <c r="G5023" i="1"/>
  <c r="G5159" i="1"/>
  <c r="G1511" i="1"/>
  <c r="G2261" i="1"/>
  <c r="H2261" i="1" s="1"/>
  <c r="G2795" i="1"/>
  <c r="G3136" i="1"/>
  <c r="G3474" i="1"/>
  <c r="H3474" i="1" s="1"/>
  <c r="G3730" i="1"/>
  <c r="H3730" i="1" s="1"/>
  <c r="G3986" i="1"/>
  <c r="H3986" i="1" s="1"/>
  <c r="G4284" i="1"/>
  <c r="G4636" i="1"/>
  <c r="G4972" i="1"/>
  <c r="H4972" i="1" s="1"/>
  <c r="G854" i="1"/>
  <c r="G2528" i="1"/>
  <c r="G3297" i="1"/>
  <c r="H3297" i="1" s="1"/>
  <c r="G3715" i="1"/>
  <c r="H3715" i="1" s="1"/>
  <c r="G4035" i="1"/>
  <c r="G4328" i="1"/>
  <c r="G4627" i="1"/>
  <c r="H4627" i="1" s="1"/>
  <c r="G5057" i="1"/>
  <c r="H5057" i="1" s="1"/>
  <c r="G4739" i="1"/>
  <c r="H4739" i="1" s="1"/>
  <c r="G5141" i="1"/>
  <c r="G4851" i="1"/>
  <c r="H4851" i="1" s="1"/>
  <c r="G4515" i="1"/>
  <c r="H4515" i="1" s="1"/>
  <c r="G4963" i="1"/>
  <c r="H4963" i="1" s="1"/>
  <c r="G4079" i="1"/>
  <c r="G4358" i="1"/>
  <c r="H4358" i="1" s="1"/>
  <c r="G4582" i="1"/>
  <c r="H4582" i="1" s="1"/>
  <c r="G4811" i="1"/>
  <c r="G5031" i="1"/>
  <c r="G5163" i="1"/>
  <c r="G1539" i="1"/>
  <c r="H1539" i="1" s="1"/>
  <c r="G2283" i="1"/>
  <c r="H2283" i="1" s="1"/>
  <c r="G2805" i="1"/>
  <c r="G3147" i="1"/>
  <c r="G3482" i="1"/>
  <c r="H3482" i="1" s="1"/>
  <c r="G3738" i="1"/>
  <c r="H3738" i="1" s="1"/>
  <c r="G4002" i="1"/>
  <c r="G4673" i="1"/>
  <c r="H4673" i="1" s="1"/>
  <c r="G4237" i="1"/>
  <c r="H4237" i="1" s="1"/>
  <c r="G1292" i="1"/>
  <c r="G2937" i="1"/>
  <c r="G3753" i="1"/>
  <c r="H3753" i="1" s="1"/>
  <c r="G4437" i="1"/>
  <c r="H4437" i="1" s="1"/>
  <c r="G3299" i="1"/>
  <c r="H3299" i="1" s="1"/>
  <c r="G4152" i="1"/>
  <c r="G2644" i="1"/>
  <c r="H2644" i="1" s="1"/>
  <c r="G3565" i="1"/>
  <c r="H3565" i="1" s="1"/>
  <c r="G4249" i="1"/>
  <c r="G2731" i="1"/>
  <c r="G3944" i="1"/>
  <c r="H3944" i="1" s="1"/>
  <c r="G961" i="1"/>
  <c r="H961" i="1" s="1"/>
  <c r="G2183" i="1"/>
  <c r="H2183" i="1" s="1"/>
  <c r="G2868" i="1"/>
  <c r="G3321" i="1"/>
  <c r="G3701" i="1"/>
  <c r="H3701" i="1" s="1"/>
  <c r="G4041" i="1"/>
  <c r="G4381" i="1"/>
  <c r="G4725" i="1"/>
  <c r="G4937" i="1"/>
  <c r="H4937" i="1" s="1"/>
  <c r="G1909" i="1"/>
  <c r="G2727" i="1"/>
  <c r="G3173" i="1"/>
  <c r="G3598" i="1"/>
  <c r="H3598" i="1" s="1"/>
  <c r="G3950" i="1"/>
  <c r="G4255" i="1"/>
  <c r="G4490" i="1"/>
  <c r="G4724" i="1"/>
  <c r="H4724" i="1" s="1"/>
  <c r="G4938" i="1"/>
  <c r="H4938" i="1" s="1"/>
  <c r="G5130" i="1"/>
  <c r="G4455" i="1"/>
  <c r="H4455" i="1" s="1"/>
  <c r="G4882" i="1"/>
  <c r="H4882" i="1" s="1"/>
  <c r="G1199" i="1"/>
  <c r="G2640" i="1"/>
  <c r="G3372" i="1"/>
  <c r="G3923" i="1"/>
  <c r="H3923" i="1" s="1"/>
  <c r="G4376" i="1"/>
  <c r="G1555" i="1"/>
  <c r="G2295" i="1"/>
  <c r="G2812" i="1"/>
  <c r="H2812" i="1" s="1"/>
  <c r="G3153" i="1"/>
  <c r="G3487" i="1"/>
  <c r="G3743" i="1"/>
  <c r="G3999" i="1"/>
  <c r="H3999" i="1" s="1"/>
  <c r="G4246" i="1"/>
  <c r="H4246" i="1" s="1"/>
  <c r="G4416" i="1"/>
  <c r="G4587" i="1"/>
  <c r="H4587" i="1" s="1"/>
  <c r="G4758" i="1"/>
  <c r="H4758" i="1" s="1"/>
  <c r="G4928" i="1"/>
  <c r="G4677" i="1"/>
  <c r="G639" i="1"/>
  <c r="G2583" i="1"/>
  <c r="H2583" i="1" s="1"/>
  <c r="G3163" i="1"/>
  <c r="G3582" i="1"/>
  <c r="G3926" i="1"/>
  <c r="G4250" i="1"/>
  <c r="H4250" i="1" s="1"/>
  <c r="G4479" i="1"/>
  <c r="H4479" i="1" s="1"/>
  <c r="G4708" i="1"/>
  <c r="G4932" i="1"/>
  <c r="G5122" i="1"/>
  <c r="H5122" i="1" s="1"/>
  <c r="G4428" i="1"/>
  <c r="G4871" i="1"/>
  <c r="G1313" i="1"/>
  <c r="H1313" i="1" s="1"/>
  <c r="G2967" i="1"/>
  <c r="H2967" i="1" s="1"/>
  <c r="G3771" i="1"/>
  <c r="G4398" i="1"/>
  <c r="G1889" i="1"/>
  <c r="H1889" i="1" s="1"/>
  <c r="G2680" i="1"/>
  <c r="H2680" i="1" s="1"/>
  <c r="G3175" i="1"/>
  <c r="G3591" i="1"/>
  <c r="G3847" i="1"/>
  <c r="G4103" i="1"/>
  <c r="H4103" i="1" s="1"/>
  <c r="G4283" i="1"/>
  <c r="G4427" i="1"/>
  <c r="G4598" i="1"/>
  <c r="H4598" i="1" s="1"/>
  <c r="G4742" i="1"/>
  <c r="H4742" i="1" s="1"/>
  <c r="G4880" i="1"/>
  <c r="H4880" i="1" s="1"/>
  <c r="G5039" i="1"/>
  <c r="G5123" i="1"/>
  <c r="H5123" i="1" s="1"/>
  <c r="G300" i="1"/>
  <c r="H300" i="1" s="1"/>
  <c r="G1596" i="1"/>
  <c r="G2069" i="1"/>
  <c r="G2463" i="1"/>
  <c r="G2827" i="1"/>
  <c r="H2827" i="1" s="1"/>
  <c r="G3040" i="1"/>
  <c r="G3253" i="1"/>
  <c r="G3498" i="1"/>
  <c r="G3658" i="1"/>
  <c r="H3658" i="1" s="1"/>
  <c r="G3818" i="1"/>
  <c r="G4018" i="1"/>
  <c r="G4178" i="1"/>
  <c r="G4402" i="1"/>
  <c r="G4663" i="1"/>
  <c r="G4876" i="1"/>
  <c r="G5068" i="1"/>
  <c r="G1228" i="1"/>
  <c r="H1228" i="1" s="1"/>
  <c r="G2241" i="1"/>
  <c r="G2849" i="1"/>
  <c r="G3361" i="1"/>
  <c r="G4777" i="1"/>
  <c r="H4777" i="1" s="1"/>
  <c r="G4989" i="1"/>
  <c r="G2208" i="1"/>
  <c r="G2843" i="1"/>
  <c r="H2843" i="1" s="1"/>
  <c r="G3120" i="1"/>
  <c r="H3120" i="1" s="1"/>
  <c r="G3461" i="1"/>
  <c r="H3461" i="1" s="1"/>
  <c r="G3678" i="1"/>
  <c r="G3894" i="1"/>
  <c r="G4150" i="1"/>
  <c r="H4150" i="1" s="1"/>
  <c r="G4314" i="1"/>
  <c r="G4458" i="1"/>
  <c r="G4570" i="1"/>
  <c r="G4687" i="1"/>
  <c r="H4687" i="1" s="1"/>
  <c r="G4799" i="1"/>
  <c r="G4911" i="1"/>
  <c r="G5022" i="1"/>
  <c r="H5022" i="1" s="1"/>
  <c r="G5106" i="1"/>
  <c r="H5106" i="1" s="1"/>
  <c r="G5190" i="1"/>
  <c r="G4386" i="1"/>
  <c r="G4604" i="1"/>
  <c r="G4828" i="1"/>
  <c r="H4828" i="1" s="1"/>
  <c r="G5048" i="1"/>
  <c r="H5048" i="1" s="1"/>
  <c r="G939" i="1"/>
  <c r="G2135" i="1"/>
  <c r="H2135" i="1" s="1"/>
  <c r="G2881" i="1"/>
  <c r="H2881" i="1" s="1"/>
  <c r="G3329" i="1"/>
  <c r="G3707" i="1"/>
  <c r="G4075" i="1"/>
  <c r="H4075" i="1" s="1"/>
  <c r="G4355" i="1"/>
  <c r="H4355" i="1" s="1"/>
  <c r="G1183" i="1"/>
  <c r="G1804" i="1"/>
  <c r="G2252" i="1"/>
  <c r="G2616" i="1"/>
  <c r="H2616" i="1" s="1"/>
  <c r="G2908" i="1"/>
  <c r="G3132" i="1"/>
  <c r="G3356" i="1"/>
  <c r="G3559" i="1"/>
  <c r="G3727" i="1"/>
  <c r="G3895" i="1"/>
  <c r="G4741" i="1"/>
  <c r="G4909" i="1"/>
  <c r="H4909" i="1" s="1"/>
  <c r="G1439" i="1"/>
  <c r="H1439" i="1" s="1"/>
  <c r="G2229" i="1"/>
  <c r="G2775" i="1"/>
  <c r="G3024" i="1"/>
  <c r="H3024" i="1" s="1"/>
  <c r="G3248" i="1"/>
  <c r="G3478" i="1"/>
  <c r="G3646" i="1"/>
  <c r="G3814" i="1"/>
  <c r="H3814" i="1" s="1"/>
  <c r="G3990" i="1"/>
  <c r="G4158" i="1"/>
  <c r="G4292" i="1"/>
  <c r="G4410" i="1"/>
  <c r="H4410" i="1" s="1"/>
  <c r="G4522" i="1"/>
  <c r="H4522" i="1" s="1"/>
  <c r="G4634" i="1"/>
  <c r="G4751" i="1"/>
  <c r="H4751" i="1" s="1"/>
  <c r="G4863" i="1"/>
  <c r="H4863" i="1" s="1"/>
  <c r="G4975" i="1"/>
  <c r="G5070" i="1"/>
  <c r="G5154" i="1"/>
  <c r="G4279" i="1"/>
  <c r="H4279" i="1" s="1"/>
  <c r="G4508" i="1"/>
  <c r="G4732" i="1"/>
  <c r="G4956" i="1"/>
  <c r="H4956" i="1" s="1"/>
  <c r="G5140" i="1"/>
  <c r="H5140" i="1" s="1"/>
  <c r="G1768" i="1"/>
  <c r="G2608" i="1"/>
  <c r="G3137" i="1"/>
  <c r="G3563" i="1"/>
  <c r="H3563" i="1" s="1"/>
  <c r="G3907" i="1"/>
  <c r="G4259" i="1"/>
  <c r="G428" i="1"/>
  <c r="H428" i="1" s="1"/>
  <c r="G1527" i="1"/>
  <c r="H1527" i="1" s="1"/>
  <c r="G2060" i="1"/>
  <c r="G2472" i="1"/>
  <c r="G2801" i="1"/>
  <c r="H2801" i="1" s="1"/>
  <c r="G3036" i="1"/>
  <c r="H3036" i="1" s="1"/>
  <c r="G3260" i="1"/>
  <c r="G3479" i="1"/>
  <c r="G3655" i="1"/>
  <c r="H3655" i="1" s="1"/>
  <c r="G3823" i="1"/>
  <c r="H3823" i="1" s="1"/>
  <c r="G4669" i="1"/>
  <c r="G4841" i="1"/>
  <c r="G554" i="1"/>
  <c r="H554" i="1" s="1"/>
  <c r="G1952" i="1"/>
  <c r="H1952" i="1" s="1"/>
  <c r="G2567" i="1"/>
  <c r="G2928" i="1"/>
  <c r="G3152" i="1"/>
  <c r="G3376" i="1"/>
  <c r="H3376" i="1" s="1"/>
  <c r="G3574" i="1"/>
  <c r="G3742" i="1"/>
  <c r="G3910" i="1"/>
  <c r="G4086" i="1"/>
  <c r="H4086" i="1" s="1"/>
  <c r="G4244" i="1"/>
  <c r="H4244" i="1" s="1"/>
  <c r="G4356" i="1"/>
  <c r="G4474" i="1"/>
  <c r="H4474" i="1" s="1"/>
  <c r="G4586" i="1"/>
  <c r="H4586" i="1" s="1"/>
  <c r="G4698" i="1"/>
  <c r="G4815" i="1"/>
  <c r="G4927" i="1"/>
  <c r="G5030" i="1"/>
  <c r="H5030" i="1" s="1"/>
  <c r="G5118" i="1"/>
  <c r="G5202" i="1"/>
  <c r="G4407" i="1"/>
  <c r="G4631" i="1"/>
  <c r="H4631" i="1" s="1"/>
  <c r="G4860" i="1"/>
  <c r="H4860" i="1" s="1"/>
  <c r="G5064" i="1"/>
  <c r="G1256" i="1"/>
  <c r="G2305" i="1"/>
  <c r="H2305" i="1" s="1"/>
  <c r="G2924" i="1"/>
  <c r="G3393" i="1"/>
  <c r="G3755" i="1"/>
  <c r="G4107" i="1"/>
  <c r="G4387" i="1"/>
  <c r="H4387" i="1" s="1"/>
  <c r="G1271" i="1"/>
  <c r="G1847" i="1"/>
  <c r="H1847" i="1" s="1"/>
  <c r="G2316" i="1"/>
  <c r="H2316" i="1" s="1"/>
  <c r="G2664" i="1"/>
  <c r="G2929" i="1"/>
  <c r="G3164" i="1"/>
  <c r="G3388" i="1"/>
  <c r="H3388" i="1" s="1"/>
  <c r="G3575" i="1"/>
  <c r="G3751" i="1"/>
  <c r="G3919" i="1"/>
  <c r="H3919" i="1" s="1"/>
  <c r="G4087" i="1"/>
  <c r="H4087" i="1" s="1"/>
  <c r="G4251" i="1"/>
  <c r="G4363" i="1"/>
  <c r="G4475" i="1"/>
  <c r="H4475" i="1" s="1"/>
  <c r="G4592" i="1"/>
  <c r="H4592" i="1" s="1"/>
  <c r="G4704" i="1"/>
  <c r="G4816" i="1"/>
  <c r="G4934" i="1"/>
  <c r="G5035" i="1"/>
  <c r="H5035" i="1" s="1"/>
  <c r="G5103" i="1"/>
  <c r="H5103" i="1" s="1"/>
  <c r="G5167" i="1"/>
  <c r="G1023" i="1"/>
  <c r="G1567" i="1"/>
  <c r="H1567" i="1" s="1"/>
  <c r="G1963" i="1"/>
  <c r="H1963" i="1" s="1"/>
  <c r="G2304" i="1"/>
  <c r="G2575" i="1"/>
  <c r="G2816" i="1"/>
  <c r="G2987" i="1"/>
  <c r="H2987" i="1" s="1"/>
  <c r="G3157" i="1"/>
  <c r="G3328" i="1"/>
  <c r="G3490" i="1"/>
  <c r="H3490" i="1" s="1"/>
  <c r="G3618" i="1"/>
  <c r="G3746" i="1"/>
  <c r="G3874" i="1"/>
  <c r="H3874" i="1" s="1"/>
  <c r="G4010" i="1"/>
  <c r="H4010" i="1" s="1"/>
  <c r="G4138" i="1"/>
  <c r="H4138" i="1" s="1"/>
  <c r="G4306" i="1"/>
  <c r="G4482" i="1"/>
  <c r="G4652" i="1"/>
  <c r="H4652" i="1" s="1"/>
  <c r="G4823" i="1"/>
  <c r="H4823" i="1" s="1"/>
  <c r="G4994" i="1"/>
  <c r="G5128" i="1"/>
  <c r="G1152" i="1"/>
  <c r="H1152" i="1" s="1"/>
  <c r="G2007" i="1"/>
  <c r="G2592" i="1"/>
  <c r="G2999" i="1"/>
  <c r="G3340" i="1"/>
  <c r="H3340" i="1" s="1"/>
  <c r="G3619" i="1"/>
  <c r="H3619" i="1" s="1"/>
  <c r="G3867" i="1"/>
  <c r="G4115" i="1"/>
  <c r="G4318" i="1"/>
  <c r="H4318" i="1" s="1"/>
  <c r="G4499" i="1"/>
  <c r="H4499" i="1" s="1"/>
  <c r="G4840" i="1"/>
  <c r="G5137" i="1"/>
  <c r="G4718" i="1"/>
  <c r="H4718" i="1" s="1"/>
  <c r="G5045" i="1"/>
  <c r="H5045" i="1" s="1"/>
  <c r="G4616" i="1"/>
  <c r="G4958" i="1"/>
  <c r="G4494" i="1"/>
  <c r="H4494" i="1" s="1"/>
  <c r="G4835" i="1"/>
  <c r="G5133" i="1"/>
  <c r="G4151" i="1"/>
  <c r="G4406" i="1"/>
  <c r="H4406" i="1" s="1"/>
  <c r="G4635" i="1"/>
  <c r="H4635" i="1" s="1"/>
  <c r="G4859" i="1"/>
  <c r="G5063" i="1"/>
  <c r="G5191" i="1"/>
  <c r="H5191" i="1" s="1"/>
  <c r="G1737" i="1"/>
  <c r="G2415" i="1"/>
  <c r="G2880" i="1"/>
  <c r="H2880" i="1" s="1"/>
  <c r="G3221" i="1"/>
  <c r="H3221" i="1" s="1"/>
  <c r="G3538" i="1"/>
  <c r="H3538" i="1" s="1"/>
  <c r="G3794" i="1"/>
  <c r="G4058" i="1"/>
  <c r="G4370" i="1"/>
  <c r="H4370" i="1" s="1"/>
  <c r="G4716" i="1"/>
  <c r="G5044" i="1"/>
  <c r="G1512" i="1"/>
  <c r="H1512" i="1" s="1"/>
  <c r="G2784" i="1"/>
  <c r="H2784" i="1" s="1"/>
  <c r="G3467" i="1"/>
  <c r="H3467" i="1" s="1"/>
  <c r="G3795" i="1"/>
  <c r="G4131" i="1"/>
  <c r="G4382" i="1"/>
  <c r="H4382" i="1" s="1"/>
  <c r="G4734" i="1"/>
  <c r="G5153" i="1"/>
  <c r="G4846" i="1"/>
  <c r="G4510" i="1"/>
  <c r="H4510" i="1" s="1"/>
  <c r="G4979" i="1"/>
  <c r="H4979" i="1" s="1"/>
  <c r="G4622" i="1"/>
  <c r="G5053" i="1"/>
  <c r="H5053" i="1" s="1"/>
  <c r="G4167" i="1"/>
  <c r="H4167" i="1" s="1"/>
  <c r="G4411" i="1"/>
  <c r="G4640" i="1"/>
  <c r="G4870" i="1"/>
  <c r="G5067" i="1"/>
  <c r="H5067" i="1" s="1"/>
  <c r="G5195" i="1"/>
  <c r="G1767" i="1"/>
  <c r="G2431" i="1"/>
  <c r="G2891" i="1"/>
  <c r="H2891" i="1" s="1"/>
  <c r="G3232" i="1"/>
  <c r="H3232" i="1" s="1"/>
  <c r="G3546" i="1"/>
  <c r="G3802" i="1"/>
  <c r="H3802" i="1" s="1"/>
  <c r="G4066" i="1"/>
  <c r="H4066" i="1" s="1"/>
  <c r="G4380" i="1"/>
  <c r="G4727" i="1"/>
  <c r="G5052" i="1"/>
  <c r="G1569" i="1"/>
  <c r="H1569" i="1" s="1"/>
  <c r="G2807" i="1"/>
  <c r="G3483" i="1"/>
  <c r="G3819" i="1"/>
  <c r="H3819" i="1" s="1"/>
  <c r="G4147" i="1"/>
  <c r="H4147" i="1" s="1"/>
  <c r="G4392" i="1"/>
  <c r="H4392" i="1" s="1"/>
  <c r="G4776" i="1"/>
  <c r="G5169" i="1"/>
  <c r="H5169" i="1" s="1"/>
  <c r="G4867" i="1"/>
  <c r="H4867" i="1" s="1"/>
  <c r="G4552" i="1"/>
  <c r="G5000" i="1"/>
  <c r="G4643" i="1"/>
  <c r="H4643" i="1" s="1"/>
  <c r="G5085" i="1"/>
  <c r="H5085" i="1" s="1"/>
  <c r="G4199" i="1"/>
  <c r="G4432" i="1"/>
  <c r="G4662" i="1"/>
  <c r="H4662" i="1" s="1"/>
  <c r="G4891" i="1"/>
  <c r="G5079" i="1"/>
  <c r="G511" i="1"/>
  <c r="G1835" i="1"/>
  <c r="G3632" i="1"/>
  <c r="H3632" i="1" s="1"/>
  <c r="G3925" i="1"/>
  <c r="H3925" i="1" s="1"/>
  <c r="G2916" i="1"/>
  <c r="G3964" i="1"/>
  <c r="G3353" i="1"/>
  <c r="H3353" i="1" s="1"/>
  <c r="G4745" i="1"/>
  <c r="H4745" i="1" s="1"/>
  <c r="G3259" i="1"/>
  <c r="G4511" i="1"/>
  <c r="G4498" i="1"/>
  <c r="H4498" i="1" s="1"/>
  <c r="G3457" i="1"/>
  <c r="H3457" i="1" s="1"/>
  <c r="G2376" i="1"/>
  <c r="G3775" i="1"/>
  <c r="G4608" i="1"/>
  <c r="H4608" i="1" s="1"/>
  <c r="G1297" i="1"/>
  <c r="H1297" i="1" s="1"/>
  <c r="G3966" i="1"/>
  <c r="G4964" i="1"/>
  <c r="G1625" i="1"/>
  <c r="H1625" i="1" s="1"/>
  <c r="G1996" i="1"/>
  <c r="H1996" i="1" s="1"/>
  <c r="G3927" i="1"/>
  <c r="G4624" i="1"/>
  <c r="H4624" i="1" s="1"/>
  <c r="G5139" i="1"/>
  <c r="H5139" i="1" s="1"/>
  <c r="G2591" i="1"/>
  <c r="G3530" i="1"/>
  <c r="G4226" i="1"/>
  <c r="H4226" i="1" s="1"/>
  <c r="G5136" i="1"/>
  <c r="H5136" i="1" s="1"/>
  <c r="G3447" i="1"/>
  <c r="G2896" i="1"/>
  <c r="G3974" i="1"/>
  <c r="G4602" i="1"/>
  <c r="H4602" i="1" s="1"/>
  <c r="G5042" i="1"/>
  <c r="G4658" i="1"/>
  <c r="G2416" i="1"/>
  <c r="G4155" i="1"/>
  <c r="H4155" i="1" s="1"/>
  <c r="G2359" i="1"/>
  <c r="G3420" i="1"/>
  <c r="G4653" i="1"/>
  <c r="G4997" i="1"/>
  <c r="H4997" i="1" s="1"/>
  <c r="G2519" i="1"/>
  <c r="H2519" i="1" s="1"/>
  <c r="G3141" i="1"/>
  <c r="G3558" i="1"/>
  <c r="H3558" i="1" s="1"/>
  <c r="G3902" i="1"/>
  <c r="H3902" i="1" s="1"/>
  <c r="G4239" i="1"/>
  <c r="H4239" i="1" s="1"/>
  <c r="G4463" i="1"/>
  <c r="G4692" i="1"/>
  <c r="H4692" i="1" s="1"/>
  <c r="G4922" i="1"/>
  <c r="H4922" i="1" s="1"/>
  <c r="G5110" i="1"/>
  <c r="G4396" i="1"/>
  <c r="G4850" i="1"/>
  <c r="G1088" i="1"/>
  <c r="H1088" i="1" s="1"/>
  <c r="G2903" i="1"/>
  <c r="H2903" i="1" s="1"/>
  <c r="G3739" i="1"/>
  <c r="G4366" i="1"/>
  <c r="G1825" i="1"/>
  <c r="H1825" i="1" s="1"/>
  <c r="G2648" i="1"/>
  <c r="H2648" i="1" s="1"/>
  <c r="G3143" i="1"/>
  <c r="G3567" i="1"/>
  <c r="G3911" i="1"/>
  <c r="H3911" i="1" s="1"/>
  <c r="G4925" i="1"/>
  <c r="G2293" i="1"/>
  <c r="G3035" i="1"/>
  <c r="G3486" i="1"/>
  <c r="H3486" i="1" s="1"/>
  <c r="G3830" i="1"/>
  <c r="G4166" i="1"/>
  <c r="G4415" i="1"/>
  <c r="H4415" i="1" s="1"/>
  <c r="G4644" i="1"/>
  <c r="H4644" i="1" s="1"/>
  <c r="G4868" i="1"/>
  <c r="H4868" i="1" s="1"/>
  <c r="G5074" i="1"/>
  <c r="G4300" i="1"/>
  <c r="G4743" i="1"/>
  <c r="H4743" i="1" s="1"/>
  <c r="G5148" i="1"/>
  <c r="G2688" i="1"/>
  <c r="G3579" i="1"/>
  <c r="G4270" i="1"/>
  <c r="H4270" i="1" s="1"/>
  <c r="G1583" i="1"/>
  <c r="G2488" i="1"/>
  <c r="G3047" i="1"/>
  <c r="G3495" i="1"/>
  <c r="H3495" i="1" s="1"/>
  <c r="G3831" i="1"/>
  <c r="G4175" i="1"/>
  <c r="G4422" i="1"/>
  <c r="G4646" i="1"/>
  <c r="H4646" i="1" s="1"/>
  <c r="G4875" i="1"/>
  <c r="G5071" i="1"/>
  <c r="G5199" i="1"/>
  <c r="H5199" i="1" s="1"/>
  <c r="G1792" i="1"/>
  <c r="H1792" i="1" s="1"/>
  <c r="G2447" i="1"/>
  <c r="G2901" i="1"/>
  <c r="G3243" i="1"/>
  <c r="G3554" i="1"/>
  <c r="H3554" i="1" s="1"/>
  <c r="G3810" i="1"/>
  <c r="G4074" i="1"/>
  <c r="G4391" i="1"/>
  <c r="G4738" i="1"/>
  <c r="H4738" i="1" s="1"/>
  <c r="G5060" i="1"/>
  <c r="H5060" i="1" s="1"/>
  <c r="G1597" i="1"/>
  <c r="G2828" i="1"/>
  <c r="G3499" i="1"/>
  <c r="H3499" i="1" s="1"/>
  <c r="G3995" i="1"/>
  <c r="G4403" i="1"/>
  <c r="G5009" i="1"/>
  <c r="H5009" i="1" s="1"/>
  <c r="G4888" i="1"/>
  <c r="H4888" i="1" s="1"/>
  <c r="G4787" i="1"/>
  <c r="H4787" i="1" s="1"/>
  <c r="G4664" i="1"/>
  <c r="G3983" i="1"/>
  <c r="G4518" i="1"/>
  <c r="H4518" i="1" s="1"/>
  <c r="G4976" i="1"/>
  <c r="H4976" i="1" s="1"/>
  <c r="G1283" i="1"/>
  <c r="G2671" i="1"/>
  <c r="G3392" i="1"/>
  <c r="H3392" i="1" s="1"/>
  <c r="G3922" i="1"/>
  <c r="G4546" i="1"/>
  <c r="G5172" i="1"/>
  <c r="G3127" i="1"/>
  <c r="H3127" i="1" s="1"/>
  <c r="G3963" i="1"/>
  <c r="G4520" i="1"/>
  <c r="G4611" i="1"/>
  <c r="H4611" i="1" s="1"/>
  <c r="G4744" i="1"/>
  <c r="H4744" i="1" s="1"/>
  <c r="G4856" i="1"/>
  <c r="G4299" i="1"/>
  <c r="G4752" i="1"/>
  <c r="G5131" i="1"/>
  <c r="G2112" i="1"/>
  <c r="I12" i="2" s="1"/>
  <c r="G3061" i="1"/>
  <c r="G3674" i="1"/>
  <c r="G4202" i="1"/>
  <c r="H4202" i="1" s="1"/>
  <c r="G4647" i="1"/>
  <c r="G5120" i="1"/>
  <c r="G2284" i="1"/>
  <c r="G3319" i="1"/>
  <c r="H3319" i="1" s="1"/>
  <c r="G3899" i="1"/>
  <c r="G4286" i="1"/>
  <c r="G4648" i="1"/>
  <c r="G4526" i="1"/>
  <c r="G5077" i="1"/>
  <c r="G4894" i="1"/>
  <c r="G4771" i="1"/>
  <c r="G4023" i="1"/>
  <c r="H4023" i="1" s="1"/>
  <c r="G4379" i="1"/>
  <c r="G4720" i="1"/>
  <c r="G5003" i="1"/>
  <c r="G5175" i="1"/>
  <c r="H5175" i="1" s="1"/>
  <c r="G2005" i="1"/>
  <c r="G2607" i="1"/>
  <c r="G3008" i="1"/>
  <c r="G3349" i="1"/>
  <c r="H3349" i="1" s="1"/>
  <c r="G3634" i="1"/>
  <c r="H3634" i="1" s="1"/>
  <c r="G3890" i="1"/>
  <c r="G4154" i="1"/>
  <c r="G4503" i="1"/>
  <c r="H4503" i="1" s="1"/>
  <c r="G4844" i="1"/>
  <c r="H4844" i="1" s="1"/>
  <c r="G5144" i="1"/>
  <c r="G2092" i="1"/>
  <c r="G3041" i="1"/>
  <c r="H3041" i="1" s="1"/>
  <c r="G3587" i="1"/>
  <c r="H3587" i="1" s="1"/>
  <c r="G3915" i="1"/>
  <c r="G4243" i="1"/>
  <c r="H4243" i="1" s="1"/>
  <c r="G4467" i="1"/>
  <c r="H4467" i="1" s="1"/>
  <c r="G4904" i="1"/>
  <c r="H4904" i="1" s="1"/>
  <c r="G4568" i="1"/>
  <c r="G5013" i="1"/>
  <c r="H5013" i="1" s="1"/>
  <c r="G4680" i="1"/>
  <c r="H4680" i="1" s="1"/>
  <c r="G5113" i="1"/>
  <c r="G4792" i="1"/>
  <c r="G5181" i="1"/>
  <c r="G4272" i="1"/>
  <c r="H4272" i="1" s="1"/>
  <c r="G4496" i="1"/>
  <c r="H4496" i="1" s="1"/>
  <c r="G4726" i="1"/>
  <c r="G4955" i="1"/>
  <c r="H4955" i="1" s="1"/>
  <c r="G5115" i="1"/>
  <c r="H5115" i="1" s="1"/>
  <c r="G1197" i="1"/>
  <c r="H1197" i="1" s="1"/>
  <c r="G4921" i="1"/>
  <c r="G4605" i="1"/>
  <c r="G3737" i="1"/>
  <c r="H3737" i="1" s="1"/>
  <c r="G1168" i="1"/>
  <c r="G3721" i="1"/>
  <c r="G4981" i="1"/>
  <c r="H4981" i="1" s="1"/>
  <c r="G3630" i="1"/>
  <c r="H3630" i="1" s="1"/>
  <c r="G4746" i="1"/>
  <c r="G4967" i="1"/>
  <c r="G3987" i="1"/>
  <c r="H3987" i="1" s="1"/>
  <c r="G2855" i="1"/>
  <c r="H2855" i="1" s="1"/>
  <c r="G4031" i="1"/>
  <c r="G4779" i="1"/>
  <c r="G2711" i="1"/>
  <c r="G4282" i="1"/>
  <c r="H4282" i="1" s="1"/>
  <c r="G5142" i="1"/>
  <c r="G3073" i="1"/>
  <c r="G2776" i="1"/>
  <c r="H2776" i="1" s="1"/>
  <c r="G4143" i="1"/>
  <c r="H4143" i="1" s="1"/>
  <c r="G4768" i="1"/>
  <c r="G1087" i="1"/>
  <c r="G2869" i="1"/>
  <c r="H2869" i="1" s="1"/>
  <c r="G3690" i="1"/>
  <c r="H3690" i="1" s="1"/>
  <c r="G4492" i="1"/>
  <c r="H4492" i="1" s="1"/>
  <c r="G1455" i="1"/>
  <c r="G4821" i="1"/>
  <c r="G3237" i="1"/>
  <c r="H3237" i="1" s="1"/>
  <c r="G4190" i="1"/>
  <c r="H4190" i="1" s="1"/>
  <c r="G4714" i="1"/>
  <c r="G5126" i="1"/>
  <c r="H5126" i="1" s="1"/>
  <c r="G4892" i="1"/>
  <c r="H4892" i="1" s="1"/>
  <c r="G2988" i="1"/>
  <c r="G4408" i="1"/>
  <c r="G2712" i="1"/>
  <c r="H2712" i="1" s="1"/>
  <c r="G3599" i="1"/>
  <c r="H3599" i="1" s="1"/>
  <c r="G4781" i="1"/>
  <c r="H4781" i="1" s="1"/>
  <c r="G1695" i="1"/>
  <c r="G2853" i="1"/>
  <c r="H2853" i="1" s="1"/>
  <c r="G3312" i="1"/>
  <c r="H3312" i="1" s="1"/>
  <c r="G3686" i="1"/>
  <c r="G4030" i="1"/>
  <c r="G4324" i="1"/>
  <c r="H4324" i="1" s="1"/>
  <c r="G4548" i="1"/>
  <c r="H4548" i="1" s="1"/>
  <c r="G4778" i="1"/>
  <c r="H4778" i="1" s="1"/>
  <c r="G5006" i="1"/>
  <c r="G5174" i="1"/>
  <c r="G4562" i="1"/>
  <c r="H4562" i="1" s="1"/>
  <c r="G5016" i="1"/>
  <c r="H5016" i="1" s="1"/>
  <c r="G1985" i="1"/>
  <c r="G3244" i="1"/>
  <c r="G4003" i="1"/>
  <c r="H4003" i="1" s="1"/>
  <c r="G897" i="1"/>
  <c r="H897" i="1" s="1"/>
  <c r="G2167" i="1"/>
  <c r="G2865" i="1"/>
  <c r="G3313" i="1"/>
  <c r="H3313" i="1" s="1"/>
  <c r="G3695" i="1"/>
  <c r="G4713" i="1"/>
  <c r="G1240" i="1"/>
  <c r="G2695" i="1"/>
  <c r="H2695" i="1" s="1"/>
  <c r="G3205" i="1"/>
  <c r="H3205" i="1" s="1"/>
  <c r="G3614" i="1"/>
  <c r="G3958" i="1"/>
  <c r="G4271" i="1"/>
  <c r="H4271" i="1" s="1"/>
  <c r="G4500" i="1"/>
  <c r="H4500" i="1" s="1"/>
  <c r="G4730" i="1"/>
  <c r="G4954" i="1"/>
  <c r="G5138" i="1"/>
  <c r="H5138" i="1" s="1"/>
  <c r="G4466" i="1"/>
  <c r="G4914" i="1"/>
  <c r="G1540" i="1"/>
  <c r="H1540" i="1" s="1"/>
  <c r="G3052" i="1"/>
  <c r="G3843" i="1"/>
  <c r="H3843" i="1" s="1"/>
  <c r="G4435" i="1"/>
  <c r="G1975" i="1"/>
  <c r="H1975" i="1" s="1"/>
  <c r="G2744" i="1"/>
  <c r="H2744" i="1" s="1"/>
  <c r="G3217" i="1"/>
  <c r="G3623" i="1"/>
  <c r="G3959" i="1"/>
  <c r="G4278" i="1"/>
  <c r="H4278" i="1" s="1"/>
  <c r="G4507" i="1"/>
  <c r="G4731" i="1"/>
  <c r="G4960" i="1"/>
  <c r="G5119" i="1"/>
  <c r="H5119" i="1" s="1"/>
  <c r="G1225" i="1"/>
  <c r="H1225" i="1" s="1"/>
  <c r="G2048" i="1"/>
  <c r="G2639" i="1"/>
  <c r="H2639" i="1" s="1"/>
  <c r="G3029" i="1"/>
  <c r="H3029" i="1" s="1"/>
  <c r="G3371" i="1"/>
  <c r="G3650" i="1"/>
  <c r="G3906" i="1"/>
  <c r="G4170" i="1"/>
  <c r="H4170" i="1" s="1"/>
  <c r="G4524" i="1"/>
  <c r="G4866" i="1"/>
  <c r="G5156" i="1"/>
  <c r="G2199" i="1"/>
  <c r="H2199" i="1" s="1"/>
  <c r="G3084" i="1"/>
  <c r="G3683" i="1"/>
  <c r="G4179" i="1"/>
  <c r="H4179" i="1" s="1"/>
  <c r="G4584" i="1"/>
  <c r="H4584" i="1" s="1"/>
  <c r="G5201" i="1"/>
  <c r="G5109" i="1"/>
  <c r="G5033" i="1"/>
  <c r="H5033" i="1" s="1"/>
  <c r="G4920" i="1"/>
  <c r="H4920" i="1" s="1"/>
  <c r="G4235" i="1"/>
  <c r="H4235" i="1" s="1"/>
  <c r="G4688" i="1"/>
  <c r="G5095" i="1"/>
  <c r="G1920" i="1"/>
  <c r="H1920" i="1" s="1"/>
  <c r="G2965" i="1"/>
  <c r="H2965" i="1" s="1"/>
  <c r="G3602" i="1"/>
  <c r="G4122" i="1"/>
  <c r="G4802" i="1"/>
  <c r="H4802" i="1" s="1"/>
  <c r="G1921" i="1"/>
  <c r="H1921" i="1" s="1"/>
  <c r="G3539" i="1"/>
  <c r="G4203" i="1"/>
  <c r="G4862" i="1"/>
  <c r="H4862" i="1" s="1"/>
  <c r="G4952" i="1"/>
  <c r="G5065" i="1"/>
  <c r="G5149" i="1"/>
  <c r="G4470" i="1"/>
  <c r="H4470" i="1" s="1"/>
  <c r="G4923" i="1"/>
  <c r="H4923" i="1" s="1"/>
  <c r="G938" i="1"/>
  <c r="G2559" i="1"/>
  <c r="G3317" i="1"/>
  <c r="H3317" i="1" s="1"/>
  <c r="G3866" i="1"/>
  <c r="H3866" i="1" s="1"/>
  <c r="G4295" i="1"/>
  <c r="G4812" i="1"/>
  <c r="G5180" i="1"/>
  <c r="H5180" i="1" s="1"/>
  <c r="G2560" i="1"/>
  <c r="G3571" i="1"/>
  <c r="G3979" i="1"/>
  <c r="H3979" i="1" s="1"/>
  <c r="G4339" i="1"/>
  <c r="H4339" i="1" s="1"/>
  <c r="G4883" i="1"/>
  <c r="H4883" i="1" s="1"/>
  <c r="G4654" i="1"/>
  <c r="G5157" i="1"/>
  <c r="H5157" i="1" s="1"/>
  <c r="G5081" i="1"/>
  <c r="H5081" i="1" s="1"/>
  <c r="G4878" i="1"/>
  <c r="G4111" i="1"/>
  <c r="G4491" i="1"/>
  <c r="G4774" i="1"/>
  <c r="H4774" i="1" s="1"/>
  <c r="G5047" i="1"/>
  <c r="G1151" i="1"/>
  <c r="G2176" i="1"/>
  <c r="G2735" i="1"/>
  <c r="H2735" i="1" s="1"/>
  <c r="G3093" i="1"/>
  <c r="G3435" i="1"/>
  <c r="G3698" i="1"/>
  <c r="H3698" i="1" s="1"/>
  <c r="G3954" i="1"/>
  <c r="H3954" i="1" s="1"/>
  <c r="G4236" i="1"/>
  <c r="G4588" i="1"/>
  <c r="G4930" i="1"/>
  <c r="G306" i="1"/>
  <c r="H306" i="1" s="1"/>
  <c r="G2400" i="1"/>
  <c r="G3212" i="1"/>
  <c r="G3667" i="1"/>
  <c r="H3667" i="1" s="1"/>
  <c r="G4011" i="1"/>
  <c r="G4296" i="1"/>
  <c r="G4563" i="1"/>
  <c r="G5025" i="1"/>
  <c r="G4675" i="1"/>
  <c r="H4675" i="1" s="1"/>
  <c r="G5093" i="1"/>
  <c r="G4808" i="1"/>
  <c r="G5193" i="1"/>
  <c r="G4899" i="1"/>
  <c r="H4899" i="1" s="1"/>
  <c r="G4039" i="1"/>
  <c r="G4326" i="1"/>
  <c r="G4555" i="1"/>
  <c r="H4555" i="1" s="1"/>
  <c r="G4784" i="1"/>
  <c r="H4784" i="1" s="1"/>
  <c r="G5007" i="1"/>
  <c r="G5147" i="1"/>
  <c r="G1425" i="1"/>
  <c r="G2197" i="1"/>
  <c r="H2197" i="1" s="1"/>
  <c r="G2751" i="1"/>
  <c r="G3104" i="1"/>
  <c r="G3445" i="1"/>
  <c r="G3706" i="1"/>
  <c r="H3706" i="1" s="1"/>
  <c r="G3962" i="1"/>
  <c r="G4247" i="1"/>
  <c r="G4599" i="1"/>
  <c r="G4940" i="1"/>
  <c r="H4940" i="1" s="1"/>
  <c r="G598" i="1"/>
  <c r="G2432" i="1"/>
  <c r="G3233" i="1"/>
  <c r="G3699" i="1"/>
  <c r="H3699" i="1" s="1"/>
  <c r="G4027" i="1"/>
  <c r="G4307" i="1"/>
  <c r="G4606" i="1"/>
  <c r="H4606" i="1" s="1"/>
  <c r="G5041" i="1"/>
  <c r="H5041" i="1" s="1"/>
  <c r="G4696" i="1"/>
  <c r="G5125" i="1"/>
  <c r="G4830" i="1"/>
  <c r="G4472" i="1"/>
  <c r="H4472" i="1" s="1"/>
  <c r="G4942" i="1"/>
  <c r="G5105" i="1"/>
  <c r="G5021" i="1"/>
  <c r="H5021" i="1" s="1"/>
  <c r="G4384" i="1"/>
  <c r="H4384" i="1" s="1"/>
  <c r="G4614" i="1"/>
  <c r="H4614" i="1" s="1"/>
  <c r="G5051" i="1"/>
  <c r="G1652" i="1"/>
  <c r="H1652" i="1" s="1"/>
  <c r="G2367" i="1"/>
  <c r="H2367" i="1" s="1"/>
  <c r="G3189" i="1"/>
  <c r="G1863" i="1"/>
  <c r="G3588" i="1"/>
  <c r="G4421" i="1"/>
  <c r="H4421" i="1" s="1"/>
  <c r="G2236" i="1"/>
  <c r="G4061" i="1"/>
  <c r="G1995" i="1"/>
  <c r="G3982" i="1"/>
  <c r="H3982" i="1" s="1"/>
  <c r="G4980" i="1"/>
  <c r="H4980" i="1" s="1"/>
  <c r="G1427" i="1"/>
  <c r="G4419" i="1"/>
  <c r="H4419" i="1" s="1"/>
  <c r="G3196" i="1"/>
  <c r="G4267" i="1"/>
  <c r="G4950" i="1"/>
  <c r="G3227" i="1"/>
  <c r="G4506" i="1"/>
  <c r="H4506" i="1" s="1"/>
  <c r="G4476" i="1"/>
  <c r="G3875" i="1"/>
  <c r="G3228" i="1"/>
  <c r="G4315" i="1"/>
  <c r="H4315" i="1" s="1"/>
  <c r="G4939" i="1"/>
  <c r="G1709" i="1"/>
  <c r="G3083" i="1"/>
  <c r="G3882" i="1"/>
  <c r="H3882" i="1" s="1"/>
  <c r="G4706" i="1"/>
  <c r="G2368" i="1"/>
  <c r="G1411" i="1"/>
  <c r="H1411" i="1" s="1"/>
  <c r="G3510" i="1"/>
  <c r="H3510" i="1" s="1"/>
  <c r="G4346" i="1"/>
  <c r="G4826" i="1"/>
  <c r="G4218" i="1"/>
  <c r="G5084" i="1"/>
  <c r="H5084" i="1" s="1"/>
  <c r="G3436" i="1"/>
  <c r="H3436" i="1" s="1"/>
  <c r="G1356" i="1"/>
  <c r="G2961" i="1"/>
  <c r="H2961" i="1" s="1"/>
  <c r="G3767" i="1"/>
  <c r="H3767" i="1" s="1"/>
  <c r="G4825" i="1"/>
  <c r="G1888" i="1"/>
  <c r="G2907" i="1"/>
  <c r="G3365" i="1"/>
  <c r="H3365" i="1" s="1"/>
  <c r="G3734" i="1"/>
  <c r="G4070" i="1"/>
  <c r="G4351" i="1"/>
  <c r="H4351" i="1" s="1"/>
  <c r="G4580" i="1"/>
  <c r="H4580" i="1" s="1"/>
  <c r="G4804" i="1"/>
  <c r="G5026" i="1"/>
  <c r="G5198" i="1"/>
  <c r="G4615" i="1"/>
  <c r="H4615" i="1" s="1"/>
  <c r="G5056" i="1"/>
  <c r="H5056" i="1" s="1"/>
  <c r="G2220" i="1"/>
  <c r="G3351" i="1"/>
  <c r="G4091" i="1"/>
  <c r="G1241" i="1"/>
  <c r="H1241" i="1" s="1"/>
  <c r="G2273" i="1"/>
  <c r="G2919" i="1"/>
  <c r="G3377" i="1"/>
  <c r="H3377" i="1" s="1"/>
  <c r="G3735" i="1"/>
  <c r="G4757" i="1"/>
  <c r="G1553" i="1"/>
  <c r="H1553" i="1" s="1"/>
  <c r="G2811" i="1"/>
  <c r="H2811" i="1" s="1"/>
  <c r="G3269" i="1"/>
  <c r="H3269" i="1" s="1"/>
  <c r="G3654" i="1"/>
  <c r="G3998" i="1"/>
  <c r="H3998" i="1" s="1"/>
  <c r="G4303" i="1"/>
  <c r="H4303" i="1" s="1"/>
  <c r="G4527" i="1"/>
  <c r="H4527" i="1" s="1"/>
  <c r="G4756" i="1"/>
  <c r="G4986" i="1"/>
  <c r="H4986" i="1" s="1"/>
  <c r="G5158" i="1"/>
  <c r="G4519" i="1"/>
  <c r="G4978" i="1"/>
  <c r="G1815" i="1"/>
  <c r="G3159" i="1"/>
  <c r="H3159" i="1" s="1"/>
  <c r="G3939" i="1"/>
  <c r="H3939" i="1" s="1"/>
  <c r="G555" i="1"/>
  <c r="G2081" i="1"/>
  <c r="G2823" i="1"/>
  <c r="H2823" i="1" s="1"/>
  <c r="G3271" i="1"/>
  <c r="G3663" i="1"/>
  <c r="G4007" i="1"/>
  <c r="G4304" i="1"/>
  <c r="H4304" i="1" s="1"/>
  <c r="G4534" i="1"/>
  <c r="G4763" i="1"/>
  <c r="G4987" i="1"/>
  <c r="G5135" i="1"/>
  <c r="H5135" i="1" s="1"/>
  <c r="G1340" i="1"/>
  <c r="G2133" i="1"/>
  <c r="G2703" i="1"/>
  <c r="H2703" i="1" s="1"/>
  <c r="G3072" i="1"/>
  <c r="H3072" i="1" s="1"/>
  <c r="G3413" i="1"/>
  <c r="G3682" i="1"/>
  <c r="G3938" i="1"/>
  <c r="H3938" i="1" s="1"/>
  <c r="G4210" i="1"/>
  <c r="H4210" i="1" s="1"/>
  <c r="G4567" i="1"/>
  <c r="G4908" i="1"/>
  <c r="G5188" i="1"/>
  <c r="H5188" i="1" s="1"/>
  <c r="G2327" i="1"/>
  <c r="H2327" i="1" s="1"/>
  <c r="G3169" i="1"/>
  <c r="G3747" i="1"/>
  <c r="G4232" i="1"/>
  <c r="H4232" i="1" s="1"/>
  <c r="G4670" i="1"/>
  <c r="H4670" i="1" s="1"/>
  <c r="G4547" i="1"/>
  <c r="H4547" i="1" s="1"/>
  <c r="G5173" i="1"/>
  <c r="G5097" i="1"/>
  <c r="G5005" i="1"/>
  <c r="H5005" i="1" s="1"/>
  <c r="G4294" i="1"/>
  <c r="H4294" i="1" s="1"/>
  <c r="G4747" i="1"/>
  <c r="G5127" i="1"/>
  <c r="H5127" i="1" s="1"/>
  <c r="G2091" i="1"/>
  <c r="H2091" i="1" s="1"/>
  <c r="G3051" i="1"/>
  <c r="G3666" i="1"/>
  <c r="G4194" i="1"/>
  <c r="H4194" i="1" s="1"/>
  <c r="G4887" i="1"/>
  <c r="H4887" i="1" s="1"/>
  <c r="G2263" i="1"/>
  <c r="H2263" i="1" s="1"/>
  <c r="G3635" i="1"/>
  <c r="G4264" i="1"/>
  <c r="H4264" i="1" s="1"/>
  <c r="G4968" i="1"/>
  <c r="H4968" i="1" s="1"/>
  <c r="G5061" i="1"/>
  <c r="G5145" i="1"/>
  <c r="G3991" i="1"/>
  <c r="G4528" i="1"/>
  <c r="H4528" i="1" s="1"/>
  <c r="G4982" i="1"/>
  <c r="H4982" i="1" s="1"/>
  <c r="G1311" i="1"/>
  <c r="G2687" i="1"/>
  <c r="G3403" i="1"/>
  <c r="G3930" i="1"/>
  <c r="G4471" i="1"/>
  <c r="G4898" i="1"/>
  <c r="G1024" i="1"/>
  <c r="H1024" i="1" s="1"/>
  <c r="G2977" i="1"/>
  <c r="G3651" i="1"/>
  <c r="G4067" i="1"/>
  <c r="H4067" i="1" s="1"/>
  <c r="G4456" i="1"/>
  <c r="H4456" i="1" s="1"/>
  <c r="G4990" i="1"/>
  <c r="G4760" i="1"/>
  <c r="G4659" i="1"/>
  <c r="H4659" i="1" s="1"/>
  <c r="G5177" i="1"/>
  <c r="H5177" i="1" s="1"/>
  <c r="G4984" i="1"/>
  <c r="H4984" i="1" s="1"/>
  <c r="G4262" i="1"/>
  <c r="G4550" i="1"/>
  <c r="H4550" i="1" s="1"/>
  <c r="G4832" i="1"/>
  <c r="H4832" i="1" s="1"/>
  <c r="G5111" i="1"/>
  <c r="G1396" i="1"/>
  <c r="G2347" i="1"/>
  <c r="G2837" i="1"/>
  <c r="H2837" i="1" s="1"/>
  <c r="G3179" i="1"/>
  <c r="G3506" i="1"/>
  <c r="G3762" i="1"/>
  <c r="H3762" i="1" s="1"/>
  <c r="G4026" i="1"/>
  <c r="H4026" i="1" s="1"/>
  <c r="G4327" i="1"/>
  <c r="G4674" i="1"/>
  <c r="G5012" i="1"/>
  <c r="G1284" i="1"/>
  <c r="H1284" i="1" s="1"/>
  <c r="G2656" i="1"/>
  <c r="G3383" i="1"/>
  <c r="G3763" i="1"/>
  <c r="H3763" i="1" s="1"/>
  <c r="G4083" i="1"/>
  <c r="H4083" i="1" s="1"/>
  <c r="G4350" i="1"/>
  <c r="G4691" i="1"/>
  <c r="G4782" i="1"/>
  <c r="G5189" i="1"/>
  <c r="G4915" i="1"/>
  <c r="H4915" i="1" s="1"/>
  <c r="G4558" i="1"/>
  <c r="G4119" i="1"/>
  <c r="G4838" i="1"/>
  <c r="H4838" i="1" s="1"/>
  <c r="G5179" i="1"/>
  <c r="H5179" i="1" s="1"/>
  <c r="G4707" i="1"/>
  <c r="G4936" i="1"/>
  <c r="G5029" i="1"/>
  <c r="H5029" i="1" s="1"/>
  <c r="G4483" i="1"/>
  <c r="H4483" i="1" s="1"/>
  <c r="G4712" i="1"/>
  <c r="G4254" i="1"/>
  <c r="H4254" i="1" s="1"/>
  <c r="G3851" i="1"/>
  <c r="H3851" i="1" s="1"/>
  <c r="G3404" i="1"/>
  <c r="G2156" i="1"/>
  <c r="G5088" i="1"/>
  <c r="H5088" i="1" s="1"/>
  <c r="G4684" i="1"/>
  <c r="H4684" i="1" s="1"/>
  <c r="G4162" i="1"/>
  <c r="H4162" i="1" s="1"/>
  <c r="G3834" i="1"/>
  <c r="G3514" i="1"/>
  <c r="H3514" i="1" s="1"/>
  <c r="G2933" i="1"/>
  <c r="H2933" i="1" s="1"/>
  <c r="G2027" i="1"/>
  <c r="H2027" i="1" s="1"/>
  <c r="G4896" i="1"/>
  <c r="G5101" i="1"/>
  <c r="H5101" i="1" s="1"/>
  <c r="G4910" i="1"/>
  <c r="H4910" i="1" s="1"/>
  <c r="G4163" i="1"/>
  <c r="G1740" i="1"/>
  <c r="G4090" i="1"/>
  <c r="G2923" i="1"/>
  <c r="H2923" i="1" s="1"/>
  <c r="G4944" i="1"/>
  <c r="G4536" i="1"/>
  <c r="G4542" i="1"/>
  <c r="G1964" i="1"/>
  <c r="H1964" i="1" s="1"/>
  <c r="G3610" i="1"/>
  <c r="G4699" i="1"/>
  <c r="G4504" i="1"/>
  <c r="G5112" i="1"/>
  <c r="H5112" i="1" s="1"/>
  <c r="G2543" i="1"/>
  <c r="G5197" i="1"/>
  <c r="G4926" i="1"/>
  <c r="G2704" i="1"/>
  <c r="H2704" i="1" s="1"/>
  <c r="G4348" i="1"/>
  <c r="G3200" i="1"/>
  <c r="G5183" i="1"/>
  <c r="G4390" i="1"/>
  <c r="H4390" i="1" s="1"/>
  <c r="G2993" i="1"/>
  <c r="G3491" i="1"/>
  <c r="G4242" i="1"/>
  <c r="H4242" i="1" s="1"/>
  <c r="G4388" i="1"/>
  <c r="H4388" i="1" s="1"/>
  <c r="G2981" i="1"/>
  <c r="G3527" i="1"/>
  <c r="G4312" i="1"/>
  <c r="G4786" i="1"/>
  <c r="G4666" i="1"/>
  <c r="H4666" i="1" s="1"/>
  <c r="G3518" i="1"/>
  <c r="G3943" i="1"/>
  <c r="G1369" i="1"/>
  <c r="H1369" i="1" s="1"/>
  <c r="G3718" i="1"/>
  <c r="G4050" i="1"/>
  <c r="G4486" i="1"/>
  <c r="H4486" i="1" s="1"/>
  <c r="G4735" i="1"/>
  <c r="H4735" i="1" s="1"/>
  <c r="G3519" i="1"/>
  <c r="H3519" i="1" s="1"/>
  <c r="G4298" i="1"/>
  <c r="G3203" i="1"/>
  <c r="H3203" i="1" s="1"/>
  <c r="G3770" i="1"/>
  <c r="H3770" i="1" s="1"/>
  <c r="G3360" i="1"/>
  <c r="G2848" i="1"/>
  <c r="G1856" i="1"/>
  <c r="G4667" i="1"/>
  <c r="H4667" i="1" s="1"/>
  <c r="G4686" i="1"/>
  <c r="G5185" i="1"/>
  <c r="G3835" i="1"/>
  <c r="G5080" i="1"/>
  <c r="H5080" i="1" s="1"/>
  <c r="G3826" i="1"/>
  <c r="G2479" i="1"/>
  <c r="G4603" i="1"/>
  <c r="G4766" i="1"/>
  <c r="H4766" i="1" s="1"/>
  <c r="G4219" i="1"/>
  <c r="G4983" i="1"/>
  <c r="G2976" i="1"/>
  <c r="H2976" i="1" s="1"/>
  <c r="G4240" i="1"/>
  <c r="H4240" i="1" s="1"/>
  <c r="G4440" i="1"/>
  <c r="G4460" i="1"/>
  <c r="G853" i="1"/>
  <c r="G4579" i="1"/>
  <c r="H4579" i="1" s="1"/>
  <c r="G4360" i="1"/>
  <c r="H4360" i="1" s="1"/>
  <c r="G1399" i="1"/>
  <c r="G4042" i="1"/>
  <c r="G2859" i="1"/>
  <c r="H2859" i="1" s="1"/>
  <c r="G5055" i="1"/>
  <c r="H5055" i="1" s="1"/>
  <c r="G4135" i="1"/>
  <c r="G2408" i="1"/>
  <c r="H2408" i="1" s="1"/>
  <c r="G2480" i="1"/>
  <c r="G5054" i="1"/>
  <c r="G4126" i="1"/>
  <c r="G2123" i="1"/>
  <c r="G3089" i="1"/>
  <c r="H3089" i="1" s="1"/>
  <c r="G3643" i="1"/>
  <c r="G4343" i="1"/>
  <c r="G4436" i="1"/>
  <c r="H4436" i="1" s="1"/>
  <c r="G3077" i="1"/>
  <c r="H3077" i="1" s="1"/>
  <c r="G3185" i="1"/>
  <c r="G4439" i="1"/>
  <c r="G2375" i="1"/>
  <c r="H2375" i="1" s="1"/>
  <c r="G3339" i="1"/>
  <c r="H3339" i="1" s="1"/>
  <c r="G3631" i="1"/>
  <c r="H3631" i="1" s="1"/>
  <c r="G3622" i="1"/>
  <c r="G1668" i="1"/>
  <c r="G2789" i="1"/>
  <c r="H2789" i="1" s="1"/>
  <c r="G1235" i="1"/>
  <c r="G1200" i="1"/>
  <c r="G2006" i="1"/>
  <c r="G2541" i="1"/>
  <c r="H2541" i="1" s="1"/>
  <c r="G2246" i="1"/>
  <c r="G386" i="1"/>
  <c r="G517" i="1"/>
  <c r="G3219" i="1"/>
  <c r="H3219" i="1" s="1"/>
  <c r="G3107" i="1"/>
  <c r="H3107" i="1" s="1"/>
  <c r="G2989" i="1"/>
  <c r="G2877" i="1"/>
  <c r="H2877" i="1" s="1"/>
  <c r="G2755" i="1"/>
  <c r="G2579" i="1"/>
  <c r="G2411" i="1"/>
  <c r="G2203" i="1"/>
  <c r="H2203" i="1" s="1"/>
  <c r="G1968" i="1"/>
  <c r="H1968" i="1" s="1"/>
  <c r="G1731" i="1"/>
  <c r="G1432" i="1"/>
  <c r="G1039" i="1"/>
  <c r="H1039" i="1" s="1"/>
  <c r="G3422" i="1"/>
  <c r="H3422" i="1" s="1"/>
  <c r="G3310" i="1"/>
  <c r="G3190" i="1"/>
  <c r="G3078" i="1"/>
  <c r="H3078" i="1" s="1"/>
  <c r="G2966" i="1"/>
  <c r="H2966" i="1" s="1"/>
  <c r="G2850" i="1"/>
  <c r="G2738" i="1"/>
  <c r="G2626" i="1"/>
  <c r="G2510" i="1"/>
  <c r="H2510" i="1" s="1"/>
  <c r="G2398" i="1"/>
  <c r="H2398" i="1" s="1"/>
  <c r="G2260" i="1"/>
  <c r="G2100" i="1"/>
  <c r="G1951" i="1"/>
  <c r="H1951" i="1" s="1"/>
  <c r="G1801" i="1"/>
  <c r="G1601" i="1"/>
  <c r="G1401" i="1"/>
  <c r="G1203" i="1"/>
  <c r="H1203" i="1" s="1"/>
  <c r="G673" i="1"/>
  <c r="G2737" i="1"/>
  <c r="G2625" i="1"/>
  <c r="G2505" i="1"/>
  <c r="H2505" i="1" s="1"/>
  <c r="G2393" i="1"/>
  <c r="G2253" i="1"/>
  <c r="G2099" i="1"/>
  <c r="G1949" i="1"/>
  <c r="H1949" i="1" s="1"/>
  <c r="G1800" i="1"/>
  <c r="G1293" i="1"/>
  <c r="G2254" i="1"/>
  <c r="G1910" i="1"/>
  <c r="H1910" i="1" s="1"/>
  <c r="G746" i="1"/>
  <c r="G3382" i="1"/>
  <c r="G3270" i="1"/>
  <c r="G3158" i="1"/>
  <c r="H3158" i="1" s="1"/>
  <c r="G3042" i="1"/>
  <c r="G2930" i="1"/>
  <c r="G2818" i="1"/>
  <c r="G2702" i="1"/>
  <c r="H2702" i="1" s="1"/>
  <c r="G2590" i="1"/>
  <c r="G2478" i="1"/>
  <c r="G2356" i="1"/>
  <c r="G2207" i="1"/>
  <c r="H2207" i="1" s="1"/>
  <c r="G2057" i="1"/>
  <c r="G1903" i="1"/>
  <c r="G1743" i="1"/>
  <c r="H1743" i="1" s="1"/>
  <c r="G1544" i="1"/>
  <c r="H1544" i="1" s="1"/>
  <c r="G1337" i="1"/>
  <c r="G1080" i="1"/>
  <c r="G492" i="1"/>
  <c r="H492" i="1" s="1"/>
  <c r="G2697" i="1"/>
  <c r="H2697" i="1" s="1"/>
  <c r="G2585" i="1"/>
  <c r="G2473" i="1"/>
  <c r="G2355" i="1"/>
  <c r="H2355" i="1" s="1"/>
  <c r="G2205" i="1"/>
  <c r="H2205" i="1" s="1"/>
  <c r="G2056" i="1"/>
  <c r="G1901" i="1"/>
  <c r="G1713" i="1"/>
  <c r="H1713" i="1" s="1"/>
  <c r="G991" i="1"/>
  <c r="H991" i="1" s="1"/>
  <c r="G2146" i="1"/>
  <c r="G1806" i="1"/>
  <c r="G618" i="1"/>
  <c r="G3378" i="1"/>
  <c r="H3378" i="1" s="1"/>
  <c r="G3266" i="1"/>
  <c r="H3266" i="1" s="1"/>
  <c r="G3150" i="1"/>
  <c r="G3038" i="1"/>
  <c r="H3038" i="1" s="1"/>
  <c r="G2926" i="1"/>
  <c r="H2926" i="1" s="1"/>
  <c r="G2806" i="1"/>
  <c r="G2694" i="1"/>
  <c r="G2582" i="1"/>
  <c r="G2466" i="1"/>
  <c r="H2466" i="1" s="1"/>
  <c r="G2351" i="1"/>
  <c r="G2201" i="1"/>
  <c r="G2047" i="1"/>
  <c r="G1897" i="1"/>
  <c r="H1897" i="1" s="1"/>
  <c r="G1736" i="1"/>
  <c r="H1736" i="1" s="1"/>
  <c r="G1523" i="1"/>
  <c r="G1324" i="1"/>
  <c r="G1048" i="1"/>
  <c r="H1048" i="1" s="1"/>
  <c r="G343" i="1"/>
  <c r="H343" i="1" s="1"/>
  <c r="G2693" i="1"/>
  <c r="G2581" i="1"/>
  <c r="G2465" i="1"/>
  <c r="H2465" i="1" s="1"/>
  <c r="G2349" i="1"/>
  <c r="G2200" i="1"/>
  <c r="G2040" i="1"/>
  <c r="G1891" i="1"/>
  <c r="G1372" i="1"/>
  <c r="G2210" i="1"/>
  <c r="G1781" i="1"/>
  <c r="G3283" i="1"/>
  <c r="H3283" i="1" s="1"/>
  <c r="G3139" i="1"/>
  <c r="H3139" i="1" s="1"/>
  <c r="G3000" i="1"/>
  <c r="G2797" i="1"/>
  <c r="G2467" i="1"/>
  <c r="H2467" i="1" s="1"/>
  <c r="G2043" i="1"/>
  <c r="G1517" i="1"/>
  <c r="G3458" i="1"/>
  <c r="G3230" i="1"/>
  <c r="H3230" i="1" s="1"/>
  <c r="G2862" i="1"/>
  <c r="G2402" i="1"/>
  <c r="G1812" i="1"/>
  <c r="G715" i="1"/>
  <c r="H715" i="1" s="1"/>
  <c r="G2401" i="1"/>
  <c r="H2401" i="1" s="1"/>
  <c r="G1805" i="1"/>
  <c r="G1477" i="1"/>
  <c r="G3544" i="1"/>
  <c r="H3544" i="1" s="1"/>
  <c r="G3229" i="1"/>
  <c r="G2888" i="1"/>
  <c r="G2427" i="1"/>
  <c r="H2427" i="1" s="1"/>
  <c r="G1759" i="1"/>
  <c r="H1759" i="1" s="1"/>
  <c r="G3430" i="1"/>
  <c r="G3090" i="1"/>
  <c r="G2750" i="1"/>
  <c r="H2750" i="1" s="1"/>
  <c r="G2406" i="1"/>
  <c r="H2406" i="1" s="1"/>
  <c r="G1967" i="1"/>
  <c r="G1423" i="1"/>
  <c r="G2745" i="1"/>
  <c r="H2745" i="1" s="1"/>
  <c r="G2405" i="1"/>
  <c r="H2405" i="1" s="1"/>
  <c r="G1965" i="1"/>
  <c r="H1965" i="1" s="1"/>
  <c r="G1415" i="1"/>
  <c r="G2322" i="1"/>
  <c r="G1982" i="1"/>
  <c r="H1982" i="1" s="1"/>
  <c r="G1563" i="1"/>
  <c r="G1043" i="1"/>
  <c r="G1248" i="1"/>
  <c r="G1585" i="1"/>
  <c r="H1585" i="1" s="1"/>
  <c r="G2078" i="1"/>
  <c r="H2078" i="1" s="1"/>
  <c r="G1092" i="1"/>
  <c r="G1127" i="1"/>
  <c r="G1838" i="1"/>
  <c r="H1838" i="1" s="1"/>
  <c r="G1474" i="1"/>
  <c r="H1474" i="1" s="1"/>
  <c r="G3098" i="1"/>
  <c r="G2586" i="1"/>
  <c r="G1917" i="1"/>
  <c r="H1917" i="1" s="1"/>
  <c r="G1778" i="1"/>
  <c r="G523" i="1"/>
  <c r="G2709" i="1"/>
  <c r="G2593" i="1"/>
  <c r="H2593" i="1" s="1"/>
  <c r="G2481" i="1"/>
  <c r="H2481" i="1" s="1"/>
  <c r="G2369" i="1"/>
  <c r="G2211" i="1"/>
  <c r="G2061" i="1"/>
  <c r="H2061" i="1" s="1"/>
  <c r="G1912" i="1"/>
  <c r="G1748" i="1"/>
  <c r="G1095" i="1"/>
  <c r="H1095" i="1" s="1"/>
  <c r="G2166" i="1"/>
  <c r="H2166" i="1" s="1"/>
  <c r="G1826" i="1"/>
  <c r="G228" i="1"/>
  <c r="G3358" i="1"/>
  <c r="G3246" i="1"/>
  <c r="H3246" i="1" s="1"/>
  <c r="G3126" i="1"/>
  <c r="H3126" i="1" s="1"/>
  <c r="G3014" i="1"/>
  <c r="G2902" i="1"/>
  <c r="H2902" i="1" s="1"/>
  <c r="G2786" i="1"/>
  <c r="H2786" i="1" s="1"/>
  <c r="G2674" i="1"/>
  <c r="G2562" i="1"/>
  <c r="G2446" i="1"/>
  <c r="H2446" i="1" s="1"/>
  <c r="G2324" i="1"/>
  <c r="H2324" i="1" s="1"/>
  <c r="G2175" i="1"/>
  <c r="G2015" i="1"/>
  <c r="G1865" i="1"/>
  <c r="G1693" i="1"/>
  <c r="H1693" i="1" s="1"/>
  <c r="G1487" i="1"/>
  <c r="H1487" i="1" s="1"/>
  <c r="G1288" i="1"/>
  <c r="G950" i="1"/>
  <c r="G2785" i="1"/>
  <c r="G2673" i="1"/>
  <c r="G2561" i="1"/>
  <c r="G2441" i="1"/>
  <c r="H2441" i="1" s="1"/>
  <c r="G2317" i="1"/>
  <c r="H2317" i="1" s="1"/>
  <c r="G2168" i="1"/>
  <c r="G2013" i="1"/>
  <c r="G1864" i="1"/>
  <c r="G1556" i="1"/>
  <c r="H1556" i="1" s="1"/>
  <c r="G543" i="1"/>
  <c r="G2062" i="1"/>
  <c r="G1696" i="1"/>
  <c r="H1696" i="1" s="1"/>
  <c r="G3462" i="1"/>
  <c r="H3462" i="1" s="1"/>
  <c r="G3350" i="1"/>
  <c r="H3350" i="1" s="1"/>
  <c r="G3234" i="1"/>
  <c r="G3122" i="1"/>
  <c r="H3122" i="1" s="1"/>
  <c r="G3010" i="1"/>
  <c r="H3010" i="1" s="1"/>
  <c r="G2894" i="1"/>
  <c r="G2782" i="1"/>
  <c r="G2670" i="1"/>
  <c r="G2550" i="1"/>
  <c r="H2550" i="1" s="1"/>
  <c r="G2438" i="1"/>
  <c r="H2438" i="1" s="1"/>
  <c r="G2313" i="1"/>
  <c r="G2159" i="1"/>
  <c r="H2159" i="1" s="1"/>
  <c r="G2009" i="1"/>
  <c r="H2009" i="1" s="1"/>
  <c r="G1860" i="1"/>
  <c r="G1679" i="1"/>
  <c r="G1480" i="1"/>
  <c r="H1480" i="1" s="1"/>
  <c r="G1281" i="1"/>
  <c r="H1281" i="1" s="1"/>
  <c r="G886" i="1"/>
  <c r="G2777" i="1"/>
  <c r="G2665" i="1"/>
  <c r="H2665" i="1" s="1"/>
  <c r="G2549" i="1"/>
  <c r="H2549" i="1" s="1"/>
  <c r="G2437" i="1"/>
  <c r="G2312" i="1"/>
  <c r="G2157" i="1"/>
  <c r="G2008" i="1"/>
  <c r="H2008" i="1" s="1"/>
  <c r="G1816" i="1"/>
  <c r="H1816" i="1" s="1"/>
  <c r="G1215" i="1"/>
  <c r="G2126" i="1"/>
  <c r="H2126" i="1" s="1"/>
  <c r="G1520" i="1"/>
  <c r="H1520" i="1" s="1"/>
  <c r="G3256" i="1"/>
  <c r="H3256" i="1" s="1"/>
  <c r="G3112" i="1"/>
  <c r="G2941" i="1"/>
  <c r="G2763" i="1"/>
  <c r="H2763" i="1" s="1"/>
  <c r="G2419" i="1"/>
  <c r="G1989" i="1"/>
  <c r="G1447" i="1"/>
  <c r="G3426" i="1"/>
  <c r="H3426" i="1" s="1"/>
  <c r="G3202" i="1"/>
  <c r="H3202" i="1" s="1"/>
  <c r="G2742" i="1"/>
  <c r="G2265" i="1"/>
  <c r="G1623" i="1"/>
  <c r="H1623" i="1" s="1"/>
  <c r="G2741" i="1"/>
  <c r="H2741" i="1" s="1"/>
  <c r="G2264" i="1"/>
  <c r="G1329" i="1"/>
  <c r="H1329" i="1" s="1"/>
  <c r="G3736" i="1"/>
  <c r="H3736" i="1" s="1"/>
  <c r="G3480" i="1"/>
  <c r="G3144" i="1"/>
  <c r="G2803" i="1"/>
  <c r="G2277" i="1"/>
  <c r="H2277" i="1" s="1"/>
  <c r="G1532" i="1"/>
  <c r="G3346" i="1"/>
  <c r="G3006" i="1"/>
  <c r="H3006" i="1" s="1"/>
  <c r="G2662" i="1"/>
  <c r="H2662" i="1" s="1"/>
  <c r="G2308" i="1"/>
  <c r="G1855" i="1"/>
  <c r="G1267" i="1"/>
  <c r="H1267" i="1" s="1"/>
  <c r="G2661" i="1"/>
  <c r="H2661" i="1" s="1"/>
  <c r="G2307" i="1"/>
  <c r="G1848" i="1"/>
  <c r="G1265" i="1"/>
  <c r="H1265" i="1" s="1"/>
  <c r="G2238" i="1"/>
  <c r="H2238" i="1" s="1"/>
  <c r="G1894" i="1"/>
  <c r="G1413" i="1"/>
  <c r="G1710" i="1"/>
  <c r="H1710" i="1" s="1"/>
  <c r="G561" i="1"/>
  <c r="G1287" i="1"/>
  <c r="H1287" i="1" s="1"/>
  <c r="G1906" i="1"/>
  <c r="G1750" i="1"/>
  <c r="G2350" i="1"/>
  <c r="H2350" i="1" s="1"/>
  <c r="G1611" i="1"/>
  <c r="G533" i="1"/>
  <c r="G2970" i="1"/>
  <c r="G2148" i="1"/>
  <c r="H2148" i="1" s="1"/>
  <c r="G842" i="1"/>
  <c r="H842" i="1" s="1"/>
  <c r="G1106" i="1"/>
  <c r="G1974" i="1"/>
  <c r="H1974" i="1" s="1"/>
  <c r="G1552" i="1"/>
  <c r="H1552" i="1" s="1"/>
  <c r="G3438" i="1"/>
  <c r="G3318" i="1"/>
  <c r="G3206" i="1"/>
  <c r="G3094" i="1"/>
  <c r="H3094" i="1" s="1"/>
  <c r="G2978" i="1"/>
  <c r="G2866" i="1"/>
  <c r="G2754" i="1"/>
  <c r="H2754" i="1" s="1"/>
  <c r="G2638" i="1"/>
  <c r="H2638" i="1" s="1"/>
  <c r="G2526" i="1"/>
  <c r="G2414" i="1"/>
  <c r="G2271" i="1"/>
  <c r="H2271" i="1" s="1"/>
  <c r="G2121" i="1"/>
  <c r="H2121" i="1" s="1"/>
  <c r="G1972" i="1"/>
  <c r="H1972" i="1" s="1"/>
  <c r="G1817" i="1"/>
  <c r="G1629" i="1"/>
  <c r="G1431" i="1"/>
  <c r="H1431" i="1" s="1"/>
  <c r="G1224" i="1"/>
  <c r="H1224" i="1" s="1"/>
  <c r="G758" i="1"/>
  <c r="G2753" i="1"/>
  <c r="G2633" i="1"/>
  <c r="H2633" i="1" s="1"/>
  <c r="G2521" i="1"/>
  <c r="H2521" i="1" s="1"/>
  <c r="G2409" i="1"/>
  <c r="G2269" i="1"/>
  <c r="G2120" i="1"/>
  <c r="H2120" i="1" s="1"/>
  <c r="G1971" i="1"/>
  <c r="G1777" i="1"/>
  <c r="G885" i="1"/>
  <c r="G1954" i="1"/>
  <c r="H1954" i="1" s="1"/>
  <c r="G3368" i="1"/>
  <c r="H3368" i="1" s="1"/>
  <c r="G3224" i="1"/>
  <c r="G3053" i="1"/>
  <c r="G2915" i="1"/>
  <c r="H2915" i="1" s="1"/>
  <c r="G2635" i="1"/>
  <c r="G2267" i="1"/>
  <c r="G1819" i="1"/>
  <c r="H1819" i="1" s="1"/>
  <c r="G1219" i="1"/>
  <c r="G3342" i="1"/>
  <c r="H3342" i="1" s="1"/>
  <c r="G3086" i="1"/>
  <c r="G2630" i="1"/>
  <c r="G2116" i="1"/>
  <c r="H2116" i="1" s="1"/>
  <c r="G1409" i="1"/>
  <c r="H1409" i="1" s="1"/>
  <c r="G2629" i="1"/>
  <c r="G2115" i="1"/>
  <c r="H2115" i="1" s="1"/>
  <c r="G2274" i="1"/>
  <c r="H2274" i="1" s="1"/>
  <c r="G3672" i="1"/>
  <c r="H3672" i="1" s="1"/>
  <c r="G3400" i="1"/>
  <c r="G3059" i="1"/>
  <c r="G2683" i="1"/>
  <c r="H2683" i="1" s="1"/>
  <c r="G2107" i="1"/>
  <c r="H2107" i="1" s="1"/>
  <c r="G1304" i="1"/>
  <c r="G3262" i="1"/>
  <c r="H3262" i="1" s="1"/>
  <c r="G2918" i="1"/>
  <c r="H2918" i="1" s="1"/>
  <c r="G2578" i="1"/>
  <c r="H2578" i="1" s="1"/>
  <c r="G2196" i="1"/>
  <c r="G1721" i="1"/>
  <c r="H1721" i="1" s="1"/>
  <c r="G1032" i="1"/>
  <c r="H1032" i="1" s="1"/>
  <c r="G2577" i="1"/>
  <c r="H2577" i="1" s="1"/>
  <c r="G2189" i="1"/>
  <c r="G1720" i="1"/>
  <c r="H1720" i="1" s="1"/>
  <c r="G1031" i="1"/>
  <c r="H1031" i="1" s="1"/>
  <c r="G2150" i="1"/>
  <c r="G1810" i="1"/>
  <c r="G1264" i="1"/>
  <c r="G1366" i="1"/>
  <c r="H1366" i="1" s="1"/>
  <c r="G1774" i="1"/>
  <c r="G629" i="1"/>
  <c r="G1717" i="1"/>
  <c r="G1070" i="1"/>
  <c r="H1070" i="1" s="1"/>
  <c r="G2178" i="1"/>
  <c r="G1307" i="1"/>
  <c r="G3354" i="1"/>
  <c r="G2842" i="1"/>
  <c r="H2842" i="1" s="1"/>
  <c r="G1359" i="1"/>
  <c r="G1946" i="1"/>
  <c r="G226" i="1"/>
  <c r="H226" i="1" s="1"/>
  <c r="G535" i="1"/>
  <c r="H535" i="1" s="1"/>
  <c r="G1041" i="1"/>
  <c r="H1041" i="1" s="1"/>
  <c r="G605" i="1"/>
  <c r="G531" i="1"/>
  <c r="G958" i="1"/>
  <c r="H958" i="1" s="1"/>
  <c r="G102" i="1"/>
  <c r="G164" i="1"/>
  <c r="G729" i="1"/>
  <c r="H729" i="1" s="1"/>
  <c r="G52" i="1"/>
  <c r="H52" i="1" s="1"/>
  <c r="G818" i="1"/>
  <c r="G487" i="1"/>
  <c r="G841" i="1"/>
  <c r="G692" i="1"/>
  <c r="H692" i="1" s="1"/>
  <c r="G1137" i="1"/>
  <c r="G611" i="1"/>
  <c r="G718" i="1"/>
  <c r="G825" i="1"/>
  <c r="H825" i="1" s="1"/>
  <c r="G953" i="1"/>
  <c r="G1034" i="1"/>
  <c r="G1098" i="1"/>
  <c r="H1098" i="1" s="1"/>
  <c r="G1162" i="1"/>
  <c r="H1162" i="1" s="1"/>
  <c r="G1226" i="1"/>
  <c r="G1290" i="1"/>
  <c r="G1354" i="1"/>
  <c r="G1418" i="1"/>
  <c r="H1418" i="1" s="1"/>
  <c r="G1482" i="1"/>
  <c r="H1482" i="1" s="1"/>
  <c r="G1546" i="1"/>
  <c r="G1610" i="1"/>
  <c r="G1674" i="1"/>
  <c r="H1674" i="1" s="1"/>
  <c r="G1738" i="1"/>
  <c r="H1738" i="1" s="1"/>
  <c r="G171" i="1"/>
  <c r="G559" i="1"/>
  <c r="G730" i="1"/>
  <c r="H730" i="1" s="1"/>
  <c r="G901" i="1"/>
  <c r="H901" i="1" s="1"/>
  <c r="G1059" i="1"/>
  <c r="G59" i="1"/>
  <c r="G529" i="1"/>
  <c r="H529" i="1" s="1"/>
  <c r="G699" i="1"/>
  <c r="G870" i="1"/>
  <c r="G1036" i="1"/>
  <c r="G1164" i="1"/>
  <c r="G1259" i="1"/>
  <c r="H1259" i="1" s="1"/>
  <c r="G1344" i="1"/>
  <c r="G1429" i="1"/>
  <c r="G1515" i="1"/>
  <c r="H1515" i="1" s="1"/>
  <c r="G1600" i="1"/>
  <c r="G1038" i="1"/>
  <c r="G1122" i="1"/>
  <c r="G1206" i="1"/>
  <c r="H1206" i="1" s="1"/>
  <c r="G1294" i="1"/>
  <c r="G1378" i="1"/>
  <c r="G1462" i="1"/>
  <c r="G1550" i="1"/>
  <c r="H1550" i="1" s="1"/>
  <c r="G1634" i="1"/>
  <c r="H1634" i="1" s="1"/>
  <c r="G1718" i="1"/>
  <c r="G207" i="1"/>
  <c r="H207" i="1" s="1"/>
  <c r="G623" i="1"/>
  <c r="H623" i="1" s="1"/>
  <c r="G847" i="1"/>
  <c r="G1067" i="1"/>
  <c r="G287" i="1"/>
  <c r="G646" i="1"/>
  <c r="H646" i="1" s="1"/>
  <c r="G881" i="1"/>
  <c r="G1042" i="1"/>
  <c r="G1126" i="1"/>
  <c r="G1214" i="1"/>
  <c r="H1214" i="1" s="1"/>
  <c r="G1298" i="1"/>
  <c r="G1382" i="1"/>
  <c r="G1470" i="1"/>
  <c r="H1470" i="1" s="1"/>
  <c r="G1554" i="1"/>
  <c r="H1554" i="1" s="1"/>
  <c r="G1638" i="1"/>
  <c r="G1726" i="1"/>
  <c r="G244" i="1"/>
  <c r="H244" i="1" s="1"/>
  <c r="G634" i="1"/>
  <c r="G869" i="1"/>
  <c r="G1075" i="1"/>
  <c r="G327" i="1"/>
  <c r="H327" i="1" s="1"/>
  <c r="G667" i="1"/>
  <c r="H667" i="1" s="1"/>
  <c r="G891" i="1"/>
  <c r="H891" i="1" s="1"/>
  <c r="G1054" i="1"/>
  <c r="G1138" i="1"/>
  <c r="G1222" i="1"/>
  <c r="H1222" i="1" s="1"/>
  <c r="G1310" i="1"/>
  <c r="H1310" i="1" s="1"/>
  <c r="G1394" i="1"/>
  <c r="G1478" i="1"/>
  <c r="H1478" i="1" s="1"/>
  <c r="G738" i="1"/>
  <c r="H738" i="1" s="1"/>
  <c r="G706" i="1"/>
  <c r="H706" i="1" s="1"/>
  <c r="G1105" i="1"/>
  <c r="G946" i="1"/>
  <c r="G702" i="1"/>
  <c r="H702" i="1" s="1"/>
  <c r="G162" i="1"/>
  <c r="G711" i="1"/>
  <c r="G435" i="1"/>
  <c r="H435" i="1" s="1"/>
  <c r="G814" i="1"/>
  <c r="H814" i="1" s="1"/>
  <c r="G612" i="1"/>
  <c r="H612" i="1" s="1"/>
  <c r="G1117" i="1"/>
  <c r="G585" i="1"/>
  <c r="H585" i="1" s="1"/>
  <c r="G926" i="1"/>
  <c r="H926" i="1" s="1"/>
  <c r="G948" i="1"/>
  <c r="H948" i="1" s="1"/>
  <c r="G50" i="1"/>
  <c r="G633" i="1"/>
  <c r="G739" i="1"/>
  <c r="H739" i="1" s="1"/>
  <c r="G867" i="1"/>
  <c r="G974" i="1"/>
  <c r="G1050" i="1"/>
  <c r="G1114" i="1"/>
  <c r="H1114" i="1" s="1"/>
  <c r="G1178" i="1"/>
  <c r="H1178" i="1" s="1"/>
  <c r="G1242" i="1"/>
  <c r="G1306" i="1"/>
  <c r="G1370" i="1"/>
  <c r="G1434" i="1"/>
  <c r="G1498" i="1"/>
  <c r="G1562" i="1"/>
  <c r="G1626" i="1"/>
  <c r="H1626" i="1" s="1"/>
  <c r="G1690" i="1"/>
  <c r="H1690" i="1" s="1"/>
  <c r="G1754" i="1"/>
  <c r="G320" i="1"/>
  <c r="H320" i="1" s="1"/>
  <c r="G602" i="1"/>
  <c r="H602" i="1" s="1"/>
  <c r="G773" i="1"/>
  <c r="G943" i="1"/>
  <c r="G1091" i="1"/>
  <c r="G214" i="1"/>
  <c r="H214" i="1" s="1"/>
  <c r="G571" i="1"/>
  <c r="H571" i="1" s="1"/>
  <c r="G742" i="1"/>
  <c r="G913" i="1"/>
  <c r="H913" i="1" s="1"/>
  <c r="G1068" i="1"/>
  <c r="H1068" i="1" s="1"/>
  <c r="G1195" i="1"/>
  <c r="G1280" i="1"/>
  <c r="G1365" i="1"/>
  <c r="G1451" i="1"/>
  <c r="H1451" i="1" s="1"/>
  <c r="G1536" i="1"/>
  <c r="G1621" i="1"/>
  <c r="G1058" i="1"/>
  <c r="H1058" i="1" s="1"/>
  <c r="G1142" i="1"/>
  <c r="H1142" i="1" s="1"/>
  <c r="G1230" i="1"/>
  <c r="G1314" i="1"/>
  <c r="G1398" i="1"/>
  <c r="G1486" i="1"/>
  <c r="H1486" i="1" s="1"/>
  <c r="G1570" i="1"/>
  <c r="H1570" i="1" s="1"/>
  <c r="G1654" i="1"/>
  <c r="G1742" i="1"/>
  <c r="G385" i="1"/>
  <c r="G677" i="1"/>
  <c r="G911" i="1"/>
  <c r="G1107" i="1"/>
  <c r="H1107" i="1" s="1"/>
  <c r="G439" i="1"/>
  <c r="H439" i="1" s="1"/>
  <c r="G710" i="1"/>
  <c r="G934" i="1"/>
  <c r="G1062" i="1"/>
  <c r="H1062" i="1" s="1"/>
  <c r="G1150" i="1"/>
  <c r="H1150" i="1" s="1"/>
  <c r="G1234" i="1"/>
  <c r="H1234" i="1" s="1"/>
  <c r="G1318" i="1"/>
  <c r="G1406" i="1"/>
  <c r="G1490" i="1"/>
  <c r="H1490" i="1" s="1"/>
  <c r="G1574" i="1"/>
  <c r="G1662" i="1"/>
  <c r="G1746" i="1"/>
  <c r="G411" i="1"/>
  <c r="H411" i="1" s="1"/>
  <c r="G698" i="1"/>
  <c r="G922" i="1"/>
  <c r="G1115" i="1"/>
  <c r="H1115" i="1" s="1"/>
  <c r="G483" i="1"/>
  <c r="H483" i="1" s="1"/>
  <c r="G721" i="1"/>
  <c r="G945" i="1"/>
  <c r="G1074" i="1"/>
  <c r="H1074" i="1" s="1"/>
  <c r="G1158" i="1"/>
  <c r="G1246" i="1"/>
  <c r="G1330" i="1"/>
  <c r="G1414" i="1"/>
  <c r="G1502" i="1"/>
  <c r="H1502" i="1" s="1"/>
  <c r="G972" i="1"/>
  <c r="H972" i="1" s="1"/>
  <c r="G791" i="1"/>
  <c r="G381" i="1"/>
  <c r="H381" i="1" s="1"/>
  <c r="G71" i="1"/>
  <c r="H71" i="1" s="1"/>
  <c r="G787" i="1"/>
  <c r="H787" i="1" s="1"/>
  <c r="G532" i="1"/>
  <c r="G1045" i="1"/>
  <c r="G558" i="1"/>
  <c r="H558" i="1" s="1"/>
  <c r="G899" i="1"/>
  <c r="G868" i="1"/>
  <c r="G1181" i="1"/>
  <c r="G670" i="1"/>
  <c r="H670" i="1" s="1"/>
  <c r="G1011" i="1"/>
  <c r="G583" i="1"/>
  <c r="G353" i="1"/>
  <c r="G654" i="1"/>
  <c r="H654" i="1" s="1"/>
  <c r="G782" i="1"/>
  <c r="H782" i="1" s="1"/>
  <c r="G889" i="1"/>
  <c r="G995" i="1"/>
  <c r="G1066" i="1"/>
  <c r="H1066" i="1" s="1"/>
  <c r="G1130" i="1"/>
  <c r="G1194" i="1"/>
  <c r="G1258" i="1"/>
  <c r="H1258" i="1" s="1"/>
  <c r="G1322" i="1"/>
  <c r="H1322" i="1" s="1"/>
  <c r="G1386" i="1"/>
  <c r="G1450" i="1"/>
  <c r="G1514" i="1"/>
  <c r="G1578" i="1"/>
  <c r="H1578" i="1" s="1"/>
  <c r="G1642" i="1"/>
  <c r="G1706" i="1"/>
  <c r="G1770" i="1"/>
  <c r="G436" i="1"/>
  <c r="H436" i="1" s="1"/>
  <c r="G645" i="1"/>
  <c r="H645" i="1" s="1"/>
  <c r="G815" i="1"/>
  <c r="G986" i="1"/>
  <c r="H986" i="1" s="1"/>
  <c r="G1123" i="1"/>
  <c r="H1123" i="1" s="1"/>
  <c r="G358" i="1"/>
  <c r="H358" i="1" s="1"/>
  <c r="G614" i="1"/>
  <c r="G785" i="1"/>
  <c r="H785" i="1" s="1"/>
  <c r="G955" i="1"/>
  <c r="H955" i="1" s="1"/>
  <c r="G1100" i="1"/>
  <c r="G1216" i="1"/>
  <c r="G1301" i="1"/>
  <c r="G1387" i="1"/>
  <c r="H1387" i="1" s="1"/>
  <c r="G1472" i="1"/>
  <c r="G1557" i="1"/>
  <c r="G1643" i="1"/>
  <c r="H1643" i="1" s="1"/>
  <c r="G1078" i="1"/>
  <c r="H1078" i="1" s="1"/>
  <c r="G1166" i="1"/>
  <c r="G1250" i="1"/>
  <c r="G1334" i="1"/>
  <c r="H1334" i="1" s="1"/>
  <c r="G1422" i="1"/>
  <c r="H1422" i="1" s="1"/>
  <c r="G1506" i="1"/>
  <c r="G1590" i="1"/>
  <c r="G1678" i="1"/>
  <c r="G1762" i="1"/>
  <c r="H1762" i="1" s="1"/>
  <c r="G500" i="1"/>
  <c r="H500" i="1" s="1"/>
  <c r="G741" i="1"/>
  <c r="G965" i="1"/>
  <c r="H965" i="1" s="1"/>
  <c r="G1147" i="1"/>
  <c r="H1147" i="1" s="1"/>
  <c r="G539" i="1"/>
  <c r="G763" i="1"/>
  <c r="G987" i="1"/>
  <c r="H987" i="1" s="1"/>
  <c r="G1086" i="1"/>
  <c r="H1086" i="1" s="1"/>
  <c r="G1170" i="1"/>
  <c r="H1170" i="1" s="1"/>
  <c r="G1254" i="1"/>
  <c r="G1342" i="1"/>
  <c r="H1342" i="1" s="1"/>
  <c r="G1426" i="1"/>
  <c r="G1510" i="1"/>
  <c r="H1510" i="1" s="1"/>
  <c r="G1598" i="1"/>
  <c r="G1682" i="1"/>
  <c r="H1682" i="1" s="1"/>
  <c r="G1766" i="1"/>
  <c r="H1766" i="1" s="1"/>
  <c r="G527" i="1"/>
  <c r="H527" i="1" s="1"/>
  <c r="G751" i="1"/>
  <c r="G975" i="1"/>
  <c r="G1163" i="1"/>
  <c r="H1163" i="1" s="1"/>
  <c r="G550" i="1"/>
  <c r="G774" i="1"/>
  <c r="G1009" i="1"/>
  <c r="H1009" i="1" s="1"/>
  <c r="G1094" i="1"/>
  <c r="H1094" i="1" s="1"/>
  <c r="G1182" i="1"/>
  <c r="G1266" i="1"/>
  <c r="G1350" i="1"/>
  <c r="H1350" i="1" s="1"/>
  <c r="G1438" i="1"/>
  <c r="H1438" i="1" s="1"/>
  <c r="G1522" i="1"/>
  <c r="G640" i="1"/>
  <c r="G873" i="1"/>
  <c r="G985" i="1"/>
  <c r="G336" i="1"/>
  <c r="H336" i="1" s="1"/>
  <c r="G803" i="1"/>
  <c r="G1146" i="1"/>
  <c r="G1402" i="1"/>
  <c r="H1402" i="1" s="1"/>
  <c r="G1658" i="1"/>
  <c r="G687" i="1"/>
  <c r="G460" i="1"/>
  <c r="G1132" i="1"/>
  <c r="H1132" i="1" s="1"/>
  <c r="G1493" i="1"/>
  <c r="H1493" i="1" s="1"/>
  <c r="G1186" i="1"/>
  <c r="G1526" i="1"/>
  <c r="H1526" i="1" s="1"/>
  <c r="G570" i="1"/>
  <c r="G593" i="1"/>
  <c r="G1190" i="1"/>
  <c r="G1534" i="1"/>
  <c r="G581" i="1"/>
  <c r="H581" i="1" s="1"/>
  <c r="G603" i="1"/>
  <c r="H603" i="1" s="1"/>
  <c r="G1202" i="1"/>
  <c r="G1542" i="1"/>
  <c r="G1630" i="1"/>
  <c r="H1630" i="1" s="1"/>
  <c r="G1714" i="1"/>
  <c r="G130" i="1"/>
  <c r="G613" i="1"/>
  <c r="H613" i="1" s="1"/>
  <c r="G837" i="1"/>
  <c r="H837" i="1" s="1"/>
  <c r="G1051" i="1"/>
  <c r="H1051" i="1" s="1"/>
  <c r="G250" i="1"/>
  <c r="G635" i="1"/>
  <c r="G859" i="1"/>
  <c r="H859" i="1" s="1"/>
  <c r="G1076" i="1"/>
  <c r="G1227" i="1"/>
  <c r="G1339" i="1"/>
  <c r="H1339" i="1" s="1"/>
  <c r="G1456" i="1"/>
  <c r="H1456" i="1" s="1"/>
  <c r="G1568" i="1"/>
  <c r="G1680" i="1"/>
  <c r="G1765" i="1"/>
  <c r="H1765" i="1" s="1"/>
  <c r="G1834" i="1"/>
  <c r="H1834" i="1" s="1"/>
  <c r="G1898" i="1"/>
  <c r="G1962" i="1"/>
  <c r="G2026" i="1"/>
  <c r="H2026" i="1" s="1"/>
  <c r="G2090" i="1"/>
  <c r="H2090" i="1" s="1"/>
  <c r="G2154" i="1"/>
  <c r="H2154" i="1" s="1"/>
  <c r="G2218" i="1"/>
  <c r="G2282" i="1"/>
  <c r="G2346" i="1"/>
  <c r="G586" i="1"/>
  <c r="H586" i="1" s="1"/>
  <c r="G927" i="1"/>
  <c r="G1193" i="1"/>
  <c r="H1193" i="1" s="1"/>
  <c r="G1308" i="1"/>
  <c r="G1421" i="1"/>
  <c r="H1421" i="1" s="1"/>
  <c r="G1535" i="1"/>
  <c r="G1649" i="1"/>
  <c r="H1649" i="1" s="1"/>
  <c r="G1763" i="1"/>
  <c r="H1763" i="1" s="1"/>
  <c r="G1853" i="1"/>
  <c r="H1853" i="1" s="1"/>
  <c r="G1939" i="1"/>
  <c r="G2024" i="1"/>
  <c r="H2024" i="1" s="1"/>
  <c r="G2109" i="1"/>
  <c r="H2109" i="1" s="1"/>
  <c r="G2195" i="1"/>
  <c r="H2195" i="1" s="1"/>
  <c r="G2280" i="1"/>
  <c r="G2365" i="1"/>
  <c r="H2365" i="1" s="1"/>
  <c r="G2429" i="1"/>
  <c r="H2429" i="1" s="1"/>
  <c r="G2493" i="1"/>
  <c r="G2557" i="1"/>
  <c r="G2621" i="1"/>
  <c r="H2621" i="1" s="1"/>
  <c r="G2685" i="1"/>
  <c r="H2685" i="1" s="1"/>
  <c r="G2749" i="1"/>
  <c r="H2749" i="1" s="1"/>
  <c r="G451" i="1"/>
  <c r="G822" i="1"/>
  <c r="G1128" i="1"/>
  <c r="H1128" i="1" s="1"/>
  <c r="G1273" i="1"/>
  <c r="G1388" i="1"/>
  <c r="G1501" i="1"/>
  <c r="H1501" i="1" s="1"/>
  <c r="G1615" i="1"/>
  <c r="H1615" i="1" s="1"/>
  <c r="G1729" i="1"/>
  <c r="H1729" i="1" s="1"/>
  <c r="G1828" i="1"/>
  <c r="G1913" i="1"/>
  <c r="G1999" i="1"/>
  <c r="H1999" i="1" s="1"/>
  <c r="G2084" i="1"/>
  <c r="H2084" i="1" s="1"/>
  <c r="G2169" i="1"/>
  <c r="G2255" i="1"/>
  <c r="H2255" i="1" s="1"/>
  <c r="G2340" i="1"/>
  <c r="H2340" i="1" s="1"/>
  <c r="G2410" i="1"/>
  <c r="G2474" i="1"/>
  <c r="G2538" i="1"/>
  <c r="G877" i="1"/>
  <c r="H877" i="1" s="1"/>
  <c r="G788" i="1"/>
  <c r="H788" i="1" s="1"/>
  <c r="G443" i="1"/>
  <c r="G925" i="1"/>
  <c r="G910" i="1"/>
  <c r="H910" i="1" s="1"/>
  <c r="G1210" i="1"/>
  <c r="G1466" i="1"/>
  <c r="G1722" i="1"/>
  <c r="H1722" i="1" s="1"/>
  <c r="G858" i="1"/>
  <c r="H858" i="1" s="1"/>
  <c r="G657" i="1"/>
  <c r="H657" i="1" s="1"/>
  <c r="G1237" i="1"/>
  <c r="G1579" i="1"/>
  <c r="H1579" i="1" s="1"/>
  <c r="G1270" i="1"/>
  <c r="H1270" i="1" s="1"/>
  <c r="G1614" i="1"/>
  <c r="G794" i="1"/>
  <c r="G817" i="1"/>
  <c r="H817" i="1" s="1"/>
  <c r="G1278" i="1"/>
  <c r="H1278" i="1" s="1"/>
  <c r="G1618" i="1"/>
  <c r="H1618" i="1" s="1"/>
  <c r="G805" i="1"/>
  <c r="G838" i="1"/>
  <c r="G1286" i="1"/>
  <c r="H1286" i="1" s="1"/>
  <c r="G1566" i="1"/>
  <c r="H1566" i="1" s="1"/>
  <c r="G1650" i="1"/>
  <c r="G1734" i="1"/>
  <c r="G354" i="1"/>
  <c r="H354" i="1" s="1"/>
  <c r="G666" i="1"/>
  <c r="G890" i="1"/>
  <c r="G1099" i="1"/>
  <c r="H1099" i="1" s="1"/>
  <c r="G417" i="1"/>
  <c r="H417" i="1" s="1"/>
  <c r="G689" i="1"/>
  <c r="G923" i="1"/>
  <c r="G1116" i="1"/>
  <c r="G1253" i="1"/>
  <c r="H1253" i="1" s="1"/>
  <c r="G1371" i="1"/>
  <c r="H1371" i="1" s="1"/>
  <c r="G1483" i="1"/>
  <c r="G1595" i="1"/>
  <c r="H1595" i="1" s="1"/>
  <c r="G1701" i="1"/>
  <c r="H1701" i="1" s="1"/>
  <c r="G1786" i="1"/>
  <c r="G1850" i="1"/>
  <c r="G1914" i="1"/>
  <c r="G1978" i="1"/>
  <c r="H1978" i="1" s="1"/>
  <c r="G2042" i="1"/>
  <c r="H2042" i="1" s="1"/>
  <c r="G2106" i="1"/>
  <c r="G2170" i="1"/>
  <c r="G2234" i="1"/>
  <c r="H2234" i="1" s="1"/>
  <c r="G2298" i="1"/>
  <c r="H2298" i="1" s="1"/>
  <c r="G2362" i="1"/>
  <c r="G671" i="1"/>
  <c r="H671" i="1" s="1"/>
  <c r="G1013" i="1"/>
  <c r="G1223" i="1"/>
  <c r="H1223" i="1" s="1"/>
  <c r="G1336" i="1"/>
  <c r="G1449" i="1"/>
  <c r="H1449" i="1" s="1"/>
  <c r="G1564" i="1"/>
  <c r="H1564" i="1" s="1"/>
  <c r="G1677" i="1"/>
  <c r="H1677" i="1" s="1"/>
  <c r="G1789" i="1"/>
  <c r="G1875" i="1"/>
  <c r="G1960" i="1"/>
  <c r="H1960" i="1" s="1"/>
  <c r="G2045" i="1"/>
  <c r="H2045" i="1" s="1"/>
  <c r="G2131" i="1"/>
  <c r="G2216" i="1"/>
  <c r="H2216" i="1" s="1"/>
  <c r="G2301" i="1"/>
  <c r="H2301" i="1" s="1"/>
  <c r="G2381" i="1"/>
  <c r="G2445" i="1"/>
  <c r="G2509" i="1"/>
  <c r="G2573" i="1"/>
  <c r="H2573" i="1" s="1"/>
  <c r="G2637" i="1"/>
  <c r="H2637" i="1" s="1"/>
  <c r="G2701" i="1"/>
  <c r="G2765" i="1"/>
  <c r="H2765" i="1" s="1"/>
  <c r="G566" i="1"/>
  <c r="H566" i="1" s="1"/>
  <c r="G907" i="1"/>
  <c r="H907" i="1" s="1"/>
  <c r="G1187" i="1"/>
  <c r="G1303" i="1"/>
  <c r="H1303" i="1" s="1"/>
  <c r="G1416" i="1"/>
  <c r="H1416" i="1" s="1"/>
  <c r="G1529" i="1"/>
  <c r="G1644" i="1"/>
  <c r="G1757" i="1"/>
  <c r="G1849" i="1"/>
  <c r="H1849" i="1" s="1"/>
  <c r="G1935" i="1"/>
  <c r="G2020" i="1"/>
  <c r="G2105" i="1"/>
  <c r="H2105" i="1" s="1"/>
  <c r="G2191" i="1"/>
  <c r="H2191" i="1" s="1"/>
  <c r="G2276" i="1"/>
  <c r="H2276" i="1" s="1"/>
  <c r="G2361" i="1"/>
  <c r="G2426" i="1"/>
  <c r="G2490" i="1"/>
  <c r="H2490" i="1" s="1"/>
  <c r="G964" i="1"/>
  <c r="H964" i="1" s="1"/>
  <c r="G1161" i="1"/>
  <c r="G258" i="1"/>
  <c r="G526" i="1"/>
  <c r="H526" i="1" s="1"/>
  <c r="G1017" i="1"/>
  <c r="G1274" i="1"/>
  <c r="G1530" i="1"/>
  <c r="H1530" i="1" s="1"/>
  <c r="G16" i="1"/>
  <c r="H16" i="1" s="1"/>
  <c r="G1027" i="1"/>
  <c r="G827" i="1"/>
  <c r="G1323" i="1"/>
  <c r="H1323" i="1" s="1"/>
  <c r="G1664" i="1"/>
  <c r="H1664" i="1" s="1"/>
  <c r="G1358" i="1"/>
  <c r="G1698" i="1"/>
  <c r="G1018" i="1"/>
  <c r="G1044" i="1"/>
  <c r="H1044" i="1" s="1"/>
  <c r="G1362" i="1"/>
  <c r="G1702" i="1"/>
  <c r="G1035" i="1"/>
  <c r="H1035" i="1" s="1"/>
  <c r="G1052" i="1"/>
  <c r="H1052" i="1" s="1"/>
  <c r="G1374" i="1"/>
  <c r="H1374" i="1" s="1"/>
  <c r="G1586" i="1"/>
  <c r="G1670" i="1"/>
  <c r="G1758" i="1"/>
  <c r="H1758" i="1" s="1"/>
  <c r="G479" i="1"/>
  <c r="G719" i="1"/>
  <c r="G954" i="1"/>
  <c r="H954" i="1" s="1"/>
  <c r="G1139" i="1"/>
  <c r="H1139" i="1" s="1"/>
  <c r="G518" i="1"/>
  <c r="H518" i="1" s="1"/>
  <c r="G753" i="1"/>
  <c r="G977" i="1"/>
  <c r="H977" i="1" s="1"/>
  <c r="G1156" i="1"/>
  <c r="H1156" i="1" s="1"/>
  <c r="G1285" i="1"/>
  <c r="G1397" i="1"/>
  <c r="G1509" i="1"/>
  <c r="G1627" i="1"/>
  <c r="H1627" i="1" s="1"/>
  <c r="G1723" i="1"/>
  <c r="H1723" i="1" s="1"/>
  <c r="G1802" i="1"/>
  <c r="G1866" i="1"/>
  <c r="H1866" i="1" s="1"/>
  <c r="G1930" i="1"/>
  <c r="H1930" i="1" s="1"/>
  <c r="G1994" i="1"/>
  <c r="G2058" i="1"/>
  <c r="G2122" i="1"/>
  <c r="G2186" i="1"/>
  <c r="H2186" i="1" s="1"/>
  <c r="G2250" i="1"/>
  <c r="G2314" i="1"/>
  <c r="G263" i="1"/>
  <c r="G757" i="1"/>
  <c r="H757" i="1" s="1"/>
  <c r="G1079" i="1"/>
  <c r="H1079" i="1" s="1"/>
  <c r="G1251" i="1"/>
  <c r="G1364" i="1"/>
  <c r="H1364" i="1" s="1"/>
  <c r="G1479" i="1"/>
  <c r="H1479" i="1" s="1"/>
  <c r="G1592" i="1"/>
  <c r="H1592" i="1" s="1"/>
  <c r="G1705" i="1"/>
  <c r="G1811" i="1"/>
  <c r="H1811" i="1" s="1"/>
  <c r="G1896" i="1"/>
  <c r="H1896" i="1" s="1"/>
  <c r="G1981" i="1"/>
  <c r="H1981" i="1" s="1"/>
  <c r="G2067" i="1"/>
  <c r="G2152" i="1"/>
  <c r="H2152" i="1" s="1"/>
  <c r="G2237" i="1"/>
  <c r="H2237" i="1" s="1"/>
  <c r="G2323" i="1"/>
  <c r="G2397" i="1"/>
  <c r="G2461" i="1"/>
  <c r="H2461" i="1" s="1"/>
  <c r="G2525" i="1"/>
  <c r="H2525" i="1" s="1"/>
  <c r="G2589" i="1"/>
  <c r="H2589" i="1" s="1"/>
  <c r="G2653" i="1"/>
  <c r="G2717" i="1"/>
  <c r="H2717" i="1" s="1"/>
  <c r="G2781" i="1"/>
  <c r="H2781" i="1" s="1"/>
  <c r="G651" i="1"/>
  <c r="H651" i="1" s="1"/>
  <c r="G993" i="1"/>
  <c r="G1217" i="1"/>
  <c r="H1217" i="1" s="1"/>
  <c r="G1331" i="1"/>
  <c r="H1331" i="1" s="1"/>
  <c r="G1444" i="1"/>
  <c r="G1559" i="1"/>
  <c r="G1672" i="1"/>
  <c r="G1785" i="1"/>
  <c r="H1785" i="1" s="1"/>
  <c r="G1871" i="1"/>
  <c r="G1956" i="1"/>
  <c r="G2041" i="1"/>
  <c r="H2041" i="1" s="1"/>
  <c r="G2127" i="1"/>
  <c r="G2212" i="1"/>
  <c r="H2212" i="1" s="1"/>
  <c r="G2297" i="1"/>
  <c r="G2378" i="1"/>
  <c r="G2442" i="1"/>
  <c r="H2442" i="1" s="1"/>
  <c r="G2506" i="1"/>
  <c r="H2506" i="1" s="1"/>
  <c r="G643" i="1"/>
  <c r="G1338" i="1"/>
  <c r="G998" i="1"/>
  <c r="H998" i="1" s="1"/>
  <c r="G1782" i="1"/>
  <c r="G58" i="1"/>
  <c r="G1606" i="1"/>
  <c r="G783" i="1"/>
  <c r="H783" i="1" s="1"/>
  <c r="G806" i="1"/>
  <c r="G1424" i="1"/>
  <c r="G1818" i="1"/>
  <c r="G2074" i="1"/>
  <c r="G2330" i="1"/>
  <c r="G1279" i="1"/>
  <c r="G1735" i="1"/>
  <c r="G2088" i="1"/>
  <c r="H2088" i="1" s="1"/>
  <c r="G2413" i="1"/>
  <c r="H2413" i="1" s="1"/>
  <c r="G2669" i="1"/>
  <c r="G1064" i="1"/>
  <c r="G1587" i="1"/>
  <c r="H1587" i="1" s="1"/>
  <c r="G1977" i="1"/>
  <c r="G2319" i="1"/>
  <c r="G2554" i="1"/>
  <c r="G2618" i="1"/>
  <c r="G2682" i="1"/>
  <c r="H2682" i="1" s="1"/>
  <c r="G2746" i="1"/>
  <c r="G2810" i="1"/>
  <c r="H2810" i="1" s="1"/>
  <c r="G2874" i="1"/>
  <c r="H2874" i="1" s="1"/>
  <c r="G2938" i="1"/>
  <c r="H2938" i="1" s="1"/>
  <c r="G3002" i="1"/>
  <c r="G3066" i="1"/>
  <c r="H3066" i="1" s="1"/>
  <c r="G3130" i="1"/>
  <c r="H3130" i="1" s="1"/>
  <c r="G3194" i="1"/>
  <c r="H3194" i="1" s="1"/>
  <c r="G3258" i="1"/>
  <c r="G3322" i="1"/>
  <c r="G3386" i="1"/>
  <c r="H3386" i="1" s="1"/>
  <c r="G3450" i="1"/>
  <c r="G874" i="1"/>
  <c r="G1302" i="1"/>
  <c r="H1302" i="1" s="1"/>
  <c r="G1646" i="1"/>
  <c r="H1646" i="1" s="1"/>
  <c r="G879" i="1"/>
  <c r="H879" i="1" s="1"/>
  <c r="G902" i="1"/>
  <c r="G1232" i="1"/>
  <c r="H1232" i="1" s="1"/>
  <c r="G1381" i="1"/>
  <c r="H1381" i="1" s="1"/>
  <c r="G1531" i="1"/>
  <c r="H1531" i="1" s="1"/>
  <c r="G1685" i="1"/>
  <c r="G1794" i="1"/>
  <c r="G1878" i="1"/>
  <c r="H1878" i="1" s="1"/>
  <c r="G1966" i="1"/>
  <c r="G2050" i="1"/>
  <c r="G2134" i="1"/>
  <c r="H2134" i="1" s="1"/>
  <c r="G2222" i="1"/>
  <c r="H2222" i="1" s="1"/>
  <c r="G2306" i="1"/>
  <c r="H2306" i="1" s="1"/>
  <c r="G447" i="1"/>
  <c r="G949" i="1"/>
  <c r="H949" i="1" s="1"/>
  <c r="G1236" i="1"/>
  <c r="H1236" i="1" s="1"/>
  <c r="G1385" i="1"/>
  <c r="G1543" i="1"/>
  <c r="G1692" i="1"/>
  <c r="G1238" i="1"/>
  <c r="H1238" i="1" s="1"/>
  <c r="G1582" i="1"/>
  <c r="H1582" i="1" s="1"/>
  <c r="G709" i="1"/>
  <c r="G731" i="1"/>
  <c r="H731" i="1" s="1"/>
  <c r="G1205" i="1"/>
  <c r="H1205" i="1" s="1"/>
  <c r="G1355" i="1"/>
  <c r="H1355" i="1" s="1"/>
  <c r="G1504" i="1"/>
  <c r="G1659" i="1"/>
  <c r="H1659" i="1" s="1"/>
  <c r="G1776" i="1"/>
  <c r="H1776" i="1" s="1"/>
  <c r="G1862" i="1"/>
  <c r="G1950" i="1"/>
  <c r="G2034" i="1"/>
  <c r="H2034" i="1" s="1"/>
  <c r="G2118" i="1"/>
  <c r="H2118" i="1" s="1"/>
  <c r="G2206" i="1"/>
  <c r="G2290" i="1"/>
  <c r="G187" i="1"/>
  <c r="G863" i="1"/>
  <c r="H863" i="1" s="1"/>
  <c r="G1208" i="1"/>
  <c r="H1208" i="1" s="1"/>
  <c r="G1357" i="1"/>
  <c r="G1513" i="1"/>
  <c r="G1663" i="1"/>
  <c r="H1663" i="1" s="1"/>
  <c r="G1174" i="1"/>
  <c r="G755" i="1"/>
  <c r="G1594" i="1"/>
  <c r="H1594" i="1" s="1"/>
  <c r="G1408" i="1"/>
  <c r="H1408" i="1" s="1"/>
  <c r="G100" i="1"/>
  <c r="H100" i="1" s="1"/>
  <c r="G135" i="1"/>
  <c r="G1694" i="1"/>
  <c r="H1694" i="1" s="1"/>
  <c r="G1007" i="1"/>
  <c r="H1007" i="1" s="1"/>
  <c r="G1028" i="1"/>
  <c r="H1028" i="1" s="1"/>
  <c r="G1541" i="1"/>
  <c r="G1882" i="1"/>
  <c r="H1882" i="1" s="1"/>
  <c r="G2138" i="1"/>
  <c r="H2138" i="1" s="1"/>
  <c r="G491" i="1"/>
  <c r="G1393" i="1"/>
  <c r="G1832" i="1"/>
  <c r="H1832" i="1" s="1"/>
  <c r="G2173" i="1"/>
  <c r="H2173" i="1" s="1"/>
  <c r="G2477" i="1"/>
  <c r="H2477" i="1" s="1"/>
  <c r="G2733" i="1"/>
  <c r="G1245" i="1"/>
  <c r="G1700" i="1"/>
  <c r="H1700" i="1" s="1"/>
  <c r="G2063" i="1"/>
  <c r="G2394" i="1"/>
  <c r="G2570" i="1"/>
  <c r="G2634" i="1"/>
  <c r="H2634" i="1" s="1"/>
  <c r="G2698" i="1"/>
  <c r="H2698" i="1" s="1"/>
  <c r="G2762" i="1"/>
  <c r="G2826" i="1"/>
  <c r="G2890" i="1"/>
  <c r="H2890" i="1" s="1"/>
  <c r="G2954" i="1"/>
  <c r="G3018" i="1"/>
  <c r="G3082" i="1"/>
  <c r="H3082" i="1" s="1"/>
  <c r="G3146" i="1"/>
  <c r="H3146" i="1" s="1"/>
  <c r="G3210" i="1"/>
  <c r="G3274" i="1"/>
  <c r="G3338" i="1"/>
  <c r="G3402" i="1"/>
  <c r="H3402" i="1" s="1"/>
  <c r="G74" i="1"/>
  <c r="G1046" i="1"/>
  <c r="G1390" i="1"/>
  <c r="H1390" i="1" s="1"/>
  <c r="G1730" i="1"/>
  <c r="H1730" i="1" s="1"/>
  <c r="G1083" i="1"/>
  <c r="H1083" i="1" s="1"/>
  <c r="G1084" i="1"/>
  <c r="G1269" i="1"/>
  <c r="H1269" i="1" s="1"/>
  <c r="G1419" i="1"/>
  <c r="H1419" i="1" s="1"/>
  <c r="G1573" i="1"/>
  <c r="G1712" i="1"/>
  <c r="G1814" i="1"/>
  <c r="G1902" i="1"/>
  <c r="H1902" i="1" s="1"/>
  <c r="G1986" i="1"/>
  <c r="G2070" i="1"/>
  <c r="G2158" i="1"/>
  <c r="G2242" i="1"/>
  <c r="H2242" i="1" s="1"/>
  <c r="G2326" i="1"/>
  <c r="G607" i="1"/>
  <c r="G1047" i="1"/>
  <c r="H1047" i="1" s="1"/>
  <c r="G1272" i="1"/>
  <c r="H1272" i="1" s="1"/>
  <c r="G1428" i="1"/>
  <c r="G1577" i="1"/>
  <c r="G1727" i="1"/>
  <c r="G1326" i="1"/>
  <c r="H1326" i="1" s="1"/>
  <c r="G1666" i="1"/>
  <c r="H1666" i="1" s="1"/>
  <c r="G933" i="1"/>
  <c r="G966" i="1"/>
  <c r="G1243" i="1"/>
  <c r="H1243" i="1" s="1"/>
  <c r="G1392" i="1"/>
  <c r="G1547" i="1"/>
  <c r="G1691" i="1"/>
  <c r="H1691" i="1" s="1"/>
  <c r="G1798" i="1"/>
  <c r="G1886" i="1"/>
  <c r="H1886" i="1" s="1"/>
  <c r="G1970" i="1"/>
  <c r="G2054" i="1"/>
  <c r="H2054" i="1" s="1"/>
  <c r="G2142" i="1"/>
  <c r="H2142" i="1" s="1"/>
  <c r="G2226" i="1"/>
  <c r="G2310" i="1"/>
  <c r="G522" i="1"/>
  <c r="H522" i="1" s="1"/>
  <c r="G970" i="1"/>
  <c r="H970" i="1" s="1"/>
  <c r="G1244" i="1"/>
  <c r="H1244" i="1" s="1"/>
  <c r="G1400" i="1"/>
  <c r="G1549" i="1"/>
  <c r="H1549" i="1" s="1"/>
  <c r="G1699" i="1"/>
  <c r="H1699" i="1" s="1"/>
  <c r="G1262" i="1"/>
  <c r="H1262" i="1" s="1"/>
  <c r="G1602" i="1"/>
  <c r="G762" i="1"/>
  <c r="H762" i="1" s="1"/>
  <c r="G795" i="1"/>
  <c r="H795" i="1" s="1"/>
  <c r="G1211" i="1"/>
  <c r="H1211" i="1" s="1"/>
  <c r="G1360" i="1"/>
  <c r="G365" i="1"/>
  <c r="G1155" i="1"/>
  <c r="H1155" i="1" s="1"/>
  <c r="G1446" i="1"/>
  <c r="H1446" i="1" s="1"/>
  <c r="G549" i="1"/>
  <c r="G1312" i="1"/>
  <c r="G2010" i="1"/>
  <c r="H2010" i="1" s="1"/>
  <c r="G1143" i="1"/>
  <c r="H1143" i="1" s="1"/>
  <c r="G2003" i="1"/>
  <c r="G2605" i="1"/>
  <c r="H2605" i="1" s="1"/>
  <c r="G1473" i="1"/>
  <c r="H1473" i="1" s="1"/>
  <c r="G2233" i="1"/>
  <c r="H2233" i="1" s="1"/>
  <c r="G2602" i="1"/>
  <c r="G2730" i="1"/>
  <c r="G2858" i="1"/>
  <c r="H2858" i="1" s="1"/>
  <c r="G2986" i="1"/>
  <c r="H2986" i="1" s="1"/>
  <c r="G3114" i="1"/>
  <c r="G3242" i="1"/>
  <c r="H3242" i="1" s="1"/>
  <c r="G3370" i="1"/>
  <c r="H3370" i="1" s="1"/>
  <c r="G703" i="1"/>
  <c r="H703" i="1" s="1"/>
  <c r="G1558" i="1"/>
  <c r="G678" i="1"/>
  <c r="G1349" i="1"/>
  <c r="H1349" i="1" s="1"/>
  <c r="G1648" i="1"/>
  <c r="H1648" i="1" s="1"/>
  <c r="G1858" i="1"/>
  <c r="G2030" i="1"/>
  <c r="G2198" i="1"/>
  <c r="H2198" i="1" s="1"/>
  <c r="G114" i="1"/>
  <c r="H114" i="1" s="1"/>
  <c r="G1201" i="1"/>
  <c r="G1500" i="1"/>
  <c r="G1154" i="1"/>
  <c r="H1154" i="1" s="1"/>
  <c r="G459" i="1"/>
  <c r="H459" i="1" s="1"/>
  <c r="G1148" i="1"/>
  <c r="G1467" i="1"/>
  <c r="H1467" i="1" s="1"/>
  <c r="G1749" i="1"/>
  <c r="G1926" i="1"/>
  <c r="G2098" i="1"/>
  <c r="G2270" i="1"/>
  <c r="G735" i="1"/>
  <c r="G1321" i="1"/>
  <c r="H1321" i="1" s="1"/>
  <c r="G1628" i="1"/>
  <c r="G1430" i="1"/>
  <c r="H1430" i="1" s="1"/>
  <c r="G538" i="1"/>
  <c r="H538" i="1" s="1"/>
  <c r="G1019" i="1"/>
  <c r="H1019" i="1" s="1"/>
  <c r="G1291" i="1"/>
  <c r="G1110" i="1"/>
  <c r="H1110" i="1" s="1"/>
  <c r="G1454" i="1"/>
  <c r="H1454" i="1" s="1"/>
  <c r="G92" i="1"/>
  <c r="H92" i="1" s="1"/>
  <c r="G172" i="1"/>
  <c r="G1124" i="1"/>
  <c r="G1296" i="1"/>
  <c r="H1296" i="1" s="1"/>
  <c r="G1445" i="1"/>
  <c r="G1605" i="1"/>
  <c r="G1733" i="1"/>
  <c r="G1830" i="1"/>
  <c r="G1918" i="1"/>
  <c r="H1918" i="1" s="1"/>
  <c r="G2002" i="1"/>
  <c r="G2086" i="1"/>
  <c r="G2174" i="1"/>
  <c r="G2258" i="1"/>
  <c r="H2258" i="1" s="1"/>
  <c r="G2342" i="1"/>
  <c r="G693" i="1"/>
  <c r="G1111" i="1"/>
  <c r="H1111" i="1" s="1"/>
  <c r="G1300" i="1"/>
  <c r="H1300" i="1" s="1"/>
  <c r="G1457" i="1"/>
  <c r="G1607" i="1"/>
  <c r="G1756" i="1"/>
  <c r="H1756" i="1" s="1"/>
  <c r="G1880" i="1"/>
  <c r="H1880" i="1" s="1"/>
  <c r="G1992" i="1"/>
  <c r="G2104" i="1"/>
  <c r="H2104" i="1" s="1"/>
  <c r="G2221" i="1"/>
  <c r="H2221" i="1" s="1"/>
  <c r="G2333" i="1"/>
  <c r="G2425" i="1"/>
  <c r="G2513" i="1"/>
  <c r="H2513" i="1" s="1"/>
  <c r="G2597" i="1"/>
  <c r="H2597" i="1" s="1"/>
  <c r="G2681" i="1"/>
  <c r="H2681" i="1" s="1"/>
  <c r="G2769" i="1"/>
  <c r="G694" i="1"/>
  <c r="G1112" i="1"/>
  <c r="H1112" i="1" s="1"/>
  <c r="G1309" i="1"/>
  <c r="H1309" i="1" s="1"/>
  <c r="G1459" i="1"/>
  <c r="G1608" i="1"/>
  <c r="H1608" i="1" s="1"/>
  <c r="G1764" i="1"/>
  <c r="H1764" i="1" s="1"/>
  <c r="G1881" i="1"/>
  <c r="H1881" i="1" s="1"/>
  <c r="G1993" i="1"/>
  <c r="G2111" i="1"/>
  <c r="G2223" i="1"/>
  <c r="H2223" i="1" s="1"/>
  <c r="G2335" i="1"/>
  <c r="H2335" i="1" s="1"/>
  <c r="G2430" i="1"/>
  <c r="G2514" i="1"/>
  <c r="H2514" i="1" s="1"/>
  <c r="G2598" i="1"/>
  <c r="H2598" i="1" s="1"/>
  <c r="G2686" i="1"/>
  <c r="H2686" i="1" s="1"/>
  <c r="G2770" i="1"/>
  <c r="G2854" i="1"/>
  <c r="H2854" i="1" s="1"/>
  <c r="G2942" i="1"/>
  <c r="H2942" i="1" s="1"/>
  <c r="G3026" i="1"/>
  <c r="H3026" i="1" s="1"/>
  <c r="G3110" i="1"/>
  <c r="G3198" i="1"/>
  <c r="G3282" i="1"/>
  <c r="H3282" i="1" s="1"/>
  <c r="G3366" i="1"/>
  <c r="H3366" i="1" s="1"/>
  <c r="G3454" i="1"/>
  <c r="G1071" i="1"/>
  <c r="G1361" i="1"/>
  <c r="H1361" i="1" s="1"/>
  <c r="G1588" i="1"/>
  <c r="H1588" i="1" s="1"/>
  <c r="G1808" i="1"/>
  <c r="G1979" i="1"/>
  <c r="H1979" i="1" s="1"/>
  <c r="G2149" i="1"/>
  <c r="H2149" i="1" s="1"/>
  <c r="G2320" i="1"/>
  <c r="H2320" i="1" s="1"/>
  <c r="G2459" i="1"/>
  <c r="G2587" i="1"/>
  <c r="H2587" i="1" s="1"/>
  <c r="G2715" i="1"/>
  <c r="H2715" i="1" s="1"/>
  <c r="G2824" i="1"/>
  <c r="H2824" i="1" s="1"/>
  <c r="G2909" i="1"/>
  <c r="G2995" i="1"/>
  <c r="H2995" i="1" s="1"/>
  <c r="G3080" i="1"/>
  <c r="H3080" i="1" s="1"/>
  <c r="G3165" i="1"/>
  <c r="H3165" i="1" s="1"/>
  <c r="G3251" i="1"/>
  <c r="G3336" i="1"/>
  <c r="H3336" i="1" s="1"/>
  <c r="G3421" i="1"/>
  <c r="H3421" i="1" s="1"/>
  <c r="G3496" i="1"/>
  <c r="H3496" i="1" s="1"/>
  <c r="G3560" i="1"/>
  <c r="G3624" i="1"/>
  <c r="H3624" i="1" s="1"/>
  <c r="G3688" i="1"/>
  <c r="H3688" i="1" s="1"/>
  <c r="G3752" i="1"/>
  <c r="H3752" i="1" s="1"/>
  <c r="G1632" i="1"/>
  <c r="G2018" i="1"/>
  <c r="G2358" i="1"/>
  <c r="H2358" i="1" s="1"/>
  <c r="G1485" i="1"/>
  <c r="H1485" i="1" s="1"/>
  <c r="G1843" i="1"/>
  <c r="G1997" i="1"/>
  <c r="H1997" i="1" s="1"/>
  <c r="G2147" i="1"/>
  <c r="H2147" i="1" s="1"/>
  <c r="G2296" i="1"/>
  <c r="H2296" i="1" s="1"/>
  <c r="G2433" i="1"/>
  <c r="G2545" i="1"/>
  <c r="G2657" i="1"/>
  <c r="H2657" i="1" s="1"/>
  <c r="G2773" i="1"/>
  <c r="H2773" i="1" s="1"/>
  <c r="G865" i="1"/>
  <c r="G1260" i="1"/>
  <c r="H1260" i="1" s="1"/>
  <c r="G1465" i="1"/>
  <c r="H1465" i="1" s="1"/>
  <c r="G1665" i="1"/>
  <c r="H1665" i="1" s="1"/>
  <c r="G1844" i="1"/>
  <c r="G2004" i="1"/>
  <c r="G2153" i="1"/>
  <c r="H2153" i="1" s="1"/>
  <c r="G2303" i="1"/>
  <c r="H2303" i="1" s="1"/>
  <c r="G2434" i="1"/>
  <c r="G2546" i="1"/>
  <c r="G2658" i="1"/>
  <c r="H2658" i="1" s="1"/>
  <c r="G2774" i="1"/>
  <c r="H2774" i="1" s="1"/>
  <c r="G2886" i="1"/>
  <c r="G2998" i="1"/>
  <c r="H2998" i="1" s="1"/>
  <c r="G3118" i="1"/>
  <c r="H3118" i="1" s="1"/>
  <c r="G697" i="1"/>
  <c r="H697" i="1" s="1"/>
  <c r="G1102" i="1"/>
  <c r="G1118" i="1"/>
  <c r="H1118" i="1" s="1"/>
  <c r="G22" i="1"/>
  <c r="H22" i="1" s="1"/>
  <c r="G1653" i="1"/>
  <c r="H1653" i="1" s="1"/>
  <c r="G2202" i="1"/>
  <c r="G1507" i="1"/>
  <c r="G2259" i="1"/>
  <c r="H2259" i="1" s="1"/>
  <c r="G192" i="1"/>
  <c r="H192" i="1" s="1"/>
  <c r="G1807" i="1"/>
  <c r="G2458" i="1"/>
  <c r="G2650" i="1"/>
  <c r="H2650" i="1" s="1"/>
  <c r="G2778" i="1"/>
  <c r="H2778" i="1" s="1"/>
  <c r="G2906" i="1"/>
  <c r="G3034" i="1"/>
  <c r="H3034" i="1" s="1"/>
  <c r="G3162" i="1"/>
  <c r="H3162" i="1" s="1"/>
  <c r="G3290" i="1"/>
  <c r="H3290" i="1" s="1"/>
  <c r="G3418" i="1"/>
  <c r="G1134" i="1"/>
  <c r="H1134" i="1" s="1"/>
  <c r="G284" i="1"/>
  <c r="H284" i="1" s="1"/>
  <c r="G1140" i="1"/>
  <c r="H1140" i="1" s="1"/>
  <c r="G1461" i="1"/>
  <c r="G1739" i="1"/>
  <c r="H1739" i="1" s="1"/>
  <c r="G1922" i="1"/>
  <c r="H1922" i="1" s="1"/>
  <c r="G2094" i="1"/>
  <c r="H2094" i="1" s="1"/>
  <c r="G2262" i="1"/>
  <c r="G714" i="1"/>
  <c r="H714" i="1" s="1"/>
  <c r="G1315" i="1"/>
  <c r="H1315" i="1" s="1"/>
  <c r="G1613" i="1"/>
  <c r="H1613" i="1" s="1"/>
  <c r="G1410" i="1"/>
  <c r="G1131" i="1"/>
  <c r="G1275" i="1"/>
  <c r="H1275" i="1" s="1"/>
  <c r="G1584" i="1"/>
  <c r="H1584" i="1" s="1"/>
  <c r="G1822" i="1"/>
  <c r="G1990" i="1"/>
  <c r="G2162" i="1"/>
  <c r="H2162" i="1" s="1"/>
  <c r="G2334" i="1"/>
  <c r="H2334" i="1" s="1"/>
  <c r="G1063" i="1"/>
  <c r="G1436" i="1"/>
  <c r="G1741" i="1"/>
  <c r="H1741" i="1" s="1"/>
  <c r="G1518" i="1"/>
  <c r="H1518" i="1" s="1"/>
  <c r="G997" i="1"/>
  <c r="G1108" i="1"/>
  <c r="H1108" i="1" s="1"/>
  <c r="G1328" i="1"/>
  <c r="H1328" i="1" s="1"/>
  <c r="G1198" i="1"/>
  <c r="H1198" i="1" s="1"/>
  <c r="G1538" i="1"/>
  <c r="G591" i="1"/>
  <c r="H591" i="1" s="1"/>
  <c r="G625" i="1"/>
  <c r="H625" i="1" s="1"/>
  <c r="G1180" i="1"/>
  <c r="H1180" i="1" s="1"/>
  <c r="G1333" i="1"/>
  <c r="G1488" i="1"/>
  <c r="G1637" i="1"/>
  <c r="H1637" i="1" s="1"/>
  <c r="G1760" i="1"/>
  <c r="H1760" i="1" s="1"/>
  <c r="G1854" i="1"/>
  <c r="G1938" i="1"/>
  <c r="G2022" i="1"/>
  <c r="H2022" i="1" s="1"/>
  <c r="G2110" i="1"/>
  <c r="H2110" i="1" s="1"/>
  <c r="G2194" i="1"/>
  <c r="G2278" i="1"/>
  <c r="G36" i="1"/>
  <c r="H36" i="1" s="1"/>
  <c r="G799" i="1"/>
  <c r="H799" i="1" s="1"/>
  <c r="G1184" i="1"/>
  <c r="G1343" i="1"/>
  <c r="H1343" i="1" s="1"/>
  <c r="G1492" i="1"/>
  <c r="H1492" i="1" s="1"/>
  <c r="G1641" i="1"/>
  <c r="H1641" i="1" s="1"/>
  <c r="G1795" i="1"/>
  <c r="G1907" i="1"/>
  <c r="G2019" i="1"/>
  <c r="H2019" i="1" s="1"/>
  <c r="G2136" i="1"/>
  <c r="H2136" i="1" s="1"/>
  <c r="G2248" i="1"/>
  <c r="G2360" i="1"/>
  <c r="H2360" i="1" s="1"/>
  <c r="G2449" i="1"/>
  <c r="H2449" i="1" s="1"/>
  <c r="G2533" i="1"/>
  <c r="H2533" i="1" s="1"/>
  <c r="G2617" i="1"/>
  <c r="G2705" i="1"/>
  <c r="G43" i="1"/>
  <c r="H43" i="1" s="1"/>
  <c r="G801" i="1"/>
  <c r="H801" i="1" s="1"/>
  <c r="G1196" i="1"/>
  <c r="G1345" i="1"/>
  <c r="H1345" i="1" s="1"/>
  <c r="G1495" i="1"/>
  <c r="H1495" i="1" s="1"/>
  <c r="G1651" i="1"/>
  <c r="H1651" i="1" s="1"/>
  <c r="G1796" i="1"/>
  <c r="G1908" i="1"/>
  <c r="H1908" i="1" s="1"/>
  <c r="G2025" i="1"/>
  <c r="H2025" i="1" s="1"/>
  <c r="G2137" i="1"/>
  <c r="H2137" i="1" s="1"/>
  <c r="G2249" i="1"/>
  <c r="G2366" i="1"/>
  <c r="H2366" i="1" s="1"/>
  <c r="G2450" i="1"/>
  <c r="H2450" i="1" s="1"/>
  <c r="G2534" i="1"/>
  <c r="H2534" i="1" s="1"/>
  <c r="G2622" i="1"/>
  <c r="G2706" i="1"/>
  <c r="G2790" i="1"/>
  <c r="H2790" i="1" s="1"/>
  <c r="G2878" i="1"/>
  <c r="H2878" i="1" s="1"/>
  <c r="G2962" i="1"/>
  <c r="G3046" i="1"/>
  <c r="G3134" i="1"/>
  <c r="H3134" i="1" s="1"/>
  <c r="G3218" i="1"/>
  <c r="H3218" i="1" s="1"/>
  <c r="G3302" i="1"/>
  <c r="G3390" i="1"/>
  <c r="H3390" i="1" s="1"/>
  <c r="G369" i="1"/>
  <c r="H369" i="1" s="1"/>
  <c r="G1191" i="1"/>
  <c r="H1191" i="1" s="1"/>
  <c r="G1417" i="1"/>
  <c r="G1645" i="1"/>
  <c r="H1645" i="1" s="1"/>
  <c r="G1851" i="1"/>
  <c r="H1851" i="1" s="1"/>
  <c r="G2021" i="1"/>
  <c r="H2021" i="1" s="1"/>
  <c r="G2192" i="1"/>
  <c r="G2363" i="1"/>
  <c r="H2363" i="1" s="1"/>
  <c r="G2491" i="1"/>
  <c r="H2491" i="1" s="1"/>
  <c r="G2619" i="1"/>
  <c r="H2619" i="1" s="1"/>
  <c r="G2747" i="1"/>
  <c r="G2845" i="1"/>
  <c r="G2931" i="1"/>
  <c r="H2931" i="1" s="1"/>
  <c r="G3016" i="1"/>
  <c r="H3016" i="1" s="1"/>
  <c r="G3101" i="1"/>
  <c r="G3187" i="1"/>
  <c r="H3187" i="1" s="1"/>
  <c r="G3272" i="1"/>
  <c r="H3272" i="1" s="1"/>
  <c r="G3357" i="1"/>
  <c r="H3357" i="1" s="1"/>
  <c r="G3443" i="1"/>
  <c r="G3512" i="1"/>
  <c r="H3512" i="1" s="1"/>
  <c r="G3576" i="1"/>
  <c r="H3576" i="1" s="1"/>
  <c r="G3640" i="1"/>
  <c r="H3640" i="1" s="1"/>
  <c r="G3704" i="1"/>
  <c r="G3768" i="1"/>
  <c r="H3768" i="1" s="1"/>
  <c r="G1755" i="1"/>
  <c r="H1755" i="1" s="1"/>
  <c r="G2102" i="1"/>
  <c r="G778" i="1"/>
  <c r="G1635" i="1"/>
  <c r="G1885" i="1"/>
  <c r="H1885" i="1" s="1"/>
  <c r="G2035" i="1"/>
  <c r="H2035" i="1" s="1"/>
  <c r="G2184" i="1"/>
  <c r="G2339" i="1"/>
  <c r="G2457" i="1"/>
  <c r="H2457" i="1" s="1"/>
  <c r="G2569" i="1"/>
  <c r="H2569" i="1" s="1"/>
  <c r="G2689" i="1"/>
  <c r="G271" i="1"/>
  <c r="G1014" i="1"/>
  <c r="H1014" i="1" s="1"/>
  <c r="G1316" i="1"/>
  <c r="H1316" i="1" s="1"/>
  <c r="G1516" i="1"/>
  <c r="G1715" i="1"/>
  <c r="G1887" i="1"/>
  <c r="H1887" i="1" s="1"/>
  <c r="G2036" i="1"/>
  <c r="H2036" i="1" s="1"/>
  <c r="G2185" i="1"/>
  <c r="G2345" i="1"/>
  <c r="H2345" i="1" s="1"/>
  <c r="G2462" i="1"/>
  <c r="H2462" i="1" s="1"/>
  <c r="G2574" i="1"/>
  <c r="H2574" i="1" s="1"/>
  <c r="G2690" i="1"/>
  <c r="G2802" i="1"/>
  <c r="G2914" i="1"/>
  <c r="H2914" i="1" s="1"/>
  <c r="G3030" i="1"/>
  <c r="H3030" i="1" s="1"/>
  <c r="G3142" i="1"/>
  <c r="G3254" i="1"/>
  <c r="H3254" i="1" s="1"/>
  <c r="G3374" i="1"/>
  <c r="H3374" i="1" s="1"/>
  <c r="G575" i="1"/>
  <c r="H575" i="1" s="1"/>
  <c r="G1289" i="1"/>
  <c r="G1603" i="1"/>
  <c r="H1603" i="1" s="1"/>
  <c r="G1872" i="1"/>
  <c r="H1872" i="1" s="1"/>
  <c r="G2096" i="1"/>
  <c r="H2096" i="1" s="1"/>
  <c r="G2331" i="1"/>
  <c r="G2507" i="1"/>
  <c r="G2675" i="1"/>
  <c r="H2675" i="1" s="1"/>
  <c r="G2829" i="1"/>
  <c r="H2829" i="1" s="1"/>
  <c r="G1082" i="1"/>
  <c r="G1442" i="1"/>
  <c r="G1458" i="1"/>
  <c r="G582" i="1"/>
  <c r="H582" i="1" s="1"/>
  <c r="G1744" i="1"/>
  <c r="G2266" i="1"/>
  <c r="G1620" i="1"/>
  <c r="H1620" i="1" s="1"/>
  <c r="G2344" i="1"/>
  <c r="H2344" i="1" s="1"/>
  <c r="G737" i="1"/>
  <c r="G1892" i="1"/>
  <c r="H1892" i="1" s="1"/>
  <c r="G2522" i="1"/>
  <c r="H2522" i="1" s="1"/>
  <c r="G2666" i="1"/>
  <c r="H2666" i="1" s="1"/>
  <c r="G2794" i="1"/>
  <c r="G2922" i="1"/>
  <c r="G3050" i="1"/>
  <c r="H3050" i="1" s="1"/>
  <c r="G3178" i="1"/>
  <c r="H3178" i="1" s="1"/>
  <c r="G3306" i="1"/>
  <c r="G3434" i="1"/>
  <c r="G1218" i="1"/>
  <c r="H1218" i="1" s="1"/>
  <c r="G655" i="1"/>
  <c r="H655" i="1" s="1"/>
  <c r="G1188" i="1"/>
  <c r="G1499" i="1"/>
  <c r="G1771" i="1"/>
  <c r="H1771" i="1" s="1"/>
  <c r="G1942" i="1"/>
  <c r="H1942" i="1" s="1"/>
  <c r="G2114" i="1"/>
  <c r="G2286" i="1"/>
  <c r="H2286" i="1" s="1"/>
  <c r="G821" i="1"/>
  <c r="H821" i="1" s="1"/>
  <c r="G1351" i="1"/>
  <c r="H1351" i="1" s="1"/>
  <c r="G1656" i="1"/>
  <c r="G1494" i="1"/>
  <c r="G503" i="1"/>
  <c r="H503" i="1" s="1"/>
  <c r="G1317" i="1"/>
  <c r="H1317" i="1" s="1"/>
  <c r="G1616" i="1"/>
  <c r="G1842" i="1"/>
  <c r="G2014" i="1"/>
  <c r="H2014" i="1" s="1"/>
  <c r="G2182" i="1"/>
  <c r="G2354" i="1"/>
  <c r="G1159" i="1"/>
  <c r="H1159" i="1" s="1"/>
  <c r="G1471" i="1"/>
  <c r="H1471" i="1" s="1"/>
  <c r="G1090" i="1"/>
  <c r="H1090" i="1" s="1"/>
  <c r="G1686" i="1"/>
  <c r="G1171" i="1"/>
  <c r="G1172" i="1"/>
  <c r="H1172" i="1" s="1"/>
  <c r="G1403" i="1"/>
  <c r="H1403" i="1" s="1"/>
  <c r="G1282" i="1"/>
  <c r="G1622" i="1"/>
  <c r="G826" i="1"/>
  <c r="G849" i="1"/>
  <c r="H849" i="1" s="1"/>
  <c r="G1221" i="1"/>
  <c r="G1376" i="1"/>
  <c r="G1525" i="1"/>
  <c r="H1525" i="1" s="1"/>
  <c r="G1675" i="1"/>
  <c r="H1675" i="1" s="1"/>
  <c r="G1790" i="1"/>
  <c r="G1874" i="1"/>
  <c r="G1958" i="1"/>
  <c r="H1958" i="1" s="1"/>
  <c r="G2046" i="1"/>
  <c r="H2046" i="1" s="1"/>
  <c r="G2130" i="1"/>
  <c r="G2214" i="1"/>
  <c r="H2214" i="1" s="1"/>
  <c r="G2302" i="1"/>
  <c r="G397" i="1"/>
  <c r="H397" i="1" s="1"/>
  <c r="G906" i="1"/>
  <c r="G1229" i="1"/>
  <c r="H1229" i="1" s="1"/>
  <c r="G1379" i="1"/>
  <c r="H1379" i="1" s="1"/>
  <c r="G1528" i="1"/>
  <c r="H1528" i="1" s="1"/>
  <c r="G1684" i="1"/>
  <c r="G1821" i="1"/>
  <c r="H1821" i="1" s="1"/>
  <c r="G1933" i="1"/>
  <c r="H1933" i="1" s="1"/>
  <c r="G2051" i="1"/>
  <c r="H2051" i="1" s="1"/>
  <c r="G2163" i="1"/>
  <c r="G2275" i="1"/>
  <c r="G2385" i="1"/>
  <c r="H2385" i="1" s="1"/>
  <c r="G2469" i="1"/>
  <c r="H2469" i="1" s="1"/>
  <c r="G2553" i="1"/>
  <c r="G2641" i="1"/>
  <c r="G2725" i="1"/>
  <c r="H2725" i="1" s="1"/>
  <c r="G401" i="1"/>
  <c r="G929" i="1"/>
  <c r="G1231" i="1"/>
  <c r="H1231" i="1" s="1"/>
  <c r="G1380" i="1"/>
  <c r="H1380" i="1" s="1"/>
  <c r="G1537" i="1"/>
  <c r="H1537" i="1" s="1"/>
  <c r="G1687" i="1"/>
  <c r="G1823" i="1"/>
  <c r="H1823" i="1" s="1"/>
  <c r="G1940" i="1"/>
  <c r="H1940" i="1" s="1"/>
  <c r="G2052" i="1"/>
  <c r="H2052" i="1" s="1"/>
  <c r="G2164" i="1"/>
  <c r="G2281" i="1"/>
  <c r="H2281" i="1" s="1"/>
  <c r="G2386" i="1"/>
  <c r="H2386" i="1" s="1"/>
  <c r="G2470" i="1"/>
  <c r="H2470" i="1" s="1"/>
  <c r="G2558" i="1"/>
  <c r="G2642" i="1"/>
  <c r="H2642" i="1" s="1"/>
  <c r="G2726" i="1"/>
  <c r="H2726" i="1" s="1"/>
  <c r="G2814" i="1"/>
  <c r="H2814" i="1" s="1"/>
  <c r="G2898" i="1"/>
  <c r="G2982" i="1"/>
  <c r="G3070" i="1"/>
  <c r="H3070" i="1" s="1"/>
  <c r="G3154" i="1"/>
  <c r="H3154" i="1" s="1"/>
  <c r="G3238" i="1"/>
  <c r="G3326" i="1"/>
  <c r="G3410" i="1"/>
  <c r="H3410" i="1" s="1"/>
  <c r="G661" i="1"/>
  <c r="H661" i="1" s="1"/>
  <c r="G1247" i="1"/>
  <c r="G1475" i="1"/>
  <c r="G1703" i="1"/>
  <c r="G1893" i="1"/>
  <c r="G2064" i="1"/>
  <c r="G2235" i="1"/>
  <c r="H2235" i="1" s="1"/>
  <c r="G2395" i="1"/>
  <c r="H2395" i="1" s="1"/>
  <c r="G2523" i="1"/>
  <c r="H2523" i="1" s="1"/>
  <c r="G2651" i="1"/>
  <c r="G2779" i="1"/>
  <c r="G2867" i="1"/>
  <c r="H2867" i="1" s="1"/>
  <c r="G2952" i="1"/>
  <c r="H2952" i="1" s="1"/>
  <c r="G3037" i="1"/>
  <c r="G3123" i="1"/>
  <c r="H3123" i="1" s="1"/>
  <c r="G3208" i="1"/>
  <c r="H3208" i="1" s="1"/>
  <c r="G3293" i="1"/>
  <c r="H3293" i="1" s="1"/>
  <c r="G3379" i="1"/>
  <c r="G3464" i="1"/>
  <c r="H3464" i="1" s="1"/>
  <c r="G3528" i="1"/>
  <c r="H3528" i="1" s="1"/>
  <c r="G3592" i="1"/>
  <c r="H3592" i="1" s="1"/>
  <c r="G3656" i="1"/>
  <c r="G3720" i="1"/>
  <c r="H3720" i="1" s="1"/>
  <c r="G3784" i="1"/>
  <c r="H3784" i="1" s="1"/>
  <c r="G1846" i="1"/>
  <c r="H1846" i="1" s="1"/>
  <c r="G2190" i="1"/>
  <c r="G1175" i="1"/>
  <c r="G1769" i="1"/>
  <c r="H1769" i="1" s="1"/>
  <c r="G1923" i="1"/>
  <c r="H1923" i="1" s="1"/>
  <c r="G2072" i="1"/>
  <c r="G2227" i="1"/>
  <c r="G2373" i="1"/>
  <c r="H2373" i="1" s="1"/>
  <c r="G2485" i="1"/>
  <c r="H2485" i="1" s="1"/>
  <c r="G2601" i="1"/>
  <c r="G2713" i="1"/>
  <c r="H2713" i="1" s="1"/>
  <c r="G545" i="1"/>
  <c r="H545" i="1" s="1"/>
  <c r="G1144" i="1"/>
  <c r="H1144" i="1" s="1"/>
  <c r="G1367" i="1"/>
  <c r="G1565" i="1"/>
  <c r="G1772" i="1"/>
  <c r="H1772" i="1" s="1"/>
  <c r="G1924" i="1"/>
  <c r="H1924" i="1" s="1"/>
  <c r="G2073" i="1"/>
  <c r="G2228" i="1"/>
  <c r="H2228" i="1" s="1"/>
  <c r="G2374" i="1"/>
  <c r="H2374" i="1" s="1"/>
  <c r="G2486" i="1"/>
  <c r="H2486" i="1" s="1"/>
  <c r="G2606" i="1"/>
  <c r="G2718" i="1"/>
  <c r="G2830" i="1"/>
  <c r="H2830" i="1" s="1"/>
  <c r="G2946" i="1"/>
  <c r="G3058" i="1"/>
  <c r="G3170" i="1"/>
  <c r="H3170" i="1" s="1"/>
  <c r="G3286" i="1"/>
  <c r="H3286" i="1" s="1"/>
  <c r="G3398" i="1"/>
  <c r="H3398" i="1" s="1"/>
  <c r="G831" i="1"/>
  <c r="G1375" i="1"/>
  <c r="G1673" i="1"/>
  <c r="H1673" i="1" s="1"/>
  <c r="G1925" i="1"/>
  <c r="H1925" i="1" s="1"/>
  <c r="G2160" i="1"/>
  <c r="G2379" i="1"/>
  <c r="H2379" i="1" s="1"/>
  <c r="G2547" i="1"/>
  <c r="H2547" i="1" s="1"/>
  <c r="G2723" i="1"/>
  <c r="H2723" i="1" s="1"/>
  <c r="G2856" i="1"/>
  <c r="G2968" i="1"/>
  <c r="H2968" i="1" s="1"/>
  <c r="G3085" i="1"/>
  <c r="H3085" i="1" s="1"/>
  <c r="G3197" i="1"/>
  <c r="H3197" i="1" s="1"/>
  <c r="G3309" i="1"/>
  <c r="G1669" i="1"/>
  <c r="H1669" i="1" s="1"/>
  <c r="G2038" i="1"/>
  <c r="H2038" i="1" s="1"/>
  <c r="G342" i="1"/>
  <c r="G1521" i="1"/>
  <c r="G1859" i="1"/>
  <c r="H1859" i="1" s="1"/>
  <c r="S7" i="2"/>
  <c r="I5002" i="1" s="1"/>
  <c r="G65" i="1"/>
  <c r="H65" i="1" s="1"/>
  <c r="G129" i="1"/>
  <c r="G193" i="1"/>
  <c r="H193" i="1" s="1"/>
  <c r="G257" i="1"/>
  <c r="H257" i="1" s="1"/>
  <c r="G321" i="1"/>
  <c r="H321" i="1" s="1"/>
  <c r="G56" i="1"/>
  <c r="G142" i="1"/>
  <c r="G227" i="1"/>
  <c r="H227" i="1" s="1"/>
  <c r="G312" i="1"/>
  <c r="H312" i="1" s="1"/>
  <c r="G384" i="1"/>
  <c r="G39" i="1"/>
  <c r="H39" i="1" s="1"/>
  <c r="G154" i="1"/>
  <c r="H154" i="1" s="1"/>
  <c r="G267" i="1"/>
  <c r="H267" i="1" s="1"/>
  <c r="G371" i="1"/>
  <c r="G449" i="1"/>
  <c r="H449" i="1" s="1"/>
  <c r="G6" i="1"/>
  <c r="H6" i="1" s="1"/>
  <c r="G119" i="1"/>
  <c r="H119" i="1" s="1"/>
  <c r="G234" i="1"/>
  <c r="G346" i="1"/>
  <c r="G430" i="1"/>
  <c r="H430" i="1" s="1"/>
  <c r="G494" i="1"/>
  <c r="H494" i="1" s="1"/>
  <c r="G53" i="1"/>
  <c r="G117" i="1"/>
  <c r="H117" i="1" s="1"/>
  <c r="G181" i="1"/>
  <c r="H181" i="1" s="1"/>
  <c r="G245" i="1"/>
  <c r="H245" i="1" s="1"/>
  <c r="G309" i="1"/>
  <c r="G40" i="1"/>
  <c r="H40" i="1" s="1"/>
  <c r="G126" i="1"/>
  <c r="H126" i="1" s="1"/>
  <c r="G211" i="1"/>
  <c r="H211" i="1" s="1"/>
  <c r="G296" i="1"/>
  <c r="G372" i="1"/>
  <c r="H372" i="1" s="1"/>
  <c r="G18" i="1"/>
  <c r="H18" i="1" s="1"/>
  <c r="G132" i="1"/>
  <c r="H132" i="1" s="1"/>
  <c r="G246" i="1"/>
  <c r="G355" i="1"/>
  <c r="G437" i="1"/>
  <c r="H437" i="1" s="1"/>
  <c r="G501" i="1"/>
  <c r="H501" i="1" s="1"/>
  <c r="G98" i="1"/>
  <c r="G212" i="1"/>
  <c r="H212" i="1" s="1"/>
  <c r="G326" i="1"/>
  <c r="H326" i="1" s="1"/>
  <c r="G415" i="1"/>
  <c r="H415" i="1" s="1"/>
  <c r="G482" i="1"/>
  <c r="G41" i="1"/>
  <c r="H41" i="1" s="1"/>
  <c r="G105" i="1"/>
  <c r="H105" i="1" s="1"/>
  <c r="G169" i="1"/>
  <c r="H169" i="1" s="1"/>
  <c r="G233" i="1"/>
  <c r="G297" i="1"/>
  <c r="H297" i="1" s="1"/>
  <c r="G24" i="1"/>
  <c r="H24" i="1" s="1"/>
  <c r="G110" i="1"/>
  <c r="H110" i="1" s="1"/>
  <c r="G195" i="1"/>
  <c r="G280" i="1"/>
  <c r="H280" i="1" s="1"/>
  <c r="G360" i="1"/>
  <c r="H360" i="1" s="1"/>
  <c r="G424" i="1"/>
  <c r="H424" i="1" s="1"/>
  <c r="G111" i="1"/>
  <c r="G224" i="1"/>
  <c r="G338" i="1"/>
  <c r="H338" i="1" s="1"/>
  <c r="G425" i="1"/>
  <c r="H425" i="1" s="1"/>
  <c r="G489" i="1"/>
  <c r="G29" i="1"/>
  <c r="G93" i="1"/>
  <c r="H93" i="1" s="1"/>
  <c r="G157" i="1"/>
  <c r="H157" i="1" s="1"/>
  <c r="G221" i="1"/>
  <c r="G285" i="1"/>
  <c r="H285" i="1" s="1"/>
  <c r="G8" i="1"/>
  <c r="H8" i="1" s="1"/>
  <c r="G94" i="1"/>
  <c r="H94" i="1" s="1"/>
  <c r="G179" i="1"/>
  <c r="G264" i="1"/>
  <c r="H264" i="1" s="1"/>
  <c r="G348" i="1"/>
  <c r="H348" i="1" s="1"/>
  <c r="G412" i="1"/>
  <c r="G90" i="1"/>
  <c r="G203" i="1"/>
  <c r="H203" i="1" s="1"/>
  <c r="G316" i="1"/>
  <c r="H316" i="1" s="1"/>
  <c r="G409" i="1"/>
  <c r="H409" i="1" s="1"/>
  <c r="G477" i="1"/>
  <c r="G55" i="1"/>
  <c r="H55" i="1" s="1"/>
  <c r="G170" i="1"/>
  <c r="H170" i="1" s="1"/>
  <c r="G283" i="1"/>
  <c r="H283" i="1" s="1"/>
  <c r="G383" i="1"/>
  <c r="G458" i="1"/>
  <c r="G76" i="1"/>
  <c r="H76" i="1" s="1"/>
  <c r="G470" i="1"/>
  <c r="H470" i="1" s="1"/>
  <c r="G180" i="1"/>
  <c r="G391" i="1"/>
  <c r="H391" i="1" s="1"/>
  <c r="G520" i="1"/>
  <c r="H520" i="1" s="1"/>
  <c r="G17" i="1"/>
  <c r="H17" i="1" s="1"/>
  <c r="G81" i="1"/>
  <c r="G145" i="1"/>
  <c r="H145" i="1" s="1"/>
  <c r="G209" i="1"/>
  <c r="H209" i="1" s="1"/>
  <c r="G273" i="1"/>
  <c r="H273" i="1" s="1"/>
  <c r="G337" i="1"/>
  <c r="G78" i="1"/>
  <c r="H78" i="1" s="1"/>
  <c r="G163" i="1"/>
  <c r="I8" i="2" s="1"/>
  <c r="G248" i="1"/>
  <c r="H248" i="1" s="1"/>
  <c r="G334" i="1"/>
  <c r="G400" i="1"/>
  <c r="G68" i="1"/>
  <c r="H68" i="1" s="1"/>
  <c r="G182" i="1"/>
  <c r="H182" i="1" s="1"/>
  <c r="G295" i="1"/>
  <c r="G393" i="1"/>
  <c r="H393" i="1" s="1"/>
  <c r="G465" i="1"/>
  <c r="H465" i="1" s="1"/>
  <c r="G34" i="1"/>
  <c r="H34" i="1" s="1"/>
  <c r="G148" i="1"/>
  <c r="G262" i="1"/>
  <c r="H262" i="1" s="1"/>
  <c r="G367" i="1"/>
  <c r="H367" i="1" s="1"/>
  <c r="G446" i="1"/>
  <c r="H446" i="1" s="1"/>
  <c r="G5" i="1"/>
  <c r="G69" i="1"/>
  <c r="H69" i="1" s="1"/>
  <c r="G133" i="1"/>
  <c r="H133" i="1" s="1"/>
  <c r="G197" i="1"/>
  <c r="H197" i="1" s="1"/>
  <c r="G261" i="1"/>
  <c r="G325" i="1"/>
  <c r="H325" i="1" s="1"/>
  <c r="G62" i="1"/>
  <c r="H62" i="1" s="1"/>
  <c r="G147" i="1"/>
  <c r="H147" i="1" s="1"/>
  <c r="G232" i="1"/>
  <c r="G318" i="1"/>
  <c r="H318" i="1" s="1"/>
  <c r="G388" i="1"/>
  <c r="H388" i="1" s="1"/>
  <c r="G47" i="1"/>
  <c r="H47" i="1" s="1"/>
  <c r="G160" i="1"/>
  <c r="G274" i="1"/>
  <c r="H274" i="1" s="1"/>
  <c r="G377" i="1"/>
  <c r="H377" i="1" s="1"/>
  <c r="G453" i="1"/>
  <c r="G12" i="1"/>
  <c r="G127" i="1"/>
  <c r="G240" i="1"/>
  <c r="H240" i="1" s="1"/>
  <c r="G351" i="1"/>
  <c r="H351" i="1" s="1"/>
  <c r="G434" i="1"/>
  <c r="G498" i="1"/>
  <c r="G57" i="1"/>
  <c r="H57" i="1" s="1"/>
  <c r="G121" i="1"/>
  <c r="G185" i="1"/>
  <c r="G249" i="1"/>
  <c r="H249" i="1" s="1"/>
  <c r="G313" i="1"/>
  <c r="H313" i="1" s="1"/>
  <c r="G46" i="1"/>
  <c r="H46" i="1" s="1"/>
  <c r="G131" i="1"/>
  <c r="G216" i="1"/>
  <c r="H216" i="1" s="1"/>
  <c r="G302" i="1"/>
  <c r="H302" i="1" s="1"/>
  <c r="G376" i="1"/>
  <c r="G26" i="1"/>
  <c r="G139" i="1"/>
  <c r="H139" i="1" s="1"/>
  <c r="G252" i="1"/>
  <c r="H252" i="1" s="1"/>
  <c r="G361" i="1"/>
  <c r="H361" i="1" s="1"/>
  <c r="G441" i="1"/>
  <c r="G505" i="1"/>
  <c r="H505" i="1" s="1"/>
  <c r="G45" i="1"/>
  <c r="H45" i="1" s="1"/>
  <c r="G109" i="1"/>
  <c r="H109" i="1" s="1"/>
  <c r="G173" i="1"/>
  <c r="G237" i="1"/>
  <c r="H237" i="1" s="1"/>
  <c r="G301" i="1"/>
  <c r="H301" i="1" s="1"/>
  <c r="G30" i="1"/>
  <c r="H30" i="1" s="1"/>
  <c r="G115" i="1"/>
  <c r="G200" i="1"/>
  <c r="H200" i="1" s="1"/>
  <c r="G286" i="1"/>
  <c r="H286" i="1" s="1"/>
  <c r="G364" i="1"/>
  <c r="H364" i="1" s="1"/>
  <c r="G4" i="1"/>
  <c r="G118" i="1"/>
  <c r="G231" i="1"/>
  <c r="H231" i="1" s="1"/>
  <c r="G345" i="1"/>
  <c r="H345" i="1" s="1"/>
  <c r="G429" i="1"/>
  <c r="G493" i="1"/>
  <c r="G84" i="1"/>
  <c r="H84" i="1" s="1"/>
  <c r="G198" i="1"/>
  <c r="H198" i="1" s="1"/>
  <c r="G311" i="1"/>
  <c r="G405" i="1"/>
  <c r="G474" i="1"/>
  <c r="H474" i="1" s="1"/>
  <c r="G191" i="1"/>
  <c r="H191" i="1" s="1"/>
  <c r="G10" i="1"/>
  <c r="G236" i="1"/>
  <c r="G432" i="1"/>
  <c r="H432" i="1" s="1"/>
  <c r="G536" i="1"/>
  <c r="H536" i="1" s="1"/>
  <c r="G33" i="1"/>
  <c r="G97" i="1"/>
  <c r="H97" i="1" s="1"/>
  <c r="G161" i="1"/>
  <c r="H161" i="1" s="1"/>
  <c r="G225" i="1"/>
  <c r="H225" i="1" s="1"/>
  <c r="G289" i="1"/>
  <c r="G14" i="1"/>
  <c r="H14" i="1" s="1"/>
  <c r="G99" i="1"/>
  <c r="H99" i="1" s="1"/>
  <c r="G184" i="1"/>
  <c r="H184" i="1" s="1"/>
  <c r="G270" i="1"/>
  <c r="G352" i="1"/>
  <c r="H352" i="1" s="1"/>
  <c r="G416" i="1"/>
  <c r="H416" i="1" s="1"/>
  <c r="G96" i="1"/>
  <c r="G210" i="1"/>
  <c r="G324" i="1"/>
  <c r="H324" i="1" s="1"/>
  <c r="G414" i="1"/>
  <c r="H414" i="1" s="1"/>
  <c r="G481" i="1"/>
  <c r="H481" i="1" s="1"/>
  <c r="G63" i="1"/>
  <c r="G176" i="1"/>
  <c r="G290" i="1"/>
  <c r="H290" i="1" s="1"/>
  <c r="G389" i="1"/>
  <c r="H389" i="1" s="1"/>
  <c r="G462" i="1"/>
  <c r="G21" i="1"/>
  <c r="H21" i="1" s="1"/>
  <c r="G85" i="1"/>
  <c r="H85" i="1" s="1"/>
  <c r="G149" i="1"/>
  <c r="H149" i="1" s="1"/>
  <c r="G213" i="1"/>
  <c r="G49" i="1"/>
  <c r="H49" i="1" s="1"/>
  <c r="G305" i="1"/>
  <c r="H305" i="1" s="1"/>
  <c r="G291" i="1"/>
  <c r="H291" i="1" s="1"/>
  <c r="G239" i="1"/>
  <c r="G91" i="1"/>
  <c r="G478" i="1"/>
  <c r="H478" i="1" s="1"/>
  <c r="G229" i="1"/>
  <c r="H229" i="1" s="1"/>
  <c r="G19" i="1"/>
  <c r="G190" i="1"/>
  <c r="H190" i="1" s="1"/>
  <c r="G356" i="1"/>
  <c r="H356" i="1" s="1"/>
  <c r="G103" i="1"/>
  <c r="H103" i="1" s="1"/>
  <c r="G331" i="1"/>
  <c r="G485" i="1"/>
  <c r="G183" i="1"/>
  <c r="H183" i="1" s="1"/>
  <c r="G394" i="1"/>
  <c r="H394" i="1" s="1"/>
  <c r="G25" i="1"/>
  <c r="G153" i="1"/>
  <c r="G281" i="1"/>
  <c r="H281" i="1" s="1"/>
  <c r="G88" i="1"/>
  <c r="H88" i="1" s="1"/>
  <c r="G259" i="1"/>
  <c r="G408" i="1"/>
  <c r="G196" i="1"/>
  <c r="H196" i="1" s="1"/>
  <c r="G403" i="1"/>
  <c r="H403" i="1" s="1"/>
  <c r="G13" i="1"/>
  <c r="G141" i="1"/>
  <c r="G269" i="1"/>
  <c r="H269" i="1" s="1"/>
  <c r="G72" i="1"/>
  <c r="H72" i="1" s="1"/>
  <c r="G243" i="1"/>
  <c r="G396" i="1"/>
  <c r="G175" i="1"/>
  <c r="H175" i="1" s="1"/>
  <c r="G387" i="1"/>
  <c r="H387" i="1" s="1"/>
  <c r="G27" i="1"/>
  <c r="G255" i="1"/>
  <c r="G442" i="1"/>
  <c r="H442" i="1" s="1"/>
  <c r="G399" i="1"/>
  <c r="H399" i="1" s="1"/>
  <c r="G349" i="1"/>
  <c r="G568" i="1"/>
  <c r="H568" i="1" s="1"/>
  <c r="G632" i="1"/>
  <c r="H632" i="1" s="1"/>
  <c r="G696" i="1"/>
  <c r="H696" i="1" s="1"/>
  <c r="G760" i="1"/>
  <c r="G824" i="1"/>
  <c r="G888" i="1"/>
  <c r="H888" i="1" s="1"/>
  <c r="G952" i="1"/>
  <c r="H952" i="1" s="1"/>
  <c r="G1016" i="1"/>
  <c r="G272" i="1"/>
  <c r="G495" i="1"/>
  <c r="H495" i="1" s="1"/>
  <c r="G589" i="1"/>
  <c r="H589" i="1" s="1"/>
  <c r="G674" i="1"/>
  <c r="G759" i="1"/>
  <c r="H759" i="1" s="1"/>
  <c r="G845" i="1"/>
  <c r="H845" i="1" s="1"/>
  <c r="G930" i="1"/>
  <c r="H930" i="1" s="1"/>
  <c r="G1015" i="1"/>
  <c r="G1081" i="1"/>
  <c r="H1081" i="1" s="1"/>
  <c r="G219" i="1"/>
  <c r="H219" i="1" s="1"/>
  <c r="G23" i="1"/>
  <c r="H23" i="1" s="1"/>
  <c r="G251" i="1"/>
  <c r="G440" i="1"/>
  <c r="H440" i="1" s="1"/>
  <c r="G540" i="1"/>
  <c r="H540" i="1" s="1"/>
  <c r="G604" i="1"/>
  <c r="H604" i="1" s="1"/>
  <c r="G668" i="1"/>
  <c r="G732" i="1"/>
  <c r="G796" i="1"/>
  <c r="H796" i="1" s="1"/>
  <c r="G860" i="1"/>
  <c r="H860" i="1" s="1"/>
  <c r="G924" i="1"/>
  <c r="G988" i="1"/>
  <c r="H988" i="1" s="1"/>
  <c r="G143" i="1"/>
  <c r="H143" i="1" s="1"/>
  <c r="G418" i="1"/>
  <c r="H418" i="1" s="1"/>
  <c r="G551" i="1"/>
  <c r="G637" i="1"/>
  <c r="H637" i="1" s="1"/>
  <c r="G722" i="1"/>
  <c r="H722" i="1" s="1"/>
  <c r="G807" i="1"/>
  <c r="I10" i="2" s="1"/>
  <c r="G893" i="1"/>
  <c r="G978" i="1"/>
  <c r="H978" i="1" s="1"/>
  <c r="G1053" i="1"/>
  <c r="H1053" i="1" s="1"/>
  <c r="G134" i="1"/>
  <c r="H134" i="1" s="1"/>
  <c r="G502" i="1"/>
  <c r="G208" i="1"/>
  <c r="H208" i="1" s="1"/>
  <c r="G413" i="1"/>
  <c r="H413" i="1" s="1"/>
  <c r="G528" i="1"/>
  <c r="H528" i="1" s="1"/>
  <c r="G592" i="1"/>
  <c r="G656" i="1"/>
  <c r="H656" i="1" s="1"/>
  <c r="G720" i="1"/>
  <c r="H720" i="1" s="1"/>
  <c r="G784" i="1"/>
  <c r="H784" i="1" s="1"/>
  <c r="G848" i="1"/>
  <c r="G912" i="1"/>
  <c r="G976" i="1"/>
  <c r="H976" i="1" s="1"/>
  <c r="G86" i="1"/>
  <c r="G113" i="1"/>
  <c r="G35" i="1"/>
  <c r="H35" i="1" s="1"/>
  <c r="G368" i="1"/>
  <c r="H368" i="1" s="1"/>
  <c r="G350" i="1"/>
  <c r="H350" i="1" s="1"/>
  <c r="G204" i="1"/>
  <c r="G37" i="1"/>
  <c r="H37" i="1" s="1"/>
  <c r="G277" i="1"/>
  <c r="H277" i="1" s="1"/>
  <c r="G83" i="1"/>
  <c r="H83" i="1" s="1"/>
  <c r="G254" i="1"/>
  <c r="G404" i="1"/>
  <c r="H404" i="1" s="1"/>
  <c r="G188" i="1"/>
  <c r="H188" i="1" s="1"/>
  <c r="G398" i="1"/>
  <c r="G42" i="1"/>
  <c r="G268" i="1"/>
  <c r="H268" i="1" s="1"/>
  <c r="G450" i="1"/>
  <c r="H450" i="1" s="1"/>
  <c r="G73" i="1"/>
  <c r="H73" i="1" s="1"/>
  <c r="G201" i="1"/>
  <c r="G329" i="1"/>
  <c r="H329" i="1" s="1"/>
  <c r="G152" i="1"/>
  <c r="H152" i="1" s="1"/>
  <c r="G323" i="1"/>
  <c r="H323" i="1" s="1"/>
  <c r="G54" i="1"/>
  <c r="G282" i="1"/>
  <c r="G457" i="1"/>
  <c r="H457" i="1" s="1"/>
  <c r="G61" i="1"/>
  <c r="H61" i="1" s="1"/>
  <c r="G189" i="1"/>
  <c r="G317" i="1"/>
  <c r="H317" i="1" s="1"/>
  <c r="G136" i="1"/>
  <c r="H136" i="1" s="1"/>
  <c r="G307" i="1"/>
  <c r="H307" i="1" s="1"/>
  <c r="G32" i="1"/>
  <c r="G260" i="1"/>
  <c r="H260" i="1" s="1"/>
  <c r="G445" i="1"/>
  <c r="H445" i="1" s="1"/>
  <c r="G112" i="1"/>
  <c r="H112" i="1" s="1"/>
  <c r="G340" i="1"/>
  <c r="G490" i="1"/>
  <c r="H490" i="1" s="1"/>
  <c r="G66" i="1"/>
  <c r="H66" i="1" s="1"/>
  <c r="G464" i="1"/>
  <c r="H464" i="1" s="1"/>
  <c r="G584" i="1"/>
  <c r="G648" i="1"/>
  <c r="H648" i="1" s="1"/>
  <c r="G712" i="1"/>
  <c r="H712" i="1" s="1"/>
  <c r="G776" i="1"/>
  <c r="H776" i="1" s="1"/>
  <c r="G840" i="1"/>
  <c r="G904" i="1"/>
  <c r="H904" i="1" s="1"/>
  <c r="G968" i="1"/>
  <c r="H968" i="1" s="1"/>
  <c r="G44" i="1"/>
  <c r="H44" i="1" s="1"/>
  <c r="G347" i="1"/>
  <c r="G525" i="1"/>
  <c r="G610" i="1"/>
  <c r="H610" i="1" s="1"/>
  <c r="G695" i="1"/>
  <c r="H695" i="1" s="1"/>
  <c r="G781" i="1"/>
  <c r="G866" i="1"/>
  <c r="G951" i="1"/>
  <c r="H951" i="1" s="1"/>
  <c r="G1033" i="1"/>
  <c r="H1033" i="1" s="1"/>
  <c r="G1097" i="1"/>
  <c r="G332" i="1"/>
  <c r="H332" i="1" s="1"/>
  <c r="G80" i="1"/>
  <c r="H80" i="1" s="1"/>
  <c r="G308" i="1"/>
  <c r="H308" i="1" s="1"/>
  <c r="G472" i="1"/>
  <c r="G556" i="1"/>
  <c r="H556" i="1" s="1"/>
  <c r="G620" i="1"/>
  <c r="H620" i="1" s="1"/>
  <c r="G684" i="1"/>
  <c r="H684" i="1" s="1"/>
  <c r="G748" i="1"/>
  <c r="G812" i="1"/>
  <c r="H812" i="1" s="1"/>
  <c r="G876" i="1"/>
  <c r="H876" i="1" s="1"/>
  <c r="G940" i="1"/>
  <c r="H940" i="1" s="1"/>
  <c r="G1004" i="1"/>
  <c r="G215" i="1"/>
  <c r="H215" i="1" s="1"/>
  <c r="G463" i="1"/>
  <c r="H463" i="1" s="1"/>
  <c r="G573" i="1"/>
  <c r="H573" i="1" s="1"/>
  <c r="G658" i="1"/>
  <c r="G743" i="1"/>
  <c r="H743" i="1" s="1"/>
  <c r="G829" i="1"/>
  <c r="H829" i="1" s="1"/>
  <c r="G914" i="1"/>
  <c r="H914" i="1" s="1"/>
  <c r="G999" i="1"/>
  <c r="G1069" i="1"/>
  <c r="H1069" i="1" s="1"/>
  <c r="G247" i="1"/>
  <c r="H247" i="1" s="1"/>
  <c r="G38" i="1"/>
  <c r="H38" i="1" s="1"/>
  <c r="G266" i="1"/>
  <c r="G448" i="1"/>
  <c r="H448" i="1" s="1"/>
  <c r="G544" i="1"/>
  <c r="G608" i="1"/>
  <c r="H608" i="1" s="1"/>
  <c r="G672" i="1"/>
  <c r="G736" i="1"/>
  <c r="H736" i="1" s="1"/>
  <c r="G800" i="1"/>
  <c r="H800" i="1" s="1"/>
  <c r="G864" i="1"/>
  <c r="H864" i="1" s="1"/>
  <c r="G928" i="1"/>
  <c r="G177" i="1"/>
  <c r="H177" i="1" s="1"/>
  <c r="G120" i="1"/>
  <c r="H120" i="1" s="1"/>
  <c r="G11" i="1"/>
  <c r="H11" i="1" s="1"/>
  <c r="G433" i="1"/>
  <c r="G319" i="1"/>
  <c r="H319" i="1" s="1"/>
  <c r="G101" i="1"/>
  <c r="H101" i="1" s="1"/>
  <c r="G293" i="1"/>
  <c r="H293" i="1" s="1"/>
  <c r="G104" i="1"/>
  <c r="G275" i="1"/>
  <c r="H275" i="1" s="1"/>
  <c r="G420" i="1"/>
  <c r="H420" i="1" s="1"/>
  <c r="G218" i="1"/>
  <c r="G419" i="1"/>
  <c r="G70" i="1"/>
  <c r="H70" i="1" s="1"/>
  <c r="G298" i="1"/>
  <c r="H298" i="1" s="1"/>
  <c r="G466" i="1"/>
  <c r="H466" i="1" s="1"/>
  <c r="G89" i="1"/>
  <c r="G217" i="1"/>
  <c r="H217" i="1" s="1"/>
  <c r="G3" i="1"/>
  <c r="G174" i="1"/>
  <c r="H174" i="1" s="1"/>
  <c r="G344" i="1"/>
  <c r="G82" i="1"/>
  <c r="H82" i="1" s="1"/>
  <c r="G310" i="1"/>
  <c r="H310" i="1" s="1"/>
  <c r="G473" i="1"/>
  <c r="H473" i="1" s="1"/>
  <c r="G77" i="1"/>
  <c r="G205" i="1"/>
  <c r="H205" i="1" s="1"/>
  <c r="G333" i="1"/>
  <c r="H333" i="1" s="1"/>
  <c r="G158" i="1"/>
  <c r="H158" i="1" s="1"/>
  <c r="G328" i="1"/>
  <c r="G60" i="1"/>
  <c r="H60" i="1" s="1"/>
  <c r="G288" i="1"/>
  <c r="H288" i="1" s="1"/>
  <c r="G461" i="1"/>
  <c r="H461" i="1" s="1"/>
  <c r="G140" i="1"/>
  <c r="G362" i="1"/>
  <c r="H362" i="1" s="1"/>
  <c r="G506" i="1"/>
  <c r="H506" i="1" s="1"/>
  <c r="G123" i="1"/>
  <c r="H123" i="1" s="1"/>
  <c r="G496" i="1"/>
  <c r="G600" i="1"/>
  <c r="H600" i="1" s="1"/>
  <c r="G664" i="1"/>
  <c r="H664" i="1" s="1"/>
  <c r="G728" i="1"/>
  <c r="H728" i="1" s="1"/>
  <c r="G792" i="1"/>
  <c r="G856" i="1"/>
  <c r="H856" i="1" s="1"/>
  <c r="G920" i="1"/>
  <c r="H920" i="1" s="1"/>
  <c r="G984" i="1"/>
  <c r="H984" i="1" s="1"/>
  <c r="G122" i="1"/>
  <c r="G406" i="1"/>
  <c r="H406" i="1" s="1"/>
  <c r="G546" i="1"/>
  <c r="H546" i="1" s="1"/>
  <c r="G631" i="1"/>
  <c r="H631" i="1" s="1"/>
  <c r="G717" i="1"/>
  <c r="G802" i="1"/>
  <c r="G887" i="1"/>
  <c r="H887" i="1" s="1"/>
  <c r="G973" i="1"/>
  <c r="H973" i="1" s="1"/>
  <c r="G1049" i="1"/>
  <c r="G1113" i="1"/>
  <c r="H1113" i="1" s="1"/>
  <c r="G421" i="1"/>
  <c r="H421" i="1" s="1"/>
  <c r="G138" i="1"/>
  <c r="H138" i="1" s="1"/>
  <c r="G359" i="1"/>
  <c r="G504" i="1"/>
  <c r="H504" i="1" s="1"/>
  <c r="G572" i="1"/>
  <c r="H572" i="1" s="1"/>
  <c r="G636" i="1"/>
  <c r="H636" i="1" s="1"/>
  <c r="G700" i="1"/>
  <c r="G764" i="1"/>
  <c r="H764" i="1" s="1"/>
  <c r="G828" i="1"/>
  <c r="H828" i="1" s="1"/>
  <c r="G892" i="1"/>
  <c r="H892" i="1" s="1"/>
  <c r="G956" i="1"/>
  <c r="G1020" i="1"/>
  <c r="H1020" i="1" s="1"/>
  <c r="G292" i="1"/>
  <c r="H292" i="1" s="1"/>
  <c r="G507" i="1"/>
  <c r="H507" i="1" s="1"/>
  <c r="G594" i="1"/>
  <c r="G679" i="1"/>
  <c r="H679" i="1" s="1"/>
  <c r="G765" i="1"/>
  <c r="H765" i="1" s="1"/>
  <c r="G850" i="1"/>
  <c r="H850" i="1" s="1"/>
  <c r="G935" i="1"/>
  <c r="G1021" i="1"/>
  <c r="H1021" i="1" s="1"/>
  <c r="G1085" i="1"/>
  <c r="H1085" i="1" s="1"/>
  <c r="G357" i="1"/>
  <c r="H357" i="1" s="1"/>
  <c r="G95" i="1"/>
  <c r="G322" i="1"/>
  <c r="H322" i="1" s="1"/>
  <c r="G480" i="1"/>
  <c r="G560" i="1"/>
  <c r="H560" i="1" s="1"/>
  <c r="G624" i="1"/>
  <c r="G688" i="1"/>
  <c r="H688" i="1" s="1"/>
  <c r="G752" i="1"/>
  <c r="H752" i="1" s="1"/>
  <c r="G816" i="1"/>
  <c r="G880" i="1"/>
  <c r="G944" i="1"/>
  <c r="H944" i="1" s="1"/>
  <c r="G241" i="1"/>
  <c r="H241" i="1" s="1"/>
  <c r="G410" i="1"/>
  <c r="G339" i="1"/>
  <c r="G155" i="1"/>
  <c r="H155" i="1" s="1"/>
  <c r="G265" i="1"/>
  <c r="H265" i="1" s="1"/>
  <c r="G167" i="1"/>
  <c r="H167" i="1" s="1"/>
  <c r="G253" i="1"/>
  <c r="G146" i="1"/>
  <c r="H146" i="1" s="1"/>
  <c r="G426" i="1"/>
  <c r="H426" i="1" s="1"/>
  <c r="G616" i="1"/>
  <c r="H616" i="1" s="1"/>
  <c r="G872" i="1"/>
  <c r="G452" i="1"/>
  <c r="H452" i="1" s="1"/>
  <c r="G823" i="1"/>
  <c r="H823" i="1" s="1"/>
  <c r="G106" i="1"/>
  <c r="H106" i="1" s="1"/>
  <c r="G524" i="1"/>
  <c r="G780" i="1"/>
  <c r="H780" i="1" s="1"/>
  <c r="G64" i="1"/>
  <c r="H64" i="1" s="1"/>
  <c r="G701" i="1"/>
  <c r="H701" i="1" s="1"/>
  <c r="G1037" i="1"/>
  <c r="G370" i="1"/>
  <c r="G704" i="1"/>
  <c r="G960" i="1"/>
  <c r="H960" i="1" s="1"/>
  <c r="G159" i="1"/>
  <c r="G431" i="1"/>
  <c r="H431" i="1" s="1"/>
  <c r="G557" i="1"/>
  <c r="H557" i="1" s="1"/>
  <c r="G642" i="1"/>
  <c r="H642" i="1" s="1"/>
  <c r="G727" i="1"/>
  <c r="G813" i="1"/>
  <c r="H813" i="1" s="1"/>
  <c r="G898" i="1"/>
  <c r="H898" i="1" s="1"/>
  <c r="G983" i="1"/>
  <c r="H983" i="1" s="1"/>
  <c r="G1057" i="1"/>
  <c r="G48" i="1"/>
  <c r="H48" i="1" s="1"/>
  <c r="G516" i="1"/>
  <c r="H516" i="1" s="1"/>
  <c r="G772" i="1"/>
  <c r="H772" i="1" s="1"/>
  <c r="G28" i="1"/>
  <c r="G690" i="1"/>
  <c r="H690" i="1" s="1"/>
  <c r="G1029" i="1"/>
  <c r="H1029" i="1" s="1"/>
  <c r="G1157" i="1"/>
  <c r="H1157" i="1" s="1"/>
  <c r="G144" i="1"/>
  <c r="G422" i="1"/>
  <c r="H422" i="1" s="1"/>
  <c r="G553" i="1"/>
  <c r="H553" i="1" s="1"/>
  <c r="G638" i="1"/>
  <c r="H638" i="1" s="1"/>
  <c r="G723" i="1"/>
  <c r="G809" i="1"/>
  <c r="G894" i="1"/>
  <c r="H894" i="1" s="1"/>
  <c r="G979" i="1"/>
  <c r="H979" i="1" s="1"/>
  <c r="G510" i="1"/>
  <c r="G596" i="1"/>
  <c r="H596" i="1" s="1"/>
  <c r="G852" i="1"/>
  <c r="H852" i="1" s="1"/>
  <c r="G390" i="1"/>
  <c r="H390" i="1" s="1"/>
  <c r="G797" i="1"/>
  <c r="G1109" i="1"/>
  <c r="H1109" i="1" s="1"/>
  <c r="G1177" i="1"/>
  <c r="H1177" i="1" s="1"/>
  <c r="G242" i="1"/>
  <c r="H242" i="1" s="1"/>
  <c r="G476" i="1"/>
  <c r="G579" i="1"/>
  <c r="H579" i="1" s="1"/>
  <c r="G665" i="1"/>
  <c r="H665" i="1" s="1"/>
  <c r="G750" i="1"/>
  <c r="H750" i="1" s="1"/>
  <c r="G835" i="1"/>
  <c r="G921" i="1"/>
  <c r="H921" i="1" s="1"/>
  <c r="G1006" i="1"/>
  <c r="H1006" i="1" s="1"/>
  <c r="G279" i="1"/>
  <c r="H279" i="1" s="1"/>
  <c r="G676" i="1"/>
  <c r="G932" i="1"/>
  <c r="H932" i="1" s="1"/>
  <c r="G562" i="1"/>
  <c r="H562" i="1" s="1"/>
  <c r="G903" i="1"/>
  <c r="H903" i="1" s="1"/>
  <c r="G1133" i="1"/>
  <c r="G31" i="1"/>
  <c r="H31" i="1" s="1"/>
  <c r="G335" i="1"/>
  <c r="G521" i="1"/>
  <c r="H521" i="1" s="1"/>
  <c r="G606" i="1"/>
  <c r="G691" i="1"/>
  <c r="H691" i="1" s="1"/>
  <c r="G777" i="1"/>
  <c r="G862" i="1"/>
  <c r="H862" i="1" s="1"/>
  <c r="G947" i="1"/>
  <c r="G1030" i="1"/>
  <c r="H1030" i="1" s="1"/>
  <c r="G488" i="1"/>
  <c r="H488" i="1" s="1"/>
  <c r="G756" i="1"/>
  <c r="H756" i="1" s="1"/>
  <c r="G1012" i="1"/>
  <c r="G669" i="1"/>
  <c r="H669" i="1" s="1"/>
  <c r="G1010" i="1"/>
  <c r="H1010" i="1" s="1"/>
  <c r="G1153" i="1"/>
  <c r="H1153" i="1" s="1"/>
  <c r="G128" i="1"/>
  <c r="G407" i="1"/>
  <c r="H407" i="1" s="1"/>
  <c r="G547" i="1"/>
  <c r="H547" i="1" s="1"/>
  <c r="G206" i="1"/>
  <c r="H206" i="1" s="1"/>
  <c r="G165" i="1"/>
  <c r="G75" i="1"/>
  <c r="H75" i="1" s="1"/>
  <c r="G373" i="1"/>
  <c r="H373" i="1" s="1"/>
  <c r="G67" i="1"/>
  <c r="H67" i="1" s="1"/>
  <c r="G382" i="1"/>
  <c r="G51" i="1"/>
  <c r="H51" i="1" s="1"/>
  <c r="G366" i="1"/>
  <c r="G304" i="1"/>
  <c r="H304" i="1" s="1"/>
  <c r="G680" i="1"/>
  <c r="G936" i="1"/>
  <c r="H936" i="1" s="1"/>
  <c r="G567" i="1"/>
  <c r="H567" i="1" s="1"/>
  <c r="G909" i="1"/>
  <c r="H909" i="1" s="1"/>
  <c r="G486" i="1"/>
  <c r="G588" i="1"/>
  <c r="H588" i="1" s="1"/>
  <c r="G844" i="1"/>
  <c r="H844" i="1" s="1"/>
  <c r="G363" i="1"/>
  <c r="H363" i="1" s="1"/>
  <c r="G786" i="1"/>
  <c r="G1101" i="1"/>
  <c r="H1101" i="1" s="1"/>
  <c r="G512" i="1"/>
  <c r="H512" i="1" s="1"/>
  <c r="G768" i="1"/>
  <c r="H768" i="1" s="1"/>
  <c r="G992" i="1"/>
  <c r="G235" i="1"/>
  <c r="H235" i="1" s="1"/>
  <c r="G475" i="1"/>
  <c r="H475" i="1" s="1"/>
  <c r="G578" i="1"/>
  <c r="G663" i="1"/>
  <c r="G749" i="1"/>
  <c r="H749" i="1" s="1"/>
  <c r="G834" i="1"/>
  <c r="H834" i="1" s="1"/>
  <c r="G919" i="1"/>
  <c r="H919" i="1" s="1"/>
  <c r="G1005" i="1"/>
  <c r="G1073" i="1"/>
  <c r="H1073" i="1" s="1"/>
  <c r="G454" i="1"/>
  <c r="H454" i="1" s="1"/>
  <c r="G580" i="1"/>
  <c r="H580" i="1" s="1"/>
  <c r="G836" i="1"/>
  <c r="G330" i="1"/>
  <c r="G775" i="1"/>
  <c r="H775" i="1" s="1"/>
  <c r="G1093" i="1"/>
  <c r="H1093" i="1" s="1"/>
  <c r="G1173" i="1"/>
  <c r="G220" i="1"/>
  <c r="H220" i="1" s="1"/>
  <c r="G467" i="1"/>
  <c r="H467" i="1" s="1"/>
  <c r="G574" i="1"/>
  <c r="H574" i="1" s="1"/>
  <c r="G659" i="1"/>
  <c r="G745" i="1"/>
  <c r="H745" i="1" s="1"/>
  <c r="G830" i="1"/>
  <c r="H830" i="1" s="1"/>
  <c r="G915" i="1"/>
  <c r="H915" i="1" s="1"/>
  <c r="G1001" i="1"/>
  <c r="G223" i="1"/>
  <c r="H223" i="1" s="1"/>
  <c r="G660" i="1"/>
  <c r="H660" i="1" s="1"/>
  <c r="G916" i="1"/>
  <c r="H916" i="1" s="1"/>
  <c r="G541" i="1"/>
  <c r="G882" i="1"/>
  <c r="G1129" i="1"/>
  <c r="H1129" i="1" s="1"/>
  <c r="G15" i="1"/>
  <c r="H15" i="1" s="1"/>
  <c r="G315" i="1"/>
  <c r="G515" i="1"/>
  <c r="H515" i="1" s="1"/>
  <c r="G601" i="1"/>
  <c r="H601" i="1" s="1"/>
  <c r="G686" i="1"/>
  <c r="H686" i="1" s="1"/>
  <c r="G771" i="1"/>
  <c r="G857" i="1"/>
  <c r="H857" i="1" s="1"/>
  <c r="G942" i="1"/>
  <c r="H942" i="1" s="1"/>
  <c r="G1026" i="1"/>
  <c r="H1026" i="1" s="1"/>
  <c r="G456" i="1"/>
  <c r="G740" i="1"/>
  <c r="H740" i="1" s="1"/>
  <c r="G996" i="1"/>
  <c r="H996" i="1" s="1"/>
  <c r="G647" i="1"/>
  <c r="H647" i="1" s="1"/>
  <c r="G989" i="1"/>
  <c r="G1149" i="1"/>
  <c r="H1149" i="1" s="1"/>
  <c r="G107" i="1"/>
  <c r="H107" i="1" s="1"/>
  <c r="G395" i="1"/>
  <c r="H395" i="1" s="1"/>
  <c r="G542" i="1"/>
  <c r="G627" i="1"/>
  <c r="H627" i="1" s="1"/>
  <c r="G713" i="1"/>
  <c r="H713" i="1" s="1"/>
  <c r="G798" i="1"/>
  <c r="H798" i="1" s="1"/>
  <c r="G883" i="1"/>
  <c r="G969" i="1"/>
  <c r="H969" i="1" s="1"/>
  <c r="G378" i="1"/>
  <c r="H378" i="1" s="1"/>
  <c r="G564" i="1"/>
  <c r="H564" i="1" s="1"/>
  <c r="G820" i="1"/>
  <c r="G256" i="1"/>
  <c r="H256" i="1" s="1"/>
  <c r="G754" i="1"/>
  <c r="H754" i="1" s="1"/>
  <c r="G1077" i="1"/>
  <c r="H1077" i="1" s="1"/>
  <c r="G1169" i="1"/>
  <c r="G202" i="1"/>
  <c r="H202" i="1" s="1"/>
  <c r="G455" i="1"/>
  <c r="H455" i="1" s="1"/>
  <c r="G569" i="1"/>
  <c r="H569" i="1" s="1"/>
  <c r="G124" i="1"/>
  <c r="G341" i="1"/>
  <c r="G303" i="1"/>
  <c r="H303" i="1" s="1"/>
  <c r="G9" i="1"/>
  <c r="H9" i="1" s="1"/>
  <c r="G238" i="1"/>
  <c r="G20" i="1"/>
  <c r="H20" i="1" s="1"/>
  <c r="G222" i="1"/>
  <c r="H222" i="1" s="1"/>
  <c r="G509" i="1"/>
  <c r="H509" i="1" s="1"/>
  <c r="G294" i="1"/>
  <c r="G744" i="1"/>
  <c r="H744" i="1" s="1"/>
  <c r="G1000" i="1"/>
  <c r="H1000" i="1" s="1"/>
  <c r="G653" i="1"/>
  <c r="H653" i="1" s="1"/>
  <c r="G994" i="1"/>
  <c r="G194" i="1"/>
  <c r="H194" i="1" s="1"/>
  <c r="G652" i="1"/>
  <c r="H652" i="1" s="1"/>
  <c r="G908" i="1"/>
  <c r="H908" i="1" s="1"/>
  <c r="G530" i="1"/>
  <c r="G871" i="1"/>
  <c r="H871" i="1" s="1"/>
  <c r="G438" i="1"/>
  <c r="H438" i="1" s="1"/>
  <c r="G576" i="1"/>
  <c r="H576" i="1" s="1"/>
  <c r="G832" i="1"/>
  <c r="G1008" i="1"/>
  <c r="H1008" i="1" s="1"/>
  <c r="G314" i="1"/>
  <c r="H314" i="1" s="1"/>
  <c r="G514" i="1"/>
  <c r="H514" i="1" s="1"/>
  <c r="G599" i="1"/>
  <c r="G685" i="1"/>
  <c r="H685" i="1" s="1"/>
  <c r="G770" i="1"/>
  <c r="H770" i="1" s="1"/>
  <c r="G855" i="1"/>
  <c r="H855" i="1" s="1"/>
  <c r="G941" i="1"/>
  <c r="G1025" i="1"/>
  <c r="H1025" i="1" s="1"/>
  <c r="G1089" i="1"/>
  <c r="H1089" i="1" s="1"/>
  <c r="G166" i="1"/>
  <c r="H166" i="1" s="1"/>
  <c r="G644" i="1"/>
  <c r="G900" i="1"/>
  <c r="H900" i="1" s="1"/>
  <c r="G519" i="1"/>
  <c r="H519" i="1" s="1"/>
  <c r="G861" i="1"/>
  <c r="H861" i="1" s="1"/>
  <c r="G1125" i="1"/>
  <c r="G1189" i="1"/>
  <c r="H1189" i="1" s="1"/>
  <c r="G299" i="1"/>
  <c r="H299" i="1" s="1"/>
  <c r="G508" i="1"/>
  <c r="H508" i="1" s="1"/>
  <c r="G595" i="1"/>
  <c r="G681" i="1"/>
  <c r="H681" i="1" s="1"/>
  <c r="G766" i="1"/>
  <c r="H766" i="1" s="1"/>
  <c r="G851" i="1"/>
  <c r="H851" i="1" s="1"/>
  <c r="G937" i="1"/>
  <c r="G1022" i="1"/>
  <c r="H1022" i="1" s="1"/>
  <c r="G423" i="1"/>
  <c r="H423" i="1" s="1"/>
  <c r="G724" i="1"/>
  <c r="H724" i="1" s="1"/>
  <c r="G980" i="1"/>
  <c r="G626" i="1"/>
  <c r="H626" i="1" s="1"/>
  <c r="G967" i="1"/>
  <c r="H967" i="1" s="1"/>
  <c r="G1145" i="1"/>
  <c r="H1145" i="1" s="1"/>
  <c r="G87" i="1"/>
  <c r="G379" i="1"/>
  <c r="H379" i="1" s="1"/>
  <c r="G537" i="1"/>
  <c r="H537" i="1" s="1"/>
  <c r="G622" i="1"/>
  <c r="H622" i="1" s="1"/>
  <c r="G707" i="1"/>
  <c r="G793" i="1"/>
  <c r="H793" i="1" s="1"/>
  <c r="G878" i="1"/>
  <c r="H878" i="1" s="1"/>
  <c r="G963" i="1"/>
  <c r="H963" i="1" s="1"/>
  <c r="G276" i="1"/>
  <c r="G548" i="1"/>
  <c r="H548" i="1" s="1"/>
  <c r="G804" i="1"/>
  <c r="G178" i="1"/>
  <c r="G733" i="1"/>
  <c r="G1061" i="1"/>
  <c r="H1061" i="1" s="1"/>
  <c r="G1165" i="1"/>
  <c r="H1165" i="1" s="1"/>
  <c r="G186" i="1"/>
  <c r="H186" i="1" s="1"/>
  <c r="G444" i="1"/>
  <c r="G563" i="1"/>
  <c r="H563" i="1" s="1"/>
  <c r="G649" i="1"/>
  <c r="H649" i="1" s="1"/>
  <c r="G734" i="1"/>
  <c r="G819" i="1"/>
  <c r="G905" i="1"/>
  <c r="H905" i="1" s="1"/>
  <c r="G990" i="1"/>
  <c r="H990" i="1" s="1"/>
  <c r="G108" i="1"/>
  <c r="H108" i="1" s="1"/>
  <c r="G628" i="1"/>
  <c r="G884" i="1"/>
  <c r="G484" i="1"/>
  <c r="H484" i="1" s="1"/>
  <c r="G839" i="1"/>
  <c r="H839" i="1" s="1"/>
  <c r="G1121" i="1"/>
  <c r="G1185" i="1"/>
  <c r="H1185" i="1" s="1"/>
  <c r="G278" i="1"/>
  <c r="H278" i="1" s="1"/>
  <c r="G499" i="1"/>
  <c r="H499" i="1" s="1"/>
  <c r="G590" i="1"/>
  <c r="G675" i="1"/>
  <c r="H675" i="1" s="1"/>
  <c r="G761" i="1"/>
  <c r="H761" i="1" s="1"/>
  <c r="G846" i="1"/>
  <c r="H846" i="1" s="1"/>
  <c r="G931" i="1"/>
  <c r="G375" i="1"/>
  <c r="H375" i="1" s="1"/>
  <c r="G151" i="1"/>
  <c r="H151" i="1" s="1"/>
  <c r="G716" i="1"/>
  <c r="H716" i="1" s="1"/>
  <c r="G199" i="1"/>
  <c r="G380" i="1"/>
  <c r="H380" i="1" s="1"/>
  <c r="G469" i="1"/>
  <c r="H469" i="1" s="1"/>
  <c r="G7" i="1"/>
  <c r="H7" i="1" s="1"/>
  <c r="G957" i="1"/>
  <c r="G402" i="1"/>
  <c r="H402" i="1" s="1"/>
  <c r="G808" i="1"/>
  <c r="H808" i="1" s="1"/>
  <c r="G125" i="1"/>
  <c r="H125" i="1" s="1"/>
  <c r="G168" i="1"/>
  <c r="G617" i="1"/>
  <c r="H617" i="1" s="1"/>
  <c r="G1141" i="1"/>
  <c r="H1141" i="1" s="1"/>
  <c r="G708" i="1"/>
  <c r="H708" i="1" s="1"/>
  <c r="G962" i="1"/>
  <c r="G621" i="1"/>
  <c r="H621" i="1" s="1"/>
  <c r="G896" i="1"/>
  <c r="H896" i="1" s="1"/>
  <c r="G615" i="1"/>
  <c r="H615" i="1" s="1"/>
  <c r="G1065" i="1"/>
  <c r="G552" i="1"/>
  <c r="H552" i="1" s="1"/>
  <c r="G392" i="1"/>
  <c r="H392" i="1" s="1"/>
  <c r="G497" i="1"/>
  <c r="H497" i="1" s="1"/>
  <c r="Q1" i="1"/>
  <c r="L1" i="1"/>
  <c r="M1" i="1"/>
  <c r="O1" i="1"/>
  <c r="N1" i="1"/>
  <c r="P1" i="1"/>
  <c r="I13" i="2"/>
  <c r="H3903" i="1"/>
  <c r="H4253" i="1"/>
  <c r="H3865" i="1"/>
  <c r="H3200" i="1"/>
  <c r="H3536" i="1"/>
  <c r="H4433" i="1"/>
  <c r="H2769" i="1"/>
  <c r="H2421" i="1"/>
  <c r="H3705" i="1"/>
  <c r="H89" i="1"/>
  <c r="H2473" i="1"/>
  <c r="H4792" i="1"/>
  <c r="H1732" i="1"/>
  <c r="H3361" i="1"/>
  <c r="H5114" i="1"/>
  <c r="H3022" i="1"/>
  <c r="H4111" i="1"/>
  <c r="H4829" i="1"/>
  <c r="H3083" i="1"/>
  <c r="H4098" i="1"/>
  <c r="H3169" i="1"/>
  <c r="H2907" i="1"/>
  <c r="H5120" i="1"/>
  <c r="H5008" i="1"/>
  <c r="H4563" i="1"/>
  <c r="H2201" i="1"/>
  <c r="H2920" i="1"/>
  <c r="H2433" i="1"/>
  <c r="H4307" i="1"/>
  <c r="H3678" i="1"/>
  <c r="H4417" i="1"/>
  <c r="H4825" i="1"/>
  <c r="H1320" i="1"/>
  <c r="H2971" i="1"/>
  <c r="H2200" i="1"/>
  <c r="H599" i="1"/>
  <c r="H3970" i="1"/>
  <c r="H3032" i="1"/>
  <c r="H1777" i="1"/>
  <c r="H1793" i="1"/>
  <c r="H5091" i="1"/>
  <c r="H4495" i="1"/>
  <c r="H1787" i="1"/>
  <c r="H441" i="1"/>
  <c r="H5183" i="1"/>
  <c r="H1835" i="1"/>
  <c r="H3875" i="1"/>
  <c r="H2617" i="1"/>
  <c r="H3217" i="1"/>
  <c r="H3972" i="1"/>
  <c r="H1367" i="1"/>
  <c r="H3549" i="1"/>
  <c r="H4079" i="1"/>
  <c r="H4512" i="1"/>
  <c r="H2677" i="1"/>
  <c r="H3333" i="1"/>
  <c r="H1252" i="1"/>
  <c r="H4628" i="1"/>
  <c r="H3651" i="1"/>
  <c r="H5051" i="1"/>
  <c r="H3049" i="1"/>
  <c r="H4767" i="1"/>
  <c r="H1796" i="1"/>
  <c r="H2347" i="1"/>
  <c r="H4357" i="1"/>
  <c r="H4713" i="1"/>
  <c r="H4178" i="1"/>
  <c r="H3113" i="1"/>
  <c r="H3166" i="1"/>
  <c r="H1067" i="1"/>
  <c r="H3409" i="1"/>
  <c r="H328" i="1"/>
  <c r="H4369" i="1"/>
  <c r="H2376" i="1"/>
  <c r="H1915" i="1"/>
  <c r="H87" i="1"/>
  <c r="H3827" i="1"/>
  <c r="H3381" i="1"/>
  <c r="H3048" i="1"/>
  <c r="H3656" i="1"/>
  <c r="H3347" i="1"/>
  <c r="H3506" i="1"/>
  <c r="H721" i="1"/>
  <c r="H2649" i="1"/>
  <c r="H1815" i="1"/>
  <c r="H4451" i="1"/>
  <c r="H4559" i="1"/>
  <c r="H1869" i="1"/>
  <c r="H2139" i="1"/>
  <c r="H4149" i="1"/>
  <c r="H3143" i="1"/>
  <c r="H1037" i="1"/>
  <c r="H1543" i="1"/>
  <c r="H2043" i="1"/>
  <c r="H5058" i="1"/>
  <c r="H3069" i="1"/>
  <c r="H1169" i="1"/>
  <c r="H737" i="1"/>
  <c r="H344" i="1"/>
  <c r="H3553" i="1"/>
  <c r="H3635" i="1"/>
  <c r="H835" i="1"/>
  <c r="H5137" i="1"/>
  <c r="H1057" i="1"/>
  <c r="H1457" i="1"/>
  <c r="H1698" i="1"/>
  <c r="H3411" i="1"/>
  <c r="H4707" i="1"/>
  <c r="H4672" i="1"/>
  <c r="H3747" i="1"/>
  <c r="H3709" i="1"/>
  <c r="H727" i="1"/>
  <c r="H4803" i="1"/>
  <c r="H5141" i="1"/>
  <c r="H2333" i="1"/>
  <c r="H3250" i="1"/>
  <c r="H1841" i="1"/>
  <c r="H4595" i="1"/>
  <c r="H4985" i="1"/>
  <c r="H4818" i="1"/>
  <c r="H3965" i="1"/>
  <c r="H3682" i="1"/>
  <c r="H2295" i="1"/>
  <c r="H3416" i="1"/>
  <c r="H4045" i="1"/>
  <c r="H2651" i="1"/>
  <c r="H2181" i="1"/>
  <c r="H456" i="1"/>
  <c r="H5098" i="1"/>
  <c r="H4812" i="1"/>
  <c r="H4130" i="1"/>
  <c r="H3346" i="1"/>
  <c r="H633" i="1"/>
  <c r="H5187" i="1"/>
  <c r="H3157" i="1"/>
  <c r="H4230" i="1"/>
  <c r="H3176" i="1"/>
  <c r="H4005" i="1"/>
  <c r="H3459" i="1"/>
  <c r="H4730" i="1"/>
  <c r="H3501" i="1"/>
  <c r="H3650" i="1"/>
  <c r="H4422" i="1"/>
  <c r="H1633" i="1"/>
  <c r="H1121" i="1"/>
  <c r="H4345" i="1"/>
  <c r="H1192" i="1"/>
  <c r="H3864" i="1"/>
  <c r="H4691" i="1"/>
  <c r="H2909" i="1"/>
  <c r="H4756" i="1"/>
  <c r="H4964" i="1"/>
  <c r="H1985" i="1"/>
  <c r="H3394" i="1"/>
  <c r="H1233" i="1"/>
  <c r="H4847" i="1"/>
  <c r="H3424" i="1"/>
  <c r="H2805" i="1"/>
  <c r="H2264" i="1"/>
  <c r="H2795" i="1"/>
  <c r="H2731" i="1"/>
  <c r="H2693" i="1"/>
  <c r="H5043" i="1"/>
  <c r="H5096" i="1"/>
  <c r="H104" i="1"/>
  <c r="H1559" i="1"/>
  <c r="H1617" i="1"/>
  <c r="H3352" i="1"/>
  <c r="H3555" i="1"/>
  <c r="H4053" i="1"/>
  <c r="H4656" i="1"/>
  <c r="H1448" i="1"/>
  <c r="H2721" i="1"/>
  <c r="H3161" i="1"/>
  <c r="H2280" i="1"/>
  <c r="H3732" i="1"/>
  <c r="H939" i="1"/>
  <c r="H629" i="1"/>
  <c r="H881" i="1"/>
  <c r="H1096" i="1"/>
  <c r="H2308" i="1"/>
  <c r="H957" i="1"/>
  <c r="H3220" i="1"/>
  <c r="H1336" i="1"/>
  <c r="H4306" i="1"/>
  <c r="H5109" i="1"/>
  <c r="H2808" i="1"/>
  <c r="H4371" i="1"/>
  <c r="H4490" i="1"/>
  <c r="H4640" i="1"/>
  <c r="H717" i="1"/>
  <c r="H4808" i="1"/>
  <c r="H4001" i="1"/>
  <c r="H4159" i="1"/>
  <c r="H2536" i="1"/>
  <c r="H3251" i="1"/>
  <c r="H2552" i="1"/>
  <c r="H2872" i="1"/>
  <c r="H5071" i="1"/>
  <c r="H2451" i="1"/>
  <c r="H3626" i="1"/>
  <c r="H2664" i="1"/>
  <c r="H3817" i="1"/>
  <c r="H2100" i="1"/>
  <c r="H760" i="1"/>
  <c r="H3825" i="1"/>
  <c r="H3616" i="1"/>
  <c r="H3871" i="1"/>
  <c r="H1304" i="1"/>
  <c r="H4047" i="1"/>
  <c r="H4723" i="1"/>
  <c r="H4109" i="1"/>
  <c r="H4761" i="1"/>
  <c r="H1016" i="1"/>
  <c r="H4874" i="1"/>
  <c r="H4116" i="1"/>
  <c r="H2603" i="1"/>
  <c r="H4195" i="1"/>
  <c r="H3253" i="1"/>
  <c r="H168" i="1"/>
  <c r="H4565" i="1"/>
  <c r="H2377" i="1"/>
  <c r="H4061" i="1"/>
  <c r="H4698" i="1"/>
  <c r="H4344" i="1"/>
  <c r="H2089" i="1"/>
  <c r="H4301" i="1"/>
  <c r="H1288" i="1"/>
  <c r="H2313" i="1"/>
  <c r="H4105" i="1"/>
  <c r="H993" i="1"/>
  <c r="H153" i="1"/>
  <c r="H3778" i="1"/>
  <c r="H3603" i="1"/>
  <c r="H836" i="1"/>
  <c r="H4532" i="1"/>
  <c r="H2875" i="1"/>
  <c r="H2747" i="1"/>
  <c r="H4104" i="1"/>
  <c r="H5196" i="1"/>
  <c r="H2957" i="1"/>
  <c r="H4952" i="1"/>
  <c r="H2901" i="1"/>
  <c r="H4216" i="1"/>
  <c r="H3826" i="1"/>
  <c r="H2001" i="1"/>
  <c r="H2529" i="1"/>
  <c r="H4708" i="1"/>
  <c r="H3480" i="1"/>
  <c r="H4389" i="1"/>
  <c r="H3475" i="1"/>
  <c r="H3234" i="1"/>
  <c r="H4813" i="1"/>
  <c r="H4776" i="1"/>
  <c r="H4714" i="1"/>
  <c r="H3201" i="1"/>
  <c r="H4665" i="1"/>
  <c r="H3858" i="1"/>
  <c r="H872" i="1"/>
  <c r="H3731" i="1"/>
  <c r="H4689" i="1"/>
  <c r="H5004" i="1"/>
  <c r="H3917" i="1"/>
  <c r="H792" i="1"/>
  <c r="H2984" i="1"/>
  <c r="H3485" i="1"/>
  <c r="H3860" i="1"/>
  <c r="H4639" i="1"/>
  <c r="H3437" i="1"/>
  <c r="H2072" i="1"/>
  <c r="H2761" i="1"/>
  <c r="H3288" i="1"/>
  <c r="H5107" i="1"/>
  <c r="H3953" i="1"/>
  <c r="H3746" i="1"/>
  <c r="H3602" i="1"/>
  <c r="H4921" i="1"/>
  <c r="H4693" i="1"/>
  <c r="H5075" i="1"/>
  <c r="H4736" i="1"/>
  <c r="H4668" i="1"/>
  <c r="H3992" i="1"/>
  <c r="H2561" i="1"/>
  <c r="H2600" i="1"/>
  <c r="H5023" i="1"/>
  <c r="H865" i="1"/>
  <c r="H199" i="1"/>
  <c r="H2820" i="1"/>
  <c r="H4564" i="1"/>
  <c r="H3224" i="1"/>
  <c r="H2247" i="1"/>
  <c r="H1256" i="1"/>
  <c r="H1521" i="1"/>
  <c r="H1697" i="1"/>
  <c r="H4925" i="1"/>
  <c r="H2055" i="1"/>
  <c r="H4746" i="1"/>
  <c r="H628" i="1"/>
  <c r="H3976" i="1"/>
  <c r="H1348" i="1"/>
  <c r="H4131" i="1"/>
  <c r="H2989" i="1"/>
  <c r="H2249" i="1"/>
  <c r="H2273" i="1"/>
  <c r="H4099" i="1"/>
  <c r="H2155" i="1"/>
  <c r="H4000" i="1"/>
  <c r="H5130" i="1"/>
  <c r="H2939" i="1"/>
  <c r="H4037" i="1"/>
  <c r="H4473" i="1"/>
  <c r="H1992" i="1"/>
  <c r="H4992" i="1"/>
  <c r="H2629" i="1"/>
  <c r="H2388" i="1"/>
  <c r="H4249" i="1"/>
  <c r="H4176" i="1"/>
  <c r="H2897" i="1"/>
  <c r="H2985" i="1"/>
  <c r="H5014" i="1"/>
  <c r="H2960" i="1"/>
  <c r="H1360" i="1"/>
  <c r="H2632" i="1"/>
  <c r="H3890" i="1"/>
  <c r="H2883" i="1"/>
  <c r="H3359" i="1"/>
  <c r="H3348" i="1"/>
  <c r="H5164" i="1"/>
  <c r="H3906" i="1"/>
  <c r="H4870" i="1"/>
  <c r="H3872" i="1"/>
  <c r="H3761" i="1"/>
  <c r="H4305" i="1"/>
  <c r="H4052" i="1"/>
  <c r="H4513" i="1"/>
  <c r="H2856" i="1"/>
  <c r="H945" i="1"/>
  <c r="H4585" i="1"/>
  <c r="H1092" i="1"/>
  <c r="H4534" i="1"/>
  <c r="H4945" i="1"/>
  <c r="H5059" i="1"/>
  <c r="H1012" i="1"/>
  <c r="H1879" i="1"/>
  <c r="H3716" i="1"/>
  <c r="H2369" i="1"/>
  <c r="H4163" i="1"/>
  <c r="H923" i="1"/>
  <c r="H3572" i="1"/>
  <c r="H4575" i="1"/>
  <c r="H3912" i="1"/>
  <c r="H4815" i="1"/>
  <c r="H3529" i="1"/>
  <c r="H1291" i="1"/>
  <c r="H4328" i="1"/>
  <c r="H489" i="1"/>
  <c r="H137" i="1"/>
  <c r="H3045" i="1"/>
  <c r="H2669" i="1"/>
  <c r="H5001" i="1"/>
  <c r="H4890" i="1"/>
  <c r="H3096" i="1"/>
  <c r="H5171" i="1"/>
  <c r="H3721" i="1"/>
  <c r="H2472" i="1"/>
  <c r="H5144" i="1"/>
  <c r="H3037" i="1"/>
  <c r="H5178" i="1"/>
  <c r="H4873" i="1"/>
  <c r="H3192" i="1"/>
  <c r="H4065" i="1"/>
  <c r="H4685" i="1"/>
  <c r="H5197" i="1"/>
  <c r="H3829" i="1"/>
  <c r="H2884" i="1"/>
  <c r="H2699" i="1"/>
  <c r="H1447" i="1"/>
  <c r="H1080" i="1"/>
  <c r="H4228" i="1"/>
  <c r="H1837" i="1"/>
  <c r="H3840" i="1"/>
  <c r="H4726" i="1"/>
  <c r="H3996" i="1"/>
  <c r="H2129" i="1"/>
  <c r="H1384" i="1"/>
  <c r="H4546" i="1"/>
  <c r="H3112" i="1"/>
  <c r="H4626" i="1"/>
  <c r="H3067" i="1"/>
  <c r="H4136" i="1"/>
  <c r="H3816" i="1"/>
  <c r="H4468" i="1"/>
  <c r="H4771" i="1"/>
  <c r="H1105" i="1"/>
  <c r="H5200" i="1"/>
  <c r="H4917" i="1"/>
  <c r="H3669" i="1"/>
  <c r="H3539" i="1"/>
  <c r="H753" i="1"/>
  <c r="H3391" i="1"/>
  <c r="H4381" i="1"/>
  <c r="H3793" i="1"/>
  <c r="H4046" i="1"/>
  <c r="H2164" i="1"/>
  <c r="H4435" i="1"/>
  <c r="H644" i="1"/>
  <c r="H2565" i="1"/>
  <c r="H4895" i="1"/>
  <c r="H3956" i="1"/>
  <c r="H1681" i="1"/>
  <c r="H513" i="1"/>
  <c r="H4537" i="1"/>
  <c r="H1435" i="1"/>
  <c r="H1396" i="1"/>
  <c r="H2775" i="1"/>
  <c r="H3160" i="1"/>
  <c r="H3362" i="1"/>
  <c r="H3997" i="1"/>
  <c r="H4950" i="1"/>
  <c r="H3140" i="1"/>
  <c r="H1857" i="1"/>
  <c r="H4928" i="1"/>
  <c r="H116" i="1"/>
  <c r="H4133" i="1"/>
  <c r="H5133" i="1"/>
  <c r="H4289" i="1"/>
  <c r="H4837" i="1"/>
  <c r="H3891" i="1"/>
  <c r="H3809" i="1"/>
  <c r="H2256" i="1"/>
  <c r="H1575" i="1"/>
  <c r="H4323" i="1"/>
  <c r="H4113" i="1"/>
  <c r="H4292" i="1"/>
  <c r="H4376" i="1"/>
  <c r="H1131" i="1"/>
  <c r="H4523" i="1"/>
  <c r="H2342" i="1"/>
  <c r="H4720" i="1"/>
  <c r="H3341" i="1"/>
  <c r="H1346" i="1"/>
  <c r="H4359" i="1"/>
  <c r="H2416" i="1"/>
  <c r="H1432" i="1"/>
  <c r="H2404" i="1"/>
  <c r="H2372" i="1"/>
  <c r="H2113" i="1"/>
  <c r="H129" i="1"/>
  <c r="H3552" i="1"/>
  <c r="H1201" i="1"/>
  <c r="H5064" i="1"/>
  <c r="H2654" i="1"/>
  <c r="H4146" i="1"/>
  <c r="H595" i="1"/>
  <c r="H228" i="1"/>
  <c r="H662" i="1"/>
  <c r="H2071" i="1"/>
  <c r="H4450" i="1"/>
  <c r="H4620" i="1"/>
  <c r="H3908" i="1"/>
  <c r="H2668" i="1"/>
  <c r="H2331" i="1"/>
  <c r="H4321" i="1"/>
  <c r="H3364" i="1"/>
  <c r="H3533" i="1"/>
  <c r="H2599" i="1"/>
  <c r="H1063" i="1"/>
  <c r="H4853" i="1"/>
  <c r="H1661" i="1"/>
  <c r="H2133" i="1"/>
  <c r="H1054" i="1"/>
  <c r="H4773" i="1"/>
  <c r="H1305" i="1"/>
  <c r="H824" i="1"/>
  <c r="H3567" i="1"/>
  <c r="H4204" i="1"/>
  <c r="H3994" i="1"/>
  <c r="H3027" i="1"/>
  <c r="H2309" i="1"/>
  <c r="H1876" i="1"/>
  <c r="H4068" i="1"/>
  <c r="H3274" i="1"/>
  <c r="H2512" i="1"/>
  <c r="H1332" i="1"/>
  <c r="H614" i="1"/>
  <c r="H1744" i="1"/>
  <c r="H340" i="1"/>
  <c r="H1888" i="1"/>
  <c r="H3064" i="1"/>
  <c r="H643" i="1"/>
  <c r="H5185" i="1"/>
  <c r="H3601" i="1"/>
  <c r="H3754" i="1"/>
  <c r="H3657" i="1"/>
  <c r="H3783" i="1"/>
  <c r="H3551" i="1"/>
  <c r="H2065" i="1"/>
  <c r="H4651" i="1"/>
  <c r="H1831" i="1"/>
  <c r="H3320" i="1"/>
  <c r="H680" i="1"/>
  <c r="H4236" i="1"/>
  <c r="H2495" i="1"/>
  <c r="H4398" i="1"/>
  <c r="H992" i="1"/>
  <c r="H2489" i="1"/>
  <c r="H2294" i="1"/>
  <c r="H276" i="1"/>
  <c r="H19" i="1"/>
  <c r="H2267" i="1"/>
  <c r="H2311" i="1"/>
  <c r="H5149" i="1"/>
  <c r="H3941" i="1"/>
  <c r="H5159" i="1"/>
  <c r="H4757" i="1"/>
  <c r="H4002" i="1"/>
  <c r="H5062" i="1"/>
  <c r="H4168" i="1"/>
  <c r="H1184" i="1"/>
  <c r="H3863" i="1"/>
  <c r="H4788" i="1"/>
  <c r="H1748" i="1"/>
  <c r="H4313" i="1"/>
  <c r="H2463" i="1"/>
  <c r="H2310" i="1"/>
  <c r="H2592" i="1"/>
  <c r="H1240" i="1"/>
  <c r="H1991" i="1"/>
  <c r="H2756" i="1"/>
  <c r="H1524" i="1"/>
  <c r="H3344" i="1"/>
  <c r="H1705" i="1"/>
  <c r="H1967" i="1"/>
  <c r="H523" i="1"/>
  <c r="H3839" i="1"/>
  <c r="H659" i="1"/>
  <c r="H3661" i="1"/>
  <c r="H2337" i="1"/>
  <c r="H3745" i="1"/>
  <c r="H4869" i="1"/>
  <c r="H4772" i="1"/>
  <c r="H2785" i="1"/>
  <c r="H2953" i="1"/>
  <c r="H3571" i="1"/>
  <c r="H4836" i="1"/>
  <c r="H4018" i="1"/>
  <c r="H4049" i="1"/>
  <c r="H2571" i="1"/>
  <c r="H1636" i="1"/>
  <c r="H4655" i="1"/>
  <c r="H1357" i="1"/>
  <c r="H1377" i="1"/>
  <c r="H884" i="1"/>
  <c r="H4050" i="1"/>
  <c r="H3930" i="1"/>
  <c r="H2857" i="1"/>
  <c r="H3358" i="1"/>
  <c r="H4280" i="1"/>
  <c r="H180" i="1"/>
  <c r="H4601" i="1"/>
  <c r="H4296" i="1"/>
  <c r="H2248" i="1"/>
  <c r="H2500" i="1"/>
  <c r="H4674" i="1"/>
  <c r="H3144" i="1"/>
  <c r="H511" i="1"/>
  <c r="H4181" i="1"/>
  <c r="H1472" i="1"/>
  <c r="H3556" i="1"/>
  <c r="H2456" i="1"/>
  <c r="H3316" i="1"/>
  <c r="H3259" i="1"/>
  <c r="H3379" i="1"/>
  <c r="H2839" i="1"/>
  <c r="H4070" i="1"/>
  <c r="H3984" i="1"/>
  <c r="H4414" i="1"/>
  <c r="H3664" i="1"/>
  <c r="H2832" i="1"/>
  <c r="H3560" i="1"/>
  <c r="H5018" i="1"/>
  <c r="H3033" i="1"/>
  <c r="H4571" i="1"/>
  <c r="H4993" i="1"/>
  <c r="H2435" i="1"/>
  <c r="H1378" i="1"/>
  <c r="H4363" i="1"/>
  <c r="H4994" i="1"/>
  <c r="H2439" i="1"/>
  <c r="H1689" i="1"/>
  <c r="H233" i="1"/>
  <c r="H3957" i="1"/>
  <c r="H2983" i="1"/>
  <c r="H4164" i="1"/>
  <c r="H2788" i="1"/>
  <c r="H3873" i="1"/>
  <c r="H3040" i="1"/>
  <c r="H4885" i="1"/>
  <c r="H3279" i="1"/>
  <c r="H311" i="1"/>
  <c r="H2636" i="1"/>
  <c r="H3051" i="1"/>
  <c r="H3257" i="1"/>
  <c r="H4076" i="1"/>
  <c r="H4732" i="1"/>
  <c r="H1709" i="1"/>
  <c r="H3614" i="1"/>
  <c r="H822" i="1"/>
  <c r="H1311" i="1"/>
  <c r="H2906" i="1"/>
  <c r="H1593" i="1"/>
  <c r="H2225" i="1"/>
  <c r="H705" i="1"/>
  <c r="H4927" i="1"/>
  <c r="H1481" i="1"/>
  <c r="H3773" i="1"/>
  <c r="H4543" i="1"/>
  <c r="H4733" i="1"/>
  <c r="H56" i="1"/>
  <c r="H5025" i="1"/>
  <c r="H3548" i="1"/>
  <c r="H2743" i="1"/>
  <c r="H805" i="1"/>
  <c r="H1768" i="1"/>
  <c r="H3028" i="1"/>
  <c r="H1597" i="1"/>
  <c r="H5195" i="1"/>
  <c r="H3318" i="1"/>
  <c r="H4356" i="1"/>
  <c r="H3775" i="1"/>
  <c r="H4094" i="1"/>
  <c r="H4975" i="1"/>
  <c r="H496" i="1"/>
  <c r="H3493" i="1"/>
  <c r="H3329" i="1"/>
  <c r="H2058" i="1"/>
  <c r="H742" i="1"/>
  <c r="H1860" i="1"/>
  <c r="H3577" i="1"/>
  <c r="H2425" i="1"/>
  <c r="H5108" i="1"/>
  <c r="H1936" i="1"/>
  <c r="H4043" i="1"/>
  <c r="H2299" i="1"/>
  <c r="H1680" i="1"/>
  <c r="H3198" i="1"/>
  <c r="H3073" i="1"/>
  <c r="H4809" i="1"/>
  <c r="H2422" i="1"/>
  <c r="H173" i="1"/>
  <c r="H3951" i="1"/>
  <c r="H1183" i="1"/>
  <c r="H2655" i="1"/>
  <c r="H748" i="1"/>
  <c r="H429" i="1"/>
  <c r="H3869" i="1"/>
  <c r="H3291" i="1"/>
  <c r="H3343" i="1"/>
  <c r="H1555" i="1"/>
  <c r="H2270" i="1"/>
  <c r="H2585" i="1"/>
  <c r="H2067" i="1"/>
  <c r="H2553" i="1"/>
  <c r="H1187" i="1"/>
  <c r="H2579" i="1"/>
  <c r="H251" i="1"/>
  <c r="H590" i="1"/>
  <c r="H3942" i="1"/>
  <c r="H4458" i="1"/>
  <c r="H2732" i="1"/>
  <c r="H2443" i="1"/>
  <c r="H1235" i="1"/>
  <c r="H4038" i="1"/>
  <c r="H2393" i="1"/>
  <c r="H2130" i="1"/>
  <c r="H3617" i="1"/>
  <c r="H12" i="1"/>
  <c r="H3856" i="1"/>
  <c r="H2125" i="1"/>
  <c r="H5193" i="1"/>
  <c r="H542" i="1"/>
  <c r="H2131" i="1"/>
  <c r="H870" i="1"/>
  <c r="H3328" i="1"/>
  <c r="H2097" i="1"/>
  <c r="H4361" i="1"/>
  <c r="H4970" i="1"/>
  <c r="H2241" i="1"/>
  <c r="H4995" i="1"/>
  <c r="H1745" i="1"/>
  <c r="H4705" i="1"/>
  <c r="H2555" i="1"/>
  <c r="H3897" i="1"/>
  <c r="H4445" i="1"/>
  <c r="H3458" i="1"/>
  <c r="H4703" i="1"/>
  <c r="H1873" i="1"/>
  <c r="H3534" i="1"/>
  <c r="H1624" i="1"/>
  <c r="H2653" i="1"/>
  <c r="H3711" i="1"/>
  <c r="H2103" i="1"/>
  <c r="H3960" i="1"/>
  <c r="H2231" i="1"/>
  <c r="H1672" i="1"/>
  <c r="H5174" i="1"/>
  <c r="H4476" i="1"/>
  <c r="H4200" i="1"/>
  <c r="H3723" i="1"/>
  <c r="H4835" i="1"/>
  <c r="H3498" i="1"/>
  <c r="H2123" i="1"/>
  <c r="H1352" i="1"/>
  <c r="H5037" i="1"/>
  <c r="H3240" i="1"/>
  <c r="H159" i="1"/>
  <c r="H4785" i="1"/>
  <c r="H4545" i="1"/>
  <c r="H4446" i="1"/>
  <c r="H3441" i="1"/>
  <c r="H485" i="1"/>
  <c r="H3659" i="1"/>
  <c r="H2532" i="1"/>
  <c r="H3973" i="1"/>
  <c r="H3056" i="1"/>
  <c r="H135" i="1"/>
  <c r="H2251" i="1"/>
  <c r="H2037" i="1"/>
  <c r="H5110" i="1"/>
  <c r="H4319" i="1"/>
  <c r="H53" i="1"/>
  <c r="H524" i="1"/>
  <c r="H4031" i="1"/>
  <c r="H2056" i="1"/>
  <c r="H2504" i="1"/>
  <c r="H2013" i="1"/>
  <c r="H4576" i="1"/>
  <c r="H803" i="1"/>
  <c r="H3332" i="1"/>
  <c r="H5039" i="1"/>
  <c r="H3540" i="1"/>
  <c r="H4841" i="1"/>
  <c r="H4341" i="1"/>
  <c r="H3136" i="1"/>
  <c r="H1993" i="1"/>
  <c r="H1271" i="1"/>
  <c r="H3418" i="1"/>
  <c r="H3759" i="1"/>
  <c r="H781" i="1"/>
  <c r="H4610" i="1"/>
  <c r="H4590" i="1"/>
  <c r="H4553" i="1"/>
  <c r="H2705" i="1"/>
  <c r="H3608" i="1"/>
  <c r="H4024" i="1"/>
  <c r="H2849" i="1"/>
  <c r="H2312" i="1"/>
  <c r="H4347" i="1"/>
  <c r="H2757" i="1"/>
  <c r="H5026" i="1"/>
  <c r="H339" i="1"/>
  <c r="H1987" i="1"/>
  <c r="H3838" i="1"/>
  <c r="H3758" i="1"/>
  <c r="H2128" i="1"/>
  <c r="H412" i="1"/>
  <c r="H3521" i="1"/>
  <c r="H3412" i="1"/>
  <c r="H2436" i="1"/>
  <c r="H4134" i="1"/>
  <c r="H2455" i="1"/>
  <c r="H1565" i="1"/>
  <c r="H4505" i="1"/>
  <c r="H3966" i="1"/>
  <c r="H827" i="1"/>
  <c r="H525" i="1"/>
  <c r="H3857" i="1"/>
  <c r="H5202" i="1"/>
  <c r="H4856" i="1"/>
  <c r="H4030" i="1"/>
  <c r="H3795" i="1"/>
  <c r="H1075" i="1"/>
  <c r="H3258" i="1"/>
  <c r="H4427" i="1"/>
  <c r="H482" i="1"/>
  <c r="H4519" i="1"/>
  <c r="H4898" i="1"/>
  <c r="H443" i="1"/>
  <c r="H5007" i="1"/>
  <c r="H3387" i="1"/>
  <c r="H1628" i="1"/>
  <c r="H3643" i="1"/>
  <c r="H4172" i="1"/>
  <c r="H3589" i="1"/>
  <c r="H583" i="1"/>
  <c r="H5087" i="1"/>
  <c r="H4658" i="1"/>
  <c r="H2576" i="1"/>
  <c r="H1195" i="1"/>
  <c r="H4074" i="1"/>
  <c r="H3868" i="1"/>
  <c r="H2215" i="1"/>
  <c r="H989" i="1"/>
  <c r="H1251" i="1"/>
  <c r="H1850" i="1"/>
  <c r="H204" i="1"/>
  <c r="H4058" i="1"/>
  <c r="H3781" i="1"/>
  <c r="H1883" i="1"/>
  <c r="H243" i="1"/>
  <c r="H1957" i="1"/>
  <c r="H3263" i="1"/>
  <c r="H1417" i="1"/>
  <c r="H2594" i="1"/>
  <c r="H2791" i="1"/>
  <c r="H4734" i="1"/>
  <c r="H2176" i="1"/>
  <c r="H3948" i="1"/>
  <c r="H565" i="1"/>
  <c r="H2437" i="1"/>
  <c r="H2777" i="1"/>
  <c r="H4715" i="1"/>
  <c r="H2357" i="1"/>
  <c r="H3646" i="1"/>
  <c r="H3243" i="1"/>
  <c r="H3535" i="1"/>
  <c r="H5019" i="1"/>
  <c r="H2947" i="1"/>
  <c r="H1829" i="1"/>
  <c r="H4989" i="1"/>
  <c r="H3743" i="1"/>
  <c r="H1828" i="1"/>
  <c r="H1783" i="1"/>
  <c r="H747" i="1"/>
  <c r="H1898" i="1"/>
  <c r="H131" i="1"/>
  <c r="H3017" i="1"/>
  <c r="H3945" i="1"/>
  <c r="H541" i="1"/>
  <c r="H1179" i="1"/>
  <c r="H1573" i="1"/>
  <c r="H938" i="1"/>
  <c r="H3478" i="1"/>
  <c r="H2714" i="1"/>
  <c r="H3707" i="1"/>
  <c r="H2846" i="1"/>
  <c r="H4536" i="1"/>
  <c r="H4032" i="1"/>
  <c r="H2208" i="1"/>
  <c r="H4438" i="1"/>
  <c r="H1314" i="1"/>
  <c r="H2140" i="1"/>
  <c r="H2423" i="1"/>
  <c r="H3541" i="1"/>
  <c r="H2531" i="1"/>
  <c r="H550" i="1"/>
  <c r="H3222" i="1"/>
  <c r="H1822" i="1"/>
  <c r="H3215" i="1"/>
  <c r="H719" i="1"/>
  <c r="H2397" i="1"/>
  <c r="H3310" i="1"/>
  <c r="H1136" i="1"/>
  <c r="H2285" i="1"/>
  <c r="H3382" i="1"/>
  <c r="H3522" i="1"/>
  <c r="H815" i="1"/>
  <c r="H3962" i="1"/>
  <c r="H1926" i="1"/>
  <c r="H4625" i="1"/>
  <c r="H1373" i="1"/>
  <c r="H2003" i="1"/>
  <c r="H1405" i="1"/>
  <c r="H2701" i="1"/>
  <c r="H3206" i="1"/>
  <c r="H1023" i="1"/>
  <c r="H1383" i="1"/>
  <c r="H122" i="1"/>
  <c r="H1612" i="1"/>
  <c r="H4166" i="1"/>
  <c r="H3492" i="1"/>
  <c r="H683" i="1"/>
  <c r="H1858" i="1"/>
  <c r="H4461" i="1"/>
  <c r="H2542" i="1"/>
  <c r="H895" i="1"/>
  <c r="H4599" i="1"/>
  <c r="H2711" i="1"/>
  <c r="H4604" i="1"/>
  <c r="H3878" i="1"/>
  <c r="H3384" i="1"/>
  <c r="H1901" i="1"/>
  <c r="H4135" i="1"/>
  <c r="H172" i="1"/>
  <c r="H549" i="1"/>
  <c r="H883" i="1"/>
  <c r="H2943" i="1"/>
  <c r="H1124" i="1"/>
  <c r="H1462" i="1"/>
  <c r="H751" i="1"/>
  <c r="H2284" i="1"/>
  <c r="H2739" i="1"/>
  <c r="H1602" i="1"/>
  <c r="H3591" i="1"/>
  <c r="H1393" i="1"/>
  <c r="H376" i="1"/>
  <c r="H2501" i="1"/>
  <c r="H3788" i="1"/>
  <c r="H2190" i="1"/>
  <c r="H2158" i="1"/>
  <c r="H140" i="1"/>
  <c r="H2272" i="1"/>
  <c r="H1877" i="1"/>
  <c r="H2951" i="1"/>
  <c r="H3921" i="1"/>
  <c r="H3810" i="1"/>
  <c r="H3740" i="1"/>
  <c r="H3287" i="1"/>
  <c r="H2362" i="1"/>
  <c r="H2430" i="1"/>
  <c r="H1961" i="1"/>
  <c r="H3595" i="1"/>
  <c r="H1862" i="1"/>
  <c r="H3947" i="1"/>
  <c r="H4664" i="1"/>
  <c r="H3989" i="1"/>
  <c r="H1946" i="1"/>
  <c r="H1507" i="1"/>
  <c r="H3261" i="1"/>
  <c r="H3430" i="1"/>
  <c r="H3223" i="1"/>
  <c r="H937" i="1"/>
  <c r="H3504" i="1"/>
  <c r="H232" i="1"/>
  <c r="H950" i="1"/>
  <c r="H95" i="1"/>
  <c r="H3209" i="1"/>
  <c r="H2432" i="1"/>
  <c r="H4943" i="1"/>
  <c r="H3074" i="1"/>
  <c r="H3088" i="1"/>
  <c r="H3020" i="1"/>
  <c r="H624" i="1"/>
  <c r="H1388" i="1"/>
  <c r="H4380" i="1"/>
  <c r="H4717" i="1"/>
  <c r="H3673" i="1"/>
  <c r="H4634" i="1"/>
  <c r="H4452" i="1"/>
  <c r="H4908" i="1"/>
  <c r="H2524" i="1"/>
  <c r="H3238" i="1"/>
  <c r="H2720" i="1"/>
  <c r="H3465" i="1"/>
  <c r="H1290" i="1"/>
  <c r="H5198" i="1"/>
  <c r="H2253" i="1"/>
  <c r="H77" i="1"/>
  <c r="H5111" i="1"/>
  <c r="H1824" i="1"/>
  <c r="H128" i="1"/>
  <c r="H2742" i="1"/>
  <c r="H1257" i="1"/>
  <c r="H419" i="1"/>
  <c r="H1605" i="1"/>
  <c r="H2070" i="1"/>
  <c r="H3776" i="1"/>
  <c r="H594" i="1"/>
  <c r="H4747" i="1"/>
  <c r="H4429" i="1"/>
  <c r="H4731" i="1"/>
  <c r="H1289" i="1"/>
  <c r="H2818" i="1"/>
  <c r="H2908" i="1"/>
  <c r="H2910" i="1"/>
  <c r="H4791" i="1"/>
  <c r="H2318" i="1"/>
  <c r="H213" i="1"/>
  <c r="H2663" i="1"/>
  <c r="H1461" i="1"/>
  <c r="H5147" i="1"/>
  <c r="H3935" i="1"/>
  <c r="H3926" i="1"/>
  <c r="H3853" i="1"/>
  <c r="H2048" i="1"/>
  <c r="H5015" i="1"/>
  <c r="H4560" i="1"/>
  <c r="H974" i="1"/>
  <c r="H1045" i="1"/>
  <c r="H2595" i="1"/>
  <c r="H3351" i="1"/>
  <c r="H4374" i="1"/>
  <c r="H259" i="1"/>
  <c r="H2868" i="1"/>
  <c r="H4019" i="1"/>
  <c r="H2671" i="1"/>
  <c r="H2076" i="1"/>
  <c r="H4508" i="1"/>
  <c r="H1695" i="1"/>
  <c r="H2710" i="1"/>
  <c r="H2124" i="1"/>
  <c r="H4721" i="1"/>
  <c r="H5190" i="1"/>
  <c r="H3315" i="1"/>
  <c r="H3309" i="1"/>
  <c r="H1469" i="1"/>
  <c r="H2833" i="1"/>
  <c r="H789" i="1"/>
  <c r="H1655" i="1"/>
  <c r="H4447" i="1"/>
  <c r="H3803" i="1"/>
  <c r="H4234" i="1"/>
  <c r="H111" i="1"/>
  <c r="H2852" i="1"/>
  <c r="H4930" i="1"/>
  <c r="H3764" i="1"/>
  <c r="H4848" i="1"/>
  <c r="H4407" i="1"/>
  <c r="H2973" i="1"/>
  <c r="H4247" i="1"/>
  <c r="H4343" i="1"/>
  <c r="H2098" i="1"/>
  <c r="H4859" i="1"/>
  <c r="H3918" i="1"/>
  <c r="H1517" i="1"/>
  <c r="H4712" i="1"/>
  <c r="H2099" i="1"/>
  <c r="H1125" i="1"/>
  <c r="H2387" i="1"/>
  <c r="H4035" i="1"/>
  <c r="H4681" i="1"/>
  <c r="H4311" i="1"/>
  <c r="H5" i="1"/>
  <c r="H2797" i="1"/>
  <c r="H4842" i="1"/>
  <c r="H4749" i="1"/>
  <c r="H3065" i="1"/>
  <c r="H1425" i="1"/>
  <c r="H769" i="1"/>
  <c r="H3621" i="1"/>
  <c r="H2568" i="1"/>
  <c r="H5093" i="1"/>
  <c r="H833" i="1"/>
  <c r="H2825" i="1"/>
  <c r="H2640" i="1"/>
  <c r="H3443" i="1"/>
  <c r="H3093" i="1"/>
  <c r="H3181" i="1"/>
  <c r="H3907" i="1"/>
  <c r="H3924" i="1"/>
  <c r="H2896" i="1"/>
  <c r="H1293" i="1"/>
  <c r="H4977" i="1"/>
  <c r="H3472" i="1"/>
  <c r="H1789" i="1"/>
  <c r="H4008" i="1"/>
  <c r="H5161" i="1"/>
  <c r="H3231" i="1"/>
  <c r="H4843" i="1"/>
  <c r="H1803" i="1"/>
  <c r="H3967" i="1"/>
  <c r="H4064" i="1"/>
  <c r="H2948" i="1"/>
  <c r="H3179" i="1"/>
  <c r="H2567" i="1"/>
  <c r="H1395" i="1"/>
  <c r="H2487" i="1"/>
  <c r="H4015" i="1"/>
  <c r="H4158" i="1"/>
  <c r="H663" i="1"/>
  <c r="H471" i="1"/>
  <c r="H1523" i="1"/>
  <c r="H3696" i="1"/>
  <c r="H3578" i="1"/>
  <c r="H5065" i="1"/>
  <c r="H4779" i="1"/>
  <c r="H2930" i="1"/>
  <c r="H1808" i="1"/>
  <c r="H4308" i="1"/>
  <c r="H4403" i="1"/>
  <c r="H4946" i="1"/>
  <c r="H4266" i="1"/>
  <c r="H3395" i="1"/>
  <c r="H3149" i="1"/>
  <c r="H1767" i="1"/>
  <c r="H3503" i="1"/>
  <c r="H4768" i="1"/>
  <c r="H1668" i="1"/>
  <c r="H2997" i="1"/>
  <c r="H2993" i="1"/>
  <c r="H1600" i="1"/>
  <c r="H201" i="1"/>
  <c r="H1740" i="1"/>
  <c r="H3806" i="1"/>
  <c r="H1535" i="1"/>
  <c r="H3355" i="1"/>
  <c r="H5181" i="1"/>
  <c r="H1856" i="1"/>
  <c r="H2871" i="1"/>
  <c r="H4332" i="1"/>
  <c r="H4987" i="1"/>
  <c r="H1160" i="1"/>
  <c r="H4854" i="1"/>
  <c r="H3488" i="1"/>
  <c r="H2988" i="1"/>
  <c r="H1644" i="1"/>
  <c r="H4511" i="1"/>
  <c r="H2604" i="1"/>
  <c r="H2297" i="1"/>
  <c r="H2508" i="1"/>
  <c r="H3278" i="1"/>
  <c r="H4275" i="1"/>
  <c r="H2643" i="1"/>
  <c r="H337" i="1"/>
  <c r="H2821" i="1"/>
  <c r="H3489" i="1"/>
  <c r="H981" i="1"/>
  <c r="H5006" i="1"/>
  <c r="H1817" i="1"/>
  <c r="H4115" i="1"/>
  <c r="H2809" i="1"/>
  <c r="H1450" i="1"/>
  <c r="H1607" i="1"/>
  <c r="H2740" i="1"/>
  <c r="H3668" i="1"/>
  <c r="H4420" i="1"/>
  <c r="H2860" i="1"/>
  <c r="H2047" i="1"/>
  <c r="H1264" i="1"/>
  <c r="H2359" i="1"/>
  <c r="H3525" i="1"/>
  <c r="H873" i="1"/>
  <c r="H1719" i="1"/>
  <c r="H4189" i="1"/>
  <c r="H3561" i="1"/>
  <c r="H3152" i="1"/>
  <c r="H4954" i="1"/>
  <c r="H1899" i="1"/>
  <c r="H3491" i="1"/>
  <c r="H3363" i="1"/>
  <c r="H3704" i="1"/>
  <c r="H2073" i="1"/>
  <c r="H4312" i="1"/>
  <c r="H2817" i="1"/>
  <c r="H2381" i="1"/>
  <c r="H1176" i="1"/>
  <c r="H3666" i="1"/>
  <c r="H4126" i="1"/>
  <c r="H2189" i="1"/>
  <c r="H4893" i="1"/>
  <c r="H4062" i="1"/>
  <c r="H3241" i="1"/>
  <c r="H4386" i="1"/>
  <c r="H3848" i="1"/>
  <c r="H971" i="1"/>
  <c r="H3345" i="1"/>
  <c r="H3652" i="1"/>
  <c r="H3403" i="1"/>
  <c r="H4793" i="1"/>
  <c r="H2905" i="1"/>
  <c r="H3229" i="1"/>
  <c r="H239" i="1"/>
  <c r="H1273" i="1"/>
  <c r="H584" i="1"/>
  <c r="H3124" i="1"/>
  <c r="H929" i="1"/>
  <c r="H4539" i="1"/>
  <c r="H551" i="1"/>
  <c r="H4588" i="1"/>
  <c r="H3622" i="1"/>
  <c r="H2007" i="1"/>
  <c r="H2180" i="1"/>
  <c r="H2368" i="1"/>
  <c r="H3574" i="1"/>
  <c r="H4507" i="1"/>
  <c r="H4824" i="1"/>
  <c r="H3610" i="1"/>
  <c r="H4093" i="1"/>
  <c r="H4071" i="1"/>
  <c r="H3845" i="1"/>
  <c r="H3537" i="1"/>
  <c r="H4907" i="1"/>
  <c r="H3081" i="1"/>
  <c r="H4022" i="1"/>
  <c r="H4112" i="1"/>
  <c r="H2990" i="1"/>
  <c r="H1797" i="1"/>
  <c r="H3184" i="1"/>
  <c r="H405" i="1"/>
  <c r="H2645" i="1"/>
  <c r="H1622" i="1"/>
  <c r="H3244" i="1"/>
  <c r="H4799" i="1"/>
  <c r="H1688" i="1"/>
  <c r="H3428" i="1"/>
  <c r="H3927" i="1"/>
  <c r="H3214" i="1"/>
  <c r="H2607" i="1"/>
  <c r="H3142" i="1"/>
  <c r="H2132" i="1"/>
  <c r="H33" i="1"/>
  <c r="H2459" i="1"/>
  <c r="H2068" i="1"/>
  <c r="H5099" i="1"/>
  <c r="H3818" i="1"/>
  <c r="H3774" i="1"/>
  <c r="H1656" i="1"/>
  <c r="H4677" i="1"/>
  <c r="H3425" i="1"/>
  <c r="H2866" i="1"/>
  <c r="H1221" i="1"/>
  <c r="H3014" i="1"/>
  <c r="H1504" i="1"/>
  <c r="H3847" i="1"/>
  <c r="H2975" i="1"/>
  <c r="H734" i="1"/>
  <c r="H2727" i="1"/>
  <c r="H3742" i="1"/>
  <c r="H2963" i="1"/>
  <c r="H1298" i="1"/>
  <c r="H2928" i="1"/>
  <c r="H2224" i="1"/>
  <c r="H3527" i="1"/>
  <c r="H559" i="1"/>
  <c r="H4151" i="1"/>
  <c r="H1848" i="1"/>
  <c r="H2831" i="1"/>
  <c r="H3296" i="1"/>
  <c r="H2889" i="1"/>
  <c r="H2934" i="1"/>
  <c r="H3828" i="1"/>
  <c r="H3446" i="1"/>
  <c r="H868" i="1"/>
  <c r="H3023" i="1"/>
  <c r="H1712" i="1"/>
  <c r="H1580" i="1"/>
  <c r="H3850" i="1"/>
  <c r="H2040" i="1"/>
  <c r="H1248" i="1"/>
  <c r="H400" i="1"/>
  <c r="H2862" i="1"/>
  <c r="H2734" i="1"/>
  <c r="H2813" i="1"/>
  <c r="H4048" i="1"/>
  <c r="H433" i="1"/>
  <c r="H4855" i="1"/>
  <c r="H906" i="1"/>
  <c r="H2625" i="1"/>
  <c r="H4223" i="1"/>
  <c r="H3429" i="1"/>
  <c r="H3302" i="1"/>
  <c r="H118" i="1"/>
  <c r="H2719" i="1"/>
  <c r="H2689" i="1"/>
  <c r="H2493" i="1"/>
  <c r="H3760" i="1"/>
  <c r="H4831" i="1"/>
  <c r="H917" i="1"/>
  <c r="H2782" i="1"/>
  <c r="H4654" i="1"/>
  <c r="H1861" i="1"/>
  <c r="H4302" i="1"/>
  <c r="H2064" i="1"/>
  <c r="H3636" i="1"/>
  <c r="H2623" i="1"/>
  <c r="H98" i="1"/>
  <c r="H1571" i="1"/>
  <c r="H3883" i="1"/>
  <c r="H2581" i="1"/>
  <c r="H1742" i="1"/>
  <c r="H3360" i="1"/>
  <c r="H4960" i="1"/>
  <c r="H3483" i="1"/>
  <c r="H1812" i="1"/>
  <c r="H4471" i="1"/>
  <c r="H4879" i="1"/>
  <c r="H3662" i="1"/>
  <c r="H2652" i="1"/>
  <c r="H148" i="1"/>
  <c r="H263" i="1"/>
  <c r="H4934" i="1"/>
  <c r="H2196" i="1"/>
  <c r="H3648" i="1"/>
  <c r="H3581" i="1"/>
  <c r="H294" i="1"/>
  <c r="H2969" i="1"/>
  <c r="H2031" i="1"/>
  <c r="H2265" i="1"/>
  <c r="H3867" i="1"/>
  <c r="H755" i="1"/>
  <c r="H3102" i="1"/>
  <c r="H1065" i="1"/>
  <c r="H3963" i="1"/>
  <c r="H254" i="1"/>
  <c r="H4042" i="1"/>
  <c r="H4978" i="1"/>
  <c r="H1327" i="1"/>
  <c r="H195" i="1"/>
  <c r="H532" i="1"/>
  <c r="H2544" i="1"/>
  <c r="H3121" i="1"/>
  <c r="H4316" i="1"/>
  <c r="H1790" i="1"/>
  <c r="H802" i="1"/>
  <c r="H1042" i="1"/>
  <c r="H607" i="1"/>
  <c r="H5128" i="1"/>
  <c r="H2343" i="1"/>
  <c r="H3193" i="1"/>
  <c r="H2954" i="1"/>
  <c r="H2252" i="1"/>
  <c r="H2220" i="1"/>
  <c r="H1046" i="1"/>
  <c r="H2171" i="1"/>
  <c r="H578" i="1"/>
  <c r="H2315" i="1"/>
  <c r="H5116" i="1"/>
  <c r="H2086" i="1"/>
  <c r="H3570" i="1"/>
  <c r="H1706" i="1"/>
  <c r="H3248" i="1"/>
  <c r="H2330" i="1"/>
  <c r="H2794" i="1"/>
  <c r="H2260" i="1"/>
  <c r="H4597" i="1"/>
  <c r="H4255" i="1"/>
  <c r="H777" i="1"/>
  <c r="H2766" i="1"/>
  <c r="H2850" i="1"/>
  <c r="H2696" i="1"/>
  <c r="H3916" i="1"/>
  <c r="H1794" i="1"/>
  <c r="H472" i="1"/>
  <c r="H848" i="1"/>
  <c r="H1538" i="1"/>
  <c r="H3433" i="1"/>
  <c r="H2244" i="1"/>
  <c r="H1586" i="1"/>
  <c r="H3663" i="1"/>
  <c r="H5102" i="1"/>
  <c r="H2066" i="1"/>
  <c r="H931" i="1"/>
  <c r="H3750" i="1"/>
  <c r="H3573" i="1"/>
  <c r="H2293" i="1"/>
  <c r="H371" i="1"/>
  <c r="H4097" i="1"/>
  <c r="H2935" i="1"/>
  <c r="H786" i="1"/>
  <c r="H296" i="1"/>
  <c r="H4259" i="1"/>
  <c r="H4764" i="1"/>
  <c r="H3327" i="1"/>
  <c r="H5113" i="1"/>
  <c r="H3435" i="1"/>
  <c r="H4411" i="1"/>
  <c r="H1864" i="1"/>
  <c r="H3564" i="1"/>
  <c r="H54" i="1"/>
  <c r="H2032" i="1"/>
  <c r="H3502" i="1"/>
  <c r="H4944" i="1"/>
  <c r="H2192" i="1"/>
  <c r="H2002" i="1"/>
  <c r="H4197" i="1"/>
  <c r="H2287" i="1"/>
  <c r="H4801" i="1"/>
  <c r="H2087" i="1"/>
  <c r="H2503" i="1"/>
  <c r="H4375" i="1"/>
  <c r="H5151" i="1"/>
  <c r="H4561" i="1"/>
  <c r="H3009" i="1"/>
  <c r="H3481" i="1"/>
  <c r="H2039" i="1"/>
  <c r="H4541" i="1"/>
  <c r="H2275" i="1"/>
  <c r="H309" i="1"/>
  <c r="H3637" i="1"/>
  <c r="H1227" i="1"/>
  <c r="H4346" i="1"/>
  <c r="H1400" i="1"/>
  <c r="H4423" i="1"/>
  <c r="H4583" i="1"/>
  <c r="H791" i="1"/>
  <c r="H4320" i="1"/>
  <c r="H447" i="1"/>
  <c r="H2684" i="1"/>
  <c r="H1261" i="1"/>
  <c r="H4786" i="1"/>
  <c r="H1477" i="1"/>
  <c r="H1670" i="1"/>
  <c r="H3110" i="1"/>
  <c r="H2707" i="1"/>
  <c r="H893" i="1"/>
  <c r="H3995" i="1"/>
  <c r="H3779" i="1"/>
  <c r="H2888" i="1"/>
  <c r="H3155" i="1"/>
  <c r="H3861" i="1"/>
  <c r="H1301" i="1"/>
  <c r="H2006" i="1"/>
  <c r="H4645" i="1"/>
  <c r="H271" i="1"/>
  <c r="H4169" i="1"/>
  <c r="H711" i="1"/>
  <c r="H941" i="1"/>
  <c r="H3105" i="1"/>
  <c r="H2444" i="1"/>
  <c r="H3694" i="1"/>
  <c r="H2606" i="1"/>
  <c r="H530" i="1"/>
  <c r="H2111" i="1"/>
  <c r="H2411" i="1"/>
  <c r="H4482" i="1"/>
  <c r="H2718" i="1"/>
  <c r="H1209" i="1"/>
  <c r="H3413" i="1"/>
  <c r="H3008" i="1"/>
  <c r="H3276" i="1"/>
  <c r="H1434" i="1"/>
  <c r="H1577" i="1"/>
  <c r="H3057" i="1"/>
  <c r="H2458" i="1"/>
  <c r="H3887" i="1"/>
  <c r="H4578" i="1"/>
  <c r="H2678" i="1"/>
  <c r="H3693" i="1"/>
  <c r="H1279" i="1"/>
  <c r="H2239" i="1"/>
  <c r="H1491" i="1"/>
  <c r="H1932" i="1"/>
  <c r="H4350" i="1"/>
  <c r="H4524" i="1"/>
  <c r="H3479" i="1"/>
  <c r="H4408" i="1"/>
  <c r="H4183" i="1"/>
  <c r="H4572" i="1"/>
  <c r="H5172" i="1"/>
  <c r="H4262" i="1"/>
  <c r="H2762" i="1"/>
  <c r="H3212" i="1"/>
  <c r="H4549" i="1"/>
  <c r="H1358" i="1"/>
  <c r="H678" i="1"/>
  <c r="H1220" i="1"/>
  <c r="H4706" i="1"/>
  <c r="H4932" i="1"/>
  <c r="H3141" i="1"/>
  <c r="H4845" i="1"/>
  <c r="H3321" i="1"/>
  <c r="H1678" i="1"/>
  <c r="H1347" i="1"/>
  <c r="H4385" i="1"/>
  <c r="H4054" i="1"/>
  <c r="H3896" i="1"/>
  <c r="H451" i="1"/>
  <c r="H1424" i="1"/>
  <c r="H5070" i="1"/>
  <c r="H5054" i="1"/>
  <c r="H487" i="1"/>
  <c r="H3393" i="1"/>
  <c r="H4632" i="1"/>
  <c r="H3981" i="1"/>
  <c r="H4911" i="1"/>
  <c r="H4463" i="1"/>
  <c r="H1662" i="1"/>
  <c r="H4649" i="1"/>
  <c r="H1186" i="1"/>
  <c r="H401" i="1"/>
  <c r="H1175" i="1"/>
  <c r="H1827" i="1"/>
  <c r="H2269" i="1"/>
  <c r="H2119" i="1"/>
  <c r="H3895" i="1"/>
  <c r="H2700" i="1"/>
  <c r="H1158" i="1"/>
  <c r="H4942" i="1"/>
  <c r="H3019" i="1"/>
  <c r="H3119" i="1"/>
  <c r="H3674" i="1"/>
  <c r="H4362" i="1"/>
  <c r="H4122" i="1"/>
  <c r="H2615" i="1"/>
  <c r="H1687" i="1"/>
  <c r="H4878" i="1"/>
  <c r="H2516" i="1"/>
  <c r="H2415" i="1"/>
  <c r="H3717" i="1"/>
  <c r="H3516" i="1"/>
  <c r="H3584" i="1"/>
  <c r="H1950" i="1"/>
  <c r="H2936" i="1"/>
  <c r="H1216" i="1"/>
  <c r="H3530" i="1"/>
  <c r="H4206" i="1"/>
  <c r="H1934" i="1"/>
  <c r="H2559" i="1"/>
  <c r="H4568" i="1"/>
  <c r="H453" i="1"/>
  <c r="H2770" i="1"/>
  <c r="H3109" i="1"/>
  <c r="H3423" i="1"/>
  <c r="H773" i="1"/>
  <c r="H3334" i="1"/>
  <c r="H1299" i="1"/>
  <c r="H2806" i="1"/>
  <c r="H985" i="1"/>
  <c r="H533" i="1"/>
  <c r="H4762" i="1"/>
  <c r="H811" i="1"/>
  <c r="H164" i="1"/>
  <c r="H1340" i="1"/>
  <c r="H1806" i="1"/>
  <c r="H3894" i="1"/>
  <c r="H3769" i="1"/>
  <c r="H639" i="1"/>
  <c r="H1362" i="1"/>
  <c r="H1900" i="1"/>
  <c r="H4935" i="1"/>
  <c r="H2737" i="1"/>
  <c r="H2635" i="1"/>
  <c r="H1427" i="1"/>
  <c r="H4089" i="1"/>
  <c r="H1076" i="1"/>
  <c r="H3588" i="1"/>
  <c r="H5189" i="1"/>
  <c r="H3452" i="1"/>
  <c r="H1962" i="1"/>
  <c r="H4914" i="1"/>
  <c r="H3356" i="1"/>
  <c r="H4034" i="1"/>
  <c r="H3455" i="1"/>
  <c r="H5105" i="1"/>
  <c r="H3076" i="1"/>
  <c r="H3053" i="1"/>
  <c r="H4737" i="1"/>
  <c r="H2378" i="1"/>
  <c r="H185" i="1"/>
  <c r="H4212" i="1"/>
  <c r="H4009" i="1"/>
  <c r="H4469" i="1"/>
  <c r="H1959" i="1"/>
  <c r="H1307" i="1"/>
  <c r="H2779" i="1"/>
  <c r="H2893" i="1"/>
  <c r="H1363" i="1"/>
  <c r="H3922" i="1"/>
  <c r="H3808" i="1"/>
  <c r="H816" i="1"/>
  <c r="H246" i="1"/>
  <c r="H1929" i="1"/>
  <c r="H2659" i="1"/>
  <c r="H1818" i="1"/>
  <c r="H4383" i="1"/>
  <c r="H2674" i="1"/>
  <c r="H3886" i="1"/>
  <c r="H2753" i="1"/>
  <c r="H2341" i="1"/>
  <c r="H2944" i="1"/>
  <c r="H4900" i="1"/>
  <c r="H2584" i="1"/>
  <c r="H5017" i="1"/>
  <c r="H2314" i="1"/>
  <c r="H1034" i="1"/>
  <c r="H3582" i="1"/>
  <c r="H2409" i="1"/>
  <c r="H1494" i="1"/>
  <c r="H1372" i="1"/>
  <c r="H3905" i="1"/>
  <c r="H4379" i="1"/>
  <c r="H410" i="1"/>
  <c r="H2468" i="1"/>
  <c r="H1498" i="1"/>
  <c r="H4830" i="1"/>
  <c r="H2736" i="1"/>
  <c r="H250" i="1"/>
  <c r="H1562" i="1"/>
  <c r="H2886" i="1"/>
  <c r="H1568" i="1"/>
  <c r="H2798" i="1"/>
  <c r="H3566" i="1"/>
  <c r="H1977" i="1"/>
  <c r="H1557" i="1"/>
  <c r="H997" i="1"/>
  <c r="H1138" i="1"/>
  <c r="H2758" i="1"/>
  <c r="H2507" i="1"/>
  <c r="H3683" i="1"/>
  <c r="H4769" i="1"/>
  <c r="H2169" i="1"/>
  <c r="H2230" i="1"/>
  <c r="H2161" i="1"/>
  <c r="H4636" i="1"/>
  <c r="H1751" i="1"/>
  <c r="H4552" i="1"/>
  <c r="H3628" i="1"/>
  <c r="H4349" i="1"/>
  <c r="H1955" i="1"/>
  <c r="H4840" i="1"/>
  <c r="H4059" i="1"/>
  <c r="H3665" i="1"/>
  <c r="H4348" i="1"/>
  <c r="H3791" i="1"/>
  <c r="H2601" i="1"/>
  <c r="H1199" i="1"/>
  <c r="H4616" i="1"/>
  <c r="H2590" i="1"/>
  <c r="H3068" i="1"/>
  <c r="H543" i="1"/>
  <c r="H4186" i="1"/>
  <c r="H3337" i="1"/>
  <c r="H3173" i="1"/>
  <c r="H2545" i="1"/>
  <c r="H2488" i="1"/>
  <c r="H1994" i="1"/>
  <c r="H150" i="1"/>
  <c r="H4402" i="1"/>
  <c r="H707" i="1"/>
  <c r="H1647" i="1"/>
  <c r="H176" i="1"/>
  <c r="H995" i="1"/>
  <c r="H2865" i="1"/>
  <c r="H3385" i="1"/>
  <c r="H1335" i="1"/>
  <c r="H3002" i="1"/>
  <c r="H5168" i="1"/>
  <c r="H2751" i="1"/>
  <c r="H1365" i="1"/>
  <c r="H1102" i="1"/>
  <c r="H3675" i="1"/>
  <c r="H1268" i="1"/>
  <c r="H3748" i="1"/>
  <c r="H4011" i="1"/>
  <c r="H2012" i="1"/>
  <c r="H1166" i="1"/>
  <c r="H1717" i="1"/>
  <c r="H3264" i="1"/>
  <c r="H1779" i="1"/>
  <c r="H1312" i="1"/>
  <c r="H5148" i="1"/>
  <c r="H1650" i="1"/>
  <c r="H4129" i="1"/>
  <c r="H1354" i="1"/>
  <c r="H2709" i="1"/>
  <c r="H2879" i="1"/>
  <c r="H4816" i="1"/>
  <c r="H1182" i="1"/>
  <c r="H4412" i="1"/>
  <c r="H4953" i="1"/>
  <c r="H3389" i="1"/>
  <c r="H2060" i="1"/>
  <c r="H2588" i="1"/>
  <c r="H840" i="1"/>
  <c r="H5201" i="1"/>
  <c r="H4533" i="1"/>
  <c r="H5153" i="1"/>
  <c r="H1718" i="1"/>
  <c r="H2538" i="1"/>
  <c r="H1747" i="1"/>
  <c r="H1082" i="1"/>
  <c r="H1285" i="1"/>
  <c r="H3404" i="1"/>
  <c r="H1376" i="1"/>
  <c r="H2394" i="1"/>
  <c r="H1927" i="1"/>
  <c r="H1005" i="1"/>
  <c r="H4454" i="1"/>
  <c r="H1001" i="1"/>
  <c r="H5166" i="1"/>
  <c r="H3285" i="1"/>
  <c r="H4567" i="1"/>
  <c r="H4231" i="1"/>
  <c r="H3326" i="1"/>
  <c r="H1941" i="1"/>
  <c r="H1791" i="1"/>
  <c r="H867" i="1"/>
  <c r="H81" i="1"/>
  <c r="H1906" i="1"/>
  <c r="H5047" i="1"/>
  <c r="H2768" i="1"/>
  <c r="H4488" i="1"/>
  <c r="H3511" i="1"/>
  <c r="H3323" i="1"/>
  <c r="H4600" i="1"/>
  <c r="H1049" i="1"/>
  <c r="H4127" i="1"/>
  <c r="H1210" i="1"/>
  <c r="H4281" i="1"/>
  <c r="H2431" i="1"/>
  <c r="H2836" i="1"/>
  <c r="H1437" i="1"/>
  <c r="H2515" i="1"/>
  <c r="H1820" i="1"/>
  <c r="H3277" i="1"/>
  <c r="H3835" i="1"/>
  <c r="H4596" i="1"/>
  <c r="H1404" i="1"/>
  <c r="H4529" i="1"/>
  <c r="H2873" i="1"/>
  <c r="H1196" i="1"/>
  <c r="H26" i="1"/>
  <c r="H3518" i="1"/>
  <c r="H2970" i="1"/>
  <c r="H3046" i="1"/>
  <c r="H3952" i="1"/>
  <c r="H1503" i="1"/>
  <c r="H2029" i="1"/>
  <c r="H493" i="1"/>
  <c r="H1398" i="1"/>
  <c r="H2870" i="1"/>
  <c r="H1686" i="1"/>
  <c r="H2349" i="1"/>
  <c r="H3150" i="1"/>
  <c r="H4509" i="1"/>
  <c r="H1735" i="1"/>
  <c r="H1325" i="1"/>
  <c r="H4184" i="1"/>
  <c r="H3294" i="1"/>
  <c r="H2020" i="1"/>
  <c r="H925" i="1"/>
  <c r="H3509" i="1"/>
  <c r="H1547" i="1"/>
  <c r="H4719" i="1"/>
  <c r="H4789" i="1"/>
  <c r="H3408" i="1"/>
  <c r="H2822" i="1"/>
  <c r="H1415" i="1"/>
  <c r="H5044" i="1"/>
  <c r="H3300" i="1"/>
  <c r="H3306" i="1"/>
  <c r="H1601" i="1"/>
  <c r="H2771" i="1"/>
  <c r="H4440" i="1"/>
  <c r="H5145" i="1"/>
  <c r="H4839" i="1"/>
  <c r="H928" i="1"/>
  <c r="H1106" i="1"/>
  <c r="H3579" i="1"/>
  <c r="H1833" i="1"/>
  <c r="H3305" i="1"/>
  <c r="H3177" i="1"/>
  <c r="H3375" i="1"/>
  <c r="H4208" i="1"/>
  <c r="H1611" i="1"/>
  <c r="H3147" i="1"/>
  <c r="H746" i="1"/>
  <c r="H1616" i="1"/>
  <c r="H3268" i="1"/>
  <c r="H2641" i="1"/>
  <c r="H1483" i="1"/>
  <c r="H4299" i="1"/>
  <c r="H1137" i="1"/>
  <c r="H2085" i="1"/>
  <c r="H1263" i="1"/>
  <c r="H3597" i="1"/>
  <c r="H1737" i="1"/>
  <c r="H4894" i="1"/>
  <c r="H2211" i="1"/>
  <c r="H4199" i="1"/>
  <c r="H2044" i="1"/>
  <c r="H3434" i="1"/>
  <c r="H2566" i="1"/>
  <c r="H2502" i="1"/>
  <c r="H2412" i="1"/>
  <c r="H2688" i="1"/>
  <c r="H3101" i="1"/>
  <c r="H841" i="1"/>
  <c r="H687" i="1"/>
  <c r="H3969" i="1"/>
  <c r="H1171" i="1"/>
  <c r="H1726" i="1"/>
  <c r="H4188" i="1"/>
  <c r="H4039" i="1"/>
  <c r="H2204" i="1"/>
  <c r="H2323" i="1"/>
  <c r="H1919" i="1"/>
  <c r="H5170" i="1"/>
  <c r="H1871" i="1"/>
  <c r="H3228" i="1"/>
  <c r="H2206" i="1"/>
  <c r="H3307" i="1"/>
  <c r="H4566" i="1"/>
  <c r="H3508" i="1"/>
  <c r="H1133" i="1"/>
  <c r="H4752" i="1"/>
  <c r="H641" i="1"/>
  <c r="H5129" i="1"/>
  <c r="H3487" i="1"/>
  <c r="H2972" i="1"/>
  <c r="H4057" i="1"/>
  <c r="H113" i="1"/>
  <c r="H4453" i="1"/>
  <c r="H4198" i="1"/>
  <c r="H1426" i="1"/>
  <c r="H3881" i="1"/>
  <c r="H287" i="1"/>
  <c r="H2626" i="1"/>
  <c r="H4866" i="1"/>
  <c r="H4481" i="1"/>
  <c r="H889" i="1"/>
  <c r="H3961" i="1"/>
  <c r="H3695" i="1"/>
  <c r="H5086" i="1"/>
  <c r="H2319" i="1"/>
  <c r="H2922" i="1"/>
  <c r="H1097" i="1"/>
  <c r="H1844" i="1"/>
  <c r="H2229" i="1"/>
  <c r="H160" i="1"/>
  <c r="H3013" i="1"/>
  <c r="H597" i="1"/>
  <c r="H3000" i="1"/>
  <c r="H3526" i="1"/>
  <c r="H1344" i="1"/>
  <c r="H2738" i="1"/>
  <c r="H3335" i="1"/>
  <c r="H3303" i="1"/>
  <c r="H2266" i="1"/>
  <c r="H4574" i="1"/>
  <c r="H1619" i="1"/>
  <c r="H1884" i="1"/>
  <c r="H1621" i="1"/>
  <c r="H918" i="1"/>
  <c r="H2361" i="1"/>
  <c r="H3722" i="1"/>
  <c r="H619" i="1"/>
  <c r="H2083" i="1"/>
  <c r="H1863" i="1"/>
  <c r="H4864" i="1"/>
  <c r="H4441" i="1"/>
  <c r="H2787" i="1"/>
  <c r="H1174" i="1"/>
  <c r="H1599" i="1"/>
  <c r="H3884" i="1"/>
  <c r="H3993" i="1"/>
  <c r="H1004" i="1"/>
  <c r="H4397" i="1"/>
  <c r="H2557" i="1"/>
  <c r="H1805" i="1"/>
  <c r="H5072" i="1"/>
  <c r="H994" i="1"/>
  <c r="H517" i="1"/>
  <c r="H1496" i="1"/>
  <c r="H4820" i="1"/>
  <c r="H2499" i="1"/>
  <c r="H2168" i="1"/>
  <c r="H4367" i="1"/>
  <c r="H4903" i="1"/>
  <c r="H890" i="1"/>
  <c r="H3052" i="1"/>
  <c r="H1194" i="1"/>
  <c r="H4694" i="1"/>
  <c r="H4080" i="1"/>
  <c r="H2618" i="1"/>
  <c r="H4948" i="1"/>
  <c r="H3470" i="1"/>
  <c r="H2402" i="1"/>
  <c r="H1389" i="1"/>
  <c r="H4225" i="1"/>
  <c r="H2364" i="1"/>
  <c r="H42" i="1"/>
  <c r="H1986" i="1"/>
  <c r="H2848" i="1"/>
  <c r="H2484" i="1"/>
  <c r="H3260" i="1"/>
  <c r="H3505" i="1"/>
  <c r="H912" i="1"/>
  <c r="H3477" i="1"/>
  <c r="H3191" i="1"/>
  <c r="H733" i="1"/>
  <c r="H4891" i="1"/>
  <c r="H794" i="1"/>
  <c r="H4209" i="1"/>
  <c r="H460" i="1"/>
  <c r="H1148" i="1"/>
  <c r="H4119" i="1"/>
  <c r="H3837" i="1"/>
  <c r="H3831" i="1"/>
  <c r="H4205" i="1"/>
  <c r="H1103" i="1"/>
  <c r="H1319" i="1"/>
  <c r="H1459" i="1"/>
  <c r="H3295" i="1"/>
  <c r="H911" i="1"/>
  <c r="H3210" i="1"/>
  <c r="H699" i="1"/>
  <c r="H4310" i="1"/>
  <c r="H4187" i="1"/>
  <c r="H1173" i="1"/>
  <c r="H3415" i="1"/>
  <c r="H1590" i="1"/>
  <c r="H2290" i="1"/>
  <c r="H790" i="1"/>
  <c r="H4215" i="1"/>
  <c r="H4798" i="1"/>
  <c r="H3494" i="1"/>
  <c r="H741" i="1"/>
  <c r="H2240" i="1"/>
  <c r="H5078" i="1"/>
  <c r="H4919" i="1"/>
  <c r="H1130" i="1"/>
  <c r="H2389" i="1"/>
  <c r="H3623" i="1"/>
  <c r="H3786" i="1"/>
  <c r="H3271" i="1"/>
  <c r="H4958" i="1"/>
  <c r="H4121" i="1"/>
  <c r="H3889" i="1"/>
  <c r="H1938" i="1"/>
  <c r="H4078" i="1"/>
  <c r="H3086" i="1"/>
  <c r="H3546" i="1"/>
  <c r="H32" i="1"/>
  <c r="H2733" i="1"/>
  <c r="H2338" i="1"/>
  <c r="H658" i="1"/>
  <c r="H3500" i="1"/>
  <c r="H4396" i="1"/>
  <c r="H1971" i="1"/>
  <c r="H4286" i="1"/>
  <c r="H3931" i="1"/>
  <c r="H2978" i="1"/>
  <c r="H3454" i="1"/>
  <c r="H2803" i="1"/>
  <c r="H3414" i="1"/>
  <c r="H4265" i="1"/>
  <c r="H3756" i="1"/>
  <c r="H819" i="1"/>
  <c r="H4695" i="1"/>
  <c r="H4125" i="1"/>
  <c r="H4177" i="1"/>
  <c r="H3765" i="1"/>
  <c r="H2924" i="1"/>
  <c r="H2092" i="1"/>
  <c r="H4478" i="1"/>
  <c r="H386" i="1"/>
  <c r="H1511" i="1"/>
  <c r="H2417" i="1"/>
  <c r="H498" i="1"/>
  <c r="H1181" i="1"/>
  <c r="H1043" i="1"/>
  <c r="H1394" i="1"/>
  <c r="H4041" i="1"/>
  <c r="H3607" i="1"/>
  <c r="H3400" i="1"/>
  <c r="H3137" i="1"/>
  <c r="H4875" i="1"/>
  <c r="H3671" i="1"/>
  <c r="H162" i="1"/>
  <c r="H4603" i="1"/>
  <c r="H4055" i="1"/>
  <c r="H3180" i="1"/>
  <c r="H3044" i="1"/>
  <c r="H2185" i="1"/>
  <c r="H4814" i="1"/>
  <c r="H1164" i="1"/>
  <c r="H1237" i="1"/>
  <c r="H3151" i="1"/>
  <c r="H3700" i="1"/>
  <c r="H2591" i="1"/>
  <c r="H885" i="1"/>
  <c r="H3469" i="1"/>
  <c r="H477" i="1"/>
  <c r="H3249" i="1"/>
  <c r="H4152" i="1"/>
  <c r="H3950" i="1"/>
  <c r="H3331" i="1"/>
  <c r="H3174" i="1"/>
  <c r="H593" i="1"/>
  <c r="H2991" i="1"/>
  <c r="H331" i="1"/>
  <c r="H3625" i="1"/>
  <c r="H1708" i="1"/>
  <c r="H4027" i="1"/>
  <c r="H3018" i="1"/>
  <c r="H1341" i="1"/>
  <c r="H1011" i="1"/>
  <c r="H1308" i="1"/>
  <c r="H1916" i="1"/>
  <c r="H4401" i="1"/>
  <c r="H3892" i="1"/>
  <c r="H672" i="1"/>
  <c r="H4395" i="1"/>
  <c r="H1583" i="1"/>
  <c r="H2958" i="1"/>
  <c r="H3440" i="1"/>
  <c r="H1356" i="1"/>
  <c r="H1529" i="1"/>
  <c r="H1642" i="1"/>
  <c r="H2558" i="1"/>
  <c r="H383" i="1"/>
  <c r="H90" i="1"/>
  <c r="H2627" i="1"/>
  <c r="H1589" i="1"/>
  <c r="H3466" i="1"/>
  <c r="H2160" i="1"/>
  <c r="H4021" i="1"/>
  <c r="H1382" i="1"/>
  <c r="H3417" i="1"/>
  <c r="H2150" i="1"/>
  <c r="H3156" i="1"/>
  <c r="H3047" i="1"/>
  <c r="H253" i="1"/>
  <c r="H2543" i="1"/>
  <c r="H609" i="1"/>
  <c r="H1826" i="1"/>
  <c r="H956" i="1"/>
  <c r="H1814" i="1"/>
  <c r="H2304" i="1"/>
  <c r="H1614" i="1"/>
  <c r="H2483" i="1"/>
  <c r="H1522" i="1"/>
  <c r="H847" i="1"/>
  <c r="H3453" i="1"/>
  <c r="H2236" i="1"/>
  <c r="H2746" i="1"/>
  <c r="H3043" i="1"/>
  <c r="H2964" i="1"/>
  <c r="H682" i="1"/>
  <c r="H3735" i="1"/>
  <c r="H4460" i="1"/>
  <c r="H3021" i="1"/>
  <c r="H5012" i="1"/>
  <c r="H4466" i="1"/>
  <c r="H3964" i="1"/>
  <c r="H3822" i="1"/>
  <c r="H1453" i="1"/>
  <c r="H396" i="1"/>
  <c r="H3804" i="1"/>
  <c r="H1702" i="1"/>
  <c r="H2900" i="1"/>
  <c r="H4207" i="1"/>
  <c r="H144" i="1"/>
  <c r="H3703" i="1"/>
  <c r="H480" i="1"/>
  <c r="H4936" i="1"/>
  <c r="H3164" i="1"/>
  <c r="H4327" i="1"/>
  <c r="H3445" i="1"/>
  <c r="H4185" i="1"/>
  <c r="H1733" i="1"/>
  <c r="H4175" i="1"/>
  <c r="H2816" i="1"/>
  <c r="H2419" i="1"/>
  <c r="H959" i="1"/>
  <c r="H1845" i="1"/>
  <c r="H1685" i="1"/>
  <c r="H4877" i="1"/>
  <c r="H2563" i="1"/>
  <c r="H2783" i="1"/>
  <c r="H4725" i="1"/>
  <c r="H2245" i="1"/>
  <c r="H4154" i="1"/>
  <c r="H1190" i="1"/>
  <c r="H4418" i="1"/>
  <c r="H4811" i="1"/>
  <c r="H4558" i="1"/>
  <c r="H4570" i="1"/>
  <c r="H3207" i="1"/>
  <c r="H4647" i="1"/>
  <c r="H1541" i="1"/>
  <c r="H4504" i="1"/>
  <c r="H3420" i="1"/>
  <c r="H1488" i="1"/>
  <c r="H2081" i="1"/>
  <c r="H832" i="1"/>
  <c r="H4007" i="1"/>
  <c r="H2144" i="1"/>
  <c r="H3227" i="1"/>
  <c r="H3108" i="1"/>
  <c r="H1914" i="1"/>
  <c r="H1654" i="1"/>
  <c r="H4913" i="1"/>
  <c r="H3830" i="1"/>
  <c r="H2030" i="1"/>
  <c r="H1514" i="1"/>
  <c r="H2254" i="1"/>
  <c r="H3471" i="1"/>
  <c r="H353" i="1"/>
  <c r="H3114" i="1"/>
  <c r="H1629" i="1"/>
  <c r="H4416" i="1"/>
  <c r="H3660" i="1"/>
  <c r="H4229" i="1"/>
  <c r="H2962" i="1"/>
  <c r="H1151" i="1"/>
  <c r="H315" i="1"/>
  <c r="H1795" i="1"/>
  <c r="H4688" i="1"/>
  <c r="H3035" i="1"/>
  <c r="H1283" i="1"/>
  <c r="H2796" i="1"/>
  <c r="H1757" i="1"/>
  <c r="H866" i="1"/>
  <c r="H4222" i="1"/>
  <c r="H3354" i="1"/>
  <c r="H3338" i="1"/>
  <c r="H2424" i="1"/>
  <c r="H924" i="1"/>
  <c r="H2106" i="1"/>
  <c r="H2672" i="1"/>
  <c r="H1324" i="1"/>
  <c r="H1970" i="1"/>
  <c r="H1714" i="1"/>
  <c r="H258" i="1"/>
  <c r="H3185" i="1"/>
  <c r="H1558" i="1"/>
  <c r="H4912" i="1"/>
  <c r="H2834" i="1"/>
  <c r="H2262" i="1"/>
  <c r="H5095" i="1"/>
  <c r="H4256" i="1"/>
  <c r="H2819" i="1"/>
  <c r="H3739" i="1"/>
  <c r="H1855" i="1"/>
  <c r="H1119" i="1"/>
  <c r="H3824" i="1"/>
  <c r="H3876" i="1"/>
  <c r="H5156" i="1"/>
  <c r="H2353" i="1"/>
  <c r="H3031" i="1"/>
  <c r="H1801" i="1"/>
  <c r="H4663" i="1"/>
  <c r="H2243" i="1"/>
  <c r="H5154" i="1"/>
  <c r="H1610" i="1"/>
  <c r="H807" i="1"/>
  <c r="H165" i="1"/>
  <c r="H3991" i="1"/>
  <c r="H5052" i="1"/>
  <c r="H2780" i="1"/>
  <c r="H3091" i="1"/>
  <c r="H1443" i="1"/>
  <c r="H1188" i="1"/>
  <c r="H163" i="1"/>
  <c r="H1500" i="1"/>
  <c r="H1071" i="1"/>
  <c r="H4754" i="1"/>
  <c r="H704" i="1"/>
  <c r="H2122" i="1"/>
  <c r="H1548" i="1"/>
  <c r="H3431" i="1"/>
  <c r="H2526" i="1"/>
  <c r="H4073" i="1"/>
  <c r="H4926" i="1"/>
  <c r="H4377" i="1"/>
  <c r="H3611" i="1"/>
  <c r="H4741" i="1"/>
  <c r="H4722" i="1"/>
  <c r="H1250" i="1"/>
  <c r="H2300" i="1"/>
  <c r="H2063" i="1"/>
  <c r="H2551" i="1"/>
  <c r="H2527" i="1"/>
  <c r="H3058" i="1"/>
  <c r="H5158" i="1"/>
  <c r="H3092" i="1"/>
  <c r="H4378" i="1"/>
  <c r="H4609" i="1"/>
  <c r="H2004" i="1"/>
  <c r="H349" i="1"/>
  <c r="H1778" i="1"/>
  <c r="H1692" i="1"/>
  <c r="H1087" i="1"/>
  <c r="H2800" i="1"/>
  <c r="H5092" i="1"/>
  <c r="H544" i="1"/>
  <c r="H2982" i="1"/>
  <c r="H2956" i="1"/>
  <c r="H2845" i="1"/>
  <c r="H2023" i="1"/>
  <c r="H4641" i="1"/>
  <c r="H1440" i="1"/>
  <c r="H2326" i="1"/>
  <c r="H5077" i="1"/>
  <c r="H4577" i="1"/>
  <c r="H4804" i="1"/>
  <c r="H4990" i="1"/>
  <c r="H3633" i="1"/>
  <c r="H2478" i="1"/>
  <c r="H3718" i="1"/>
  <c r="H2708" i="1"/>
  <c r="H3915" i="1"/>
  <c r="H3983" i="1"/>
  <c r="H1715" i="1"/>
  <c r="H2447" i="1"/>
  <c r="H561" i="1"/>
  <c r="H2838" i="1"/>
  <c r="H4551" i="1"/>
  <c r="H282" i="1"/>
  <c r="H1516" i="1"/>
  <c r="H2537" i="1"/>
  <c r="H3798" i="1"/>
  <c r="H255" i="1"/>
  <c r="H3727" i="1"/>
  <c r="H3098" i="1"/>
  <c r="H2807" i="1"/>
  <c r="H3273" i="1"/>
  <c r="H5142" i="1"/>
  <c r="H3691" i="1"/>
  <c r="H1631" i="1"/>
  <c r="H2572" i="1"/>
  <c r="H2622" i="1"/>
  <c r="H1254" i="1"/>
  <c r="H4648" i="1"/>
  <c r="H674" i="1"/>
  <c r="H5143" i="1"/>
  <c r="H1731" i="1"/>
  <c r="H4850" i="1"/>
  <c r="H2863" i="1"/>
  <c r="H3834" i="1"/>
  <c r="H359" i="1"/>
  <c r="H1050" i="1"/>
  <c r="H1202" i="1"/>
  <c r="H3799" i="1"/>
  <c r="H4221" i="1"/>
  <c r="H1146" i="1"/>
  <c r="H2916" i="1"/>
  <c r="H1638" i="1"/>
  <c r="H778" i="1"/>
  <c r="H668" i="1"/>
  <c r="H1247" i="1"/>
  <c r="H4298" i="1"/>
  <c r="H3771" i="1"/>
  <c r="H4393" i="1"/>
  <c r="H779" i="1"/>
  <c r="H2602" i="1"/>
  <c r="H261" i="1"/>
  <c r="H927" i="1"/>
  <c r="H5146" i="1"/>
  <c r="H3909" i="1"/>
  <c r="H831" i="1"/>
  <c r="H4430" i="1"/>
  <c r="H4661" i="1"/>
  <c r="H1292" i="1"/>
  <c r="H1532" i="1"/>
  <c r="H810" i="1"/>
  <c r="H4426" i="1"/>
  <c r="H1983" i="1"/>
  <c r="H3943" i="1"/>
  <c r="H4004" i="1"/>
  <c r="H2460" i="1"/>
  <c r="H3153" i="1"/>
  <c r="H966" i="1"/>
  <c r="H1038" i="1"/>
  <c r="H1015" i="1"/>
  <c r="H4017" i="1"/>
  <c r="H141" i="1"/>
  <c r="H1013" i="1"/>
  <c r="H4297" i="1"/>
  <c r="H3138" i="1"/>
  <c r="H2815" i="1"/>
  <c r="H2509" i="1"/>
  <c r="H115" i="1"/>
  <c r="H1401" i="1"/>
  <c r="H3380" i="1"/>
  <c r="H5068" i="1"/>
  <c r="H2772" i="1"/>
  <c r="H4102" i="1"/>
  <c r="H2959" i="1"/>
  <c r="H3128" i="1"/>
  <c r="H4988" i="1"/>
  <c r="H4203" i="1"/>
  <c r="H1280" i="1"/>
  <c r="H3190" i="1"/>
  <c r="H1436" i="1"/>
  <c r="H4165" i="1"/>
  <c r="H1475" i="1"/>
  <c r="H4106" i="1"/>
  <c r="H2941" i="1"/>
  <c r="H4849" i="1"/>
  <c r="H3990" i="1"/>
  <c r="H1734" i="1"/>
  <c r="H1410" i="1"/>
  <c r="H3407" i="1"/>
  <c r="H854" i="1"/>
  <c r="H634" i="1"/>
  <c r="H234" i="1"/>
  <c r="H2511" i="1"/>
  <c r="H2562" i="1"/>
  <c r="H962" i="1"/>
  <c r="H1909" i="1"/>
  <c r="H2250" i="1"/>
  <c r="H1890" i="1"/>
  <c r="H2194" i="1"/>
  <c r="H1842" i="1"/>
  <c r="H3281" i="1"/>
  <c r="H2069" i="1"/>
  <c r="H2114" i="1"/>
  <c r="H4702" i="1"/>
  <c r="H1563" i="1"/>
  <c r="H3456" i="1"/>
  <c r="H5163" i="1"/>
  <c r="H330" i="1"/>
  <c r="H3794" i="1"/>
  <c r="H3772" i="1"/>
  <c r="H2977" i="1"/>
  <c r="H946" i="1"/>
  <c r="H3447" i="1"/>
  <c r="H4638" i="1"/>
  <c r="H1338" i="1"/>
  <c r="H4846" i="1"/>
  <c r="H3568" i="1"/>
  <c r="H4218" i="1"/>
  <c r="H2528" i="1"/>
  <c r="H4701" i="1"/>
  <c r="H4160" i="1"/>
  <c r="H1854" i="1"/>
  <c r="H5167" i="1"/>
  <c r="H2057" i="1"/>
  <c r="H1127" i="1"/>
  <c r="H1907" i="1"/>
  <c r="H1084" i="1"/>
  <c r="H2209" i="1"/>
  <c r="H4092" i="1"/>
  <c r="H355" i="1"/>
  <c r="H187" i="1"/>
  <c r="H3182" i="1"/>
  <c r="H1017" i="1"/>
  <c r="H2101" i="1"/>
  <c r="H3686" i="1"/>
  <c r="H2570" i="1"/>
  <c r="H2202" i="1"/>
  <c r="H531" i="1"/>
  <c r="H27" i="1"/>
  <c r="H880" i="1"/>
  <c r="H3978" i="1"/>
  <c r="H2614" i="1"/>
  <c r="H5028" i="1"/>
  <c r="H3059" i="1"/>
  <c r="H96" i="1"/>
  <c r="H700" i="1"/>
  <c r="H1219" i="1"/>
  <c r="H4983" i="1"/>
  <c r="H1534" i="1"/>
  <c r="H189" i="1"/>
  <c r="H1839" i="1"/>
  <c r="H1397" i="1"/>
  <c r="H5134" i="1"/>
  <c r="H366" i="1"/>
  <c r="H838" i="1"/>
  <c r="H335" i="1"/>
  <c r="H178" i="1"/>
  <c r="H2163" i="1"/>
  <c r="H3061" i="1"/>
  <c r="H2498" i="1"/>
  <c r="H2748" i="1"/>
  <c r="H1639" i="1"/>
  <c r="H4782" i="1"/>
  <c r="H1413" i="1"/>
  <c r="H2399" i="1"/>
  <c r="H922" i="1"/>
  <c r="H2434" i="1"/>
  <c r="H4896" i="1"/>
  <c r="H1059" i="1"/>
  <c r="H818" i="1"/>
  <c r="H476" i="1"/>
  <c r="H882" i="1"/>
  <c r="H2687" i="1"/>
  <c r="H1064" i="1"/>
  <c r="H935" i="1"/>
  <c r="H4364" i="1"/>
  <c r="H4763" i="1"/>
  <c r="H462" i="1"/>
  <c r="H3618" i="1"/>
  <c r="H4697" i="1"/>
  <c r="H50" i="1"/>
  <c r="H804" i="1"/>
  <c r="H272" i="1"/>
  <c r="H1939" i="1"/>
  <c r="H370" i="1"/>
  <c r="H2302" i="1"/>
  <c r="H1353" i="1"/>
  <c r="H342" i="1"/>
  <c r="H1091" i="1"/>
  <c r="H3913" i="1"/>
  <c r="H1506" i="1"/>
  <c r="H4391" i="1"/>
  <c r="H2767" i="1"/>
  <c r="H723" i="1"/>
  <c r="H3910" i="1"/>
  <c r="H1912" i="1"/>
  <c r="H709" i="1"/>
  <c r="H2730" i="1"/>
  <c r="H4283" i="1"/>
  <c r="H2307" i="1"/>
  <c r="H2082" i="1"/>
  <c r="H1242" i="1"/>
  <c r="H4881" i="1"/>
  <c r="H3629" i="1"/>
  <c r="H384" i="1"/>
  <c r="H4394" i="1"/>
  <c r="H2974" i="1"/>
  <c r="H1318" i="1"/>
  <c r="H611" i="1"/>
  <c r="H5031" i="1"/>
  <c r="H1333" i="1"/>
  <c r="H4269" i="1"/>
  <c r="H1770" i="1"/>
  <c r="H2912" i="1"/>
  <c r="H4833" i="1"/>
  <c r="H4727" i="1"/>
  <c r="H771" i="1"/>
  <c r="H1428" i="1"/>
  <c r="H3734" i="1"/>
  <c r="H3679" i="1"/>
  <c r="H341" i="1"/>
  <c r="H2156" i="1"/>
  <c r="H2560" i="1"/>
  <c r="H1392" i="1"/>
  <c r="H1905" i="1"/>
  <c r="H3532" i="1"/>
  <c r="H1100" i="1"/>
  <c r="H5076" i="1"/>
  <c r="H4219" i="1"/>
  <c r="H4156" i="1"/>
  <c r="H698" i="1"/>
  <c r="H1036" i="1"/>
  <c r="H4501" i="1"/>
  <c r="H673" i="1"/>
  <c r="H1995" i="1"/>
  <c r="H3958" i="1"/>
  <c r="H156" i="1"/>
  <c r="H710" i="1"/>
  <c r="H1750" i="1"/>
  <c r="H3755" i="1"/>
  <c r="H3132" i="1"/>
  <c r="H2882" i="1"/>
  <c r="H774" i="1"/>
  <c r="H4683" i="1"/>
  <c r="H1161" i="1"/>
  <c r="H2911" i="1"/>
  <c r="H4267" i="1"/>
  <c r="H1800" i="1"/>
  <c r="H592" i="1"/>
  <c r="H4491" i="1"/>
  <c r="H4775" i="1"/>
  <c r="H2981" i="1"/>
  <c r="H102" i="1"/>
  <c r="H10" i="1"/>
  <c r="H127" i="1"/>
  <c r="H2074" i="1"/>
  <c r="H4300" i="1"/>
  <c r="H3189" i="1"/>
  <c r="H4016" i="1"/>
  <c r="H689" i="1"/>
  <c r="H4967" i="1"/>
  <c r="H124" i="1"/>
  <c r="H4996" i="1"/>
  <c r="H270" i="1"/>
  <c r="H4826" i="1"/>
  <c r="H408" i="1"/>
  <c r="H4711" i="1"/>
  <c r="H5061" i="1"/>
  <c r="H1807" i="1"/>
  <c r="H1894" i="1"/>
  <c r="H3233" i="1"/>
  <c r="H2093" i="1"/>
  <c r="H4191" i="1"/>
  <c r="H2396" i="1"/>
  <c r="H2556" i="1"/>
  <c r="H1277" i="1"/>
  <c r="H29" i="1"/>
  <c r="H1386" i="1"/>
  <c r="H236" i="1"/>
  <c r="H3213" i="1"/>
  <c r="H13" i="1"/>
  <c r="H899" i="1"/>
  <c r="H3639" i="1"/>
  <c r="H4821" i="1"/>
  <c r="H2146" i="1"/>
  <c r="H289" i="1"/>
  <c r="H4542" i="1"/>
  <c r="H3600" i="1"/>
  <c r="H2170" i="1"/>
  <c r="H975" i="1"/>
  <c r="H3805" i="1"/>
  <c r="H3236" i="1"/>
  <c r="H2079" i="1"/>
  <c r="H3042" i="1"/>
  <c r="H732" i="1"/>
  <c r="H3369" i="1"/>
  <c r="H2102" i="1"/>
  <c r="H3559" i="1"/>
  <c r="H434" i="1"/>
  <c r="H2586" i="1"/>
  <c r="H1810" i="1"/>
  <c r="H1956" i="1"/>
  <c r="H1294" i="1"/>
  <c r="H142" i="1"/>
  <c r="H1891" i="1"/>
  <c r="H4729" i="1"/>
  <c r="H1429" i="1"/>
  <c r="H25" i="1"/>
  <c r="H4669" i="1"/>
  <c r="H4337" i="1"/>
  <c r="H2268" i="1"/>
  <c r="H4526" i="1"/>
  <c r="H2062" i="1"/>
  <c r="H334" i="1"/>
  <c r="H3325" i="1"/>
  <c r="H5131" i="1"/>
  <c r="H3900" i="1"/>
  <c r="H3585" i="1"/>
  <c r="H2755" i="1"/>
  <c r="H2992" i="1"/>
  <c r="H1407" i="1"/>
  <c r="H2418" i="1"/>
  <c r="H2841" i="1"/>
  <c r="H59" i="1"/>
  <c r="H4493" i="1"/>
  <c r="H2630" i="1"/>
  <c r="H2826" i="1"/>
  <c r="H874" i="1"/>
  <c r="H3039" i="1"/>
  <c r="H2913" i="1"/>
  <c r="H4326" i="1"/>
  <c r="H5036" i="1"/>
  <c r="H5125" i="1"/>
  <c r="H1843" i="1"/>
  <c r="H2182" i="1"/>
  <c r="H4157" i="1"/>
  <c r="H2184" i="1"/>
  <c r="H398" i="1"/>
  <c r="H4676" i="1"/>
  <c r="H2145" i="1"/>
  <c r="H1928" i="1"/>
  <c r="H1724" i="1"/>
  <c r="H5173" i="1"/>
  <c r="H218" i="1"/>
  <c r="H4108" i="1"/>
  <c r="H1420" i="1"/>
  <c r="H1781" i="1"/>
  <c r="H1445" i="1"/>
  <c r="H635" i="1"/>
  <c r="H2050" i="1"/>
  <c r="H4354" i="1"/>
  <c r="H1875" i="1"/>
  <c r="H3054" i="1"/>
  <c r="H4696" i="1"/>
  <c r="H2414" i="1"/>
  <c r="H5010" i="1"/>
  <c r="H3898" i="1"/>
  <c r="H3270" i="1"/>
  <c r="H676" i="1"/>
  <c r="H1122" i="1"/>
  <c r="H4770" i="1"/>
  <c r="H2482" i="1"/>
  <c r="H3322" i="1"/>
  <c r="H1406" i="1"/>
  <c r="H598" i="1"/>
  <c r="H1727" i="1"/>
  <c r="H4295" i="1"/>
  <c r="H4096" i="1"/>
  <c r="H1561" i="1"/>
  <c r="H3904" i="1"/>
  <c r="H3977" i="1"/>
  <c r="H4020" i="1"/>
  <c r="H1703" i="1"/>
  <c r="H1442" i="1"/>
  <c r="H806" i="1"/>
  <c r="H4871" i="1"/>
  <c r="H1749" i="1"/>
  <c r="H2279" i="1"/>
  <c r="H1168" i="1"/>
  <c r="H2218" i="1"/>
  <c r="H4220" i="1"/>
  <c r="H2898" i="1"/>
  <c r="H1596" i="1"/>
  <c r="H4535" i="1"/>
  <c r="H79" i="1"/>
  <c r="H486" i="1"/>
  <c r="H3084" i="1"/>
  <c r="H1711" i="1"/>
  <c r="H1117" i="1"/>
  <c r="H5074" i="1"/>
  <c r="H4069" i="1"/>
  <c r="H886" i="1"/>
  <c r="H4686" i="1"/>
  <c r="H1980" i="1"/>
  <c r="H2540" i="1"/>
  <c r="H3687" i="1"/>
  <c r="H91" i="1"/>
  <c r="H902" i="1"/>
  <c r="H1679" i="1"/>
  <c r="H1375" i="1"/>
  <c r="H4876" i="1"/>
  <c r="H2213" i="1"/>
  <c r="H726" i="1"/>
  <c r="H1230" i="1"/>
  <c r="H2018" i="1"/>
  <c r="H2656" i="1"/>
  <c r="H295" i="1"/>
  <c r="H479" i="1"/>
  <c r="H666" i="1"/>
  <c r="H3063" i="1"/>
  <c r="H2851" i="1"/>
  <c r="H2348" i="1"/>
  <c r="H4974" i="1"/>
  <c r="H3523" i="1"/>
  <c r="H1167" i="1"/>
  <c r="H171" i="1"/>
  <c r="H491" i="1"/>
  <c r="H1359" i="1"/>
  <c r="H2792" i="1"/>
  <c r="H1903" i="1"/>
  <c r="H5000" i="1"/>
  <c r="H1466" i="1"/>
  <c r="H4520" i="1"/>
  <c r="H1135" i="1"/>
  <c r="H4439" i="1"/>
  <c r="H2151" i="1"/>
  <c r="H4063" i="1"/>
  <c r="H2282" i="1"/>
  <c r="H1458" i="1"/>
  <c r="H4807" i="1"/>
  <c r="H1598" i="1"/>
  <c r="H4238" i="1"/>
  <c r="H4716" i="1"/>
  <c r="H3649" i="1"/>
  <c r="H5042" i="1"/>
  <c r="H1786" i="1"/>
  <c r="H3542" i="1"/>
  <c r="H1282" i="1"/>
  <c r="H758" i="1"/>
  <c r="H853" i="1"/>
  <c r="H130" i="1"/>
  <c r="H1753" i="1"/>
  <c r="H1226" i="1"/>
  <c r="H121" i="1"/>
  <c r="H2210" i="1"/>
  <c r="H365" i="1"/>
  <c r="H1865" i="1"/>
  <c r="H3438" i="1"/>
  <c r="H650" i="1"/>
  <c r="H2015" i="1"/>
  <c r="H2188" i="1"/>
  <c r="H797" i="1"/>
  <c r="H1893" i="1"/>
  <c r="H1746" i="1"/>
  <c r="H3175" i="1"/>
  <c r="H2426" i="1"/>
  <c r="H3575" i="1"/>
  <c r="H3728" i="1"/>
  <c r="H943" i="1"/>
  <c r="H4182" i="1"/>
  <c r="H5097" i="1"/>
  <c r="H2894" i="1"/>
  <c r="H1519" i="1"/>
  <c r="H4434" i="1"/>
  <c r="H444" i="1"/>
  <c r="H1774" i="1"/>
  <c r="H1802" i="1"/>
  <c r="H3940" i="1"/>
  <c r="H4605" i="1"/>
  <c r="H2706" i="1"/>
  <c r="H1509" i="1"/>
  <c r="H1215" i="1"/>
  <c r="H1055" i="1"/>
  <c r="H1444" i="1"/>
  <c r="H3712" i="1"/>
  <c r="H1632" i="1"/>
  <c r="H3145" i="1"/>
  <c r="H1027" i="1"/>
  <c r="H3195" i="1"/>
  <c r="H934" i="1"/>
  <c r="H3371" i="1"/>
  <c r="H3974" i="1"/>
  <c r="H1798" i="1"/>
  <c r="H4728" i="1"/>
  <c r="H3820" i="1"/>
  <c r="H2999" i="1"/>
  <c r="H4699" i="1"/>
  <c r="H3545" i="1"/>
  <c r="H2329" i="1"/>
  <c r="H1499" i="1"/>
  <c r="H1913" i="1"/>
  <c r="H4090" i="1"/>
  <c r="H2535" i="1"/>
  <c r="H5079" i="1"/>
  <c r="H4263" i="1"/>
  <c r="H2356" i="1"/>
  <c r="H4" i="1"/>
  <c r="H3562" i="1"/>
  <c r="H763" i="1"/>
  <c r="H1990" i="1"/>
  <c r="H2694" i="1"/>
  <c r="H4309" i="1"/>
  <c r="H3785" i="1"/>
  <c r="H4933" i="1"/>
  <c r="H385" i="1"/>
  <c r="H210" i="1"/>
  <c r="H3792" i="1"/>
  <c r="H1728" i="1"/>
  <c r="H4148" i="1"/>
  <c r="H74" i="1"/>
  <c r="H3116" i="1"/>
  <c r="H1988" i="1"/>
  <c r="H3383" i="1"/>
  <c r="H2929" i="1"/>
  <c r="H3879" i="1"/>
  <c r="H640" i="1"/>
  <c r="H2400" i="1"/>
  <c r="H4314" i="1"/>
  <c r="H809" i="1"/>
  <c r="H570" i="1"/>
  <c r="H1414" i="1"/>
  <c r="H2631" i="1"/>
  <c r="H4573" i="1"/>
  <c r="H4428" i="1"/>
  <c r="H605" i="1"/>
  <c r="H2346" i="1"/>
  <c r="H4424" i="1"/>
  <c r="H2582" i="1"/>
  <c r="H1546" i="1"/>
  <c r="H2892" i="1"/>
  <c r="H3090" i="1"/>
  <c r="H3075" i="1"/>
  <c r="H1246" i="1"/>
  <c r="H2167" i="1"/>
  <c r="H3670" i="1"/>
  <c r="H28" i="1"/>
  <c r="H4442" i="1"/>
  <c r="H5118" i="1"/>
  <c r="H2178" i="1"/>
  <c r="H980" i="1"/>
  <c r="H58" i="1"/>
  <c r="H4251" i="1"/>
  <c r="H4432" i="1"/>
  <c r="H4487" i="1"/>
  <c r="H346" i="1"/>
  <c r="H2095" i="1"/>
  <c r="H4594" i="1"/>
  <c r="H2246" i="1"/>
  <c r="H2227" i="1"/>
  <c r="H606" i="1"/>
  <c r="H2690" i="1"/>
  <c r="H1126" i="1"/>
  <c r="H2554" i="1"/>
  <c r="H4622" i="1"/>
  <c r="H1606" i="1"/>
  <c r="H2937" i="1"/>
  <c r="H2351" i="1"/>
  <c r="H2452" i="1"/>
  <c r="H1266" i="1"/>
  <c r="H1948" i="1"/>
  <c r="H1370" i="1"/>
  <c r="H869" i="1"/>
  <c r="H3689" i="1"/>
  <c r="H4174" i="1"/>
  <c r="H1935" i="1"/>
  <c r="H1684" i="1"/>
  <c r="H1399" i="1"/>
  <c r="H2371" i="1"/>
  <c r="H4132" i="1"/>
  <c r="H4852" i="1"/>
  <c r="H510" i="1"/>
  <c r="H5003" i="1"/>
  <c r="H534" i="1"/>
  <c r="H4710" i="1"/>
  <c r="H3836" i="1"/>
  <c r="H1245" i="1"/>
  <c r="H1200" i="1"/>
  <c r="H2179" i="1"/>
  <c r="H238" i="1"/>
  <c r="H1385" i="1"/>
  <c r="H2946" i="1"/>
  <c r="H735" i="1"/>
  <c r="H382" i="1"/>
  <c r="H266" i="1"/>
  <c r="H555" i="1"/>
  <c r="H677" i="1"/>
  <c r="H3677" i="1"/>
  <c r="H1658" i="1"/>
  <c r="H4637" i="1"/>
  <c r="H693" i="1"/>
  <c r="H2354" i="1"/>
  <c r="H4273" i="1"/>
  <c r="H953" i="1"/>
  <c r="H1423" i="1"/>
  <c r="H5038" i="1"/>
  <c r="H2608" i="1"/>
  <c r="H1989" i="1"/>
  <c r="H4653" i="1"/>
  <c r="H2175" i="1"/>
  <c r="H4629" i="1"/>
  <c r="H2575" i="1"/>
  <c r="H2802" i="1"/>
  <c r="H3899" i="1"/>
  <c r="H4800" i="1"/>
  <c r="H1551" i="1"/>
  <c r="H3757" i="1"/>
  <c r="H4091" i="1"/>
  <c r="H4704" i="1"/>
  <c r="H224" i="1"/>
  <c r="H1830" i="1"/>
  <c r="H63" i="1"/>
  <c r="H5063" i="1"/>
  <c r="H3225" i="1"/>
  <c r="H3497" i="1"/>
  <c r="H1904" i="1"/>
  <c r="H347" i="1"/>
  <c r="H3507" i="1"/>
  <c r="H1330" i="1"/>
  <c r="H2673" i="1"/>
  <c r="H2157" i="1"/>
  <c r="H5090" i="1"/>
  <c r="H2445" i="1"/>
  <c r="H2919" i="1"/>
  <c r="H86" i="1"/>
  <c r="H2474" i="1"/>
  <c r="H2479" i="1"/>
  <c r="H1484" i="1"/>
  <c r="H5182" i="1"/>
  <c r="H1452" i="1"/>
  <c r="H3751" i="1"/>
  <c r="H2980" i="1"/>
  <c r="H1274" i="1"/>
  <c r="H1635" i="1"/>
  <c r="H3196" i="1"/>
  <c r="H1536" i="1"/>
  <c r="H3901" i="1"/>
  <c r="H999" i="1"/>
  <c r="H3372" i="1"/>
  <c r="H3725" i="1"/>
  <c r="H1782" i="1"/>
  <c r="H4459" i="1"/>
  <c r="H694" i="1"/>
  <c r="H4619" i="1"/>
  <c r="H933" i="1"/>
  <c r="H4107" i="1"/>
  <c r="H2384" i="1"/>
  <c r="H826" i="1"/>
  <c r="H2546" i="1"/>
  <c r="H3846" i="1"/>
  <c r="H4973" i="1"/>
  <c r="H1513" i="1"/>
  <c r="H3606" i="1"/>
  <c r="H1455" i="1"/>
  <c r="H1116" i="1"/>
  <c r="H2670" i="1"/>
  <c r="H3713" i="1"/>
  <c r="H2080" i="1"/>
  <c r="H1660" i="1"/>
  <c r="H4760" i="1"/>
  <c r="H4413" i="1"/>
  <c r="H1804" i="1"/>
  <c r="H4260" i="1"/>
  <c r="H3642" i="1"/>
  <c r="H3975" i="1"/>
  <c r="H3959" i="1"/>
  <c r="H539" i="1"/>
  <c r="H3654" i="1"/>
  <c r="H4999" i="1"/>
  <c r="H2950" i="1"/>
  <c r="H2828" i="1"/>
  <c r="H2596" i="1"/>
  <c r="H2496" i="1"/>
  <c r="H179" i="1"/>
  <c r="H3612" i="1"/>
  <c r="H1754" i="1"/>
  <c r="H2339" i="1"/>
  <c r="H2174" i="1"/>
  <c r="H1973" i="1"/>
  <c r="H4284" i="1"/>
  <c r="H221" i="1"/>
  <c r="H1966" i="1"/>
  <c r="H1542" i="1"/>
  <c r="H2410" i="1"/>
  <c r="H3531" i="1"/>
  <c r="H3255" i="1"/>
  <c r="H1468" i="1"/>
  <c r="H3450" i="1"/>
  <c r="H1337" i="1"/>
  <c r="H718" i="1"/>
  <c r="H3484" i="1"/>
  <c r="H1874" i="1"/>
  <c r="H3163" i="1"/>
  <c r="H3100" i="1"/>
  <c r="H4939" i="1"/>
  <c r="H3543" i="1"/>
  <c r="H2876" i="1"/>
  <c r="H2278" i="1"/>
  <c r="H1060" i="1"/>
  <c r="H820" i="1"/>
  <c r="H1574" i="1"/>
  <c r="H2127" i="1"/>
  <c r="H1018" i="1"/>
  <c r="H2322" i="1"/>
  <c r="H1255" i="1"/>
  <c r="H947" i="1"/>
  <c r="H1306" i="1"/>
  <c r="H4366" i="1"/>
  <c r="H2005" i="1"/>
  <c r="H458" i="1"/>
  <c r="H2480" i="1"/>
  <c r="H1780" i="1"/>
  <c r="H3104" i="1"/>
  <c r="H618" i="1"/>
  <c r="H3148" i="1"/>
  <c r="H2226" i="1"/>
  <c r="H4780" i="1"/>
  <c r="H2844" i="1"/>
  <c r="I7" i="2"/>
  <c r="H3" i="1"/>
  <c r="H2112" i="1"/>
  <c r="H502" i="1"/>
  <c r="I9" i="2"/>
  <c r="I11" i="2" l="1"/>
  <c r="T7" i="2"/>
  <c r="J5002" i="1" s="1"/>
</calcChain>
</file>

<file path=xl/sharedStrings.xml><?xml version="1.0" encoding="utf-8"?>
<sst xmlns="http://schemas.openxmlformats.org/spreadsheetml/2006/main" count="40" uniqueCount="31">
  <si>
    <t>Distance</t>
  </si>
  <si>
    <t>D^2</t>
  </si>
  <si>
    <t>D^3</t>
  </si>
  <si>
    <t>D^4</t>
  </si>
  <si>
    <t>D^5</t>
  </si>
  <si>
    <t>PB</t>
  </si>
  <si>
    <t>Forecast</t>
  </si>
  <si>
    <t>Km</t>
  </si>
  <si>
    <t>Miles</t>
  </si>
  <si>
    <t>Distance (km)</t>
  </si>
  <si>
    <t>PB (hh:mm:ss)</t>
  </si>
  <si>
    <t>Column1</t>
  </si>
  <si>
    <t>Column2</t>
  </si>
  <si>
    <t>Column3</t>
  </si>
  <si>
    <t>Column4</t>
  </si>
  <si>
    <t>D</t>
  </si>
  <si>
    <t>b</t>
  </si>
  <si>
    <t>Personal Bests</t>
  </si>
  <si>
    <t>Current Form</t>
  </si>
  <si>
    <t>Use this table to gauge how a current performance in a distance translates in a predicted result against other distances.
Enter a recent race or time trial time for a distance in which you've already set a PB.
This will give you predicted race times for all distances.</t>
  </si>
  <si>
    <t>Current time
(hh:mm:ss)</t>
  </si>
  <si>
    <t>faster (-ve) /
slower (+ve)</t>
  </si>
  <si>
    <t>Current form</t>
  </si>
  <si>
    <t>Predicted Times</t>
  </si>
  <si>
    <t>Enter the race distance for which you want a prediction in the column corresponding to the units the race is measured in (eg enter "5" in the km column for a 5km, enter "20" in the mile section for a 20 mile race etc).
This will give you your predicted PB for this distance, but also your predicted finish time based on your current form (if applicable).</t>
  </si>
  <si>
    <t>Predicted PR</t>
  </si>
  <si>
    <t>Time on current form</t>
  </si>
  <si>
    <t>current form</t>
  </si>
  <si>
    <t>Predict PB</t>
  </si>
  <si>
    <t>Predict current</t>
  </si>
  <si>
    <t>Enter the race distance in the column corresponding to the units the race is measured in (eg enter "5" in the km column for a 5km, enter "20" in the mile section for a 20 mile race etc), and your PB for that distance in the PB column.
Add new distances at the row immediately below the previous one, taking care you list them from the shortest to the longest (this is important so the vlookup formulae work properly).</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</si>
</sst>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5" formatCode="0.0000"/>
    <numFmt numFmtId="166" formatCode="[hh]:mm:ss"/>
  </numFmts>
  <fonts count="7" x14ac:knownFonts="1">
    <font>
      <sz val="11"/>
      <color theme="1"/>
      <name val="Calibri"/>
      <family val="2"/>
      <scheme val="minor"/>
    </font>
    <font>
      <sz val="11"/>
      <color theme="1"/>
      <name val="Calibri"/>
      <family val="2"/>
      <scheme val="minor"/>
    </font>
    <font>
      <b/>
      <sz val="11"/>
      <color theme="0"/>
      <name val="Calibri"/>
      <family val="2"/>
      <scheme val="minor"/>
    </font>
    <font>
      <sz val="11"/>
      <color theme="1"/>
      <name val="Calibri"/>
      <scheme val="minor"/>
    </font>
    <font>
      <b/>
      <sz val="16"/>
      <color theme="5"/>
      <name val="Calibri"/>
      <family val="2"/>
      <scheme val="minor"/>
    </font>
    <font>
      <b/>
      <sz val="16"/>
      <color theme="9" tint="-0.249977111117893"/>
      <name val="Calibri"/>
      <family val="2"/>
      <scheme val="minor"/>
    </font>
    <font>
      <b/>
      <sz val="16"/>
      <color theme="8" tint="-0.249977111117893"/>
      <name val="Calibri"/>
      <family val="2"/>
      <scheme val="minor"/>
    </font>
  </fonts>
  <fills count="7">
    <fill>
      <patternFill patternType="none"/>
    </fill>
    <fill>
      <patternFill patternType="gray125"/>
    </fill>
    <fill>
      <patternFill patternType="solid">
        <fgColor theme="5" tint="0.79998168889431442"/>
        <bgColor indexed="64"/>
      </patternFill>
    </fill>
    <fill>
      <patternFill patternType="solid">
        <fgColor theme="7"/>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bgColor indexed="64"/>
      </patternFill>
    </fill>
  </fills>
  <borders count="4">
    <border>
      <left/>
      <right/>
      <top/>
      <bottom/>
      <diagonal/>
    </border>
    <border>
      <left/>
      <right/>
      <top style="thin">
        <color theme="5"/>
      </top>
      <bottom/>
      <diagonal/>
    </border>
    <border>
      <left/>
      <right style="thin">
        <color theme="5"/>
      </right>
      <top/>
      <bottom/>
      <diagonal/>
    </border>
    <border>
      <left style="thin">
        <color theme="5"/>
      </left>
      <right/>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36">
    <xf numFmtId="0" fontId="0" fillId="0" borderId="0" xfId="0"/>
    <xf numFmtId="2" fontId="0" fillId="0" borderId="0" xfId="0" applyNumberFormat="1"/>
    <xf numFmtId="165" fontId="0" fillId="0" borderId="0" xfId="0" applyNumberFormat="1"/>
    <xf numFmtId="0" fontId="0" fillId="0" borderId="0" xfId="0" applyAlignment="1" applyProtection="1">
      <alignment vertical="top"/>
    </xf>
    <xf numFmtId="43" fontId="0" fillId="0" borderId="0" xfId="1" applyFont="1" applyProtection="1">
      <protection locked="0"/>
    </xf>
    <xf numFmtId="43" fontId="0" fillId="2" borderId="0" xfId="1" applyFont="1" applyFill="1" applyProtection="1"/>
    <xf numFmtId="21" fontId="0" fillId="0" borderId="0" xfId="0" applyNumberFormat="1" applyProtection="1">
      <protection locked="0"/>
    </xf>
    <xf numFmtId="43" fontId="3" fillId="0" borderId="0" xfId="1" applyFont="1" applyProtection="1">
      <protection locked="0"/>
    </xf>
    <xf numFmtId="43" fontId="3" fillId="2" borderId="0" xfId="1" applyNumberFormat="1" applyFont="1" applyFill="1" applyProtection="1"/>
    <xf numFmtId="0" fontId="0" fillId="0" borderId="0" xfId="0" applyProtection="1"/>
    <xf numFmtId="43" fontId="3" fillId="0" borderId="0" xfId="1" applyFont="1" applyFill="1" applyProtection="1">
      <protection locked="0"/>
    </xf>
    <xf numFmtId="43" fontId="3" fillId="0" borderId="0" xfId="1" applyNumberFormat="1" applyFont="1" applyFill="1" applyProtection="1"/>
    <xf numFmtId="21" fontId="0" fillId="0" borderId="0" xfId="0" applyNumberFormat="1" applyFill="1" applyProtection="1">
      <protection locked="0"/>
    </xf>
    <xf numFmtId="166" fontId="0" fillId="0" borderId="0" xfId="0" applyNumberFormat="1"/>
    <xf numFmtId="166" fontId="0" fillId="3" borderId="0" xfId="0" applyNumberFormat="1" applyFill="1"/>
    <xf numFmtId="0" fontId="4" fillId="2" borderId="0" xfId="0" applyFont="1" applyFill="1" applyAlignment="1" applyProtection="1">
      <alignment horizontal="center"/>
    </xf>
    <xf numFmtId="0" fontId="0" fillId="2" borderId="0" xfId="0" applyFill="1" applyAlignment="1" applyProtection="1">
      <alignment horizontal="left" vertical="top" wrapText="1"/>
    </xf>
    <xf numFmtId="166" fontId="0" fillId="2" borderId="0" xfId="1" applyNumberFormat="1" applyFont="1" applyFill="1" applyProtection="1"/>
    <xf numFmtId="0" fontId="5" fillId="4" borderId="0" xfId="0" applyFont="1" applyFill="1" applyAlignment="1" applyProtection="1">
      <alignment horizontal="center"/>
    </xf>
    <xf numFmtId="0" fontId="0" fillId="4" borderId="0" xfId="0" applyFill="1" applyAlignment="1" applyProtection="1">
      <alignment horizontal="left" vertical="top" wrapText="1"/>
    </xf>
    <xf numFmtId="0" fontId="0" fillId="0" borderId="0" xfId="0" applyAlignment="1" applyProtection="1">
      <alignment vertical="top" wrapText="1"/>
    </xf>
    <xf numFmtId="2" fontId="0" fillId="4" borderId="0" xfId="0" applyNumberFormat="1" applyFill="1" applyProtection="1"/>
    <xf numFmtId="0" fontId="0" fillId="0" borderId="0" xfId="0" applyProtection="1">
      <protection locked="0"/>
    </xf>
    <xf numFmtId="10" fontId="0" fillId="4" borderId="0" xfId="2" applyNumberFormat="1" applyFont="1" applyFill="1" applyProtection="1"/>
    <xf numFmtId="21" fontId="0" fillId="4" borderId="0" xfId="0" applyNumberFormat="1" applyFill="1" applyProtection="1"/>
    <xf numFmtId="0" fontId="6" fillId="5" borderId="0" xfId="0" applyFont="1" applyFill="1" applyAlignment="1" applyProtection="1">
      <alignment horizontal="center"/>
    </xf>
    <xf numFmtId="0" fontId="0" fillId="5" borderId="0" xfId="0" applyFill="1" applyAlignment="1" applyProtection="1">
      <alignment horizontal="left" vertical="top" wrapText="1"/>
    </xf>
    <xf numFmtId="0" fontId="2" fillId="0" borderId="3" xfId="0" applyFont="1" applyFill="1" applyBorder="1" applyAlignment="1" applyProtection="1">
      <alignment vertical="top"/>
    </xf>
    <xf numFmtId="0" fontId="2" fillId="0" borderId="0" xfId="0" applyFont="1" applyFill="1" applyBorder="1" applyAlignment="1" applyProtection="1">
      <alignment vertical="top"/>
    </xf>
    <xf numFmtId="0" fontId="2" fillId="0" borderId="2" xfId="0" applyFont="1" applyFill="1" applyBorder="1" applyAlignment="1" applyProtection="1">
      <alignment vertical="top"/>
    </xf>
    <xf numFmtId="0" fontId="0" fillId="6" borderId="0" xfId="0" applyFill="1" applyProtection="1">
      <protection locked="0"/>
    </xf>
    <xf numFmtId="43" fontId="0" fillId="5" borderId="1" xfId="1" applyNumberFormat="1" applyFont="1" applyFill="1" applyBorder="1" applyProtection="1"/>
    <xf numFmtId="21" fontId="0" fillId="5" borderId="1" xfId="0" applyNumberFormat="1" applyFont="1" applyFill="1" applyBorder="1" applyProtection="1"/>
    <xf numFmtId="166" fontId="0" fillId="5" borderId="0" xfId="0" applyNumberFormat="1" applyFill="1" applyProtection="1"/>
    <xf numFmtId="0" fontId="0" fillId="0" borderId="0" xfId="0" applyAlignment="1" applyProtection="1">
      <alignment vertical="top"/>
      <protection locked="0"/>
    </xf>
    <xf numFmtId="43" fontId="1" fillId="0" borderId="0" xfId="1" applyFont="1" applyProtection="1">
      <protection locked="0"/>
    </xf>
  </cellXfs>
  <cellStyles count="3">
    <cellStyle name="Comma" xfId="1" builtinId="3"/>
    <cellStyle name="Normal" xfId="0" builtinId="0"/>
    <cellStyle name="Percent" xfId="2" builtinId="5"/>
  </cellStyles>
  <dxfs count="35">
    <dxf>
      <numFmt numFmtId="166" formatCode="[hh]:mm:ss"/>
    </dxf>
    <dxf>
      <font>
        <b val="0"/>
        <i val="0"/>
        <strike val="0"/>
        <condense val="0"/>
        <extend val="0"/>
        <outline val="0"/>
        <shadow val="0"/>
        <u val="none"/>
        <vertAlign val="baseline"/>
        <sz val="11"/>
        <color theme="1"/>
        <name val="Calibri"/>
        <scheme val="minor"/>
      </font>
      <numFmt numFmtId="166" formatCode="[hh]:mm:ss"/>
      <fill>
        <patternFill patternType="solid">
          <fgColor indexed="64"/>
          <bgColor theme="5" tint="0.79998168889431442"/>
        </patternFill>
      </fill>
      <protection locked="1" hidden="0"/>
    </dxf>
    <dxf>
      <numFmt numFmtId="166" formatCode="[hh]:mm:ss"/>
    </dxf>
    <dxf>
      <numFmt numFmtId="166" formatCode="[hh]:mm:ss"/>
    </dxf>
    <dxf>
      <numFmt numFmtId="166" formatCode="[hh]:mm:ss"/>
    </dxf>
    <dxf>
      <numFmt numFmtId="166" formatCode="[hh]:mm:ss"/>
      <fill>
        <patternFill patternType="solid">
          <fgColor indexed="64"/>
          <bgColor theme="4" tint="0.79998168889431442"/>
        </patternFill>
      </fill>
      <protection locked="1" hidden="0"/>
    </dxf>
    <dxf>
      <font>
        <b val="0"/>
        <i val="0"/>
        <strike val="0"/>
        <condense val="0"/>
        <extend val="0"/>
        <outline val="0"/>
        <shadow val="0"/>
        <u val="none"/>
        <vertAlign val="baseline"/>
        <sz val="11"/>
        <color theme="1"/>
        <name val="Calibri"/>
        <scheme val="minor"/>
      </font>
      <numFmt numFmtId="26" formatCode="hh:mm:ss"/>
      <fill>
        <patternFill patternType="solid">
          <fgColor indexed="64"/>
          <bgColor theme="4" tint="0.79998168889431442"/>
        </patternFill>
      </fill>
      <border diagonalUp="0" diagonalDown="0" outline="0">
        <left/>
        <right/>
        <top style="thin">
          <color theme="5"/>
        </top>
        <bottom/>
      </border>
      <protection locked="1"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4" tint="0.79998168889431442"/>
        </patternFill>
      </fill>
      <border diagonalUp="0" diagonalDown="0" outline="0">
        <left/>
        <right/>
        <top style="thin">
          <color theme="5"/>
        </top>
        <bottom/>
      </border>
      <protection locked="1" hidden="0"/>
    </dxf>
    <dxf>
      <fill>
        <patternFill patternType="solid">
          <fgColor indexed="64"/>
          <bgColor theme="0"/>
        </patternFill>
      </fill>
      <protection locked="0" hidden="0"/>
    </dxf>
    <dxf>
      <fill>
        <patternFill patternType="solid">
          <fgColor indexed="64"/>
          <bgColor theme="0"/>
        </patternFill>
      </fill>
      <protection locked="0" hidden="0"/>
    </dxf>
    <dxf>
      <border outline="0">
        <top style="thin">
          <color theme="5"/>
        </top>
      </border>
    </dxf>
    <dxf>
      <fill>
        <patternFill patternType="none">
          <fgColor indexed="64"/>
          <bgColor auto="1"/>
        </patternFill>
      </fill>
      <protection locked="1" hidden="0"/>
    </dxf>
    <dxf>
      <font>
        <b/>
        <i val="0"/>
        <strike val="0"/>
        <condense val="0"/>
        <extend val="0"/>
        <outline val="0"/>
        <shadow val="0"/>
        <u val="none"/>
        <vertAlign val="baseline"/>
        <sz val="11"/>
        <color theme="0"/>
        <name val="Calibri"/>
        <scheme val="minor"/>
      </font>
      <fill>
        <patternFill patternType="none">
          <fgColor indexed="64"/>
          <bgColor auto="1"/>
        </patternFill>
      </fill>
      <alignment horizontal="general" vertical="top" textRotation="0" indent="0" justifyLastLine="0" shrinkToFit="0" readingOrder="0"/>
      <protection locked="1" hidden="0"/>
    </dxf>
    <dxf>
      <numFmt numFmtId="26" formatCode="hh:mm:ss"/>
      <fill>
        <patternFill patternType="solid">
          <fgColor indexed="64"/>
          <bgColor theme="9" tint="0.79998168889431442"/>
        </patternFill>
      </fill>
      <protection locked="1" hidden="0"/>
    </dxf>
    <dxf>
      <font>
        <b val="0"/>
        <i val="0"/>
        <strike val="0"/>
        <condense val="0"/>
        <extend val="0"/>
        <outline val="0"/>
        <shadow val="0"/>
        <u val="none"/>
        <vertAlign val="baseline"/>
        <sz val="11"/>
        <color theme="1"/>
        <name val="Calibri"/>
        <scheme val="minor"/>
      </font>
      <numFmt numFmtId="14" formatCode="0.00%"/>
      <fill>
        <patternFill patternType="solid">
          <fgColor indexed="64"/>
          <bgColor theme="9" tint="0.79998168889431442"/>
        </patternFill>
      </fill>
      <protection locked="1" hidden="0"/>
    </dxf>
    <dxf>
      <numFmt numFmtId="2" formatCode="0.00"/>
      <fill>
        <patternFill patternType="solid">
          <fgColor indexed="64"/>
          <bgColor theme="9" tint="0.79998168889431442"/>
        </patternFill>
      </fill>
      <protection locked="1" hidden="0"/>
    </dxf>
    <dxf>
      <protection locked="0" hidden="0"/>
    </dxf>
    <dxf>
      <protection locked="1" hidden="0"/>
    </dxf>
    <dxf>
      <alignment horizontal="general" vertical="top" textRotation="0" wrapText="0" indent="0" justifyLastLine="0" shrinkToFit="0" readingOrder="0"/>
      <protection locked="1" hidden="0"/>
    </dxf>
    <dxf>
      <numFmt numFmtId="166" formatCode="[hh]:mm:ss"/>
    </dxf>
    <dxf>
      <numFmt numFmtId="0" formatCode="General"/>
    </dxf>
    <dxf>
      <numFmt numFmtId="0" formatCode="General"/>
    </dxf>
    <dxf>
      <numFmt numFmtId="0" formatCode="General"/>
    </dxf>
    <dxf>
      <numFmt numFmtId="165" formatCode="0.0000"/>
    </dxf>
    <dxf>
      <numFmt numFmtId="2" formatCode="0.0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5" tint="0.79998168889431442"/>
        </patternFill>
      </fill>
      <protection locked="1"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5" tint="0.79998168889431442"/>
        </patternFill>
      </fill>
      <protection locked="1"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5" tint="0.79998168889431442"/>
        </patternFill>
      </fill>
      <protection locked="1"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5" tint="0.79998168889431442"/>
        </patternFill>
      </fill>
      <protection locked="1"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5" tint="0.79998168889431442"/>
        </patternFill>
      </fill>
      <protection locked="1" hidden="0"/>
    </dxf>
    <dxf>
      <numFmt numFmtId="26" formatCode="hh:mm:ss"/>
      <protection locked="0" hidden="0"/>
    </dxf>
    <dxf>
      <font>
        <b val="0"/>
        <i val="0"/>
        <strike val="0"/>
        <condense val="0"/>
        <extend val="0"/>
        <outline val="0"/>
        <shadow val="0"/>
        <u val="none"/>
        <vertAlign val="baseline"/>
        <sz val="11"/>
        <color theme="1"/>
        <name val="Calibri"/>
        <scheme val="minor"/>
      </font>
      <protection locked="0" hidden="0"/>
    </dxf>
    <dxf>
      <font>
        <b val="0"/>
        <i val="0"/>
        <strike val="0"/>
        <condense val="0"/>
        <extend val="0"/>
        <outline val="0"/>
        <shadow val="0"/>
        <u val="none"/>
        <vertAlign val="baseline"/>
        <sz val="11"/>
        <color theme="1"/>
        <name val="Calibri"/>
        <scheme val="minor"/>
      </font>
      <protection locked="0" hidden="0"/>
    </dxf>
    <dxf>
      <font>
        <b val="0"/>
        <i val="0"/>
        <strike val="0"/>
        <condense val="0"/>
        <extend val="0"/>
        <outline val="0"/>
        <shadow val="0"/>
        <u val="none"/>
        <vertAlign val="baseline"/>
        <sz val="11"/>
        <color theme="1"/>
        <name val="Calibri"/>
        <scheme val="minor"/>
      </font>
      <protection locked="1" hidden="0"/>
    </dxf>
    <dxf>
      <alignment horizontal="general" vertical="top" textRotation="0" indent="0" justifyLastLine="0" shrinkToFit="0" readingOrder="0"/>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Race </a:t>
            </a:r>
            <a:r>
              <a:rPr lang="en-GB" baseline="0"/>
              <a:t>Times</a:t>
            </a:r>
            <a:endParaRPr lang="en-GB"/>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v>PBs</c:v>
          </c:tx>
          <c:spPr>
            <a:ln w="25400" cap="rnd">
              <a:noFill/>
              <a:round/>
            </a:ln>
            <a:effectLst/>
          </c:spPr>
          <c:marker>
            <c:symbol val="circle"/>
            <c:size val="5"/>
            <c:spPr>
              <a:solidFill>
                <a:schemeClr val="accent2">
                  <a:lumMod val="50000"/>
                </a:schemeClr>
              </a:solidFill>
              <a:ln w="9525">
                <a:solidFill>
                  <a:schemeClr val="accent2">
                    <a:lumMod val="50000"/>
                  </a:schemeClr>
                </a:solidFill>
              </a:ln>
              <a:effectLst/>
            </c:spPr>
          </c:marker>
          <c:trendline>
            <c:spPr>
              <a:ln w="19050" cap="rnd">
                <a:solidFill>
                  <a:schemeClr val="accent1"/>
                </a:solidFill>
                <a:prstDash val="sysDot"/>
              </a:ln>
              <a:effectLst/>
            </c:spPr>
            <c:trendlineType val="poly"/>
            <c:order val="3"/>
            <c:dispRSqr val="1"/>
            <c:dispEq val="0"/>
            <c:trendlineLbl>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Table!$A$3:$A$5202</c:f>
              <c:numCache>
                <c:formatCode>0.00</c:formatCode>
                <c:ptCount val="5200"/>
                <c:pt idx="0">
                  <c:v>0.01</c:v>
                </c:pt>
                <c:pt idx="1">
                  <c:v>0.02</c:v>
                </c:pt>
                <c:pt idx="2">
                  <c:v>0.03</c:v>
                </c:pt>
                <c:pt idx="3">
                  <c:v>0.04</c:v>
                </c:pt>
                <c:pt idx="4">
                  <c:v>0.05</c:v>
                </c:pt>
                <c:pt idx="5">
                  <c:v>0.06</c:v>
                </c:pt>
                <c:pt idx="6">
                  <c:v>7.0000000000000007E-2</c:v>
                </c:pt>
                <c:pt idx="7">
                  <c:v>0.08</c:v>
                </c:pt>
                <c:pt idx="8">
                  <c:v>0.09</c:v>
                </c:pt>
                <c:pt idx="9">
                  <c:v>0.1</c:v>
                </c:pt>
                <c:pt idx="10">
                  <c:v>0.11</c:v>
                </c:pt>
                <c:pt idx="11">
                  <c:v>0.12</c:v>
                </c:pt>
                <c:pt idx="12">
                  <c:v>0.13</c:v>
                </c:pt>
                <c:pt idx="13">
                  <c:v>0.14000000000000001</c:v>
                </c:pt>
                <c:pt idx="14">
                  <c:v>0.15</c:v>
                </c:pt>
                <c:pt idx="15">
                  <c:v>0.16</c:v>
                </c:pt>
                <c:pt idx="16">
                  <c:v>0.17</c:v>
                </c:pt>
                <c:pt idx="17">
                  <c:v>0.18</c:v>
                </c:pt>
                <c:pt idx="18">
                  <c:v>0.19</c:v>
                </c:pt>
                <c:pt idx="19">
                  <c:v>0.2</c:v>
                </c:pt>
                <c:pt idx="20">
                  <c:v>0.21</c:v>
                </c:pt>
                <c:pt idx="21">
                  <c:v>0.22</c:v>
                </c:pt>
                <c:pt idx="22">
                  <c:v>0.23</c:v>
                </c:pt>
                <c:pt idx="23">
                  <c:v>0.24</c:v>
                </c:pt>
                <c:pt idx="24">
                  <c:v>0.25</c:v>
                </c:pt>
                <c:pt idx="25">
                  <c:v>0.26</c:v>
                </c:pt>
                <c:pt idx="26">
                  <c:v>0.27</c:v>
                </c:pt>
                <c:pt idx="27">
                  <c:v>0.28000000000000003</c:v>
                </c:pt>
                <c:pt idx="28">
                  <c:v>0.28999999999999998</c:v>
                </c:pt>
                <c:pt idx="29">
                  <c:v>0.3</c:v>
                </c:pt>
                <c:pt idx="30">
                  <c:v>0.31</c:v>
                </c:pt>
                <c:pt idx="31">
                  <c:v>0.32</c:v>
                </c:pt>
                <c:pt idx="32">
                  <c:v>0.33</c:v>
                </c:pt>
                <c:pt idx="33">
                  <c:v>0.34</c:v>
                </c:pt>
                <c:pt idx="34">
                  <c:v>0.35</c:v>
                </c:pt>
                <c:pt idx="35">
                  <c:v>0.36</c:v>
                </c:pt>
                <c:pt idx="36">
                  <c:v>0.37</c:v>
                </c:pt>
                <c:pt idx="37">
                  <c:v>0.38</c:v>
                </c:pt>
                <c:pt idx="38">
                  <c:v>0.39</c:v>
                </c:pt>
                <c:pt idx="39">
                  <c:v>0.4</c:v>
                </c:pt>
                <c:pt idx="40">
                  <c:v>0.41</c:v>
                </c:pt>
                <c:pt idx="41">
                  <c:v>0.42</c:v>
                </c:pt>
                <c:pt idx="42">
                  <c:v>0.43</c:v>
                </c:pt>
                <c:pt idx="43">
                  <c:v>0.44</c:v>
                </c:pt>
                <c:pt idx="44">
                  <c:v>0.45</c:v>
                </c:pt>
                <c:pt idx="45">
                  <c:v>0.46</c:v>
                </c:pt>
                <c:pt idx="46">
                  <c:v>0.47</c:v>
                </c:pt>
                <c:pt idx="47">
                  <c:v>0.48</c:v>
                </c:pt>
                <c:pt idx="48">
                  <c:v>0.49</c:v>
                </c:pt>
                <c:pt idx="49">
                  <c:v>0.5</c:v>
                </c:pt>
                <c:pt idx="50">
                  <c:v>0.51</c:v>
                </c:pt>
                <c:pt idx="51">
                  <c:v>0.52</c:v>
                </c:pt>
                <c:pt idx="52">
                  <c:v>0.53</c:v>
                </c:pt>
                <c:pt idx="53">
                  <c:v>0.54</c:v>
                </c:pt>
                <c:pt idx="54">
                  <c:v>0.55000000000000004</c:v>
                </c:pt>
                <c:pt idx="55">
                  <c:v>0.56000000000000005</c:v>
                </c:pt>
                <c:pt idx="56">
                  <c:v>0.56999999999999995</c:v>
                </c:pt>
                <c:pt idx="57">
                  <c:v>0.57999999999999996</c:v>
                </c:pt>
                <c:pt idx="58">
                  <c:v>0.59</c:v>
                </c:pt>
                <c:pt idx="59">
                  <c:v>0.6</c:v>
                </c:pt>
                <c:pt idx="60">
                  <c:v>0.61</c:v>
                </c:pt>
                <c:pt idx="61">
                  <c:v>0.62</c:v>
                </c:pt>
                <c:pt idx="62">
                  <c:v>0.63</c:v>
                </c:pt>
                <c:pt idx="63">
                  <c:v>0.64</c:v>
                </c:pt>
                <c:pt idx="64">
                  <c:v>0.65</c:v>
                </c:pt>
                <c:pt idx="65">
                  <c:v>0.66</c:v>
                </c:pt>
                <c:pt idx="66">
                  <c:v>0.67</c:v>
                </c:pt>
                <c:pt idx="67">
                  <c:v>0.68</c:v>
                </c:pt>
                <c:pt idx="68">
                  <c:v>0.69</c:v>
                </c:pt>
                <c:pt idx="69">
                  <c:v>0.7</c:v>
                </c:pt>
                <c:pt idx="70">
                  <c:v>0.71</c:v>
                </c:pt>
                <c:pt idx="71">
                  <c:v>0.72</c:v>
                </c:pt>
                <c:pt idx="72">
                  <c:v>0.73</c:v>
                </c:pt>
                <c:pt idx="73">
                  <c:v>0.74</c:v>
                </c:pt>
                <c:pt idx="74">
                  <c:v>0.75</c:v>
                </c:pt>
                <c:pt idx="75">
                  <c:v>0.76</c:v>
                </c:pt>
                <c:pt idx="76">
                  <c:v>0.77</c:v>
                </c:pt>
                <c:pt idx="77">
                  <c:v>0.78</c:v>
                </c:pt>
                <c:pt idx="78">
                  <c:v>0.79</c:v>
                </c:pt>
                <c:pt idx="79">
                  <c:v>0.8</c:v>
                </c:pt>
                <c:pt idx="80">
                  <c:v>0.81</c:v>
                </c:pt>
                <c:pt idx="81">
                  <c:v>0.82</c:v>
                </c:pt>
                <c:pt idx="82">
                  <c:v>0.83</c:v>
                </c:pt>
                <c:pt idx="83">
                  <c:v>0.84</c:v>
                </c:pt>
                <c:pt idx="84">
                  <c:v>0.85</c:v>
                </c:pt>
                <c:pt idx="85">
                  <c:v>0.86</c:v>
                </c:pt>
                <c:pt idx="86">
                  <c:v>0.87</c:v>
                </c:pt>
                <c:pt idx="87">
                  <c:v>0.88</c:v>
                </c:pt>
                <c:pt idx="88">
                  <c:v>0.89</c:v>
                </c:pt>
                <c:pt idx="89">
                  <c:v>0.9</c:v>
                </c:pt>
                <c:pt idx="90">
                  <c:v>0.91</c:v>
                </c:pt>
                <c:pt idx="91">
                  <c:v>0.92</c:v>
                </c:pt>
                <c:pt idx="92">
                  <c:v>0.93</c:v>
                </c:pt>
                <c:pt idx="93">
                  <c:v>0.94</c:v>
                </c:pt>
                <c:pt idx="94">
                  <c:v>0.95</c:v>
                </c:pt>
                <c:pt idx="95">
                  <c:v>0.96</c:v>
                </c:pt>
                <c:pt idx="96">
                  <c:v>0.97</c:v>
                </c:pt>
                <c:pt idx="97">
                  <c:v>0.98</c:v>
                </c:pt>
                <c:pt idx="98">
                  <c:v>0.99</c:v>
                </c:pt>
                <c:pt idx="99">
                  <c:v>1</c:v>
                </c:pt>
                <c:pt idx="100">
                  <c:v>1.01</c:v>
                </c:pt>
                <c:pt idx="101">
                  <c:v>1.02</c:v>
                </c:pt>
                <c:pt idx="102">
                  <c:v>1.03</c:v>
                </c:pt>
                <c:pt idx="103">
                  <c:v>1.04</c:v>
                </c:pt>
                <c:pt idx="104">
                  <c:v>1.05</c:v>
                </c:pt>
                <c:pt idx="105">
                  <c:v>1.06</c:v>
                </c:pt>
                <c:pt idx="106">
                  <c:v>1.07</c:v>
                </c:pt>
                <c:pt idx="107">
                  <c:v>1.08</c:v>
                </c:pt>
                <c:pt idx="108">
                  <c:v>1.0900000000000001</c:v>
                </c:pt>
                <c:pt idx="109">
                  <c:v>1.1000000000000001</c:v>
                </c:pt>
                <c:pt idx="110">
                  <c:v>1.1100000000000001</c:v>
                </c:pt>
                <c:pt idx="111">
                  <c:v>1.1200000000000001</c:v>
                </c:pt>
                <c:pt idx="112">
                  <c:v>1.1299999999999999</c:v>
                </c:pt>
                <c:pt idx="113">
                  <c:v>1.1399999999999999</c:v>
                </c:pt>
                <c:pt idx="114">
                  <c:v>1.1499999999999999</c:v>
                </c:pt>
                <c:pt idx="115">
                  <c:v>1.1599999999999999</c:v>
                </c:pt>
                <c:pt idx="116">
                  <c:v>1.17</c:v>
                </c:pt>
                <c:pt idx="117">
                  <c:v>1.18</c:v>
                </c:pt>
                <c:pt idx="118">
                  <c:v>1.19</c:v>
                </c:pt>
                <c:pt idx="119">
                  <c:v>1.2</c:v>
                </c:pt>
                <c:pt idx="120">
                  <c:v>1.21</c:v>
                </c:pt>
                <c:pt idx="121">
                  <c:v>1.22</c:v>
                </c:pt>
                <c:pt idx="122">
                  <c:v>1.23</c:v>
                </c:pt>
                <c:pt idx="123">
                  <c:v>1.24</c:v>
                </c:pt>
                <c:pt idx="124">
                  <c:v>1.25</c:v>
                </c:pt>
                <c:pt idx="125">
                  <c:v>1.26</c:v>
                </c:pt>
                <c:pt idx="126">
                  <c:v>1.27</c:v>
                </c:pt>
                <c:pt idx="127">
                  <c:v>1.28</c:v>
                </c:pt>
                <c:pt idx="128">
                  <c:v>1.29</c:v>
                </c:pt>
                <c:pt idx="129">
                  <c:v>1.3</c:v>
                </c:pt>
                <c:pt idx="130">
                  <c:v>1.31</c:v>
                </c:pt>
                <c:pt idx="131">
                  <c:v>1.32</c:v>
                </c:pt>
                <c:pt idx="132">
                  <c:v>1.33</c:v>
                </c:pt>
                <c:pt idx="133">
                  <c:v>1.34</c:v>
                </c:pt>
                <c:pt idx="134">
                  <c:v>1.35</c:v>
                </c:pt>
                <c:pt idx="135">
                  <c:v>1.36</c:v>
                </c:pt>
                <c:pt idx="136">
                  <c:v>1.37</c:v>
                </c:pt>
                <c:pt idx="137">
                  <c:v>1.38</c:v>
                </c:pt>
                <c:pt idx="138">
                  <c:v>1.39</c:v>
                </c:pt>
                <c:pt idx="139">
                  <c:v>1.4</c:v>
                </c:pt>
                <c:pt idx="140">
                  <c:v>1.41</c:v>
                </c:pt>
                <c:pt idx="141">
                  <c:v>1.42</c:v>
                </c:pt>
                <c:pt idx="142">
                  <c:v>1.43</c:v>
                </c:pt>
                <c:pt idx="143">
                  <c:v>1.44</c:v>
                </c:pt>
                <c:pt idx="144">
                  <c:v>1.45</c:v>
                </c:pt>
                <c:pt idx="145">
                  <c:v>1.46</c:v>
                </c:pt>
                <c:pt idx="146">
                  <c:v>1.47</c:v>
                </c:pt>
                <c:pt idx="147">
                  <c:v>1.48</c:v>
                </c:pt>
                <c:pt idx="148">
                  <c:v>1.49</c:v>
                </c:pt>
                <c:pt idx="149">
                  <c:v>1.5</c:v>
                </c:pt>
                <c:pt idx="150">
                  <c:v>1.51</c:v>
                </c:pt>
                <c:pt idx="151">
                  <c:v>1.52</c:v>
                </c:pt>
                <c:pt idx="152">
                  <c:v>1.53</c:v>
                </c:pt>
                <c:pt idx="153">
                  <c:v>1.54</c:v>
                </c:pt>
                <c:pt idx="154">
                  <c:v>1.55</c:v>
                </c:pt>
                <c:pt idx="155">
                  <c:v>1.56</c:v>
                </c:pt>
                <c:pt idx="156">
                  <c:v>1.57</c:v>
                </c:pt>
                <c:pt idx="157">
                  <c:v>1.58</c:v>
                </c:pt>
                <c:pt idx="158">
                  <c:v>1.59</c:v>
                </c:pt>
                <c:pt idx="159">
                  <c:v>1.6</c:v>
                </c:pt>
                <c:pt idx="160">
                  <c:v>1.61</c:v>
                </c:pt>
                <c:pt idx="161">
                  <c:v>1.62</c:v>
                </c:pt>
                <c:pt idx="162">
                  <c:v>1.63</c:v>
                </c:pt>
                <c:pt idx="163">
                  <c:v>1.64</c:v>
                </c:pt>
                <c:pt idx="164">
                  <c:v>1.65</c:v>
                </c:pt>
                <c:pt idx="165">
                  <c:v>1.66</c:v>
                </c:pt>
                <c:pt idx="166">
                  <c:v>1.67</c:v>
                </c:pt>
                <c:pt idx="167">
                  <c:v>1.68</c:v>
                </c:pt>
                <c:pt idx="168">
                  <c:v>1.69</c:v>
                </c:pt>
                <c:pt idx="169">
                  <c:v>1.7</c:v>
                </c:pt>
                <c:pt idx="170">
                  <c:v>1.71</c:v>
                </c:pt>
                <c:pt idx="171">
                  <c:v>1.72</c:v>
                </c:pt>
                <c:pt idx="172">
                  <c:v>1.73</c:v>
                </c:pt>
                <c:pt idx="173">
                  <c:v>1.74</c:v>
                </c:pt>
                <c:pt idx="174">
                  <c:v>1.75</c:v>
                </c:pt>
                <c:pt idx="175">
                  <c:v>1.76</c:v>
                </c:pt>
                <c:pt idx="176">
                  <c:v>1.77</c:v>
                </c:pt>
                <c:pt idx="177">
                  <c:v>1.78</c:v>
                </c:pt>
                <c:pt idx="178">
                  <c:v>1.79</c:v>
                </c:pt>
                <c:pt idx="179">
                  <c:v>1.8</c:v>
                </c:pt>
                <c:pt idx="180">
                  <c:v>1.81</c:v>
                </c:pt>
                <c:pt idx="181">
                  <c:v>1.82</c:v>
                </c:pt>
                <c:pt idx="182">
                  <c:v>1.83</c:v>
                </c:pt>
                <c:pt idx="183">
                  <c:v>1.84</c:v>
                </c:pt>
                <c:pt idx="184">
                  <c:v>1.85</c:v>
                </c:pt>
                <c:pt idx="185">
                  <c:v>1.86</c:v>
                </c:pt>
                <c:pt idx="186">
                  <c:v>1.87</c:v>
                </c:pt>
                <c:pt idx="187">
                  <c:v>1.88</c:v>
                </c:pt>
                <c:pt idx="188">
                  <c:v>1.89</c:v>
                </c:pt>
                <c:pt idx="189">
                  <c:v>1.9</c:v>
                </c:pt>
                <c:pt idx="190">
                  <c:v>1.91</c:v>
                </c:pt>
                <c:pt idx="191">
                  <c:v>1.92</c:v>
                </c:pt>
                <c:pt idx="192">
                  <c:v>1.93</c:v>
                </c:pt>
                <c:pt idx="193">
                  <c:v>1.94</c:v>
                </c:pt>
                <c:pt idx="194">
                  <c:v>1.95</c:v>
                </c:pt>
                <c:pt idx="195">
                  <c:v>1.96</c:v>
                </c:pt>
                <c:pt idx="196">
                  <c:v>1.97</c:v>
                </c:pt>
                <c:pt idx="197">
                  <c:v>1.98</c:v>
                </c:pt>
                <c:pt idx="198">
                  <c:v>1.99</c:v>
                </c:pt>
                <c:pt idx="199">
                  <c:v>2</c:v>
                </c:pt>
                <c:pt idx="200">
                  <c:v>2.0099999999999998</c:v>
                </c:pt>
                <c:pt idx="201">
                  <c:v>2.02</c:v>
                </c:pt>
                <c:pt idx="202">
                  <c:v>2.0299999999999998</c:v>
                </c:pt>
                <c:pt idx="203">
                  <c:v>2.04</c:v>
                </c:pt>
                <c:pt idx="204">
                  <c:v>2.0499999999999998</c:v>
                </c:pt>
                <c:pt idx="205">
                  <c:v>2.06</c:v>
                </c:pt>
                <c:pt idx="206">
                  <c:v>2.0699999999999998</c:v>
                </c:pt>
                <c:pt idx="207">
                  <c:v>2.08</c:v>
                </c:pt>
                <c:pt idx="208">
                  <c:v>2.09</c:v>
                </c:pt>
                <c:pt idx="209">
                  <c:v>2.1</c:v>
                </c:pt>
                <c:pt idx="210">
                  <c:v>2.11</c:v>
                </c:pt>
                <c:pt idx="211">
                  <c:v>2.12</c:v>
                </c:pt>
                <c:pt idx="212">
                  <c:v>2.13</c:v>
                </c:pt>
                <c:pt idx="213">
                  <c:v>2.14</c:v>
                </c:pt>
                <c:pt idx="214">
                  <c:v>2.15</c:v>
                </c:pt>
                <c:pt idx="215">
                  <c:v>2.16</c:v>
                </c:pt>
                <c:pt idx="216">
                  <c:v>2.17</c:v>
                </c:pt>
                <c:pt idx="217">
                  <c:v>2.1800000000000002</c:v>
                </c:pt>
                <c:pt idx="218">
                  <c:v>2.19</c:v>
                </c:pt>
                <c:pt idx="219">
                  <c:v>2.2000000000000002</c:v>
                </c:pt>
                <c:pt idx="220">
                  <c:v>2.21</c:v>
                </c:pt>
                <c:pt idx="221">
                  <c:v>2.2200000000000002</c:v>
                </c:pt>
                <c:pt idx="222">
                  <c:v>2.23</c:v>
                </c:pt>
                <c:pt idx="223">
                  <c:v>2.2400000000000002</c:v>
                </c:pt>
                <c:pt idx="224">
                  <c:v>2.25</c:v>
                </c:pt>
                <c:pt idx="225">
                  <c:v>2.2599999999999998</c:v>
                </c:pt>
                <c:pt idx="226">
                  <c:v>2.27</c:v>
                </c:pt>
                <c:pt idx="227">
                  <c:v>2.2799999999999998</c:v>
                </c:pt>
                <c:pt idx="228">
                  <c:v>2.29</c:v>
                </c:pt>
                <c:pt idx="229">
                  <c:v>2.2999999999999998</c:v>
                </c:pt>
                <c:pt idx="230">
                  <c:v>2.31</c:v>
                </c:pt>
                <c:pt idx="231">
                  <c:v>2.3199999999999998</c:v>
                </c:pt>
                <c:pt idx="232">
                  <c:v>2.33</c:v>
                </c:pt>
                <c:pt idx="233">
                  <c:v>2.34</c:v>
                </c:pt>
                <c:pt idx="234">
                  <c:v>2.35</c:v>
                </c:pt>
                <c:pt idx="235">
                  <c:v>2.36</c:v>
                </c:pt>
                <c:pt idx="236">
                  <c:v>2.37</c:v>
                </c:pt>
                <c:pt idx="237">
                  <c:v>2.38</c:v>
                </c:pt>
                <c:pt idx="238">
                  <c:v>2.39</c:v>
                </c:pt>
                <c:pt idx="239">
                  <c:v>2.4</c:v>
                </c:pt>
                <c:pt idx="240">
                  <c:v>2.41</c:v>
                </c:pt>
                <c:pt idx="241">
                  <c:v>2.42</c:v>
                </c:pt>
                <c:pt idx="242">
                  <c:v>2.4300000000000002</c:v>
                </c:pt>
                <c:pt idx="243">
                  <c:v>2.44</c:v>
                </c:pt>
                <c:pt idx="244">
                  <c:v>2.4500000000000002</c:v>
                </c:pt>
                <c:pt idx="245">
                  <c:v>2.46</c:v>
                </c:pt>
                <c:pt idx="246">
                  <c:v>2.4700000000000002</c:v>
                </c:pt>
                <c:pt idx="247">
                  <c:v>2.48</c:v>
                </c:pt>
                <c:pt idx="248">
                  <c:v>2.4900000000000002</c:v>
                </c:pt>
                <c:pt idx="249">
                  <c:v>2.5</c:v>
                </c:pt>
                <c:pt idx="250">
                  <c:v>2.5099999999999998</c:v>
                </c:pt>
                <c:pt idx="251">
                  <c:v>2.52</c:v>
                </c:pt>
                <c:pt idx="252">
                  <c:v>2.5299999999999998</c:v>
                </c:pt>
                <c:pt idx="253">
                  <c:v>2.54</c:v>
                </c:pt>
                <c:pt idx="254">
                  <c:v>2.5499999999999998</c:v>
                </c:pt>
                <c:pt idx="255">
                  <c:v>2.56</c:v>
                </c:pt>
                <c:pt idx="256">
                  <c:v>2.57</c:v>
                </c:pt>
                <c:pt idx="257">
                  <c:v>2.58</c:v>
                </c:pt>
                <c:pt idx="258">
                  <c:v>2.59</c:v>
                </c:pt>
                <c:pt idx="259">
                  <c:v>2.6</c:v>
                </c:pt>
                <c:pt idx="260">
                  <c:v>2.61</c:v>
                </c:pt>
                <c:pt idx="261">
                  <c:v>2.62</c:v>
                </c:pt>
                <c:pt idx="262">
                  <c:v>2.63</c:v>
                </c:pt>
                <c:pt idx="263">
                  <c:v>2.64</c:v>
                </c:pt>
                <c:pt idx="264">
                  <c:v>2.65</c:v>
                </c:pt>
                <c:pt idx="265">
                  <c:v>2.66</c:v>
                </c:pt>
                <c:pt idx="266">
                  <c:v>2.67</c:v>
                </c:pt>
                <c:pt idx="267">
                  <c:v>2.68</c:v>
                </c:pt>
                <c:pt idx="268">
                  <c:v>2.69</c:v>
                </c:pt>
                <c:pt idx="269">
                  <c:v>2.7</c:v>
                </c:pt>
                <c:pt idx="270">
                  <c:v>2.71</c:v>
                </c:pt>
                <c:pt idx="271">
                  <c:v>2.72</c:v>
                </c:pt>
                <c:pt idx="272">
                  <c:v>2.73</c:v>
                </c:pt>
                <c:pt idx="273">
                  <c:v>2.74</c:v>
                </c:pt>
                <c:pt idx="274">
                  <c:v>2.75</c:v>
                </c:pt>
                <c:pt idx="275">
                  <c:v>2.76</c:v>
                </c:pt>
                <c:pt idx="276">
                  <c:v>2.77</c:v>
                </c:pt>
                <c:pt idx="277">
                  <c:v>2.78</c:v>
                </c:pt>
                <c:pt idx="278">
                  <c:v>2.79</c:v>
                </c:pt>
                <c:pt idx="279">
                  <c:v>2.8</c:v>
                </c:pt>
                <c:pt idx="280">
                  <c:v>2.81</c:v>
                </c:pt>
                <c:pt idx="281">
                  <c:v>2.82</c:v>
                </c:pt>
                <c:pt idx="282">
                  <c:v>2.83</c:v>
                </c:pt>
                <c:pt idx="283">
                  <c:v>2.84</c:v>
                </c:pt>
                <c:pt idx="284">
                  <c:v>2.85</c:v>
                </c:pt>
                <c:pt idx="285">
                  <c:v>2.86</c:v>
                </c:pt>
                <c:pt idx="286">
                  <c:v>2.87</c:v>
                </c:pt>
                <c:pt idx="287">
                  <c:v>2.88</c:v>
                </c:pt>
                <c:pt idx="288">
                  <c:v>2.89</c:v>
                </c:pt>
                <c:pt idx="289">
                  <c:v>2.9</c:v>
                </c:pt>
                <c:pt idx="290">
                  <c:v>2.91</c:v>
                </c:pt>
                <c:pt idx="291">
                  <c:v>2.92</c:v>
                </c:pt>
                <c:pt idx="292">
                  <c:v>2.93</c:v>
                </c:pt>
                <c:pt idx="293">
                  <c:v>2.94</c:v>
                </c:pt>
                <c:pt idx="294">
                  <c:v>2.95</c:v>
                </c:pt>
                <c:pt idx="295">
                  <c:v>2.96</c:v>
                </c:pt>
                <c:pt idx="296">
                  <c:v>2.97</c:v>
                </c:pt>
                <c:pt idx="297">
                  <c:v>2.98</c:v>
                </c:pt>
                <c:pt idx="298">
                  <c:v>2.99</c:v>
                </c:pt>
                <c:pt idx="299">
                  <c:v>3</c:v>
                </c:pt>
                <c:pt idx="300">
                  <c:v>3.01</c:v>
                </c:pt>
                <c:pt idx="301">
                  <c:v>3.02</c:v>
                </c:pt>
                <c:pt idx="302">
                  <c:v>3.03</c:v>
                </c:pt>
                <c:pt idx="303">
                  <c:v>3.04</c:v>
                </c:pt>
                <c:pt idx="304">
                  <c:v>3.05</c:v>
                </c:pt>
                <c:pt idx="305">
                  <c:v>3.06</c:v>
                </c:pt>
                <c:pt idx="306">
                  <c:v>3.07</c:v>
                </c:pt>
                <c:pt idx="307">
                  <c:v>3.08</c:v>
                </c:pt>
                <c:pt idx="308">
                  <c:v>3.09</c:v>
                </c:pt>
                <c:pt idx="309">
                  <c:v>3.1</c:v>
                </c:pt>
                <c:pt idx="310">
                  <c:v>3.11</c:v>
                </c:pt>
                <c:pt idx="311">
                  <c:v>3.12</c:v>
                </c:pt>
                <c:pt idx="312">
                  <c:v>3.13</c:v>
                </c:pt>
                <c:pt idx="313">
                  <c:v>3.14</c:v>
                </c:pt>
                <c:pt idx="314">
                  <c:v>3.15</c:v>
                </c:pt>
                <c:pt idx="315">
                  <c:v>3.16</c:v>
                </c:pt>
                <c:pt idx="316">
                  <c:v>3.17</c:v>
                </c:pt>
                <c:pt idx="317">
                  <c:v>3.18</c:v>
                </c:pt>
                <c:pt idx="318">
                  <c:v>3.19</c:v>
                </c:pt>
                <c:pt idx="319">
                  <c:v>3.2</c:v>
                </c:pt>
                <c:pt idx="320">
                  <c:v>3.21</c:v>
                </c:pt>
                <c:pt idx="321">
                  <c:v>3.22</c:v>
                </c:pt>
                <c:pt idx="322">
                  <c:v>3.23</c:v>
                </c:pt>
                <c:pt idx="323">
                  <c:v>3.24</c:v>
                </c:pt>
                <c:pt idx="324">
                  <c:v>3.25</c:v>
                </c:pt>
                <c:pt idx="325">
                  <c:v>3.26</c:v>
                </c:pt>
                <c:pt idx="326">
                  <c:v>3.27</c:v>
                </c:pt>
                <c:pt idx="327">
                  <c:v>3.28</c:v>
                </c:pt>
                <c:pt idx="328">
                  <c:v>3.29</c:v>
                </c:pt>
                <c:pt idx="329">
                  <c:v>3.3</c:v>
                </c:pt>
                <c:pt idx="330">
                  <c:v>3.31</c:v>
                </c:pt>
                <c:pt idx="331">
                  <c:v>3.32</c:v>
                </c:pt>
                <c:pt idx="332">
                  <c:v>3.33</c:v>
                </c:pt>
                <c:pt idx="333">
                  <c:v>3.34</c:v>
                </c:pt>
                <c:pt idx="334">
                  <c:v>3.35</c:v>
                </c:pt>
                <c:pt idx="335">
                  <c:v>3.36</c:v>
                </c:pt>
                <c:pt idx="336">
                  <c:v>3.37</c:v>
                </c:pt>
                <c:pt idx="337">
                  <c:v>3.38</c:v>
                </c:pt>
                <c:pt idx="338">
                  <c:v>3.39</c:v>
                </c:pt>
                <c:pt idx="339">
                  <c:v>3.4</c:v>
                </c:pt>
                <c:pt idx="340">
                  <c:v>3.41</c:v>
                </c:pt>
                <c:pt idx="341">
                  <c:v>3.42</c:v>
                </c:pt>
                <c:pt idx="342">
                  <c:v>3.43</c:v>
                </c:pt>
                <c:pt idx="343">
                  <c:v>3.44</c:v>
                </c:pt>
                <c:pt idx="344">
                  <c:v>3.45</c:v>
                </c:pt>
                <c:pt idx="345">
                  <c:v>3.46</c:v>
                </c:pt>
                <c:pt idx="346">
                  <c:v>3.47</c:v>
                </c:pt>
                <c:pt idx="347">
                  <c:v>3.48</c:v>
                </c:pt>
                <c:pt idx="348">
                  <c:v>3.49</c:v>
                </c:pt>
                <c:pt idx="349">
                  <c:v>3.5</c:v>
                </c:pt>
                <c:pt idx="350">
                  <c:v>3.51</c:v>
                </c:pt>
                <c:pt idx="351">
                  <c:v>3.52</c:v>
                </c:pt>
                <c:pt idx="352">
                  <c:v>3.53</c:v>
                </c:pt>
                <c:pt idx="353">
                  <c:v>3.54</c:v>
                </c:pt>
                <c:pt idx="354">
                  <c:v>3.55</c:v>
                </c:pt>
                <c:pt idx="355">
                  <c:v>3.56</c:v>
                </c:pt>
                <c:pt idx="356">
                  <c:v>3.57</c:v>
                </c:pt>
                <c:pt idx="357">
                  <c:v>3.58</c:v>
                </c:pt>
                <c:pt idx="358">
                  <c:v>3.59</c:v>
                </c:pt>
                <c:pt idx="359">
                  <c:v>3.6</c:v>
                </c:pt>
                <c:pt idx="360">
                  <c:v>3.61</c:v>
                </c:pt>
                <c:pt idx="361">
                  <c:v>3.62</c:v>
                </c:pt>
                <c:pt idx="362">
                  <c:v>3.63</c:v>
                </c:pt>
                <c:pt idx="363">
                  <c:v>3.64</c:v>
                </c:pt>
                <c:pt idx="364">
                  <c:v>3.65</c:v>
                </c:pt>
                <c:pt idx="365">
                  <c:v>3.66</c:v>
                </c:pt>
                <c:pt idx="366">
                  <c:v>3.67</c:v>
                </c:pt>
                <c:pt idx="367">
                  <c:v>3.68</c:v>
                </c:pt>
                <c:pt idx="368">
                  <c:v>3.69</c:v>
                </c:pt>
                <c:pt idx="369">
                  <c:v>3.7</c:v>
                </c:pt>
                <c:pt idx="370">
                  <c:v>3.71</c:v>
                </c:pt>
                <c:pt idx="371">
                  <c:v>3.72</c:v>
                </c:pt>
                <c:pt idx="372">
                  <c:v>3.73</c:v>
                </c:pt>
                <c:pt idx="373">
                  <c:v>3.74</c:v>
                </c:pt>
                <c:pt idx="374">
                  <c:v>3.75</c:v>
                </c:pt>
                <c:pt idx="375">
                  <c:v>3.76</c:v>
                </c:pt>
                <c:pt idx="376">
                  <c:v>3.77</c:v>
                </c:pt>
                <c:pt idx="377">
                  <c:v>3.78</c:v>
                </c:pt>
                <c:pt idx="378">
                  <c:v>3.79</c:v>
                </c:pt>
                <c:pt idx="379">
                  <c:v>3.8</c:v>
                </c:pt>
                <c:pt idx="380">
                  <c:v>3.81</c:v>
                </c:pt>
                <c:pt idx="381">
                  <c:v>3.82</c:v>
                </c:pt>
                <c:pt idx="382">
                  <c:v>3.83</c:v>
                </c:pt>
                <c:pt idx="383">
                  <c:v>3.84</c:v>
                </c:pt>
                <c:pt idx="384">
                  <c:v>3.85</c:v>
                </c:pt>
                <c:pt idx="385">
                  <c:v>3.86</c:v>
                </c:pt>
                <c:pt idx="386">
                  <c:v>3.87</c:v>
                </c:pt>
                <c:pt idx="387">
                  <c:v>3.88</c:v>
                </c:pt>
                <c:pt idx="388">
                  <c:v>3.89</c:v>
                </c:pt>
                <c:pt idx="389">
                  <c:v>3.9</c:v>
                </c:pt>
                <c:pt idx="390">
                  <c:v>3.91</c:v>
                </c:pt>
                <c:pt idx="391">
                  <c:v>3.92</c:v>
                </c:pt>
                <c:pt idx="392">
                  <c:v>3.93</c:v>
                </c:pt>
                <c:pt idx="393">
                  <c:v>3.94</c:v>
                </c:pt>
                <c:pt idx="394">
                  <c:v>3.95</c:v>
                </c:pt>
                <c:pt idx="395">
                  <c:v>3.96</c:v>
                </c:pt>
                <c:pt idx="396">
                  <c:v>3.97</c:v>
                </c:pt>
                <c:pt idx="397">
                  <c:v>3.98</c:v>
                </c:pt>
                <c:pt idx="398">
                  <c:v>3.99</c:v>
                </c:pt>
                <c:pt idx="399">
                  <c:v>4</c:v>
                </c:pt>
                <c:pt idx="400">
                  <c:v>4.01</c:v>
                </c:pt>
                <c:pt idx="401">
                  <c:v>4.0199999999999996</c:v>
                </c:pt>
                <c:pt idx="402">
                  <c:v>4.03</c:v>
                </c:pt>
                <c:pt idx="403">
                  <c:v>4.04</c:v>
                </c:pt>
                <c:pt idx="404">
                  <c:v>4.05</c:v>
                </c:pt>
                <c:pt idx="405">
                  <c:v>4.0599999999999996</c:v>
                </c:pt>
                <c:pt idx="406">
                  <c:v>4.07</c:v>
                </c:pt>
                <c:pt idx="407">
                  <c:v>4.08</c:v>
                </c:pt>
                <c:pt idx="408">
                  <c:v>4.09</c:v>
                </c:pt>
                <c:pt idx="409">
                  <c:v>4.0999999999999996</c:v>
                </c:pt>
                <c:pt idx="410">
                  <c:v>4.1100000000000003</c:v>
                </c:pt>
                <c:pt idx="411">
                  <c:v>4.12</c:v>
                </c:pt>
                <c:pt idx="412">
                  <c:v>4.13</c:v>
                </c:pt>
                <c:pt idx="413">
                  <c:v>4.1399999999999997</c:v>
                </c:pt>
                <c:pt idx="414">
                  <c:v>4.1500000000000004</c:v>
                </c:pt>
                <c:pt idx="415">
                  <c:v>4.16</c:v>
                </c:pt>
                <c:pt idx="416">
                  <c:v>4.17</c:v>
                </c:pt>
                <c:pt idx="417">
                  <c:v>4.18</c:v>
                </c:pt>
                <c:pt idx="418">
                  <c:v>4.1900000000000004</c:v>
                </c:pt>
                <c:pt idx="419">
                  <c:v>4.2</c:v>
                </c:pt>
                <c:pt idx="420">
                  <c:v>4.21</c:v>
                </c:pt>
                <c:pt idx="421">
                  <c:v>4.22</c:v>
                </c:pt>
                <c:pt idx="422">
                  <c:v>4.2300000000000004</c:v>
                </c:pt>
                <c:pt idx="423">
                  <c:v>4.24</c:v>
                </c:pt>
                <c:pt idx="424">
                  <c:v>4.25</c:v>
                </c:pt>
                <c:pt idx="425">
                  <c:v>4.26</c:v>
                </c:pt>
                <c:pt idx="426">
                  <c:v>4.2699999999999996</c:v>
                </c:pt>
                <c:pt idx="427">
                  <c:v>4.28</c:v>
                </c:pt>
                <c:pt idx="428">
                  <c:v>4.29</c:v>
                </c:pt>
                <c:pt idx="429">
                  <c:v>4.3</c:v>
                </c:pt>
                <c:pt idx="430">
                  <c:v>4.3099999999999996</c:v>
                </c:pt>
                <c:pt idx="431">
                  <c:v>4.32</c:v>
                </c:pt>
                <c:pt idx="432">
                  <c:v>4.33</c:v>
                </c:pt>
                <c:pt idx="433">
                  <c:v>4.34</c:v>
                </c:pt>
                <c:pt idx="434">
                  <c:v>4.3499999999999996</c:v>
                </c:pt>
                <c:pt idx="435">
                  <c:v>4.3600000000000003</c:v>
                </c:pt>
                <c:pt idx="436">
                  <c:v>4.37</c:v>
                </c:pt>
                <c:pt idx="437">
                  <c:v>4.38</c:v>
                </c:pt>
                <c:pt idx="438">
                  <c:v>4.3899999999999997</c:v>
                </c:pt>
                <c:pt idx="439">
                  <c:v>4.4000000000000004</c:v>
                </c:pt>
                <c:pt idx="440">
                  <c:v>4.41</c:v>
                </c:pt>
                <c:pt idx="441">
                  <c:v>4.42</c:v>
                </c:pt>
                <c:pt idx="442">
                  <c:v>4.43</c:v>
                </c:pt>
                <c:pt idx="443">
                  <c:v>4.4400000000000004</c:v>
                </c:pt>
                <c:pt idx="444">
                  <c:v>4.45</c:v>
                </c:pt>
                <c:pt idx="445">
                  <c:v>4.46</c:v>
                </c:pt>
                <c:pt idx="446">
                  <c:v>4.47</c:v>
                </c:pt>
                <c:pt idx="447">
                  <c:v>4.4800000000000004</c:v>
                </c:pt>
                <c:pt idx="448">
                  <c:v>4.49</c:v>
                </c:pt>
                <c:pt idx="449">
                  <c:v>4.5</c:v>
                </c:pt>
                <c:pt idx="450">
                  <c:v>4.51</c:v>
                </c:pt>
                <c:pt idx="451">
                  <c:v>4.5199999999999996</c:v>
                </c:pt>
                <c:pt idx="452">
                  <c:v>4.53</c:v>
                </c:pt>
                <c:pt idx="453">
                  <c:v>4.54</c:v>
                </c:pt>
                <c:pt idx="454">
                  <c:v>4.55</c:v>
                </c:pt>
                <c:pt idx="455">
                  <c:v>4.5599999999999996</c:v>
                </c:pt>
                <c:pt idx="456">
                  <c:v>4.57</c:v>
                </c:pt>
                <c:pt idx="457">
                  <c:v>4.58</c:v>
                </c:pt>
                <c:pt idx="458">
                  <c:v>4.59</c:v>
                </c:pt>
                <c:pt idx="459">
                  <c:v>4.5999999999999996</c:v>
                </c:pt>
                <c:pt idx="460">
                  <c:v>4.6100000000000003</c:v>
                </c:pt>
                <c:pt idx="461">
                  <c:v>4.62</c:v>
                </c:pt>
                <c:pt idx="462">
                  <c:v>4.63</c:v>
                </c:pt>
                <c:pt idx="463">
                  <c:v>4.6399999999999997</c:v>
                </c:pt>
                <c:pt idx="464">
                  <c:v>4.6500000000000004</c:v>
                </c:pt>
                <c:pt idx="465">
                  <c:v>4.66</c:v>
                </c:pt>
                <c:pt idx="466">
                  <c:v>4.67</c:v>
                </c:pt>
                <c:pt idx="467">
                  <c:v>4.68</c:v>
                </c:pt>
                <c:pt idx="468">
                  <c:v>4.6900000000000004</c:v>
                </c:pt>
                <c:pt idx="469">
                  <c:v>4.7</c:v>
                </c:pt>
                <c:pt idx="470">
                  <c:v>4.71</c:v>
                </c:pt>
                <c:pt idx="471">
                  <c:v>4.72</c:v>
                </c:pt>
                <c:pt idx="472">
                  <c:v>4.7300000000000004</c:v>
                </c:pt>
                <c:pt idx="473">
                  <c:v>4.74</c:v>
                </c:pt>
                <c:pt idx="474">
                  <c:v>4.75</c:v>
                </c:pt>
                <c:pt idx="475">
                  <c:v>4.76</c:v>
                </c:pt>
                <c:pt idx="476">
                  <c:v>4.7699999999999996</c:v>
                </c:pt>
                <c:pt idx="477">
                  <c:v>4.78</c:v>
                </c:pt>
                <c:pt idx="478">
                  <c:v>4.79</c:v>
                </c:pt>
                <c:pt idx="479">
                  <c:v>4.8</c:v>
                </c:pt>
                <c:pt idx="480">
                  <c:v>4.8099999999999996</c:v>
                </c:pt>
                <c:pt idx="481">
                  <c:v>4.82</c:v>
                </c:pt>
                <c:pt idx="482">
                  <c:v>4.83</c:v>
                </c:pt>
                <c:pt idx="483">
                  <c:v>4.84</c:v>
                </c:pt>
                <c:pt idx="484">
                  <c:v>4.8499999999999996</c:v>
                </c:pt>
                <c:pt idx="485">
                  <c:v>4.8600000000000003</c:v>
                </c:pt>
                <c:pt idx="486">
                  <c:v>4.87</c:v>
                </c:pt>
                <c:pt idx="487">
                  <c:v>4.88</c:v>
                </c:pt>
                <c:pt idx="488">
                  <c:v>4.8899999999999997</c:v>
                </c:pt>
                <c:pt idx="489">
                  <c:v>4.9000000000000004</c:v>
                </c:pt>
                <c:pt idx="490">
                  <c:v>4.91</c:v>
                </c:pt>
                <c:pt idx="491">
                  <c:v>4.92</c:v>
                </c:pt>
                <c:pt idx="492">
                  <c:v>4.93</c:v>
                </c:pt>
                <c:pt idx="493">
                  <c:v>4.9400000000000004</c:v>
                </c:pt>
                <c:pt idx="494">
                  <c:v>4.95</c:v>
                </c:pt>
                <c:pt idx="495">
                  <c:v>4.96</c:v>
                </c:pt>
                <c:pt idx="496">
                  <c:v>4.97</c:v>
                </c:pt>
                <c:pt idx="497">
                  <c:v>4.9800000000000004</c:v>
                </c:pt>
                <c:pt idx="498">
                  <c:v>4.99</c:v>
                </c:pt>
                <c:pt idx="499">
                  <c:v>5</c:v>
                </c:pt>
                <c:pt idx="500">
                  <c:v>5.01</c:v>
                </c:pt>
                <c:pt idx="501">
                  <c:v>5.0199999999999996</c:v>
                </c:pt>
                <c:pt idx="502">
                  <c:v>5.03</c:v>
                </c:pt>
                <c:pt idx="503">
                  <c:v>5.04</c:v>
                </c:pt>
                <c:pt idx="504">
                  <c:v>5.05</c:v>
                </c:pt>
                <c:pt idx="505">
                  <c:v>5.0599999999999996</c:v>
                </c:pt>
                <c:pt idx="506">
                  <c:v>5.07</c:v>
                </c:pt>
                <c:pt idx="507">
                  <c:v>5.08</c:v>
                </c:pt>
                <c:pt idx="508">
                  <c:v>5.09</c:v>
                </c:pt>
                <c:pt idx="509">
                  <c:v>5.0999999999999996</c:v>
                </c:pt>
                <c:pt idx="510">
                  <c:v>5.1100000000000003</c:v>
                </c:pt>
                <c:pt idx="511">
                  <c:v>5.12</c:v>
                </c:pt>
                <c:pt idx="512">
                  <c:v>5.13</c:v>
                </c:pt>
                <c:pt idx="513">
                  <c:v>5.14</c:v>
                </c:pt>
                <c:pt idx="514">
                  <c:v>5.15</c:v>
                </c:pt>
                <c:pt idx="515">
                  <c:v>5.16</c:v>
                </c:pt>
                <c:pt idx="516">
                  <c:v>5.17</c:v>
                </c:pt>
                <c:pt idx="517">
                  <c:v>5.18</c:v>
                </c:pt>
                <c:pt idx="518">
                  <c:v>5.19</c:v>
                </c:pt>
                <c:pt idx="519">
                  <c:v>5.2</c:v>
                </c:pt>
                <c:pt idx="520">
                  <c:v>5.21</c:v>
                </c:pt>
                <c:pt idx="521">
                  <c:v>5.22</c:v>
                </c:pt>
                <c:pt idx="522">
                  <c:v>5.23</c:v>
                </c:pt>
                <c:pt idx="523">
                  <c:v>5.24</c:v>
                </c:pt>
                <c:pt idx="524">
                  <c:v>5.25</c:v>
                </c:pt>
                <c:pt idx="525">
                  <c:v>5.26</c:v>
                </c:pt>
                <c:pt idx="526">
                  <c:v>5.27</c:v>
                </c:pt>
                <c:pt idx="527">
                  <c:v>5.28</c:v>
                </c:pt>
                <c:pt idx="528">
                  <c:v>5.29</c:v>
                </c:pt>
                <c:pt idx="529">
                  <c:v>5.3</c:v>
                </c:pt>
                <c:pt idx="530">
                  <c:v>5.31</c:v>
                </c:pt>
                <c:pt idx="531">
                  <c:v>5.32</c:v>
                </c:pt>
                <c:pt idx="532">
                  <c:v>5.33</c:v>
                </c:pt>
                <c:pt idx="533">
                  <c:v>5.34</c:v>
                </c:pt>
                <c:pt idx="534">
                  <c:v>5.35</c:v>
                </c:pt>
                <c:pt idx="535">
                  <c:v>5.36</c:v>
                </c:pt>
                <c:pt idx="536">
                  <c:v>5.37</c:v>
                </c:pt>
                <c:pt idx="537">
                  <c:v>5.38</c:v>
                </c:pt>
                <c:pt idx="538">
                  <c:v>5.39</c:v>
                </c:pt>
                <c:pt idx="539">
                  <c:v>5.4</c:v>
                </c:pt>
                <c:pt idx="540">
                  <c:v>5.41</c:v>
                </c:pt>
                <c:pt idx="541">
                  <c:v>5.42</c:v>
                </c:pt>
                <c:pt idx="542">
                  <c:v>5.43</c:v>
                </c:pt>
                <c:pt idx="543">
                  <c:v>5.44</c:v>
                </c:pt>
                <c:pt idx="544">
                  <c:v>5.45</c:v>
                </c:pt>
                <c:pt idx="545">
                  <c:v>5.46</c:v>
                </c:pt>
                <c:pt idx="546">
                  <c:v>5.47</c:v>
                </c:pt>
                <c:pt idx="547">
                  <c:v>5.48</c:v>
                </c:pt>
                <c:pt idx="548">
                  <c:v>5.49</c:v>
                </c:pt>
                <c:pt idx="549">
                  <c:v>5.5</c:v>
                </c:pt>
                <c:pt idx="550">
                  <c:v>5.51</c:v>
                </c:pt>
                <c:pt idx="551">
                  <c:v>5.52</c:v>
                </c:pt>
                <c:pt idx="552">
                  <c:v>5.53</c:v>
                </c:pt>
                <c:pt idx="553">
                  <c:v>5.54</c:v>
                </c:pt>
                <c:pt idx="554">
                  <c:v>5.55</c:v>
                </c:pt>
                <c:pt idx="555">
                  <c:v>5.56</c:v>
                </c:pt>
                <c:pt idx="556">
                  <c:v>5.57</c:v>
                </c:pt>
                <c:pt idx="557">
                  <c:v>5.58</c:v>
                </c:pt>
                <c:pt idx="558">
                  <c:v>5.59</c:v>
                </c:pt>
                <c:pt idx="559">
                  <c:v>5.6</c:v>
                </c:pt>
                <c:pt idx="560">
                  <c:v>5.61</c:v>
                </c:pt>
                <c:pt idx="561">
                  <c:v>5.62</c:v>
                </c:pt>
                <c:pt idx="562">
                  <c:v>5.63</c:v>
                </c:pt>
                <c:pt idx="563">
                  <c:v>5.64</c:v>
                </c:pt>
                <c:pt idx="564">
                  <c:v>5.65</c:v>
                </c:pt>
                <c:pt idx="565">
                  <c:v>5.66</c:v>
                </c:pt>
                <c:pt idx="566">
                  <c:v>5.67</c:v>
                </c:pt>
                <c:pt idx="567">
                  <c:v>5.68</c:v>
                </c:pt>
                <c:pt idx="568">
                  <c:v>5.69</c:v>
                </c:pt>
                <c:pt idx="569">
                  <c:v>5.7</c:v>
                </c:pt>
                <c:pt idx="570">
                  <c:v>5.71</c:v>
                </c:pt>
                <c:pt idx="571">
                  <c:v>5.72</c:v>
                </c:pt>
                <c:pt idx="572">
                  <c:v>5.73</c:v>
                </c:pt>
                <c:pt idx="573">
                  <c:v>5.74</c:v>
                </c:pt>
                <c:pt idx="574">
                  <c:v>5.75</c:v>
                </c:pt>
                <c:pt idx="575">
                  <c:v>5.76</c:v>
                </c:pt>
                <c:pt idx="576">
                  <c:v>5.77</c:v>
                </c:pt>
                <c:pt idx="577">
                  <c:v>5.78</c:v>
                </c:pt>
                <c:pt idx="578">
                  <c:v>5.79</c:v>
                </c:pt>
                <c:pt idx="579">
                  <c:v>5.8</c:v>
                </c:pt>
                <c:pt idx="580">
                  <c:v>5.81</c:v>
                </c:pt>
                <c:pt idx="581">
                  <c:v>5.82</c:v>
                </c:pt>
                <c:pt idx="582">
                  <c:v>5.83</c:v>
                </c:pt>
                <c:pt idx="583">
                  <c:v>5.84</c:v>
                </c:pt>
                <c:pt idx="584">
                  <c:v>5.85</c:v>
                </c:pt>
                <c:pt idx="585">
                  <c:v>5.86</c:v>
                </c:pt>
                <c:pt idx="586">
                  <c:v>5.87</c:v>
                </c:pt>
                <c:pt idx="587">
                  <c:v>5.88</c:v>
                </c:pt>
                <c:pt idx="588">
                  <c:v>5.89</c:v>
                </c:pt>
                <c:pt idx="589">
                  <c:v>5.9</c:v>
                </c:pt>
                <c:pt idx="590">
                  <c:v>5.91</c:v>
                </c:pt>
                <c:pt idx="591">
                  <c:v>5.92</c:v>
                </c:pt>
                <c:pt idx="592">
                  <c:v>5.93</c:v>
                </c:pt>
                <c:pt idx="593">
                  <c:v>5.94</c:v>
                </c:pt>
                <c:pt idx="594">
                  <c:v>5.95</c:v>
                </c:pt>
                <c:pt idx="595">
                  <c:v>5.96</c:v>
                </c:pt>
                <c:pt idx="596">
                  <c:v>5.97</c:v>
                </c:pt>
                <c:pt idx="597">
                  <c:v>5.98</c:v>
                </c:pt>
                <c:pt idx="598">
                  <c:v>5.99</c:v>
                </c:pt>
                <c:pt idx="599">
                  <c:v>6</c:v>
                </c:pt>
                <c:pt idx="600">
                  <c:v>6.01</c:v>
                </c:pt>
                <c:pt idx="601">
                  <c:v>6.02</c:v>
                </c:pt>
                <c:pt idx="602">
                  <c:v>6.03</c:v>
                </c:pt>
                <c:pt idx="603">
                  <c:v>6.04</c:v>
                </c:pt>
                <c:pt idx="604">
                  <c:v>6.05</c:v>
                </c:pt>
                <c:pt idx="605">
                  <c:v>6.06</c:v>
                </c:pt>
                <c:pt idx="606">
                  <c:v>6.07</c:v>
                </c:pt>
                <c:pt idx="607">
                  <c:v>6.08</c:v>
                </c:pt>
                <c:pt idx="608">
                  <c:v>6.09</c:v>
                </c:pt>
                <c:pt idx="609">
                  <c:v>6.1</c:v>
                </c:pt>
                <c:pt idx="610">
                  <c:v>6.11</c:v>
                </c:pt>
                <c:pt idx="611">
                  <c:v>6.12</c:v>
                </c:pt>
                <c:pt idx="612">
                  <c:v>6.13</c:v>
                </c:pt>
                <c:pt idx="613">
                  <c:v>6.14</c:v>
                </c:pt>
                <c:pt idx="614">
                  <c:v>6.15</c:v>
                </c:pt>
                <c:pt idx="615">
                  <c:v>6.16</c:v>
                </c:pt>
                <c:pt idx="616">
                  <c:v>6.17</c:v>
                </c:pt>
                <c:pt idx="617">
                  <c:v>6.18</c:v>
                </c:pt>
                <c:pt idx="618">
                  <c:v>6.19</c:v>
                </c:pt>
                <c:pt idx="619">
                  <c:v>6.2</c:v>
                </c:pt>
                <c:pt idx="620">
                  <c:v>6.21</c:v>
                </c:pt>
                <c:pt idx="621">
                  <c:v>6.22</c:v>
                </c:pt>
                <c:pt idx="622">
                  <c:v>6.23</c:v>
                </c:pt>
                <c:pt idx="623">
                  <c:v>6.24</c:v>
                </c:pt>
                <c:pt idx="624">
                  <c:v>6.25</c:v>
                </c:pt>
                <c:pt idx="625">
                  <c:v>6.26</c:v>
                </c:pt>
                <c:pt idx="626">
                  <c:v>6.27</c:v>
                </c:pt>
                <c:pt idx="627">
                  <c:v>6.28</c:v>
                </c:pt>
                <c:pt idx="628">
                  <c:v>6.29</c:v>
                </c:pt>
                <c:pt idx="629">
                  <c:v>6.3</c:v>
                </c:pt>
                <c:pt idx="630">
                  <c:v>6.31</c:v>
                </c:pt>
                <c:pt idx="631">
                  <c:v>6.32</c:v>
                </c:pt>
                <c:pt idx="632">
                  <c:v>6.33</c:v>
                </c:pt>
                <c:pt idx="633">
                  <c:v>6.34</c:v>
                </c:pt>
                <c:pt idx="634">
                  <c:v>6.35</c:v>
                </c:pt>
                <c:pt idx="635">
                  <c:v>6.36</c:v>
                </c:pt>
                <c:pt idx="636">
                  <c:v>6.37</c:v>
                </c:pt>
                <c:pt idx="637">
                  <c:v>6.38</c:v>
                </c:pt>
                <c:pt idx="638">
                  <c:v>6.39</c:v>
                </c:pt>
                <c:pt idx="639">
                  <c:v>6.4</c:v>
                </c:pt>
                <c:pt idx="640">
                  <c:v>6.41</c:v>
                </c:pt>
                <c:pt idx="641">
                  <c:v>6.42</c:v>
                </c:pt>
                <c:pt idx="642">
                  <c:v>6.43</c:v>
                </c:pt>
                <c:pt idx="643">
                  <c:v>6.44</c:v>
                </c:pt>
                <c:pt idx="644">
                  <c:v>6.45</c:v>
                </c:pt>
                <c:pt idx="645">
                  <c:v>6.46</c:v>
                </c:pt>
                <c:pt idx="646">
                  <c:v>6.47</c:v>
                </c:pt>
                <c:pt idx="647">
                  <c:v>6.48</c:v>
                </c:pt>
                <c:pt idx="648">
                  <c:v>6.49</c:v>
                </c:pt>
                <c:pt idx="649">
                  <c:v>6.5</c:v>
                </c:pt>
                <c:pt idx="650">
                  <c:v>6.51</c:v>
                </c:pt>
                <c:pt idx="651">
                  <c:v>6.52</c:v>
                </c:pt>
                <c:pt idx="652">
                  <c:v>6.53</c:v>
                </c:pt>
                <c:pt idx="653">
                  <c:v>6.54</c:v>
                </c:pt>
                <c:pt idx="654">
                  <c:v>6.55</c:v>
                </c:pt>
                <c:pt idx="655">
                  <c:v>6.56</c:v>
                </c:pt>
                <c:pt idx="656">
                  <c:v>6.57</c:v>
                </c:pt>
                <c:pt idx="657">
                  <c:v>6.58</c:v>
                </c:pt>
                <c:pt idx="658">
                  <c:v>6.59</c:v>
                </c:pt>
                <c:pt idx="659">
                  <c:v>6.6</c:v>
                </c:pt>
                <c:pt idx="660">
                  <c:v>6.61</c:v>
                </c:pt>
                <c:pt idx="661">
                  <c:v>6.62</c:v>
                </c:pt>
                <c:pt idx="662">
                  <c:v>6.63</c:v>
                </c:pt>
                <c:pt idx="663">
                  <c:v>6.64</c:v>
                </c:pt>
                <c:pt idx="664">
                  <c:v>6.65</c:v>
                </c:pt>
                <c:pt idx="665">
                  <c:v>6.66</c:v>
                </c:pt>
                <c:pt idx="666">
                  <c:v>6.67</c:v>
                </c:pt>
                <c:pt idx="667">
                  <c:v>6.68</c:v>
                </c:pt>
                <c:pt idx="668">
                  <c:v>6.69</c:v>
                </c:pt>
                <c:pt idx="669">
                  <c:v>6.7</c:v>
                </c:pt>
                <c:pt idx="670">
                  <c:v>6.71</c:v>
                </c:pt>
                <c:pt idx="671">
                  <c:v>6.72</c:v>
                </c:pt>
                <c:pt idx="672">
                  <c:v>6.73</c:v>
                </c:pt>
                <c:pt idx="673">
                  <c:v>6.74</c:v>
                </c:pt>
                <c:pt idx="674">
                  <c:v>6.75</c:v>
                </c:pt>
                <c:pt idx="675">
                  <c:v>6.76</c:v>
                </c:pt>
                <c:pt idx="676">
                  <c:v>6.77</c:v>
                </c:pt>
                <c:pt idx="677">
                  <c:v>6.78</c:v>
                </c:pt>
                <c:pt idx="678">
                  <c:v>6.79</c:v>
                </c:pt>
                <c:pt idx="679">
                  <c:v>6.8</c:v>
                </c:pt>
                <c:pt idx="680">
                  <c:v>6.81</c:v>
                </c:pt>
                <c:pt idx="681">
                  <c:v>6.82</c:v>
                </c:pt>
                <c:pt idx="682">
                  <c:v>6.83</c:v>
                </c:pt>
                <c:pt idx="683">
                  <c:v>6.84</c:v>
                </c:pt>
                <c:pt idx="684">
                  <c:v>6.85</c:v>
                </c:pt>
                <c:pt idx="685">
                  <c:v>6.86</c:v>
                </c:pt>
                <c:pt idx="686">
                  <c:v>6.87</c:v>
                </c:pt>
                <c:pt idx="687">
                  <c:v>6.88</c:v>
                </c:pt>
                <c:pt idx="688">
                  <c:v>6.89</c:v>
                </c:pt>
                <c:pt idx="689">
                  <c:v>6.9</c:v>
                </c:pt>
                <c:pt idx="690">
                  <c:v>6.91</c:v>
                </c:pt>
                <c:pt idx="691">
                  <c:v>6.92</c:v>
                </c:pt>
                <c:pt idx="692">
                  <c:v>6.93</c:v>
                </c:pt>
                <c:pt idx="693">
                  <c:v>6.94</c:v>
                </c:pt>
                <c:pt idx="694">
                  <c:v>6.95</c:v>
                </c:pt>
                <c:pt idx="695">
                  <c:v>6.96</c:v>
                </c:pt>
                <c:pt idx="696">
                  <c:v>6.97</c:v>
                </c:pt>
                <c:pt idx="697">
                  <c:v>6.98</c:v>
                </c:pt>
                <c:pt idx="698">
                  <c:v>6.99</c:v>
                </c:pt>
                <c:pt idx="699">
                  <c:v>7</c:v>
                </c:pt>
                <c:pt idx="700">
                  <c:v>7.01</c:v>
                </c:pt>
                <c:pt idx="701">
                  <c:v>7.02</c:v>
                </c:pt>
                <c:pt idx="702">
                  <c:v>7.03</c:v>
                </c:pt>
                <c:pt idx="703">
                  <c:v>7.04</c:v>
                </c:pt>
                <c:pt idx="704">
                  <c:v>7.05</c:v>
                </c:pt>
                <c:pt idx="705">
                  <c:v>7.06</c:v>
                </c:pt>
                <c:pt idx="706">
                  <c:v>7.07</c:v>
                </c:pt>
                <c:pt idx="707">
                  <c:v>7.08</c:v>
                </c:pt>
                <c:pt idx="708">
                  <c:v>7.09</c:v>
                </c:pt>
                <c:pt idx="709">
                  <c:v>7.1</c:v>
                </c:pt>
                <c:pt idx="710">
                  <c:v>7.11</c:v>
                </c:pt>
                <c:pt idx="711">
                  <c:v>7.12</c:v>
                </c:pt>
                <c:pt idx="712">
                  <c:v>7.13</c:v>
                </c:pt>
                <c:pt idx="713">
                  <c:v>7.14</c:v>
                </c:pt>
                <c:pt idx="714">
                  <c:v>7.15</c:v>
                </c:pt>
                <c:pt idx="715">
                  <c:v>7.16</c:v>
                </c:pt>
                <c:pt idx="716">
                  <c:v>7.17</c:v>
                </c:pt>
                <c:pt idx="717">
                  <c:v>7.18</c:v>
                </c:pt>
                <c:pt idx="718">
                  <c:v>7.19</c:v>
                </c:pt>
                <c:pt idx="719">
                  <c:v>7.2</c:v>
                </c:pt>
                <c:pt idx="720">
                  <c:v>7.21</c:v>
                </c:pt>
                <c:pt idx="721">
                  <c:v>7.22</c:v>
                </c:pt>
                <c:pt idx="722">
                  <c:v>7.23</c:v>
                </c:pt>
                <c:pt idx="723">
                  <c:v>7.24</c:v>
                </c:pt>
                <c:pt idx="724">
                  <c:v>7.25</c:v>
                </c:pt>
                <c:pt idx="725">
                  <c:v>7.26</c:v>
                </c:pt>
                <c:pt idx="726">
                  <c:v>7.27</c:v>
                </c:pt>
                <c:pt idx="727">
                  <c:v>7.28</c:v>
                </c:pt>
                <c:pt idx="728">
                  <c:v>7.29</c:v>
                </c:pt>
                <c:pt idx="729">
                  <c:v>7.3</c:v>
                </c:pt>
                <c:pt idx="730">
                  <c:v>7.31</c:v>
                </c:pt>
                <c:pt idx="731">
                  <c:v>7.32</c:v>
                </c:pt>
                <c:pt idx="732">
                  <c:v>7.33</c:v>
                </c:pt>
                <c:pt idx="733">
                  <c:v>7.34</c:v>
                </c:pt>
                <c:pt idx="734">
                  <c:v>7.35</c:v>
                </c:pt>
                <c:pt idx="735">
                  <c:v>7.36</c:v>
                </c:pt>
                <c:pt idx="736">
                  <c:v>7.37</c:v>
                </c:pt>
                <c:pt idx="737">
                  <c:v>7.38</c:v>
                </c:pt>
                <c:pt idx="738">
                  <c:v>7.39</c:v>
                </c:pt>
                <c:pt idx="739">
                  <c:v>7.4</c:v>
                </c:pt>
                <c:pt idx="740">
                  <c:v>7.41</c:v>
                </c:pt>
                <c:pt idx="741">
                  <c:v>7.42</c:v>
                </c:pt>
                <c:pt idx="742">
                  <c:v>7.43</c:v>
                </c:pt>
                <c:pt idx="743">
                  <c:v>7.44</c:v>
                </c:pt>
                <c:pt idx="744">
                  <c:v>7.45</c:v>
                </c:pt>
                <c:pt idx="745">
                  <c:v>7.46</c:v>
                </c:pt>
                <c:pt idx="746">
                  <c:v>7.47</c:v>
                </c:pt>
                <c:pt idx="747">
                  <c:v>7.48</c:v>
                </c:pt>
                <c:pt idx="748">
                  <c:v>7.49</c:v>
                </c:pt>
                <c:pt idx="749">
                  <c:v>7.5</c:v>
                </c:pt>
                <c:pt idx="750">
                  <c:v>7.51</c:v>
                </c:pt>
                <c:pt idx="751">
                  <c:v>7.52</c:v>
                </c:pt>
                <c:pt idx="752">
                  <c:v>7.53</c:v>
                </c:pt>
                <c:pt idx="753">
                  <c:v>7.54</c:v>
                </c:pt>
                <c:pt idx="754">
                  <c:v>7.55</c:v>
                </c:pt>
                <c:pt idx="755">
                  <c:v>7.56</c:v>
                </c:pt>
                <c:pt idx="756">
                  <c:v>7.57</c:v>
                </c:pt>
                <c:pt idx="757">
                  <c:v>7.58</c:v>
                </c:pt>
                <c:pt idx="758">
                  <c:v>7.59</c:v>
                </c:pt>
                <c:pt idx="759">
                  <c:v>7.6</c:v>
                </c:pt>
                <c:pt idx="760">
                  <c:v>7.61</c:v>
                </c:pt>
                <c:pt idx="761">
                  <c:v>7.62</c:v>
                </c:pt>
                <c:pt idx="762">
                  <c:v>7.63</c:v>
                </c:pt>
                <c:pt idx="763">
                  <c:v>7.64</c:v>
                </c:pt>
                <c:pt idx="764">
                  <c:v>7.65</c:v>
                </c:pt>
                <c:pt idx="765">
                  <c:v>7.66</c:v>
                </c:pt>
                <c:pt idx="766">
                  <c:v>7.67</c:v>
                </c:pt>
                <c:pt idx="767">
                  <c:v>7.68</c:v>
                </c:pt>
                <c:pt idx="768">
                  <c:v>7.69</c:v>
                </c:pt>
                <c:pt idx="769">
                  <c:v>7.7</c:v>
                </c:pt>
                <c:pt idx="770">
                  <c:v>7.71</c:v>
                </c:pt>
                <c:pt idx="771">
                  <c:v>7.72</c:v>
                </c:pt>
                <c:pt idx="772">
                  <c:v>7.73</c:v>
                </c:pt>
                <c:pt idx="773">
                  <c:v>7.74</c:v>
                </c:pt>
                <c:pt idx="774">
                  <c:v>7.75</c:v>
                </c:pt>
                <c:pt idx="775">
                  <c:v>7.76</c:v>
                </c:pt>
                <c:pt idx="776">
                  <c:v>7.77</c:v>
                </c:pt>
                <c:pt idx="777">
                  <c:v>7.78</c:v>
                </c:pt>
                <c:pt idx="778">
                  <c:v>7.79</c:v>
                </c:pt>
                <c:pt idx="779">
                  <c:v>7.8</c:v>
                </c:pt>
                <c:pt idx="780">
                  <c:v>7.81</c:v>
                </c:pt>
                <c:pt idx="781">
                  <c:v>7.82</c:v>
                </c:pt>
                <c:pt idx="782">
                  <c:v>7.83</c:v>
                </c:pt>
                <c:pt idx="783">
                  <c:v>7.84</c:v>
                </c:pt>
                <c:pt idx="784">
                  <c:v>7.85</c:v>
                </c:pt>
                <c:pt idx="785">
                  <c:v>7.86</c:v>
                </c:pt>
                <c:pt idx="786">
                  <c:v>7.87</c:v>
                </c:pt>
                <c:pt idx="787">
                  <c:v>7.88</c:v>
                </c:pt>
                <c:pt idx="788">
                  <c:v>7.89</c:v>
                </c:pt>
                <c:pt idx="789">
                  <c:v>7.9</c:v>
                </c:pt>
                <c:pt idx="790">
                  <c:v>7.91</c:v>
                </c:pt>
                <c:pt idx="791">
                  <c:v>7.92</c:v>
                </c:pt>
                <c:pt idx="792">
                  <c:v>7.93</c:v>
                </c:pt>
                <c:pt idx="793">
                  <c:v>7.94</c:v>
                </c:pt>
                <c:pt idx="794">
                  <c:v>7.95</c:v>
                </c:pt>
                <c:pt idx="795">
                  <c:v>7.96</c:v>
                </c:pt>
                <c:pt idx="796">
                  <c:v>7.97</c:v>
                </c:pt>
                <c:pt idx="797">
                  <c:v>7.98</c:v>
                </c:pt>
                <c:pt idx="798">
                  <c:v>7.99</c:v>
                </c:pt>
                <c:pt idx="799">
                  <c:v>8</c:v>
                </c:pt>
                <c:pt idx="800">
                  <c:v>8.01</c:v>
                </c:pt>
                <c:pt idx="801">
                  <c:v>8.02</c:v>
                </c:pt>
                <c:pt idx="802">
                  <c:v>8.0299999999999994</c:v>
                </c:pt>
                <c:pt idx="803">
                  <c:v>8.0399999999999991</c:v>
                </c:pt>
                <c:pt idx="804">
                  <c:v>8.0500000000000007</c:v>
                </c:pt>
                <c:pt idx="805">
                  <c:v>8.06</c:v>
                </c:pt>
                <c:pt idx="806">
                  <c:v>8.07</c:v>
                </c:pt>
                <c:pt idx="807">
                  <c:v>8.08</c:v>
                </c:pt>
                <c:pt idx="808">
                  <c:v>8.09</c:v>
                </c:pt>
                <c:pt idx="809">
                  <c:v>8.1</c:v>
                </c:pt>
                <c:pt idx="810">
                  <c:v>8.11</c:v>
                </c:pt>
                <c:pt idx="811">
                  <c:v>8.1199999999999992</c:v>
                </c:pt>
                <c:pt idx="812">
                  <c:v>8.1300000000000008</c:v>
                </c:pt>
                <c:pt idx="813">
                  <c:v>8.14</c:v>
                </c:pt>
                <c:pt idx="814">
                  <c:v>8.15</c:v>
                </c:pt>
                <c:pt idx="815">
                  <c:v>8.16</c:v>
                </c:pt>
                <c:pt idx="816">
                  <c:v>8.17</c:v>
                </c:pt>
                <c:pt idx="817">
                  <c:v>8.18</c:v>
                </c:pt>
                <c:pt idx="818">
                  <c:v>8.19</c:v>
                </c:pt>
                <c:pt idx="819">
                  <c:v>8.1999999999999993</c:v>
                </c:pt>
                <c:pt idx="820">
                  <c:v>8.2100000000000009</c:v>
                </c:pt>
                <c:pt idx="821">
                  <c:v>8.2200000000000006</c:v>
                </c:pt>
                <c:pt idx="822">
                  <c:v>8.23</c:v>
                </c:pt>
                <c:pt idx="823">
                  <c:v>8.24</c:v>
                </c:pt>
                <c:pt idx="824">
                  <c:v>8.25</c:v>
                </c:pt>
                <c:pt idx="825">
                  <c:v>8.26</c:v>
                </c:pt>
                <c:pt idx="826">
                  <c:v>8.27</c:v>
                </c:pt>
                <c:pt idx="827">
                  <c:v>8.2799999999999994</c:v>
                </c:pt>
                <c:pt idx="828">
                  <c:v>8.2899999999999991</c:v>
                </c:pt>
                <c:pt idx="829">
                  <c:v>8.3000000000000007</c:v>
                </c:pt>
                <c:pt idx="830">
                  <c:v>8.31</c:v>
                </c:pt>
                <c:pt idx="831">
                  <c:v>8.32</c:v>
                </c:pt>
                <c:pt idx="832">
                  <c:v>8.33</c:v>
                </c:pt>
                <c:pt idx="833">
                  <c:v>8.34</c:v>
                </c:pt>
                <c:pt idx="834">
                  <c:v>8.35</c:v>
                </c:pt>
                <c:pt idx="835">
                  <c:v>8.36</c:v>
                </c:pt>
                <c:pt idx="836">
                  <c:v>8.3699999999999992</c:v>
                </c:pt>
                <c:pt idx="837">
                  <c:v>8.3800000000000008</c:v>
                </c:pt>
                <c:pt idx="838">
                  <c:v>8.39</c:v>
                </c:pt>
                <c:pt idx="839">
                  <c:v>8.4</c:v>
                </c:pt>
                <c:pt idx="840">
                  <c:v>8.41</c:v>
                </c:pt>
                <c:pt idx="841">
                  <c:v>8.42</c:v>
                </c:pt>
                <c:pt idx="842">
                  <c:v>8.43</c:v>
                </c:pt>
                <c:pt idx="843">
                  <c:v>8.44</c:v>
                </c:pt>
                <c:pt idx="844">
                  <c:v>8.4499999999999993</c:v>
                </c:pt>
                <c:pt idx="845">
                  <c:v>8.4600000000000009</c:v>
                </c:pt>
                <c:pt idx="846">
                  <c:v>8.4700000000000006</c:v>
                </c:pt>
                <c:pt idx="847">
                  <c:v>8.48</c:v>
                </c:pt>
                <c:pt idx="848">
                  <c:v>8.49</c:v>
                </c:pt>
                <c:pt idx="849">
                  <c:v>8.5</c:v>
                </c:pt>
                <c:pt idx="850">
                  <c:v>8.51</c:v>
                </c:pt>
                <c:pt idx="851">
                  <c:v>8.52</c:v>
                </c:pt>
                <c:pt idx="852">
                  <c:v>8.5299999999999994</c:v>
                </c:pt>
                <c:pt idx="853">
                  <c:v>8.5399999999999991</c:v>
                </c:pt>
                <c:pt idx="854">
                  <c:v>8.5500000000000007</c:v>
                </c:pt>
                <c:pt idx="855">
                  <c:v>8.56</c:v>
                </c:pt>
                <c:pt idx="856">
                  <c:v>8.57</c:v>
                </c:pt>
                <c:pt idx="857">
                  <c:v>8.58</c:v>
                </c:pt>
                <c:pt idx="858">
                  <c:v>8.59</c:v>
                </c:pt>
                <c:pt idx="859">
                  <c:v>8.6</c:v>
                </c:pt>
                <c:pt idx="860">
                  <c:v>8.61</c:v>
                </c:pt>
                <c:pt idx="861">
                  <c:v>8.6199999999999992</c:v>
                </c:pt>
                <c:pt idx="862">
                  <c:v>8.6300000000000008</c:v>
                </c:pt>
                <c:pt idx="863">
                  <c:v>8.64</c:v>
                </c:pt>
                <c:pt idx="864">
                  <c:v>8.65</c:v>
                </c:pt>
                <c:pt idx="865">
                  <c:v>8.66</c:v>
                </c:pt>
                <c:pt idx="866">
                  <c:v>8.67</c:v>
                </c:pt>
                <c:pt idx="867">
                  <c:v>8.68</c:v>
                </c:pt>
                <c:pt idx="868">
                  <c:v>8.69</c:v>
                </c:pt>
                <c:pt idx="869">
                  <c:v>8.6999999999999993</c:v>
                </c:pt>
                <c:pt idx="870">
                  <c:v>8.7100000000000009</c:v>
                </c:pt>
                <c:pt idx="871">
                  <c:v>8.7200000000000006</c:v>
                </c:pt>
                <c:pt idx="872">
                  <c:v>8.73</c:v>
                </c:pt>
                <c:pt idx="873">
                  <c:v>8.74</c:v>
                </c:pt>
                <c:pt idx="874">
                  <c:v>8.75</c:v>
                </c:pt>
                <c:pt idx="875">
                  <c:v>8.76</c:v>
                </c:pt>
                <c:pt idx="876">
                  <c:v>8.77</c:v>
                </c:pt>
                <c:pt idx="877">
                  <c:v>8.7799999999999994</c:v>
                </c:pt>
                <c:pt idx="878">
                  <c:v>8.7899999999999991</c:v>
                </c:pt>
                <c:pt idx="879">
                  <c:v>8.8000000000000007</c:v>
                </c:pt>
                <c:pt idx="880">
                  <c:v>8.81</c:v>
                </c:pt>
                <c:pt idx="881">
                  <c:v>8.82</c:v>
                </c:pt>
                <c:pt idx="882">
                  <c:v>8.83</c:v>
                </c:pt>
                <c:pt idx="883">
                  <c:v>8.84</c:v>
                </c:pt>
                <c:pt idx="884">
                  <c:v>8.85</c:v>
                </c:pt>
                <c:pt idx="885">
                  <c:v>8.86</c:v>
                </c:pt>
                <c:pt idx="886">
                  <c:v>8.8699999999999992</c:v>
                </c:pt>
                <c:pt idx="887">
                  <c:v>8.8800000000000008</c:v>
                </c:pt>
                <c:pt idx="888">
                  <c:v>8.89</c:v>
                </c:pt>
                <c:pt idx="889">
                  <c:v>8.9</c:v>
                </c:pt>
                <c:pt idx="890">
                  <c:v>8.91</c:v>
                </c:pt>
                <c:pt idx="891">
                  <c:v>8.92</c:v>
                </c:pt>
                <c:pt idx="892">
                  <c:v>8.93</c:v>
                </c:pt>
                <c:pt idx="893">
                  <c:v>8.94</c:v>
                </c:pt>
                <c:pt idx="894">
                  <c:v>8.9499999999999993</c:v>
                </c:pt>
                <c:pt idx="895">
                  <c:v>8.9600000000000009</c:v>
                </c:pt>
                <c:pt idx="896">
                  <c:v>8.9700000000000006</c:v>
                </c:pt>
                <c:pt idx="897">
                  <c:v>8.98</c:v>
                </c:pt>
                <c:pt idx="898">
                  <c:v>8.99</c:v>
                </c:pt>
                <c:pt idx="899">
                  <c:v>9</c:v>
                </c:pt>
                <c:pt idx="900">
                  <c:v>9.01</c:v>
                </c:pt>
                <c:pt idx="901">
                  <c:v>9.02</c:v>
                </c:pt>
                <c:pt idx="902">
                  <c:v>9.0299999999999994</c:v>
                </c:pt>
                <c:pt idx="903">
                  <c:v>9.0399999999999991</c:v>
                </c:pt>
                <c:pt idx="904">
                  <c:v>9.0500000000000007</c:v>
                </c:pt>
                <c:pt idx="905">
                  <c:v>9.06</c:v>
                </c:pt>
                <c:pt idx="906">
                  <c:v>9.07</c:v>
                </c:pt>
                <c:pt idx="907">
                  <c:v>9.08</c:v>
                </c:pt>
                <c:pt idx="908">
                  <c:v>9.09</c:v>
                </c:pt>
                <c:pt idx="909">
                  <c:v>9.1</c:v>
                </c:pt>
                <c:pt idx="910">
                  <c:v>9.11</c:v>
                </c:pt>
                <c:pt idx="911">
                  <c:v>9.1199999999999992</c:v>
                </c:pt>
                <c:pt idx="912">
                  <c:v>9.1300000000000008</c:v>
                </c:pt>
                <c:pt idx="913">
                  <c:v>9.14</c:v>
                </c:pt>
                <c:pt idx="914">
                  <c:v>9.15</c:v>
                </c:pt>
                <c:pt idx="915">
                  <c:v>9.16</c:v>
                </c:pt>
                <c:pt idx="916">
                  <c:v>9.17</c:v>
                </c:pt>
                <c:pt idx="917">
                  <c:v>9.18</c:v>
                </c:pt>
                <c:pt idx="918">
                  <c:v>9.19</c:v>
                </c:pt>
                <c:pt idx="919">
                  <c:v>9.1999999999999993</c:v>
                </c:pt>
                <c:pt idx="920">
                  <c:v>9.2100000000000009</c:v>
                </c:pt>
                <c:pt idx="921">
                  <c:v>9.2200000000000006</c:v>
                </c:pt>
                <c:pt idx="922">
                  <c:v>9.23</c:v>
                </c:pt>
                <c:pt idx="923">
                  <c:v>9.24</c:v>
                </c:pt>
                <c:pt idx="924">
                  <c:v>9.25</c:v>
                </c:pt>
                <c:pt idx="925">
                  <c:v>9.26</c:v>
                </c:pt>
                <c:pt idx="926">
                  <c:v>9.27</c:v>
                </c:pt>
                <c:pt idx="927">
                  <c:v>9.2799999999999994</c:v>
                </c:pt>
                <c:pt idx="928">
                  <c:v>9.2899999999999991</c:v>
                </c:pt>
                <c:pt idx="929">
                  <c:v>9.3000000000000007</c:v>
                </c:pt>
                <c:pt idx="930">
                  <c:v>9.31</c:v>
                </c:pt>
                <c:pt idx="931">
                  <c:v>9.32</c:v>
                </c:pt>
                <c:pt idx="932">
                  <c:v>9.33</c:v>
                </c:pt>
                <c:pt idx="933">
                  <c:v>9.34</c:v>
                </c:pt>
                <c:pt idx="934">
                  <c:v>9.35</c:v>
                </c:pt>
                <c:pt idx="935">
                  <c:v>9.36</c:v>
                </c:pt>
                <c:pt idx="936">
                  <c:v>9.3699999999999992</c:v>
                </c:pt>
                <c:pt idx="937">
                  <c:v>9.3800000000000008</c:v>
                </c:pt>
                <c:pt idx="938">
                  <c:v>9.39</c:v>
                </c:pt>
                <c:pt idx="939">
                  <c:v>9.4</c:v>
                </c:pt>
                <c:pt idx="940">
                  <c:v>9.41</c:v>
                </c:pt>
                <c:pt idx="941">
                  <c:v>9.42</c:v>
                </c:pt>
                <c:pt idx="942">
                  <c:v>9.43</c:v>
                </c:pt>
                <c:pt idx="943">
                  <c:v>9.44</c:v>
                </c:pt>
                <c:pt idx="944">
                  <c:v>9.4499999999999993</c:v>
                </c:pt>
                <c:pt idx="945">
                  <c:v>9.4600000000000009</c:v>
                </c:pt>
                <c:pt idx="946">
                  <c:v>9.4700000000000006</c:v>
                </c:pt>
                <c:pt idx="947">
                  <c:v>9.48</c:v>
                </c:pt>
                <c:pt idx="948">
                  <c:v>9.49</c:v>
                </c:pt>
                <c:pt idx="949">
                  <c:v>9.5</c:v>
                </c:pt>
                <c:pt idx="950">
                  <c:v>9.51</c:v>
                </c:pt>
                <c:pt idx="951">
                  <c:v>9.52</c:v>
                </c:pt>
                <c:pt idx="952">
                  <c:v>9.5299999999999994</c:v>
                </c:pt>
                <c:pt idx="953">
                  <c:v>9.5399999999999991</c:v>
                </c:pt>
                <c:pt idx="954">
                  <c:v>9.5500000000000007</c:v>
                </c:pt>
                <c:pt idx="955">
                  <c:v>9.56</c:v>
                </c:pt>
                <c:pt idx="956">
                  <c:v>9.57</c:v>
                </c:pt>
                <c:pt idx="957">
                  <c:v>9.58</c:v>
                </c:pt>
                <c:pt idx="958">
                  <c:v>9.59</c:v>
                </c:pt>
                <c:pt idx="959">
                  <c:v>9.6</c:v>
                </c:pt>
                <c:pt idx="960">
                  <c:v>9.61</c:v>
                </c:pt>
                <c:pt idx="961">
                  <c:v>9.6199999999999992</c:v>
                </c:pt>
                <c:pt idx="962">
                  <c:v>9.6300000000000008</c:v>
                </c:pt>
                <c:pt idx="963">
                  <c:v>9.64</c:v>
                </c:pt>
                <c:pt idx="964">
                  <c:v>9.65</c:v>
                </c:pt>
                <c:pt idx="965">
                  <c:v>9.66</c:v>
                </c:pt>
                <c:pt idx="966">
                  <c:v>9.67</c:v>
                </c:pt>
                <c:pt idx="967">
                  <c:v>9.68</c:v>
                </c:pt>
                <c:pt idx="968">
                  <c:v>9.69</c:v>
                </c:pt>
                <c:pt idx="969">
                  <c:v>9.6999999999999993</c:v>
                </c:pt>
                <c:pt idx="970">
                  <c:v>9.7100000000000009</c:v>
                </c:pt>
                <c:pt idx="971">
                  <c:v>9.7200000000000006</c:v>
                </c:pt>
                <c:pt idx="972">
                  <c:v>9.73</c:v>
                </c:pt>
                <c:pt idx="973">
                  <c:v>9.74</c:v>
                </c:pt>
                <c:pt idx="974">
                  <c:v>9.75</c:v>
                </c:pt>
                <c:pt idx="975">
                  <c:v>9.76</c:v>
                </c:pt>
                <c:pt idx="976">
                  <c:v>9.77</c:v>
                </c:pt>
                <c:pt idx="977">
                  <c:v>9.7799999999999994</c:v>
                </c:pt>
                <c:pt idx="978">
                  <c:v>9.7899999999999991</c:v>
                </c:pt>
                <c:pt idx="979">
                  <c:v>9.8000000000000007</c:v>
                </c:pt>
                <c:pt idx="980">
                  <c:v>9.81</c:v>
                </c:pt>
                <c:pt idx="981">
                  <c:v>9.82</c:v>
                </c:pt>
                <c:pt idx="982">
                  <c:v>9.83</c:v>
                </c:pt>
                <c:pt idx="983">
                  <c:v>9.84</c:v>
                </c:pt>
                <c:pt idx="984">
                  <c:v>9.85</c:v>
                </c:pt>
                <c:pt idx="985">
                  <c:v>9.86</c:v>
                </c:pt>
                <c:pt idx="986">
                  <c:v>9.8699999999999992</c:v>
                </c:pt>
                <c:pt idx="987">
                  <c:v>9.8800000000000008</c:v>
                </c:pt>
                <c:pt idx="988">
                  <c:v>9.89</c:v>
                </c:pt>
                <c:pt idx="989">
                  <c:v>9.9</c:v>
                </c:pt>
                <c:pt idx="990">
                  <c:v>9.91</c:v>
                </c:pt>
                <c:pt idx="991">
                  <c:v>9.92</c:v>
                </c:pt>
                <c:pt idx="992">
                  <c:v>9.93</c:v>
                </c:pt>
                <c:pt idx="993">
                  <c:v>9.94</c:v>
                </c:pt>
                <c:pt idx="994">
                  <c:v>9.9499999999999993</c:v>
                </c:pt>
                <c:pt idx="995">
                  <c:v>9.9600000000000009</c:v>
                </c:pt>
                <c:pt idx="996">
                  <c:v>9.9700000000000006</c:v>
                </c:pt>
                <c:pt idx="997">
                  <c:v>9.98</c:v>
                </c:pt>
                <c:pt idx="998">
                  <c:v>9.99</c:v>
                </c:pt>
                <c:pt idx="999">
                  <c:v>10</c:v>
                </c:pt>
                <c:pt idx="1000">
                  <c:v>10.01</c:v>
                </c:pt>
                <c:pt idx="1001">
                  <c:v>10.02</c:v>
                </c:pt>
                <c:pt idx="1002">
                  <c:v>10.029999999999999</c:v>
                </c:pt>
                <c:pt idx="1003">
                  <c:v>10.039999999999999</c:v>
                </c:pt>
                <c:pt idx="1004">
                  <c:v>10.050000000000001</c:v>
                </c:pt>
                <c:pt idx="1005">
                  <c:v>10.06</c:v>
                </c:pt>
                <c:pt idx="1006">
                  <c:v>10.07</c:v>
                </c:pt>
                <c:pt idx="1007">
                  <c:v>10.08</c:v>
                </c:pt>
                <c:pt idx="1008">
                  <c:v>10.09</c:v>
                </c:pt>
                <c:pt idx="1009">
                  <c:v>10.1</c:v>
                </c:pt>
                <c:pt idx="1010">
                  <c:v>10.11</c:v>
                </c:pt>
                <c:pt idx="1011">
                  <c:v>10.119999999999999</c:v>
                </c:pt>
                <c:pt idx="1012">
                  <c:v>10.130000000000001</c:v>
                </c:pt>
                <c:pt idx="1013">
                  <c:v>10.14</c:v>
                </c:pt>
                <c:pt idx="1014">
                  <c:v>10.15</c:v>
                </c:pt>
                <c:pt idx="1015">
                  <c:v>10.16</c:v>
                </c:pt>
                <c:pt idx="1016">
                  <c:v>10.17</c:v>
                </c:pt>
                <c:pt idx="1017">
                  <c:v>10.18</c:v>
                </c:pt>
                <c:pt idx="1018">
                  <c:v>10.19</c:v>
                </c:pt>
                <c:pt idx="1019">
                  <c:v>10.199999999999999</c:v>
                </c:pt>
                <c:pt idx="1020">
                  <c:v>10.210000000000001</c:v>
                </c:pt>
                <c:pt idx="1021">
                  <c:v>10.220000000000001</c:v>
                </c:pt>
                <c:pt idx="1022">
                  <c:v>10.23</c:v>
                </c:pt>
                <c:pt idx="1023">
                  <c:v>10.24</c:v>
                </c:pt>
                <c:pt idx="1024">
                  <c:v>10.25</c:v>
                </c:pt>
                <c:pt idx="1025">
                  <c:v>10.26</c:v>
                </c:pt>
                <c:pt idx="1026">
                  <c:v>10.27</c:v>
                </c:pt>
                <c:pt idx="1027">
                  <c:v>10.28</c:v>
                </c:pt>
                <c:pt idx="1028">
                  <c:v>10.29</c:v>
                </c:pt>
                <c:pt idx="1029">
                  <c:v>10.3</c:v>
                </c:pt>
                <c:pt idx="1030">
                  <c:v>10.31</c:v>
                </c:pt>
                <c:pt idx="1031">
                  <c:v>10.32</c:v>
                </c:pt>
                <c:pt idx="1032">
                  <c:v>10.33</c:v>
                </c:pt>
                <c:pt idx="1033">
                  <c:v>10.34</c:v>
                </c:pt>
                <c:pt idx="1034">
                  <c:v>10.35</c:v>
                </c:pt>
                <c:pt idx="1035">
                  <c:v>10.36</c:v>
                </c:pt>
                <c:pt idx="1036">
                  <c:v>10.37</c:v>
                </c:pt>
                <c:pt idx="1037">
                  <c:v>10.38</c:v>
                </c:pt>
                <c:pt idx="1038">
                  <c:v>10.39</c:v>
                </c:pt>
                <c:pt idx="1039">
                  <c:v>10.4</c:v>
                </c:pt>
                <c:pt idx="1040">
                  <c:v>10.41</c:v>
                </c:pt>
                <c:pt idx="1041">
                  <c:v>10.42</c:v>
                </c:pt>
                <c:pt idx="1042">
                  <c:v>10.43</c:v>
                </c:pt>
                <c:pt idx="1043">
                  <c:v>10.44</c:v>
                </c:pt>
                <c:pt idx="1044">
                  <c:v>10.45</c:v>
                </c:pt>
                <c:pt idx="1045">
                  <c:v>10.46</c:v>
                </c:pt>
                <c:pt idx="1046">
                  <c:v>10.47</c:v>
                </c:pt>
                <c:pt idx="1047">
                  <c:v>10.48</c:v>
                </c:pt>
                <c:pt idx="1048">
                  <c:v>10.49</c:v>
                </c:pt>
                <c:pt idx="1049">
                  <c:v>10.5</c:v>
                </c:pt>
                <c:pt idx="1050">
                  <c:v>10.51</c:v>
                </c:pt>
                <c:pt idx="1051">
                  <c:v>10.52</c:v>
                </c:pt>
                <c:pt idx="1052">
                  <c:v>10.53</c:v>
                </c:pt>
                <c:pt idx="1053">
                  <c:v>10.54</c:v>
                </c:pt>
                <c:pt idx="1054">
                  <c:v>10.55</c:v>
                </c:pt>
                <c:pt idx="1055">
                  <c:v>10.56</c:v>
                </c:pt>
                <c:pt idx="1056">
                  <c:v>10.57</c:v>
                </c:pt>
                <c:pt idx="1057">
                  <c:v>10.58</c:v>
                </c:pt>
                <c:pt idx="1058">
                  <c:v>10.59</c:v>
                </c:pt>
                <c:pt idx="1059">
                  <c:v>10.6</c:v>
                </c:pt>
                <c:pt idx="1060">
                  <c:v>10.61</c:v>
                </c:pt>
                <c:pt idx="1061">
                  <c:v>10.62</c:v>
                </c:pt>
                <c:pt idx="1062">
                  <c:v>10.63</c:v>
                </c:pt>
                <c:pt idx="1063">
                  <c:v>10.64</c:v>
                </c:pt>
                <c:pt idx="1064">
                  <c:v>10.65</c:v>
                </c:pt>
                <c:pt idx="1065">
                  <c:v>10.66</c:v>
                </c:pt>
                <c:pt idx="1066">
                  <c:v>10.67</c:v>
                </c:pt>
                <c:pt idx="1067">
                  <c:v>10.68</c:v>
                </c:pt>
                <c:pt idx="1068">
                  <c:v>10.69</c:v>
                </c:pt>
                <c:pt idx="1069">
                  <c:v>10.7</c:v>
                </c:pt>
                <c:pt idx="1070">
                  <c:v>10.71</c:v>
                </c:pt>
                <c:pt idx="1071">
                  <c:v>10.72</c:v>
                </c:pt>
                <c:pt idx="1072">
                  <c:v>10.73</c:v>
                </c:pt>
                <c:pt idx="1073">
                  <c:v>10.74</c:v>
                </c:pt>
                <c:pt idx="1074">
                  <c:v>10.75</c:v>
                </c:pt>
                <c:pt idx="1075">
                  <c:v>10.76</c:v>
                </c:pt>
                <c:pt idx="1076">
                  <c:v>10.77</c:v>
                </c:pt>
                <c:pt idx="1077">
                  <c:v>10.78</c:v>
                </c:pt>
                <c:pt idx="1078">
                  <c:v>10.79</c:v>
                </c:pt>
                <c:pt idx="1079">
                  <c:v>10.8</c:v>
                </c:pt>
                <c:pt idx="1080">
                  <c:v>10.81</c:v>
                </c:pt>
                <c:pt idx="1081">
                  <c:v>10.82</c:v>
                </c:pt>
                <c:pt idx="1082">
                  <c:v>10.83</c:v>
                </c:pt>
                <c:pt idx="1083">
                  <c:v>10.84</c:v>
                </c:pt>
                <c:pt idx="1084">
                  <c:v>10.85</c:v>
                </c:pt>
                <c:pt idx="1085">
                  <c:v>10.86</c:v>
                </c:pt>
                <c:pt idx="1086">
                  <c:v>10.87</c:v>
                </c:pt>
                <c:pt idx="1087">
                  <c:v>10.88</c:v>
                </c:pt>
                <c:pt idx="1088">
                  <c:v>10.89</c:v>
                </c:pt>
                <c:pt idx="1089">
                  <c:v>10.9</c:v>
                </c:pt>
                <c:pt idx="1090">
                  <c:v>10.91</c:v>
                </c:pt>
                <c:pt idx="1091">
                  <c:v>10.92</c:v>
                </c:pt>
                <c:pt idx="1092">
                  <c:v>10.93</c:v>
                </c:pt>
                <c:pt idx="1093">
                  <c:v>10.94</c:v>
                </c:pt>
                <c:pt idx="1094">
                  <c:v>10.95</c:v>
                </c:pt>
                <c:pt idx="1095">
                  <c:v>10.96</c:v>
                </c:pt>
                <c:pt idx="1096">
                  <c:v>10.97</c:v>
                </c:pt>
                <c:pt idx="1097">
                  <c:v>10.98</c:v>
                </c:pt>
                <c:pt idx="1098">
                  <c:v>10.99</c:v>
                </c:pt>
                <c:pt idx="1099">
                  <c:v>11</c:v>
                </c:pt>
                <c:pt idx="1100">
                  <c:v>11.01</c:v>
                </c:pt>
                <c:pt idx="1101">
                  <c:v>11.02</c:v>
                </c:pt>
                <c:pt idx="1102">
                  <c:v>11.03</c:v>
                </c:pt>
                <c:pt idx="1103">
                  <c:v>11.04</c:v>
                </c:pt>
                <c:pt idx="1104">
                  <c:v>11.05</c:v>
                </c:pt>
                <c:pt idx="1105">
                  <c:v>11.06</c:v>
                </c:pt>
                <c:pt idx="1106">
                  <c:v>11.07</c:v>
                </c:pt>
                <c:pt idx="1107">
                  <c:v>11.08</c:v>
                </c:pt>
                <c:pt idx="1108">
                  <c:v>11.09</c:v>
                </c:pt>
                <c:pt idx="1109">
                  <c:v>11.1</c:v>
                </c:pt>
                <c:pt idx="1110">
                  <c:v>11.11</c:v>
                </c:pt>
                <c:pt idx="1111">
                  <c:v>11.12</c:v>
                </c:pt>
                <c:pt idx="1112">
                  <c:v>11.13</c:v>
                </c:pt>
                <c:pt idx="1113">
                  <c:v>11.14</c:v>
                </c:pt>
                <c:pt idx="1114">
                  <c:v>11.15</c:v>
                </c:pt>
                <c:pt idx="1115">
                  <c:v>11.16</c:v>
                </c:pt>
                <c:pt idx="1116">
                  <c:v>11.17</c:v>
                </c:pt>
                <c:pt idx="1117">
                  <c:v>11.18</c:v>
                </c:pt>
                <c:pt idx="1118">
                  <c:v>11.19</c:v>
                </c:pt>
                <c:pt idx="1119">
                  <c:v>11.2</c:v>
                </c:pt>
                <c:pt idx="1120">
                  <c:v>11.21</c:v>
                </c:pt>
                <c:pt idx="1121">
                  <c:v>11.22</c:v>
                </c:pt>
                <c:pt idx="1122">
                  <c:v>11.23</c:v>
                </c:pt>
                <c:pt idx="1123">
                  <c:v>11.24</c:v>
                </c:pt>
                <c:pt idx="1124">
                  <c:v>11.25</c:v>
                </c:pt>
                <c:pt idx="1125">
                  <c:v>11.26</c:v>
                </c:pt>
                <c:pt idx="1126">
                  <c:v>11.27</c:v>
                </c:pt>
                <c:pt idx="1127">
                  <c:v>11.28</c:v>
                </c:pt>
                <c:pt idx="1128">
                  <c:v>11.29</c:v>
                </c:pt>
                <c:pt idx="1129">
                  <c:v>11.3</c:v>
                </c:pt>
                <c:pt idx="1130">
                  <c:v>11.31</c:v>
                </c:pt>
                <c:pt idx="1131">
                  <c:v>11.32</c:v>
                </c:pt>
                <c:pt idx="1132">
                  <c:v>11.33</c:v>
                </c:pt>
                <c:pt idx="1133">
                  <c:v>11.34</c:v>
                </c:pt>
                <c:pt idx="1134">
                  <c:v>11.35</c:v>
                </c:pt>
                <c:pt idx="1135">
                  <c:v>11.36</c:v>
                </c:pt>
                <c:pt idx="1136">
                  <c:v>11.37</c:v>
                </c:pt>
                <c:pt idx="1137">
                  <c:v>11.38</c:v>
                </c:pt>
                <c:pt idx="1138">
                  <c:v>11.39</c:v>
                </c:pt>
                <c:pt idx="1139">
                  <c:v>11.4</c:v>
                </c:pt>
                <c:pt idx="1140">
                  <c:v>11.41</c:v>
                </c:pt>
                <c:pt idx="1141">
                  <c:v>11.42</c:v>
                </c:pt>
                <c:pt idx="1142">
                  <c:v>11.43</c:v>
                </c:pt>
                <c:pt idx="1143">
                  <c:v>11.44</c:v>
                </c:pt>
                <c:pt idx="1144">
                  <c:v>11.45</c:v>
                </c:pt>
                <c:pt idx="1145">
                  <c:v>11.46</c:v>
                </c:pt>
                <c:pt idx="1146">
                  <c:v>11.47</c:v>
                </c:pt>
                <c:pt idx="1147">
                  <c:v>11.48</c:v>
                </c:pt>
                <c:pt idx="1148">
                  <c:v>11.49</c:v>
                </c:pt>
                <c:pt idx="1149">
                  <c:v>11.5</c:v>
                </c:pt>
                <c:pt idx="1150">
                  <c:v>11.51</c:v>
                </c:pt>
                <c:pt idx="1151">
                  <c:v>11.52</c:v>
                </c:pt>
                <c:pt idx="1152">
                  <c:v>11.53</c:v>
                </c:pt>
                <c:pt idx="1153">
                  <c:v>11.54</c:v>
                </c:pt>
                <c:pt idx="1154">
                  <c:v>11.55</c:v>
                </c:pt>
                <c:pt idx="1155">
                  <c:v>11.56</c:v>
                </c:pt>
                <c:pt idx="1156">
                  <c:v>11.57</c:v>
                </c:pt>
                <c:pt idx="1157">
                  <c:v>11.58</c:v>
                </c:pt>
                <c:pt idx="1158">
                  <c:v>11.59</c:v>
                </c:pt>
                <c:pt idx="1159">
                  <c:v>11.6</c:v>
                </c:pt>
                <c:pt idx="1160">
                  <c:v>11.61</c:v>
                </c:pt>
                <c:pt idx="1161">
                  <c:v>11.62</c:v>
                </c:pt>
                <c:pt idx="1162">
                  <c:v>11.63</c:v>
                </c:pt>
                <c:pt idx="1163">
                  <c:v>11.64</c:v>
                </c:pt>
                <c:pt idx="1164">
                  <c:v>11.65</c:v>
                </c:pt>
                <c:pt idx="1165">
                  <c:v>11.66</c:v>
                </c:pt>
                <c:pt idx="1166">
                  <c:v>11.67</c:v>
                </c:pt>
                <c:pt idx="1167">
                  <c:v>11.68</c:v>
                </c:pt>
                <c:pt idx="1168">
                  <c:v>11.69</c:v>
                </c:pt>
                <c:pt idx="1169">
                  <c:v>11.7</c:v>
                </c:pt>
                <c:pt idx="1170">
                  <c:v>11.71</c:v>
                </c:pt>
                <c:pt idx="1171">
                  <c:v>11.72</c:v>
                </c:pt>
                <c:pt idx="1172">
                  <c:v>11.73</c:v>
                </c:pt>
                <c:pt idx="1173">
                  <c:v>11.74</c:v>
                </c:pt>
                <c:pt idx="1174">
                  <c:v>11.75</c:v>
                </c:pt>
                <c:pt idx="1175">
                  <c:v>11.76</c:v>
                </c:pt>
                <c:pt idx="1176">
                  <c:v>11.77</c:v>
                </c:pt>
                <c:pt idx="1177">
                  <c:v>11.78</c:v>
                </c:pt>
                <c:pt idx="1178">
                  <c:v>11.79</c:v>
                </c:pt>
                <c:pt idx="1179">
                  <c:v>11.8</c:v>
                </c:pt>
                <c:pt idx="1180">
                  <c:v>11.81</c:v>
                </c:pt>
                <c:pt idx="1181">
                  <c:v>11.82</c:v>
                </c:pt>
                <c:pt idx="1182">
                  <c:v>11.83</c:v>
                </c:pt>
                <c:pt idx="1183">
                  <c:v>11.84</c:v>
                </c:pt>
                <c:pt idx="1184">
                  <c:v>11.85</c:v>
                </c:pt>
                <c:pt idx="1185">
                  <c:v>11.86</c:v>
                </c:pt>
                <c:pt idx="1186">
                  <c:v>11.87</c:v>
                </c:pt>
                <c:pt idx="1187">
                  <c:v>11.88</c:v>
                </c:pt>
                <c:pt idx="1188">
                  <c:v>11.89</c:v>
                </c:pt>
                <c:pt idx="1189">
                  <c:v>11.9</c:v>
                </c:pt>
                <c:pt idx="1190">
                  <c:v>11.91</c:v>
                </c:pt>
                <c:pt idx="1191">
                  <c:v>11.92</c:v>
                </c:pt>
                <c:pt idx="1192">
                  <c:v>11.93</c:v>
                </c:pt>
                <c:pt idx="1193">
                  <c:v>11.94</c:v>
                </c:pt>
                <c:pt idx="1194">
                  <c:v>11.95</c:v>
                </c:pt>
                <c:pt idx="1195">
                  <c:v>11.96</c:v>
                </c:pt>
                <c:pt idx="1196">
                  <c:v>11.97</c:v>
                </c:pt>
                <c:pt idx="1197">
                  <c:v>11.98</c:v>
                </c:pt>
                <c:pt idx="1198">
                  <c:v>11.99</c:v>
                </c:pt>
                <c:pt idx="1199">
                  <c:v>12</c:v>
                </c:pt>
                <c:pt idx="1200">
                  <c:v>12.01</c:v>
                </c:pt>
                <c:pt idx="1201">
                  <c:v>12.02</c:v>
                </c:pt>
                <c:pt idx="1202">
                  <c:v>12.03</c:v>
                </c:pt>
                <c:pt idx="1203">
                  <c:v>12.04</c:v>
                </c:pt>
                <c:pt idx="1204">
                  <c:v>12.05</c:v>
                </c:pt>
                <c:pt idx="1205">
                  <c:v>12.06</c:v>
                </c:pt>
                <c:pt idx="1206">
                  <c:v>12.07</c:v>
                </c:pt>
                <c:pt idx="1207">
                  <c:v>12.08</c:v>
                </c:pt>
                <c:pt idx="1208">
                  <c:v>12.09</c:v>
                </c:pt>
                <c:pt idx="1209">
                  <c:v>12.1</c:v>
                </c:pt>
                <c:pt idx="1210">
                  <c:v>12.11</c:v>
                </c:pt>
                <c:pt idx="1211">
                  <c:v>12.12</c:v>
                </c:pt>
                <c:pt idx="1212">
                  <c:v>12.13</c:v>
                </c:pt>
                <c:pt idx="1213">
                  <c:v>12.14</c:v>
                </c:pt>
                <c:pt idx="1214">
                  <c:v>12.15</c:v>
                </c:pt>
                <c:pt idx="1215">
                  <c:v>12.16</c:v>
                </c:pt>
                <c:pt idx="1216">
                  <c:v>12.17</c:v>
                </c:pt>
                <c:pt idx="1217">
                  <c:v>12.18</c:v>
                </c:pt>
                <c:pt idx="1218">
                  <c:v>12.19</c:v>
                </c:pt>
                <c:pt idx="1219">
                  <c:v>12.2</c:v>
                </c:pt>
                <c:pt idx="1220">
                  <c:v>12.21</c:v>
                </c:pt>
                <c:pt idx="1221">
                  <c:v>12.22</c:v>
                </c:pt>
                <c:pt idx="1222">
                  <c:v>12.23</c:v>
                </c:pt>
                <c:pt idx="1223">
                  <c:v>12.24</c:v>
                </c:pt>
                <c:pt idx="1224">
                  <c:v>12.25</c:v>
                </c:pt>
                <c:pt idx="1225">
                  <c:v>12.26</c:v>
                </c:pt>
                <c:pt idx="1226">
                  <c:v>12.27</c:v>
                </c:pt>
                <c:pt idx="1227">
                  <c:v>12.28</c:v>
                </c:pt>
                <c:pt idx="1228">
                  <c:v>12.29</c:v>
                </c:pt>
                <c:pt idx="1229">
                  <c:v>12.3</c:v>
                </c:pt>
                <c:pt idx="1230">
                  <c:v>12.31</c:v>
                </c:pt>
                <c:pt idx="1231">
                  <c:v>12.32</c:v>
                </c:pt>
                <c:pt idx="1232">
                  <c:v>12.33</c:v>
                </c:pt>
                <c:pt idx="1233">
                  <c:v>12.34</c:v>
                </c:pt>
                <c:pt idx="1234">
                  <c:v>12.35</c:v>
                </c:pt>
                <c:pt idx="1235">
                  <c:v>12.36</c:v>
                </c:pt>
                <c:pt idx="1236">
                  <c:v>12.37</c:v>
                </c:pt>
                <c:pt idx="1237">
                  <c:v>12.38</c:v>
                </c:pt>
                <c:pt idx="1238">
                  <c:v>12.39</c:v>
                </c:pt>
                <c:pt idx="1239">
                  <c:v>12.4</c:v>
                </c:pt>
                <c:pt idx="1240">
                  <c:v>12.41</c:v>
                </c:pt>
                <c:pt idx="1241">
                  <c:v>12.42</c:v>
                </c:pt>
                <c:pt idx="1242">
                  <c:v>12.43</c:v>
                </c:pt>
                <c:pt idx="1243">
                  <c:v>12.44</c:v>
                </c:pt>
                <c:pt idx="1244">
                  <c:v>12.45</c:v>
                </c:pt>
                <c:pt idx="1245">
                  <c:v>12.46</c:v>
                </c:pt>
                <c:pt idx="1246">
                  <c:v>12.47</c:v>
                </c:pt>
                <c:pt idx="1247">
                  <c:v>12.48</c:v>
                </c:pt>
                <c:pt idx="1248">
                  <c:v>12.49</c:v>
                </c:pt>
                <c:pt idx="1249">
                  <c:v>12.5</c:v>
                </c:pt>
                <c:pt idx="1250">
                  <c:v>12.51</c:v>
                </c:pt>
                <c:pt idx="1251">
                  <c:v>12.52</c:v>
                </c:pt>
                <c:pt idx="1252">
                  <c:v>12.53</c:v>
                </c:pt>
                <c:pt idx="1253">
                  <c:v>12.54</c:v>
                </c:pt>
                <c:pt idx="1254">
                  <c:v>12.55</c:v>
                </c:pt>
                <c:pt idx="1255">
                  <c:v>12.56</c:v>
                </c:pt>
                <c:pt idx="1256">
                  <c:v>12.57</c:v>
                </c:pt>
                <c:pt idx="1257">
                  <c:v>12.58</c:v>
                </c:pt>
                <c:pt idx="1258">
                  <c:v>12.59</c:v>
                </c:pt>
                <c:pt idx="1259">
                  <c:v>12.6</c:v>
                </c:pt>
                <c:pt idx="1260">
                  <c:v>12.61</c:v>
                </c:pt>
                <c:pt idx="1261">
                  <c:v>12.62</c:v>
                </c:pt>
                <c:pt idx="1262">
                  <c:v>12.63</c:v>
                </c:pt>
                <c:pt idx="1263">
                  <c:v>12.64</c:v>
                </c:pt>
                <c:pt idx="1264">
                  <c:v>12.65</c:v>
                </c:pt>
                <c:pt idx="1265">
                  <c:v>12.66</c:v>
                </c:pt>
                <c:pt idx="1266">
                  <c:v>12.67</c:v>
                </c:pt>
                <c:pt idx="1267">
                  <c:v>12.68</c:v>
                </c:pt>
                <c:pt idx="1268">
                  <c:v>12.69</c:v>
                </c:pt>
                <c:pt idx="1269">
                  <c:v>12.7</c:v>
                </c:pt>
                <c:pt idx="1270">
                  <c:v>12.71</c:v>
                </c:pt>
                <c:pt idx="1271">
                  <c:v>12.72</c:v>
                </c:pt>
                <c:pt idx="1272">
                  <c:v>12.73</c:v>
                </c:pt>
                <c:pt idx="1273">
                  <c:v>12.74</c:v>
                </c:pt>
                <c:pt idx="1274">
                  <c:v>12.75</c:v>
                </c:pt>
                <c:pt idx="1275">
                  <c:v>12.76</c:v>
                </c:pt>
                <c:pt idx="1276">
                  <c:v>12.77</c:v>
                </c:pt>
                <c:pt idx="1277">
                  <c:v>12.78</c:v>
                </c:pt>
                <c:pt idx="1278">
                  <c:v>12.79</c:v>
                </c:pt>
                <c:pt idx="1279">
                  <c:v>12.8</c:v>
                </c:pt>
                <c:pt idx="1280">
                  <c:v>12.81</c:v>
                </c:pt>
                <c:pt idx="1281">
                  <c:v>12.82</c:v>
                </c:pt>
                <c:pt idx="1282">
                  <c:v>12.83</c:v>
                </c:pt>
                <c:pt idx="1283">
                  <c:v>12.84</c:v>
                </c:pt>
                <c:pt idx="1284">
                  <c:v>12.85</c:v>
                </c:pt>
                <c:pt idx="1285">
                  <c:v>12.86</c:v>
                </c:pt>
                <c:pt idx="1286">
                  <c:v>12.87</c:v>
                </c:pt>
                <c:pt idx="1287">
                  <c:v>12.88</c:v>
                </c:pt>
                <c:pt idx="1288">
                  <c:v>12.89</c:v>
                </c:pt>
                <c:pt idx="1289">
                  <c:v>12.9</c:v>
                </c:pt>
                <c:pt idx="1290">
                  <c:v>12.91</c:v>
                </c:pt>
                <c:pt idx="1291">
                  <c:v>12.92</c:v>
                </c:pt>
                <c:pt idx="1292">
                  <c:v>12.93</c:v>
                </c:pt>
                <c:pt idx="1293">
                  <c:v>12.94</c:v>
                </c:pt>
                <c:pt idx="1294">
                  <c:v>12.95</c:v>
                </c:pt>
                <c:pt idx="1295">
                  <c:v>12.96</c:v>
                </c:pt>
                <c:pt idx="1296">
                  <c:v>12.97</c:v>
                </c:pt>
                <c:pt idx="1297">
                  <c:v>12.98</c:v>
                </c:pt>
                <c:pt idx="1298">
                  <c:v>12.99</c:v>
                </c:pt>
                <c:pt idx="1299">
                  <c:v>13</c:v>
                </c:pt>
                <c:pt idx="1300">
                  <c:v>13.01</c:v>
                </c:pt>
                <c:pt idx="1301">
                  <c:v>13.02</c:v>
                </c:pt>
                <c:pt idx="1302">
                  <c:v>13.03</c:v>
                </c:pt>
                <c:pt idx="1303">
                  <c:v>13.04</c:v>
                </c:pt>
                <c:pt idx="1304">
                  <c:v>13.05</c:v>
                </c:pt>
                <c:pt idx="1305">
                  <c:v>13.06</c:v>
                </c:pt>
                <c:pt idx="1306">
                  <c:v>13.07</c:v>
                </c:pt>
                <c:pt idx="1307">
                  <c:v>13.08</c:v>
                </c:pt>
                <c:pt idx="1308">
                  <c:v>13.09</c:v>
                </c:pt>
                <c:pt idx="1309">
                  <c:v>13.1</c:v>
                </c:pt>
                <c:pt idx="1310">
                  <c:v>13.11</c:v>
                </c:pt>
                <c:pt idx="1311">
                  <c:v>13.12</c:v>
                </c:pt>
                <c:pt idx="1312">
                  <c:v>13.13</c:v>
                </c:pt>
                <c:pt idx="1313">
                  <c:v>13.14</c:v>
                </c:pt>
                <c:pt idx="1314">
                  <c:v>13.15</c:v>
                </c:pt>
                <c:pt idx="1315">
                  <c:v>13.16</c:v>
                </c:pt>
                <c:pt idx="1316">
                  <c:v>13.17</c:v>
                </c:pt>
                <c:pt idx="1317">
                  <c:v>13.18</c:v>
                </c:pt>
                <c:pt idx="1318">
                  <c:v>13.19</c:v>
                </c:pt>
                <c:pt idx="1319">
                  <c:v>13.2</c:v>
                </c:pt>
                <c:pt idx="1320">
                  <c:v>13.21</c:v>
                </c:pt>
                <c:pt idx="1321">
                  <c:v>13.22</c:v>
                </c:pt>
                <c:pt idx="1322">
                  <c:v>13.23</c:v>
                </c:pt>
                <c:pt idx="1323">
                  <c:v>13.24</c:v>
                </c:pt>
                <c:pt idx="1324">
                  <c:v>13.25</c:v>
                </c:pt>
                <c:pt idx="1325">
                  <c:v>13.26</c:v>
                </c:pt>
                <c:pt idx="1326">
                  <c:v>13.27</c:v>
                </c:pt>
                <c:pt idx="1327">
                  <c:v>13.28</c:v>
                </c:pt>
                <c:pt idx="1328">
                  <c:v>13.29</c:v>
                </c:pt>
                <c:pt idx="1329">
                  <c:v>13.3</c:v>
                </c:pt>
                <c:pt idx="1330">
                  <c:v>13.31</c:v>
                </c:pt>
                <c:pt idx="1331">
                  <c:v>13.32</c:v>
                </c:pt>
                <c:pt idx="1332">
                  <c:v>13.33</c:v>
                </c:pt>
                <c:pt idx="1333">
                  <c:v>13.34</c:v>
                </c:pt>
                <c:pt idx="1334">
                  <c:v>13.35</c:v>
                </c:pt>
                <c:pt idx="1335">
                  <c:v>13.36</c:v>
                </c:pt>
                <c:pt idx="1336">
                  <c:v>13.37</c:v>
                </c:pt>
                <c:pt idx="1337">
                  <c:v>13.38</c:v>
                </c:pt>
                <c:pt idx="1338">
                  <c:v>13.39</c:v>
                </c:pt>
                <c:pt idx="1339">
                  <c:v>13.4</c:v>
                </c:pt>
                <c:pt idx="1340">
                  <c:v>13.41</c:v>
                </c:pt>
                <c:pt idx="1341">
                  <c:v>13.42</c:v>
                </c:pt>
                <c:pt idx="1342">
                  <c:v>13.43</c:v>
                </c:pt>
                <c:pt idx="1343">
                  <c:v>13.44</c:v>
                </c:pt>
                <c:pt idx="1344">
                  <c:v>13.45</c:v>
                </c:pt>
                <c:pt idx="1345">
                  <c:v>13.46</c:v>
                </c:pt>
                <c:pt idx="1346">
                  <c:v>13.47</c:v>
                </c:pt>
                <c:pt idx="1347">
                  <c:v>13.48</c:v>
                </c:pt>
                <c:pt idx="1348">
                  <c:v>13.49</c:v>
                </c:pt>
                <c:pt idx="1349">
                  <c:v>13.5</c:v>
                </c:pt>
                <c:pt idx="1350">
                  <c:v>13.51</c:v>
                </c:pt>
                <c:pt idx="1351">
                  <c:v>13.52</c:v>
                </c:pt>
                <c:pt idx="1352">
                  <c:v>13.53</c:v>
                </c:pt>
                <c:pt idx="1353">
                  <c:v>13.54</c:v>
                </c:pt>
                <c:pt idx="1354">
                  <c:v>13.55</c:v>
                </c:pt>
                <c:pt idx="1355">
                  <c:v>13.56</c:v>
                </c:pt>
                <c:pt idx="1356">
                  <c:v>13.57</c:v>
                </c:pt>
                <c:pt idx="1357">
                  <c:v>13.58</c:v>
                </c:pt>
                <c:pt idx="1358">
                  <c:v>13.59</c:v>
                </c:pt>
                <c:pt idx="1359">
                  <c:v>13.6</c:v>
                </c:pt>
                <c:pt idx="1360">
                  <c:v>13.61</c:v>
                </c:pt>
                <c:pt idx="1361">
                  <c:v>13.62</c:v>
                </c:pt>
                <c:pt idx="1362">
                  <c:v>13.63</c:v>
                </c:pt>
                <c:pt idx="1363">
                  <c:v>13.64</c:v>
                </c:pt>
                <c:pt idx="1364">
                  <c:v>13.65</c:v>
                </c:pt>
                <c:pt idx="1365">
                  <c:v>13.66</c:v>
                </c:pt>
                <c:pt idx="1366">
                  <c:v>13.67</c:v>
                </c:pt>
                <c:pt idx="1367">
                  <c:v>13.68</c:v>
                </c:pt>
                <c:pt idx="1368">
                  <c:v>13.69</c:v>
                </c:pt>
                <c:pt idx="1369">
                  <c:v>13.7</c:v>
                </c:pt>
                <c:pt idx="1370">
                  <c:v>13.71</c:v>
                </c:pt>
                <c:pt idx="1371">
                  <c:v>13.72</c:v>
                </c:pt>
                <c:pt idx="1372">
                  <c:v>13.73</c:v>
                </c:pt>
                <c:pt idx="1373">
                  <c:v>13.74</c:v>
                </c:pt>
                <c:pt idx="1374">
                  <c:v>13.75</c:v>
                </c:pt>
                <c:pt idx="1375">
                  <c:v>13.76</c:v>
                </c:pt>
                <c:pt idx="1376">
                  <c:v>13.77</c:v>
                </c:pt>
                <c:pt idx="1377">
                  <c:v>13.78</c:v>
                </c:pt>
                <c:pt idx="1378">
                  <c:v>13.79</c:v>
                </c:pt>
                <c:pt idx="1379">
                  <c:v>13.8</c:v>
                </c:pt>
                <c:pt idx="1380">
                  <c:v>13.81</c:v>
                </c:pt>
                <c:pt idx="1381">
                  <c:v>13.82</c:v>
                </c:pt>
                <c:pt idx="1382">
                  <c:v>13.83</c:v>
                </c:pt>
                <c:pt idx="1383">
                  <c:v>13.84</c:v>
                </c:pt>
                <c:pt idx="1384">
                  <c:v>13.85</c:v>
                </c:pt>
                <c:pt idx="1385">
                  <c:v>13.86</c:v>
                </c:pt>
                <c:pt idx="1386">
                  <c:v>13.87</c:v>
                </c:pt>
                <c:pt idx="1387">
                  <c:v>13.88</c:v>
                </c:pt>
                <c:pt idx="1388">
                  <c:v>13.89</c:v>
                </c:pt>
                <c:pt idx="1389">
                  <c:v>13.9</c:v>
                </c:pt>
                <c:pt idx="1390">
                  <c:v>13.91</c:v>
                </c:pt>
                <c:pt idx="1391">
                  <c:v>13.92</c:v>
                </c:pt>
                <c:pt idx="1392">
                  <c:v>13.93</c:v>
                </c:pt>
                <c:pt idx="1393">
                  <c:v>13.94</c:v>
                </c:pt>
                <c:pt idx="1394">
                  <c:v>13.95</c:v>
                </c:pt>
                <c:pt idx="1395">
                  <c:v>13.96</c:v>
                </c:pt>
                <c:pt idx="1396">
                  <c:v>13.97</c:v>
                </c:pt>
                <c:pt idx="1397">
                  <c:v>13.98</c:v>
                </c:pt>
                <c:pt idx="1398">
                  <c:v>13.99</c:v>
                </c:pt>
                <c:pt idx="1399">
                  <c:v>14</c:v>
                </c:pt>
                <c:pt idx="1400">
                  <c:v>14.01</c:v>
                </c:pt>
                <c:pt idx="1401">
                  <c:v>14.02</c:v>
                </c:pt>
                <c:pt idx="1402">
                  <c:v>14.03</c:v>
                </c:pt>
                <c:pt idx="1403">
                  <c:v>14.04</c:v>
                </c:pt>
                <c:pt idx="1404">
                  <c:v>14.05</c:v>
                </c:pt>
                <c:pt idx="1405">
                  <c:v>14.06</c:v>
                </c:pt>
                <c:pt idx="1406">
                  <c:v>14.07</c:v>
                </c:pt>
                <c:pt idx="1407">
                  <c:v>14.08</c:v>
                </c:pt>
                <c:pt idx="1408">
                  <c:v>14.09</c:v>
                </c:pt>
                <c:pt idx="1409">
                  <c:v>14.1</c:v>
                </c:pt>
                <c:pt idx="1410">
                  <c:v>14.11</c:v>
                </c:pt>
                <c:pt idx="1411">
                  <c:v>14.12</c:v>
                </c:pt>
                <c:pt idx="1412">
                  <c:v>14.13</c:v>
                </c:pt>
                <c:pt idx="1413">
                  <c:v>14.14</c:v>
                </c:pt>
                <c:pt idx="1414">
                  <c:v>14.15</c:v>
                </c:pt>
                <c:pt idx="1415">
                  <c:v>14.16</c:v>
                </c:pt>
                <c:pt idx="1416">
                  <c:v>14.17</c:v>
                </c:pt>
                <c:pt idx="1417">
                  <c:v>14.18</c:v>
                </c:pt>
                <c:pt idx="1418">
                  <c:v>14.19</c:v>
                </c:pt>
                <c:pt idx="1419">
                  <c:v>14.2</c:v>
                </c:pt>
                <c:pt idx="1420">
                  <c:v>14.21</c:v>
                </c:pt>
                <c:pt idx="1421">
                  <c:v>14.22</c:v>
                </c:pt>
                <c:pt idx="1422">
                  <c:v>14.23</c:v>
                </c:pt>
                <c:pt idx="1423">
                  <c:v>14.24</c:v>
                </c:pt>
                <c:pt idx="1424">
                  <c:v>14.25</c:v>
                </c:pt>
                <c:pt idx="1425">
                  <c:v>14.26</c:v>
                </c:pt>
                <c:pt idx="1426">
                  <c:v>14.27</c:v>
                </c:pt>
                <c:pt idx="1427">
                  <c:v>14.28</c:v>
                </c:pt>
                <c:pt idx="1428">
                  <c:v>14.29</c:v>
                </c:pt>
                <c:pt idx="1429">
                  <c:v>14.3</c:v>
                </c:pt>
                <c:pt idx="1430">
                  <c:v>14.31</c:v>
                </c:pt>
                <c:pt idx="1431">
                  <c:v>14.32</c:v>
                </c:pt>
                <c:pt idx="1432">
                  <c:v>14.33</c:v>
                </c:pt>
                <c:pt idx="1433">
                  <c:v>14.34</c:v>
                </c:pt>
                <c:pt idx="1434">
                  <c:v>14.35</c:v>
                </c:pt>
                <c:pt idx="1435">
                  <c:v>14.36</c:v>
                </c:pt>
                <c:pt idx="1436">
                  <c:v>14.37</c:v>
                </c:pt>
                <c:pt idx="1437">
                  <c:v>14.38</c:v>
                </c:pt>
                <c:pt idx="1438">
                  <c:v>14.39</c:v>
                </c:pt>
                <c:pt idx="1439">
                  <c:v>14.4</c:v>
                </c:pt>
                <c:pt idx="1440">
                  <c:v>14.41</c:v>
                </c:pt>
                <c:pt idx="1441">
                  <c:v>14.42</c:v>
                </c:pt>
                <c:pt idx="1442">
                  <c:v>14.43</c:v>
                </c:pt>
                <c:pt idx="1443">
                  <c:v>14.44</c:v>
                </c:pt>
                <c:pt idx="1444">
                  <c:v>14.45</c:v>
                </c:pt>
                <c:pt idx="1445">
                  <c:v>14.46</c:v>
                </c:pt>
                <c:pt idx="1446">
                  <c:v>14.47</c:v>
                </c:pt>
                <c:pt idx="1447">
                  <c:v>14.48</c:v>
                </c:pt>
                <c:pt idx="1448">
                  <c:v>14.49</c:v>
                </c:pt>
                <c:pt idx="1449">
                  <c:v>14.5</c:v>
                </c:pt>
                <c:pt idx="1450">
                  <c:v>14.51</c:v>
                </c:pt>
                <c:pt idx="1451">
                  <c:v>14.52</c:v>
                </c:pt>
                <c:pt idx="1452">
                  <c:v>14.53</c:v>
                </c:pt>
                <c:pt idx="1453">
                  <c:v>14.54</c:v>
                </c:pt>
                <c:pt idx="1454">
                  <c:v>14.55</c:v>
                </c:pt>
                <c:pt idx="1455">
                  <c:v>14.56</c:v>
                </c:pt>
                <c:pt idx="1456">
                  <c:v>14.57</c:v>
                </c:pt>
                <c:pt idx="1457">
                  <c:v>14.58</c:v>
                </c:pt>
                <c:pt idx="1458">
                  <c:v>14.59</c:v>
                </c:pt>
                <c:pt idx="1459">
                  <c:v>14.6</c:v>
                </c:pt>
                <c:pt idx="1460">
                  <c:v>14.61</c:v>
                </c:pt>
                <c:pt idx="1461">
                  <c:v>14.62</c:v>
                </c:pt>
                <c:pt idx="1462">
                  <c:v>14.63</c:v>
                </c:pt>
                <c:pt idx="1463">
                  <c:v>14.64</c:v>
                </c:pt>
                <c:pt idx="1464">
                  <c:v>14.65</c:v>
                </c:pt>
                <c:pt idx="1465">
                  <c:v>14.66</c:v>
                </c:pt>
                <c:pt idx="1466">
                  <c:v>14.67</c:v>
                </c:pt>
                <c:pt idx="1467">
                  <c:v>14.68</c:v>
                </c:pt>
                <c:pt idx="1468">
                  <c:v>14.69</c:v>
                </c:pt>
                <c:pt idx="1469">
                  <c:v>14.7</c:v>
                </c:pt>
                <c:pt idx="1470">
                  <c:v>14.71</c:v>
                </c:pt>
                <c:pt idx="1471">
                  <c:v>14.72</c:v>
                </c:pt>
                <c:pt idx="1472">
                  <c:v>14.73</c:v>
                </c:pt>
                <c:pt idx="1473">
                  <c:v>14.74</c:v>
                </c:pt>
                <c:pt idx="1474">
                  <c:v>14.75</c:v>
                </c:pt>
                <c:pt idx="1475">
                  <c:v>14.76</c:v>
                </c:pt>
                <c:pt idx="1476">
                  <c:v>14.77</c:v>
                </c:pt>
                <c:pt idx="1477">
                  <c:v>14.78</c:v>
                </c:pt>
                <c:pt idx="1478">
                  <c:v>14.79</c:v>
                </c:pt>
                <c:pt idx="1479">
                  <c:v>14.8</c:v>
                </c:pt>
                <c:pt idx="1480">
                  <c:v>14.81</c:v>
                </c:pt>
                <c:pt idx="1481">
                  <c:v>14.82</c:v>
                </c:pt>
                <c:pt idx="1482">
                  <c:v>14.83</c:v>
                </c:pt>
                <c:pt idx="1483">
                  <c:v>14.84</c:v>
                </c:pt>
                <c:pt idx="1484">
                  <c:v>14.85</c:v>
                </c:pt>
                <c:pt idx="1485">
                  <c:v>14.86</c:v>
                </c:pt>
                <c:pt idx="1486">
                  <c:v>14.87</c:v>
                </c:pt>
                <c:pt idx="1487">
                  <c:v>14.88</c:v>
                </c:pt>
                <c:pt idx="1488">
                  <c:v>14.89</c:v>
                </c:pt>
                <c:pt idx="1489">
                  <c:v>14.9</c:v>
                </c:pt>
                <c:pt idx="1490">
                  <c:v>14.91</c:v>
                </c:pt>
                <c:pt idx="1491">
                  <c:v>14.92</c:v>
                </c:pt>
                <c:pt idx="1492">
                  <c:v>14.93</c:v>
                </c:pt>
                <c:pt idx="1493">
                  <c:v>14.94</c:v>
                </c:pt>
                <c:pt idx="1494">
                  <c:v>14.95</c:v>
                </c:pt>
                <c:pt idx="1495">
                  <c:v>14.96</c:v>
                </c:pt>
                <c:pt idx="1496">
                  <c:v>14.97</c:v>
                </c:pt>
                <c:pt idx="1497">
                  <c:v>14.98</c:v>
                </c:pt>
                <c:pt idx="1498">
                  <c:v>14.99</c:v>
                </c:pt>
                <c:pt idx="1499">
                  <c:v>15</c:v>
                </c:pt>
                <c:pt idx="1500">
                  <c:v>15.01</c:v>
                </c:pt>
                <c:pt idx="1501">
                  <c:v>15.02</c:v>
                </c:pt>
                <c:pt idx="1502">
                  <c:v>15.03</c:v>
                </c:pt>
                <c:pt idx="1503">
                  <c:v>15.04</c:v>
                </c:pt>
                <c:pt idx="1504">
                  <c:v>15.05</c:v>
                </c:pt>
                <c:pt idx="1505">
                  <c:v>15.06</c:v>
                </c:pt>
                <c:pt idx="1506">
                  <c:v>15.07</c:v>
                </c:pt>
                <c:pt idx="1507">
                  <c:v>15.08</c:v>
                </c:pt>
                <c:pt idx="1508">
                  <c:v>15.09</c:v>
                </c:pt>
                <c:pt idx="1509">
                  <c:v>15.1</c:v>
                </c:pt>
                <c:pt idx="1510">
                  <c:v>15.11</c:v>
                </c:pt>
                <c:pt idx="1511">
                  <c:v>15.12</c:v>
                </c:pt>
                <c:pt idx="1512">
                  <c:v>15.13</c:v>
                </c:pt>
                <c:pt idx="1513">
                  <c:v>15.14</c:v>
                </c:pt>
                <c:pt idx="1514">
                  <c:v>15.15</c:v>
                </c:pt>
                <c:pt idx="1515">
                  <c:v>15.16</c:v>
                </c:pt>
                <c:pt idx="1516">
                  <c:v>15.17</c:v>
                </c:pt>
                <c:pt idx="1517">
                  <c:v>15.18</c:v>
                </c:pt>
                <c:pt idx="1518">
                  <c:v>15.19</c:v>
                </c:pt>
                <c:pt idx="1519">
                  <c:v>15.2</c:v>
                </c:pt>
                <c:pt idx="1520">
                  <c:v>15.21</c:v>
                </c:pt>
                <c:pt idx="1521">
                  <c:v>15.22</c:v>
                </c:pt>
                <c:pt idx="1522">
                  <c:v>15.23</c:v>
                </c:pt>
                <c:pt idx="1523">
                  <c:v>15.24</c:v>
                </c:pt>
                <c:pt idx="1524">
                  <c:v>15.25</c:v>
                </c:pt>
                <c:pt idx="1525">
                  <c:v>15.26</c:v>
                </c:pt>
                <c:pt idx="1526">
                  <c:v>15.27</c:v>
                </c:pt>
                <c:pt idx="1527">
                  <c:v>15.28</c:v>
                </c:pt>
                <c:pt idx="1528">
                  <c:v>15.29</c:v>
                </c:pt>
                <c:pt idx="1529">
                  <c:v>15.3</c:v>
                </c:pt>
                <c:pt idx="1530">
                  <c:v>15.31</c:v>
                </c:pt>
                <c:pt idx="1531">
                  <c:v>15.32</c:v>
                </c:pt>
                <c:pt idx="1532">
                  <c:v>15.33</c:v>
                </c:pt>
                <c:pt idx="1533">
                  <c:v>15.34</c:v>
                </c:pt>
                <c:pt idx="1534">
                  <c:v>15.35</c:v>
                </c:pt>
                <c:pt idx="1535">
                  <c:v>15.36</c:v>
                </c:pt>
                <c:pt idx="1536">
                  <c:v>15.37</c:v>
                </c:pt>
                <c:pt idx="1537">
                  <c:v>15.38</c:v>
                </c:pt>
                <c:pt idx="1538">
                  <c:v>15.39</c:v>
                </c:pt>
                <c:pt idx="1539">
                  <c:v>15.4</c:v>
                </c:pt>
                <c:pt idx="1540">
                  <c:v>15.41</c:v>
                </c:pt>
                <c:pt idx="1541">
                  <c:v>15.42</c:v>
                </c:pt>
                <c:pt idx="1542">
                  <c:v>15.43</c:v>
                </c:pt>
                <c:pt idx="1543">
                  <c:v>15.44</c:v>
                </c:pt>
                <c:pt idx="1544">
                  <c:v>15.45</c:v>
                </c:pt>
                <c:pt idx="1545">
                  <c:v>15.46</c:v>
                </c:pt>
                <c:pt idx="1546">
                  <c:v>15.47</c:v>
                </c:pt>
                <c:pt idx="1547">
                  <c:v>15.48</c:v>
                </c:pt>
                <c:pt idx="1548">
                  <c:v>15.49</c:v>
                </c:pt>
                <c:pt idx="1549">
                  <c:v>15.5</c:v>
                </c:pt>
                <c:pt idx="1550">
                  <c:v>15.51</c:v>
                </c:pt>
                <c:pt idx="1551">
                  <c:v>15.52</c:v>
                </c:pt>
                <c:pt idx="1552">
                  <c:v>15.53</c:v>
                </c:pt>
                <c:pt idx="1553">
                  <c:v>15.54</c:v>
                </c:pt>
                <c:pt idx="1554">
                  <c:v>15.55</c:v>
                </c:pt>
                <c:pt idx="1555">
                  <c:v>15.56</c:v>
                </c:pt>
                <c:pt idx="1556">
                  <c:v>15.57</c:v>
                </c:pt>
                <c:pt idx="1557">
                  <c:v>15.58</c:v>
                </c:pt>
                <c:pt idx="1558">
                  <c:v>15.59</c:v>
                </c:pt>
                <c:pt idx="1559">
                  <c:v>15.6</c:v>
                </c:pt>
                <c:pt idx="1560">
                  <c:v>15.61</c:v>
                </c:pt>
                <c:pt idx="1561">
                  <c:v>15.62</c:v>
                </c:pt>
                <c:pt idx="1562">
                  <c:v>15.63</c:v>
                </c:pt>
                <c:pt idx="1563">
                  <c:v>15.64</c:v>
                </c:pt>
                <c:pt idx="1564">
                  <c:v>15.65</c:v>
                </c:pt>
                <c:pt idx="1565">
                  <c:v>15.66</c:v>
                </c:pt>
                <c:pt idx="1566">
                  <c:v>15.67</c:v>
                </c:pt>
                <c:pt idx="1567">
                  <c:v>15.68</c:v>
                </c:pt>
                <c:pt idx="1568">
                  <c:v>15.69</c:v>
                </c:pt>
                <c:pt idx="1569">
                  <c:v>15.7</c:v>
                </c:pt>
                <c:pt idx="1570">
                  <c:v>15.71</c:v>
                </c:pt>
                <c:pt idx="1571">
                  <c:v>15.72</c:v>
                </c:pt>
                <c:pt idx="1572">
                  <c:v>15.73</c:v>
                </c:pt>
                <c:pt idx="1573">
                  <c:v>15.74</c:v>
                </c:pt>
                <c:pt idx="1574">
                  <c:v>15.75</c:v>
                </c:pt>
                <c:pt idx="1575">
                  <c:v>15.76</c:v>
                </c:pt>
                <c:pt idx="1576">
                  <c:v>15.77</c:v>
                </c:pt>
                <c:pt idx="1577">
                  <c:v>15.78</c:v>
                </c:pt>
                <c:pt idx="1578">
                  <c:v>15.79</c:v>
                </c:pt>
                <c:pt idx="1579">
                  <c:v>15.8</c:v>
                </c:pt>
                <c:pt idx="1580">
                  <c:v>15.81</c:v>
                </c:pt>
                <c:pt idx="1581">
                  <c:v>15.82</c:v>
                </c:pt>
                <c:pt idx="1582">
                  <c:v>15.83</c:v>
                </c:pt>
                <c:pt idx="1583">
                  <c:v>15.84</c:v>
                </c:pt>
                <c:pt idx="1584">
                  <c:v>15.85</c:v>
                </c:pt>
                <c:pt idx="1585">
                  <c:v>15.86</c:v>
                </c:pt>
                <c:pt idx="1586">
                  <c:v>15.87</c:v>
                </c:pt>
                <c:pt idx="1587">
                  <c:v>15.88</c:v>
                </c:pt>
                <c:pt idx="1588">
                  <c:v>15.89</c:v>
                </c:pt>
                <c:pt idx="1589">
                  <c:v>15.9</c:v>
                </c:pt>
                <c:pt idx="1590">
                  <c:v>15.91</c:v>
                </c:pt>
                <c:pt idx="1591">
                  <c:v>15.92</c:v>
                </c:pt>
                <c:pt idx="1592">
                  <c:v>15.93</c:v>
                </c:pt>
                <c:pt idx="1593">
                  <c:v>15.94</c:v>
                </c:pt>
                <c:pt idx="1594">
                  <c:v>15.95</c:v>
                </c:pt>
                <c:pt idx="1595">
                  <c:v>15.96</c:v>
                </c:pt>
                <c:pt idx="1596">
                  <c:v>15.97</c:v>
                </c:pt>
                <c:pt idx="1597">
                  <c:v>15.98</c:v>
                </c:pt>
                <c:pt idx="1598">
                  <c:v>15.99</c:v>
                </c:pt>
                <c:pt idx="1599">
                  <c:v>16</c:v>
                </c:pt>
                <c:pt idx="1600">
                  <c:v>16.010000000000002</c:v>
                </c:pt>
                <c:pt idx="1601">
                  <c:v>16.02</c:v>
                </c:pt>
                <c:pt idx="1602">
                  <c:v>16.03</c:v>
                </c:pt>
                <c:pt idx="1603">
                  <c:v>16.04</c:v>
                </c:pt>
                <c:pt idx="1604">
                  <c:v>16.05</c:v>
                </c:pt>
                <c:pt idx="1605">
                  <c:v>16.059999999999999</c:v>
                </c:pt>
                <c:pt idx="1606">
                  <c:v>16.07</c:v>
                </c:pt>
                <c:pt idx="1607">
                  <c:v>16.079999999999998</c:v>
                </c:pt>
                <c:pt idx="1608">
                  <c:v>16.09</c:v>
                </c:pt>
                <c:pt idx="1609">
                  <c:v>16.100000000000001</c:v>
                </c:pt>
                <c:pt idx="1610">
                  <c:v>16.11</c:v>
                </c:pt>
                <c:pt idx="1611">
                  <c:v>16.12</c:v>
                </c:pt>
                <c:pt idx="1612">
                  <c:v>16.13</c:v>
                </c:pt>
                <c:pt idx="1613">
                  <c:v>16.14</c:v>
                </c:pt>
                <c:pt idx="1614">
                  <c:v>16.149999999999999</c:v>
                </c:pt>
                <c:pt idx="1615">
                  <c:v>16.16</c:v>
                </c:pt>
                <c:pt idx="1616">
                  <c:v>16.170000000000002</c:v>
                </c:pt>
                <c:pt idx="1617">
                  <c:v>16.18</c:v>
                </c:pt>
                <c:pt idx="1618">
                  <c:v>16.190000000000001</c:v>
                </c:pt>
                <c:pt idx="1619">
                  <c:v>16.2</c:v>
                </c:pt>
                <c:pt idx="1620">
                  <c:v>16.21</c:v>
                </c:pt>
                <c:pt idx="1621">
                  <c:v>16.22</c:v>
                </c:pt>
                <c:pt idx="1622">
                  <c:v>16.23</c:v>
                </c:pt>
                <c:pt idx="1623">
                  <c:v>16.239999999999998</c:v>
                </c:pt>
                <c:pt idx="1624">
                  <c:v>16.25</c:v>
                </c:pt>
                <c:pt idx="1625">
                  <c:v>16.260000000000002</c:v>
                </c:pt>
                <c:pt idx="1626">
                  <c:v>16.27</c:v>
                </c:pt>
                <c:pt idx="1627">
                  <c:v>16.28</c:v>
                </c:pt>
                <c:pt idx="1628">
                  <c:v>16.29</c:v>
                </c:pt>
                <c:pt idx="1629">
                  <c:v>16.3</c:v>
                </c:pt>
                <c:pt idx="1630">
                  <c:v>16.309999999999999</c:v>
                </c:pt>
                <c:pt idx="1631">
                  <c:v>16.32</c:v>
                </c:pt>
                <c:pt idx="1632">
                  <c:v>16.329999999999998</c:v>
                </c:pt>
                <c:pt idx="1633">
                  <c:v>16.34</c:v>
                </c:pt>
                <c:pt idx="1634">
                  <c:v>16.350000000000001</c:v>
                </c:pt>
                <c:pt idx="1635">
                  <c:v>16.36</c:v>
                </c:pt>
                <c:pt idx="1636">
                  <c:v>16.37</c:v>
                </c:pt>
                <c:pt idx="1637">
                  <c:v>16.38</c:v>
                </c:pt>
                <c:pt idx="1638">
                  <c:v>16.39</c:v>
                </c:pt>
                <c:pt idx="1639">
                  <c:v>16.399999999999999</c:v>
                </c:pt>
                <c:pt idx="1640">
                  <c:v>16.41</c:v>
                </c:pt>
                <c:pt idx="1641">
                  <c:v>16.420000000000002</c:v>
                </c:pt>
                <c:pt idx="1642">
                  <c:v>16.43</c:v>
                </c:pt>
                <c:pt idx="1643">
                  <c:v>16.440000000000001</c:v>
                </c:pt>
                <c:pt idx="1644">
                  <c:v>16.45</c:v>
                </c:pt>
                <c:pt idx="1645">
                  <c:v>16.46</c:v>
                </c:pt>
                <c:pt idx="1646">
                  <c:v>16.47</c:v>
                </c:pt>
                <c:pt idx="1647">
                  <c:v>16.48</c:v>
                </c:pt>
                <c:pt idx="1648">
                  <c:v>16.489999999999998</c:v>
                </c:pt>
                <c:pt idx="1649">
                  <c:v>16.5</c:v>
                </c:pt>
                <c:pt idx="1650">
                  <c:v>16.510000000000002</c:v>
                </c:pt>
                <c:pt idx="1651">
                  <c:v>16.52</c:v>
                </c:pt>
                <c:pt idx="1652">
                  <c:v>16.53</c:v>
                </c:pt>
                <c:pt idx="1653">
                  <c:v>16.54</c:v>
                </c:pt>
                <c:pt idx="1654">
                  <c:v>16.55</c:v>
                </c:pt>
                <c:pt idx="1655">
                  <c:v>16.559999999999999</c:v>
                </c:pt>
                <c:pt idx="1656">
                  <c:v>16.57</c:v>
                </c:pt>
                <c:pt idx="1657">
                  <c:v>16.579999999999998</c:v>
                </c:pt>
                <c:pt idx="1658">
                  <c:v>16.59</c:v>
                </c:pt>
                <c:pt idx="1659">
                  <c:v>16.600000000000001</c:v>
                </c:pt>
                <c:pt idx="1660">
                  <c:v>16.61</c:v>
                </c:pt>
                <c:pt idx="1661">
                  <c:v>16.62</c:v>
                </c:pt>
                <c:pt idx="1662">
                  <c:v>16.63</c:v>
                </c:pt>
                <c:pt idx="1663">
                  <c:v>16.64</c:v>
                </c:pt>
                <c:pt idx="1664">
                  <c:v>16.649999999999999</c:v>
                </c:pt>
                <c:pt idx="1665">
                  <c:v>16.66</c:v>
                </c:pt>
                <c:pt idx="1666">
                  <c:v>16.670000000000002</c:v>
                </c:pt>
                <c:pt idx="1667">
                  <c:v>16.68</c:v>
                </c:pt>
                <c:pt idx="1668">
                  <c:v>16.690000000000001</c:v>
                </c:pt>
                <c:pt idx="1669">
                  <c:v>16.7</c:v>
                </c:pt>
                <c:pt idx="1670">
                  <c:v>16.71</c:v>
                </c:pt>
                <c:pt idx="1671">
                  <c:v>16.72</c:v>
                </c:pt>
                <c:pt idx="1672">
                  <c:v>16.73</c:v>
                </c:pt>
                <c:pt idx="1673">
                  <c:v>16.739999999999998</c:v>
                </c:pt>
                <c:pt idx="1674">
                  <c:v>16.75</c:v>
                </c:pt>
                <c:pt idx="1675">
                  <c:v>16.760000000000002</c:v>
                </c:pt>
                <c:pt idx="1676">
                  <c:v>16.77</c:v>
                </c:pt>
                <c:pt idx="1677">
                  <c:v>16.78</c:v>
                </c:pt>
                <c:pt idx="1678">
                  <c:v>16.79</c:v>
                </c:pt>
                <c:pt idx="1679">
                  <c:v>16.8</c:v>
                </c:pt>
                <c:pt idx="1680">
                  <c:v>16.809999999999999</c:v>
                </c:pt>
                <c:pt idx="1681">
                  <c:v>16.82</c:v>
                </c:pt>
                <c:pt idx="1682">
                  <c:v>16.829999999999998</c:v>
                </c:pt>
                <c:pt idx="1683">
                  <c:v>16.84</c:v>
                </c:pt>
                <c:pt idx="1684">
                  <c:v>16.850000000000001</c:v>
                </c:pt>
                <c:pt idx="1685">
                  <c:v>16.86</c:v>
                </c:pt>
                <c:pt idx="1686">
                  <c:v>16.87</c:v>
                </c:pt>
                <c:pt idx="1687">
                  <c:v>16.88</c:v>
                </c:pt>
                <c:pt idx="1688">
                  <c:v>16.89</c:v>
                </c:pt>
                <c:pt idx="1689">
                  <c:v>16.899999999999999</c:v>
                </c:pt>
                <c:pt idx="1690">
                  <c:v>16.91</c:v>
                </c:pt>
                <c:pt idx="1691">
                  <c:v>16.920000000000002</c:v>
                </c:pt>
                <c:pt idx="1692">
                  <c:v>16.93</c:v>
                </c:pt>
                <c:pt idx="1693">
                  <c:v>16.940000000000001</c:v>
                </c:pt>
                <c:pt idx="1694">
                  <c:v>16.95</c:v>
                </c:pt>
                <c:pt idx="1695">
                  <c:v>16.96</c:v>
                </c:pt>
                <c:pt idx="1696">
                  <c:v>16.97</c:v>
                </c:pt>
                <c:pt idx="1697">
                  <c:v>16.98</c:v>
                </c:pt>
                <c:pt idx="1698">
                  <c:v>16.989999999999998</c:v>
                </c:pt>
                <c:pt idx="1699">
                  <c:v>17</c:v>
                </c:pt>
                <c:pt idx="1700">
                  <c:v>17.010000000000002</c:v>
                </c:pt>
                <c:pt idx="1701">
                  <c:v>17.02</c:v>
                </c:pt>
                <c:pt idx="1702">
                  <c:v>17.03</c:v>
                </c:pt>
                <c:pt idx="1703">
                  <c:v>17.04</c:v>
                </c:pt>
                <c:pt idx="1704">
                  <c:v>17.05</c:v>
                </c:pt>
                <c:pt idx="1705">
                  <c:v>17.059999999999999</c:v>
                </c:pt>
                <c:pt idx="1706">
                  <c:v>17.07</c:v>
                </c:pt>
                <c:pt idx="1707">
                  <c:v>17.079999999999998</c:v>
                </c:pt>
                <c:pt idx="1708">
                  <c:v>17.09</c:v>
                </c:pt>
                <c:pt idx="1709">
                  <c:v>17.100000000000001</c:v>
                </c:pt>
                <c:pt idx="1710">
                  <c:v>17.11</c:v>
                </c:pt>
                <c:pt idx="1711">
                  <c:v>17.12</c:v>
                </c:pt>
                <c:pt idx="1712">
                  <c:v>17.13</c:v>
                </c:pt>
                <c:pt idx="1713">
                  <c:v>17.14</c:v>
                </c:pt>
                <c:pt idx="1714">
                  <c:v>17.149999999999999</c:v>
                </c:pt>
                <c:pt idx="1715">
                  <c:v>17.16</c:v>
                </c:pt>
                <c:pt idx="1716">
                  <c:v>17.170000000000002</c:v>
                </c:pt>
                <c:pt idx="1717">
                  <c:v>17.18</c:v>
                </c:pt>
                <c:pt idx="1718">
                  <c:v>17.190000000000001</c:v>
                </c:pt>
                <c:pt idx="1719">
                  <c:v>17.2</c:v>
                </c:pt>
                <c:pt idx="1720">
                  <c:v>17.21</c:v>
                </c:pt>
                <c:pt idx="1721">
                  <c:v>17.22</c:v>
                </c:pt>
                <c:pt idx="1722">
                  <c:v>17.23</c:v>
                </c:pt>
                <c:pt idx="1723">
                  <c:v>17.239999999999998</c:v>
                </c:pt>
                <c:pt idx="1724">
                  <c:v>17.25</c:v>
                </c:pt>
                <c:pt idx="1725">
                  <c:v>17.260000000000002</c:v>
                </c:pt>
                <c:pt idx="1726">
                  <c:v>17.27</c:v>
                </c:pt>
                <c:pt idx="1727">
                  <c:v>17.28</c:v>
                </c:pt>
                <c:pt idx="1728">
                  <c:v>17.29</c:v>
                </c:pt>
                <c:pt idx="1729">
                  <c:v>17.3</c:v>
                </c:pt>
                <c:pt idx="1730">
                  <c:v>17.309999999999999</c:v>
                </c:pt>
                <c:pt idx="1731">
                  <c:v>17.32</c:v>
                </c:pt>
                <c:pt idx="1732">
                  <c:v>17.329999999999998</c:v>
                </c:pt>
                <c:pt idx="1733">
                  <c:v>17.34</c:v>
                </c:pt>
                <c:pt idx="1734">
                  <c:v>17.350000000000001</c:v>
                </c:pt>
                <c:pt idx="1735">
                  <c:v>17.36</c:v>
                </c:pt>
                <c:pt idx="1736">
                  <c:v>17.37</c:v>
                </c:pt>
                <c:pt idx="1737">
                  <c:v>17.38</c:v>
                </c:pt>
                <c:pt idx="1738">
                  <c:v>17.39</c:v>
                </c:pt>
                <c:pt idx="1739">
                  <c:v>17.399999999999999</c:v>
                </c:pt>
                <c:pt idx="1740">
                  <c:v>17.41</c:v>
                </c:pt>
                <c:pt idx="1741">
                  <c:v>17.420000000000002</c:v>
                </c:pt>
                <c:pt idx="1742">
                  <c:v>17.43</c:v>
                </c:pt>
                <c:pt idx="1743">
                  <c:v>17.440000000000001</c:v>
                </c:pt>
                <c:pt idx="1744">
                  <c:v>17.45</c:v>
                </c:pt>
                <c:pt idx="1745">
                  <c:v>17.46</c:v>
                </c:pt>
                <c:pt idx="1746">
                  <c:v>17.47</c:v>
                </c:pt>
                <c:pt idx="1747">
                  <c:v>17.48</c:v>
                </c:pt>
                <c:pt idx="1748">
                  <c:v>17.489999999999998</c:v>
                </c:pt>
                <c:pt idx="1749">
                  <c:v>17.5</c:v>
                </c:pt>
                <c:pt idx="1750">
                  <c:v>17.510000000000002</c:v>
                </c:pt>
                <c:pt idx="1751">
                  <c:v>17.52</c:v>
                </c:pt>
                <c:pt idx="1752">
                  <c:v>17.53</c:v>
                </c:pt>
                <c:pt idx="1753">
                  <c:v>17.54</c:v>
                </c:pt>
                <c:pt idx="1754">
                  <c:v>17.55</c:v>
                </c:pt>
                <c:pt idx="1755">
                  <c:v>17.559999999999999</c:v>
                </c:pt>
                <c:pt idx="1756">
                  <c:v>17.57</c:v>
                </c:pt>
                <c:pt idx="1757">
                  <c:v>17.579999999999998</c:v>
                </c:pt>
                <c:pt idx="1758">
                  <c:v>17.59</c:v>
                </c:pt>
                <c:pt idx="1759">
                  <c:v>17.600000000000001</c:v>
                </c:pt>
                <c:pt idx="1760">
                  <c:v>17.61</c:v>
                </c:pt>
                <c:pt idx="1761">
                  <c:v>17.62</c:v>
                </c:pt>
                <c:pt idx="1762">
                  <c:v>17.63</c:v>
                </c:pt>
                <c:pt idx="1763">
                  <c:v>17.64</c:v>
                </c:pt>
                <c:pt idx="1764">
                  <c:v>17.649999999999999</c:v>
                </c:pt>
                <c:pt idx="1765">
                  <c:v>17.66</c:v>
                </c:pt>
                <c:pt idx="1766">
                  <c:v>17.670000000000002</c:v>
                </c:pt>
                <c:pt idx="1767">
                  <c:v>17.68</c:v>
                </c:pt>
                <c:pt idx="1768">
                  <c:v>17.690000000000001</c:v>
                </c:pt>
                <c:pt idx="1769">
                  <c:v>17.7</c:v>
                </c:pt>
                <c:pt idx="1770">
                  <c:v>17.71</c:v>
                </c:pt>
                <c:pt idx="1771">
                  <c:v>17.72</c:v>
                </c:pt>
                <c:pt idx="1772">
                  <c:v>17.73</c:v>
                </c:pt>
                <c:pt idx="1773">
                  <c:v>17.739999999999998</c:v>
                </c:pt>
                <c:pt idx="1774">
                  <c:v>17.75</c:v>
                </c:pt>
                <c:pt idx="1775">
                  <c:v>17.760000000000002</c:v>
                </c:pt>
                <c:pt idx="1776">
                  <c:v>17.77</c:v>
                </c:pt>
                <c:pt idx="1777">
                  <c:v>17.78</c:v>
                </c:pt>
                <c:pt idx="1778">
                  <c:v>17.79</c:v>
                </c:pt>
                <c:pt idx="1779">
                  <c:v>17.8</c:v>
                </c:pt>
                <c:pt idx="1780">
                  <c:v>17.809999999999999</c:v>
                </c:pt>
                <c:pt idx="1781">
                  <c:v>17.82</c:v>
                </c:pt>
                <c:pt idx="1782">
                  <c:v>17.829999999999998</c:v>
                </c:pt>
                <c:pt idx="1783">
                  <c:v>17.84</c:v>
                </c:pt>
                <c:pt idx="1784">
                  <c:v>17.850000000000001</c:v>
                </c:pt>
                <c:pt idx="1785">
                  <c:v>17.86</c:v>
                </c:pt>
                <c:pt idx="1786">
                  <c:v>17.87</c:v>
                </c:pt>
                <c:pt idx="1787">
                  <c:v>17.88</c:v>
                </c:pt>
                <c:pt idx="1788">
                  <c:v>17.89</c:v>
                </c:pt>
                <c:pt idx="1789">
                  <c:v>17.899999999999999</c:v>
                </c:pt>
                <c:pt idx="1790">
                  <c:v>17.91</c:v>
                </c:pt>
                <c:pt idx="1791">
                  <c:v>17.920000000000002</c:v>
                </c:pt>
                <c:pt idx="1792">
                  <c:v>17.93</c:v>
                </c:pt>
                <c:pt idx="1793">
                  <c:v>17.940000000000001</c:v>
                </c:pt>
                <c:pt idx="1794">
                  <c:v>17.95</c:v>
                </c:pt>
                <c:pt idx="1795">
                  <c:v>17.96</c:v>
                </c:pt>
                <c:pt idx="1796">
                  <c:v>17.97</c:v>
                </c:pt>
                <c:pt idx="1797">
                  <c:v>17.98</c:v>
                </c:pt>
                <c:pt idx="1798">
                  <c:v>17.989999999999998</c:v>
                </c:pt>
                <c:pt idx="1799">
                  <c:v>18</c:v>
                </c:pt>
                <c:pt idx="1800">
                  <c:v>18.010000000000002</c:v>
                </c:pt>
                <c:pt idx="1801">
                  <c:v>18.02</c:v>
                </c:pt>
                <c:pt idx="1802">
                  <c:v>18.03</c:v>
                </c:pt>
                <c:pt idx="1803">
                  <c:v>18.04</c:v>
                </c:pt>
                <c:pt idx="1804">
                  <c:v>18.05</c:v>
                </c:pt>
                <c:pt idx="1805">
                  <c:v>18.059999999999999</c:v>
                </c:pt>
                <c:pt idx="1806">
                  <c:v>18.07</c:v>
                </c:pt>
                <c:pt idx="1807">
                  <c:v>18.079999999999998</c:v>
                </c:pt>
                <c:pt idx="1808">
                  <c:v>18.09</c:v>
                </c:pt>
                <c:pt idx="1809">
                  <c:v>18.100000000000001</c:v>
                </c:pt>
                <c:pt idx="1810">
                  <c:v>18.11</c:v>
                </c:pt>
                <c:pt idx="1811">
                  <c:v>18.12</c:v>
                </c:pt>
                <c:pt idx="1812">
                  <c:v>18.13</c:v>
                </c:pt>
                <c:pt idx="1813">
                  <c:v>18.14</c:v>
                </c:pt>
                <c:pt idx="1814">
                  <c:v>18.149999999999999</c:v>
                </c:pt>
                <c:pt idx="1815">
                  <c:v>18.16</c:v>
                </c:pt>
                <c:pt idx="1816">
                  <c:v>18.170000000000002</c:v>
                </c:pt>
                <c:pt idx="1817">
                  <c:v>18.18</c:v>
                </c:pt>
                <c:pt idx="1818">
                  <c:v>18.190000000000001</c:v>
                </c:pt>
                <c:pt idx="1819">
                  <c:v>18.2</c:v>
                </c:pt>
                <c:pt idx="1820">
                  <c:v>18.21</c:v>
                </c:pt>
                <c:pt idx="1821">
                  <c:v>18.22</c:v>
                </c:pt>
                <c:pt idx="1822">
                  <c:v>18.23</c:v>
                </c:pt>
                <c:pt idx="1823">
                  <c:v>18.239999999999998</c:v>
                </c:pt>
                <c:pt idx="1824">
                  <c:v>18.25</c:v>
                </c:pt>
                <c:pt idx="1825">
                  <c:v>18.260000000000002</c:v>
                </c:pt>
                <c:pt idx="1826">
                  <c:v>18.27</c:v>
                </c:pt>
                <c:pt idx="1827">
                  <c:v>18.28</c:v>
                </c:pt>
                <c:pt idx="1828">
                  <c:v>18.29</c:v>
                </c:pt>
                <c:pt idx="1829">
                  <c:v>18.3</c:v>
                </c:pt>
                <c:pt idx="1830">
                  <c:v>18.309999999999999</c:v>
                </c:pt>
                <c:pt idx="1831">
                  <c:v>18.32</c:v>
                </c:pt>
                <c:pt idx="1832">
                  <c:v>18.329999999999998</c:v>
                </c:pt>
                <c:pt idx="1833">
                  <c:v>18.34</c:v>
                </c:pt>
                <c:pt idx="1834">
                  <c:v>18.350000000000001</c:v>
                </c:pt>
                <c:pt idx="1835">
                  <c:v>18.36</c:v>
                </c:pt>
                <c:pt idx="1836">
                  <c:v>18.37</c:v>
                </c:pt>
                <c:pt idx="1837">
                  <c:v>18.38</c:v>
                </c:pt>
                <c:pt idx="1838">
                  <c:v>18.39</c:v>
                </c:pt>
                <c:pt idx="1839">
                  <c:v>18.399999999999999</c:v>
                </c:pt>
                <c:pt idx="1840">
                  <c:v>18.41</c:v>
                </c:pt>
                <c:pt idx="1841">
                  <c:v>18.420000000000002</c:v>
                </c:pt>
                <c:pt idx="1842">
                  <c:v>18.43</c:v>
                </c:pt>
                <c:pt idx="1843">
                  <c:v>18.440000000000001</c:v>
                </c:pt>
                <c:pt idx="1844">
                  <c:v>18.45</c:v>
                </c:pt>
                <c:pt idx="1845">
                  <c:v>18.46</c:v>
                </c:pt>
                <c:pt idx="1846">
                  <c:v>18.47</c:v>
                </c:pt>
                <c:pt idx="1847">
                  <c:v>18.48</c:v>
                </c:pt>
                <c:pt idx="1848">
                  <c:v>18.489999999999998</c:v>
                </c:pt>
                <c:pt idx="1849">
                  <c:v>18.5</c:v>
                </c:pt>
                <c:pt idx="1850">
                  <c:v>18.510000000000002</c:v>
                </c:pt>
                <c:pt idx="1851">
                  <c:v>18.52</c:v>
                </c:pt>
                <c:pt idx="1852">
                  <c:v>18.53</c:v>
                </c:pt>
                <c:pt idx="1853">
                  <c:v>18.54</c:v>
                </c:pt>
                <c:pt idx="1854">
                  <c:v>18.55</c:v>
                </c:pt>
                <c:pt idx="1855">
                  <c:v>18.559999999999999</c:v>
                </c:pt>
                <c:pt idx="1856">
                  <c:v>18.57</c:v>
                </c:pt>
                <c:pt idx="1857">
                  <c:v>18.579999999999998</c:v>
                </c:pt>
                <c:pt idx="1858">
                  <c:v>18.59</c:v>
                </c:pt>
                <c:pt idx="1859">
                  <c:v>18.600000000000001</c:v>
                </c:pt>
                <c:pt idx="1860">
                  <c:v>18.61</c:v>
                </c:pt>
                <c:pt idx="1861">
                  <c:v>18.62</c:v>
                </c:pt>
                <c:pt idx="1862">
                  <c:v>18.63</c:v>
                </c:pt>
                <c:pt idx="1863">
                  <c:v>18.64</c:v>
                </c:pt>
                <c:pt idx="1864">
                  <c:v>18.649999999999999</c:v>
                </c:pt>
                <c:pt idx="1865">
                  <c:v>18.66</c:v>
                </c:pt>
                <c:pt idx="1866">
                  <c:v>18.670000000000002</c:v>
                </c:pt>
                <c:pt idx="1867">
                  <c:v>18.68</c:v>
                </c:pt>
                <c:pt idx="1868">
                  <c:v>18.690000000000001</c:v>
                </c:pt>
                <c:pt idx="1869">
                  <c:v>18.7</c:v>
                </c:pt>
                <c:pt idx="1870">
                  <c:v>18.71</c:v>
                </c:pt>
                <c:pt idx="1871">
                  <c:v>18.72</c:v>
                </c:pt>
                <c:pt idx="1872">
                  <c:v>18.73</c:v>
                </c:pt>
                <c:pt idx="1873">
                  <c:v>18.739999999999998</c:v>
                </c:pt>
                <c:pt idx="1874">
                  <c:v>18.75</c:v>
                </c:pt>
                <c:pt idx="1875">
                  <c:v>18.760000000000002</c:v>
                </c:pt>
                <c:pt idx="1876">
                  <c:v>18.77</c:v>
                </c:pt>
                <c:pt idx="1877">
                  <c:v>18.78</c:v>
                </c:pt>
                <c:pt idx="1878">
                  <c:v>18.79</c:v>
                </c:pt>
                <c:pt idx="1879">
                  <c:v>18.8</c:v>
                </c:pt>
                <c:pt idx="1880">
                  <c:v>18.809999999999999</c:v>
                </c:pt>
                <c:pt idx="1881">
                  <c:v>18.82</c:v>
                </c:pt>
                <c:pt idx="1882">
                  <c:v>18.829999999999998</c:v>
                </c:pt>
                <c:pt idx="1883">
                  <c:v>18.84</c:v>
                </c:pt>
                <c:pt idx="1884">
                  <c:v>18.850000000000001</c:v>
                </c:pt>
                <c:pt idx="1885">
                  <c:v>18.86</c:v>
                </c:pt>
                <c:pt idx="1886">
                  <c:v>18.87</c:v>
                </c:pt>
                <c:pt idx="1887">
                  <c:v>18.88</c:v>
                </c:pt>
                <c:pt idx="1888">
                  <c:v>18.89</c:v>
                </c:pt>
                <c:pt idx="1889">
                  <c:v>18.899999999999999</c:v>
                </c:pt>
                <c:pt idx="1890">
                  <c:v>18.91</c:v>
                </c:pt>
                <c:pt idx="1891">
                  <c:v>18.920000000000002</c:v>
                </c:pt>
                <c:pt idx="1892">
                  <c:v>18.93</c:v>
                </c:pt>
                <c:pt idx="1893">
                  <c:v>18.940000000000001</c:v>
                </c:pt>
                <c:pt idx="1894">
                  <c:v>18.95</c:v>
                </c:pt>
                <c:pt idx="1895">
                  <c:v>18.96</c:v>
                </c:pt>
                <c:pt idx="1896">
                  <c:v>18.97</c:v>
                </c:pt>
                <c:pt idx="1897">
                  <c:v>18.98</c:v>
                </c:pt>
                <c:pt idx="1898">
                  <c:v>18.989999999999998</c:v>
                </c:pt>
                <c:pt idx="1899">
                  <c:v>19</c:v>
                </c:pt>
                <c:pt idx="1900">
                  <c:v>19.010000000000002</c:v>
                </c:pt>
                <c:pt idx="1901">
                  <c:v>19.02</c:v>
                </c:pt>
                <c:pt idx="1902">
                  <c:v>19.03</c:v>
                </c:pt>
                <c:pt idx="1903">
                  <c:v>19.04</c:v>
                </c:pt>
                <c:pt idx="1904">
                  <c:v>19.05</c:v>
                </c:pt>
                <c:pt idx="1905">
                  <c:v>19.059999999999999</c:v>
                </c:pt>
                <c:pt idx="1906">
                  <c:v>19.07</c:v>
                </c:pt>
                <c:pt idx="1907">
                  <c:v>19.079999999999998</c:v>
                </c:pt>
                <c:pt idx="1908">
                  <c:v>19.09</c:v>
                </c:pt>
                <c:pt idx="1909">
                  <c:v>19.100000000000001</c:v>
                </c:pt>
                <c:pt idx="1910">
                  <c:v>19.11</c:v>
                </c:pt>
                <c:pt idx="1911">
                  <c:v>19.12</c:v>
                </c:pt>
                <c:pt idx="1912">
                  <c:v>19.13</c:v>
                </c:pt>
                <c:pt idx="1913">
                  <c:v>19.14</c:v>
                </c:pt>
                <c:pt idx="1914">
                  <c:v>19.149999999999999</c:v>
                </c:pt>
                <c:pt idx="1915">
                  <c:v>19.16</c:v>
                </c:pt>
                <c:pt idx="1916">
                  <c:v>19.170000000000002</c:v>
                </c:pt>
                <c:pt idx="1917">
                  <c:v>19.18</c:v>
                </c:pt>
                <c:pt idx="1918">
                  <c:v>19.190000000000001</c:v>
                </c:pt>
                <c:pt idx="1919">
                  <c:v>19.2</c:v>
                </c:pt>
                <c:pt idx="1920">
                  <c:v>19.21</c:v>
                </c:pt>
                <c:pt idx="1921">
                  <c:v>19.22</c:v>
                </c:pt>
                <c:pt idx="1922">
                  <c:v>19.23</c:v>
                </c:pt>
                <c:pt idx="1923">
                  <c:v>19.239999999999998</c:v>
                </c:pt>
                <c:pt idx="1924">
                  <c:v>19.25</c:v>
                </c:pt>
                <c:pt idx="1925">
                  <c:v>19.260000000000002</c:v>
                </c:pt>
                <c:pt idx="1926">
                  <c:v>19.27</c:v>
                </c:pt>
                <c:pt idx="1927">
                  <c:v>19.28</c:v>
                </c:pt>
                <c:pt idx="1928">
                  <c:v>19.29</c:v>
                </c:pt>
                <c:pt idx="1929">
                  <c:v>19.3</c:v>
                </c:pt>
                <c:pt idx="1930">
                  <c:v>19.309999999999999</c:v>
                </c:pt>
                <c:pt idx="1931">
                  <c:v>19.32</c:v>
                </c:pt>
                <c:pt idx="1932">
                  <c:v>19.329999999999998</c:v>
                </c:pt>
                <c:pt idx="1933">
                  <c:v>19.34</c:v>
                </c:pt>
                <c:pt idx="1934">
                  <c:v>19.350000000000001</c:v>
                </c:pt>
                <c:pt idx="1935">
                  <c:v>19.36</c:v>
                </c:pt>
                <c:pt idx="1936">
                  <c:v>19.37</c:v>
                </c:pt>
                <c:pt idx="1937">
                  <c:v>19.38</c:v>
                </c:pt>
                <c:pt idx="1938">
                  <c:v>19.39</c:v>
                </c:pt>
                <c:pt idx="1939">
                  <c:v>19.399999999999999</c:v>
                </c:pt>
                <c:pt idx="1940">
                  <c:v>19.41</c:v>
                </c:pt>
                <c:pt idx="1941">
                  <c:v>19.420000000000002</c:v>
                </c:pt>
                <c:pt idx="1942">
                  <c:v>19.43</c:v>
                </c:pt>
                <c:pt idx="1943">
                  <c:v>19.440000000000001</c:v>
                </c:pt>
                <c:pt idx="1944">
                  <c:v>19.45</c:v>
                </c:pt>
                <c:pt idx="1945">
                  <c:v>19.46</c:v>
                </c:pt>
                <c:pt idx="1946">
                  <c:v>19.47</c:v>
                </c:pt>
                <c:pt idx="1947">
                  <c:v>19.48</c:v>
                </c:pt>
                <c:pt idx="1948">
                  <c:v>19.489999999999998</c:v>
                </c:pt>
                <c:pt idx="1949">
                  <c:v>19.5</c:v>
                </c:pt>
                <c:pt idx="1950">
                  <c:v>19.510000000000002</c:v>
                </c:pt>
                <c:pt idx="1951">
                  <c:v>19.52</c:v>
                </c:pt>
                <c:pt idx="1952">
                  <c:v>19.53</c:v>
                </c:pt>
                <c:pt idx="1953">
                  <c:v>19.54</c:v>
                </c:pt>
                <c:pt idx="1954">
                  <c:v>19.55</c:v>
                </c:pt>
                <c:pt idx="1955">
                  <c:v>19.559999999999999</c:v>
                </c:pt>
                <c:pt idx="1956">
                  <c:v>19.57</c:v>
                </c:pt>
                <c:pt idx="1957">
                  <c:v>19.579999999999998</c:v>
                </c:pt>
                <c:pt idx="1958">
                  <c:v>19.59</c:v>
                </c:pt>
                <c:pt idx="1959">
                  <c:v>19.600000000000001</c:v>
                </c:pt>
                <c:pt idx="1960">
                  <c:v>19.61</c:v>
                </c:pt>
                <c:pt idx="1961">
                  <c:v>19.62</c:v>
                </c:pt>
                <c:pt idx="1962">
                  <c:v>19.63</c:v>
                </c:pt>
                <c:pt idx="1963">
                  <c:v>19.64</c:v>
                </c:pt>
                <c:pt idx="1964">
                  <c:v>19.649999999999999</c:v>
                </c:pt>
                <c:pt idx="1965">
                  <c:v>19.66</c:v>
                </c:pt>
                <c:pt idx="1966">
                  <c:v>19.670000000000002</c:v>
                </c:pt>
                <c:pt idx="1967">
                  <c:v>19.68</c:v>
                </c:pt>
                <c:pt idx="1968">
                  <c:v>19.690000000000001</c:v>
                </c:pt>
                <c:pt idx="1969">
                  <c:v>19.7</c:v>
                </c:pt>
                <c:pt idx="1970">
                  <c:v>19.71</c:v>
                </c:pt>
                <c:pt idx="1971">
                  <c:v>19.72</c:v>
                </c:pt>
                <c:pt idx="1972">
                  <c:v>19.73</c:v>
                </c:pt>
                <c:pt idx="1973">
                  <c:v>19.739999999999998</c:v>
                </c:pt>
                <c:pt idx="1974">
                  <c:v>19.75</c:v>
                </c:pt>
                <c:pt idx="1975">
                  <c:v>19.760000000000002</c:v>
                </c:pt>
                <c:pt idx="1976">
                  <c:v>19.77</c:v>
                </c:pt>
                <c:pt idx="1977">
                  <c:v>19.78</c:v>
                </c:pt>
                <c:pt idx="1978">
                  <c:v>19.79</c:v>
                </c:pt>
                <c:pt idx="1979">
                  <c:v>19.8</c:v>
                </c:pt>
                <c:pt idx="1980">
                  <c:v>19.809999999999999</c:v>
                </c:pt>
                <c:pt idx="1981">
                  <c:v>19.82</c:v>
                </c:pt>
                <c:pt idx="1982">
                  <c:v>19.829999999999998</c:v>
                </c:pt>
                <c:pt idx="1983">
                  <c:v>19.84</c:v>
                </c:pt>
                <c:pt idx="1984">
                  <c:v>19.850000000000001</c:v>
                </c:pt>
                <c:pt idx="1985">
                  <c:v>19.86</c:v>
                </c:pt>
                <c:pt idx="1986">
                  <c:v>19.87</c:v>
                </c:pt>
                <c:pt idx="1987">
                  <c:v>19.88</c:v>
                </c:pt>
                <c:pt idx="1988">
                  <c:v>19.89</c:v>
                </c:pt>
                <c:pt idx="1989">
                  <c:v>19.899999999999999</c:v>
                </c:pt>
                <c:pt idx="1990">
                  <c:v>19.91</c:v>
                </c:pt>
                <c:pt idx="1991">
                  <c:v>19.920000000000002</c:v>
                </c:pt>
                <c:pt idx="1992">
                  <c:v>19.93</c:v>
                </c:pt>
                <c:pt idx="1993">
                  <c:v>19.940000000000001</c:v>
                </c:pt>
                <c:pt idx="1994">
                  <c:v>19.95</c:v>
                </c:pt>
                <c:pt idx="1995">
                  <c:v>19.96</c:v>
                </c:pt>
                <c:pt idx="1996">
                  <c:v>19.97</c:v>
                </c:pt>
                <c:pt idx="1997">
                  <c:v>19.98</c:v>
                </c:pt>
                <c:pt idx="1998">
                  <c:v>19.989999999999998</c:v>
                </c:pt>
                <c:pt idx="1999">
                  <c:v>20</c:v>
                </c:pt>
                <c:pt idx="2000">
                  <c:v>20.010000000000002</c:v>
                </c:pt>
                <c:pt idx="2001">
                  <c:v>20.02</c:v>
                </c:pt>
                <c:pt idx="2002">
                  <c:v>20.03</c:v>
                </c:pt>
                <c:pt idx="2003">
                  <c:v>20.04</c:v>
                </c:pt>
                <c:pt idx="2004">
                  <c:v>20.05</c:v>
                </c:pt>
                <c:pt idx="2005">
                  <c:v>20.059999999999999</c:v>
                </c:pt>
                <c:pt idx="2006">
                  <c:v>20.07</c:v>
                </c:pt>
                <c:pt idx="2007">
                  <c:v>20.079999999999998</c:v>
                </c:pt>
                <c:pt idx="2008">
                  <c:v>20.09</c:v>
                </c:pt>
                <c:pt idx="2009">
                  <c:v>20.100000000000001</c:v>
                </c:pt>
                <c:pt idx="2010">
                  <c:v>20.11</c:v>
                </c:pt>
                <c:pt idx="2011">
                  <c:v>20.12</c:v>
                </c:pt>
                <c:pt idx="2012">
                  <c:v>20.13</c:v>
                </c:pt>
                <c:pt idx="2013">
                  <c:v>20.14</c:v>
                </c:pt>
                <c:pt idx="2014">
                  <c:v>20.149999999999999</c:v>
                </c:pt>
                <c:pt idx="2015">
                  <c:v>20.16</c:v>
                </c:pt>
                <c:pt idx="2016">
                  <c:v>20.170000000000002</c:v>
                </c:pt>
                <c:pt idx="2017">
                  <c:v>20.18</c:v>
                </c:pt>
                <c:pt idx="2018">
                  <c:v>20.190000000000001</c:v>
                </c:pt>
                <c:pt idx="2019">
                  <c:v>20.2</c:v>
                </c:pt>
                <c:pt idx="2020">
                  <c:v>20.21</c:v>
                </c:pt>
                <c:pt idx="2021">
                  <c:v>20.22</c:v>
                </c:pt>
                <c:pt idx="2022">
                  <c:v>20.23</c:v>
                </c:pt>
                <c:pt idx="2023">
                  <c:v>20.239999999999998</c:v>
                </c:pt>
                <c:pt idx="2024">
                  <c:v>20.25</c:v>
                </c:pt>
                <c:pt idx="2025">
                  <c:v>20.260000000000002</c:v>
                </c:pt>
                <c:pt idx="2026">
                  <c:v>20.27</c:v>
                </c:pt>
                <c:pt idx="2027">
                  <c:v>20.28</c:v>
                </c:pt>
                <c:pt idx="2028">
                  <c:v>20.29</c:v>
                </c:pt>
                <c:pt idx="2029">
                  <c:v>20.3</c:v>
                </c:pt>
                <c:pt idx="2030">
                  <c:v>20.309999999999999</c:v>
                </c:pt>
                <c:pt idx="2031">
                  <c:v>20.32</c:v>
                </c:pt>
                <c:pt idx="2032">
                  <c:v>20.329999999999998</c:v>
                </c:pt>
                <c:pt idx="2033">
                  <c:v>20.34</c:v>
                </c:pt>
                <c:pt idx="2034">
                  <c:v>20.350000000000001</c:v>
                </c:pt>
                <c:pt idx="2035">
                  <c:v>20.36</c:v>
                </c:pt>
                <c:pt idx="2036">
                  <c:v>20.37</c:v>
                </c:pt>
                <c:pt idx="2037">
                  <c:v>20.38</c:v>
                </c:pt>
                <c:pt idx="2038">
                  <c:v>20.39</c:v>
                </c:pt>
                <c:pt idx="2039">
                  <c:v>20.399999999999999</c:v>
                </c:pt>
                <c:pt idx="2040">
                  <c:v>20.41</c:v>
                </c:pt>
                <c:pt idx="2041">
                  <c:v>20.420000000000002</c:v>
                </c:pt>
                <c:pt idx="2042">
                  <c:v>20.43</c:v>
                </c:pt>
                <c:pt idx="2043">
                  <c:v>20.440000000000001</c:v>
                </c:pt>
                <c:pt idx="2044">
                  <c:v>20.45</c:v>
                </c:pt>
                <c:pt idx="2045">
                  <c:v>20.46</c:v>
                </c:pt>
                <c:pt idx="2046">
                  <c:v>20.47</c:v>
                </c:pt>
                <c:pt idx="2047">
                  <c:v>20.48</c:v>
                </c:pt>
                <c:pt idx="2048">
                  <c:v>20.49</c:v>
                </c:pt>
                <c:pt idx="2049">
                  <c:v>20.5</c:v>
                </c:pt>
                <c:pt idx="2050">
                  <c:v>20.51</c:v>
                </c:pt>
                <c:pt idx="2051">
                  <c:v>20.52</c:v>
                </c:pt>
                <c:pt idx="2052">
                  <c:v>20.53</c:v>
                </c:pt>
                <c:pt idx="2053">
                  <c:v>20.54</c:v>
                </c:pt>
                <c:pt idx="2054">
                  <c:v>20.55</c:v>
                </c:pt>
                <c:pt idx="2055">
                  <c:v>20.56</c:v>
                </c:pt>
                <c:pt idx="2056">
                  <c:v>20.57</c:v>
                </c:pt>
                <c:pt idx="2057">
                  <c:v>20.58</c:v>
                </c:pt>
                <c:pt idx="2058">
                  <c:v>20.59</c:v>
                </c:pt>
                <c:pt idx="2059">
                  <c:v>20.6</c:v>
                </c:pt>
                <c:pt idx="2060">
                  <c:v>20.61</c:v>
                </c:pt>
                <c:pt idx="2061">
                  <c:v>20.62</c:v>
                </c:pt>
                <c:pt idx="2062">
                  <c:v>20.63</c:v>
                </c:pt>
                <c:pt idx="2063">
                  <c:v>20.64</c:v>
                </c:pt>
                <c:pt idx="2064">
                  <c:v>20.65</c:v>
                </c:pt>
                <c:pt idx="2065">
                  <c:v>20.66</c:v>
                </c:pt>
                <c:pt idx="2066">
                  <c:v>20.67</c:v>
                </c:pt>
                <c:pt idx="2067">
                  <c:v>20.68</c:v>
                </c:pt>
                <c:pt idx="2068">
                  <c:v>20.69</c:v>
                </c:pt>
                <c:pt idx="2069">
                  <c:v>20.7</c:v>
                </c:pt>
                <c:pt idx="2070">
                  <c:v>20.71</c:v>
                </c:pt>
                <c:pt idx="2071">
                  <c:v>20.72</c:v>
                </c:pt>
                <c:pt idx="2072">
                  <c:v>20.73</c:v>
                </c:pt>
                <c:pt idx="2073">
                  <c:v>20.74</c:v>
                </c:pt>
                <c:pt idx="2074">
                  <c:v>20.75</c:v>
                </c:pt>
                <c:pt idx="2075">
                  <c:v>20.76</c:v>
                </c:pt>
                <c:pt idx="2076">
                  <c:v>20.77</c:v>
                </c:pt>
                <c:pt idx="2077">
                  <c:v>20.78</c:v>
                </c:pt>
                <c:pt idx="2078">
                  <c:v>20.79</c:v>
                </c:pt>
                <c:pt idx="2079">
                  <c:v>20.8</c:v>
                </c:pt>
                <c:pt idx="2080">
                  <c:v>20.81</c:v>
                </c:pt>
                <c:pt idx="2081">
                  <c:v>20.82</c:v>
                </c:pt>
                <c:pt idx="2082">
                  <c:v>20.83</c:v>
                </c:pt>
                <c:pt idx="2083">
                  <c:v>20.84</c:v>
                </c:pt>
                <c:pt idx="2084">
                  <c:v>20.85</c:v>
                </c:pt>
                <c:pt idx="2085">
                  <c:v>20.86</c:v>
                </c:pt>
                <c:pt idx="2086">
                  <c:v>20.87</c:v>
                </c:pt>
                <c:pt idx="2087">
                  <c:v>20.88</c:v>
                </c:pt>
                <c:pt idx="2088">
                  <c:v>20.89</c:v>
                </c:pt>
                <c:pt idx="2089">
                  <c:v>20.9</c:v>
                </c:pt>
                <c:pt idx="2090">
                  <c:v>20.91</c:v>
                </c:pt>
                <c:pt idx="2091">
                  <c:v>20.92</c:v>
                </c:pt>
                <c:pt idx="2092">
                  <c:v>20.93</c:v>
                </c:pt>
                <c:pt idx="2093">
                  <c:v>20.94</c:v>
                </c:pt>
                <c:pt idx="2094">
                  <c:v>20.95</c:v>
                </c:pt>
                <c:pt idx="2095">
                  <c:v>20.96</c:v>
                </c:pt>
                <c:pt idx="2096">
                  <c:v>20.97</c:v>
                </c:pt>
                <c:pt idx="2097">
                  <c:v>20.98</c:v>
                </c:pt>
                <c:pt idx="2098">
                  <c:v>20.99</c:v>
                </c:pt>
                <c:pt idx="2099">
                  <c:v>21</c:v>
                </c:pt>
                <c:pt idx="2100">
                  <c:v>21.01</c:v>
                </c:pt>
                <c:pt idx="2101">
                  <c:v>21.02</c:v>
                </c:pt>
                <c:pt idx="2102">
                  <c:v>21.03</c:v>
                </c:pt>
                <c:pt idx="2103">
                  <c:v>21.04</c:v>
                </c:pt>
                <c:pt idx="2104">
                  <c:v>21.05</c:v>
                </c:pt>
                <c:pt idx="2105">
                  <c:v>21.06</c:v>
                </c:pt>
                <c:pt idx="2106">
                  <c:v>21.07</c:v>
                </c:pt>
                <c:pt idx="2107">
                  <c:v>21.08</c:v>
                </c:pt>
                <c:pt idx="2108">
                  <c:v>21.09</c:v>
                </c:pt>
                <c:pt idx="2109">
                  <c:v>21.1</c:v>
                </c:pt>
                <c:pt idx="2110">
                  <c:v>21.11</c:v>
                </c:pt>
                <c:pt idx="2111">
                  <c:v>21.12</c:v>
                </c:pt>
                <c:pt idx="2112">
                  <c:v>21.13</c:v>
                </c:pt>
                <c:pt idx="2113">
                  <c:v>21.14</c:v>
                </c:pt>
                <c:pt idx="2114">
                  <c:v>21.15</c:v>
                </c:pt>
                <c:pt idx="2115">
                  <c:v>21.16</c:v>
                </c:pt>
                <c:pt idx="2116">
                  <c:v>21.17</c:v>
                </c:pt>
                <c:pt idx="2117">
                  <c:v>21.18</c:v>
                </c:pt>
                <c:pt idx="2118">
                  <c:v>21.19</c:v>
                </c:pt>
                <c:pt idx="2119">
                  <c:v>21.2</c:v>
                </c:pt>
                <c:pt idx="2120">
                  <c:v>21.21</c:v>
                </c:pt>
                <c:pt idx="2121">
                  <c:v>21.22</c:v>
                </c:pt>
                <c:pt idx="2122">
                  <c:v>21.23</c:v>
                </c:pt>
                <c:pt idx="2123">
                  <c:v>21.24</c:v>
                </c:pt>
                <c:pt idx="2124">
                  <c:v>21.25</c:v>
                </c:pt>
                <c:pt idx="2125">
                  <c:v>21.26</c:v>
                </c:pt>
                <c:pt idx="2126">
                  <c:v>21.27</c:v>
                </c:pt>
                <c:pt idx="2127">
                  <c:v>21.28</c:v>
                </c:pt>
                <c:pt idx="2128">
                  <c:v>21.29</c:v>
                </c:pt>
                <c:pt idx="2129">
                  <c:v>21.3</c:v>
                </c:pt>
                <c:pt idx="2130">
                  <c:v>21.31</c:v>
                </c:pt>
                <c:pt idx="2131">
                  <c:v>21.32</c:v>
                </c:pt>
                <c:pt idx="2132">
                  <c:v>21.33</c:v>
                </c:pt>
                <c:pt idx="2133">
                  <c:v>21.34</c:v>
                </c:pt>
                <c:pt idx="2134">
                  <c:v>21.35</c:v>
                </c:pt>
                <c:pt idx="2135">
                  <c:v>21.36</c:v>
                </c:pt>
                <c:pt idx="2136">
                  <c:v>21.37</c:v>
                </c:pt>
                <c:pt idx="2137">
                  <c:v>21.38</c:v>
                </c:pt>
                <c:pt idx="2138">
                  <c:v>21.39</c:v>
                </c:pt>
                <c:pt idx="2139">
                  <c:v>21.4</c:v>
                </c:pt>
                <c:pt idx="2140">
                  <c:v>21.41</c:v>
                </c:pt>
                <c:pt idx="2141">
                  <c:v>21.42</c:v>
                </c:pt>
                <c:pt idx="2142">
                  <c:v>21.43</c:v>
                </c:pt>
                <c:pt idx="2143">
                  <c:v>21.44</c:v>
                </c:pt>
                <c:pt idx="2144">
                  <c:v>21.45</c:v>
                </c:pt>
                <c:pt idx="2145">
                  <c:v>21.46</c:v>
                </c:pt>
                <c:pt idx="2146">
                  <c:v>21.47</c:v>
                </c:pt>
                <c:pt idx="2147">
                  <c:v>21.48</c:v>
                </c:pt>
                <c:pt idx="2148">
                  <c:v>21.49</c:v>
                </c:pt>
                <c:pt idx="2149">
                  <c:v>21.5</c:v>
                </c:pt>
                <c:pt idx="2150">
                  <c:v>21.51</c:v>
                </c:pt>
                <c:pt idx="2151">
                  <c:v>21.52</c:v>
                </c:pt>
                <c:pt idx="2152">
                  <c:v>21.53</c:v>
                </c:pt>
                <c:pt idx="2153">
                  <c:v>21.54</c:v>
                </c:pt>
                <c:pt idx="2154">
                  <c:v>21.55</c:v>
                </c:pt>
                <c:pt idx="2155">
                  <c:v>21.56</c:v>
                </c:pt>
                <c:pt idx="2156">
                  <c:v>21.57</c:v>
                </c:pt>
                <c:pt idx="2157">
                  <c:v>21.58</c:v>
                </c:pt>
                <c:pt idx="2158">
                  <c:v>21.59</c:v>
                </c:pt>
                <c:pt idx="2159">
                  <c:v>21.6</c:v>
                </c:pt>
                <c:pt idx="2160">
                  <c:v>21.61</c:v>
                </c:pt>
                <c:pt idx="2161">
                  <c:v>21.62</c:v>
                </c:pt>
                <c:pt idx="2162">
                  <c:v>21.63</c:v>
                </c:pt>
                <c:pt idx="2163">
                  <c:v>21.64</c:v>
                </c:pt>
                <c:pt idx="2164">
                  <c:v>21.65</c:v>
                </c:pt>
                <c:pt idx="2165">
                  <c:v>21.66</c:v>
                </c:pt>
                <c:pt idx="2166">
                  <c:v>21.67</c:v>
                </c:pt>
                <c:pt idx="2167">
                  <c:v>21.68</c:v>
                </c:pt>
                <c:pt idx="2168">
                  <c:v>21.69</c:v>
                </c:pt>
                <c:pt idx="2169">
                  <c:v>21.7</c:v>
                </c:pt>
                <c:pt idx="2170">
                  <c:v>21.71</c:v>
                </c:pt>
                <c:pt idx="2171">
                  <c:v>21.72</c:v>
                </c:pt>
                <c:pt idx="2172">
                  <c:v>21.73</c:v>
                </c:pt>
                <c:pt idx="2173">
                  <c:v>21.74</c:v>
                </c:pt>
                <c:pt idx="2174">
                  <c:v>21.75</c:v>
                </c:pt>
                <c:pt idx="2175">
                  <c:v>21.76</c:v>
                </c:pt>
                <c:pt idx="2176">
                  <c:v>21.77</c:v>
                </c:pt>
                <c:pt idx="2177">
                  <c:v>21.78</c:v>
                </c:pt>
                <c:pt idx="2178">
                  <c:v>21.79</c:v>
                </c:pt>
                <c:pt idx="2179">
                  <c:v>21.8</c:v>
                </c:pt>
                <c:pt idx="2180">
                  <c:v>21.81</c:v>
                </c:pt>
                <c:pt idx="2181">
                  <c:v>21.82</c:v>
                </c:pt>
                <c:pt idx="2182">
                  <c:v>21.83</c:v>
                </c:pt>
                <c:pt idx="2183">
                  <c:v>21.84</c:v>
                </c:pt>
                <c:pt idx="2184">
                  <c:v>21.85</c:v>
                </c:pt>
                <c:pt idx="2185">
                  <c:v>21.86</c:v>
                </c:pt>
                <c:pt idx="2186">
                  <c:v>21.87</c:v>
                </c:pt>
                <c:pt idx="2187">
                  <c:v>21.88</c:v>
                </c:pt>
                <c:pt idx="2188">
                  <c:v>21.89</c:v>
                </c:pt>
                <c:pt idx="2189">
                  <c:v>21.9</c:v>
                </c:pt>
                <c:pt idx="2190">
                  <c:v>21.91</c:v>
                </c:pt>
                <c:pt idx="2191">
                  <c:v>21.92</c:v>
                </c:pt>
                <c:pt idx="2192">
                  <c:v>21.93</c:v>
                </c:pt>
                <c:pt idx="2193">
                  <c:v>21.94</c:v>
                </c:pt>
                <c:pt idx="2194">
                  <c:v>21.95</c:v>
                </c:pt>
                <c:pt idx="2195">
                  <c:v>21.96</c:v>
                </c:pt>
                <c:pt idx="2196">
                  <c:v>21.97</c:v>
                </c:pt>
                <c:pt idx="2197">
                  <c:v>21.98</c:v>
                </c:pt>
                <c:pt idx="2198">
                  <c:v>21.99</c:v>
                </c:pt>
                <c:pt idx="2199">
                  <c:v>22</c:v>
                </c:pt>
                <c:pt idx="2200">
                  <c:v>22.01</c:v>
                </c:pt>
                <c:pt idx="2201">
                  <c:v>22.02</c:v>
                </c:pt>
                <c:pt idx="2202">
                  <c:v>22.03</c:v>
                </c:pt>
                <c:pt idx="2203">
                  <c:v>22.04</c:v>
                </c:pt>
                <c:pt idx="2204">
                  <c:v>22.05</c:v>
                </c:pt>
                <c:pt idx="2205">
                  <c:v>22.06</c:v>
                </c:pt>
                <c:pt idx="2206">
                  <c:v>22.07</c:v>
                </c:pt>
                <c:pt idx="2207">
                  <c:v>22.08</c:v>
                </c:pt>
                <c:pt idx="2208">
                  <c:v>22.09</c:v>
                </c:pt>
                <c:pt idx="2209">
                  <c:v>22.1</c:v>
                </c:pt>
                <c:pt idx="2210">
                  <c:v>22.11</c:v>
                </c:pt>
                <c:pt idx="2211">
                  <c:v>22.12</c:v>
                </c:pt>
                <c:pt idx="2212">
                  <c:v>22.13</c:v>
                </c:pt>
                <c:pt idx="2213">
                  <c:v>22.14</c:v>
                </c:pt>
                <c:pt idx="2214">
                  <c:v>22.15</c:v>
                </c:pt>
                <c:pt idx="2215">
                  <c:v>22.16</c:v>
                </c:pt>
                <c:pt idx="2216">
                  <c:v>22.17</c:v>
                </c:pt>
                <c:pt idx="2217">
                  <c:v>22.18</c:v>
                </c:pt>
                <c:pt idx="2218">
                  <c:v>22.19</c:v>
                </c:pt>
                <c:pt idx="2219">
                  <c:v>22.2</c:v>
                </c:pt>
                <c:pt idx="2220">
                  <c:v>22.21</c:v>
                </c:pt>
                <c:pt idx="2221">
                  <c:v>22.22</c:v>
                </c:pt>
                <c:pt idx="2222">
                  <c:v>22.23</c:v>
                </c:pt>
                <c:pt idx="2223">
                  <c:v>22.24</c:v>
                </c:pt>
                <c:pt idx="2224">
                  <c:v>22.25</c:v>
                </c:pt>
                <c:pt idx="2225">
                  <c:v>22.26</c:v>
                </c:pt>
                <c:pt idx="2226">
                  <c:v>22.27</c:v>
                </c:pt>
                <c:pt idx="2227">
                  <c:v>22.28</c:v>
                </c:pt>
                <c:pt idx="2228">
                  <c:v>22.29</c:v>
                </c:pt>
                <c:pt idx="2229">
                  <c:v>22.3</c:v>
                </c:pt>
                <c:pt idx="2230">
                  <c:v>22.31</c:v>
                </c:pt>
                <c:pt idx="2231">
                  <c:v>22.32</c:v>
                </c:pt>
                <c:pt idx="2232">
                  <c:v>22.33</c:v>
                </c:pt>
                <c:pt idx="2233">
                  <c:v>22.34</c:v>
                </c:pt>
                <c:pt idx="2234">
                  <c:v>22.35</c:v>
                </c:pt>
                <c:pt idx="2235">
                  <c:v>22.36</c:v>
                </c:pt>
                <c:pt idx="2236">
                  <c:v>22.37</c:v>
                </c:pt>
                <c:pt idx="2237">
                  <c:v>22.38</c:v>
                </c:pt>
                <c:pt idx="2238">
                  <c:v>22.39</c:v>
                </c:pt>
                <c:pt idx="2239">
                  <c:v>22.4</c:v>
                </c:pt>
                <c:pt idx="2240">
                  <c:v>22.41</c:v>
                </c:pt>
                <c:pt idx="2241">
                  <c:v>22.42</c:v>
                </c:pt>
                <c:pt idx="2242">
                  <c:v>22.43</c:v>
                </c:pt>
                <c:pt idx="2243">
                  <c:v>22.44</c:v>
                </c:pt>
                <c:pt idx="2244">
                  <c:v>22.45</c:v>
                </c:pt>
                <c:pt idx="2245">
                  <c:v>22.46</c:v>
                </c:pt>
                <c:pt idx="2246">
                  <c:v>22.47</c:v>
                </c:pt>
                <c:pt idx="2247">
                  <c:v>22.48</c:v>
                </c:pt>
                <c:pt idx="2248">
                  <c:v>22.49</c:v>
                </c:pt>
                <c:pt idx="2249">
                  <c:v>22.5</c:v>
                </c:pt>
                <c:pt idx="2250">
                  <c:v>22.51</c:v>
                </c:pt>
                <c:pt idx="2251">
                  <c:v>22.52</c:v>
                </c:pt>
                <c:pt idx="2252">
                  <c:v>22.53</c:v>
                </c:pt>
                <c:pt idx="2253">
                  <c:v>22.54</c:v>
                </c:pt>
                <c:pt idx="2254">
                  <c:v>22.55</c:v>
                </c:pt>
                <c:pt idx="2255">
                  <c:v>22.56</c:v>
                </c:pt>
                <c:pt idx="2256">
                  <c:v>22.57</c:v>
                </c:pt>
                <c:pt idx="2257">
                  <c:v>22.58</c:v>
                </c:pt>
                <c:pt idx="2258">
                  <c:v>22.59</c:v>
                </c:pt>
                <c:pt idx="2259">
                  <c:v>22.6</c:v>
                </c:pt>
                <c:pt idx="2260">
                  <c:v>22.61</c:v>
                </c:pt>
                <c:pt idx="2261">
                  <c:v>22.62</c:v>
                </c:pt>
                <c:pt idx="2262">
                  <c:v>22.63</c:v>
                </c:pt>
                <c:pt idx="2263">
                  <c:v>22.64</c:v>
                </c:pt>
                <c:pt idx="2264">
                  <c:v>22.65</c:v>
                </c:pt>
                <c:pt idx="2265">
                  <c:v>22.66</c:v>
                </c:pt>
                <c:pt idx="2266">
                  <c:v>22.67</c:v>
                </c:pt>
                <c:pt idx="2267">
                  <c:v>22.68</c:v>
                </c:pt>
                <c:pt idx="2268">
                  <c:v>22.69</c:v>
                </c:pt>
                <c:pt idx="2269">
                  <c:v>22.7</c:v>
                </c:pt>
                <c:pt idx="2270">
                  <c:v>22.71</c:v>
                </c:pt>
                <c:pt idx="2271">
                  <c:v>22.72</c:v>
                </c:pt>
                <c:pt idx="2272">
                  <c:v>22.73</c:v>
                </c:pt>
                <c:pt idx="2273">
                  <c:v>22.74</c:v>
                </c:pt>
                <c:pt idx="2274">
                  <c:v>22.75</c:v>
                </c:pt>
                <c:pt idx="2275">
                  <c:v>22.76</c:v>
                </c:pt>
                <c:pt idx="2276">
                  <c:v>22.77</c:v>
                </c:pt>
                <c:pt idx="2277">
                  <c:v>22.78</c:v>
                </c:pt>
                <c:pt idx="2278">
                  <c:v>22.79</c:v>
                </c:pt>
                <c:pt idx="2279">
                  <c:v>22.8</c:v>
                </c:pt>
                <c:pt idx="2280">
                  <c:v>22.81</c:v>
                </c:pt>
                <c:pt idx="2281">
                  <c:v>22.82</c:v>
                </c:pt>
                <c:pt idx="2282">
                  <c:v>22.83</c:v>
                </c:pt>
                <c:pt idx="2283">
                  <c:v>22.84</c:v>
                </c:pt>
                <c:pt idx="2284">
                  <c:v>22.85</c:v>
                </c:pt>
                <c:pt idx="2285">
                  <c:v>22.86</c:v>
                </c:pt>
                <c:pt idx="2286">
                  <c:v>22.87</c:v>
                </c:pt>
                <c:pt idx="2287">
                  <c:v>22.88</c:v>
                </c:pt>
                <c:pt idx="2288">
                  <c:v>22.89</c:v>
                </c:pt>
                <c:pt idx="2289">
                  <c:v>22.9</c:v>
                </c:pt>
                <c:pt idx="2290">
                  <c:v>22.91</c:v>
                </c:pt>
                <c:pt idx="2291">
                  <c:v>22.92</c:v>
                </c:pt>
                <c:pt idx="2292">
                  <c:v>22.93</c:v>
                </c:pt>
                <c:pt idx="2293">
                  <c:v>22.94</c:v>
                </c:pt>
                <c:pt idx="2294">
                  <c:v>22.95</c:v>
                </c:pt>
                <c:pt idx="2295">
                  <c:v>22.96</c:v>
                </c:pt>
                <c:pt idx="2296">
                  <c:v>22.97</c:v>
                </c:pt>
                <c:pt idx="2297">
                  <c:v>22.98</c:v>
                </c:pt>
                <c:pt idx="2298">
                  <c:v>22.99</c:v>
                </c:pt>
                <c:pt idx="2299">
                  <c:v>23</c:v>
                </c:pt>
                <c:pt idx="2300">
                  <c:v>23.01</c:v>
                </c:pt>
                <c:pt idx="2301">
                  <c:v>23.02</c:v>
                </c:pt>
                <c:pt idx="2302">
                  <c:v>23.03</c:v>
                </c:pt>
                <c:pt idx="2303">
                  <c:v>23.04</c:v>
                </c:pt>
                <c:pt idx="2304">
                  <c:v>23.05</c:v>
                </c:pt>
                <c:pt idx="2305">
                  <c:v>23.06</c:v>
                </c:pt>
                <c:pt idx="2306">
                  <c:v>23.07</c:v>
                </c:pt>
                <c:pt idx="2307">
                  <c:v>23.08</c:v>
                </c:pt>
                <c:pt idx="2308">
                  <c:v>23.09</c:v>
                </c:pt>
                <c:pt idx="2309">
                  <c:v>23.1</c:v>
                </c:pt>
                <c:pt idx="2310">
                  <c:v>23.11</c:v>
                </c:pt>
                <c:pt idx="2311">
                  <c:v>23.12</c:v>
                </c:pt>
                <c:pt idx="2312">
                  <c:v>23.13</c:v>
                </c:pt>
                <c:pt idx="2313">
                  <c:v>23.14</c:v>
                </c:pt>
                <c:pt idx="2314">
                  <c:v>23.15</c:v>
                </c:pt>
                <c:pt idx="2315">
                  <c:v>23.16</c:v>
                </c:pt>
                <c:pt idx="2316">
                  <c:v>23.17</c:v>
                </c:pt>
                <c:pt idx="2317">
                  <c:v>23.18</c:v>
                </c:pt>
                <c:pt idx="2318">
                  <c:v>23.19</c:v>
                </c:pt>
                <c:pt idx="2319">
                  <c:v>23.2</c:v>
                </c:pt>
                <c:pt idx="2320">
                  <c:v>23.21</c:v>
                </c:pt>
                <c:pt idx="2321">
                  <c:v>23.22</c:v>
                </c:pt>
                <c:pt idx="2322">
                  <c:v>23.23</c:v>
                </c:pt>
                <c:pt idx="2323">
                  <c:v>23.24</c:v>
                </c:pt>
                <c:pt idx="2324">
                  <c:v>23.25</c:v>
                </c:pt>
                <c:pt idx="2325">
                  <c:v>23.26</c:v>
                </c:pt>
                <c:pt idx="2326">
                  <c:v>23.27</c:v>
                </c:pt>
                <c:pt idx="2327">
                  <c:v>23.28</c:v>
                </c:pt>
                <c:pt idx="2328">
                  <c:v>23.29</c:v>
                </c:pt>
                <c:pt idx="2329">
                  <c:v>23.3</c:v>
                </c:pt>
                <c:pt idx="2330">
                  <c:v>23.31</c:v>
                </c:pt>
                <c:pt idx="2331">
                  <c:v>23.32</c:v>
                </c:pt>
                <c:pt idx="2332">
                  <c:v>23.33</c:v>
                </c:pt>
                <c:pt idx="2333">
                  <c:v>23.34</c:v>
                </c:pt>
                <c:pt idx="2334">
                  <c:v>23.35</c:v>
                </c:pt>
                <c:pt idx="2335">
                  <c:v>23.36</c:v>
                </c:pt>
                <c:pt idx="2336">
                  <c:v>23.37</c:v>
                </c:pt>
                <c:pt idx="2337">
                  <c:v>23.38</c:v>
                </c:pt>
                <c:pt idx="2338">
                  <c:v>23.39</c:v>
                </c:pt>
                <c:pt idx="2339">
                  <c:v>23.4</c:v>
                </c:pt>
                <c:pt idx="2340">
                  <c:v>23.41</c:v>
                </c:pt>
                <c:pt idx="2341">
                  <c:v>23.42</c:v>
                </c:pt>
                <c:pt idx="2342">
                  <c:v>23.43</c:v>
                </c:pt>
                <c:pt idx="2343">
                  <c:v>23.44</c:v>
                </c:pt>
                <c:pt idx="2344">
                  <c:v>23.45</c:v>
                </c:pt>
                <c:pt idx="2345">
                  <c:v>23.46</c:v>
                </c:pt>
                <c:pt idx="2346">
                  <c:v>23.47</c:v>
                </c:pt>
                <c:pt idx="2347">
                  <c:v>23.48</c:v>
                </c:pt>
                <c:pt idx="2348">
                  <c:v>23.49</c:v>
                </c:pt>
                <c:pt idx="2349">
                  <c:v>23.5</c:v>
                </c:pt>
                <c:pt idx="2350">
                  <c:v>23.51</c:v>
                </c:pt>
                <c:pt idx="2351">
                  <c:v>23.52</c:v>
                </c:pt>
                <c:pt idx="2352">
                  <c:v>23.53</c:v>
                </c:pt>
                <c:pt idx="2353">
                  <c:v>23.54</c:v>
                </c:pt>
                <c:pt idx="2354">
                  <c:v>23.55</c:v>
                </c:pt>
                <c:pt idx="2355">
                  <c:v>23.56</c:v>
                </c:pt>
                <c:pt idx="2356">
                  <c:v>23.57</c:v>
                </c:pt>
                <c:pt idx="2357">
                  <c:v>23.58</c:v>
                </c:pt>
                <c:pt idx="2358">
                  <c:v>23.59</c:v>
                </c:pt>
                <c:pt idx="2359">
                  <c:v>23.6</c:v>
                </c:pt>
                <c:pt idx="2360">
                  <c:v>23.61</c:v>
                </c:pt>
                <c:pt idx="2361">
                  <c:v>23.62</c:v>
                </c:pt>
                <c:pt idx="2362">
                  <c:v>23.63</c:v>
                </c:pt>
                <c:pt idx="2363">
                  <c:v>23.64</c:v>
                </c:pt>
                <c:pt idx="2364">
                  <c:v>23.65</c:v>
                </c:pt>
                <c:pt idx="2365">
                  <c:v>23.66</c:v>
                </c:pt>
                <c:pt idx="2366">
                  <c:v>23.67</c:v>
                </c:pt>
                <c:pt idx="2367">
                  <c:v>23.68</c:v>
                </c:pt>
                <c:pt idx="2368">
                  <c:v>23.69</c:v>
                </c:pt>
                <c:pt idx="2369">
                  <c:v>23.7</c:v>
                </c:pt>
                <c:pt idx="2370">
                  <c:v>23.71</c:v>
                </c:pt>
                <c:pt idx="2371">
                  <c:v>23.72</c:v>
                </c:pt>
                <c:pt idx="2372">
                  <c:v>23.73</c:v>
                </c:pt>
                <c:pt idx="2373">
                  <c:v>23.74</c:v>
                </c:pt>
                <c:pt idx="2374">
                  <c:v>23.75</c:v>
                </c:pt>
                <c:pt idx="2375">
                  <c:v>23.76</c:v>
                </c:pt>
                <c:pt idx="2376">
                  <c:v>23.77</c:v>
                </c:pt>
                <c:pt idx="2377">
                  <c:v>23.78</c:v>
                </c:pt>
                <c:pt idx="2378">
                  <c:v>23.79</c:v>
                </c:pt>
                <c:pt idx="2379">
                  <c:v>23.8</c:v>
                </c:pt>
                <c:pt idx="2380">
                  <c:v>23.81</c:v>
                </c:pt>
                <c:pt idx="2381">
                  <c:v>23.82</c:v>
                </c:pt>
                <c:pt idx="2382">
                  <c:v>23.83</c:v>
                </c:pt>
                <c:pt idx="2383">
                  <c:v>23.84</c:v>
                </c:pt>
                <c:pt idx="2384">
                  <c:v>23.85</c:v>
                </c:pt>
                <c:pt idx="2385">
                  <c:v>23.86</c:v>
                </c:pt>
                <c:pt idx="2386">
                  <c:v>23.87</c:v>
                </c:pt>
                <c:pt idx="2387">
                  <c:v>23.88</c:v>
                </c:pt>
                <c:pt idx="2388">
                  <c:v>23.89</c:v>
                </c:pt>
                <c:pt idx="2389">
                  <c:v>23.9</c:v>
                </c:pt>
                <c:pt idx="2390">
                  <c:v>23.91</c:v>
                </c:pt>
                <c:pt idx="2391">
                  <c:v>23.92</c:v>
                </c:pt>
                <c:pt idx="2392">
                  <c:v>23.93</c:v>
                </c:pt>
                <c:pt idx="2393">
                  <c:v>23.94</c:v>
                </c:pt>
                <c:pt idx="2394">
                  <c:v>23.95</c:v>
                </c:pt>
                <c:pt idx="2395">
                  <c:v>23.96</c:v>
                </c:pt>
                <c:pt idx="2396">
                  <c:v>23.97</c:v>
                </c:pt>
                <c:pt idx="2397">
                  <c:v>23.98</c:v>
                </c:pt>
                <c:pt idx="2398">
                  <c:v>23.99</c:v>
                </c:pt>
                <c:pt idx="2399">
                  <c:v>24</c:v>
                </c:pt>
                <c:pt idx="2400">
                  <c:v>24.01</c:v>
                </c:pt>
                <c:pt idx="2401">
                  <c:v>24.02</c:v>
                </c:pt>
                <c:pt idx="2402">
                  <c:v>24.03</c:v>
                </c:pt>
                <c:pt idx="2403">
                  <c:v>24.04</c:v>
                </c:pt>
                <c:pt idx="2404">
                  <c:v>24.05</c:v>
                </c:pt>
                <c:pt idx="2405">
                  <c:v>24.06</c:v>
                </c:pt>
                <c:pt idx="2406">
                  <c:v>24.07</c:v>
                </c:pt>
                <c:pt idx="2407">
                  <c:v>24.08</c:v>
                </c:pt>
                <c:pt idx="2408">
                  <c:v>24.09</c:v>
                </c:pt>
                <c:pt idx="2409">
                  <c:v>24.1</c:v>
                </c:pt>
                <c:pt idx="2410">
                  <c:v>24.11</c:v>
                </c:pt>
                <c:pt idx="2411">
                  <c:v>24.12</c:v>
                </c:pt>
                <c:pt idx="2412">
                  <c:v>24.13</c:v>
                </c:pt>
                <c:pt idx="2413">
                  <c:v>24.14</c:v>
                </c:pt>
                <c:pt idx="2414">
                  <c:v>24.15</c:v>
                </c:pt>
                <c:pt idx="2415">
                  <c:v>24.16</c:v>
                </c:pt>
                <c:pt idx="2416">
                  <c:v>24.17</c:v>
                </c:pt>
                <c:pt idx="2417">
                  <c:v>24.18</c:v>
                </c:pt>
                <c:pt idx="2418">
                  <c:v>24.19</c:v>
                </c:pt>
                <c:pt idx="2419">
                  <c:v>24.2</c:v>
                </c:pt>
                <c:pt idx="2420">
                  <c:v>24.21</c:v>
                </c:pt>
                <c:pt idx="2421">
                  <c:v>24.22</c:v>
                </c:pt>
                <c:pt idx="2422">
                  <c:v>24.23</c:v>
                </c:pt>
                <c:pt idx="2423">
                  <c:v>24.24</c:v>
                </c:pt>
                <c:pt idx="2424">
                  <c:v>24.25</c:v>
                </c:pt>
                <c:pt idx="2425">
                  <c:v>24.26</c:v>
                </c:pt>
                <c:pt idx="2426">
                  <c:v>24.27</c:v>
                </c:pt>
                <c:pt idx="2427">
                  <c:v>24.28</c:v>
                </c:pt>
                <c:pt idx="2428">
                  <c:v>24.29</c:v>
                </c:pt>
                <c:pt idx="2429">
                  <c:v>24.3</c:v>
                </c:pt>
                <c:pt idx="2430">
                  <c:v>24.31</c:v>
                </c:pt>
                <c:pt idx="2431">
                  <c:v>24.32</c:v>
                </c:pt>
                <c:pt idx="2432">
                  <c:v>24.33</c:v>
                </c:pt>
                <c:pt idx="2433">
                  <c:v>24.34</c:v>
                </c:pt>
                <c:pt idx="2434">
                  <c:v>24.35</c:v>
                </c:pt>
                <c:pt idx="2435">
                  <c:v>24.36</c:v>
                </c:pt>
                <c:pt idx="2436">
                  <c:v>24.37</c:v>
                </c:pt>
                <c:pt idx="2437">
                  <c:v>24.38</c:v>
                </c:pt>
                <c:pt idx="2438">
                  <c:v>24.39</c:v>
                </c:pt>
                <c:pt idx="2439">
                  <c:v>24.4</c:v>
                </c:pt>
                <c:pt idx="2440">
                  <c:v>24.41</c:v>
                </c:pt>
                <c:pt idx="2441">
                  <c:v>24.42</c:v>
                </c:pt>
                <c:pt idx="2442">
                  <c:v>24.43</c:v>
                </c:pt>
                <c:pt idx="2443">
                  <c:v>24.44</c:v>
                </c:pt>
                <c:pt idx="2444">
                  <c:v>24.45</c:v>
                </c:pt>
                <c:pt idx="2445">
                  <c:v>24.46</c:v>
                </c:pt>
                <c:pt idx="2446">
                  <c:v>24.47</c:v>
                </c:pt>
                <c:pt idx="2447">
                  <c:v>24.48</c:v>
                </c:pt>
                <c:pt idx="2448">
                  <c:v>24.49</c:v>
                </c:pt>
                <c:pt idx="2449">
                  <c:v>24.5</c:v>
                </c:pt>
                <c:pt idx="2450">
                  <c:v>24.51</c:v>
                </c:pt>
                <c:pt idx="2451">
                  <c:v>24.52</c:v>
                </c:pt>
                <c:pt idx="2452">
                  <c:v>24.53</c:v>
                </c:pt>
                <c:pt idx="2453">
                  <c:v>24.54</c:v>
                </c:pt>
                <c:pt idx="2454">
                  <c:v>24.55</c:v>
                </c:pt>
                <c:pt idx="2455">
                  <c:v>24.56</c:v>
                </c:pt>
                <c:pt idx="2456">
                  <c:v>24.57</c:v>
                </c:pt>
                <c:pt idx="2457">
                  <c:v>24.58</c:v>
                </c:pt>
                <c:pt idx="2458">
                  <c:v>24.59</c:v>
                </c:pt>
                <c:pt idx="2459">
                  <c:v>24.6</c:v>
                </c:pt>
                <c:pt idx="2460">
                  <c:v>24.61</c:v>
                </c:pt>
                <c:pt idx="2461">
                  <c:v>24.62</c:v>
                </c:pt>
                <c:pt idx="2462">
                  <c:v>24.63</c:v>
                </c:pt>
                <c:pt idx="2463">
                  <c:v>24.64</c:v>
                </c:pt>
                <c:pt idx="2464">
                  <c:v>24.65</c:v>
                </c:pt>
                <c:pt idx="2465">
                  <c:v>24.66</c:v>
                </c:pt>
                <c:pt idx="2466">
                  <c:v>24.67</c:v>
                </c:pt>
                <c:pt idx="2467">
                  <c:v>24.68</c:v>
                </c:pt>
                <c:pt idx="2468">
                  <c:v>24.69</c:v>
                </c:pt>
                <c:pt idx="2469">
                  <c:v>24.7</c:v>
                </c:pt>
                <c:pt idx="2470">
                  <c:v>24.71</c:v>
                </c:pt>
                <c:pt idx="2471">
                  <c:v>24.72</c:v>
                </c:pt>
                <c:pt idx="2472">
                  <c:v>24.73</c:v>
                </c:pt>
                <c:pt idx="2473">
                  <c:v>24.74</c:v>
                </c:pt>
                <c:pt idx="2474">
                  <c:v>24.75</c:v>
                </c:pt>
                <c:pt idx="2475">
                  <c:v>24.76</c:v>
                </c:pt>
                <c:pt idx="2476">
                  <c:v>24.77</c:v>
                </c:pt>
                <c:pt idx="2477">
                  <c:v>24.78</c:v>
                </c:pt>
                <c:pt idx="2478">
                  <c:v>24.79</c:v>
                </c:pt>
                <c:pt idx="2479">
                  <c:v>24.8</c:v>
                </c:pt>
                <c:pt idx="2480">
                  <c:v>24.81</c:v>
                </c:pt>
                <c:pt idx="2481">
                  <c:v>24.82</c:v>
                </c:pt>
                <c:pt idx="2482">
                  <c:v>24.83</c:v>
                </c:pt>
                <c:pt idx="2483">
                  <c:v>24.84</c:v>
                </c:pt>
                <c:pt idx="2484">
                  <c:v>24.85</c:v>
                </c:pt>
                <c:pt idx="2485">
                  <c:v>24.86</c:v>
                </c:pt>
                <c:pt idx="2486">
                  <c:v>24.87</c:v>
                </c:pt>
                <c:pt idx="2487">
                  <c:v>24.88</c:v>
                </c:pt>
                <c:pt idx="2488">
                  <c:v>24.89</c:v>
                </c:pt>
                <c:pt idx="2489">
                  <c:v>24.9</c:v>
                </c:pt>
                <c:pt idx="2490">
                  <c:v>24.91</c:v>
                </c:pt>
                <c:pt idx="2491">
                  <c:v>24.92</c:v>
                </c:pt>
                <c:pt idx="2492">
                  <c:v>24.93</c:v>
                </c:pt>
                <c:pt idx="2493">
                  <c:v>24.94</c:v>
                </c:pt>
                <c:pt idx="2494">
                  <c:v>24.95</c:v>
                </c:pt>
                <c:pt idx="2495">
                  <c:v>24.96</c:v>
                </c:pt>
                <c:pt idx="2496">
                  <c:v>24.97</c:v>
                </c:pt>
                <c:pt idx="2497">
                  <c:v>24.98</c:v>
                </c:pt>
                <c:pt idx="2498">
                  <c:v>24.99</c:v>
                </c:pt>
                <c:pt idx="2499">
                  <c:v>25</c:v>
                </c:pt>
                <c:pt idx="2500">
                  <c:v>25.01</c:v>
                </c:pt>
                <c:pt idx="2501">
                  <c:v>25.02</c:v>
                </c:pt>
                <c:pt idx="2502">
                  <c:v>25.03</c:v>
                </c:pt>
                <c:pt idx="2503">
                  <c:v>25.04</c:v>
                </c:pt>
                <c:pt idx="2504">
                  <c:v>25.05</c:v>
                </c:pt>
                <c:pt idx="2505">
                  <c:v>25.06</c:v>
                </c:pt>
                <c:pt idx="2506">
                  <c:v>25.07</c:v>
                </c:pt>
                <c:pt idx="2507">
                  <c:v>25.08</c:v>
                </c:pt>
                <c:pt idx="2508">
                  <c:v>25.09</c:v>
                </c:pt>
                <c:pt idx="2509">
                  <c:v>25.1</c:v>
                </c:pt>
                <c:pt idx="2510">
                  <c:v>25.11</c:v>
                </c:pt>
                <c:pt idx="2511">
                  <c:v>25.12</c:v>
                </c:pt>
                <c:pt idx="2512">
                  <c:v>25.13</c:v>
                </c:pt>
                <c:pt idx="2513">
                  <c:v>25.14</c:v>
                </c:pt>
                <c:pt idx="2514">
                  <c:v>25.15</c:v>
                </c:pt>
                <c:pt idx="2515">
                  <c:v>25.16</c:v>
                </c:pt>
                <c:pt idx="2516">
                  <c:v>25.17</c:v>
                </c:pt>
                <c:pt idx="2517">
                  <c:v>25.18</c:v>
                </c:pt>
                <c:pt idx="2518">
                  <c:v>25.19</c:v>
                </c:pt>
                <c:pt idx="2519">
                  <c:v>25.2</c:v>
                </c:pt>
                <c:pt idx="2520">
                  <c:v>25.21</c:v>
                </c:pt>
                <c:pt idx="2521">
                  <c:v>25.22</c:v>
                </c:pt>
                <c:pt idx="2522">
                  <c:v>25.23</c:v>
                </c:pt>
                <c:pt idx="2523">
                  <c:v>25.24</c:v>
                </c:pt>
                <c:pt idx="2524">
                  <c:v>25.25</c:v>
                </c:pt>
                <c:pt idx="2525">
                  <c:v>25.26</c:v>
                </c:pt>
                <c:pt idx="2526">
                  <c:v>25.27</c:v>
                </c:pt>
                <c:pt idx="2527">
                  <c:v>25.28</c:v>
                </c:pt>
                <c:pt idx="2528">
                  <c:v>25.29</c:v>
                </c:pt>
                <c:pt idx="2529">
                  <c:v>25.3</c:v>
                </c:pt>
                <c:pt idx="2530">
                  <c:v>25.31</c:v>
                </c:pt>
                <c:pt idx="2531">
                  <c:v>25.32</c:v>
                </c:pt>
                <c:pt idx="2532">
                  <c:v>25.33</c:v>
                </c:pt>
                <c:pt idx="2533">
                  <c:v>25.34</c:v>
                </c:pt>
                <c:pt idx="2534">
                  <c:v>25.35</c:v>
                </c:pt>
                <c:pt idx="2535">
                  <c:v>25.36</c:v>
                </c:pt>
                <c:pt idx="2536">
                  <c:v>25.37</c:v>
                </c:pt>
                <c:pt idx="2537">
                  <c:v>25.38</c:v>
                </c:pt>
                <c:pt idx="2538">
                  <c:v>25.39</c:v>
                </c:pt>
                <c:pt idx="2539">
                  <c:v>25.4</c:v>
                </c:pt>
                <c:pt idx="2540">
                  <c:v>25.41</c:v>
                </c:pt>
                <c:pt idx="2541">
                  <c:v>25.42</c:v>
                </c:pt>
                <c:pt idx="2542">
                  <c:v>25.43</c:v>
                </c:pt>
                <c:pt idx="2543">
                  <c:v>25.44</c:v>
                </c:pt>
                <c:pt idx="2544">
                  <c:v>25.45</c:v>
                </c:pt>
                <c:pt idx="2545">
                  <c:v>25.46</c:v>
                </c:pt>
                <c:pt idx="2546">
                  <c:v>25.47</c:v>
                </c:pt>
                <c:pt idx="2547">
                  <c:v>25.48</c:v>
                </c:pt>
                <c:pt idx="2548">
                  <c:v>25.49</c:v>
                </c:pt>
                <c:pt idx="2549">
                  <c:v>25.5</c:v>
                </c:pt>
                <c:pt idx="2550">
                  <c:v>25.51</c:v>
                </c:pt>
                <c:pt idx="2551">
                  <c:v>25.52</c:v>
                </c:pt>
                <c:pt idx="2552">
                  <c:v>25.53</c:v>
                </c:pt>
                <c:pt idx="2553">
                  <c:v>25.54</c:v>
                </c:pt>
                <c:pt idx="2554">
                  <c:v>25.55</c:v>
                </c:pt>
                <c:pt idx="2555">
                  <c:v>25.56</c:v>
                </c:pt>
                <c:pt idx="2556">
                  <c:v>25.57</c:v>
                </c:pt>
                <c:pt idx="2557">
                  <c:v>25.58</c:v>
                </c:pt>
                <c:pt idx="2558">
                  <c:v>25.59</c:v>
                </c:pt>
                <c:pt idx="2559">
                  <c:v>25.6</c:v>
                </c:pt>
                <c:pt idx="2560">
                  <c:v>25.61</c:v>
                </c:pt>
                <c:pt idx="2561">
                  <c:v>25.62</c:v>
                </c:pt>
                <c:pt idx="2562">
                  <c:v>25.63</c:v>
                </c:pt>
                <c:pt idx="2563">
                  <c:v>25.64</c:v>
                </c:pt>
                <c:pt idx="2564">
                  <c:v>25.65</c:v>
                </c:pt>
                <c:pt idx="2565">
                  <c:v>25.66</c:v>
                </c:pt>
                <c:pt idx="2566">
                  <c:v>25.67</c:v>
                </c:pt>
                <c:pt idx="2567">
                  <c:v>25.68</c:v>
                </c:pt>
                <c:pt idx="2568">
                  <c:v>25.69</c:v>
                </c:pt>
                <c:pt idx="2569">
                  <c:v>25.7</c:v>
                </c:pt>
                <c:pt idx="2570">
                  <c:v>25.71</c:v>
                </c:pt>
                <c:pt idx="2571">
                  <c:v>25.72</c:v>
                </c:pt>
                <c:pt idx="2572">
                  <c:v>25.73</c:v>
                </c:pt>
                <c:pt idx="2573">
                  <c:v>25.74</c:v>
                </c:pt>
                <c:pt idx="2574">
                  <c:v>25.75</c:v>
                </c:pt>
                <c:pt idx="2575">
                  <c:v>25.76</c:v>
                </c:pt>
                <c:pt idx="2576">
                  <c:v>25.77</c:v>
                </c:pt>
                <c:pt idx="2577">
                  <c:v>25.78</c:v>
                </c:pt>
                <c:pt idx="2578">
                  <c:v>25.79</c:v>
                </c:pt>
                <c:pt idx="2579">
                  <c:v>25.8</c:v>
                </c:pt>
                <c:pt idx="2580">
                  <c:v>25.81</c:v>
                </c:pt>
                <c:pt idx="2581">
                  <c:v>25.82</c:v>
                </c:pt>
                <c:pt idx="2582">
                  <c:v>25.83</c:v>
                </c:pt>
                <c:pt idx="2583">
                  <c:v>25.84</c:v>
                </c:pt>
                <c:pt idx="2584">
                  <c:v>25.85</c:v>
                </c:pt>
                <c:pt idx="2585">
                  <c:v>25.86</c:v>
                </c:pt>
                <c:pt idx="2586">
                  <c:v>25.87</c:v>
                </c:pt>
                <c:pt idx="2587">
                  <c:v>25.88</c:v>
                </c:pt>
                <c:pt idx="2588">
                  <c:v>25.89</c:v>
                </c:pt>
                <c:pt idx="2589">
                  <c:v>25.9</c:v>
                </c:pt>
                <c:pt idx="2590">
                  <c:v>25.91</c:v>
                </c:pt>
                <c:pt idx="2591">
                  <c:v>25.92</c:v>
                </c:pt>
                <c:pt idx="2592">
                  <c:v>25.93</c:v>
                </c:pt>
                <c:pt idx="2593">
                  <c:v>25.94</c:v>
                </c:pt>
                <c:pt idx="2594">
                  <c:v>25.95</c:v>
                </c:pt>
                <c:pt idx="2595">
                  <c:v>25.96</c:v>
                </c:pt>
                <c:pt idx="2596">
                  <c:v>25.97</c:v>
                </c:pt>
                <c:pt idx="2597">
                  <c:v>25.98</c:v>
                </c:pt>
                <c:pt idx="2598">
                  <c:v>25.99</c:v>
                </c:pt>
                <c:pt idx="2599">
                  <c:v>26</c:v>
                </c:pt>
                <c:pt idx="2600">
                  <c:v>26.01</c:v>
                </c:pt>
                <c:pt idx="2601">
                  <c:v>26.02</c:v>
                </c:pt>
                <c:pt idx="2602">
                  <c:v>26.03</c:v>
                </c:pt>
                <c:pt idx="2603">
                  <c:v>26.04</c:v>
                </c:pt>
                <c:pt idx="2604">
                  <c:v>26.05</c:v>
                </c:pt>
                <c:pt idx="2605">
                  <c:v>26.06</c:v>
                </c:pt>
                <c:pt idx="2606">
                  <c:v>26.07</c:v>
                </c:pt>
                <c:pt idx="2607">
                  <c:v>26.08</c:v>
                </c:pt>
                <c:pt idx="2608">
                  <c:v>26.09</c:v>
                </c:pt>
                <c:pt idx="2609">
                  <c:v>26.1</c:v>
                </c:pt>
                <c:pt idx="2610">
                  <c:v>26.11</c:v>
                </c:pt>
                <c:pt idx="2611">
                  <c:v>26.12</c:v>
                </c:pt>
                <c:pt idx="2612">
                  <c:v>26.13</c:v>
                </c:pt>
                <c:pt idx="2613">
                  <c:v>26.14</c:v>
                </c:pt>
                <c:pt idx="2614">
                  <c:v>26.15</c:v>
                </c:pt>
                <c:pt idx="2615">
                  <c:v>26.16</c:v>
                </c:pt>
                <c:pt idx="2616">
                  <c:v>26.17</c:v>
                </c:pt>
                <c:pt idx="2617">
                  <c:v>26.18</c:v>
                </c:pt>
                <c:pt idx="2618">
                  <c:v>26.19</c:v>
                </c:pt>
                <c:pt idx="2619">
                  <c:v>26.2</c:v>
                </c:pt>
                <c:pt idx="2620">
                  <c:v>26.21</c:v>
                </c:pt>
                <c:pt idx="2621">
                  <c:v>26.22</c:v>
                </c:pt>
                <c:pt idx="2622">
                  <c:v>26.23</c:v>
                </c:pt>
                <c:pt idx="2623">
                  <c:v>26.24</c:v>
                </c:pt>
                <c:pt idx="2624">
                  <c:v>26.25</c:v>
                </c:pt>
                <c:pt idx="2625">
                  <c:v>26.26</c:v>
                </c:pt>
                <c:pt idx="2626">
                  <c:v>26.27</c:v>
                </c:pt>
                <c:pt idx="2627">
                  <c:v>26.28</c:v>
                </c:pt>
                <c:pt idx="2628">
                  <c:v>26.29</c:v>
                </c:pt>
                <c:pt idx="2629">
                  <c:v>26.3</c:v>
                </c:pt>
                <c:pt idx="2630">
                  <c:v>26.31</c:v>
                </c:pt>
                <c:pt idx="2631">
                  <c:v>26.32</c:v>
                </c:pt>
                <c:pt idx="2632">
                  <c:v>26.33</c:v>
                </c:pt>
                <c:pt idx="2633">
                  <c:v>26.34</c:v>
                </c:pt>
                <c:pt idx="2634">
                  <c:v>26.35</c:v>
                </c:pt>
                <c:pt idx="2635">
                  <c:v>26.36</c:v>
                </c:pt>
                <c:pt idx="2636">
                  <c:v>26.37</c:v>
                </c:pt>
                <c:pt idx="2637">
                  <c:v>26.38</c:v>
                </c:pt>
                <c:pt idx="2638">
                  <c:v>26.39</c:v>
                </c:pt>
                <c:pt idx="2639">
                  <c:v>26.4</c:v>
                </c:pt>
                <c:pt idx="2640">
                  <c:v>26.41</c:v>
                </c:pt>
                <c:pt idx="2641">
                  <c:v>26.42</c:v>
                </c:pt>
                <c:pt idx="2642">
                  <c:v>26.43</c:v>
                </c:pt>
                <c:pt idx="2643">
                  <c:v>26.44</c:v>
                </c:pt>
                <c:pt idx="2644">
                  <c:v>26.45</c:v>
                </c:pt>
                <c:pt idx="2645">
                  <c:v>26.46</c:v>
                </c:pt>
                <c:pt idx="2646">
                  <c:v>26.47</c:v>
                </c:pt>
                <c:pt idx="2647">
                  <c:v>26.48</c:v>
                </c:pt>
                <c:pt idx="2648">
                  <c:v>26.49</c:v>
                </c:pt>
                <c:pt idx="2649">
                  <c:v>26.5</c:v>
                </c:pt>
                <c:pt idx="2650">
                  <c:v>26.51</c:v>
                </c:pt>
                <c:pt idx="2651">
                  <c:v>26.52</c:v>
                </c:pt>
                <c:pt idx="2652">
                  <c:v>26.53</c:v>
                </c:pt>
                <c:pt idx="2653">
                  <c:v>26.54</c:v>
                </c:pt>
                <c:pt idx="2654">
                  <c:v>26.55</c:v>
                </c:pt>
                <c:pt idx="2655">
                  <c:v>26.56</c:v>
                </c:pt>
                <c:pt idx="2656">
                  <c:v>26.57</c:v>
                </c:pt>
                <c:pt idx="2657">
                  <c:v>26.58</c:v>
                </c:pt>
                <c:pt idx="2658">
                  <c:v>26.59</c:v>
                </c:pt>
                <c:pt idx="2659">
                  <c:v>26.6</c:v>
                </c:pt>
                <c:pt idx="2660">
                  <c:v>26.61</c:v>
                </c:pt>
                <c:pt idx="2661">
                  <c:v>26.62</c:v>
                </c:pt>
                <c:pt idx="2662">
                  <c:v>26.63</c:v>
                </c:pt>
                <c:pt idx="2663">
                  <c:v>26.64</c:v>
                </c:pt>
                <c:pt idx="2664">
                  <c:v>26.65</c:v>
                </c:pt>
                <c:pt idx="2665">
                  <c:v>26.66</c:v>
                </c:pt>
                <c:pt idx="2666">
                  <c:v>26.67</c:v>
                </c:pt>
                <c:pt idx="2667">
                  <c:v>26.68</c:v>
                </c:pt>
                <c:pt idx="2668">
                  <c:v>26.69</c:v>
                </c:pt>
                <c:pt idx="2669">
                  <c:v>26.7</c:v>
                </c:pt>
                <c:pt idx="2670">
                  <c:v>26.71</c:v>
                </c:pt>
                <c:pt idx="2671">
                  <c:v>26.72</c:v>
                </c:pt>
                <c:pt idx="2672">
                  <c:v>26.73</c:v>
                </c:pt>
                <c:pt idx="2673">
                  <c:v>26.74</c:v>
                </c:pt>
                <c:pt idx="2674">
                  <c:v>26.75</c:v>
                </c:pt>
                <c:pt idx="2675">
                  <c:v>26.76</c:v>
                </c:pt>
                <c:pt idx="2676">
                  <c:v>26.77</c:v>
                </c:pt>
                <c:pt idx="2677">
                  <c:v>26.78</c:v>
                </c:pt>
                <c:pt idx="2678">
                  <c:v>26.79</c:v>
                </c:pt>
                <c:pt idx="2679">
                  <c:v>26.8</c:v>
                </c:pt>
                <c:pt idx="2680">
                  <c:v>26.81</c:v>
                </c:pt>
                <c:pt idx="2681">
                  <c:v>26.82</c:v>
                </c:pt>
                <c:pt idx="2682">
                  <c:v>26.83</c:v>
                </c:pt>
                <c:pt idx="2683">
                  <c:v>26.84</c:v>
                </c:pt>
                <c:pt idx="2684">
                  <c:v>26.85</c:v>
                </c:pt>
                <c:pt idx="2685">
                  <c:v>26.86</c:v>
                </c:pt>
                <c:pt idx="2686">
                  <c:v>26.87</c:v>
                </c:pt>
                <c:pt idx="2687">
                  <c:v>26.88</c:v>
                </c:pt>
                <c:pt idx="2688">
                  <c:v>26.89</c:v>
                </c:pt>
                <c:pt idx="2689">
                  <c:v>26.9</c:v>
                </c:pt>
                <c:pt idx="2690">
                  <c:v>26.91</c:v>
                </c:pt>
                <c:pt idx="2691">
                  <c:v>26.92</c:v>
                </c:pt>
                <c:pt idx="2692">
                  <c:v>26.93</c:v>
                </c:pt>
                <c:pt idx="2693">
                  <c:v>26.94</c:v>
                </c:pt>
                <c:pt idx="2694">
                  <c:v>26.95</c:v>
                </c:pt>
                <c:pt idx="2695">
                  <c:v>26.96</c:v>
                </c:pt>
                <c:pt idx="2696">
                  <c:v>26.97</c:v>
                </c:pt>
                <c:pt idx="2697">
                  <c:v>26.98</c:v>
                </c:pt>
                <c:pt idx="2698">
                  <c:v>26.99</c:v>
                </c:pt>
                <c:pt idx="2699">
                  <c:v>27</c:v>
                </c:pt>
                <c:pt idx="2700">
                  <c:v>27.01</c:v>
                </c:pt>
                <c:pt idx="2701">
                  <c:v>27.02</c:v>
                </c:pt>
                <c:pt idx="2702">
                  <c:v>27.03</c:v>
                </c:pt>
                <c:pt idx="2703">
                  <c:v>27.04</c:v>
                </c:pt>
                <c:pt idx="2704">
                  <c:v>27.05</c:v>
                </c:pt>
                <c:pt idx="2705">
                  <c:v>27.06</c:v>
                </c:pt>
                <c:pt idx="2706">
                  <c:v>27.07</c:v>
                </c:pt>
                <c:pt idx="2707">
                  <c:v>27.08</c:v>
                </c:pt>
                <c:pt idx="2708">
                  <c:v>27.09</c:v>
                </c:pt>
                <c:pt idx="2709">
                  <c:v>27.1</c:v>
                </c:pt>
                <c:pt idx="2710">
                  <c:v>27.11</c:v>
                </c:pt>
                <c:pt idx="2711">
                  <c:v>27.12</c:v>
                </c:pt>
                <c:pt idx="2712">
                  <c:v>27.13</c:v>
                </c:pt>
                <c:pt idx="2713">
                  <c:v>27.14</c:v>
                </c:pt>
                <c:pt idx="2714">
                  <c:v>27.15</c:v>
                </c:pt>
                <c:pt idx="2715">
                  <c:v>27.16</c:v>
                </c:pt>
                <c:pt idx="2716">
                  <c:v>27.17</c:v>
                </c:pt>
                <c:pt idx="2717">
                  <c:v>27.18</c:v>
                </c:pt>
                <c:pt idx="2718">
                  <c:v>27.19</c:v>
                </c:pt>
                <c:pt idx="2719">
                  <c:v>27.2</c:v>
                </c:pt>
                <c:pt idx="2720">
                  <c:v>27.21</c:v>
                </c:pt>
                <c:pt idx="2721">
                  <c:v>27.22</c:v>
                </c:pt>
                <c:pt idx="2722">
                  <c:v>27.23</c:v>
                </c:pt>
                <c:pt idx="2723">
                  <c:v>27.24</c:v>
                </c:pt>
                <c:pt idx="2724">
                  <c:v>27.25</c:v>
                </c:pt>
                <c:pt idx="2725">
                  <c:v>27.26</c:v>
                </c:pt>
                <c:pt idx="2726">
                  <c:v>27.27</c:v>
                </c:pt>
                <c:pt idx="2727">
                  <c:v>27.28</c:v>
                </c:pt>
                <c:pt idx="2728">
                  <c:v>27.29</c:v>
                </c:pt>
                <c:pt idx="2729">
                  <c:v>27.3</c:v>
                </c:pt>
                <c:pt idx="2730">
                  <c:v>27.31</c:v>
                </c:pt>
                <c:pt idx="2731">
                  <c:v>27.32</c:v>
                </c:pt>
                <c:pt idx="2732">
                  <c:v>27.33</c:v>
                </c:pt>
                <c:pt idx="2733">
                  <c:v>27.34</c:v>
                </c:pt>
                <c:pt idx="2734">
                  <c:v>27.35</c:v>
                </c:pt>
                <c:pt idx="2735">
                  <c:v>27.36</c:v>
                </c:pt>
                <c:pt idx="2736">
                  <c:v>27.37</c:v>
                </c:pt>
                <c:pt idx="2737">
                  <c:v>27.38</c:v>
                </c:pt>
                <c:pt idx="2738">
                  <c:v>27.39</c:v>
                </c:pt>
                <c:pt idx="2739">
                  <c:v>27.4</c:v>
                </c:pt>
                <c:pt idx="2740">
                  <c:v>27.41</c:v>
                </c:pt>
                <c:pt idx="2741">
                  <c:v>27.42</c:v>
                </c:pt>
                <c:pt idx="2742">
                  <c:v>27.43</c:v>
                </c:pt>
                <c:pt idx="2743">
                  <c:v>27.44</c:v>
                </c:pt>
                <c:pt idx="2744">
                  <c:v>27.45</c:v>
                </c:pt>
                <c:pt idx="2745">
                  <c:v>27.46</c:v>
                </c:pt>
                <c:pt idx="2746">
                  <c:v>27.47</c:v>
                </c:pt>
                <c:pt idx="2747">
                  <c:v>27.48</c:v>
                </c:pt>
                <c:pt idx="2748">
                  <c:v>27.49</c:v>
                </c:pt>
                <c:pt idx="2749">
                  <c:v>27.5</c:v>
                </c:pt>
                <c:pt idx="2750">
                  <c:v>27.51</c:v>
                </c:pt>
                <c:pt idx="2751">
                  <c:v>27.52</c:v>
                </c:pt>
                <c:pt idx="2752">
                  <c:v>27.53</c:v>
                </c:pt>
                <c:pt idx="2753">
                  <c:v>27.54</c:v>
                </c:pt>
                <c:pt idx="2754">
                  <c:v>27.55</c:v>
                </c:pt>
                <c:pt idx="2755">
                  <c:v>27.56</c:v>
                </c:pt>
                <c:pt idx="2756">
                  <c:v>27.57</c:v>
                </c:pt>
                <c:pt idx="2757">
                  <c:v>27.58</c:v>
                </c:pt>
                <c:pt idx="2758">
                  <c:v>27.59</c:v>
                </c:pt>
                <c:pt idx="2759">
                  <c:v>27.6</c:v>
                </c:pt>
                <c:pt idx="2760">
                  <c:v>27.61</c:v>
                </c:pt>
                <c:pt idx="2761">
                  <c:v>27.62</c:v>
                </c:pt>
                <c:pt idx="2762">
                  <c:v>27.63</c:v>
                </c:pt>
                <c:pt idx="2763">
                  <c:v>27.64</c:v>
                </c:pt>
                <c:pt idx="2764">
                  <c:v>27.65</c:v>
                </c:pt>
                <c:pt idx="2765">
                  <c:v>27.66</c:v>
                </c:pt>
                <c:pt idx="2766">
                  <c:v>27.67</c:v>
                </c:pt>
                <c:pt idx="2767">
                  <c:v>27.68</c:v>
                </c:pt>
                <c:pt idx="2768">
                  <c:v>27.69</c:v>
                </c:pt>
                <c:pt idx="2769">
                  <c:v>27.7</c:v>
                </c:pt>
                <c:pt idx="2770">
                  <c:v>27.71</c:v>
                </c:pt>
                <c:pt idx="2771">
                  <c:v>27.72</c:v>
                </c:pt>
                <c:pt idx="2772">
                  <c:v>27.73</c:v>
                </c:pt>
                <c:pt idx="2773">
                  <c:v>27.74</c:v>
                </c:pt>
                <c:pt idx="2774">
                  <c:v>27.75</c:v>
                </c:pt>
                <c:pt idx="2775">
                  <c:v>27.76</c:v>
                </c:pt>
                <c:pt idx="2776">
                  <c:v>27.77</c:v>
                </c:pt>
                <c:pt idx="2777">
                  <c:v>27.78</c:v>
                </c:pt>
                <c:pt idx="2778">
                  <c:v>27.79</c:v>
                </c:pt>
                <c:pt idx="2779">
                  <c:v>27.8</c:v>
                </c:pt>
                <c:pt idx="2780">
                  <c:v>27.81</c:v>
                </c:pt>
                <c:pt idx="2781">
                  <c:v>27.82</c:v>
                </c:pt>
                <c:pt idx="2782">
                  <c:v>27.83</c:v>
                </c:pt>
                <c:pt idx="2783">
                  <c:v>27.84</c:v>
                </c:pt>
                <c:pt idx="2784">
                  <c:v>27.85</c:v>
                </c:pt>
                <c:pt idx="2785">
                  <c:v>27.86</c:v>
                </c:pt>
                <c:pt idx="2786">
                  <c:v>27.87</c:v>
                </c:pt>
                <c:pt idx="2787">
                  <c:v>27.88</c:v>
                </c:pt>
                <c:pt idx="2788">
                  <c:v>27.89</c:v>
                </c:pt>
                <c:pt idx="2789">
                  <c:v>27.9</c:v>
                </c:pt>
                <c:pt idx="2790">
                  <c:v>27.91</c:v>
                </c:pt>
                <c:pt idx="2791">
                  <c:v>27.92</c:v>
                </c:pt>
                <c:pt idx="2792">
                  <c:v>27.93</c:v>
                </c:pt>
                <c:pt idx="2793">
                  <c:v>27.94</c:v>
                </c:pt>
                <c:pt idx="2794">
                  <c:v>27.95</c:v>
                </c:pt>
                <c:pt idx="2795">
                  <c:v>27.96</c:v>
                </c:pt>
                <c:pt idx="2796">
                  <c:v>27.97</c:v>
                </c:pt>
                <c:pt idx="2797">
                  <c:v>27.98</c:v>
                </c:pt>
                <c:pt idx="2798">
                  <c:v>27.99</c:v>
                </c:pt>
                <c:pt idx="2799">
                  <c:v>28</c:v>
                </c:pt>
                <c:pt idx="2800">
                  <c:v>28.01</c:v>
                </c:pt>
                <c:pt idx="2801">
                  <c:v>28.02</c:v>
                </c:pt>
                <c:pt idx="2802">
                  <c:v>28.03</c:v>
                </c:pt>
                <c:pt idx="2803">
                  <c:v>28.04</c:v>
                </c:pt>
                <c:pt idx="2804">
                  <c:v>28.05</c:v>
                </c:pt>
                <c:pt idx="2805">
                  <c:v>28.06</c:v>
                </c:pt>
                <c:pt idx="2806">
                  <c:v>28.07</c:v>
                </c:pt>
                <c:pt idx="2807">
                  <c:v>28.08</c:v>
                </c:pt>
                <c:pt idx="2808">
                  <c:v>28.09</c:v>
                </c:pt>
                <c:pt idx="2809">
                  <c:v>28.1</c:v>
                </c:pt>
                <c:pt idx="2810">
                  <c:v>28.11</c:v>
                </c:pt>
                <c:pt idx="2811">
                  <c:v>28.12</c:v>
                </c:pt>
                <c:pt idx="2812">
                  <c:v>28.13</c:v>
                </c:pt>
                <c:pt idx="2813">
                  <c:v>28.14</c:v>
                </c:pt>
                <c:pt idx="2814">
                  <c:v>28.15</c:v>
                </c:pt>
                <c:pt idx="2815">
                  <c:v>28.16</c:v>
                </c:pt>
                <c:pt idx="2816">
                  <c:v>28.17</c:v>
                </c:pt>
                <c:pt idx="2817">
                  <c:v>28.18</c:v>
                </c:pt>
                <c:pt idx="2818">
                  <c:v>28.19</c:v>
                </c:pt>
                <c:pt idx="2819">
                  <c:v>28.2</c:v>
                </c:pt>
                <c:pt idx="2820">
                  <c:v>28.21</c:v>
                </c:pt>
                <c:pt idx="2821">
                  <c:v>28.22</c:v>
                </c:pt>
                <c:pt idx="2822">
                  <c:v>28.23</c:v>
                </c:pt>
                <c:pt idx="2823">
                  <c:v>28.24</c:v>
                </c:pt>
                <c:pt idx="2824">
                  <c:v>28.25</c:v>
                </c:pt>
                <c:pt idx="2825">
                  <c:v>28.26</c:v>
                </c:pt>
                <c:pt idx="2826">
                  <c:v>28.27</c:v>
                </c:pt>
                <c:pt idx="2827">
                  <c:v>28.28</c:v>
                </c:pt>
                <c:pt idx="2828">
                  <c:v>28.29</c:v>
                </c:pt>
                <c:pt idx="2829">
                  <c:v>28.3</c:v>
                </c:pt>
                <c:pt idx="2830">
                  <c:v>28.31</c:v>
                </c:pt>
                <c:pt idx="2831">
                  <c:v>28.32</c:v>
                </c:pt>
                <c:pt idx="2832">
                  <c:v>28.33</c:v>
                </c:pt>
                <c:pt idx="2833">
                  <c:v>28.34</c:v>
                </c:pt>
                <c:pt idx="2834">
                  <c:v>28.35</c:v>
                </c:pt>
                <c:pt idx="2835">
                  <c:v>28.36</c:v>
                </c:pt>
                <c:pt idx="2836">
                  <c:v>28.37</c:v>
                </c:pt>
                <c:pt idx="2837">
                  <c:v>28.38</c:v>
                </c:pt>
                <c:pt idx="2838">
                  <c:v>28.39</c:v>
                </c:pt>
                <c:pt idx="2839">
                  <c:v>28.4</c:v>
                </c:pt>
                <c:pt idx="2840">
                  <c:v>28.41</c:v>
                </c:pt>
                <c:pt idx="2841">
                  <c:v>28.42</c:v>
                </c:pt>
                <c:pt idx="2842">
                  <c:v>28.43</c:v>
                </c:pt>
                <c:pt idx="2843">
                  <c:v>28.44</c:v>
                </c:pt>
                <c:pt idx="2844">
                  <c:v>28.45</c:v>
                </c:pt>
                <c:pt idx="2845">
                  <c:v>28.46</c:v>
                </c:pt>
                <c:pt idx="2846">
                  <c:v>28.47</c:v>
                </c:pt>
                <c:pt idx="2847">
                  <c:v>28.48</c:v>
                </c:pt>
                <c:pt idx="2848">
                  <c:v>28.49</c:v>
                </c:pt>
                <c:pt idx="2849">
                  <c:v>28.5</c:v>
                </c:pt>
                <c:pt idx="2850">
                  <c:v>28.51</c:v>
                </c:pt>
                <c:pt idx="2851">
                  <c:v>28.52</c:v>
                </c:pt>
                <c:pt idx="2852">
                  <c:v>28.53</c:v>
                </c:pt>
                <c:pt idx="2853">
                  <c:v>28.54</c:v>
                </c:pt>
                <c:pt idx="2854">
                  <c:v>28.55</c:v>
                </c:pt>
                <c:pt idx="2855">
                  <c:v>28.56</c:v>
                </c:pt>
                <c:pt idx="2856">
                  <c:v>28.57</c:v>
                </c:pt>
                <c:pt idx="2857">
                  <c:v>28.58</c:v>
                </c:pt>
                <c:pt idx="2858">
                  <c:v>28.59</c:v>
                </c:pt>
                <c:pt idx="2859">
                  <c:v>28.6</c:v>
                </c:pt>
                <c:pt idx="2860">
                  <c:v>28.61</c:v>
                </c:pt>
                <c:pt idx="2861">
                  <c:v>28.62</c:v>
                </c:pt>
                <c:pt idx="2862">
                  <c:v>28.63</c:v>
                </c:pt>
                <c:pt idx="2863">
                  <c:v>28.64</c:v>
                </c:pt>
                <c:pt idx="2864">
                  <c:v>28.65</c:v>
                </c:pt>
                <c:pt idx="2865">
                  <c:v>28.66</c:v>
                </c:pt>
                <c:pt idx="2866">
                  <c:v>28.67</c:v>
                </c:pt>
                <c:pt idx="2867">
                  <c:v>28.68</c:v>
                </c:pt>
                <c:pt idx="2868">
                  <c:v>28.69</c:v>
                </c:pt>
                <c:pt idx="2869">
                  <c:v>28.7</c:v>
                </c:pt>
                <c:pt idx="2870">
                  <c:v>28.71</c:v>
                </c:pt>
                <c:pt idx="2871">
                  <c:v>28.72</c:v>
                </c:pt>
                <c:pt idx="2872">
                  <c:v>28.73</c:v>
                </c:pt>
                <c:pt idx="2873">
                  <c:v>28.74</c:v>
                </c:pt>
                <c:pt idx="2874">
                  <c:v>28.75</c:v>
                </c:pt>
                <c:pt idx="2875">
                  <c:v>28.76</c:v>
                </c:pt>
                <c:pt idx="2876">
                  <c:v>28.77</c:v>
                </c:pt>
                <c:pt idx="2877">
                  <c:v>28.78</c:v>
                </c:pt>
                <c:pt idx="2878">
                  <c:v>28.79</c:v>
                </c:pt>
                <c:pt idx="2879">
                  <c:v>28.8</c:v>
                </c:pt>
                <c:pt idx="2880">
                  <c:v>28.81</c:v>
                </c:pt>
                <c:pt idx="2881">
                  <c:v>28.82</c:v>
                </c:pt>
                <c:pt idx="2882">
                  <c:v>28.83</c:v>
                </c:pt>
                <c:pt idx="2883">
                  <c:v>28.84</c:v>
                </c:pt>
                <c:pt idx="2884">
                  <c:v>28.85</c:v>
                </c:pt>
                <c:pt idx="2885">
                  <c:v>28.86</c:v>
                </c:pt>
                <c:pt idx="2886">
                  <c:v>28.87</c:v>
                </c:pt>
                <c:pt idx="2887">
                  <c:v>28.88</c:v>
                </c:pt>
                <c:pt idx="2888">
                  <c:v>28.89</c:v>
                </c:pt>
                <c:pt idx="2889">
                  <c:v>28.9</c:v>
                </c:pt>
                <c:pt idx="2890">
                  <c:v>28.91</c:v>
                </c:pt>
                <c:pt idx="2891">
                  <c:v>28.92</c:v>
                </c:pt>
                <c:pt idx="2892">
                  <c:v>28.93</c:v>
                </c:pt>
                <c:pt idx="2893">
                  <c:v>28.94</c:v>
                </c:pt>
                <c:pt idx="2894">
                  <c:v>28.95</c:v>
                </c:pt>
                <c:pt idx="2895">
                  <c:v>28.96</c:v>
                </c:pt>
                <c:pt idx="2896">
                  <c:v>28.97</c:v>
                </c:pt>
                <c:pt idx="2897">
                  <c:v>28.98</c:v>
                </c:pt>
                <c:pt idx="2898">
                  <c:v>28.99</c:v>
                </c:pt>
                <c:pt idx="2899">
                  <c:v>29</c:v>
                </c:pt>
                <c:pt idx="2900">
                  <c:v>29.01</c:v>
                </c:pt>
                <c:pt idx="2901">
                  <c:v>29.02</c:v>
                </c:pt>
                <c:pt idx="2902">
                  <c:v>29.03</c:v>
                </c:pt>
                <c:pt idx="2903">
                  <c:v>29.04</c:v>
                </c:pt>
                <c:pt idx="2904">
                  <c:v>29.05</c:v>
                </c:pt>
                <c:pt idx="2905">
                  <c:v>29.06</c:v>
                </c:pt>
                <c:pt idx="2906">
                  <c:v>29.07</c:v>
                </c:pt>
                <c:pt idx="2907">
                  <c:v>29.08</c:v>
                </c:pt>
                <c:pt idx="2908">
                  <c:v>29.09</c:v>
                </c:pt>
                <c:pt idx="2909">
                  <c:v>29.1</c:v>
                </c:pt>
                <c:pt idx="2910">
                  <c:v>29.11</c:v>
                </c:pt>
                <c:pt idx="2911">
                  <c:v>29.12</c:v>
                </c:pt>
                <c:pt idx="2912">
                  <c:v>29.13</c:v>
                </c:pt>
                <c:pt idx="2913">
                  <c:v>29.14</c:v>
                </c:pt>
                <c:pt idx="2914">
                  <c:v>29.15</c:v>
                </c:pt>
                <c:pt idx="2915">
                  <c:v>29.16</c:v>
                </c:pt>
                <c:pt idx="2916">
                  <c:v>29.17</c:v>
                </c:pt>
                <c:pt idx="2917">
                  <c:v>29.18</c:v>
                </c:pt>
                <c:pt idx="2918">
                  <c:v>29.19</c:v>
                </c:pt>
                <c:pt idx="2919">
                  <c:v>29.2</c:v>
                </c:pt>
                <c:pt idx="2920">
                  <c:v>29.21</c:v>
                </c:pt>
                <c:pt idx="2921">
                  <c:v>29.22</c:v>
                </c:pt>
                <c:pt idx="2922">
                  <c:v>29.23</c:v>
                </c:pt>
                <c:pt idx="2923">
                  <c:v>29.24</c:v>
                </c:pt>
                <c:pt idx="2924">
                  <c:v>29.25</c:v>
                </c:pt>
                <c:pt idx="2925">
                  <c:v>29.26</c:v>
                </c:pt>
                <c:pt idx="2926">
                  <c:v>29.27</c:v>
                </c:pt>
                <c:pt idx="2927">
                  <c:v>29.28</c:v>
                </c:pt>
                <c:pt idx="2928">
                  <c:v>29.29</c:v>
                </c:pt>
                <c:pt idx="2929">
                  <c:v>29.3</c:v>
                </c:pt>
                <c:pt idx="2930">
                  <c:v>29.31</c:v>
                </c:pt>
                <c:pt idx="2931">
                  <c:v>29.32</c:v>
                </c:pt>
                <c:pt idx="2932">
                  <c:v>29.33</c:v>
                </c:pt>
                <c:pt idx="2933">
                  <c:v>29.34</c:v>
                </c:pt>
                <c:pt idx="2934">
                  <c:v>29.35</c:v>
                </c:pt>
                <c:pt idx="2935">
                  <c:v>29.36</c:v>
                </c:pt>
                <c:pt idx="2936">
                  <c:v>29.37</c:v>
                </c:pt>
                <c:pt idx="2937">
                  <c:v>29.38</c:v>
                </c:pt>
                <c:pt idx="2938">
                  <c:v>29.39</c:v>
                </c:pt>
                <c:pt idx="2939">
                  <c:v>29.4</c:v>
                </c:pt>
                <c:pt idx="2940">
                  <c:v>29.41</c:v>
                </c:pt>
                <c:pt idx="2941">
                  <c:v>29.42</c:v>
                </c:pt>
                <c:pt idx="2942">
                  <c:v>29.43</c:v>
                </c:pt>
                <c:pt idx="2943">
                  <c:v>29.44</c:v>
                </c:pt>
                <c:pt idx="2944">
                  <c:v>29.45</c:v>
                </c:pt>
                <c:pt idx="2945">
                  <c:v>29.46</c:v>
                </c:pt>
                <c:pt idx="2946">
                  <c:v>29.47</c:v>
                </c:pt>
                <c:pt idx="2947">
                  <c:v>29.48</c:v>
                </c:pt>
                <c:pt idx="2948">
                  <c:v>29.49</c:v>
                </c:pt>
                <c:pt idx="2949">
                  <c:v>29.5</c:v>
                </c:pt>
                <c:pt idx="2950">
                  <c:v>29.51</c:v>
                </c:pt>
                <c:pt idx="2951">
                  <c:v>29.52</c:v>
                </c:pt>
                <c:pt idx="2952">
                  <c:v>29.53</c:v>
                </c:pt>
                <c:pt idx="2953">
                  <c:v>29.54</c:v>
                </c:pt>
                <c:pt idx="2954">
                  <c:v>29.55</c:v>
                </c:pt>
                <c:pt idx="2955">
                  <c:v>29.56</c:v>
                </c:pt>
                <c:pt idx="2956">
                  <c:v>29.57</c:v>
                </c:pt>
                <c:pt idx="2957">
                  <c:v>29.58</c:v>
                </c:pt>
                <c:pt idx="2958">
                  <c:v>29.59</c:v>
                </c:pt>
                <c:pt idx="2959">
                  <c:v>29.6</c:v>
                </c:pt>
                <c:pt idx="2960">
                  <c:v>29.61</c:v>
                </c:pt>
                <c:pt idx="2961">
                  <c:v>29.62</c:v>
                </c:pt>
                <c:pt idx="2962">
                  <c:v>29.63</c:v>
                </c:pt>
                <c:pt idx="2963">
                  <c:v>29.64</c:v>
                </c:pt>
                <c:pt idx="2964">
                  <c:v>29.65</c:v>
                </c:pt>
                <c:pt idx="2965">
                  <c:v>29.66</c:v>
                </c:pt>
                <c:pt idx="2966">
                  <c:v>29.67</c:v>
                </c:pt>
                <c:pt idx="2967">
                  <c:v>29.68</c:v>
                </c:pt>
                <c:pt idx="2968">
                  <c:v>29.69</c:v>
                </c:pt>
                <c:pt idx="2969">
                  <c:v>29.7</c:v>
                </c:pt>
                <c:pt idx="2970">
                  <c:v>29.71</c:v>
                </c:pt>
                <c:pt idx="2971">
                  <c:v>29.72</c:v>
                </c:pt>
                <c:pt idx="2972">
                  <c:v>29.73</c:v>
                </c:pt>
                <c:pt idx="2973">
                  <c:v>29.74</c:v>
                </c:pt>
                <c:pt idx="2974">
                  <c:v>29.75</c:v>
                </c:pt>
                <c:pt idx="2975">
                  <c:v>29.76</c:v>
                </c:pt>
                <c:pt idx="2976">
                  <c:v>29.77</c:v>
                </c:pt>
                <c:pt idx="2977">
                  <c:v>29.78</c:v>
                </c:pt>
                <c:pt idx="2978">
                  <c:v>29.79</c:v>
                </c:pt>
                <c:pt idx="2979">
                  <c:v>29.8</c:v>
                </c:pt>
                <c:pt idx="2980">
                  <c:v>29.81</c:v>
                </c:pt>
                <c:pt idx="2981">
                  <c:v>29.82</c:v>
                </c:pt>
                <c:pt idx="2982">
                  <c:v>29.83</c:v>
                </c:pt>
                <c:pt idx="2983">
                  <c:v>29.84</c:v>
                </c:pt>
                <c:pt idx="2984">
                  <c:v>29.85</c:v>
                </c:pt>
                <c:pt idx="2985">
                  <c:v>29.86</c:v>
                </c:pt>
                <c:pt idx="2986">
                  <c:v>29.87</c:v>
                </c:pt>
                <c:pt idx="2987">
                  <c:v>29.88</c:v>
                </c:pt>
                <c:pt idx="2988">
                  <c:v>29.89</c:v>
                </c:pt>
                <c:pt idx="2989">
                  <c:v>29.9</c:v>
                </c:pt>
                <c:pt idx="2990">
                  <c:v>29.91</c:v>
                </c:pt>
                <c:pt idx="2991">
                  <c:v>29.92</c:v>
                </c:pt>
                <c:pt idx="2992">
                  <c:v>29.93</c:v>
                </c:pt>
                <c:pt idx="2993">
                  <c:v>29.94</c:v>
                </c:pt>
                <c:pt idx="2994">
                  <c:v>29.95</c:v>
                </c:pt>
                <c:pt idx="2995">
                  <c:v>29.96</c:v>
                </c:pt>
                <c:pt idx="2996">
                  <c:v>29.97</c:v>
                </c:pt>
                <c:pt idx="2997">
                  <c:v>29.98</c:v>
                </c:pt>
                <c:pt idx="2998">
                  <c:v>29.99</c:v>
                </c:pt>
                <c:pt idx="2999">
                  <c:v>30</c:v>
                </c:pt>
                <c:pt idx="3000">
                  <c:v>30.01</c:v>
                </c:pt>
                <c:pt idx="3001">
                  <c:v>30.02</c:v>
                </c:pt>
                <c:pt idx="3002">
                  <c:v>30.03</c:v>
                </c:pt>
                <c:pt idx="3003">
                  <c:v>30.04</c:v>
                </c:pt>
                <c:pt idx="3004">
                  <c:v>30.05</c:v>
                </c:pt>
                <c:pt idx="3005">
                  <c:v>30.06</c:v>
                </c:pt>
                <c:pt idx="3006">
                  <c:v>30.07</c:v>
                </c:pt>
                <c:pt idx="3007">
                  <c:v>30.08</c:v>
                </c:pt>
                <c:pt idx="3008">
                  <c:v>30.09</c:v>
                </c:pt>
                <c:pt idx="3009">
                  <c:v>30.1</c:v>
                </c:pt>
                <c:pt idx="3010">
                  <c:v>30.11</c:v>
                </c:pt>
                <c:pt idx="3011">
                  <c:v>30.12</c:v>
                </c:pt>
                <c:pt idx="3012">
                  <c:v>30.13</c:v>
                </c:pt>
                <c:pt idx="3013">
                  <c:v>30.14</c:v>
                </c:pt>
                <c:pt idx="3014">
                  <c:v>30.15</c:v>
                </c:pt>
                <c:pt idx="3015">
                  <c:v>30.16</c:v>
                </c:pt>
                <c:pt idx="3016">
                  <c:v>30.17</c:v>
                </c:pt>
                <c:pt idx="3017">
                  <c:v>30.18</c:v>
                </c:pt>
                <c:pt idx="3018">
                  <c:v>30.19</c:v>
                </c:pt>
                <c:pt idx="3019">
                  <c:v>30.2</c:v>
                </c:pt>
                <c:pt idx="3020">
                  <c:v>30.21</c:v>
                </c:pt>
                <c:pt idx="3021">
                  <c:v>30.22</c:v>
                </c:pt>
                <c:pt idx="3022">
                  <c:v>30.23</c:v>
                </c:pt>
                <c:pt idx="3023">
                  <c:v>30.24</c:v>
                </c:pt>
                <c:pt idx="3024">
                  <c:v>30.25</c:v>
                </c:pt>
                <c:pt idx="3025">
                  <c:v>30.26</c:v>
                </c:pt>
                <c:pt idx="3026">
                  <c:v>30.27</c:v>
                </c:pt>
                <c:pt idx="3027">
                  <c:v>30.28</c:v>
                </c:pt>
                <c:pt idx="3028">
                  <c:v>30.29</c:v>
                </c:pt>
                <c:pt idx="3029">
                  <c:v>30.3</c:v>
                </c:pt>
                <c:pt idx="3030">
                  <c:v>30.31</c:v>
                </c:pt>
                <c:pt idx="3031">
                  <c:v>30.32</c:v>
                </c:pt>
                <c:pt idx="3032">
                  <c:v>30.33</c:v>
                </c:pt>
                <c:pt idx="3033">
                  <c:v>30.34</c:v>
                </c:pt>
                <c:pt idx="3034">
                  <c:v>30.35</c:v>
                </c:pt>
                <c:pt idx="3035">
                  <c:v>30.36</c:v>
                </c:pt>
                <c:pt idx="3036">
                  <c:v>30.37</c:v>
                </c:pt>
                <c:pt idx="3037">
                  <c:v>30.38</c:v>
                </c:pt>
                <c:pt idx="3038">
                  <c:v>30.39</c:v>
                </c:pt>
                <c:pt idx="3039">
                  <c:v>30.4</c:v>
                </c:pt>
                <c:pt idx="3040">
                  <c:v>30.41</c:v>
                </c:pt>
                <c:pt idx="3041">
                  <c:v>30.42</c:v>
                </c:pt>
                <c:pt idx="3042">
                  <c:v>30.43</c:v>
                </c:pt>
                <c:pt idx="3043">
                  <c:v>30.44</c:v>
                </c:pt>
                <c:pt idx="3044">
                  <c:v>30.45</c:v>
                </c:pt>
                <c:pt idx="3045">
                  <c:v>30.46</c:v>
                </c:pt>
                <c:pt idx="3046">
                  <c:v>30.47</c:v>
                </c:pt>
                <c:pt idx="3047">
                  <c:v>30.48</c:v>
                </c:pt>
                <c:pt idx="3048">
                  <c:v>30.49</c:v>
                </c:pt>
                <c:pt idx="3049">
                  <c:v>30.5</c:v>
                </c:pt>
                <c:pt idx="3050">
                  <c:v>30.51</c:v>
                </c:pt>
                <c:pt idx="3051">
                  <c:v>30.52</c:v>
                </c:pt>
                <c:pt idx="3052">
                  <c:v>30.53</c:v>
                </c:pt>
                <c:pt idx="3053">
                  <c:v>30.54</c:v>
                </c:pt>
                <c:pt idx="3054">
                  <c:v>30.55</c:v>
                </c:pt>
                <c:pt idx="3055">
                  <c:v>30.56</c:v>
                </c:pt>
                <c:pt idx="3056">
                  <c:v>30.57</c:v>
                </c:pt>
                <c:pt idx="3057">
                  <c:v>30.58</c:v>
                </c:pt>
                <c:pt idx="3058">
                  <c:v>30.59</c:v>
                </c:pt>
                <c:pt idx="3059">
                  <c:v>30.6</c:v>
                </c:pt>
                <c:pt idx="3060">
                  <c:v>30.61</c:v>
                </c:pt>
                <c:pt idx="3061">
                  <c:v>30.62</c:v>
                </c:pt>
                <c:pt idx="3062">
                  <c:v>30.63</c:v>
                </c:pt>
                <c:pt idx="3063">
                  <c:v>30.64</c:v>
                </c:pt>
                <c:pt idx="3064">
                  <c:v>30.65</c:v>
                </c:pt>
                <c:pt idx="3065">
                  <c:v>30.66</c:v>
                </c:pt>
                <c:pt idx="3066">
                  <c:v>30.67</c:v>
                </c:pt>
                <c:pt idx="3067">
                  <c:v>30.68</c:v>
                </c:pt>
                <c:pt idx="3068">
                  <c:v>30.69</c:v>
                </c:pt>
                <c:pt idx="3069">
                  <c:v>30.7</c:v>
                </c:pt>
                <c:pt idx="3070">
                  <c:v>30.71</c:v>
                </c:pt>
                <c:pt idx="3071">
                  <c:v>30.72</c:v>
                </c:pt>
                <c:pt idx="3072">
                  <c:v>30.73</c:v>
                </c:pt>
                <c:pt idx="3073">
                  <c:v>30.74</c:v>
                </c:pt>
                <c:pt idx="3074">
                  <c:v>30.75</c:v>
                </c:pt>
                <c:pt idx="3075">
                  <c:v>30.76</c:v>
                </c:pt>
                <c:pt idx="3076">
                  <c:v>30.77</c:v>
                </c:pt>
                <c:pt idx="3077">
                  <c:v>30.78</c:v>
                </c:pt>
                <c:pt idx="3078">
                  <c:v>30.79</c:v>
                </c:pt>
                <c:pt idx="3079">
                  <c:v>30.8</c:v>
                </c:pt>
                <c:pt idx="3080">
                  <c:v>30.81</c:v>
                </c:pt>
                <c:pt idx="3081">
                  <c:v>30.82</c:v>
                </c:pt>
                <c:pt idx="3082">
                  <c:v>30.83</c:v>
                </c:pt>
                <c:pt idx="3083">
                  <c:v>30.84</c:v>
                </c:pt>
                <c:pt idx="3084">
                  <c:v>30.85</c:v>
                </c:pt>
                <c:pt idx="3085">
                  <c:v>30.86</c:v>
                </c:pt>
                <c:pt idx="3086">
                  <c:v>30.87</c:v>
                </c:pt>
                <c:pt idx="3087">
                  <c:v>30.88</c:v>
                </c:pt>
                <c:pt idx="3088">
                  <c:v>30.89</c:v>
                </c:pt>
                <c:pt idx="3089">
                  <c:v>30.9</c:v>
                </c:pt>
                <c:pt idx="3090">
                  <c:v>30.91</c:v>
                </c:pt>
                <c:pt idx="3091">
                  <c:v>30.92</c:v>
                </c:pt>
                <c:pt idx="3092">
                  <c:v>30.93</c:v>
                </c:pt>
                <c:pt idx="3093">
                  <c:v>30.94</c:v>
                </c:pt>
                <c:pt idx="3094">
                  <c:v>30.95</c:v>
                </c:pt>
                <c:pt idx="3095">
                  <c:v>30.96</c:v>
                </c:pt>
                <c:pt idx="3096">
                  <c:v>30.97</c:v>
                </c:pt>
                <c:pt idx="3097">
                  <c:v>30.98</c:v>
                </c:pt>
                <c:pt idx="3098">
                  <c:v>30.99</c:v>
                </c:pt>
                <c:pt idx="3099">
                  <c:v>31</c:v>
                </c:pt>
                <c:pt idx="3100">
                  <c:v>31.01</c:v>
                </c:pt>
                <c:pt idx="3101">
                  <c:v>31.02</c:v>
                </c:pt>
                <c:pt idx="3102">
                  <c:v>31.03</c:v>
                </c:pt>
                <c:pt idx="3103">
                  <c:v>31.04</c:v>
                </c:pt>
                <c:pt idx="3104">
                  <c:v>31.05</c:v>
                </c:pt>
                <c:pt idx="3105">
                  <c:v>31.06</c:v>
                </c:pt>
                <c:pt idx="3106">
                  <c:v>31.07</c:v>
                </c:pt>
                <c:pt idx="3107">
                  <c:v>31.08</c:v>
                </c:pt>
                <c:pt idx="3108">
                  <c:v>31.09</c:v>
                </c:pt>
                <c:pt idx="3109">
                  <c:v>31.1</c:v>
                </c:pt>
                <c:pt idx="3110">
                  <c:v>31.11</c:v>
                </c:pt>
                <c:pt idx="3111">
                  <c:v>31.12</c:v>
                </c:pt>
                <c:pt idx="3112">
                  <c:v>31.13</c:v>
                </c:pt>
                <c:pt idx="3113">
                  <c:v>31.14</c:v>
                </c:pt>
                <c:pt idx="3114">
                  <c:v>31.15</c:v>
                </c:pt>
                <c:pt idx="3115">
                  <c:v>31.16</c:v>
                </c:pt>
                <c:pt idx="3116">
                  <c:v>31.17</c:v>
                </c:pt>
                <c:pt idx="3117">
                  <c:v>31.18</c:v>
                </c:pt>
                <c:pt idx="3118">
                  <c:v>31.19</c:v>
                </c:pt>
                <c:pt idx="3119">
                  <c:v>31.2</c:v>
                </c:pt>
                <c:pt idx="3120">
                  <c:v>31.21</c:v>
                </c:pt>
                <c:pt idx="3121">
                  <c:v>31.22</c:v>
                </c:pt>
                <c:pt idx="3122">
                  <c:v>31.23</c:v>
                </c:pt>
                <c:pt idx="3123">
                  <c:v>31.24</c:v>
                </c:pt>
                <c:pt idx="3124">
                  <c:v>31.25</c:v>
                </c:pt>
                <c:pt idx="3125">
                  <c:v>31.26</c:v>
                </c:pt>
                <c:pt idx="3126">
                  <c:v>31.27</c:v>
                </c:pt>
                <c:pt idx="3127">
                  <c:v>31.28</c:v>
                </c:pt>
                <c:pt idx="3128">
                  <c:v>31.29</c:v>
                </c:pt>
                <c:pt idx="3129">
                  <c:v>31.3</c:v>
                </c:pt>
                <c:pt idx="3130">
                  <c:v>31.31</c:v>
                </c:pt>
                <c:pt idx="3131">
                  <c:v>31.32</c:v>
                </c:pt>
                <c:pt idx="3132">
                  <c:v>31.33</c:v>
                </c:pt>
                <c:pt idx="3133">
                  <c:v>31.34</c:v>
                </c:pt>
                <c:pt idx="3134">
                  <c:v>31.35</c:v>
                </c:pt>
                <c:pt idx="3135">
                  <c:v>31.36</c:v>
                </c:pt>
                <c:pt idx="3136">
                  <c:v>31.37</c:v>
                </c:pt>
                <c:pt idx="3137">
                  <c:v>31.38</c:v>
                </c:pt>
                <c:pt idx="3138">
                  <c:v>31.39</c:v>
                </c:pt>
                <c:pt idx="3139">
                  <c:v>31.4</c:v>
                </c:pt>
                <c:pt idx="3140">
                  <c:v>31.41</c:v>
                </c:pt>
                <c:pt idx="3141">
                  <c:v>31.42</c:v>
                </c:pt>
                <c:pt idx="3142">
                  <c:v>31.43</c:v>
                </c:pt>
                <c:pt idx="3143">
                  <c:v>31.44</c:v>
                </c:pt>
                <c:pt idx="3144">
                  <c:v>31.45</c:v>
                </c:pt>
                <c:pt idx="3145">
                  <c:v>31.46</c:v>
                </c:pt>
                <c:pt idx="3146">
                  <c:v>31.47</c:v>
                </c:pt>
                <c:pt idx="3147">
                  <c:v>31.48</c:v>
                </c:pt>
                <c:pt idx="3148">
                  <c:v>31.49</c:v>
                </c:pt>
                <c:pt idx="3149">
                  <c:v>31.5</c:v>
                </c:pt>
                <c:pt idx="3150">
                  <c:v>31.51</c:v>
                </c:pt>
                <c:pt idx="3151">
                  <c:v>31.52</c:v>
                </c:pt>
                <c:pt idx="3152">
                  <c:v>31.53</c:v>
                </c:pt>
                <c:pt idx="3153">
                  <c:v>31.54</c:v>
                </c:pt>
                <c:pt idx="3154">
                  <c:v>31.55</c:v>
                </c:pt>
                <c:pt idx="3155">
                  <c:v>31.56</c:v>
                </c:pt>
                <c:pt idx="3156">
                  <c:v>31.57</c:v>
                </c:pt>
                <c:pt idx="3157">
                  <c:v>31.58</c:v>
                </c:pt>
                <c:pt idx="3158">
                  <c:v>31.59</c:v>
                </c:pt>
                <c:pt idx="3159">
                  <c:v>31.6</c:v>
                </c:pt>
                <c:pt idx="3160">
                  <c:v>31.61</c:v>
                </c:pt>
                <c:pt idx="3161">
                  <c:v>31.62</c:v>
                </c:pt>
                <c:pt idx="3162">
                  <c:v>31.63</c:v>
                </c:pt>
                <c:pt idx="3163">
                  <c:v>31.64</c:v>
                </c:pt>
                <c:pt idx="3164">
                  <c:v>31.65</c:v>
                </c:pt>
                <c:pt idx="3165">
                  <c:v>31.66</c:v>
                </c:pt>
                <c:pt idx="3166">
                  <c:v>31.67</c:v>
                </c:pt>
                <c:pt idx="3167">
                  <c:v>31.68</c:v>
                </c:pt>
                <c:pt idx="3168">
                  <c:v>31.69</c:v>
                </c:pt>
                <c:pt idx="3169">
                  <c:v>31.7</c:v>
                </c:pt>
                <c:pt idx="3170">
                  <c:v>31.71</c:v>
                </c:pt>
                <c:pt idx="3171">
                  <c:v>31.72</c:v>
                </c:pt>
                <c:pt idx="3172">
                  <c:v>31.73</c:v>
                </c:pt>
                <c:pt idx="3173">
                  <c:v>31.74</c:v>
                </c:pt>
                <c:pt idx="3174">
                  <c:v>31.75</c:v>
                </c:pt>
                <c:pt idx="3175">
                  <c:v>31.76</c:v>
                </c:pt>
                <c:pt idx="3176">
                  <c:v>31.77</c:v>
                </c:pt>
                <c:pt idx="3177">
                  <c:v>31.78</c:v>
                </c:pt>
                <c:pt idx="3178">
                  <c:v>31.79</c:v>
                </c:pt>
                <c:pt idx="3179">
                  <c:v>31.8</c:v>
                </c:pt>
                <c:pt idx="3180">
                  <c:v>31.81</c:v>
                </c:pt>
                <c:pt idx="3181">
                  <c:v>31.82</c:v>
                </c:pt>
                <c:pt idx="3182">
                  <c:v>31.83</c:v>
                </c:pt>
                <c:pt idx="3183">
                  <c:v>31.84</c:v>
                </c:pt>
                <c:pt idx="3184">
                  <c:v>31.85</c:v>
                </c:pt>
                <c:pt idx="3185">
                  <c:v>31.86</c:v>
                </c:pt>
                <c:pt idx="3186">
                  <c:v>31.87</c:v>
                </c:pt>
                <c:pt idx="3187">
                  <c:v>31.88</c:v>
                </c:pt>
                <c:pt idx="3188">
                  <c:v>31.89</c:v>
                </c:pt>
                <c:pt idx="3189">
                  <c:v>31.9</c:v>
                </c:pt>
                <c:pt idx="3190">
                  <c:v>31.91</c:v>
                </c:pt>
                <c:pt idx="3191">
                  <c:v>31.92</c:v>
                </c:pt>
                <c:pt idx="3192">
                  <c:v>31.93</c:v>
                </c:pt>
                <c:pt idx="3193">
                  <c:v>31.94</c:v>
                </c:pt>
                <c:pt idx="3194">
                  <c:v>31.95</c:v>
                </c:pt>
                <c:pt idx="3195">
                  <c:v>31.96</c:v>
                </c:pt>
                <c:pt idx="3196">
                  <c:v>31.97</c:v>
                </c:pt>
                <c:pt idx="3197">
                  <c:v>31.98</c:v>
                </c:pt>
                <c:pt idx="3198">
                  <c:v>31.99</c:v>
                </c:pt>
                <c:pt idx="3199">
                  <c:v>32</c:v>
                </c:pt>
                <c:pt idx="3200">
                  <c:v>32.01</c:v>
                </c:pt>
                <c:pt idx="3201">
                  <c:v>32.020000000000003</c:v>
                </c:pt>
                <c:pt idx="3202">
                  <c:v>32.03</c:v>
                </c:pt>
                <c:pt idx="3203">
                  <c:v>32.04</c:v>
                </c:pt>
                <c:pt idx="3204">
                  <c:v>32.049999999999997</c:v>
                </c:pt>
                <c:pt idx="3205">
                  <c:v>32.06</c:v>
                </c:pt>
                <c:pt idx="3206">
                  <c:v>32.07</c:v>
                </c:pt>
                <c:pt idx="3207">
                  <c:v>32.08</c:v>
                </c:pt>
                <c:pt idx="3208">
                  <c:v>32.090000000000003</c:v>
                </c:pt>
                <c:pt idx="3209">
                  <c:v>32.1</c:v>
                </c:pt>
                <c:pt idx="3210">
                  <c:v>32.11</c:v>
                </c:pt>
                <c:pt idx="3211">
                  <c:v>32.119999999999997</c:v>
                </c:pt>
                <c:pt idx="3212">
                  <c:v>32.130000000000003</c:v>
                </c:pt>
                <c:pt idx="3213">
                  <c:v>32.14</c:v>
                </c:pt>
                <c:pt idx="3214">
                  <c:v>32.15</c:v>
                </c:pt>
                <c:pt idx="3215">
                  <c:v>32.159999999999997</c:v>
                </c:pt>
                <c:pt idx="3216">
                  <c:v>32.17</c:v>
                </c:pt>
                <c:pt idx="3217">
                  <c:v>32.18</c:v>
                </c:pt>
                <c:pt idx="3218">
                  <c:v>32.19</c:v>
                </c:pt>
                <c:pt idx="3219">
                  <c:v>32.200000000000003</c:v>
                </c:pt>
                <c:pt idx="3220">
                  <c:v>32.21</c:v>
                </c:pt>
                <c:pt idx="3221">
                  <c:v>32.22</c:v>
                </c:pt>
                <c:pt idx="3222">
                  <c:v>32.229999999999997</c:v>
                </c:pt>
                <c:pt idx="3223">
                  <c:v>32.24</c:v>
                </c:pt>
                <c:pt idx="3224">
                  <c:v>32.25</c:v>
                </c:pt>
                <c:pt idx="3225">
                  <c:v>32.26</c:v>
                </c:pt>
                <c:pt idx="3226">
                  <c:v>32.270000000000003</c:v>
                </c:pt>
                <c:pt idx="3227">
                  <c:v>32.28</c:v>
                </c:pt>
                <c:pt idx="3228">
                  <c:v>32.29</c:v>
                </c:pt>
                <c:pt idx="3229">
                  <c:v>32.299999999999997</c:v>
                </c:pt>
                <c:pt idx="3230">
                  <c:v>32.31</c:v>
                </c:pt>
                <c:pt idx="3231">
                  <c:v>32.32</c:v>
                </c:pt>
                <c:pt idx="3232">
                  <c:v>32.33</c:v>
                </c:pt>
                <c:pt idx="3233">
                  <c:v>32.340000000000003</c:v>
                </c:pt>
                <c:pt idx="3234">
                  <c:v>32.35</c:v>
                </c:pt>
                <c:pt idx="3235">
                  <c:v>32.36</c:v>
                </c:pt>
                <c:pt idx="3236">
                  <c:v>32.369999999999997</c:v>
                </c:pt>
                <c:pt idx="3237">
                  <c:v>32.380000000000003</c:v>
                </c:pt>
                <c:pt idx="3238">
                  <c:v>32.39</c:v>
                </c:pt>
                <c:pt idx="3239">
                  <c:v>32.4</c:v>
                </c:pt>
                <c:pt idx="3240">
                  <c:v>32.409999999999997</c:v>
                </c:pt>
                <c:pt idx="3241">
                  <c:v>32.42</c:v>
                </c:pt>
                <c:pt idx="3242">
                  <c:v>32.43</c:v>
                </c:pt>
                <c:pt idx="3243">
                  <c:v>32.44</c:v>
                </c:pt>
                <c:pt idx="3244">
                  <c:v>32.450000000000003</c:v>
                </c:pt>
                <c:pt idx="3245">
                  <c:v>32.46</c:v>
                </c:pt>
                <c:pt idx="3246">
                  <c:v>32.47</c:v>
                </c:pt>
                <c:pt idx="3247">
                  <c:v>32.479999999999997</c:v>
                </c:pt>
                <c:pt idx="3248">
                  <c:v>32.49</c:v>
                </c:pt>
                <c:pt idx="3249">
                  <c:v>32.5</c:v>
                </c:pt>
                <c:pt idx="3250">
                  <c:v>32.51</c:v>
                </c:pt>
                <c:pt idx="3251">
                  <c:v>32.520000000000003</c:v>
                </c:pt>
                <c:pt idx="3252">
                  <c:v>32.53</c:v>
                </c:pt>
                <c:pt idx="3253">
                  <c:v>32.54</c:v>
                </c:pt>
                <c:pt idx="3254">
                  <c:v>32.549999999999997</c:v>
                </c:pt>
                <c:pt idx="3255">
                  <c:v>32.56</c:v>
                </c:pt>
                <c:pt idx="3256">
                  <c:v>32.57</c:v>
                </c:pt>
                <c:pt idx="3257">
                  <c:v>32.58</c:v>
                </c:pt>
                <c:pt idx="3258">
                  <c:v>32.590000000000003</c:v>
                </c:pt>
                <c:pt idx="3259">
                  <c:v>32.6</c:v>
                </c:pt>
                <c:pt idx="3260">
                  <c:v>32.61</c:v>
                </c:pt>
                <c:pt idx="3261">
                  <c:v>32.619999999999997</c:v>
                </c:pt>
                <c:pt idx="3262">
                  <c:v>32.630000000000003</c:v>
                </c:pt>
                <c:pt idx="3263">
                  <c:v>32.64</c:v>
                </c:pt>
                <c:pt idx="3264">
                  <c:v>32.65</c:v>
                </c:pt>
                <c:pt idx="3265">
                  <c:v>32.659999999999997</c:v>
                </c:pt>
                <c:pt idx="3266">
                  <c:v>32.67</c:v>
                </c:pt>
                <c:pt idx="3267">
                  <c:v>32.68</c:v>
                </c:pt>
                <c:pt idx="3268">
                  <c:v>32.69</c:v>
                </c:pt>
                <c:pt idx="3269">
                  <c:v>32.700000000000003</c:v>
                </c:pt>
                <c:pt idx="3270">
                  <c:v>32.71</c:v>
                </c:pt>
                <c:pt idx="3271">
                  <c:v>32.72</c:v>
                </c:pt>
                <c:pt idx="3272">
                  <c:v>32.729999999999997</c:v>
                </c:pt>
                <c:pt idx="3273">
                  <c:v>32.74</c:v>
                </c:pt>
                <c:pt idx="3274">
                  <c:v>32.75</c:v>
                </c:pt>
                <c:pt idx="3275">
                  <c:v>32.76</c:v>
                </c:pt>
                <c:pt idx="3276">
                  <c:v>32.770000000000003</c:v>
                </c:pt>
                <c:pt idx="3277">
                  <c:v>32.78</c:v>
                </c:pt>
                <c:pt idx="3278">
                  <c:v>32.79</c:v>
                </c:pt>
                <c:pt idx="3279">
                  <c:v>32.799999999999997</c:v>
                </c:pt>
                <c:pt idx="3280">
                  <c:v>32.81</c:v>
                </c:pt>
                <c:pt idx="3281">
                  <c:v>32.82</c:v>
                </c:pt>
                <c:pt idx="3282">
                  <c:v>32.83</c:v>
                </c:pt>
                <c:pt idx="3283">
                  <c:v>32.840000000000003</c:v>
                </c:pt>
                <c:pt idx="3284">
                  <c:v>32.85</c:v>
                </c:pt>
                <c:pt idx="3285">
                  <c:v>32.86</c:v>
                </c:pt>
                <c:pt idx="3286">
                  <c:v>32.869999999999997</c:v>
                </c:pt>
                <c:pt idx="3287">
                  <c:v>32.880000000000003</c:v>
                </c:pt>
                <c:pt idx="3288">
                  <c:v>32.89</c:v>
                </c:pt>
                <c:pt idx="3289">
                  <c:v>32.9</c:v>
                </c:pt>
                <c:pt idx="3290">
                  <c:v>32.909999999999997</c:v>
                </c:pt>
                <c:pt idx="3291">
                  <c:v>32.92</c:v>
                </c:pt>
                <c:pt idx="3292">
                  <c:v>32.93</c:v>
                </c:pt>
                <c:pt idx="3293">
                  <c:v>32.94</c:v>
                </c:pt>
                <c:pt idx="3294">
                  <c:v>32.950000000000003</c:v>
                </c:pt>
                <c:pt idx="3295">
                  <c:v>32.96</c:v>
                </c:pt>
                <c:pt idx="3296">
                  <c:v>32.97</c:v>
                </c:pt>
                <c:pt idx="3297">
                  <c:v>32.979999999999997</c:v>
                </c:pt>
                <c:pt idx="3298">
                  <c:v>32.99</c:v>
                </c:pt>
                <c:pt idx="3299">
                  <c:v>33</c:v>
                </c:pt>
                <c:pt idx="3300">
                  <c:v>33.01</c:v>
                </c:pt>
                <c:pt idx="3301">
                  <c:v>33.020000000000003</c:v>
                </c:pt>
                <c:pt idx="3302">
                  <c:v>33.03</c:v>
                </c:pt>
                <c:pt idx="3303">
                  <c:v>33.04</c:v>
                </c:pt>
                <c:pt idx="3304">
                  <c:v>33.049999999999997</c:v>
                </c:pt>
                <c:pt idx="3305">
                  <c:v>33.06</c:v>
                </c:pt>
                <c:pt idx="3306">
                  <c:v>33.07</c:v>
                </c:pt>
                <c:pt idx="3307">
                  <c:v>33.08</c:v>
                </c:pt>
                <c:pt idx="3308">
                  <c:v>33.090000000000003</c:v>
                </c:pt>
                <c:pt idx="3309">
                  <c:v>33.1</c:v>
                </c:pt>
                <c:pt idx="3310">
                  <c:v>33.11</c:v>
                </c:pt>
                <c:pt idx="3311">
                  <c:v>33.119999999999997</c:v>
                </c:pt>
                <c:pt idx="3312">
                  <c:v>33.130000000000003</c:v>
                </c:pt>
                <c:pt idx="3313">
                  <c:v>33.14</c:v>
                </c:pt>
                <c:pt idx="3314">
                  <c:v>33.15</c:v>
                </c:pt>
                <c:pt idx="3315">
                  <c:v>33.159999999999997</c:v>
                </c:pt>
                <c:pt idx="3316">
                  <c:v>33.17</c:v>
                </c:pt>
                <c:pt idx="3317">
                  <c:v>33.18</c:v>
                </c:pt>
                <c:pt idx="3318">
                  <c:v>33.19</c:v>
                </c:pt>
                <c:pt idx="3319">
                  <c:v>33.200000000000003</c:v>
                </c:pt>
                <c:pt idx="3320">
                  <c:v>33.21</c:v>
                </c:pt>
                <c:pt idx="3321">
                  <c:v>33.22</c:v>
                </c:pt>
                <c:pt idx="3322">
                  <c:v>33.229999999999997</c:v>
                </c:pt>
                <c:pt idx="3323">
                  <c:v>33.24</c:v>
                </c:pt>
                <c:pt idx="3324">
                  <c:v>33.25</c:v>
                </c:pt>
                <c:pt idx="3325">
                  <c:v>33.26</c:v>
                </c:pt>
                <c:pt idx="3326">
                  <c:v>33.270000000000003</c:v>
                </c:pt>
                <c:pt idx="3327">
                  <c:v>33.28</c:v>
                </c:pt>
                <c:pt idx="3328">
                  <c:v>33.29</c:v>
                </c:pt>
                <c:pt idx="3329">
                  <c:v>33.299999999999997</c:v>
                </c:pt>
                <c:pt idx="3330">
                  <c:v>33.31</c:v>
                </c:pt>
                <c:pt idx="3331">
                  <c:v>33.32</c:v>
                </c:pt>
                <c:pt idx="3332">
                  <c:v>33.33</c:v>
                </c:pt>
                <c:pt idx="3333">
                  <c:v>33.340000000000003</c:v>
                </c:pt>
                <c:pt idx="3334">
                  <c:v>33.35</c:v>
                </c:pt>
                <c:pt idx="3335">
                  <c:v>33.36</c:v>
                </c:pt>
                <c:pt idx="3336">
                  <c:v>33.369999999999997</c:v>
                </c:pt>
                <c:pt idx="3337">
                  <c:v>33.380000000000003</c:v>
                </c:pt>
                <c:pt idx="3338">
                  <c:v>33.39</c:v>
                </c:pt>
                <c:pt idx="3339">
                  <c:v>33.4</c:v>
                </c:pt>
                <c:pt idx="3340">
                  <c:v>33.409999999999997</c:v>
                </c:pt>
                <c:pt idx="3341">
                  <c:v>33.42</c:v>
                </c:pt>
                <c:pt idx="3342">
                  <c:v>33.43</c:v>
                </c:pt>
                <c:pt idx="3343">
                  <c:v>33.44</c:v>
                </c:pt>
                <c:pt idx="3344">
                  <c:v>33.450000000000003</c:v>
                </c:pt>
                <c:pt idx="3345">
                  <c:v>33.46</c:v>
                </c:pt>
                <c:pt idx="3346">
                  <c:v>33.47</c:v>
                </c:pt>
                <c:pt idx="3347">
                  <c:v>33.479999999999997</c:v>
                </c:pt>
                <c:pt idx="3348">
                  <c:v>33.49</c:v>
                </c:pt>
                <c:pt idx="3349">
                  <c:v>33.5</c:v>
                </c:pt>
                <c:pt idx="3350">
                  <c:v>33.51</c:v>
                </c:pt>
                <c:pt idx="3351">
                  <c:v>33.520000000000003</c:v>
                </c:pt>
                <c:pt idx="3352">
                  <c:v>33.53</c:v>
                </c:pt>
                <c:pt idx="3353">
                  <c:v>33.54</c:v>
                </c:pt>
                <c:pt idx="3354">
                  <c:v>33.549999999999997</c:v>
                </c:pt>
                <c:pt idx="3355">
                  <c:v>33.56</c:v>
                </c:pt>
                <c:pt idx="3356">
                  <c:v>33.57</c:v>
                </c:pt>
                <c:pt idx="3357">
                  <c:v>33.58</c:v>
                </c:pt>
                <c:pt idx="3358">
                  <c:v>33.590000000000003</c:v>
                </c:pt>
                <c:pt idx="3359">
                  <c:v>33.6</c:v>
                </c:pt>
                <c:pt idx="3360">
                  <c:v>33.61</c:v>
                </c:pt>
                <c:pt idx="3361">
                  <c:v>33.619999999999997</c:v>
                </c:pt>
                <c:pt idx="3362">
                  <c:v>33.630000000000003</c:v>
                </c:pt>
                <c:pt idx="3363">
                  <c:v>33.64</c:v>
                </c:pt>
                <c:pt idx="3364">
                  <c:v>33.65</c:v>
                </c:pt>
                <c:pt idx="3365">
                  <c:v>33.659999999999997</c:v>
                </c:pt>
                <c:pt idx="3366">
                  <c:v>33.67</c:v>
                </c:pt>
                <c:pt idx="3367">
                  <c:v>33.68</c:v>
                </c:pt>
                <c:pt idx="3368">
                  <c:v>33.69</c:v>
                </c:pt>
                <c:pt idx="3369">
                  <c:v>33.700000000000003</c:v>
                </c:pt>
                <c:pt idx="3370">
                  <c:v>33.71</c:v>
                </c:pt>
                <c:pt idx="3371">
                  <c:v>33.72</c:v>
                </c:pt>
                <c:pt idx="3372">
                  <c:v>33.729999999999997</c:v>
                </c:pt>
                <c:pt idx="3373">
                  <c:v>33.74</c:v>
                </c:pt>
                <c:pt idx="3374">
                  <c:v>33.75</c:v>
                </c:pt>
                <c:pt idx="3375">
                  <c:v>33.76</c:v>
                </c:pt>
                <c:pt idx="3376">
                  <c:v>33.770000000000003</c:v>
                </c:pt>
                <c:pt idx="3377">
                  <c:v>33.78</c:v>
                </c:pt>
                <c:pt idx="3378">
                  <c:v>33.79</c:v>
                </c:pt>
                <c:pt idx="3379">
                  <c:v>33.799999999999997</c:v>
                </c:pt>
                <c:pt idx="3380">
                  <c:v>33.81</c:v>
                </c:pt>
                <c:pt idx="3381">
                  <c:v>33.82</c:v>
                </c:pt>
                <c:pt idx="3382">
                  <c:v>33.83</c:v>
                </c:pt>
                <c:pt idx="3383">
                  <c:v>33.840000000000003</c:v>
                </c:pt>
                <c:pt idx="3384">
                  <c:v>33.85</c:v>
                </c:pt>
                <c:pt idx="3385">
                  <c:v>33.86</c:v>
                </c:pt>
                <c:pt idx="3386">
                  <c:v>33.869999999999997</c:v>
                </c:pt>
                <c:pt idx="3387">
                  <c:v>33.880000000000003</c:v>
                </c:pt>
                <c:pt idx="3388">
                  <c:v>33.89</c:v>
                </c:pt>
                <c:pt idx="3389">
                  <c:v>33.9</c:v>
                </c:pt>
                <c:pt idx="3390">
                  <c:v>33.909999999999997</c:v>
                </c:pt>
                <c:pt idx="3391">
                  <c:v>33.92</c:v>
                </c:pt>
                <c:pt idx="3392">
                  <c:v>33.93</c:v>
                </c:pt>
                <c:pt idx="3393">
                  <c:v>33.94</c:v>
                </c:pt>
                <c:pt idx="3394">
                  <c:v>33.950000000000003</c:v>
                </c:pt>
                <c:pt idx="3395">
                  <c:v>33.96</c:v>
                </c:pt>
                <c:pt idx="3396">
                  <c:v>33.97</c:v>
                </c:pt>
                <c:pt idx="3397">
                  <c:v>33.979999999999997</c:v>
                </c:pt>
                <c:pt idx="3398">
                  <c:v>33.99</c:v>
                </c:pt>
                <c:pt idx="3399">
                  <c:v>34</c:v>
                </c:pt>
                <c:pt idx="3400">
                  <c:v>34.01</c:v>
                </c:pt>
                <c:pt idx="3401">
                  <c:v>34.020000000000003</c:v>
                </c:pt>
                <c:pt idx="3402">
                  <c:v>34.03</c:v>
                </c:pt>
                <c:pt idx="3403">
                  <c:v>34.04</c:v>
                </c:pt>
                <c:pt idx="3404">
                  <c:v>34.049999999999997</c:v>
                </c:pt>
                <c:pt idx="3405">
                  <c:v>34.06</c:v>
                </c:pt>
                <c:pt idx="3406">
                  <c:v>34.07</c:v>
                </c:pt>
                <c:pt idx="3407">
                  <c:v>34.08</c:v>
                </c:pt>
                <c:pt idx="3408">
                  <c:v>34.090000000000003</c:v>
                </c:pt>
                <c:pt idx="3409">
                  <c:v>34.1</c:v>
                </c:pt>
                <c:pt idx="3410">
                  <c:v>34.11</c:v>
                </c:pt>
                <c:pt idx="3411">
                  <c:v>34.119999999999997</c:v>
                </c:pt>
                <c:pt idx="3412">
                  <c:v>34.130000000000003</c:v>
                </c:pt>
                <c:pt idx="3413">
                  <c:v>34.14</c:v>
                </c:pt>
                <c:pt idx="3414">
                  <c:v>34.15</c:v>
                </c:pt>
                <c:pt idx="3415">
                  <c:v>34.159999999999997</c:v>
                </c:pt>
                <c:pt idx="3416">
                  <c:v>34.17</c:v>
                </c:pt>
                <c:pt idx="3417">
                  <c:v>34.18</c:v>
                </c:pt>
                <c:pt idx="3418">
                  <c:v>34.19</c:v>
                </c:pt>
                <c:pt idx="3419">
                  <c:v>34.200000000000003</c:v>
                </c:pt>
                <c:pt idx="3420">
                  <c:v>34.21</c:v>
                </c:pt>
                <c:pt idx="3421">
                  <c:v>34.22</c:v>
                </c:pt>
                <c:pt idx="3422">
                  <c:v>34.229999999999997</c:v>
                </c:pt>
                <c:pt idx="3423">
                  <c:v>34.24</c:v>
                </c:pt>
                <c:pt idx="3424">
                  <c:v>34.25</c:v>
                </c:pt>
                <c:pt idx="3425">
                  <c:v>34.26</c:v>
                </c:pt>
                <c:pt idx="3426">
                  <c:v>34.270000000000003</c:v>
                </c:pt>
                <c:pt idx="3427">
                  <c:v>34.28</c:v>
                </c:pt>
                <c:pt idx="3428">
                  <c:v>34.29</c:v>
                </c:pt>
                <c:pt idx="3429">
                  <c:v>34.299999999999997</c:v>
                </c:pt>
                <c:pt idx="3430">
                  <c:v>34.31</c:v>
                </c:pt>
                <c:pt idx="3431">
                  <c:v>34.32</c:v>
                </c:pt>
                <c:pt idx="3432">
                  <c:v>34.33</c:v>
                </c:pt>
                <c:pt idx="3433">
                  <c:v>34.340000000000003</c:v>
                </c:pt>
                <c:pt idx="3434">
                  <c:v>34.35</c:v>
                </c:pt>
                <c:pt idx="3435">
                  <c:v>34.36</c:v>
                </c:pt>
                <c:pt idx="3436">
                  <c:v>34.369999999999997</c:v>
                </c:pt>
                <c:pt idx="3437">
                  <c:v>34.380000000000003</c:v>
                </c:pt>
                <c:pt idx="3438">
                  <c:v>34.39</c:v>
                </c:pt>
                <c:pt idx="3439">
                  <c:v>34.4</c:v>
                </c:pt>
                <c:pt idx="3440">
                  <c:v>34.409999999999997</c:v>
                </c:pt>
                <c:pt idx="3441">
                  <c:v>34.42</c:v>
                </c:pt>
                <c:pt idx="3442">
                  <c:v>34.43</c:v>
                </c:pt>
                <c:pt idx="3443">
                  <c:v>34.44</c:v>
                </c:pt>
                <c:pt idx="3444">
                  <c:v>34.450000000000003</c:v>
                </c:pt>
                <c:pt idx="3445">
                  <c:v>34.46</c:v>
                </c:pt>
                <c:pt idx="3446">
                  <c:v>34.47</c:v>
                </c:pt>
                <c:pt idx="3447">
                  <c:v>34.479999999999997</c:v>
                </c:pt>
                <c:pt idx="3448">
                  <c:v>34.49</c:v>
                </c:pt>
                <c:pt idx="3449">
                  <c:v>34.5</c:v>
                </c:pt>
                <c:pt idx="3450">
                  <c:v>34.51</c:v>
                </c:pt>
                <c:pt idx="3451">
                  <c:v>34.520000000000003</c:v>
                </c:pt>
                <c:pt idx="3452">
                  <c:v>34.53</c:v>
                </c:pt>
                <c:pt idx="3453">
                  <c:v>34.54</c:v>
                </c:pt>
                <c:pt idx="3454">
                  <c:v>34.549999999999997</c:v>
                </c:pt>
                <c:pt idx="3455">
                  <c:v>34.56</c:v>
                </c:pt>
                <c:pt idx="3456">
                  <c:v>34.57</c:v>
                </c:pt>
                <c:pt idx="3457">
                  <c:v>34.58</c:v>
                </c:pt>
                <c:pt idx="3458">
                  <c:v>34.590000000000003</c:v>
                </c:pt>
                <c:pt idx="3459">
                  <c:v>34.6</c:v>
                </c:pt>
                <c:pt idx="3460">
                  <c:v>34.61</c:v>
                </c:pt>
                <c:pt idx="3461">
                  <c:v>34.619999999999997</c:v>
                </c:pt>
                <c:pt idx="3462">
                  <c:v>34.630000000000003</c:v>
                </c:pt>
                <c:pt idx="3463">
                  <c:v>34.64</c:v>
                </c:pt>
                <c:pt idx="3464">
                  <c:v>34.65</c:v>
                </c:pt>
                <c:pt idx="3465">
                  <c:v>34.659999999999997</c:v>
                </c:pt>
                <c:pt idx="3466">
                  <c:v>34.67</c:v>
                </c:pt>
                <c:pt idx="3467">
                  <c:v>34.68</c:v>
                </c:pt>
                <c:pt idx="3468">
                  <c:v>34.69</c:v>
                </c:pt>
                <c:pt idx="3469">
                  <c:v>34.700000000000003</c:v>
                </c:pt>
                <c:pt idx="3470">
                  <c:v>34.71</c:v>
                </c:pt>
                <c:pt idx="3471">
                  <c:v>34.72</c:v>
                </c:pt>
                <c:pt idx="3472">
                  <c:v>34.729999999999997</c:v>
                </c:pt>
                <c:pt idx="3473">
                  <c:v>34.74</c:v>
                </c:pt>
                <c:pt idx="3474">
                  <c:v>34.75</c:v>
                </c:pt>
                <c:pt idx="3475">
                  <c:v>34.76</c:v>
                </c:pt>
                <c:pt idx="3476">
                  <c:v>34.770000000000003</c:v>
                </c:pt>
                <c:pt idx="3477">
                  <c:v>34.78</c:v>
                </c:pt>
                <c:pt idx="3478">
                  <c:v>34.79</c:v>
                </c:pt>
                <c:pt idx="3479">
                  <c:v>34.799999999999997</c:v>
                </c:pt>
                <c:pt idx="3480">
                  <c:v>34.81</c:v>
                </c:pt>
                <c:pt idx="3481">
                  <c:v>34.82</c:v>
                </c:pt>
                <c:pt idx="3482">
                  <c:v>34.83</c:v>
                </c:pt>
                <c:pt idx="3483">
                  <c:v>34.840000000000003</c:v>
                </c:pt>
                <c:pt idx="3484">
                  <c:v>34.85</c:v>
                </c:pt>
                <c:pt idx="3485">
                  <c:v>34.86</c:v>
                </c:pt>
                <c:pt idx="3486">
                  <c:v>34.869999999999997</c:v>
                </c:pt>
                <c:pt idx="3487">
                  <c:v>34.880000000000003</c:v>
                </c:pt>
                <c:pt idx="3488">
                  <c:v>34.89</c:v>
                </c:pt>
                <c:pt idx="3489">
                  <c:v>34.9</c:v>
                </c:pt>
                <c:pt idx="3490">
                  <c:v>34.909999999999997</c:v>
                </c:pt>
                <c:pt idx="3491">
                  <c:v>34.92</c:v>
                </c:pt>
                <c:pt idx="3492">
                  <c:v>34.93</c:v>
                </c:pt>
                <c:pt idx="3493">
                  <c:v>34.94</c:v>
                </c:pt>
                <c:pt idx="3494">
                  <c:v>34.950000000000003</c:v>
                </c:pt>
                <c:pt idx="3495">
                  <c:v>34.96</c:v>
                </c:pt>
                <c:pt idx="3496">
                  <c:v>34.97</c:v>
                </c:pt>
                <c:pt idx="3497">
                  <c:v>34.979999999999997</c:v>
                </c:pt>
                <c:pt idx="3498">
                  <c:v>34.99</c:v>
                </c:pt>
                <c:pt idx="3499">
                  <c:v>35</c:v>
                </c:pt>
                <c:pt idx="3500">
                  <c:v>35.01</c:v>
                </c:pt>
                <c:pt idx="3501">
                  <c:v>35.020000000000003</c:v>
                </c:pt>
                <c:pt idx="3502">
                  <c:v>35.03</c:v>
                </c:pt>
                <c:pt idx="3503">
                  <c:v>35.04</c:v>
                </c:pt>
                <c:pt idx="3504">
                  <c:v>35.049999999999997</c:v>
                </c:pt>
                <c:pt idx="3505">
                  <c:v>35.06</c:v>
                </c:pt>
                <c:pt idx="3506">
                  <c:v>35.07</c:v>
                </c:pt>
                <c:pt idx="3507">
                  <c:v>35.08</c:v>
                </c:pt>
                <c:pt idx="3508">
                  <c:v>35.090000000000003</c:v>
                </c:pt>
                <c:pt idx="3509">
                  <c:v>35.1</c:v>
                </c:pt>
                <c:pt idx="3510">
                  <c:v>35.11</c:v>
                </c:pt>
                <c:pt idx="3511">
                  <c:v>35.119999999999997</c:v>
                </c:pt>
                <c:pt idx="3512">
                  <c:v>35.130000000000003</c:v>
                </c:pt>
                <c:pt idx="3513">
                  <c:v>35.14</c:v>
                </c:pt>
                <c:pt idx="3514">
                  <c:v>35.15</c:v>
                </c:pt>
                <c:pt idx="3515">
                  <c:v>35.159999999999997</c:v>
                </c:pt>
                <c:pt idx="3516">
                  <c:v>35.17</c:v>
                </c:pt>
                <c:pt idx="3517">
                  <c:v>35.18</c:v>
                </c:pt>
                <c:pt idx="3518">
                  <c:v>35.19</c:v>
                </c:pt>
                <c:pt idx="3519">
                  <c:v>35.200000000000003</c:v>
                </c:pt>
                <c:pt idx="3520">
                  <c:v>35.21</c:v>
                </c:pt>
                <c:pt idx="3521">
                  <c:v>35.22</c:v>
                </c:pt>
                <c:pt idx="3522">
                  <c:v>35.229999999999997</c:v>
                </c:pt>
                <c:pt idx="3523">
                  <c:v>35.24</c:v>
                </c:pt>
                <c:pt idx="3524">
                  <c:v>35.25</c:v>
                </c:pt>
                <c:pt idx="3525">
                  <c:v>35.26</c:v>
                </c:pt>
                <c:pt idx="3526">
                  <c:v>35.270000000000003</c:v>
                </c:pt>
                <c:pt idx="3527">
                  <c:v>35.28</c:v>
                </c:pt>
                <c:pt idx="3528">
                  <c:v>35.29</c:v>
                </c:pt>
                <c:pt idx="3529">
                  <c:v>35.299999999999997</c:v>
                </c:pt>
                <c:pt idx="3530">
                  <c:v>35.31</c:v>
                </c:pt>
                <c:pt idx="3531">
                  <c:v>35.32</c:v>
                </c:pt>
                <c:pt idx="3532">
                  <c:v>35.33</c:v>
                </c:pt>
                <c:pt idx="3533">
                  <c:v>35.340000000000003</c:v>
                </c:pt>
                <c:pt idx="3534">
                  <c:v>35.35</c:v>
                </c:pt>
                <c:pt idx="3535">
                  <c:v>35.36</c:v>
                </c:pt>
                <c:pt idx="3536">
                  <c:v>35.369999999999997</c:v>
                </c:pt>
                <c:pt idx="3537">
                  <c:v>35.380000000000003</c:v>
                </c:pt>
                <c:pt idx="3538">
                  <c:v>35.39</c:v>
                </c:pt>
                <c:pt idx="3539">
                  <c:v>35.4</c:v>
                </c:pt>
                <c:pt idx="3540">
                  <c:v>35.409999999999997</c:v>
                </c:pt>
                <c:pt idx="3541">
                  <c:v>35.42</c:v>
                </c:pt>
                <c:pt idx="3542">
                  <c:v>35.43</c:v>
                </c:pt>
                <c:pt idx="3543">
                  <c:v>35.44</c:v>
                </c:pt>
                <c:pt idx="3544">
                  <c:v>35.450000000000003</c:v>
                </c:pt>
                <c:pt idx="3545">
                  <c:v>35.46</c:v>
                </c:pt>
                <c:pt idx="3546">
                  <c:v>35.47</c:v>
                </c:pt>
                <c:pt idx="3547">
                  <c:v>35.479999999999997</c:v>
                </c:pt>
                <c:pt idx="3548">
                  <c:v>35.49</c:v>
                </c:pt>
                <c:pt idx="3549">
                  <c:v>35.5</c:v>
                </c:pt>
                <c:pt idx="3550">
                  <c:v>35.51</c:v>
                </c:pt>
                <c:pt idx="3551">
                  <c:v>35.520000000000003</c:v>
                </c:pt>
                <c:pt idx="3552">
                  <c:v>35.53</c:v>
                </c:pt>
                <c:pt idx="3553">
                  <c:v>35.54</c:v>
                </c:pt>
                <c:pt idx="3554">
                  <c:v>35.549999999999997</c:v>
                </c:pt>
                <c:pt idx="3555">
                  <c:v>35.56</c:v>
                </c:pt>
                <c:pt idx="3556">
                  <c:v>35.57</c:v>
                </c:pt>
                <c:pt idx="3557">
                  <c:v>35.58</c:v>
                </c:pt>
                <c:pt idx="3558">
                  <c:v>35.590000000000003</c:v>
                </c:pt>
                <c:pt idx="3559">
                  <c:v>35.6</c:v>
                </c:pt>
                <c:pt idx="3560">
                  <c:v>35.61</c:v>
                </c:pt>
                <c:pt idx="3561">
                  <c:v>35.619999999999997</c:v>
                </c:pt>
                <c:pt idx="3562">
                  <c:v>35.630000000000003</c:v>
                </c:pt>
                <c:pt idx="3563">
                  <c:v>35.64</c:v>
                </c:pt>
                <c:pt idx="3564">
                  <c:v>35.65</c:v>
                </c:pt>
                <c:pt idx="3565">
                  <c:v>35.659999999999997</c:v>
                </c:pt>
                <c:pt idx="3566">
                  <c:v>35.67</c:v>
                </c:pt>
                <c:pt idx="3567">
                  <c:v>35.68</c:v>
                </c:pt>
                <c:pt idx="3568">
                  <c:v>35.69</c:v>
                </c:pt>
                <c:pt idx="3569">
                  <c:v>35.700000000000003</c:v>
                </c:pt>
                <c:pt idx="3570">
                  <c:v>35.71</c:v>
                </c:pt>
                <c:pt idx="3571">
                  <c:v>35.72</c:v>
                </c:pt>
                <c:pt idx="3572">
                  <c:v>35.729999999999997</c:v>
                </c:pt>
                <c:pt idx="3573">
                  <c:v>35.74</c:v>
                </c:pt>
                <c:pt idx="3574">
                  <c:v>35.75</c:v>
                </c:pt>
                <c:pt idx="3575">
                  <c:v>35.76</c:v>
                </c:pt>
                <c:pt idx="3576">
                  <c:v>35.770000000000003</c:v>
                </c:pt>
                <c:pt idx="3577">
                  <c:v>35.78</c:v>
                </c:pt>
                <c:pt idx="3578">
                  <c:v>35.79</c:v>
                </c:pt>
                <c:pt idx="3579">
                  <c:v>35.799999999999997</c:v>
                </c:pt>
                <c:pt idx="3580">
                  <c:v>35.81</c:v>
                </c:pt>
                <c:pt idx="3581">
                  <c:v>35.82</c:v>
                </c:pt>
                <c:pt idx="3582">
                  <c:v>35.83</c:v>
                </c:pt>
                <c:pt idx="3583">
                  <c:v>35.840000000000003</c:v>
                </c:pt>
                <c:pt idx="3584">
                  <c:v>35.85</c:v>
                </c:pt>
                <c:pt idx="3585">
                  <c:v>35.86</c:v>
                </c:pt>
                <c:pt idx="3586">
                  <c:v>35.869999999999997</c:v>
                </c:pt>
                <c:pt idx="3587">
                  <c:v>35.880000000000003</c:v>
                </c:pt>
                <c:pt idx="3588">
                  <c:v>35.89</c:v>
                </c:pt>
                <c:pt idx="3589">
                  <c:v>35.9</c:v>
                </c:pt>
                <c:pt idx="3590">
                  <c:v>35.909999999999997</c:v>
                </c:pt>
                <c:pt idx="3591">
                  <c:v>35.92</c:v>
                </c:pt>
                <c:pt idx="3592">
                  <c:v>35.93</c:v>
                </c:pt>
                <c:pt idx="3593">
                  <c:v>35.94</c:v>
                </c:pt>
                <c:pt idx="3594">
                  <c:v>35.950000000000003</c:v>
                </c:pt>
                <c:pt idx="3595">
                  <c:v>35.96</c:v>
                </c:pt>
                <c:pt idx="3596">
                  <c:v>35.97</c:v>
                </c:pt>
                <c:pt idx="3597">
                  <c:v>35.979999999999997</c:v>
                </c:pt>
                <c:pt idx="3598">
                  <c:v>35.99</c:v>
                </c:pt>
                <c:pt idx="3599">
                  <c:v>36</c:v>
                </c:pt>
                <c:pt idx="3600">
                  <c:v>36.01</c:v>
                </c:pt>
                <c:pt idx="3601">
                  <c:v>36.020000000000003</c:v>
                </c:pt>
                <c:pt idx="3602">
                  <c:v>36.03</c:v>
                </c:pt>
                <c:pt idx="3603">
                  <c:v>36.04</c:v>
                </c:pt>
                <c:pt idx="3604">
                  <c:v>36.049999999999997</c:v>
                </c:pt>
                <c:pt idx="3605">
                  <c:v>36.06</c:v>
                </c:pt>
                <c:pt idx="3606">
                  <c:v>36.07</c:v>
                </c:pt>
                <c:pt idx="3607">
                  <c:v>36.08</c:v>
                </c:pt>
                <c:pt idx="3608">
                  <c:v>36.090000000000003</c:v>
                </c:pt>
                <c:pt idx="3609">
                  <c:v>36.1</c:v>
                </c:pt>
                <c:pt idx="3610">
                  <c:v>36.11</c:v>
                </c:pt>
                <c:pt idx="3611">
                  <c:v>36.119999999999997</c:v>
                </c:pt>
                <c:pt idx="3612">
                  <c:v>36.130000000000003</c:v>
                </c:pt>
                <c:pt idx="3613">
                  <c:v>36.14</c:v>
                </c:pt>
                <c:pt idx="3614">
                  <c:v>36.15</c:v>
                </c:pt>
                <c:pt idx="3615">
                  <c:v>36.159999999999997</c:v>
                </c:pt>
                <c:pt idx="3616">
                  <c:v>36.17</c:v>
                </c:pt>
                <c:pt idx="3617">
                  <c:v>36.18</c:v>
                </c:pt>
                <c:pt idx="3618">
                  <c:v>36.19</c:v>
                </c:pt>
                <c:pt idx="3619">
                  <c:v>36.200000000000003</c:v>
                </c:pt>
                <c:pt idx="3620">
                  <c:v>36.21</c:v>
                </c:pt>
                <c:pt idx="3621">
                  <c:v>36.22</c:v>
                </c:pt>
                <c:pt idx="3622">
                  <c:v>36.229999999999997</c:v>
                </c:pt>
                <c:pt idx="3623">
                  <c:v>36.24</c:v>
                </c:pt>
                <c:pt idx="3624">
                  <c:v>36.25</c:v>
                </c:pt>
                <c:pt idx="3625">
                  <c:v>36.26</c:v>
                </c:pt>
                <c:pt idx="3626">
                  <c:v>36.270000000000003</c:v>
                </c:pt>
                <c:pt idx="3627">
                  <c:v>36.28</c:v>
                </c:pt>
                <c:pt idx="3628">
                  <c:v>36.29</c:v>
                </c:pt>
                <c:pt idx="3629">
                  <c:v>36.299999999999997</c:v>
                </c:pt>
                <c:pt idx="3630">
                  <c:v>36.31</c:v>
                </c:pt>
                <c:pt idx="3631">
                  <c:v>36.32</c:v>
                </c:pt>
                <c:pt idx="3632">
                  <c:v>36.33</c:v>
                </c:pt>
                <c:pt idx="3633">
                  <c:v>36.340000000000003</c:v>
                </c:pt>
                <c:pt idx="3634">
                  <c:v>36.35</c:v>
                </c:pt>
                <c:pt idx="3635">
                  <c:v>36.36</c:v>
                </c:pt>
                <c:pt idx="3636">
                  <c:v>36.369999999999997</c:v>
                </c:pt>
                <c:pt idx="3637">
                  <c:v>36.380000000000003</c:v>
                </c:pt>
                <c:pt idx="3638">
                  <c:v>36.39</c:v>
                </c:pt>
                <c:pt idx="3639">
                  <c:v>36.4</c:v>
                </c:pt>
                <c:pt idx="3640">
                  <c:v>36.409999999999997</c:v>
                </c:pt>
                <c:pt idx="3641">
                  <c:v>36.42</c:v>
                </c:pt>
                <c:pt idx="3642">
                  <c:v>36.43</c:v>
                </c:pt>
                <c:pt idx="3643">
                  <c:v>36.44</c:v>
                </c:pt>
                <c:pt idx="3644">
                  <c:v>36.450000000000003</c:v>
                </c:pt>
                <c:pt idx="3645">
                  <c:v>36.46</c:v>
                </c:pt>
                <c:pt idx="3646">
                  <c:v>36.47</c:v>
                </c:pt>
                <c:pt idx="3647">
                  <c:v>36.479999999999997</c:v>
                </c:pt>
                <c:pt idx="3648">
                  <c:v>36.49</c:v>
                </c:pt>
                <c:pt idx="3649">
                  <c:v>36.5</c:v>
                </c:pt>
                <c:pt idx="3650">
                  <c:v>36.51</c:v>
                </c:pt>
                <c:pt idx="3651">
                  <c:v>36.520000000000003</c:v>
                </c:pt>
                <c:pt idx="3652">
                  <c:v>36.53</c:v>
                </c:pt>
                <c:pt idx="3653">
                  <c:v>36.54</c:v>
                </c:pt>
                <c:pt idx="3654">
                  <c:v>36.549999999999997</c:v>
                </c:pt>
                <c:pt idx="3655">
                  <c:v>36.56</c:v>
                </c:pt>
                <c:pt idx="3656">
                  <c:v>36.57</c:v>
                </c:pt>
                <c:pt idx="3657">
                  <c:v>36.58</c:v>
                </c:pt>
                <c:pt idx="3658">
                  <c:v>36.590000000000003</c:v>
                </c:pt>
                <c:pt idx="3659">
                  <c:v>36.6</c:v>
                </c:pt>
                <c:pt idx="3660">
                  <c:v>36.61</c:v>
                </c:pt>
                <c:pt idx="3661">
                  <c:v>36.619999999999997</c:v>
                </c:pt>
                <c:pt idx="3662">
                  <c:v>36.630000000000003</c:v>
                </c:pt>
                <c:pt idx="3663">
                  <c:v>36.64</c:v>
                </c:pt>
                <c:pt idx="3664">
                  <c:v>36.65</c:v>
                </c:pt>
                <c:pt idx="3665">
                  <c:v>36.659999999999997</c:v>
                </c:pt>
                <c:pt idx="3666">
                  <c:v>36.67</c:v>
                </c:pt>
                <c:pt idx="3667">
                  <c:v>36.68</c:v>
                </c:pt>
                <c:pt idx="3668">
                  <c:v>36.69</c:v>
                </c:pt>
                <c:pt idx="3669">
                  <c:v>36.700000000000003</c:v>
                </c:pt>
                <c:pt idx="3670">
                  <c:v>36.71</c:v>
                </c:pt>
                <c:pt idx="3671">
                  <c:v>36.72</c:v>
                </c:pt>
                <c:pt idx="3672">
                  <c:v>36.729999999999997</c:v>
                </c:pt>
                <c:pt idx="3673">
                  <c:v>36.74</c:v>
                </c:pt>
                <c:pt idx="3674">
                  <c:v>36.75</c:v>
                </c:pt>
                <c:pt idx="3675">
                  <c:v>36.76</c:v>
                </c:pt>
                <c:pt idx="3676">
                  <c:v>36.770000000000003</c:v>
                </c:pt>
                <c:pt idx="3677">
                  <c:v>36.78</c:v>
                </c:pt>
                <c:pt idx="3678">
                  <c:v>36.79</c:v>
                </c:pt>
                <c:pt idx="3679">
                  <c:v>36.799999999999997</c:v>
                </c:pt>
                <c:pt idx="3680">
                  <c:v>36.81</c:v>
                </c:pt>
                <c:pt idx="3681">
                  <c:v>36.82</c:v>
                </c:pt>
                <c:pt idx="3682">
                  <c:v>36.83</c:v>
                </c:pt>
                <c:pt idx="3683">
                  <c:v>36.840000000000003</c:v>
                </c:pt>
                <c:pt idx="3684">
                  <c:v>36.85</c:v>
                </c:pt>
                <c:pt idx="3685">
                  <c:v>36.86</c:v>
                </c:pt>
                <c:pt idx="3686">
                  <c:v>36.869999999999997</c:v>
                </c:pt>
                <c:pt idx="3687">
                  <c:v>36.880000000000003</c:v>
                </c:pt>
                <c:pt idx="3688">
                  <c:v>36.89</c:v>
                </c:pt>
                <c:pt idx="3689">
                  <c:v>36.9</c:v>
                </c:pt>
                <c:pt idx="3690">
                  <c:v>36.909999999999997</c:v>
                </c:pt>
                <c:pt idx="3691">
                  <c:v>36.92</c:v>
                </c:pt>
                <c:pt idx="3692">
                  <c:v>36.93</c:v>
                </c:pt>
                <c:pt idx="3693">
                  <c:v>36.94</c:v>
                </c:pt>
                <c:pt idx="3694">
                  <c:v>36.950000000000003</c:v>
                </c:pt>
                <c:pt idx="3695">
                  <c:v>36.96</c:v>
                </c:pt>
                <c:pt idx="3696">
                  <c:v>36.97</c:v>
                </c:pt>
                <c:pt idx="3697">
                  <c:v>36.979999999999997</c:v>
                </c:pt>
                <c:pt idx="3698">
                  <c:v>36.99</c:v>
                </c:pt>
                <c:pt idx="3699">
                  <c:v>37</c:v>
                </c:pt>
                <c:pt idx="3700">
                  <c:v>37.01</c:v>
                </c:pt>
                <c:pt idx="3701">
                  <c:v>37.020000000000003</c:v>
                </c:pt>
                <c:pt idx="3702">
                  <c:v>37.03</c:v>
                </c:pt>
                <c:pt idx="3703">
                  <c:v>37.04</c:v>
                </c:pt>
                <c:pt idx="3704">
                  <c:v>37.049999999999997</c:v>
                </c:pt>
                <c:pt idx="3705">
                  <c:v>37.06</c:v>
                </c:pt>
                <c:pt idx="3706">
                  <c:v>37.07</c:v>
                </c:pt>
                <c:pt idx="3707">
                  <c:v>37.08</c:v>
                </c:pt>
                <c:pt idx="3708">
                  <c:v>37.090000000000003</c:v>
                </c:pt>
                <c:pt idx="3709">
                  <c:v>37.1</c:v>
                </c:pt>
                <c:pt idx="3710">
                  <c:v>37.11</c:v>
                </c:pt>
                <c:pt idx="3711">
                  <c:v>37.119999999999997</c:v>
                </c:pt>
                <c:pt idx="3712">
                  <c:v>37.130000000000003</c:v>
                </c:pt>
                <c:pt idx="3713">
                  <c:v>37.14</c:v>
                </c:pt>
                <c:pt idx="3714">
                  <c:v>37.15</c:v>
                </c:pt>
                <c:pt idx="3715">
                  <c:v>37.159999999999997</c:v>
                </c:pt>
                <c:pt idx="3716">
                  <c:v>37.17</c:v>
                </c:pt>
                <c:pt idx="3717">
                  <c:v>37.18</c:v>
                </c:pt>
                <c:pt idx="3718">
                  <c:v>37.19</c:v>
                </c:pt>
                <c:pt idx="3719">
                  <c:v>37.200000000000003</c:v>
                </c:pt>
                <c:pt idx="3720">
                  <c:v>37.21</c:v>
                </c:pt>
                <c:pt idx="3721">
                  <c:v>37.22</c:v>
                </c:pt>
                <c:pt idx="3722">
                  <c:v>37.229999999999997</c:v>
                </c:pt>
                <c:pt idx="3723">
                  <c:v>37.24</c:v>
                </c:pt>
                <c:pt idx="3724">
                  <c:v>37.25</c:v>
                </c:pt>
                <c:pt idx="3725">
                  <c:v>37.26</c:v>
                </c:pt>
                <c:pt idx="3726">
                  <c:v>37.270000000000003</c:v>
                </c:pt>
                <c:pt idx="3727">
                  <c:v>37.28</c:v>
                </c:pt>
                <c:pt idx="3728">
                  <c:v>37.29</c:v>
                </c:pt>
                <c:pt idx="3729">
                  <c:v>37.299999999999997</c:v>
                </c:pt>
                <c:pt idx="3730">
                  <c:v>37.31</c:v>
                </c:pt>
                <c:pt idx="3731">
                  <c:v>37.32</c:v>
                </c:pt>
                <c:pt idx="3732">
                  <c:v>37.33</c:v>
                </c:pt>
                <c:pt idx="3733">
                  <c:v>37.340000000000003</c:v>
                </c:pt>
                <c:pt idx="3734">
                  <c:v>37.35</c:v>
                </c:pt>
                <c:pt idx="3735">
                  <c:v>37.36</c:v>
                </c:pt>
                <c:pt idx="3736">
                  <c:v>37.369999999999997</c:v>
                </c:pt>
                <c:pt idx="3737">
                  <c:v>37.380000000000003</c:v>
                </c:pt>
                <c:pt idx="3738">
                  <c:v>37.39</c:v>
                </c:pt>
                <c:pt idx="3739">
                  <c:v>37.4</c:v>
                </c:pt>
                <c:pt idx="3740">
                  <c:v>37.409999999999997</c:v>
                </c:pt>
                <c:pt idx="3741">
                  <c:v>37.42</c:v>
                </c:pt>
                <c:pt idx="3742">
                  <c:v>37.43</c:v>
                </c:pt>
                <c:pt idx="3743">
                  <c:v>37.44</c:v>
                </c:pt>
                <c:pt idx="3744">
                  <c:v>37.450000000000003</c:v>
                </c:pt>
                <c:pt idx="3745">
                  <c:v>37.46</c:v>
                </c:pt>
                <c:pt idx="3746">
                  <c:v>37.47</c:v>
                </c:pt>
                <c:pt idx="3747">
                  <c:v>37.479999999999997</c:v>
                </c:pt>
                <c:pt idx="3748">
                  <c:v>37.49</c:v>
                </c:pt>
                <c:pt idx="3749">
                  <c:v>37.5</c:v>
                </c:pt>
                <c:pt idx="3750">
                  <c:v>37.51</c:v>
                </c:pt>
                <c:pt idx="3751">
                  <c:v>37.520000000000003</c:v>
                </c:pt>
                <c:pt idx="3752">
                  <c:v>37.53</c:v>
                </c:pt>
                <c:pt idx="3753">
                  <c:v>37.54</c:v>
                </c:pt>
                <c:pt idx="3754">
                  <c:v>37.549999999999997</c:v>
                </c:pt>
                <c:pt idx="3755">
                  <c:v>37.56</c:v>
                </c:pt>
                <c:pt idx="3756">
                  <c:v>37.57</c:v>
                </c:pt>
                <c:pt idx="3757">
                  <c:v>37.58</c:v>
                </c:pt>
                <c:pt idx="3758">
                  <c:v>37.590000000000003</c:v>
                </c:pt>
                <c:pt idx="3759">
                  <c:v>37.6</c:v>
                </c:pt>
                <c:pt idx="3760">
                  <c:v>37.61</c:v>
                </c:pt>
                <c:pt idx="3761">
                  <c:v>37.619999999999997</c:v>
                </c:pt>
                <c:pt idx="3762">
                  <c:v>37.630000000000003</c:v>
                </c:pt>
                <c:pt idx="3763">
                  <c:v>37.64</c:v>
                </c:pt>
                <c:pt idx="3764">
                  <c:v>37.65</c:v>
                </c:pt>
                <c:pt idx="3765">
                  <c:v>37.659999999999997</c:v>
                </c:pt>
                <c:pt idx="3766">
                  <c:v>37.67</c:v>
                </c:pt>
                <c:pt idx="3767">
                  <c:v>37.68</c:v>
                </c:pt>
                <c:pt idx="3768">
                  <c:v>37.69</c:v>
                </c:pt>
                <c:pt idx="3769">
                  <c:v>37.700000000000003</c:v>
                </c:pt>
                <c:pt idx="3770">
                  <c:v>37.71</c:v>
                </c:pt>
                <c:pt idx="3771">
                  <c:v>37.72</c:v>
                </c:pt>
                <c:pt idx="3772">
                  <c:v>37.729999999999997</c:v>
                </c:pt>
                <c:pt idx="3773">
                  <c:v>37.74</c:v>
                </c:pt>
                <c:pt idx="3774">
                  <c:v>37.75</c:v>
                </c:pt>
                <c:pt idx="3775">
                  <c:v>37.76</c:v>
                </c:pt>
                <c:pt idx="3776">
                  <c:v>37.770000000000003</c:v>
                </c:pt>
                <c:pt idx="3777">
                  <c:v>37.78</c:v>
                </c:pt>
                <c:pt idx="3778">
                  <c:v>37.79</c:v>
                </c:pt>
                <c:pt idx="3779">
                  <c:v>37.799999999999997</c:v>
                </c:pt>
                <c:pt idx="3780">
                  <c:v>37.81</c:v>
                </c:pt>
                <c:pt idx="3781">
                  <c:v>37.82</c:v>
                </c:pt>
                <c:pt idx="3782">
                  <c:v>37.83</c:v>
                </c:pt>
                <c:pt idx="3783">
                  <c:v>37.840000000000003</c:v>
                </c:pt>
                <c:pt idx="3784">
                  <c:v>37.85</c:v>
                </c:pt>
                <c:pt idx="3785">
                  <c:v>37.86</c:v>
                </c:pt>
                <c:pt idx="3786">
                  <c:v>37.869999999999997</c:v>
                </c:pt>
                <c:pt idx="3787">
                  <c:v>37.880000000000003</c:v>
                </c:pt>
                <c:pt idx="3788">
                  <c:v>37.89</c:v>
                </c:pt>
                <c:pt idx="3789">
                  <c:v>37.9</c:v>
                </c:pt>
                <c:pt idx="3790">
                  <c:v>37.909999999999997</c:v>
                </c:pt>
                <c:pt idx="3791">
                  <c:v>37.92</c:v>
                </c:pt>
                <c:pt idx="3792">
                  <c:v>37.93</c:v>
                </c:pt>
                <c:pt idx="3793">
                  <c:v>37.94</c:v>
                </c:pt>
                <c:pt idx="3794">
                  <c:v>37.950000000000003</c:v>
                </c:pt>
                <c:pt idx="3795">
                  <c:v>37.96</c:v>
                </c:pt>
                <c:pt idx="3796">
                  <c:v>37.97</c:v>
                </c:pt>
                <c:pt idx="3797">
                  <c:v>37.979999999999997</c:v>
                </c:pt>
                <c:pt idx="3798">
                  <c:v>37.99</c:v>
                </c:pt>
                <c:pt idx="3799">
                  <c:v>38</c:v>
                </c:pt>
                <c:pt idx="3800">
                  <c:v>38.01</c:v>
                </c:pt>
                <c:pt idx="3801">
                  <c:v>38.020000000000003</c:v>
                </c:pt>
                <c:pt idx="3802">
                  <c:v>38.03</c:v>
                </c:pt>
                <c:pt idx="3803">
                  <c:v>38.04</c:v>
                </c:pt>
                <c:pt idx="3804">
                  <c:v>38.049999999999997</c:v>
                </c:pt>
                <c:pt idx="3805">
                  <c:v>38.06</c:v>
                </c:pt>
                <c:pt idx="3806">
                  <c:v>38.07</c:v>
                </c:pt>
                <c:pt idx="3807">
                  <c:v>38.08</c:v>
                </c:pt>
                <c:pt idx="3808">
                  <c:v>38.090000000000003</c:v>
                </c:pt>
                <c:pt idx="3809">
                  <c:v>38.1</c:v>
                </c:pt>
                <c:pt idx="3810">
                  <c:v>38.11</c:v>
                </c:pt>
                <c:pt idx="3811">
                  <c:v>38.119999999999997</c:v>
                </c:pt>
                <c:pt idx="3812">
                  <c:v>38.130000000000003</c:v>
                </c:pt>
                <c:pt idx="3813">
                  <c:v>38.14</c:v>
                </c:pt>
                <c:pt idx="3814">
                  <c:v>38.15</c:v>
                </c:pt>
                <c:pt idx="3815">
                  <c:v>38.159999999999997</c:v>
                </c:pt>
                <c:pt idx="3816">
                  <c:v>38.17</c:v>
                </c:pt>
                <c:pt idx="3817">
                  <c:v>38.18</c:v>
                </c:pt>
                <c:pt idx="3818">
                  <c:v>38.19</c:v>
                </c:pt>
                <c:pt idx="3819">
                  <c:v>38.200000000000003</c:v>
                </c:pt>
                <c:pt idx="3820">
                  <c:v>38.21</c:v>
                </c:pt>
                <c:pt idx="3821">
                  <c:v>38.22</c:v>
                </c:pt>
                <c:pt idx="3822">
                  <c:v>38.229999999999997</c:v>
                </c:pt>
                <c:pt idx="3823">
                  <c:v>38.24</c:v>
                </c:pt>
                <c:pt idx="3824">
                  <c:v>38.25</c:v>
                </c:pt>
                <c:pt idx="3825">
                  <c:v>38.26</c:v>
                </c:pt>
                <c:pt idx="3826">
                  <c:v>38.270000000000003</c:v>
                </c:pt>
                <c:pt idx="3827">
                  <c:v>38.28</c:v>
                </c:pt>
                <c:pt idx="3828">
                  <c:v>38.29</c:v>
                </c:pt>
                <c:pt idx="3829">
                  <c:v>38.299999999999997</c:v>
                </c:pt>
                <c:pt idx="3830">
                  <c:v>38.31</c:v>
                </c:pt>
                <c:pt idx="3831">
                  <c:v>38.32</c:v>
                </c:pt>
                <c:pt idx="3832">
                  <c:v>38.33</c:v>
                </c:pt>
                <c:pt idx="3833">
                  <c:v>38.340000000000003</c:v>
                </c:pt>
                <c:pt idx="3834">
                  <c:v>38.35</c:v>
                </c:pt>
                <c:pt idx="3835">
                  <c:v>38.36</c:v>
                </c:pt>
                <c:pt idx="3836">
                  <c:v>38.369999999999997</c:v>
                </c:pt>
                <c:pt idx="3837">
                  <c:v>38.380000000000003</c:v>
                </c:pt>
                <c:pt idx="3838">
                  <c:v>38.39</c:v>
                </c:pt>
                <c:pt idx="3839">
                  <c:v>38.4</c:v>
                </c:pt>
                <c:pt idx="3840">
                  <c:v>38.409999999999997</c:v>
                </c:pt>
                <c:pt idx="3841">
                  <c:v>38.42</c:v>
                </c:pt>
                <c:pt idx="3842">
                  <c:v>38.43</c:v>
                </c:pt>
                <c:pt idx="3843">
                  <c:v>38.44</c:v>
                </c:pt>
                <c:pt idx="3844">
                  <c:v>38.450000000000003</c:v>
                </c:pt>
                <c:pt idx="3845">
                  <c:v>38.46</c:v>
                </c:pt>
                <c:pt idx="3846">
                  <c:v>38.47</c:v>
                </c:pt>
                <c:pt idx="3847">
                  <c:v>38.479999999999997</c:v>
                </c:pt>
                <c:pt idx="3848">
                  <c:v>38.49</c:v>
                </c:pt>
                <c:pt idx="3849">
                  <c:v>38.5</c:v>
                </c:pt>
                <c:pt idx="3850">
                  <c:v>38.51</c:v>
                </c:pt>
                <c:pt idx="3851">
                  <c:v>38.520000000000003</c:v>
                </c:pt>
                <c:pt idx="3852">
                  <c:v>38.53</c:v>
                </c:pt>
                <c:pt idx="3853">
                  <c:v>38.54</c:v>
                </c:pt>
                <c:pt idx="3854">
                  <c:v>38.549999999999997</c:v>
                </c:pt>
                <c:pt idx="3855">
                  <c:v>38.56</c:v>
                </c:pt>
                <c:pt idx="3856">
                  <c:v>38.57</c:v>
                </c:pt>
                <c:pt idx="3857">
                  <c:v>38.58</c:v>
                </c:pt>
                <c:pt idx="3858">
                  <c:v>38.590000000000003</c:v>
                </c:pt>
                <c:pt idx="3859">
                  <c:v>38.6</c:v>
                </c:pt>
                <c:pt idx="3860">
                  <c:v>38.61</c:v>
                </c:pt>
                <c:pt idx="3861">
                  <c:v>38.619999999999997</c:v>
                </c:pt>
                <c:pt idx="3862">
                  <c:v>38.630000000000003</c:v>
                </c:pt>
                <c:pt idx="3863">
                  <c:v>38.64</c:v>
                </c:pt>
                <c:pt idx="3864">
                  <c:v>38.65</c:v>
                </c:pt>
                <c:pt idx="3865">
                  <c:v>38.659999999999997</c:v>
                </c:pt>
                <c:pt idx="3866">
                  <c:v>38.67</c:v>
                </c:pt>
                <c:pt idx="3867">
                  <c:v>38.68</c:v>
                </c:pt>
                <c:pt idx="3868">
                  <c:v>38.69</c:v>
                </c:pt>
                <c:pt idx="3869">
                  <c:v>38.700000000000003</c:v>
                </c:pt>
                <c:pt idx="3870">
                  <c:v>38.71</c:v>
                </c:pt>
                <c:pt idx="3871">
                  <c:v>38.72</c:v>
                </c:pt>
                <c:pt idx="3872">
                  <c:v>38.729999999999997</c:v>
                </c:pt>
                <c:pt idx="3873">
                  <c:v>38.74</c:v>
                </c:pt>
                <c:pt idx="3874">
                  <c:v>38.75</c:v>
                </c:pt>
                <c:pt idx="3875">
                  <c:v>38.76</c:v>
                </c:pt>
                <c:pt idx="3876">
                  <c:v>38.770000000000003</c:v>
                </c:pt>
                <c:pt idx="3877">
                  <c:v>38.78</c:v>
                </c:pt>
                <c:pt idx="3878">
                  <c:v>38.79</c:v>
                </c:pt>
                <c:pt idx="3879">
                  <c:v>38.799999999999997</c:v>
                </c:pt>
                <c:pt idx="3880">
                  <c:v>38.81</c:v>
                </c:pt>
                <c:pt idx="3881">
                  <c:v>38.82</c:v>
                </c:pt>
                <c:pt idx="3882">
                  <c:v>38.83</c:v>
                </c:pt>
                <c:pt idx="3883">
                  <c:v>38.840000000000003</c:v>
                </c:pt>
                <c:pt idx="3884">
                  <c:v>38.85</c:v>
                </c:pt>
                <c:pt idx="3885">
                  <c:v>38.86</c:v>
                </c:pt>
                <c:pt idx="3886">
                  <c:v>38.869999999999997</c:v>
                </c:pt>
                <c:pt idx="3887">
                  <c:v>38.880000000000003</c:v>
                </c:pt>
                <c:pt idx="3888">
                  <c:v>38.89</c:v>
                </c:pt>
                <c:pt idx="3889">
                  <c:v>38.9</c:v>
                </c:pt>
                <c:pt idx="3890">
                  <c:v>38.909999999999997</c:v>
                </c:pt>
                <c:pt idx="3891">
                  <c:v>38.92</c:v>
                </c:pt>
                <c:pt idx="3892">
                  <c:v>38.93</c:v>
                </c:pt>
                <c:pt idx="3893">
                  <c:v>38.94</c:v>
                </c:pt>
                <c:pt idx="3894">
                  <c:v>38.950000000000003</c:v>
                </c:pt>
                <c:pt idx="3895">
                  <c:v>38.96</c:v>
                </c:pt>
                <c:pt idx="3896">
                  <c:v>38.97</c:v>
                </c:pt>
                <c:pt idx="3897">
                  <c:v>38.979999999999997</c:v>
                </c:pt>
                <c:pt idx="3898">
                  <c:v>38.99</c:v>
                </c:pt>
                <c:pt idx="3899">
                  <c:v>39</c:v>
                </c:pt>
                <c:pt idx="3900">
                  <c:v>39.01</c:v>
                </c:pt>
                <c:pt idx="3901">
                  <c:v>39.020000000000003</c:v>
                </c:pt>
                <c:pt idx="3902">
                  <c:v>39.03</c:v>
                </c:pt>
                <c:pt idx="3903">
                  <c:v>39.04</c:v>
                </c:pt>
                <c:pt idx="3904">
                  <c:v>39.049999999999997</c:v>
                </c:pt>
                <c:pt idx="3905">
                  <c:v>39.06</c:v>
                </c:pt>
                <c:pt idx="3906">
                  <c:v>39.07</c:v>
                </c:pt>
                <c:pt idx="3907">
                  <c:v>39.08</c:v>
                </c:pt>
                <c:pt idx="3908">
                  <c:v>39.090000000000003</c:v>
                </c:pt>
                <c:pt idx="3909">
                  <c:v>39.1</c:v>
                </c:pt>
                <c:pt idx="3910">
                  <c:v>39.11</c:v>
                </c:pt>
                <c:pt idx="3911">
                  <c:v>39.119999999999997</c:v>
                </c:pt>
                <c:pt idx="3912">
                  <c:v>39.130000000000003</c:v>
                </c:pt>
                <c:pt idx="3913">
                  <c:v>39.14</c:v>
                </c:pt>
                <c:pt idx="3914">
                  <c:v>39.15</c:v>
                </c:pt>
                <c:pt idx="3915">
                  <c:v>39.159999999999997</c:v>
                </c:pt>
                <c:pt idx="3916">
                  <c:v>39.17</c:v>
                </c:pt>
                <c:pt idx="3917">
                  <c:v>39.18</c:v>
                </c:pt>
                <c:pt idx="3918">
                  <c:v>39.19</c:v>
                </c:pt>
                <c:pt idx="3919">
                  <c:v>39.200000000000003</c:v>
                </c:pt>
                <c:pt idx="3920">
                  <c:v>39.21</c:v>
                </c:pt>
                <c:pt idx="3921">
                  <c:v>39.22</c:v>
                </c:pt>
                <c:pt idx="3922">
                  <c:v>39.229999999999997</c:v>
                </c:pt>
                <c:pt idx="3923">
                  <c:v>39.24</c:v>
                </c:pt>
                <c:pt idx="3924">
                  <c:v>39.25</c:v>
                </c:pt>
                <c:pt idx="3925">
                  <c:v>39.26</c:v>
                </c:pt>
                <c:pt idx="3926">
                  <c:v>39.270000000000003</c:v>
                </c:pt>
                <c:pt idx="3927">
                  <c:v>39.28</c:v>
                </c:pt>
                <c:pt idx="3928">
                  <c:v>39.29</c:v>
                </c:pt>
                <c:pt idx="3929">
                  <c:v>39.299999999999997</c:v>
                </c:pt>
                <c:pt idx="3930">
                  <c:v>39.31</c:v>
                </c:pt>
                <c:pt idx="3931">
                  <c:v>39.32</c:v>
                </c:pt>
                <c:pt idx="3932">
                  <c:v>39.33</c:v>
                </c:pt>
                <c:pt idx="3933">
                  <c:v>39.340000000000003</c:v>
                </c:pt>
                <c:pt idx="3934">
                  <c:v>39.35</c:v>
                </c:pt>
                <c:pt idx="3935">
                  <c:v>39.36</c:v>
                </c:pt>
                <c:pt idx="3936">
                  <c:v>39.369999999999997</c:v>
                </c:pt>
                <c:pt idx="3937">
                  <c:v>39.380000000000003</c:v>
                </c:pt>
                <c:pt idx="3938">
                  <c:v>39.39</c:v>
                </c:pt>
                <c:pt idx="3939">
                  <c:v>39.4</c:v>
                </c:pt>
                <c:pt idx="3940">
                  <c:v>39.409999999999997</c:v>
                </c:pt>
                <c:pt idx="3941">
                  <c:v>39.42</c:v>
                </c:pt>
                <c:pt idx="3942">
                  <c:v>39.43</c:v>
                </c:pt>
                <c:pt idx="3943">
                  <c:v>39.44</c:v>
                </c:pt>
                <c:pt idx="3944">
                  <c:v>39.450000000000003</c:v>
                </c:pt>
                <c:pt idx="3945">
                  <c:v>39.46</c:v>
                </c:pt>
                <c:pt idx="3946">
                  <c:v>39.47</c:v>
                </c:pt>
                <c:pt idx="3947">
                  <c:v>39.479999999999997</c:v>
                </c:pt>
                <c:pt idx="3948">
                  <c:v>39.49</c:v>
                </c:pt>
                <c:pt idx="3949">
                  <c:v>39.5</c:v>
                </c:pt>
                <c:pt idx="3950">
                  <c:v>39.51</c:v>
                </c:pt>
                <c:pt idx="3951">
                  <c:v>39.520000000000003</c:v>
                </c:pt>
                <c:pt idx="3952">
                  <c:v>39.53</c:v>
                </c:pt>
                <c:pt idx="3953">
                  <c:v>39.54</c:v>
                </c:pt>
                <c:pt idx="3954">
                  <c:v>39.549999999999997</c:v>
                </c:pt>
                <c:pt idx="3955">
                  <c:v>39.56</c:v>
                </c:pt>
                <c:pt idx="3956">
                  <c:v>39.57</c:v>
                </c:pt>
                <c:pt idx="3957">
                  <c:v>39.58</c:v>
                </c:pt>
                <c:pt idx="3958">
                  <c:v>39.590000000000003</c:v>
                </c:pt>
                <c:pt idx="3959">
                  <c:v>39.6</c:v>
                </c:pt>
                <c:pt idx="3960">
                  <c:v>39.61</c:v>
                </c:pt>
                <c:pt idx="3961">
                  <c:v>39.619999999999997</c:v>
                </c:pt>
                <c:pt idx="3962">
                  <c:v>39.630000000000003</c:v>
                </c:pt>
                <c:pt idx="3963">
                  <c:v>39.64</c:v>
                </c:pt>
                <c:pt idx="3964">
                  <c:v>39.65</c:v>
                </c:pt>
                <c:pt idx="3965">
                  <c:v>39.659999999999997</c:v>
                </c:pt>
                <c:pt idx="3966">
                  <c:v>39.67</c:v>
                </c:pt>
                <c:pt idx="3967">
                  <c:v>39.68</c:v>
                </c:pt>
                <c:pt idx="3968">
                  <c:v>39.69</c:v>
                </c:pt>
                <c:pt idx="3969">
                  <c:v>39.700000000000003</c:v>
                </c:pt>
                <c:pt idx="3970">
                  <c:v>39.71</c:v>
                </c:pt>
                <c:pt idx="3971">
                  <c:v>39.72</c:v>
                </c:pt>
                <c:pt idx="3972">
                  <c:v>39.729999999999997</c:v>
                </c:pt>
                <c:pt idx="3973">
                  <c:v>39.74</c:v>
                </c:pt>
                <c:pt idx="3974">
                  <c:v>39.75</c:v>
                </c:pt>
                <c:pt idx="3975">
                  <c:v>39.76</c:v>
                </c:pt>
                <c:pt idx="3976">
                  <c:v>39.770000000000003</c:v>
                </c:pt>
                <c:pt idx="3977">
                  <c:v>39.78</c:v>
                </c:pt>
                <c:pt idx="3978">
                  <c:v>39.79</c:v>
                </c:pt>
                <c:pt idx="3979">
                  <c:v>39.799999999999997</c:v>
                </c:pt>
                <c:pt idx="3980">
                  <c:v>39.81</c:v>
                </c:pt>
                <c:pt idx="3981">
                  <c:v>39.82</c:v>
                </c:pt>
                <c:pt idx="3982">
                  <c:v>39.83</c:v>
                </c:pt>
                <c:pt idx="3983">
                  <c:v>39.840000000000003</c:v>
                </c:pt>
                <c:pt idx="3984">
                  <c:v>39.85</c:v>
                </c:pt>
                <c:pt idx="3985">
                  <c:v>39.86</c:v>
                </c:pt>
                <c:pt idx="3986">
                  <c:v>39.869999999999997</c:v>
                </c:pt>
                <c:pt idx="3987">
                  <c:v>39.880000000000003</c:v>
                </c:pt>
                <c:pt idx="3988">
                  <c:v>39.89</c:v>
                </c:pt>
                <c:pt idx="3989">
                  <c:v>39.9</c:v>
                </c:pt>
                <c:pt idx="3990">
                  <c:v>39.909999999999997</c:v>
                </c:pt>
                <c:pt idx="3991">
                  <c:v>39.92</c:v>
                </c:pt>
                <c:pt idx="3992">
                  <c:v>39.93</c:v>
                </c:pt>
                <c:pt idx="3993">
                  <c:v>39.94</c:v>
                </c:pt>
                <c:pt idx="3994">
                  <c:v>39.950000000000003</c:v>
                </c:pt>
                <c:pt idx="3995">
                  <c:v>39.96</c:v>
                </c:pt>
                <c:pt idx="3996">
                  <c:v>39.97</c:v>
                </c:pt>
                <c:pt idx="3997">
                  <c:v>39.979999999999997</c:v>
                </c:pt>
                <c:pt idx="3998">
                  <c:v>39.99</c:v>
                </c:pt>
                <c:pt idx="3999">
                  <c:v>40</c:v>
                </c:pt>
                <c:pt idx="4000">
                  <c:v>40.01</c:v>
                </c:pt>
                <c:pt idx="4001">
                  <c:v>40.020000000000003</c:v>
                </c:pt>
                <c:pt idx="4002">
                  <c:v>40.03</c:v>
                </c:pt>
                <c:pt idx="4003">
                  <c:v>40.04</c:v>
                </c:pt>
                <c:pt idx="4004">
                  <c:v>40.049999999999997</c:v>
                </c:pt>
                <c:pt idx="4005">
                  <c:v>40.06</c:v>
                </c:pt>
                <c:pt idx="4006">
                  <c:v>40.07</c:v>
                </c:pt>
                <c:pt idx="4007">
                  <c:v>40.08</c:v>
                </c:pt>
                <c:pt idx="4008">
                  <c:v>40.090000000000003</c:v>
                </c:pt>
                <c:pt idx="4009">
                  <c:v>40.1</c:v>
                </c:pt>
                <c:pt idx="4010">
                  <c:v>40.11</c:v>
                </c:pt>
                <c:pt idx="4011">
                  <c:v>40.119999999999997</c:v>
                </c:pt>
                <c:pt idx="4012">
                  <c:v>40.130000000000003</c:v>
                </c:pt>
                <c:pt idx="4013">
                  <c:v>40.14</c:v>
                </c:pt>
                <c:pt idx="4014">
                  <c:v>40.15</c:v>
                </c:pt>
                <c:pt idx="4015">
                  <c:v>40.159999999999997</c:v>
                </c:pt>
                <c:pt idx="4016">
                  <c:v>40.17</c:v>
                </c:pt>
                <c:pt idx="4017">
                  <c:v>40.18</c:v>
                </c:pt>
                <c:pt idx="4018">
                  <c:v>40.19</c:v>
                </c:pt>
                <c:pt idx="4019">
                  <c:v>40.200000000000003</c:v>
                </c:pt>
                <c:pt idx="4020">
                  <c:v>40.21</c:v>
                </c:pt>
                <c:pt idx="4021">
                  <c:v>40.22</c:v>
                </c:pt>
                <c:pt idx="4022">
                  <c:v>40.229999999999997</c:v>
                </c:pt>
                <c:pt idx="4023">
                  <c:v>40.24</c:v>
                </c:pt>
                <c:pt idx="4024">
                  <c:v>40.25</c:v>
                </c:pt>
                <c:pt idx="4025">
                  <c:v>40.26</c:v>
                </c:pt>
                <c:pt idx="4026">
                  <c:v>40.270000000000003</c:v>
                </c:pt>
                <c:pt idx="4027">
                  <c:v>40.28</c:v>
                </c:pt>
                <c:pt idx="4028">
                  <c:v>40.29</c:v>
                </c:pt>
                <c:pt idx="4029">
                  <c:v>40.299999999999997</c:v>
                </c:pt>
                <c:pt idx="4030">
                  <c:v>40.31</c:v>
                </c:pt>
                <c:pt idx="4031">
                  <c:v>40.32</c:v>
                </c:pt>
                <c:pt idx="4032">
                  <c:v>40.33</c:v>
                </c:pt>
                <c:pt idx="4033">
                  <c:v>40.340000000000003</c:v>
                </c:pt>
                <c:pt idx="4034">
                  <c:v>40.35</c:v>
                </c:pt>
                <c:pt idx="4035">
                  <c:v>40.36</c:v>
                </c:pt>
                <c:pt idx="4036">
                  <c:v>40.369999999999997</c:v>
                </c:pt>
                <c:pt idx="4037">
                  <c:v>40.380000000000003</c:v>
                </c:pt>
                <c:pt idx="4038">
                  <c:v>40.39</c:v>
                </c:pt>
                <c:pt idx="4039">
                  <c:v>40.4</c:v>
                </c:pt>
                <c:pt idx="4040">
                  <c:v>40.409999999999997</c:v>
                </c:pt>
                <c:pt idx="4041">
                  <c:v>40.42</c:v>
                </c:pt>
                <c:pt idx="4042">
                  <c:v>40.43</c:v>
                </c:pt>
                <c:pt idx="4043">
                  <c:v>40.44</c:v>
                </c:pt>
                <c:pt idx="4044">
                  <c:v>40.450000000000003</c:v>
                </c:pt>
                <c:pt idx="4045">
                  <c:v>40.46</c:v>
                </c:pt>
                <c:pt idx="4046">
                  <c:v>40.47</c:v>
                </c:pt>
                <c:pt idx="4047">
                  <c:v>40.479999999999997</c:v>
                </c:pt>
                <c:pt idx="4048">
                  <c:v>40.49</c:v>
                </c:pt>
                <c:pt idx="4049">
                  <c:v>40.5</c:v>
                </c:pt>
                <c:pt idx="4050">
                  <c:v>40.51</c:v>
                </c:pt>
                <c:pt idx="4051">
                  <c:v>40.520000000000003</c:v>
                </c:pt>
                <c:pt idx="4052">
                  <c:v>40.53</c:v>
                </c:pt>
                <c:pt idx="4053">
                  <c:v>40.54</c:v>
                </c:pt>
                <c:pt idx="4054">
                  <c:v>40.549999999999997</c:v>
                </c:pt>
                <c:pt idx="4055">
                  <c:v>40.56</c:v>
                </c:pt>
                <c:pt idx="4056">
                  <c:v>40.57</c:v>
                </c:pt>
                <c:pt idx="4057">
                  <c:v>40.58</c:v>
                </c:pt>
                <c:pt idx="4058">
                  <c:v>40.590000000000003</c:v>
                </c:pt>
                <c:pt idx="4059">
                  <c:v>40.6</c:v>
                </c:pt>
                <c:pt idx="4060">
                  <c:v>40.61</c:v>
                </c:pt>
                <c:pt idx="4061">
                  <c:v>40.619999999999997</c:v>
                </c:pt>
                <c:pt idx="4062">
                  <c:v>40.630000000000003</c:v>
                </c:pt>
                <c:pt idx="4063">
                  <c:v>40.64</c:v>
                </c:pt>
                <c:pt idx="4064">
                  <c:v>40.65</c:v>
                </c:pt>
                <c:pt idx="4065">
                  <c:v>40.659999999999997</c:v>
                </c:pt>
                <c:pt idx="4066">
                  <c:v>40.67</c:v>
                </c:pt>
                <c:pt idx="4067">
                  <c:v>40.68</c:v>
                </c:pt>
                <c:pt idx="4068">
                  <c:v>40.69</c:v>
                </c:pt>
                <c:pt idx="4069">
                  <c:v>40.700000000000003</c:v>
                </c:pt>
                <c:pt idx="4070">
                  <c:v>40.71</c:v>
                </c:pt>
                <c:pt idx="4071">
                  <c:v>40.72</c:v>
                </c:pt>
                <c:pt idx="4072">
                  <c:v>40.729999999999997</c:v>
                </c:pt>
                <c:pt idx="4073">
                  <c:v>40.74</c:v>
                </c:pt>
                <c:pt idx="4074">
                  <c:v>40.75</c:v>
                </c:pt>
                <c:pt idx="4075">
                  <c:v>40.76</c:v>
                </c:pt>
                <c:pt idx="4076">
                  <c:v>40.770000000000003</c:v>
                </c:pt>
                <c:pt idx="4077">
                  <c:v>40.78</c:v>
                </c:pt>
                <c:pt idx="4078">
                  <c:v>40.79</c:v>
                </c:pt>
                <c:pt idx="4079">
                  <c:v>40.799999999999997</c:v>
                </c:pt>
                <c:pt idx="4080">
                  <c:v>40.81</c:v>
                </c:pt>
                <c:pt idx="4081">
                  <c:v>40.82</c:v>
                </c:pt>
                <c:pt idx="4082">
                  <c:v>40.83</c:v>
                </c:pt>
                <c:pt idx="4083">
                  <c:v>40.840000000000003</c:v>
                </c:pt>
                <c:pt idx="4084">
                  <c:v>40.85</c:v>
                </c:pt>
                <c:pt idx="4085">
                  <c:v>40.86</c:v>
                </c:pt>
                <c:pt idx="4086">
                  <c:v>40.869999999999997</c:v>
                </c:pt>
                <c:pt idx="4087">
                  <c:v>40.880000000000003</c:v>
                </c:pt>
                <c:pt idx="4088">
                  <c:v>40.89</c:v>
                </c:pt>
                <c:pt idx="4089">
                  <c:v>40.9</c:v>
                </c:pt>
                <c:pt idx="4090">
                  <c:v>40.909999999999997</c:v>
                </c:pt>
                <c:pt idx="4091">
                  <c:v>40.92</c:v>
                </c:pt>
                <c:pt idx="4092">
                  <c:v>40.93</c:v>
                </c:pt>
                <c:pt idx="4093">
                  <c:v>40.94</c:v>
                </c:pt>
                <c:pt idx="4094">
                  <c:v>40.950000000000003</c:v>
                </c:pt>
                <c:pt idx="4095">
                  <c:v>40.96</c:v>
                </c:pt>
                <c:pt idx="4096">
                  <c:v>40.97</c:v>
                </c:pt>
                <c:pt idx="4097">
                  <c:v>40.98</c:v>
                </c:pt>
                <c:pt idx="4098">
                  <c:v>40.99</c:v>
                </c:pt>
                <c:pt idx="4099">
                  <c:v>41</c:v>
                </c:pt>
                <c:pt idx="4100">
                  <c:v>41.01</c:v>
                </c:pt>
                <c:pt idx="4101">
                  <c:v>41.02</c:v>
                </c:pt>
                <c:pt idx="4102">
                  <c:v>41.03</c:v>
                </c:pt>
                <c:pt idx="4103">
                  <c:v>41.04</c:v>
                </c:pt>
                <c:pt idx="4104">
                  <c:v>41.05</c:v>
                </c:pt>
                <c:pt idx="4105">
                  <c:v>41.06</c:v>
                </c:pt>
                <c:pt idx="4106">
                  <c:v>41.07</c:v>
                </c:pt>
                <c:pt idx="4107">
                  <c:v>41.08</c:v>
                </c:pt>
                <c:pt idx="4108">
                  <c:v>41.09</c:v>
                </c:pt>
                <c:pt idx="4109">
                  <c:v>41.1</c:v>
                </c:pt>
                <c:pt idx="4110">
                  <c:v>41.11</c:v>
                </c:pt>
                <c:pt idx="4111">
                  <c:v>41.12</c:v>
                </c:pt>
                <c:pt idx="4112">
                  <c:v>41.13</c:v>
                </c:pt>
                <c:pt idx="4113">
                  <c:v>41.14</c:v>
                </c:pt>
                <c:pt idx="4114">
                  <c:v>41.15</c:v>
                </c:pt>
                <c:pt idx="4115">
                  <c:v>41.16</c:v>
                </c:pt>
                <c:pt idx="4116">
                  <c:v>41.17</c:v>
                </c:pt>
                <c:pt idx="4117">
                  <c:v>41.18</c:v>
                </c:pt>
                <c:pt idx="4118">
                  <c:v>41.19</c:v>
                </c:pt>
                <c:pt idx="4119">
                  <c:v>41.2</c:v>
                </c:pt>
                <c:pt idx="4120">
                  <c:v>41.21</c:v>
                </c:pt>
                <c:pt idx="4121">
                  <c:v>41.22</c:v>
                </c:pt>
                <c:pt idx="4122">
                  <c:v>41.23</c:v>
                </c:pt>
                <c:pt idx="4123">
                  <c:v>41.24</c:v>
                </c:pt>
                <c:pt idx="4124">
                  <c:v>41.25</c:v>
                </c:pt>
                <c:pt idx="4125">
                  <c:v>41.26</c:v>
                </c:pt>
                <c:pt idx="4126">
                  <c:v>41.27</c:v>
                </c:pt>
                <c:pt idx="4127">
                  <c:v>41.28</c:v>
                </c:pt>
                <c:pt idx="4128">
                  <c:v>41.29</c:v>
                </c:pt>
                <c:pt idx="4129">
                  <c:v>41.3</c:v>
                </c:pt>
                <c:pt idx="4130">
                  <c:v>41.31</c:v>
                </c:pt>
                <c:pt idx="4131">
                  <c:v>41.32</c:v>
                </c:pt>
                <c:pt idx="4132">
                  <c:v>41.33</c:v>
                </c:pt>
                <c:pt idx="4133">
                  <c:v>41.34</c:v>
                </c:pt>
                <c:pt idx="4134">
                  <c:v>41.35</c:v>
                </c:pt>
                <c:pt idx="4135">
                  <c:v>41.36</c:v>
                </c:pt>
                <c:pt idx="4136">
                  <c:v>41.37</c:v>
                </c:pt>
                <c:pt idx="4137">
                  <c:v>41.38</c:v>
                </c:pt>
                <c:pt idx="4138">
                  <c:v>41.39</c:v>
                </c:pt>
                <c:pt idx="4139">
                  <c:v>41.4</c:v>
                </c:pt>
                <c:pt idx="4140">
                  <c:v>41.41</c:v>
                </c:pt>
                <c:pt idx="4141">
                  <c:v>41.42</c:v>
                </c:pt>
                <c:pt idx="4142">
                  <c:v>41.43</c:v>
                </c:pt>
                <c:pt idx="4143">
                  <c:v>41.44</c:v>
                </c:pt>
                <c:pt idx="4144">
                  <c:v>41.45</c:v>
                </c:pt>
                <c:pt idx="4145">
                  <c:v>41.46</c:v>
                </c:pt>
                <c:pt idx="4146">
                  <c:v>41.47</c:v>
                </c:pt>
                <c:pt idx="4147">
                  <c:v>41.48</c:v>
                </c:pt>
                <c:pt idx="4148">
                  <c:v>41.49</c:v>
                </c:pt>
                <c:pt idx="4149">
                  <c:v>41.5</c:v>
                </c:pt>
                <c:pt idx="4150">
                  <c:v>41.51</c:v>
                </c:pt>
                <c:pt idx="4151">
                  <c:v>41.52</c:v>
                </c:pt>
                <c:pt idx="4152">
                  <c:v>41.53</c:v>
                </c:pt>
                <c:pt idx="4153">
                  <c:v>41.54</c:v>
                </c:pt>
                <c:pt idx="4154">
                  <c:v>41.55</c:v>
                </c:pt>
                <c:pt idx="4155">
                  <c:v>41.56</c:v>
                </c:pt>
                <c:pt idx="4156">
                  <c:v>41.57</c:v>
                </c:pt>
                <c:pt idx="4157">
                  <c:v>41.58</c:v>
                </c:pt>
                <c:pt idx="4158">
                  <c:v>41.59</c:v>
                </c:pt>
                <c:pt idx="4159">
                  <c:v>41.6</c:v>
                </c:pt>
                <c:pt idx="4160">
                  <c:v>41.61</c:v>
                </c:pt>
                <c:pt idx="4161">
                  <c:v>41.62</c:v>
                </c:pt>
                <c:pt idx="4162">
                  <c:v>41.63</c:v>
                </c:pt>
                <c:pt idx="4163">
                  <c:v>41.64</c:v>
                </c:pt>
                <c:pt idx="4164">
                  <c:v>41.65</c:v>
                </c:pt>
                <c:pt idx="4165">
                  <c:v>41.66</c:v>
                </c:pt>
                <c:pt idx="4166">
                  <c:v>41.67</c:v>
                </c:pt>
                <c:pt idx="4167">
                  <c:v>41.68</c:v>
                </c:pt>
                <c:pt idx="4168">
                  <c:v>41.69</c:v>
                </c:pt>
                <c:pt idx="4169">
                  <c:v>41.7</c:v>
                </c:pt>
                <c:pt idx="4170">
                  <c:v>41.71</c:v>
                </c:pt>
                <c:pt idx="4171">
                  <c:v>41.72</c:v>
                </c:pt>
                <c:pt idx="4172">
                  <c:v>41.73</c:v>
                </c:pt>
                <c:pt idx="4173">
                  <c:v>41.74</c:v>
                </c:pt>
                <c:pt idx="4174">
                  <c:v>41.75</c:v>
                </c:pt>
                <c:pt idx="4175">
                  <c:v>41.76</c:v>
                </c:pt>
                <c:pt idx="4176">
                  <c:v>41.77</c:v>
                </c:pt>
                <c:pt idx="4177">
                  <c:v>41.78</c:v>
                </c:pt>
                <c:pt idx="4178">
                  <c:v>41.79</c:v>
                </c:pt>
                <c:pt idx="4179">
                  <c:v>41.8</c:v>
                </c:pt>
                <c:pt idx="4180">
                  <c:v>41.81</c:v>
                </c:pt>
                <c:pt idx="4181">
                  <c:v>41.82</c:v>
                </c:pt>
                <c:pt idx="4182">
                  <c:v>41.83</c:v>
                </c:pt>
                <c:pt idx="4183">
                  <c:v>41.84</c:v>
                </c:pt>
                <c:pt idx="4184">
                  <c:v>41.85</c:v>
                </c:pt>
                <c:pt idx="4185">
                  <c:v>41.86</c:v>
                </c:pt>
                <c:pt idx="4186">
                  <c:v>41.87</c:v>
                </c:pt>
                <c:pt idx="4187">
                  <c:v>41.88</c:v>
                </c:pt>
                <c:pt idx="4188">
                  <c:v>41.89</c:v>
                </c:pt>
                <c:pt idx="4189">
                  <c:v>41.9</c:v>
                </c:pt>
                <c:pt idx="4190">
                  <c:v>41.91</c:v>
                </c:pt>
                <c:pt idx="4191">
                  <c:v>41.92</c:v>
                </c:pt>
                <c:pt idx="4192">
                  <c:v>41.93</c:v>
                </c:pt>
                <c:pt idx="4193">
                  <c:v>41.94</c:v>
                </c:pt>
                <c:pt idx="4194">
                  <c:v>41.95</c:v>
                </c:pt>
                <c:pt idx="4195">
                  <c:v>41.96</c:v>
                </c:pt>
                <c:pt idx="4196">
                  <c:v>41.97</c:v>
                </c:pt>
                <c:pt idx="4197">
                  <c:v>41.98</c:v>
                </c:pt>
                <c:pt idx="4198">
                  <c:v>41.99</c:v>
                </c:pt>
                <c:pt idx="4199">
                  <c:v>42</c:v>
                </c:pt>
                <c:pt idx="4200">
                  <c:v>42.01</c:v>
                </c:pt>
                <c:pt idx="4201">
                  <c:v>42.02</c:v>
                </c:pt>
                <c:pt idx="4202">
                  <c:v>42.03</c:v>
                </c:pt>
                <c:pt idx="4203">
                  <c:v>42.04</c:v>
                </c:pt>
                <c:pt idx="4204">
                  <c:v>42.05</c:v>
                </c:pt>
                <c:pt idx="4205">
                  <c:v>42.06</c:v>
                </c:pt>
                <c:pt idx="4206">
                  <c:v>42.07</c:v>
                </c:pt>
                <c:pt idx="4207">
                  <c:v>42.08</c:v>
                </c:pt>
                <c:pt idx="4208">
                  <c:v>42.09</c:v>
                </c:pt>
                <c:pt idx="4209">
                  <c:v>42.1</c:v>
                </c:pt>
                <c:pt idx="4210">
                  <c:v>42.11</c:v>
                </c:pt>
                <c:pt idx="4211">
                  <c:v>42.12</c:v>
                </c:pt>
                <c:pt idx="4212">
                  <c:v>42.13</c:v>
                </c:pt>
                <c:pt idx="4213">
                  <c:v>42.14</c:v>
                </c:pt>
                <c:pt idx="4214">
                  <c:v>42.15</c:v>
                </c:pt>
                <c:pt idx="4215">
                  <c:v>42.16</c:v>
                </c:pt>
                <c:pt idx="4216">
                  <c:v>42.17</c:v>
                </c:pt>
                <c:pt idx="4217">
                  <c:v>42.18</c:v>
                </c:pt>
                <c:pt idx="4218">
                  <c:v>42.19</c:v>
                </c:pt>
                <c:pt idx="4219">
                  <c:v>42.2</c:v>
                </c:pt>
                <c:pt idx="4220">
                  <c:v>42.21</c:v>
                </c:pt>
                <c:pt idx="4221">
                  <c:v>42.22</c:v>
                </c:pt>
                <c:pt idx="4222">
                  <c:v>42.23</c:v>
                </c:pt>
                <c:pt idx="4223">
                  <c:v>42.24</c:v>
                </c:pt>
                <c:pt idx="4224">
                  <c:v>42.25</c:v>
                </c:pt>
                <c:pt idx="4225">
                  <c:v>42.26</c:v>
                </c:pt>
                <c:pt idx="4226">
                  <c:v>42.27</c:v>
                </c:pt>
                <c:pt idx="4227">
                  <c:v>42.28</c:v>
                </c:pt>
                <c:pt idx="4228">
                  <c:v>42.29</c:v>
                </c:pt>
                <c:pt idx="4229">
                  <c:v>42.3</c:v>
                </c:pt>
                <c:pt idx="4230">
                  <c:v>42.31</c:v>
                </c:pt>
                <c:pt idx="4231">
                  <c:v>42.32</c:v>
                </c:pt>
                <c:pt idx="4232">
                  <c:v>42.33</c:v>
                </c:pt>
                <c:pt idx="4233">
                  <c:v>42.34</c:v>
                </c:pt>
                <c:pt idx="4234">
                  <c:v>42.35</c:v>
                </c:pt>
                <c:pt idx="4235">
                  <c:v>42.36</c:v>
                </c:pt>
                <c:pt idx="4236">
                  <c:v>42.37</c:v>
                </c:pt>
                <c:pt idx="4237">
                  <c:v>42.38</c:v>
                </c:pt>
                <c:pt idx="4238">
                  <c:v>42.39</c:v>
                </c:pt>
                <c:pt idx="4239">
                  <c:v>42.4</c:v>
                </c:pt>
                <c:pt idx="4240">
                  <c:v>42.41</c:v>
                </c:pt>
                <c:pt idx="4241">
                  <c:v>42.42</c:v>
                </c:pt>
                <c:pt idx="4242">
                  <c:v>42.43</c:v>
                </c:pt>
                <c:pt idx="4243">
                  <c:v>42.44</c:v>
                </c:pt>
                <c:pt idx="4244">
                  <c:v>42.45</c:v>
                </c:pt>
                <c:pt idx="4245">
                  <c:v>42.46</c:v>
                </c:pt>
                <c:pt idx="4246">
                  <c:v>42.47</c:v>
                </c:pt>
                <c:pt idx="4247">
                  <c:v>42.48</c:v>
                </c:pt>
                <c:pt idx="4248">
                  <c:v>42.49</c:v>
                </c:pt>
                <c:pt idx="4249">
                  <c:v>42.5</c:v>
                </c:pt>
                <c:pt idx="4250">
                  <c:v>42.51</c:v>
                </c:pt>
                <c:pt idx="4251">
                  <c:v>42.52</c:v>
                </c:pt>
                <c:pt idx="4252">
                  <c:v>42.53</c:v>
                </c:pt>
                <c:pt idx="4253">
                  <c:v>42.54</c:v>
                </c:pt>
                <c:pt idx="4254">
                  <c:v>42.55</c:v>
                </c:pt>
                <c:pt idx="4255">
                  <c:v>42.56</c:v>
                </c:pt>
                <c:pt idx="4256">
                  <c:v>42.57</c:v>
                </c:pt>
                <c:pt idx="4257">
                  <c:v>42.58</c:v>
                </c:pt>
                <c:pt idx="4258">
                  <c:v>42.59</c:v>
                </c:pt>
                <c:pt idx="4259">
                  <c:v>42.6</c:v>
                </c:pt>
                <c:pt idx="4260">
                  <c:v>42.61</c:v>
                </c:pt>
                <c:pt idx="4261">
                  <c:v>42.62</c:v>
                </c:pt>
                <c:pt idx="4262">
                  <c:v>42.63</c:v>
                </c:pt>
                <c:pt idx="4263">
                  <c:v>42.64</c:v>
                </c:pt>
                <c:pt idx="4264">
                  <c:v>42.65</c:v>
                </c:pt>
                <c:pt idx="4265">
                  <c:v>42.66</c:v>
                </c:pt>
                <c:pt idx="4266">
                  <c:v>42.67</c:v>
                </c:pt>
                <c:pt idx="4267">
                  <c:v>42.68</c:v>
                </c:pt>
                <c:pt idx="4268">
                  <c:v>42.69</c:v>
                </c:pt>
                <c:pt idx="4269">
                  <c:v>42.7</c:v>
                </c:pt>
                <c:pt idx="4270">
                  <c:v>42.71</c:v>
                </c:pt>
                <c:pt idx="4271">
                  <c:v>42.72</c:v>
                </c:pt>
                <c:pt idx="4272">
                  <c:v>42.73</c:v>
                </c:pt>
                <c:pt idx="4273">
                  <c:v>42.74</c:v>
                </c:pt>
                <c:pt idx="4274">
                  <c:v>42.75</c:v>
                </c:pt>
                <c:pt idx="4275">
                  <c:v>42.76</c:v>
                </c:pt>
                <c:pt idx="4276">
                  <c:v>42.77</c:v>
                </c:pt>
                <c:pt idx="4277">
                  <c:v>42.78</c:v>
                </c:pt>
                <c:pt idx="4278">
                  <c:v>42.79</c:v>
                </c:pt>
                <c:pt idx="4279">
                  <c:v>42.8</c:v>
                </c:pt>
                <c:pt idx="4280">
                  <c:v>42.81</c:v>
                </c:pt>
                <c:pt idx="4281">
                  <c:v>42.82</c:v>
                </c:pt>
                <c:pt idx="4282">
                  <c:v>42.83</c:v>
                </c:pt>
                <c:pt idx="4283">
                  <c:v>42.84</c:v>
                </c:pt>
                <c:pt idx="4284">
                  <c:v>42.85</c:v>
                </c:pt>
                <c:pt idx="4285">
                  <c:v>42.86</c:v>
                </c:pt>
                <c:pt idx="4286">
                  <c:v>42.87</c:v>
                </c:pt>
                <c:pt idx="4287">
                  <c:v>42.88</c:v>
                </c:pt>
                <c:pt idx="4288">
                  <c:v>42.89</c:v>
                </c:pt>
                <c:pt idx="4289">
                  <c:v>42.9</c:v>
                </c:pt>
                <c:pt idx="4290">
                  <c:v>42.91</c:v>
                </c:pt>
                <c:pt idx="4291">
                  <c:v>42.92</c:v>
                </c:pt>
                <c:pt idx="4292">
                  <c:v>42.93</c:v>
                </c:pt>
                <c:pt idx="4293">
                  <c:v>42.94</c:v>
                </c:pt>
                <c:pt idx="4294">
                  <c:v>42.95</c:v>
                </c:pt>
                <c:pt idx="4295">
                  <c:v>42.96</c:v>
                </c:pt>
                <c:pt idx="4296">
                  <c:v>42.97</c:v>
                </c:pt>
                <c:pt idx="4297">
                  <c:v>42.98</c:v>
                </c:pt>
                <c:pt idx="4298">
                  <c:v>42.99</c:v>
                </c:pt>
                <c:pt idx="4299">
                  <c:v>43</c:v>
                </c:pt>
                <c:pt idx="4300">
                  <c:v>43.01</c:v>
                </c:pt>
                <c:pt idx="4301">
                  <c:v>43.02</c:v>
                </c:pt>
                <c:pt idx="4302">
                  <c:v>43.03</c:v>
                </c:pt>
                <c:pt idx="4303">
                  <c:v>43.04</c:v>
                </c:pt>
                <c:pt idx="4304">
                  <c:v>43.05</c:v>
                </c:pt>
                <c:pt idx="4305">
                  <c:v>43.06</c:v>
                </c:pt>
                <c:pt idx="4306">
                  <c:v>43.07</c:v>
                </c:pt>
                <c:pt idx="4307">
                  <c:v>43.08</c:v>
                </c:pt>
                <c:pt idx="4308">
                  <c:v>43.09</c:v>
                </c:pt>
                <c:pt idx="4309">
                  <c:v>43.1</c:v>
                </c:pt>
                <c:pt idx="4310">
                  <c:v>43.11</c:v>
                </c:pt>
                <c:pt idx="4311">
                  <c:v>43.12</c:v>
                </c:pt>
                <c:pt idx="4312">
                  <c:v>43.13</c:v>
                </c:pt>
                <c:pt idx="4313">
                  <c:v>43.14</c:v>
                </c:pt>
                <c:pt idx="4314">
                  <c:v>43.15</c:v>
                </c:pt>
                <c:pt idx="4315">
                  <c:v>43.16</c:v>
                </c:pt>
                <c:pt idx="4316">
                  <c:v>43.17</c:v>
                </c:pt>
                <c:pt idx="4317">
                  <c:v>43.18</c:v>
                </c:pt>
                <c:pt idx="4318">
                  <c:v>43.19</c:v>
                </c:pt>
                <c:pt idx="4319">
                  <c:v>43.2</c:v>
                </c:pt>
                <c:pt idx="4320">
                  <c:v>43.21</c:v>
                </c:pt>
                <c:pt idx="4321">
                  <c:v>43.22</c:v>
                </c:pt>
                <c:pt idx="4322">
                  <c:v>43.23</c:v>
                </c:pt>
                <c:pt idx="4323">
                  <c:v>43.24</c:v>
                </c:pt>
                <c:pt idx="4324">
                  <c:v>43.25</c:v>
                </c:pt>
                <c:pt idx="4325">
                  <c:v>43.26</c:v>
                </c:pt>
                <c:pt idx="4326">
                  <c:v>43.27</c:v>
                </c:pt>
                <c:pt idx="4327">
                  <c:v>43.28</c:v>
                </c:pt>
                <c:pt idx="4328">
                  <c:v>43.29</c:v>
                </c:pt>
                <c:pt idx="4329">
                  <c:v>43.3</c:v>
                </c:pt>
                <c:pt idx="4330">
                  <c:v>43.31</c:v>
                </c:pt>
                <c:pt idx="4331">
                  <c:v>43.32</c:v>
                </c:pt>
                <c:pt idx="4332">
                  <c:v>43.33</c:v>
                </c:pt>
                <c:pt idx="4333">
                  <c:v>43.34</c:v>
                </c:pt>
                <c:pt idx="4334">
                  <c:v>43.35</c:v>
                </c:pt>
                <c:pt idx="4335">
                  <c:v>43.36</c:v>
                </c:pt>
                <c:pt idx="4336">
                  <c:v>43.37</c:v>
                </c:pt>
                <c:pt idx="4337">
                  <c:v>43.38</c:v>
                </c:pt>
                <c:pt idx="4338">
                  <c:v>43.39</c:v>
                </c:pt>
                <c:pt idx="4339">
                  <c:v>43.4</c:v>
                </c:pt>
                <c:pt idx="4340">
                  <c:v>43.41</c:v>
                </c:pt>
                <c:pt idx="4341">
                  <c:v>43.42</c:v>
                </c:pt>
                <c:pt idx="4342">
                  <c:v>43.43</c:v>
                </c:pt>
                <c:pt idx="4343">
                  <c:v>43.44</c:v>
                </c:pt>
                <c:pt idx="4344">
                  <c:v>43.45</c:v>
                </c:pt>
                <c:pt idx="4345">
                  <c:v>43.46</c:v>
                </c:pt>
                <c:pt idx="4346">
                  <c:v>43.47</c:v>
                </c:pt>
                <c:pt idx="4347">
                  <c:v>43.48</c:v>
                </c:pt>
                <c:pt idx="4348">
                  <c:v>43.49</c:v>
                </c:pt>
                <c:pt idx="4349">
                  <c:v>43.5</c:v>
                </c:pt>
                <c:pt idx="4350">
                  <c:v>43.51</c:v>
                </c:pt>
                <c:pt idx="4351">
                  <c:v>43.52</c:v>
                </c:pt>
                <c:pt idx="4352">
                  <c:v>43.53</c:v>
                </c:pt>
                <c:pt idx="4353">
                  <c:v>43.54</c:v>
                </c:pt>
                <c:pt idx="4354">
                  <c:v>43.55</c:v>
                </c:pt>
                <c:pt idx="4355">
                  <c:v>43.56</c:v>
                </c:pt>
                <c:pt idx="4356">
                  <c:v>43.57</c:v>
                </c:pt>
                <c:pt idx="4357">
                  <c:v>43.58</c:v>
                </c:pt>
                <c:pt idx="4358">
                  <c:v>43.59</c:v>
                </c:pt>
                <c:pt idx="4359">
                  <c:v>43.6</c:v>
                </c:pt>
                <c:pt idx="4360">
                  <c:v>43.61</c:v>
                </c:pt>
                <c:pt idx="4361">
                  <c:v>43.62</c:v>
                </c:pt>
                <c:pt idx="4362">
                  <c:v>43.63</c:v>
                </c:pt>
                <c:pt idx="4363">
                  <c:v>43.64</c:v>
                </c:pt>
                <c:pt idx="4364">
                  <c:v>43.65</c:v>
                </c:pt>
                <c:pt idx="4365">
                  <c:v>43.66</c:v>
                </c:pt>
                <c:pt idx="4366">
                  <c:v>43.67</c:v>
                </c:pt>
                <c:pt idx="4367">
                  <c:v>43.68</c:v>
                </c:pt>
                <c:pt idx="4368">
                  <c:v>43.69</c:v>
                </c:pt>
                <c:pt idx="4369">
                  <c:v>43.7</c:v>
                </c:pt>
                <c:pt idx="4370">
                  <c:v>43.71</c:v>
                </c:pt>
                <c:pt idx="4371">
                  <c:v>43.72</c:v>
                </c:pt>
                <c:pt idx="4372">
                  <c:v>43.73</c:v>
                </c:pt>
                <c:pt idx="4373">
                  <c:v>43.74</c:v>
                </c:pt>
                <c:pt idx="4374">
                  <c:v>43.75</c:v>
                </c:pt>
                <c:pt idx="4375">
                  <c:v>43.76</c:v>
                </c:pt>
                <c:pt idx="4376">
                  <c:v>43.77</c:v>
                </c:pt>
                <c:pt idx="4377">
                  <c:v>43.78</c:v>
                </c:pt>
                <c:pt idx="4378">
                  <c:v>43.79</c:v>
                </c:pt>
                <c:pt idx="4379">
                  <c:v>43.8</c:v>
                </c:pt>
                <c:pt idx="4380">
                  <c:v>43.81</c:v>
                </c:pt>
                <c:pt idx="4381">
                  <c:v>43.82</c:v>
                </c:pt>
                <c:pt idx="4382">
                  <c:v>43.83</c:v>
                </c:pt>
                <c:pt idx="4383">
                  <c:v>43.84</c:v>
                </c:pt>
                <c:pt idx="4384">
                  <c:v>43.85</c:v>
                </c:pt>
                <c:pt idx="4385">
                  <c:v>43.86</c:v>
                </c:pt>
                <c:pt idx="4386">
                  <c:v>43.87</c:v>
                </c:pt>
                <c:pt idx="4387">
                  <c:v>43.88</c:v>
                </c:pt>
                <c:pt idx="4388">
                  <c:v>43.89</c:v>
                </c:pt>
                <c:pt idx="4389">
                  <c:v>43.9</c:v>
                </c:pt>
                <c:pt idx="4390">
                  <c:v>43.91</c:v>
                </c:pt>
                <c:pt idx="4391">
                  <c:v>43.92</c:v>
                </c:pt>
                <c:pt idx="4392">
                  <c:v>43.93</c:v>
                </c:pt>
                <c:pt idx="4393">
                  <c:v>43.94</c:v>
                </c:pt>
                <c:pt idx="4394">
                  <c:v>43.95</c:v>
                </c:pt>
                <c:pt idx="4395">
                  <c:v>43.96</c:v>
                </c:pt>
                <c:pt idx="4396">
                  <c:v>43.97</c:v>
                </c:pt>
                <c:pt idx="4397">
                  <c:v>43.98</c:v>
                </c:pt>
                <c:pt idx="4398">
                  <c:v>43.99</c:v>
                </c:pt>
                <c:pt idx="4399">
                  <c:v>44</c:v>
                </c:pt>
                <c:pt idx="4400">
                  <c:v>44.01</c:v>
                </c:pt>
                <c:pt idx="4401">
                  <c:v>44.02</c:v>
                </c:pt>
                <c:pt idx="4402">
                  <c:v>44.03</c:v>
                </c:pt>
                <c:pt idx="4403">
                  <c:v>44.04</c:v>
                </c:pt>
                <c:pt idx="4404">
                  <c:v>44.05</c:v>
                </c:pt>
                <c:pt idx="4405">
                  <c:v>44.06</c:v>
                </c:pt>
                <c:pt idx="4406">
                  <c:v>44.07</c:v>
                </c:pt>
                <c:pt idx="4407">
                  <c:v>44.08</c:v>
                </c:pt>
                <c:pt idx="4408">
                  <c:v>44.09</c:v>
                </c:pt>
                <c:pt idx="4409">
                  <c:v>44.1</c:v>
                </c:pt>
                <c:pt idx="4410">
                  <c:v>44.11</c:v>
                </c:pt>
                <c:pt idx="4411">
                  <c:v>44.12</c:v>
                </c:pt>
                <c:pt idx="4412">
                  <c:v>44.13</c:v>
                </c:pt>
                <c:pt idx="4413">
                  <c:v>44.14</c:v>
                </c:pt>
                <c:pt idx="4414">
                  <c:v>44.15</c:v>
                </c:pt>
                <c:pt idx="4415">
                  <c:v>44.16</c:v>
                </c:pt>
                <c:pt idx="4416">
                  <c:v>44.17</c:v>
                </c:pt>
                <c:pt idx="4417">
                  <c:v>44.18</c:v>
                </c:pt>
                <c:pt idx="4418">
                  <c:v>44.19</c:v>
                </c:pt>
                <c:pt idx="4419">
                  <c:v>44.2</c:v>
                </c:pt>
                <c:pt idx="4420">
                  <c:v>44.21</c:v>
                </c:pt>
                <c:pt idx="4421">
                  <c:v>44.22</c:v>
                </c:pt>
                <c:pt idx="4422">
                  <c:v>44.23</c:v>
                </c:pt>
                <c:pt idx="4423">
                  <c:v>44.24</c:v>
                </c:pt>
                <c:pt idx="4424">
                  <c:v>44.25</c:v>
                </c:pt>
                <c:pt idx="4425">
                  <c:v>44.26</c:v>
                </c:pt>
                <c:pt idx="4426">
                  <c:v>44.27</c:v>
                </c:pt>
                <c:pt idx="4427">
                  <c:v>44.28</c:v>
                </c:pt>
                <c:pt idx="4428">
                  <c:v>44.29</c:v>
                </c:pt>
                <c:pt idx="4429">
                  <c:v>44.3</c:v>
                </c:pt>
                <c:pt idx="4430">
                  <c:v>44.31</c:v>
                </c:pt>
                <c:pt idx="4431">
                  <c:v>44.32</c:v>
                </c:pt>
                <c:pt idx="4432">
                  <c:v>44.33</c:v>
                </c:pt>
                <c:pt idx="4433">
                  <c:v>44.34</c:v>
                </c:pt>
                <c:pt idx="4434">
                  <c:v>44.35</c:v>
                </c:pt>
                <c:pt idx="4435">
                  <c:v>44.36</c:v>
                </c:pt>
                <c:pt idx="4436">
                  <c:v>44.37</c:v>
                </c:pt>
                <c:pt idx="4437">
                  <c:v>44.38</c:v>
                </c:pt>
                <c:pt idx="4438">
                  <c:v>44.39</c:v>
                </c:pt>
                <c:pt idx="4439">
                  <c:v>44.4</c:v>
                </c:pt>
                <c:pt idx="4440">
                  <c:v>44.41</c:v>
                </c:pt>
                <c:pt idx="4441">
                  <c:v>44.42</c:v>
                </c:pt>
                <c:pt idx="4442">
                  <c:v>44.43</c:v>
                </c:pt>
                <c:pt idx="4443">
                  <c:v>44.44</c:v>
                </c:pt>
                <c:pt idx="4444">
                  <c:v>44.45</c:v>
                </c:pt>
                <c:pt idx="4445">
                  <c:v>44.46</c:v>
                </c:pt>
                <c:pt idx="4446">
                  <c:v>44.47</c:v>
                </c:pt>
                <c:pt idx="4447">
                  <c:v>44.48</c:v>
                </c:pt>
                <c:pt idx="4448">
                  <c:v>44.49</c:v>
                </c:pt>
                <c:pt idx="4449">
                  <c:v>44.5</c:v>
                </c:pt>
                <c:pt idx="4450">
                  <c:v>44.51</c:v>
                </c:pt>
                <c:pt idx="4451">
                  <c:v>44.52</c:v>
                </c:pt>
                <c:pt idx="4452">
                  <c:v>44.53</c:v>
                </c:pt>
                <c:pt idx="4453">
                  <c:v>44.54</c:v>
                </c:pt>
                <c:pt idx="4454">
                  <c:v>44.55</c:v>
                </c:pt>
                <c:pt idx="4455">
                  <c:v>44.56</c:v>
                </c:pt>
                <c:pt idx="4456">
                  <c:v>44.57</c:v>
                </c:pt>
                <c:pt idx="4457">
                  <c:v>44.58</c:v>
                </c:pt>
                <c:pt idx="4458">
                  <c:v>44.59</c:v>
                </c:pt>
                <c:pt idx="4459">
                  <c:v>44.6</c:v>
                </c:pt>
                <c:pt idx="4460">
                  <c:v>44.61</c:v>
                </c:pt>
                <c:pt idx="4461">
                  <c:v>44.62</c:v>
                </c:pt>
                <c:pt idx="4462">
                  <c:v>44.63</c:v>
                </c:pt>
                <c:pt idx="4463">
                  <c:v>44.64</c:v>
                </c:pt>
                <c:pt idx="4464">
                  <c:v>44.65</c:v>
                </c:pt>
                <c:pt idx="4465">
                  <c:v>44.66</c:v>
                </c:pt>
                <c:pt idx="4466">
                  <c:v>44.67</c:v>
                </c:pt>
                <c:pt idx="4467">
                  <c:v>44.68</c:v>
                </c:pt>
                <c:pt idx="4468">
                  <c:v>44.69</c:v>
                </c:pt>
                <c:pt idx="4469">
                  <c:v>44.7</c:v>
                </c:pt>
                <c:pt idx="4470">
                  <c:v>44.71</c:v>
                </c:pt>
                <c:pt idx="4471">
                  <c:v>44.72</c:v>
                </c:pt>
                <c:pt idx="4472">
                  <c:v>44.73</c:v>
                </c:pt>
                <c:pt idx="4473">
                  <c:v>44.74</c:v>
                </c:pt>
                <c:pt idx="4474">
                  <c:v>44.75</c:v>
                </c:pt>
                <c:pt idx="4475">
                  <c:v>44.76</c:v>
                </c:pt>
                <c:pt idx="4476">
                  <c:v>44.77</c:v>
                </c:pt>
                <c:pt idx="4477">
                  <c:v>44.78</c:v>
                </c:pt>
                <c:pt idx="4478">
                  <c:v>44.79</c:v>
                </c:pt>
                <c:pt idx="4479">
                  <c:v>44.8</c:v>
                </c:pt>
                <c:pt idx="4480">
                  <c:v>44.81</c:v>
                </c:pt>
                <c:pt idx="4481">
                  <c:v>44.82</c:v>
                </c:pt>
                <c:pt idx="4482">
                  <c:v>44.83</c:v>
                </c:pt>
                <c:pt idx="4483">
                  <c:v>44.84</c:v>
                </c:pt>
                <c:pt idx="4484">
                  <c:v>44.85</c:v>
                </c:pt>
                <c:pt idx="4485">
                  <c:v>44.86</c:v>
                </c:pt>
                <c:pt idx="4486">
                  <c:v>44.87</c:v>
                </c:pt>
                <c:pt idx="4487">
                  <c:v>44.88</c:v>
                </c:pt>
                <c:pt idx="4488">
                  <c:v>44.89</c:v>
                </c:pt>
                <c:pt idx="4489">
                  <c:v>44.9</c:v>
                </c:pt>
                <c:pt idx="4490">
                  <c:v>44.91</c:v>
                </c:pt>
                <c:pt idx="4491">
                  <c:v>44.92</c:v>
                </c:pt>
                <c:pt idx="4492">
                  <c:v>44.93</c:v>
                </c:pt>
                <c:pt idx="4493">
                  <c:v>44.94</c:v>
                </c:pt>
                <c:pt idx="4494">
                  <c:v>44.95</c:v>
                </c:pt>
                <c:pt idx="4495">
                  <c:v>44.96</c:v>
                </c:pt>
                <c:pt idx="4496">
                  <c:v>44.97</c:v>
                </c:pt>
                <c:pt idx="4497">
                  <c:v>44.98</c:v>
                </c:pt>
                <c:pt idx="4498">
                  <c:v>44.99</c:v>
                </c:pt>
                <c:pt idx="4499">
                  <c:v>45</c:v>
                </c:pt>
                <c:pt idx="4500">
                  <c:v>45.01</c:v>
                </c:pt>
                <c:pt idx="4501">
                  <c:v>45.02</c:v>
                </c:pt>
                <c:pt idx="4502">
                  <c:v>45.03</c:v>
                </c:pt>
                <c:pt idx="4503">
                  <c:v>45.04</c:v>
                </c:pt>
                <c:pt idx="4504">
                  <c:v>45.05</c:v>
                </c:pt>
                <c:pt idx="4505">
                  <c:v>45.06</c:v>
                </c:pt>
                <c:pt idx="4506">
                  <c:v>45.07</c:v>
                </c:pt>
                <c:pt idx="4507">
                  <c:v>45.08</c:v>
                </c:pt>
                <c:pt idx="4508">
                  <c:v>45.09</c:v>
                </c:pt>
                <c:pt idx="4509">
                  <c:v>45.1</c:v>
                </c:pt>
                <c:pt idx="4510">
                  <c:v>45.11</c:v>
                </c:pt>
                <c:pt idx="4511">
                  <c:v>45.12</c:v>
                </c:pt>
                <c:pt idx="4512">
                  <c:v>45.13</c:v>
                </c:pt>
                <c:pt idx="4513">
                  <c:v>45.14</c:v>
                </c:pt>
                <c:pt idx="4514">
                  <c:v>45.15</c:v>
                </c:pt>
                <c:pt idx="4515">
                  <c:v>45.16</c:v>
                </c:pt>
                <c:pt idx="4516">
                  <c:v>45.17</c:v>
                </c:pt>
                <c:pt idx="4517">
                  <c:v>45.18</c:v>
                </c:pt>
                <c:pt idx="4518">
                  <c:v>45.19</c:v>
                </c:pt>
                <c:pt idx="4519">
                  <c:v>45.2</c:v>
                </c:pt>
                <c:pt idx="4520">
                  <c:v>45.21</c:v>
                </c:pt>
                <c:pt idx="4521">
                  <c:v>45.22</c:v>
                </c:pt>
                <c:pt idx="4522">
                  <c:v>45.23</c:v>
                </c:pt>
                <c:pt idx="4523">
                  <c:v>45.24</c:v>
                </c:pt>
                <c:pt idx="4524">
                  <c:v>45.25</c:v>
                </c:pt>
                <c:pt idx="4525">
                  <c:v>45.26</c:v>
                </c:pt>
                <c:pt idx="4526">
                  <c:v>45.27</c:v>
                </c:pt>
                <c:pt idx="4527">
                  <c:v>45.28</c:v>
                </c:pt>
                <c:pt idx="4528">
                  <c:v>45.29</c:v>
                </c:pt>
                <c:pt idx="4529">
                  <c:v>45.3</c:v>
                </c:pt>
                <c:pt idx="4530">
                  <c:v>45.31</c:v>
                </c:pt>
                <c:pt idx="4531">
                  <c:v>45.32</c:v>
                </c:pt>
                <c:pt idx="4532">
                  <c:v>45.33</c:v>
                </c:pt>
                <c:pt idx="4533">
                  <c:v>45.34</c:v>
                </c:pt>
                <c:pt idx="4534">
                  <c:v>45.35</c:v>
                </c:pt>
                <c:pt idx="4535">
                  <c:v>45.36</c:v>
                </c:pt>
                <c:pt idx="4536">
                  <c:v>45.37</c:v>
                </c:pt>
                <c:pt idx="4537">
                  <c:v>45.38</c:v>
                </c:pt>
                <c:pt idx="4538">
                  <c:v>45.39</c:v>
                </c:pt>
                <c:pt idx="4539">
                  <c:v>45.4</c:v>
                </c:pt>
                <c:pt idx="4540">
                  <c:v>45.41</c:v>
                </c:pt>
                <c:pt idx="4541">
                  <c:v>45.42</c:v>
                </c:pt>
                <c:pt idx="4542">
                  <c:v>45.43</c:v>
                </c:pt>
                <c:pt idx="4543">
                  <c:v>45.44</c:v>
                </c:pt>
                <c:pt idx="4544">
                  <c:v>45.45</c:v>
                </c:pt>
                <c:pt idx="4545">
                  <c:v>45.46</c:v>
                </c:pt>
                <c:pt idx="4546">
                  <c:v>45.47</c:v>
                </c:pt>
                <c:pt idx="4547">
                  <c:v>45.48</c:v>
                </c:pt>
                <c:pt idx="4548">
                  <c:v>45.49</c:v>
                </c:pt>
                <c:pt idx="4549">
                  <c:v>45.5</c:v>
                </c:pt>
                <c:pt idx="4550">
                  <c:v>45.51</c:v>
                </c:pt>
                <c:pt idx="4551">
                  <c:v>45.52</c:v>
                </c:pt>
                <c:pt idx="4552">
                  <c:v>45.53</c:v>
                </c:pt>
                <c:pt idx="4553">
                  <c:v>45.54</c:v>
                </c:pt>
                <c:pt idx="4554">
                  <c:v>45.55</c:v>
                </c:pt>
                <c:pt idx="4555">
                  <c:v>45.56</c:v>
                </c:pt>
                <c:pt idx="4556">
                  <c:v>45.57</c:v>
                </c:pt>
                <c:pt idx="4557">
                  <c:v>45.58</c:v>
                </c:pt>
                <c:pt idx="4558">
                  <c:v>45.59</c:v>
                </c:pt>
                <c:pt idx="4559">
                  <c:v>45.6</c:v>
                </c:pt>
                <c:pt idx="4560">
                  <c:v>45.61</c:v>
                </c:pt>
                <c:pt idx="4561">
                  <c:v>45.62</c:v>
                </c:pt>
                <c:pt idx="4562">
                  <c:v>45.63</c:v>
                </c:pt>
                <c:pt idx="4563">
                  <c:v>45.64</c:v>
                </c:pt>
                <c:pt idx="4564">
                  <c:v>45.65</c:v>
                </c:pt>
                <c:pt idx="4565">
                  <c:v>45.66</c:v>
                </c:pt>
                <c:pt idx="4566">
                  <c:v>45.67</c:v>
                </c:pt>
                <c:pt idx="4567">
                  <c:v>45.68</c:v>
                </c:pt>
                <c:pt idx="4568">
                  <c:v>45.69</c:v>
                </c:pt>
                <c:pt idx="4569">
                  <c:v>45.7</c:v>
                </c:pt>
                <c:pt idx="4570">
                  <c:v>45.71</c:v>
                </c:pt>
                <c:pt idx="4571">
                  <c:v>45.72</c:v>
                </c:pt>
                <c:pt idx="4572">
                  <c:v>45.73</c:v>
                </c:pt>
                <c:pt idx="4573">
                  <c:v>45.74</c:v>
                </c:pt>
                <c:pt idx="4574">
                  <c:v>45.75</c:v>
                </c:pt>
                <c:pt idx="4575">
                  <c:v>45.76</c:v>
                </c:pt>
                <c:pt idx="4576">
                  <c:v>45.77</c:v>
                </c:pt>
                <c:pt idx="4577">
                  <c:v>45.78</c:v>
                </c:pt>
                <c:pt idx="4578">
                  <c:v>45.79</c:v>
                </c:pt>
                <c:pt idx="4579">
                  <c:v>45.8</c:v>
                </c:pt>
                <c:pt idx="4580">
                  <c:v>45.81</c:v>
                </c:pt>
                <c:pt idx="4581">
                  <c:v>45.82</c:v>
                </c:pt>
                <c:pt idx="4582">
                  <c:v>45.83</c:v>
                </c:pt>
                <c:pt idx="4583">
                  <c:v>45.84</c:v>
                </c:pt>
                <c:pt idx="4584">
                  <c:v>45.85</c:v>
                </c:pt>
                <c:pt idx="4585">
                  <c:v>45.86</c:v>
                </c:pt>
                <c:pt idx="4586">
                  <c:v>45.87</c:v>
                </c:pt>
                <c:pt idx="4587">
                  <c:v>45.88</c:v>
                </c:pt>
                <c:pt idx="4588">
                  <c:v>45.89</c:v>
                </c:pt>
                <c:pt idx="4589">
                  <c:v>45.9</c:v>
                </c:pt>
                <c:pt idx="4590">
                  <c:v>45.91</c:v>
                </c:pt>
                <c:pt idx="4591">
                  <c:v>45.92</c:v>
                </c:pt>
                <c:pt idx="4592">
                  <c:v>45.93</c:v>
                </c:pt>
                <c:pt idx="4593">
                  <c:v>45.94</c:v>
                </c:pt>
                <c:pt idx="4594">
                  <c:v>45.95</c:v>
                </c:pt>
                <c:pt idx="4595">
                  <c:v>45.96</c:v>
                </c:pt>
                <c:pt idx="4596">
                  <c:v>45.97</c:v>
                </c:pt>
                <c:pt idx="4597">
                  <c:v>45.98</c:v>
                </c:pt>
                <c:pt idx="4598">
                  <c:v>45.99</c:v>
                </c:pt>
                <c:pt idx="4599">
                  <c:v>46</c:v>
                </c:pt>
                <c:pt idx="4600">
                  <c:v>46.01</c:v>
                </c:pt>
                <c:pt idx="4601">
                  <c:v>46.02</c:v>
                </c:pt>
                <c:pt idx="4602">
                  <c:v>46.03</c:v>
                </c:pt>
                <c:pt idx="4603">
                  <c:v>46.04</c:v>
                </c:pt>
                <c:pt idx="4604">
                  <c:v>46.05</c:v>
                </c:pt>
                <c:pt idx="4605">
                  <c:v>46.06</c:v>
                </c:pt>
                <c:pt idx="4606">
                  <c:v>46.07</c:v>
                </c:pt>
                <c:pt idx="4607">
                  <c:v>46.08</c:v>
                </c:pt>
                <c:pt idx="4608">
                  <c:v>46.09</c:v>
                </c:pt>
                <c:pt idx="4609">
                  <c:v>46.1</c:v>
                </c:pt>
                <c:pt idx="4610">
                  <c:v>46.11</c:v>
                </c:pt>
                <c:pt idx="4611">
                  <c:v>46.12</c:v>
                </c:pt>
                <c:pt idx="4612">
                  <c:v>46.13</c:v>
                </c:pt>
                <c:pt idx="4613">
                  <c:v>46.14</c:v>
                </c:pt>
                <c:pt idx="4614">
                  <c:v>46.15</c:v>
                </c:pt>
                <c:pt idx="4615">
                  <c:v>46.16</c:v>
                </c:pt>
                <c:pt idx="4616">
                  <c:v>46.17</c:v>
                </c:pt>
                <c:pt idx="4617">
                  <c:v>46.18</c:v>
                </c:pt>
                <c:pt idx="4618">
                  <c:v>46.19</c:v>
                </c:pt>
                <c:pt idx="4619">
                  <c:v>46.2</c:v>
                </c:pt>
                <c:pt idx="4620">
                  <c:v>46.21</c:v>
                </c:pt>
                <c:pt idx="4621">
                  <c:v>46.22</c:v>
                </c:pt>
                <c:pt idx="4622">
                  <c:v>46.23</c:v>
                </c:pt>
                <c:pt idx="4623">
                  <c:v>46.24</c:v>
                </c:pt>
                <c:pt idx="4624">
                  <c:v>46.25</c:v>
                </c:pt>
                <c:pt idx="4625">
                  <c:v>46.26</c:v>
                </c:pt>
                <c:pt idx="4626">
                  <c:v>46.27</c:v>
                </c:pt>
                <c:pt idx="4627">
                  <c:v>46.28</c:v>
                </c:pt>
                <c:pt idx="4628">
                  <c:v>46.29</c:v>
                </c:pt>
                <c:pt idx="4629">
                  <c:v>46.3</c:v>
                </c:pt>
                <c:pt idx="4630">
                  <c:v>46.31</c:v>
                </c:pt>
                <c:pt idx="4631">
                  <c:v>46.32</c:v>
                </c:pt>
                <c:pt idx="4632">
                  <c:v>46.33</c:v>
                </c:pt>
                <c:pt idx="4633">
                  <c:v>46.34</c:v>
                </c:pt>
                <c:pt idx="4634">
                  <c:v>46.35</c:v>
                </c:pt>
                <c:pt idx="4635">
                  <c:v>46.36</c:v>
                </c:pt>
                <c:pt idx="4636">
                  <c:v>46.37</c:v>
                </c:pt>
                <c:pt idx="4637">
                  <c:v>46.38</c:v>
                </c:pt>
                <c:pt idx="4638">
                  <c:v>46.39</c:v>
                </c:pt>
                <c:pt idx="4639">
                  <c:v>46.4</c:v>
                </c:pt>
                <c:pt idx="4640">
                  <c:v>46.41</c:v>
                </c:pt>
                <c:pt idx="4641">
                  <c:v>46.42</c:v>
                </c:pt>
                <c:pt idx="4642">
                  <c:v>46.43</c:v>
                </c:pt>
                <c:pt idx="4643">
                  <c:v>46.44</c:v>
                </c:pt>
                <c:pt idx="4644">
                  <c:v>46.45</c:v>
                </c:pt>
                <c:pt idx="4645">
                  <c:v>46.46</c:v>
                </c:pt>
                <c:pt idx="4646">
                  <c:v>46.47</c:v>
                </c:pt>
                <c:pt idx="4647">
                  <c:v>46.48</c:v>
                </c:pt>
                <c:pt idx="4648">
                  <c:v>46.49</c:v>
                </c:pt>
                <c:pt idx="4649">
                  <c:v>46.5</c:v>
                </c:pt>
                <c:pt idx="4650">
                  <c:v>46.51</c:v>
                </c:pt>
                <c:pt idx="4651">
                  <c:v>46.52</c:v>
                </c:pt>
                <c:pt idx="4652">
                  <c:v>46.53</c:v>
                </c:pt>
                <c:pt idx="4653">
                  <c:v>46.54</c:v>
                </c:pt>
                <c:pt idx="4654">
                  <c:v>46.55</c:v>
                </c:pt>
                <c:pt idx="4655">
                  <c:v>46.56</c:v>
                </c:pt>
                <c:pt idx="4656">
                  <c:v>46.57</c:v>
                </c:pt>
                <c:pt idx="4657">
                  <c:v>46.58</c:v>
                </c:pt>
                <c:pt idx="4658">
                  <c:v>46.59</c:v>
                </c:pt>
                <c:pt idx="4659">
                  <c:v>46.6</c:v>
                </c:pt>
                <c:pt idx="4660">
                  <c:v>46.61</c:v>
                </c:pt>
                <c:pt idx="4661">
                  <c:v>46.62</c:v>
                </c:pt>
                <c:pt idx="4662">
                  <c:v>46.63</c:v>
                </c:pt>
                <c:pt idx="4663">
                  <c:v>46.64</c:v>
                </c:pt>
                <c:pt idx="4664">
                  <c:v>46.65</c:v>
                </c:pt>
                <c:pt idx="4665">
                  <c:v>46.66</c:v>
                </c:pt>
                <c:pt idx="4666">
                  <c:v>46.67</c:v>
                </c:pt>
                <c:pt idx="4667">
                  <c:v>46.68</c:v>
                </c:pt>
                <c:pt idx="4668">
                  <c:v>46.69</c:v>
                </c:pt>
                <c:pt idx="4669">
                  <c:v>46.7</c:v>
                </c:pt>
                <c:pt idx="4670">
                  <c:v>46.71</c:v>
                </c:pt>
                <c:pt idx="4671">
                  <c:v>46.72</c:v>
                </c:pt>
                <c:pt idx="4672">
                  <c:v>46.73</c:v>
                </c:pt>
                <c:pt idx="4673">
                  <c:v>46.74</c:v>
                </c:pt>
                <c:pt idx="4674">
                  <c:v>46.75</c:v>
                </c:pt>
                <c:pt idx="4675">
                  <c:v>46.76</c:v>
                </c:pt>
                <c:pt idx="4676">
                  <c:v>46.77</c:v>
                </c:pt>
                <c:pt idx="4677">
                  <c:v>46.78</c:v>
                </c:pt>
                <c:pt idx="4678">
                  <c:v>46.79</c:v>
                </c:pt>
                <c:pt idx="4679">
                  <c:v>46.8</c:v>
                </c:pt>
                <c:pt idx="4680">
                  <c:v>46.81</c:v>
                </c:pt>
                <c:pt idx="4681">
                  <c:v>46.82</c:v>
                </c:pt>
                <c:pt idx="4682">
                  <c:v>46.83</c:v>
                </c:pt>
                <c:pt idx="4683">
                  <c:v>46.84</c:v>
                </c:pt>
                <c:pt idx="4684">
                  <c:v>46.85</c:v>
                </c:pt>
                <c:pt idx="4685">
                  <c:v>46.86</c:v>
                </c:pt>
                <c:pt idx="4686">
                  <c:v>46.87</c:v>
                </c:pt>
                <c:pt idx="4687">
                  <c:v>46.88</c:v>
                </c:pt>
                <c:pt idx="4688">
                  <c:v>46.89</c:v>
                </c:pt>
                <c:pt idx="4689">
                  <c:v>46.9</c:v>
                </c:pt>
                <c:pt idx="4690">
                  <c:v>46.91</c:v>
                </c:pt>
                <c:pt idx="4691">
                  <c:v>46.92</c:v>
                </c:pt>
                <c:pt idx="4692">
                  <c:v>46.93</c:v>
                </c:pt>
                <c:pt idx="4693">
                  <c:v>46.94</c:v>
                </c:pt>
                <c:pt idx="4694">
                  <c:v>46.95</c:v>
                </c:pt>
                <c:pt idx="4695">
                  <c:v>46.96</c:v>
                </c:pt>
                <c:pt idx="4696">
                  <c:v>46.97</c:v>
                </c:pt>
                <c:pt idx="4697">
                  <c:v>46.98</c:v>
                </c:pt>
                <c:pt idx="4698">
                  <c:v>46.99</c:v>
                </c:pt>
                <c:pt idx="4699">
                  <c:v>47</c:v>
                </c:pt>
                <c:pt idx="4700">
                  <c:v>47.01</c:v>
                </c:pt>
                <c:pt idx="4701">
                  <c:v>47.02</c:v>
                </c:pt>
                <c:pt idx="4702">
                  <c:v>47.03</c:v>
                </c:pt>
                <c:pt idx="4703">
                  <c:v>47.04</c:v>
                </c:pt>
                <c:pt idx="4704">
                  <c:v>47.05</c:v>
                </c:pt>
                <c:pt idx="4705">
                  <c:v>47.06</c:v>
                </c:pt>
                <c:pt idx="4706">
                  <c:v>47.07</c:v>
                </c:pt>
                <c:pt idx="4707">
                  <c:v>47.08</c:v>
                </c:pt>
                <c:pt idx="4708">
                  <c:v>47.09</c:v>
                </c:pt>
                <c:pt idx="4709">
                  <c:v>47.1</c:v>
                </c:pt>
                <c:pt idx="4710">
                  <c:v>47.11</c:v>
                </c:pt>
                <c:pt idx="4711">
                  <c:v>47.12</c:v>
                </c:pt>
                <c:pt idx="4712">
                  <c:v>47.13</c:v>
                </c:pt>
                <c:pt idx="4713">
                  <c:v>47.14</c:v>
                </c:pt>
                <c:pt idx="4714">
                  <c:v>47.15</c:v>
                </c:pt>
                <c:pt idx="4715">
                  <c:v>47.16</c:v>
                </c:pt>
                <c:pt idx="4716">
                  <c:v>47.17</c:v>
                </c:pt>
                <c:pt idx="4717">
                  <c:v>47.18</c:v>
                </c:pt>
                <c:pt idx="4718">
                  <c:v>47.19</c:v>
                </c:pt>
                <c:pt idx="4719">
                  <c:v>47.2</c:v>
                </c:pt>
                <c:pt idx="4720">
                  <c:v>47.21</c:v>
                </c:pt>
                <c:pt idx="4721">
                  <c:v>47.22</c:v>
                </c:pt>
                <c:pt idx="4722">
                  <c:v>47.23</c:v>
                </c:pt>
                <c:pt idx="4723">
                  <c:v>47.24</c:v>
                </c:pt>
                <c:pt idx="4724">
                  <c:v>47.25</c:v>
                </c:pt>
                <c:pt idx="4725">
                  <c:v>47.26</c:v>
                </c:pt>
                <c:pt idx="4726">
                  <c:v>47.27</c:v>
                </c:pt>
                <c:pt idx="4727">
                  <c:v>47.28</c:v>
                </c:pt>
                <c:pt idx="4728">
                  <c:v>47.29</c:v>
                </c:pt>
                <c:pt idx="4729">
                  <c:v>47.3</c:v>
                </c:pt>
                <c:pt idx="4730">
                  <c:v>47.31</c:v>
                </c:pt>
                <c:pt idx="4731">
                  <c:v>47.32</c:v>
                </c:pt>
                <c:pt idx="4732">
                  <c:v>47.33</c:v>
                </c:pt>
                <c:pt idx="4733">
                  <c:v>47.34</c:v>
                </c:pt>
                <c:pt idx="4734">
                  <c:v>47.35</c:v>
                </c:pt>
                <c:pt idx="4735">
                  <c:v>47.36</c:v>
                </c:pt>
                <c:pt idx="4736">
                  <c:v>47.37</c:v>
                </c:pt>
                <c:pt idx="4737">
                  <c:v>47.38</c:v>
                </c:pt>
                <c:pt idx="4738">
                  <c:v>47.39</c:v>
                </c:pt>
                <c:pt idx="4739">
                  <c:v>47.4</c:v>
                </c:pt>
                <c:pt idx="4740">
                  <c:v>47.41</c:v>
                </c:pt>
                <c:pt idx="4741">
                  <c:v>47.42</c:v>
                </c:pt>
                <c:pt idx="4742">
                  <c:v>47.43</c:v>
                </c:pt>
                <c:pt idx="4743">
                  <c:v>47.44</c:v>
                </c:pt>
                <c:pt idx="4744">
                  <c:v>47.45</c:v>
                </c:pt>
                <c:pt idx="4745">
                  <c:v>47.46</c:v>
                </c:pt>
                <c:pt idx="4746">
                  <c:v>47.47</c:v>
                </c:pt>
                <c:pt idx="4747">
                  <c:v>47.48</c:v>
                </c:pt>
                <c:pt idx="4748">
                  <c:v>47.49</c:v>
                </c:pt>
                <c:pt idx="4749">
                  <c:v>47.5</c:v>
                </c:pt>
                <c:pt idx="4750">
                  <c:v>47.51</c:v>
                </c:pt>
                <c:pt idx="4751">
                  <c:v>47.52</c:v>
                </c:pt>
                <c:pt idx="4752">
                  <c:v>47.53</c:v>
                </c:pt>
                <c:pt idx="4753">
                  <c:v>47.54</c:v>
                </c:pt>
                <c:pt idx="4754">
                  <c:v>47.55</c:v>
                </c:pt>
                <c:pt idx="4755">
                  <c:v>47.56</c:v>
                </c:pt>
                <c:pt idx="4756">
                  <c:v>47.57</c:v>
                </c:pt>
                <c:pt idx="4757">
                  <c:v>47.58</c:v>
                </c:pt>
                <c:pt idx="4758">
                  <c:v>47.59</c:v>
                </c:pt>
                <c:pt idx="4759">
                  <c:v>47.6</c:v>
                </c:pt>
                <c:pt idx="4760">
                  <c:v>47.61</c:v>
                </c:pt>
                <c:pt idx="4761">
                  <c:v>47.62</c:v>
                </c:pt>
                <c:pt idx="4762">
                  <c:v>47.63</c:v>
                </c:pt>
                <c:pt idx="4763">
                  <c:v>47.64</c:v>
                </c:pt>
                <c:pt idx="4764">
                  <c:v>47.65</c:v>
                </c:pt>
                <c:pt idx="4765">
                  <c:v>47.66</c:v>
                </c:pt>
                <c:pt idx="4766">
                  <c:v>47.67</c:v>
                </c:pt>
                <c:pt idx="4767">
                  <c:v>47.68</c:v>
                </c:pt>
                <c:pt idx="4768">
                  <c:v>47.69</c:v>
                </c:pt>
                <c:pt idx="4769">
                  <c:v>47.7</c:v>
                </c:pt>
                <c:pt idx="4770">
                  <c:v>47.71</c:v>
                </c:pt>
                <c:pt idx="4771">
                  <c:v>47.72</c:v>
                </c:pt>
                <c:pt idx="4772">
                  <c:v>47.73</c:v>
                </c:pt>
                <c:pt idx="4773">
                  <c:v>47.74</c:v>
                </c:pt>
                <c:pt idx="4774">
                  <c:v>47.75</c:v>
                </c:pt>
                <c:pt idx="4775">
                  <c:v>47.76</c:v>
                </c:pt>
                <c:pt idx="4776">
                  <c:v>47.77</c:v>
                </c:pt>
                <c:pt idx="4777">
                  <c:v>47.78</c:v>
                </c:pt>
                <c:pt idx="4778">
                  <c:v>47.79</c:v>
                </c:pt>
                <c:pt idx="4779">
                  <c:v>47.8</c:v>
                </c:pt>
                <c:pt idx="4780">
                  <c:v>47.81</c:v>
                </c:pt>
                <c:pt idx="4781">
                  <c:v>47.82</c:v>
                </c:pt>
                <c:pt idx="4782">
                  <c:v>47.83</c:v>
                </c:pt>
                <c:pt idx="4783">
                  <c:v>47.84</c:v>
                </c:pt>
                <c:pt idx="4784">
                  <c:v>47.85</c:v>
                </c:pt>
                <c:pt idx="4785">
                  <c:v>47.86</c:v>
                </c:pt>
                <c:pt idx="4786">
                  <c:v>47.87</c:v>
                </c:pt>
                <c:pt idx="4787">
                  <c:v>47.88</c:v>
                </c:pt>
                <c:pt idx="4788">
                  <c:v>47.89</c:v>
                </c:pt>
                <c:pt idx="4789">
                  <c:v>47.9</c:v>
                </c:pt>
                <c:pt idx="4790">
                  <c:v>47.91</c:v>
                </c:pt>
                <c:pt idx="4791">
                  <c:v>47.92</c:v>
                </c:pt>
                <c:pt idx="4792">
                  <c:v>47.93</c:v>
                </c:pt>
                <c:pt idx="4793">
                  <c:v>47.94</c:v>
                </c:pt>
                <c:pt idx="4794">
                  <c:v>47.95</c:v>
                </c:pt>
                <c:pt idx="4795">
                  <c:v>47.96</c:v>
                </c:pt>
                <c:pt idx="4796">
                  <c:v>47.97</c:v>
                </c:pt>
                <c:pt idx="4797">
                  <c:v>47.98</c:v>
                </c:pt>
                <c:pt idx="4798">
                  <c:v>47.99</c:v>
                </c:pt>
                <c:pt idx="4799">
                  <c:v>48</c:v>
                </c:pt>
                <c:pt idx="4800">
                  <c:v>48.01</c:v>
                </c:pt>
                <c:pt idx="4801">
                  <c:v>48.02</c:v>
                </c:pt>
                <c:pt idx="4802">
                  <c:v>48.03</c:v>
                </c:pt>
                <c:pt idx="4803">
                  <c:v>48.04</c:v>
                </c:pt>
                <c:pt idx="4804">
                  <c:v>48.05</c:v>
                </c:pt>
                <c:pt idx="4805">
                  <c:v>48.06</c:v>
                </c:pt>
                <c:pt idx="4806">
                  <c:v>48.07</c:v>
                </c:pt>
                <c:pt idx="4807">
                  <c:v>48.08</c:v>
                </c:pt>
                <c:pt idx="4808">
                  <c:v>48.09</c:v>
                </c:pt>
                <c:pt idx="4809">
                  <c:v>48.1</c:v>
                </c:pt>
                <c:pt idx="4810">
                  <c:v>48.11</c:v>
                </c:pt>
                <c:pt idx="4811">
                  <c:v>48.12</c:v>
                </c:pt>
                <c:pt idx="4812">
                  <c:v>48.13</c:v>
                </c:pt>
                <c:pt idx="4813">
                  <c:v>48.14</c:v>
                </c:pt>
                <c:pt idx="4814">
                  <c:v>48.15</c:v>
                </c:pt>
                <c:pt idx="4815">
                  <c:v>48.16</c:v>
                </c:pt>
                <c:pt idx="4816">
                  <c:v>48.17</c:v>
                </c:pt>
                <c:pt idx="4817">
                  <c:v>48.18</c:v>
                </c:pt>
                <c:pt idx="4818">
                  <c:v>48.19</c:v>
                </c:pt>
                <c:pt idx="4819">
                  <c:v>48.2</c:v>
                </c:pt>
                <c:pt idx="4820">
                  <c:v>48.21</c:v>
                </c:pt>
                <c:pt idx="4821">
                  <c:v>48.22</c:v>
                </c:pt>
                <c:pt idx="4822">
                  <c:v>48.23</c:v>
                </c:pt>
                <c:pt idx="4823">
                  <c:v>48.24</c:v>
                </c:pt>
                <c:pt idx="4824">
                  <c:v>48.25</c:v>
                </c:pt>
                <c:pt idx="4825">
                  <c:v>48.26</c:v>
                </c:pt>
                <c:pt idx="4826">
                  <c:v>48.27</c:v>
                </c:pt>
                <c:pt idx="4827">
                  <c:v>48.28</c:v>
                </c:pt>
                <c:pt idx="4828">
                  <c:v>48.29</c:v>
                </c:pt>
                <c:pt idx="4829">
                  <c:v>48.3</c:v>
                </c:pt>
                <c:pt idx="4830">
                  <c:v>48.31</c:v>
                </c:pt>
                <c:pt idx="4831">
                  <c:v>48.32</c:v>
                </c:pt>
                <c:pt idx="4832">
                  <c:v>48.33</c:v>
                </c:pt>
                <c:pt idx="4833">
                  <c:v>48.34</c:v>
                </c:pt>
                <c:pt idx="4834">
                  <c:v>48.35</c:v>
                </c:pt>
                <c:pt idx="4835">
                  <c:v>48.36</c:v>
                </c:pt>
                <c:pt idx="4836">
                  <c:v>48.37</c:v>
                </c:pt>
                <c:pt idx="4837">
                  <c:v>48.38</c:v>
                </c:pt>
                <c:pt idx="4838">
                  <c:v>48.39</c:v>
                </c:pt>
                <c:pt idx="4839">
                  <c:v>48.4</c:v>
                </c:pt>
                <c:pt idx="4840">
                  <c:v>48.41</c:v>
                </c:pt>
                <c:pt idx="4841">
                  <c:v>48.42</c:v>
                </c:pt>
                <c:pt idx="4842">
                  <c:v>48.43</c:v>
                </c:pt>
                <c:pt idx="4843">
                  <c:v>48.44</c:v>
                </c:pt>
                <c:pt idx="4844">
                  <c:v>48.45</c:v>
                </c:pt>
                <c:pt idx="4845">
                  <c:v>48.46</c:v>
                </c:pt>
                <c:pt idx="4846">
                  <c:v>48.47</c:v>
                </c:pt>
                <c:pt idx="4847">
                  <c:v>48.48</c:v>
                </c:pt>
                <c:pt idx="4848">
                  <c:v>48.49</c:v>
                </c:pt>
                <c:pt idx="4849">
                  <c:v>48.5</c:v>
                </c:pt>
                <c:pt idx="4850">
                  <c:v>48.51</c:v>
                </c:pt>
                <c:pt idx="4851">
                  <c:v>48.52</c:v>
                </c:pt>
                <c:pt idx="4852">
                  <c:v>48.53</c:v>
                </c:pt>
                <c:pt idx="4853">
                  <c:v>48.54</c:v>
                </c:pt>
                <c:pt idx="4854">
                  <c:v>48.55</c:v>
                </c:pt>
                <c:pt idx="4855">
                  <c:v>48.56</c:v>
                </c:pt>
                <c:pt idx="4856">
                  <c:v>48.57</c:v>
                </c:pt>
                <c:pt idx="4857">
                  <c:v>48.58</c:v>
                </c:pt>
                <c:pt idx="4858">
                  <c:v>48.59</c:v>
                </c:pt>
                <c:pt idx="4859">
                  <c:v>48.6</c:v>
                </c:pt>
                <c:pt idx="4860">
                  <c:v>48.61</c:v>
                </c:pt>
                <c:pt idx="4861">
                  <c:v>48.62</c:v>
                </c:pt>
                <c:pt idx="4862">
                  <c:v>48.63</c:v>
                </c:pt>
                <c:pt idx="4863">
                  <c:v>48.64</c:v>
                </c:pt>
                <c:pt idx="4864">
                  <c:v>48.65</c:v>
                </c:pt>
                <c:pt idx="4865">
                  <c:v>48.66</c:v>
                </c:pt>
                <c:pt idx="4866">
                  <c:v>48.67</c:v>
                </c:pt>
                <c:pt idx="4867">
                  <c:v>48.68</c:v>
                </c:pt>
                <c:pt idx="4868">
                  <c:v>48.69</c:v>
                </c:pt>
                <c:pt idx="4869">
                  <c:v>48.7</c:v>
                </c:pt>
                <c:pt idx="4870">
                  <c:v>48.71</c:v>
                </c:pt>
                <c:pt idx="4871">
                  <c:v>48.72</c:v>
                </c:pt>
                <c:pt idx="4872">
                  <c:v>48.73</c:v>
                </c:pt>
                <c:pt idx="4873">
                  <c:v>48.74</c:v>
                </c:pt>
                <c:pt idx="4874">
                  <c:v>48.75</c:v>
                </c:pt>
                <c:pt idx="4875">
                  <c:v>48.76</c:v>
                </c:pt>
                <c:pt idx="4876">
                  <c:v>48.77</c:v>
                </c:pt>
                <c:pt idx="4877">
                  <c:v>48.78</c:v>
                </c:pt>
                <c:pt idx="4878">
                  <c:v>48.79</c:v>
                </c:pt>
                <c:pt idx="4879">
                  <c:v>48.8</c:v>
                </c:pt>
                <c:pt idx="4880">
                  <c:v>48.81</c:v>
                </c:pt>
                <c:pt idx="4881">
                  <c:v>48.82</c:v>
                </c:pt>
                <c:pt idx="4882">
                  <c:v>48.83</c:v>
                </c:pt>
                <c:pt idx="4883">
                  <c:v>48.84</c:v>
                </c:pt>
                <c:pt idx="4884">
                  <c:v>48.85</c:v>
                </c:pt>
                <c:pt idx="4885">
                  <c:v>48.86</c:v>
                </c:pt>
                <c:pt idx="4886">
                  <c:v>48.87</c:v>
                </c:pt>
                <c:pt idx="4887">
                  <c:v>48.88</c:v>
                </c:pt>
                <c:pt idx="4888">
                  <c:v>48.89</c:v>
                </c:pt>
                <c:pt idx="4889">
                  <c:v>48.9</c:v>
                </c:pt>
                <c:pt idx="4890">
                  <c:v>48.91</c:v>
                </c:pt>
                <c:pt idx="4891">
                  <c:v>48.92</c:v>
                </c:pt>
                <c:pt idx="4892">
                  <c:v>48.93</c:v>
                </c:pt>
                <c:pt idx="4893">
                  <c:v>48.94</c:v>
                </c:pt>
                <c:pt idx="4894">
                  <c:v>48.95</c:v>
                </c:pt>
                <c:pt idx="4895">
                  <c:v>48.96</c:v>
                </c:pt>
                <c:pt idx="4896">
                  <c:v>48.97</c:v>
                </c:pt>
                <c:pt idx="4897">
                  <c:v>48.98</c:v>
                </c:pt>
                <c:pt idx="4898">
                  <c:v>48.99</c:v>
                </c:pt>
                <c:pt idx="4899">
                  <c:v>49</c:v>
                </c:pt>
                <c:pt idx="4900">
                  <c:v>49.01</c:v>
                </c:pt>
                <c:pt idx="4901">
                  <c:v>49.02</c:v>
                </c:pt>
                <c:pt idx="4902">
                  <c:v>49.03</c:v>
                </c:pt>
                <c:pt idx="4903">
                  <c:v>49.04</c:v>
                </c:pt>
                <c:pt idx="4904">
                  <c:v>49.05</c:v>
                </c:pt>
                <c:pt idx="4905">
                  <c:v>49.06</c:v>
                </c:pt>
                <c:pt idx="4906">
                  <c:v>49.07</c:v>
                </c:pt>
                <c:pt idx="4907">
                  <c:v>49.08</c:v>
                </c:pt>
                <c:pt idx="4908">
                  <c:v>49.09</c:v>
                </c:pt>
                <c:pt idx="4909">
                  <c:v>49.1</c:v>
                </c:pt>
                <c:pt idx="4910">
                  <c:v>49.11</c:v>
                </c:pt>
                <c:pt idx="4911">
                  <c:v>49.12</c:v>
                </c:pt>
                <c:pt idx="4912">
                  <c:v>49.13</c:v>
                </c:pt>
                <c:pt idx="4913">
                  <c:v>49.14</c:v>
                </c:pt>
                <c:pt idx="4914">
                  <c:v>49.15</c:v>
                </c:pt>
                <c:pt idx="4915">
                  <c:v>49.16</c:v>
                </c:pt>
                <c:pt idx="4916">
                  <c:v>49.17</c:v>
                </c:pt>
                <c:pt idx="4917">
                  <c:v>49.18</c:v>
                </c:pt>
                <c:pt idx="4918">
                  <c:v>49.19</c:v>
                </c:pt>
                <c:pt idx="4919">
                  <c:v>49.2</c:v>
                </c:pt>
                <c:pt idx="4920">
                  <c:v>49.21</c:v>
                </c:pt>
                <c:pt idx="4921">
                  <c:v>49.22</c:v>
                </c:pt>
                <c:pt idx="4922">
                  <c:v>49.23</c:v>
                </c:pt>
                <c:pt idx="4923">
                  <c:v>49.24</c:v>
                </c:pt>
                <c:pt idx="4924">
                  <c:v>49.25</c:v>
                </c:pt>
                <c:pt idx="4925">
                  <c:v>49.26</c:v>
                </c:pt>
                <c:pt idx="4926">
                  <c:v>49.27</c:v>
                </c:pt>
                <c:pt idx="4927">
                  <c:v>49.28</c:v>
                </c:pt>
                <c:pt idx="4928">
                  <c:v>49.29</c:v>
                </c:pt>
                <c:pt idx="4929">
                  <c:v>49.3</c:v>
                </c:pt>
                <c:pt idx="4930">
                  <c:v>49.31</c:v>
                </c:pt>
                <c:pt idx="4931">
                  <c:v>49.32</c:v>
                </c:pt>
                <c:pt idx="4932">
                  <c:v>49.33</c:v>
                </c:pt>
                <c:pt idx="4933">
                  <c:v>49.34</c:v>
                </c:pt>
                <c:pt idx="4934">
                  <c:v>49.35</c:v>
                </c:pt>
                <c:pt idx="4935">
                  <c:v>49.36</c:v>
                </c:pt>
                <c:pt idx="4936">
                  <c:v>49.37</c:v>
                </c:pt>
                <c:pt idx="4937">
                  <c:v>49.38</c:v>
                </c:pt>
                <c:pt idx="4938">
                  <c:v>49.39</c:v>
                </c:pt>
                <c:pt idx="4939">
                  <c:v>49.4</c:v>
                </c:pt>
                <c:pt idx="4940">
                  <c:v>49.41</c:v>
                </c:pt>
                <c:pt idx="4941">
                  <c:v>49.42</c:v>
                </c:pt>
                <c:pt idx="4942">
                  <c:v>49.43</c:v>
                </c:pt>
                <c:pt idx="4943">
                  <c:v>49.44</c:v>
                </c:pt>
                <c:pt idx="4944">
                  <c:v>49.45</c:v>
                </c:pt>
                <c:pt idx="4945">
                  <c:v>49.46</c:v>
                </c:pt>
                <c:pt idx="4946">
                  <c:v>49.47</c:v>
                </c:pt>
                <c:pt idx="4947">
                  <c:v>49.48</c:v>
                </c:pt>
                <c:pt idx="4948">
                  <c:v>49.49</c:v>
                </c:pt>
                <c:pt idx="4949">
                  <c:v>49.5</c:v>
                </c:pt>
                <c:pt idx="4950">
                  <c:v>49.51</c:v>
                </c:pt>
                <c:pt idx="4951">
                  <c:v>49.52</c:v>
                </c:pt>
                <c:pt idx="4952">
                  <c:v>49.53</c:v>
                </c:pt>
                <c:pt idx="4953">
                  <c:v>49.54</c:v>
                </c:pt>
                <c:pt idx="4954">
                  <c:v>49.55</c:v>
                </c:pt>
                <c:pt idx="4955">
                  <c:v>49.56</c:v>
                </c:pt>
                <c:pt idx="4956">
                  <c:v>49.57</c:v>
                </c:pt>
                <c:pt idx="4957">
                  <c:v>49.58</c:v>
                </c:pt>
                <c:pt idx="4958">
                  <c:v>49.59</c:v>
                </c:pt>
                <c:pt idx="4959">
                  <c:v>49.6</c:v>
                </c:pt>
                <c:pt idx="4960">
                  <c:v>49.61</c:v>
                </c:pt>
                <c:pt idx="4961">
                  <c:v>49.62</c:v>
                </c:pt>
                <c:pt idx="4962">
                  <c:v>49.63</c:v>
                </c:pt>
                <c:pt idx="4963">
                  <c:v>49.64</c:v>
                </c:pt>
                <c:pt idx="4964">
                  <c:v>49.65</c:v>
                </c:pt>
                <c:pt idx="4965">
                  <c:v>49.66</c:v>
                </c:pt>
                <c:pt idx="4966">
                  <c:v>49.67</c:v>
                </c:pt>
                <c:pt idx="4967">
                  <c:v>49.68</c:v>
                </c:pt>
                <c:pt idx="4968">
                  <c:v>49.69</c:v>
                </c:pt>
                <c:pt idx="4969">
                  <c:v>49.7</c:v>
                </c:pt>
                <c:pt idx="4970">
                  <c:v>49.71</c:v>
                </c:pt>
                <c:pt idx="4971">
                  <c:v>49.72</c:v>
                </c:pt>
                <c:pt idx="4972">
                  <c:v>49.73</c:v>
                </c:pt>
                <c:pt idx="4973">
                  <c:v>49.74</c:v>
                </c:pt>
                <c:pt idx="4974">
                  <c:v>49.75</c:v>
                </c:pt>
                <c:pt idx="4975">
                  <c:v>49.76</c:v>
                </c:pt>
                <c:pt idx="4976">
                  <c:v>49.77</c:v>
                </c:pt>
                <c:pt idx="4977">
                  <c:v>49.78</c:v>
                </c:pt>
                <c:pt idx="4978">
                  <c:v>49.79</c:v>
                </c:pt>
                <c:pt idx="4979">
                  <c:v>49.8</c:v>
                </c:pt>
                <c:pt idx="4980">
                  <c:v>49.81</c:v>
                </c:pt>
                <c:pt idx="4981">
                  <c:v>49.82</c:v>
                </c:pt>
                <c:pt idx="4982">
                  <c:v>49.83</c:v>
                </c:pt>
                <c:pt idx="4983">
                  <c:v>49.84</c:v>
                </c:pt>
                <c:pt idx="4984">
                  <c:v>49.85</c:v>
                </c:pt>
                <c:pt idx="4985">
                  <c:v>49.86</c:v>
                </c:pt>
                <c:pt idx="4986">
                  <c:v>49.87</c:v>
                </c:pt>
                <c:pt idx="4987">
                  <c:v>49.88</c:v>
                </c:pt>
                <c:pt idx="4988">
                  <c:v>49.89</c:v>
                </c:pt>
                <c:pt idx="4989">
                  <c:v>49.9</c:v>
                </c:pt>
                <c:pt idx="4990">
                  <c:v>49.91</c:v>
                </c:pt>
                <c:pt idx="4991">
                  <c:v>49.92</c:v>
                </c:pt>
                <c:pt idx="4992">
                  <c:v>49.93</c:v>
                </c:pt>
                <c:pt idx="4993">
                  <c:v>49.94</c:v>
                </c:pt>
                <c:pt idx="4994">
                  <c:v>49.95</c:v>
                </c:pt>
                <c:pt idx="4995">
                  <c:v>49.96</c:v>
                </c:pt>
                <c:pt idx="4996">
                  <c:v>49.97</c:v>
                </c:pt>
                <c:pt idx="4997">
                  <c:v>49.98</c:v>
                </c:pt>
                <c:pt idx="4998">
                  <c:v>49.99</c:v>
                </c:pt>
                <c:pt idx="4999">
                  <c:v>50</c:v>
                </c:pt>
                <c:pt idx="5000">
                  <c:v>50.01</c:v>
                </c:pt>
                <c:pt idx="5001">
                  <c:v>50.02</c:v>
                </c:pt>
                <c:pt idx="5002">
                  <c:v>50.03</c:v>
                </c:pt>
                <c:pt idx="5003">
                  <c:v>50.04</c:v>
                </c:pt>
                <c:pt idx="5004">
                  <c:v>50.05</c:v>
                </c:pt>
                <c:pt idx="5005">
                  <c:v>50.06</c:v>
                </c:pt>
                <c:pt idx="5006">
                  <c:v>50.07</c:v>
                </c:pt>
                <c:pt idx="5007">
                  <c:v>50.08</c:v>
                </c:pt>
                <c:pt idx="5008">
                  <c:v>50.09</c:v>
                </c:pt>
                <c:pt idx="5009">
                  <c:v>50.1</c:v>
                </c:pt>
                <c:pt idx="5010">
                  <c:v>50.11</c:v>
                </c:pt>
                <c:pt idx="5011">
                  <c:v>50.12</c:v>
                </c:pt>
                <c:pt idx="5012">
                  <c:v>50.13</c:v>
                </c:pt>
                <c:pt idx="5013">
                  <c:v>50.14</c:v>
                </c:pt>
                <c:pt idx="5014">
                  <c:v>50.15</c:v>
                </c:pt>
                <c:pt idx="5015">
                  <c:v>50.16</c:v>
                </c:pt>
                <c:pt idx="5016">
                  <c:v>50.17</c:v>
                </c:pt>
                <c:pt idx="5017">
                  <c:v>50.18</c:v>
                </c:pt>
                <c:pt idx="5018">
                  <c:v>50.19</c:v>
                </c:pt>
                <c:pt idx="5019">
                  <c:v>50.2</c:v>
                </c:pt>
                <c:pt idx="5020">
                  <c:v>50.21</c:v>
                </c:pt>
                <c:pt idx="5021">
                  <c:v>50.22</c:v>
                </c:pt>
                <c:pt idx="5022">
                  <c:v>50.23</c:v>
                </c:pt>
                <c:pt idx="5023">
                  <c:v>50.24</c:v>
                </c:pt>
                <c:pt idx="5024">
                  <c:v>50.25</c:v>
                </c:pt>
                <c:pt idx="5025">
                  <c:v>50.26</c:v>
                </c:pt>
                <c:pt idx="5026">
                  <c:v>50.27</c:v>
                </c:pt>
                <c:pt idx="5027">
                  <c:v>50.28</c:v>
                </c:pt>
                <c:pt idx="5028">
                  <c:v>50.29</c:v>
                </c:pt>
                <c:pt idx="5029">
                  <c:v>50.3</c:v>
                </c:pt>
                <c:pt idx="5030">
                  <c:v>50.31</c:v>
                </c:pt>
                <c:pt idx="5031">
                  <c:v>50.32</c:v>
                </c:pt>
                <c:pt idx="5032">
                  <c:v>50.33</c:v>
                </c:pt>
                <c:pt idx="5033">
                  <c:v>50.34</c:v>
                </c:pt>
                <c:pt idx="5034">
                  <c:v>50.35</c:v>
                </c:pt>
                <c:pt idx="5035">
                  <c:v>50.36</c:v>
                </c:pt>
                <c:pt idx="5036">
                  <c:v>50.37</c:v>
                </c:pt>
                <c:pt idx="5037">
                  <c:v>50.38</c:v>
                </c:pt>
                <c:pt idx="5038">
                  <c:v>50.39</c:v>
                </c:pt>
                <c:pt idx="5039">
                  <c:v>50.4</c:v>
                </c:pt>
                <c:pt idx="5040">
                  <c:v>50.41</c:v>
                </c:pt>
                <c:pt idx="5041">
                  <c:v>50.42</c:v>
                </c:pt>
                <c:pt idx="5042">
                  <c:v>50.43</c:v>
                </c:pt>
                <c:pt idx="5043">
                  <c:v>50.44</c:v>
                </c:pt>
                <c:pt idx="5044">
                  <c:v>50.45</c:v>
                </c:pt>
                <c:pt idx="5045">
                  <c:v>50.46</c:v>
                </c:pt>
                <c:pt idx="5046">
                  <c:v>50.47</c:v>
                </c:pt>
                <c:pt idx="5047">
                  <c:v>50.48</c:v>
                </c:pt>
                <c:pt idx="5048">
                  <c:v>50.49</c:v>
                </c:pt>
                <c:pt idx="5049">
                  <c:v>50.5</c:v>
                </c:pt>
                <c:pt idx="5050">
                  <c:v>50.51</c:v>
                </c:pt>
                <c:pt idx="5051">
                  <c:v>50.52</c:v>
                </c:pt>
                <c:pt idx="5052">
                  <c:v>50.53</c:v>
                </c:pt>
                <c:pt idx="5053">
                  <c:v>50.54</c:v>
                </c:pt>
                <c:pt idx="5054">
                  <c:v>50.55</c:v>
                </c:pt>
                <c:pt idx="5055">
                  <c:v>50.56</c:v>
                </c:pt>
                <c:pt idx="5056">
                  <c:v>50.57</c:v>
                </c:pt>
                <c:pt idx="5057">
                  <c:v>50.58</c:v>
                </c:pt>
                <c:pt idx="5058">
                  <c:v>50.59</c:v>
                </c:pt>
                <c:pt idx="5059">
                  <c:v>50.6</c:v>
                </c:pt>
                <c:pt idx="5060">
                  <c:v>50.61</c:v>
                </c:pt>
                <c:pt idx="5061">
                  <c:v>50.62</c:v>
                </c:pt>
                <c:pt idx="5062">
                  <c:v>50.63</c:v>
                </c:pt>
                <c:pt idx="5063">
                  <c:v>50.64</c:v>
                </c:pt>
                <c:pt idx="5064">
                  <c:v>50.65</c:v>
                </c:pt>
                <c:pt idx="5065">
                  <c:v>50.66</c:v>
                </c:pt>
                <c:pt idx="5066">
                  <c:v>50.67</c:v>
                </c:pt>
                <c:pt idx="5067">
                  <c:v>50.68</c:v>
                </c:pt>
                <c:pt idx="5068">
                  <c:v>50.69</c:v>
                </c:pt>
                <c:pt idx="5069">
                  <c:v>50.7</c:v>
                </c:pt>
                <c:pt idx="5070">
                  <c:v>50.71</c:v>
                </c:pt>
                <c:pt idx="5071">
                  <c:v>50.72</c:v>
                </c:pt>
                <c:pt idx="5072">
                  <c:v>50.73</c:v>
                </c:pt>
                <c:pt idx="5073">
                  <c:v>50.74</c:v>
                </c:pt>
                <c:pt idx="5074">
                  <c:v>50.75</c:v>
                </c:pt>
                <c:pt idx="5075">
                  <c:v>50.76</c:v>
                </c:pt>
                <c:pt idx="5076">
                  <c:v>50.77</c:v>
                </c:pt>
                <c:pt idx="5077">
                  <c:v>50.78</c:v>
                </c:pt>
                <c:pt idx="5078">
                  <c:v>50.79</c:v>
                </c:pt>
                <c:pt idx="5079">
                  <c:v>50.8</c:v>
                </c:pt>
                <c:pt idx="5080">
                  <c:v>50.81</c:v>
                </c:pt>
                <c:pt idx="5081">
                  <c:v>50.82</c:v>
                </c:pt>
                <c:pt idx="5082">
                  <c:v>50.83</c:v>
                </c:pt>
                <c:pt idx="5083">
                  <c:v>50.84</c:v>
                </c:pt>
                <c:pt idx="5084">
                  <c:v>50.85</c:v>
                </c:pt>
                <c:pt idx="5085">
                  <c:v>50.86</c:v>
                </c:pt>
                <c:pt idx="5086">
                  <c:v>50.87</c:v>
                </c:pt>
                <c:pt idx="5087">
                  <c:v>50.88</c:v>
                </c:pt>
                <c:pt idx="5088">
                  <c:v>50.89</c:v>
                </c:pt>
                <c:pt idx="5089">
                  <c:v>50.9</c:v>
                </c:pt>
                <c:pt idx="5090">
                  <c:v>50.91</c:v>
                </c:pt>
                <c:pt idx="5091">
                  <c:v>50.92</c:v>
                </c:pt>
                <c:pt idx="5092">
                  <c:v>50.93</c:v>
                </c:pt>
                <c:pt idx="5093">
                  <c:v>50.94</c:v>
                </c:pt>
                <c:pt idx="5094">
                  <c:v>50.95</c:v>
                </c:pt>
                <c:pt idx="5095">
                  <c:v>50.96</c:v>
                </c:pt>
                <c:pt idx="5096">
                  <c:v>50.97</c:v>
                </c:pt>
                <c:pt idx="5097">
                  <c:v>50.98</c:v>
                </c:pt>
                <c:pt idx="5098">
                  <c:v>50.99</c:v>
                </c:pt>
                <c:pt idx="5099">
                  <c:v>51</c:v>
                </c:pt>
                <c:pt idx="5100">
                  <c:v>51.01</c:v>
                </c:pt>
                <c:pt idx="5101">
                  <c:v>51.02</c:v>
                </c:pt>
                <c:pt idx="5102">
                  <c:v>51.03</c:v>
                </c:pt>
                <c:pt idx="5103">
                  <c:v>51.04</c:v>
                </c:pt>
                <c:pt idx="5104">
                  <c:v>51.05</c:v>
                </c:pt>
                <c:pt idx="5105">
                  <c:v>51.06</c:v>
                </c:pt>
                <c:pt idx="5106">
                  <c:v>51.07</c:v>
                </c:pt>
                <c:pt idx="5107">
                  <c:v>51.08</c:v>
                </c:pt>
                <c:pt idx="5108">
                  <c:v>51.09</c:v>
                </c:pt>
                <c:pt idx="5109">
                  <c:v>51.1</c:v>
                </c:pt>
                <c:pt idx="5110">
                  <c:v>51.11</c:v>
                </c:pt>
                <c:pt idx="5111">
                  <c:v>51.12</c:v>
                </c:pt>
                <c:pt idx="5112">
                  <c:v>51.13</c:v>
                </c:pt>
                <c:pt idx="5113">
                  <c:v>51.14</c:v>
                </c:pt>
                <c:pt idx="5114">
                  <c:v>51.15</c:v>
                </c:pt>
                <c:pt idx="5115">
                  <c:v>51.16</c:v>
                </c:pt>
                <c:pt idx="5116">
                  <c:v>51.17</c:v>
                </c:pt>
                <c:pt idx="5117">
                  <c:v>51.18</c:v>
                </c:pt>
                <c:pt idx="5118">
                  <c:v>51.19</c:v>
                </c:pt>
                <c:pt idx="5119">
                  <c:v>51.2</c:v>
                </c:pt>
                <c:pt idx="5120">
                  <c:v>51.21</c:v>
                </c:pt>
                <c:pt idx="5121">
                  <c:v>51.22</c:v>
                </c:pt>
                <c:pt idx="5122">
                  <c:v>51.23</c:v>
                </c:pt>
                <c:pt idx="5123">
                  <c:v>51.24</c:v>
                </c:pt>
                <c:pt idx="5124">
                  <c:v>51.25</c:v>
                </c:pt>
                <c:pt idx="5125">
                  <c:v>51.26</c:v>
                </c:pt>
                <c:pt idx="5126">
                  <c:v>51.27</c:v>
                </c:pt>
                <c:pt idx="5127">
                  <c:v>51.28</c:v>
                </c:pt>
                <c:pt idx="5128">
                  <c:v>51.29</c:v>
                </c:pt>
                <c:pt idx="5129">
                  <c:v>51.3</c:v>
                </c:pt>
                <c:pt idx="5130">
                  <c:v>51.31</c:v>
                </c:pt>
                <c:pt idx="5131">
                  <c:v>51.32</c:v>
                </c:pt>
                <c:pt idx="5132">
                  <c:v>51.33</c:v>
                </c:pt>
                <c:pt idx="5133">
                  <c:v>51.34</c:v>
                </c:pt>
                <c:pt idx="5134">
                  <c:v>51.35</c:v>
                </c:pt>
                <c:pt idx="5135">
                  <c:v>51.36</c:v>
                </c:pt>
                <c:pt idx="5136">
                  <c:v>51.37</c:v>
                </c:pt>
                <c:pt idx="5137">
                  <c:v>51.38</c:v>
                </c:pt>
                <c:pt idx="5138">
                  <c:v>51.39</c:v>
                </c:pt>
                <c:pt idx="5139">
                  <c:v>51.4</c:v>
                </c:pt>
                <c:pt idx="5140">
                  <c:v>51.41</c:v>
                </c:pt>
                <c:pt idx="5141">
                  <c:v>51.42</c:v>
                </c:pt>
                <c:pt idx="5142">
                  <c:v>51.43</c:v>
                </c:pt>
                <c:pt idx="5143">
                  <c:v>51.44</c:v>
                </c:pt>
                <c:pt idx="5144">
                  <c:v>51.45</c:v>
                </c:pt>
                <c:pt idx="5145">
                  <c:v>51.46</c:v>
                </c:pt>
                <c:pt idx="5146">
                  <c:v>51.47</c:v>
                </c:pt>
                <c:pt idx="5147">
                  <c:v>51.48</c:v>
                </c:pt>
                <c:pt idx="5148">
                  <c:v>51.49</c:v>
                </c:pt>
                <c:pt idx="5149">
                  <c:v>51.5</c:v>
                </c:pt>
                <c:pt idx="5150">
                  <c:v>51.51</c:v>
                </c:pt>
                <c:pt idx="5151">
                  <c:v>51.52</c:v>
                </c:pt>
                <c:pt idx="5152">
                  <c:v>51.53</c:v>
                </c:pt>
                <c:pt idx="5153">
                  <c:v>51.54</c:v>
                </c:pt>
                <c:pt idx="5154">
                  <c:v>51.55</c:v>
                </c:pt>
                <c:pt idx="5155">
                  <c:v>51.56</c:v>
                </c:pt>
                <c:pt idx="5156">
                  <c:v>51.57</c:v>
                </c:pt>
                <c:pt idx="5157">
                  <c:v>51.58</c:v>
                </c:pt>
                <c:pt idx="5158">
                  <c:v>51.59</c:v>
                </c:pt>
                <c:pt idx="5159">
                  <c:v>51.6</c:v>
                </c:pt>
                <c:pt idx="5160">
                  <c:v>51.61</c:v>
                </c:pt>
                <c:pt idx="5161">
                  <c:v>51.62</c:v>
                </c:pt>
                <c:pt idx="5162">
                  <c:v>51.63</c:v>
                </c:pt>
                <c:pt idx="5163">
                  <c:v>51.64</c:v>
                </c:pt>
                <c:pt idx="5164">
                  <c:v>51.65</c:v>
                </c:pt>
                <c:pt idx="5165">
                  <c:v>51.66</c:v>
                </c:pt>
                <c:pt idx="5166">
                  <c:v>51.67</c:v>
                </c:pt>
                <c:pt idx="5167">
                  <c:v>51.68</c:v>
                </c:pt>
                <c:pt idx="5168">
                  <c:v>51.69</c:v>
                </c:pt>
                <c:pt idx="5169">
                  <c:v>51.7</c:v>
                </c:pt>
                <c:pt idx="5170">
                  <c:v>51.71</c:v>
                </c:pt>
                <c:pt idx="5171">
                  <c:v>51.72</c:v>
                </c:pt>
                <c:pt idx="5172">
                  <c:v>51.73</c:v>
                </c:pt>
                <c:pt idx="5173">
                  <c:v>51.74</c:v>
                </c:pt>
                <c:pt idx="5174">
                  <c:v>51.75</c:v>
                </c:pt>
                <c:pt idx="5175">
                  <c:v>51.76</c:v>
                </c:pt>
                <c:pt idx="5176">
                  <c:v>51.77</c:v>
                </c:pt>
                <c:pt idx="5177">
                  <c:v>51.78</c:v>
                </c:pt>
                <c:pt idx="5178">
                  <c:v>51.79</c:v>
                </c:pt>
                <c:pt idx="5179">
                  <c:v>51.8</c:v>
                </c:pt>
                <c:pt idx="5180">
                  <c:v>51.81</c:v>
                </c:pt>
                <c:pt idx="5181">
                  <c:v>51.82</c:v>
                </c:pt>
                <c:pt idx="5182">
                  <c:v>51.83</c:v>
                </c:pt>
                <c:pt idx="5183">
                  <c:v>51.84</c:v>
                </c:pt>
                <c:pt idx="5184">
                  <c:v>51.85</c:v>
                </c:pt>
                <c:pt idx="5185">
                  <c:v>51.86</c:v>
                </c:pt>
                <c:pt idx="5186">
                  <c:v>51.87</c:v>
                </c:pt>
                <c:pt idx="5187">
                  <c:v>51.88</c:v>
                </c:pt>
                <c:pt idx="5188">
                  <c:v>51.89</c:v>
                </c:pt>
                <c:pt idx="5189">
                  <c:v>51.9</c:v>
                </c:pt>
                <c:pt idx="5190">
                  <c:v>51.91</c:v>
                </c:pt>
                <c:pt idx="5191">
                  <c:v>51.92</c:v>
                </c:pt>
                <c:pt idx="5192">
                  <c:v>51.93</c:v>
                </c:pt>
                <c:pt idx="5193">
                  <c:v>51.94</c:v>
                </c:pt>
                <c:pt idx="5194">
                  <c:v>51.95</c:v>
                </c:pt>
                <c:pt idx="5195">
                  <c:v>51.96</c:v>
                </c:pt>
                <c:pt idx="5196">
                  <c:v>51.97</c:v>
                </c:pt>
                <c:pt idx="5197">
                  <c:v>51.98</c:v>
                </c:pt>
                <c:pt idx="5198">
                  <c:v>51.99</c:v>
                </c:pt>
                <c:pt idx="5199">
                  <c:v>52</c:v>
                </c:pt>
              </c:numCache>
            </c:numRef>
          </c:xVal>
          <c:yVal>
            <c:numRef>
              <c:f>Table!$F$3:$F$5202</c:f>
              <c:numCache>
                <c:formatCode>[hh]:mm:ss</c:formatCode>
                <c:ptCount val="52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2.7546296296296294E-3</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pt idx="151">
                  <c:v>#N/A</c:v>
                </c:pt>
                <c:pt idx="152">
                  <c:v>#N/A</c:v>
                </c:pt>
                <c:pt idx="153">
                  <c:v>#N/A</c:v>
                </c:pt>
                <c:pt idx="154">
                  <c:v>#N/A</c:v>
                </c:pt>
                <c:pt idx="155">
                  <c:v>#N/A</c:v>
                </c:pt>
                <c:pt idx="156">
                  <c:v>#N/A</c:v>
                </c:pt>
                <c:pt idx="157">
                  <c:v>#N/A</c:v>
                </c:pt>
                <c:pt idx="158">
                  <c:v>#N/A</c:v>
                </c:pt>
                <c:pt idx="159">
                  <c:v>#N/A</c:v>
                </c:pt>
                <c:pt idx="160">
                  <c:v>4.5023148148148149E-3</c:v>
                </c:pt>
                <c:pt idx="161">
                  <c:v>#N/A</c:v>
                </c:pt>
                <c:pt idx="162">
                  <c:v>#N/A</c:v>
                </c:pt>
                <c:pt idx="163">
                  <c:v>#N/A</c:v>
                </c:pt>
                <c:pt idx="164">
                  <c:v>#N/A</c:v>
                </c:pt>
                <c:pt idx="165">
                  <c:v>#N/A</c:v>
                </c:pt>
                <c:pt idx="166">
                  <c:v>#N/A</c:v>
                </c:pt>
                <c:pt idx="167">
                  <c:v>#N/A</c:v>
                </c:pt>
                <c:pt idx="168">
                  <c:v>#N/A</c:v>
                </c:pt>
                <c:pt idx="169">
                  <c:v>#N/A</c:v>
                </c:pt>
                <c:pt idx="170">
                  <c:v>#N/A</c:v>
                </c:pt>
                <c:pt idx="171">
                  <c:v>#N/A</c:v>
                </c:pt>
                <c:pt idx="172">
                  <c:v>#N/A</c:v>
                </c:pt>
                <c:pt idx="173">
                  <c:v>#N/A</c:v>
                </c:pt>
                <c:pt idx="174">
                  <c:v>#N/A</c:v>
                </c:pt>
                <c:pt idx="175">
                  <c:v>#N/A</c:v>
                </c:pt>
                <c:pt idx="176">
                  <c:v>#N/A</c:v>
                </c:pt>
                <c:pt idx="177">
                  <c:v>#N/A</c:v>
                </c:pt>
                <c:pt idx="178">
                  <c:v>#N/A</c:v>
                </c:pt>
                <c:pt idx="179">
                  <c:v>#N/A</c:v>
                </c:pt>
                <c:pt idx="180">
                  <c:v>#N/A</c:v>
                </c:pt>
                <c:pt idx="181">
                  <c:v>#N/A</c:v>
                </c:pt>
                <c:pt idx="182">
                  <c:v>#N/A</c:v>
                </c:pt>
                <c:pt idx="183">
                  <c:v>#N/A</c:v>
                </c:pt>
                <c:pt idx="184">
                  <c:v>#N/A</c:v>
                </c:pt>
                <c:pt idx="185">
                  <c:v>#N/A</c:v>
                </c:pt>
                <c:pt idx="186">
                  <c:v>#N/A</c:v>
                </c:pt>
                <c:pt idx="187">
                  <c:v>#N/A</c:v>
                </c:pt>
                <c:pt idx="188">
                  <c:v>#N/A</c:v>
                </c:pt>
                <c:pt idx="189">
                  <c:v>#N/A</c:v>
                </c:pt>
                <c:pt idx="190">
                  <c:v>#N/A</c:v>
                </c:pt>
                <c:pt idx="191">
                  <c:v>#N/A</c:v>
                </c:pt>
                <c:pt idx="192">
                  <c:v>#N/A</c:v>
                </c:pt>
                <c:pt idx="193">
                  <c:v>#N/A</c:v>
                </c:pt>
                <c:pt idx="194">
                  <c:v>#N/A</c:v>
                </c:pt>
                <c:pt idx="195">
                  <c:v>#N/A</c:v>
                </c:pt>
                <c:pt idx="196">
                  <c:v>#N/A</c:v>
                </c:pt>
                <c:pt idx="197">
                  <c:v>#N/A</c:v>
                </c:pt>
                <c:pt idx="198">
                  <c:v>#N/A</c:v>
                </c:pt>
                <c:pt idx="199">
                  <c:v>#N/A</c:v>
                </c:pt>
                <c:pt idx="200">
                  <c:v>#N/A</c:v>
                </c:pt>
                <c:pt idx="201">
                  <c:v>#N/A</c:v>
                </c:pt>
                <c:pt idx="202">
                  <c:v>#N/A</c:v>
                </c:pt>
                <c:pt idx="203">
                  <c:v>#N/A</c:v>
                </c:pt>
                <c:pt idx="204">
                  <c:v>#N/A</c:v>
                </c:pt>
                <c:pt idx="205">
                  <c:v>#N/A</c:v>
                </c:pt>
                <c:pt idx="206">
                  <c:v>#N/A</c:v>
                </c:pt>
                <c:pt idx="207">
                  <c:v>#N/A</c:v>
                </c:pt>
                <c:pt idx="208">
                  <c:v>#N/A</c:v>
                </c:pt>
                <c:pt idx="209">
                  <c:v>#N/A</c:v>
                </c:pt>
                <c:pt idx="210">
                  <c:v>#N/A</c:v>
                </c:pt>
                <c:pt idx="211">
                  <c:v>#N/A</c:v>
                </c:pt>
                <c:pt idx="212">
                  <c:v>#N/A</c:v>
                </c:pt>
                <c:pt idx="213">
                  <c:v>#N/A</c:v>
                </c:pt>
                <c:pt idx="214">
                  <c:v>#N/A</c:v>
                </c:pt>
                <c:pt idx="215">
                  <c:v>#N/A</c:v>
                </c:pt>
                <c:pt idx="216">
                  <c:v>#N/A</c:v>
                </c:pt>
                <c:pt idx="217">
                  <c:v>#N/A</c:v>
                </c:pt>
                <c:pt idx="218">
                  <c:v>#N/A</c:v>
                </c:pt>
                <c:pt idx="219">
                  <c:v>#N/A</c:v>
                </c:pt>
                <c:pt idx="220">
                  <c:v>#N/A</c:v>
                </c:pt>
                <c:pt idx="221">
                  <c:v>#N/A</c:v>
                </c:pt>
                <c:pt idx="222">
                  <c:v>#N/A</c:v>
                </c:pt>
                <c:pt idx="223">
                  <c:v>#N/A</c:v>
                </c:pt>
                <c:pt idx="224">
                  <c:v>#N/A</c:v>
                </c:pt>
                <c:pt idx="225">
                  <c:v>#N/A</c:v>
                </c:pt>
                <c:pt idx="226">
                  <c:v>#N/A</c:v>
                </c:pt>
                <c:pt idx="227">
                  <c:v>#N/A</c:v>
                </c:pt>
                <c:pt idx="228">
                  <c:v>#N/A</c:v>
                </c:pt>
                <c:pt idx="229">
                  <c:v>#N/A</c:v>
                </c:pt>
                <c:pt idx="230">
                  <c:v>#N/A</c:v>
                </c:pt>
                <c:pt idx="231">
                  <c:v>#N/A</c:v>
                </c:pt>
                <c:pt idx="232">
                  <c:v>#N/A</c:v>
                </c:pt>
                <c:pt idx="233">
                  <c:v>#N/A</c:v>
                </c:pt>
                <c:pt idx="234">
                  <c:v>#N/A</c:v>
                </c:pt>
                <c:pt idx="235">
                  <c:v>#N/A</c:v>
                </c:pt>
                <c:pt idx="236">
                  <c:v>#N/A</c:v>
                </c:pt>
                <c:pt idx="237">
                  <c:v>#N/A</c:v>
                </c:pt>
                <c:pt idx="238">
                  <c:v>#N/A</c:v>
                </c:pt>
                <c:pt idx="239">
                  <c:v>#N/A</c:v>
                </c:pt>
                <c:pt idx="240">
                  <c:v>#N/A</c:v>
                </c:pt>
                <c:pt idx="241">
                  <c:v>#N/A</c:v>
                </c:pt>
                <c:pt idx="242">
                  <c:v>#N/A</c:v>
                </c:pt>
                <c:pt idx="243">
                  <c:v>#N/A</c:v>
                </c:pt>
                <c:pt idx="244">
                  <c:v>#N/A</c:v>
                </c:pt>
                <c:pt idx="245">
                  <c:v>#N/A</c:v>
                </c:pt>
                <c:pt idx="246">
                  <c:v>#N/A</c:v>
                </c:pt>
                <c:pt idx="247">
                  <c:v>#N/A</c:v>
                </c:pt>
                <c:pt idx="248">
                  <c:v>#N/A</c:v>
                </c:pt>
                <c:pt idx="249">
                  <c:v>#N/A</c:v>
                </c:pt>
                <c:pt idx="250">
                  <c:v>#N/A</c:v>
                </c:pt>
                <c:pt idx="251">
                  <c:v>#N/A</c:v>
                </c:pt>
                <c:pt idx="252">
                  <c:v>#N/A</c:v>
                </c:pt>
                <c:pt idx="253">
                  <c:v>#N/A</c:v>
                </c:pt>
                <c:pt idx="254">
                  <c:v>#N/A</c:v>
                </c:pt>
                <c:pt idx="255">
                  <c:v>#N/A</c:v>
                </c:pt>
                <c:pt idx="256">
                  <c:v>#N/A</c:v>
                </c:pt>
                <c:pt idx="257">
                  <c:v>#N/A</c:v>
                </c:pt>
                <c:pt idx="258">
                  <c:v>#N/A</c:v>
                </c:pt>
                <c:pt idx="259">
                  <c:v>#N/A</c:v>
                </c:pt>
                <c:pt idx="260">
                  <c:v>#N/A</c:v>
                </c:pt>
                <c:pt idx="261">
                  <c:v>#N/A</c:v>
                </c:pt>
                <c:pt idx="262">
                  <c:v>#N/A</c:v>
                </c:pt>
                <c:pt idx="263">
                  <c:v>#N/A</c:v>
                </c:pt>
                <c:pt idx="264">
                  <c:v>#N/A</c:v>
                </c:pt>
                <c:pt idx="265">
                  <c:v>#N/A</c:v>
                </c:pt>
                <c:pt idx="266">
                  <c:v>#N/A</c:v>
                </c:pt>
                <c:pt idx="267">
                  <c:v>#N/A</c:v>
                </c:pt>
                <c:pt idx="268">
                  <c:v>#N/A</c:v>
                </c:pt>
                <c:pt idx="269">
                  <c:v>#N/A</c:v>
                </c:pt>
                <c:pt idx="270">
                  <c:v>#N/A</c:v>
                </c:pt>
                <c:pt idx="271">
                  <c:v>#N/A</c:v>
                </c:pt>
                <c:pt idx="272">
                  <c:v>#N/A</c:v>
                </c:pt>
                <c:pt idx="273">
                  <c:v>#N/A</c:v>
                </c:pt>
                <c:pt idx="274">
                  <c:v>#N/A</c:v>
                </c:pt>
                <c:pt idx="275">
                  <c:v>#N/A</c:v>
                </c:pt>
                <c:pt idx="276">
                  <c:v>#N/A</c:v>
                </c:pt>
                <c:pt idx="277">
                  <c:v>#N/A</c:v>
                </c:pt>
                <c:pt idx="278">
                  <c:v>#N/A</c:v>
                </c:pt>
                <c:pt idx="279">
                  <c:v>#N/A</c:v>
                </c:pt>
                <c:pt idx="280">
                  <c:v>#N/A</c:v>
                </c:pt>
                <c:pt idx="281">
                  <c:v>#N/A</c:v>
                </c:pt>
                <c:pt idx="282">
                  <c:v>#N/A</c:v>
                </c:pt>
                <c:pt idx="283">
                  <c:v>#N/A</c:v>
                </c:pt>
                <c:pt idx="284">
                  <c:v>#N/A</c:v>
                </c:pt>
                <c:pt idx="285">
                  <c:v>#N/A</c:v>
                </c:pt>
                <c:pt idx="286">
                  <c:v>#N/A</c:v>
                </c:pt>
                <c:pt idx="287">
                  <c:v>#N/A</c:v>
                </c:pt>
                <c:pt idx="288">
                  <c:v>#N/A</c:v>
                </c:pt>
                <c:pt idx="289">
                  <c:v>#N/A</c:v>
                </c:pt>
                <c:pt idx="290">
                  <c:v>#N/A</c:v>
                </c:pt>
                <c:pt idx="291">
                  <c:v>#N/A</c:v>
                </c:pt>
                <c:pt idx="292">
                  <c:v>#N/A</c:v>
                </c:pt>
                <c:pt idx="293">
                  <c:v>#N/A</c:v>
                </c:pt>
                <c:pt idx="294">
                  <c:v>#N/A</c:v>
                </c:pt>
                <c:pt idx="295">
                  <c:v>#N/A</c:v>
                </c:pt>
                <c:pt idx="296">
                  <c:v>#N/A</c:v>
                </c:pt>
                <c:pt idx="297">
                  <c:v>#N/A</c:v>
                </c:pt>
                <c:pt idx="298">
                  <c:v>#N/A</c:v>
                </c:pt>
                <c:pt idx="299">
                  <c:v>#N/A</c:v>
                </c:pt>
                <c:pt idx="300">
                  <c:v>#N/A</c:v>
                </c:pt>
                <c:pt idx="301">
                  <c:v>#N/A</c:v>
                </c:pt>
                <c:pt idx="302">
                  <c:v>#N/A</c:v>
                </c:pt>
                <c:pt idx="303">
                  <c:v>#N/A</c:v>
                </c:pt>
                <c:pt idx="304">
                  <c:v>#N/A</c:v>
                </c:pt>
                <c:pt idx="305">
                  <c:v>#N/A</c:v>
                </c:pt>
                <c:pt idx="306">
                  <c:v>#N/A</c:v>
                </c:pt>
                <c:pt idx="307">
                  <c:v>#N/A</c:v>
                </c:pt>
                <c:pt idx="308">
                  <c:v>#N/A</c:v>
                </c:pt>
                <c:pt idx="309">
                  <c:v>#N/A</c:v>
                </c:pt>
                <c:pt idx="310">
                  <c:v>#N/A</c:v>
                </c:pt>
                <c:pt idx="311">
                  <c:v>#N/A</c:v>
                </c:pt>
                <c:pt idx="312">
                  <c:v>#N/A</c:v>
                </c:pt>
                <c:pt idx="313">
                  <c:v>#N/A</c:v>
                </c:pt>
                <c:pt idx="314">
                  <c:v>#N/A</c:v>
                </c:pt>
                <c:pt idx="315">
                  <c:v>#N/A</c:v>
                </c:pt>
                <c:pt idx="316">
                  <c:v>#N/A</c:v>
                </c:pt>
                <c:pt idx="317">
                  <c:v>#N/A</c:v>
                </c:pt>
                <c:pt idx="318">
                  <c:v>#N/A</c:v>
                </c:pt>
                <c:pt idx="319">
                  <c:v>#N/A</c:v>
                </c:pt>
                <c:pt idx="320">
                  <c:v>#N/A</c:v>
                </c:pt>
                <c:pt idx="321">
                  <c:v>#N/A</c:v>
                </c:pt>
                <c:pt idx="322">
                  <c:v>#N/A</c:v>
                </c:pt>
                <c:pt idx="323">
                  <c:v>#N/A</c:v>
                </c:pt>
                <c:pt idx="324">
                  <c:v>#N/A</c:v>
                </c:pt>
                <c:pt idx="325">
                  <c:v>#N/A</c:v>
                </c:pt>
                <c:pt idx="326">
                  <c:v>#N/A</c:v>
                </c:pt>
                <c:pt idx="327">
                  <c:v>#N/A</c:v>
                </c:pt>
                <c:pt idx="328">
                  <c:v>#N/A</c:v>
                </c:pt>
                <c:pt idx="329">
                  <c:v>#N/A</c:v>
                </c:pt>
                <c:pt idx="330">
                  <c:v>#N/A</c:v>
                </c:pt>
                <c:pt idx="331">
                  <c:v>#N/A</c:v>
                </c:pt>
                <c:pt idx="332">
                  <c:v>#N/A</c:v>
                </c:pt>
                <c:pt idx="333">
                  <c:v>#N/A</c:v>
                </c:pt>
                <c:pt idx="334">
                  <c:v>#N/A</c:v>
                </c:pt>
                <c:pt idx="335">
                  <c:v>#N/A</c:v>
                </c:pt>
                <c:pt idx="336">
                  <c:v>#N/A</c:v>
                </c:pt>
                <c:pt idx="337">
                  <c:v>#N/A</c:v>
                </c:pt>
                <c:pt idx="338">
                  <c:v>#N/A</c:v>
                </c:pt>
                <c:pt idx="339">
                  <c:v>#N/A</c:v>
                </c:pt>
                <c:pt idx="340">
                  <c:v>#N/A</c:v>
                </c:pt>
                <c:pt idx="341">
                  <c:v>#N/A</c:v>
                </c:pt>
                <c:pt idx="342">
                  <c:v>#N/A</c:v>
                </c:pt>
                <c:pt idx="343">
                  <c:v>#N/A</c:v>
                </c:pt>
                <c:pt idx="344">
                  <c:v>#N/A</c:v>
                </c:pt>
                <c:pt idx="345">
                  <c:v>#N/A</c:v>
                </c:pt>
                <c:pt idx="346">
                  <c:v>#N/A</c:v>
                </c:pt>
                <c:pt idx="347">
                  <c:v>#N/A</c:v>
                </c:pt>
                <c:pt idx="348">
                  <c:v>#N/A</c:v>
                </c:pt>
                <c:pt idx="349">
                  <c:v>#N/A</c:v>
                </c:pt>
                <c:pt idx="350">
                  <c:v>#N/A</c:v>
                </c:pt>
                <c:pt idx="351">
                  <c:v>#N/A</c:v>
                </c:pt>
                <c:pt idx="352">
                  <c:v>#N/A</c:v>
                </c:pt>
                <c:pt idx="353">
                  <c:v>#N/A</c:v>
                </c:pt>
                <c:pt idx="354">
                  <c:v>#N/A</c:v>
                </c:pt>
                <c:pt idx="355">
                  <c:v>#N/A</c:v>
                </c:pt>
                <c:pt idx="356">
                  <c:v>#N/A</c:v>
                </c:pt>
                <c:pt idx="357">
                  <c:v>#N/A</c:v>
                </c:pt>
                <c:pt idx="358">
                  <c:v>#N/A</c:v>
                </c:pt>
                <c:pt idx="359">
                  <c:v>#N/A</c:v>
                </c:pt>
                <c:pt idx="360">
                  <c:v>#N/A</c:v>
                </c:pt>
                <c:pt idx="361">
                  <c:v>#N/A</c:v>
                </c:pt>
                <c:pt idx="362">
                  <c:v>#N/A</c:v>
                </c:pt>
                <c:pt idx="363">
                  <c:v>#N/A</c:v>
                </c:pt>
                <c:pt idx="364">
                  <c:v>#N/A</c:v>
                </c:pt>
                <c:pt idx="365">
                  <c:v>#N/A</c:v>
                </c:pt>
                <c:pt idx="366">
                  <c:v>#N/A</c:v>
                </c:pt>
                <c:pt idx="367">
                  <c:v>#N/A</c:v>
                </c:pt>
                <c:pt idx="368">
                  <c:v>#N/A</c:v>
                </c:pt>
                <c:pt idx="369">
                  <c:v>#N/A</c:v>
                </c:pt>
                <c:pt idx="370">
                  <c:v>#N/A</c:v>
                </c:pt>
                <c:pt idx="371">
                  <c:v>#N/A</c:v>
                </c:pt>
                <c:pt idx="372">
                  <c:v>#N/A</c:v>
                </c:pt>
                <c:pt idx="373">
                  <c:v>#N/A</c:v>
                </c:pt>
                <c:pt idx="374">
                  <c:v>#N/A</c:v>
                </c:pt>
                <c:pt idx="375">
                  <c:v>#N/A</c:v>
                </c:pt>
                <c:pt idx="376">
                  <c:v>#N/A</c:v>
                </c:pt>
                <c:pt idx="377">
                  <c:v>#N/A</c:v>
                </c:pt>
                <c:pt idx="378">
                  <c:v>#N/A</c:v>
                </c:pt>
                <c:pt idx="379">
                  <c:v>#N/A</c:v>
                </c:pt>
                <c:pt idx="380">
                  <c:v>#N/A</c:v>
                </c:pt>
                <c:pt idx="381">
                  <c:v>#N/A</c:v>
                </c:pt>
                <c:pt idx="382">
                  <c:v>#N/A</c:v>
                </c:pt>
                <c:pt idx="383">
                  <c:v>#N/A</c:v>
                </c:pt>
                <c:pt idx="384">
                  <c:v>#N/A</c:v>
                </c:pt>
                <c:pt idx="385">
                  <c:v>#N/A</c:v>
                </c:pt>
                <c:pt idx="386">
                  <c:v>#N/A</c:v>
                </c:pt>
                <c:pt idx="387">
                  <c:v>#N/A</c:v>
                </c:pt>
                <c:pt idx="388">
                  <c:v>#N/A</c:v>
                </c:pt>
                <c:pt idx="389">
                  <c:v>#N/A</c:v>
                </c:pt>
                <c:pt idx="390">
                  <c:v>#N/A</c:v>
                </c:pt>
                <c:pt idx="391">
                  <c:v>#N/A</c:v>
                </c:pt>
                <c:pt idx="392">
                  <c:v>#N/A</c:v>
                </c:pt>
                <c:pt idx="393">
                  <c:v>#N/A</c:v>
                </c:pt>
                <c:pt idx="394">
                  <c:v>#N/A</c:v>
                </c:pt>
                <c:pt idx="395">
                  <c:v>#N/A</c:v>
                </c:pt>
                <c:pt idx="396">
                  <c:v>#N/A</c:v>
                </c:pt>
                <c:pt idx="397">
                  <c:v>#N/A</c:v>
                </c:pt>
                <c:pt idx="398">
                  <c:v>#N/A</c:v>
                </c:pt>
                <c:pt idx="399">
                  <c:v>#N/A</c:v>
                </c:pt>
                <c:pt idx="400">
                  <c:v>#N/A</c:v>
                </c:pt>
                <c:pt idx="401">
                  <c:v>#N/A</c:v>
                </c:pt>
                <c:pt idx="402">
                  <c:v>#N/A</c:v>
                </c:pt>
                <c:pt idx="403">
                  <c:v>#N/A</c:v>
                </c:pt>
                <c:pt idx="404">
                  <c:v>#N/A</c:v>
                </c:pt>
                <c:pt idx="405">
                  <c:v>#N/A</c:v>
                </c:pt>
                <c:pt idx="406">
                  <c:v>#N/A</c:v>
                </c:pt>
                <c:pt idx="407">
                  <c:v>#N/A</c:v>
                </c:pt>
                <c:pt idx="408">
                  <c:v>#N/A</c:v>
                </c:pt>
                <c:pt idx="409">
                  <c:v>#N/A</c:v>
                </c:pt>
                <c:pt idx="410">
                  <c:v>#N/A</c:v>
                </c:pt>
                <c:pt idx="411">
                  <c:v>#N/A</c:v>
                </c:pt>
                <c:pt idx="412">
                  <c:v>#N/A</c:v>
                </c:pt>
                <c:pt idx="413">
                  <c:v>#N/A</c:v>
                </c:pt>
                <c:pt idx="414">
                  <c:v>#N/A</c:v>
                </c:pt>
                <c:pt idx="415">
                  <c:v>#N/A</c:v>
                </c:pt>
                <c:pt idx="416">
                  <c:v>#N/A</c:v>
                </c:pt>
                <c:pt idx="417">
                  <c:v>#N/A</c:v>
                </c:pt>
                <c:pt idx="418">
                  <c:v>#N/A</c:v>
                </c:pt>
                <c:pt idx="419">
                  <c:v>#N/A</c:v>
                </c:pt>
                <c:pt idx="420">
                  <c:v>#N/A</c:v>
                </c:pt>
                <c:pt idx="421">
                  <c:v>#N/A</c:v>
                </c:pt>
                <c:pt idx="422">
                  <c:v>#N/A</c:v>
                </c:pt>
                <c:pt idx="423">
                  <c:v>#N/A</c:v>
                </c:pt>
                <c:pt idx="424">
                  <c:v>#N/A</c:v>
                </c:pt>
                <c:pt idx="425">
                  <c:v>#N/A</c:v>
                </c:pt>
                <c:pt idx="426">
                  <c:v>#N/A</c:v>
                </c:pt>
                <c:pt idx="427">
                  <c:v>#N/A</c:v>
                </c:pt>
                <c:pt idx="428">
                  <c:v>#N/A</c:v>
                </c:pt>
                <c:pt idx="429">
                  <c:v>#N/A</c:v>
                </c:pt>
                <c:pt idx="430">
                  <c:v>#N/A</c:v>
                </c:pt>
                <c:pt idx="431">
                  <c:v>#N/A</c:v>
                </c:pt>
                <c:pt idx="432">
                  <c:v>#N/A</c:v>
                </c:pt>
                <c:pt idx="433">
                  <c:v>#N/A</c:v>
                </c:pt>
                <c:pt idx="434">
                  <c:v>#N/A</c:v>
                </c:pt>
                <c:pt idx="435">
                  <c:v>#N/A</c:v>
                </c:pt>
                <c:pt idx="436">
                  <c:v>#N/A</c:v>
                </c:pt>
                <c:pt idx="437">
                  <c:v>#N/A</c:v>
                </c:pt>
                <c:pt idx="438">
                  <c:v>#N/A</c:v>
                </c:pt>
                <c:pt idx="439">
                  <c:v>#N/A</c:v>
                </c:pt>
                <c:pt idx="440">
                  <c:v>#N/A</c:v>
                </c:pt>
                <c:pt idx="441">
                  <c:v>#N/A</c:v>
                </c:pt>
                <c:pt idx="442">
                  <c:v>#N/A</c:v>
                </c:pt>
                <c:pt idx="443">
                  <c:v>#N/A</c:v>
                </c:pt>
                <c:pt idx="444">
                  <c:v>#N/A</c:v>
                </c:pt>
                <c:pt idx="445">
                  <c:v>#N/A</c:v>
                </c:pt>
                <c:pt idx="446">
                  <c:v>#N/A</c:v>
                </c:pt>
                <c:pt idx="447">
                  <c:v>#N/A</c:v>
                </c:pt>
                <c:pt idx="448">
                  <c:v>#N/A</c:v>
                </c:pt>
                <c:pt idx="449">
                  <c:v>#N/A</c:v>
                </c:pt>
                <c:pt idx="450">
                  <c:v>#N/A</c:v>
                </c:pt>
                <c:pt idx="451">
                  <c:v>#N/A</c:v>
                </c:pt>
                <c:pt idx="452">
                  <c:v>#N/A</c:v>
                </c:pt>
                <c:pt idx="453">
                  <c:v>#N/A</c:v>
                </c:pt>
                <c:pt idx="454">
                  <c:v>#N/A</c:v>
                </c:pt>
                <c:pt idx="455">
                  <c:v>#N/A</c:v>
                </c:pt>
                <c:pt idx="456">
                  <c:v>#N/A</c:v>
                </c:pt>
                <c:pt idx="457">
                  <c:v>#N/A</c:v>
                </c:pt>
                <c:pt idx="458">
                  <c:v>#N/A</c:v>
                </c:pt>
                <c:pt idx="459">
                  <c:v>#N/A</c:v>
                </c:pt>
                <c:pt idx="460">
                  <c:v>#N/A</c:v>
                </c:pt>
                <c:pt idx="461">
                  <c:v>#N/A</c:v>
                </c:pt>
                <c:pt idx="462">
                  <c:v>#N/A</c:v>
                </c:pt>
                <c:pt idx="463">
                  <c:v>#N/A</c:v>
                </c:pt>
                <c:pt idx="464">
                  <c:v>#N/A</c:v>
                </c:pt>
                <c:pt idx="465">
                  <c:v>#N/A</c:v>
                </c:pt>
                <c:pt idx="466">
                  <c:v>#N/A</c:v>
                </c:pt>
                <c:pt idx="467">
                  <c:v>#N/A</c:v>
                </c:pt>
                <c:pt idx="468">
                  <c:v>#N/A</c:v>
                </c:pt>
                <c:pt idx="469">
                  <c:v>#N/A</c:v>
                </c:pt>
                <c:pt idx="470">
                  <c:v>#N/A</c:v>
                </c:pt>
                <c:pt idx="471">
                  <c:v>#N/A</c:v>
                </c:pt>
                <c:pt idx="472">
                  <c:v>#N/A</c:v>
                </c:pt>
                <c:pt idx="473">
                  <c:v>#N/A</c:v>
                </c:pt>
                <c:pt idx="474">
                  <c:v>#N/A</c:v>
                </c:pt>
                <c:pt idx="475">
                  <c:v>#N/A</c:v>
                </c:pt>
                <c:pt idx="476">
                  <c:v>#N/A</c:v>
                </c:pt>
                <c:pt idx="477">
                  <c:v>#N/A</c:v>
                </c:pt>
                <c:pt idx="478">
                  <c:v>#N/A</c:v>
                </c:pt>
                <c:pt idx="479">
                  <c:v>#N/A</c:v>
                </c:pt>
                <c:pt idx="480">
                  <c:v>#N/A</c:v>
                </c:pt>
                <c:pt idx="481">
                  <c:v>#N/A</c:v>
                </c:pt>
                <c:pt idx="482">
                  <c:v>#N/A</c:v>
                </c:pt>
                <c:pt idx="483">
                  <c:v>#N/A</c:v>
                </c:pt>
                <c:pt idx="484">
                  <c:v>#N/A</c:v>
                </c:pt>
                <c:pt idx="485">
                  <c:v>#N/A</c:v>
                </c:pt>
                <c:pt idx="486">
                  <c:v>#N/A</c:v>
                </c:pt>
                <c:pt idx="487">
                  <c:v>#N/A</c:v>
                </c:pt>
                <c:pt idx="488">
                  <c:v>#N/A</c:v>
                </c:pt>
                <c:pt idx="489">
                  <c:v>#N/A</c:v>
                </c:pt>
                <c:pt idx="490">
                  <c:v>#N/A</c:v>
                </c:pt>
                <c:pt idx="491">
                  <c:v>#N/A</c:v>
                </c:pt>
                <c:pt idx="492">
                  <c:v>#N/A</c:v>
                </c:pt>
                <c:pt idx="493">
                  <c:v>#N/A</c:v>
                </c:pt>
                <c:pt idx="494">
                  <c:v>#N/A</c:v>
                </c:pt>
                <c:pt idx="495">
                  <c:v>#N/A</c:v>
                </c:pt>
                <c:pt idx="496">
                  <c:v>#N/A</c:v>
                </c:pt>
                <c:pt idx="497">
                  <c:v>#N/A</c:v>
                </c:pt>
                <c:pt idx="498">
                  <c:v>#N/A</c:v>
                </c:pt>
                <c:pt idx="499">
                  <c:v>1.4745370370370372E-2</c:v>
                </c:pt>
                <c:pt idx="500">
                  <c:v>#N/A</c:v>
                </c:pt>
                <c:pt idx="501">
                  <c:v>#N/A</c:v>
                </c:pt>
                <c:pt idx="502">
                  <c:v>#N/A</c:v>
                </c:pt>
                <c:pt idx="503">
                  <c:v>#N/A</c:v>
                </c:pt>
                <c:pt idx="504">
                  <c:v>#N/A</c:v>
                </c:pt>
                <c:pt idx="505">
                  <c:v>#N/A</c:v>
                </c:pt>
                <c:pt idx="506">
                  <c:v>#N/A</c:v>
                </c:pt>
                <c:pt idx="507">
                  <c:v>#N/A</c:v>
                </c:pt>
                <c:pt idx="508">
                  <c:v>#N/A</c:v>
                </c:pt>
                <c:pt idx="509">
                  <c:v>#N/A</c:v>
                </c:pt>
                <c:pt idx="510">
                  <c:v>#N/A</c:v>
                </c:pt>
                <c:pt idx="511">
                  <c:v>#N/A</c:v>
                </c:pt>
                <c:pt idx="512">
                  <c:v>#N/A</c:v>
                </c:pt>
                <c:pt idx="513">
                  <c:v>#N/A</c:v>
                </c:pt>
                <c:pt idx="514">
                  <c:v>#N/A</c:v>
                </c:pt>
                <c:pt idx="515">
                  <c:v>#N/A</c:v>
                </c:pt>
                <c:pt idx="516">
                  <c:v>#N/A</c:v>
                </c:pt>
                <c:pt idx="517">
                  <c:v>#N/A</c:v>
                </c:pt>
                <c:pt idx="518">
                  <c:v>#N/A</c:v>
                </c:pt>
                <c:pt idx="519">
                  <c:v>#N/A</c:v>
                </c:pt>
                <c:pt idx="520">
                  <c:v>#N/A</c:v>
                </c:pt>
                <c:pt idx="521">
                  <c:v>#N/A</c:v>
                </c:pt>
                <c:pt idx="522">
                  <c:v>#N/A</c:v>
                </c:pt>
                <c:pt idx="523">
                  <c:v>#N/A</c:v>
                </c:pt>
                <c:pt idx="524">
                  <c:v>#N/A</c:v>
                </c:pt>
                <c:pt idx="525">
                  <c:v>#N/A</c:v>
                </c:pt>
                <c:pt idx="526">
                  <c:v>#N/A</c:v>
                </c:pt>
                <c:pt idx="527">
                  <c:v>#N/A</c:v>
                </c:pt>
                <c:pt idx="528">
                  <c:v>#N/A</c:v>
                </c:pt>
                <c:pt idx="529">
                  <c:v>#N/A</c:v>
                </c:pt>
                <c:pt idx="530">
                  <c:v>#N/A</c:v>
                </c:pt>
                <c:pt idx="531">
                  <c:v>#N/A</c:v>
                </c:pt>
                <c:pt idx="532">
                  <c:v>#N/A</c:v>
                </c:pt>
                <c:pt idx="533">
                  <c:v>#N/A</c:v>
                </c:pt>
                <c:pt idx="534">
                  <c:v>#N/A</c:v>
                </c:pt>
                <c:pt idx="535">
                  <c:v>#N/A</c:v>
                </c:pt>
                <c:pt idx="536">
                  <c:v>#N/A</c:v>
                </c:pt>
                <c:pt idx="537">
                  <c:v>#N/A</c:v>
                </c:pt>
                <c:pt idx="538">
                  <c:v>#N/A</c:v>
                </c:pt>
                <c:pt idx="539">
                  <c:v>#N/A</c:v>
                </c:pt>
                <c:pt idx="540">
                  <c:v>#N/A</c:v>
                </c:pt>
                <c:pt idx="541">
                  <c:v>#N/A</c:v>
                </c:pt>
                <c:pt idx="542">
                  <c:v>#N/A</c:v>
                </c:pt>
                <c:pt idx="543">
                  <c:v>#N/A</c:v>
                </c:pt>
                <c:pt idx="544">
                  <c:v>#N/A</c:v>
                </c:pt>
                <c:pt idx="545">
                  <c:v>#N/A</c:v>
                </c:pt>
                <c:pt idx="546">
                  <c:v>#N/A</c:v>
                </c:pt>
                <c:pt idx="547">
                  <c:v>#N/A</c:v>
                </c:pt>
                <c:pt idx="548">
                  <c:v>#N/A</c:v>
                </c:pt>
                <c:pt idx="549">
                  <c:v>#N/A</c:v>
                </c:pt>
                <c:pt idx="550">
                  <c:v>#N/A</c:v>
                </c:pt>
                <c:pt idx="551">
                  <c:v>#N/A</c:v>
                </c:pt>
                <c:pt idx="552">
                  <c:v>#N/A</c:v>
                </c:pt>
                <c:pt idx="553">
                  <c:v>#N/A</c:v>
                </c:pt>
                <c:pt idx="554">
                  <c:v>#N/A</c:v>
                </c:pt>
                <c:pt idx="555">
                  <c:v>#N/A</c:v>
                </c:pt>
                <c:pt idx="556">
                  <c:v>#N/A</c:v>
                </c:pt>
                <c:pt idx="557">
                  <c:v>#N/A</c:v>
                </c:pt>
                <c:pt idx="558">
                  <c:v>#N/A</c:v>
                </c:pt>
                <c:pt idx="559">
                  <c:v>#N/A</c:v>
                </c:pt>
                <c:pt idx="560">
                  <c:v>#N/A</c:v>
                </c:pt>
                <c:pt idx="561">
                  <c:v>#N/A</c:v>
                </c:pt>
                <c:pt idx="562">
                  <c:v>#N/A</c:v>
                </c:pt>
                <c:pt idx="563">
                  <c:v>#N/A</c:v>
                </c:pt>
                <c:pt idx="564">
                  <c:v>#N/A</c:v>
                </c:pt>
                <c:pt idx="565">
                  <c:v>#N/A</c:v>
                </c:pt>
                <c:pt idx="566">
                  <c:v>#N/A</c:v>
                </c:pt>
                <c:pt idx="567">
                  <c:v>#N/A</c:v>
                </c:pt>
                <c:pt idx="568">
                  <c:v>#N/A</c:v>
                </c:pt>
                <c:pt idx="569">
                  <c:v>#N/A</c:v>
                </c:pt>
                <c:pt idx="570">
                  <c:v>#N/A</c:v>
                </c:pt>
                <c:pt idx="571">
                  <c:v>#N/A</c:v>
                </c:pt>
                <c:pt idx="572">
                  <c:v>#N/A</c:v>
                </c:pt>
                <c:pt idx="573">
                  <c:v>#N/A</c:v>
                </c:pt>
                <c:pt idx="574">
                  <c:v>#N/A</c:v>
                </c:pt>
                <c:pt idx="575">
                  <c:v>#N/A</c:v>
                </c:pt>
                <c:pt idx="576">
                  <c:v>#N/A</c:v>
                </c:pt>
                <c:pt idx="577">
                  <c:v>#N/A</c:v>
                </c:pt>
                <c:pt idx="578">
                  <c:v>#N/A</c:v>
                </c:pt>
                <c:pt idx="579">
                  <c:v>#N/A</c:v>
                </c:pt>
                <c:pt idx="580">
                  <c:v>#N/A</c:v>
                </c:pt>
                <c:pt idx="581">
                  <c:v>#N/A</c:v>
                </c:pt>
                <c:pt idx="582">
                  <c:v>#N/A</c:v>
                </c:pt>
                <c:pt idx="583">
                  <c:v>#N/A</c:v>
                </c:pt>
                <c:pt idx="584">
                  <c:v>#N/A</c:v>
                </c:pt>
                <c:pt idx="585">
                  <c:v>#N/A</c:v>
                </c:pt>
                <c:pt idx="586">
                  <c:v>#N/A</c:v>
                </c:pt>
                <c:pt idx="587">
                  <c:v>#N/A</c:v>
                </c:pt>
                <c:pt idx="588">
                  <c:v>#N/A</c:v>
                </c:pt>
                <c:pt idx="589">
                  <c:v>#N/A</c:v>
                </c:pt>
                <c:pt idx="590">
                  <c:v>#N/A</c:v>
                </c:pt>
                <c:pt idx="591">
                  <c:v>#N/A</c:v>
                </c:pt>
                <c:pt idx="592">
                  <c:v>#N/A</c:v>
                </c:pt>
                <c:pt idx="593">
                  <c:v>#N/A</c:v>
                </c:pt>
                <c:pt idx="594">
                  <c:v>#N/A</c:v>
                </c:pt>
                <c:pt idx="595">
                  <c:v>#N/A</c:v>
                </c:pt>
                <c:pt idx="596">
                  <c:v>#N/A</c:v>
                </c:pt>
                <c:pt idx="597">
                  <c:v>#N/A</c:v>
                </c:pt>
                <c:pt idx="598">
                  <c:v>#N/A</c:v>
                </c:pt>
                <c:pt idx="599">
                  <c:v>#N/A</c:v>
                </c:pt>
                <c:pt idx="600">
                  <c:v>#N/A</c:v>
                </c:pt>
                <c:pt idx="601">
                  <c:v>#N/A</c:v>
                </c:pt>
                <c:pt idx="602">
                  <c:v>#N/A</c:v>
                </c:pt>
                <c:pt idx="603">
                  <c:v>#N/A</c:v>
                </c:pt>
                <c:pt idx="604">
                  <c:v>#N/A</c:v>
                </c:pt>
                <c:pt idx="605">
                  <c:v>#N/A</c:v>
                </c:pt>
                <c:pt idx="606">
                  <c:v>#N/A</c:v>
                </c:pt>
                <c:pt idx="607">
                  <c:v>#N/A</c:v>
                </c:pt>
                <c:pt idx="608">
                  <c:v>#N/A</c:v>
                </c:pt>
                <c:pt idx="609">
                  <c:v>#N/A</c:v>
                </c:pt>
                <c:pt idx="610">
                  <c:v>#N/A</c:v>
                </c:pt>
                <c:pt idx="611">
                  <c:v>#N/A</c:v>
                </c:pt>
                <c:pt idx="612">
                  <c:v>#N/A</c:v>
                </c:pt>
                <c:pt idx="613">
                  <c:v>#N/A</c:v>
                </c:pt>
                <c:pt idx="614">
                  <c:v>#N/A</c:v>
                </c:pt>
                <c:pt idx="615">
                  <c:v>#N/A</c:v>
                </c:pt>
                <c:pt idx="616">
                  <c:v>#N/A</c:v>
                </c:pt>
                <c:pt idx="617">
                  <c:v>#N/A</c:v>
                </c:pt>
                <c:pt idx="618">
                  <c:v>#N/A</c:v>
                </c:pt>
                <c:pt idx="619">
                  <c:v>#N/A</c:v>
                </c:pt>
                <c:pt idx="620">
                  <c:v>#N/A</c:v>
                </c:pt>
                <c:pt idx="621">
                  <c:v>#N/A</c:v>
                </c:pt>
                <c:pt idx="622">
                  <c:v>#N/A</c:v>
                </c:pt>
                <c:pt idx="623">
                  <c:v>#N/A</c:v>
                </c:pt>
                <c:pt idx="624">
                  <c:v>#N/A</c:v>
                </c:pt>
                <c:pt idx="625">
                  <c:v>#N/A</c:v>
                </c:pt>
                <c:pt idx="626">
                  <c:v>#N/A</c:v>
                </c:pt>
                <c:pt idx="627">
                  <c:v>#N/A</c:v>
                </c:pt>
                <c:pt idx="628">
                  <c:v>#N/A</c:v>
                </c:pt>
                <c:pt idx="629">
                  <c:v>#N/A</c:v>
                </c:pt>
                <c:pt idx="630">
                  <c:v>#N/A</c:v>
                </c:pt>
                <c:pt idx="631">
                  <c:v>#N/A</c:v>
                </c:pt>
                <c:pt idx="632">
                  <c:v>#N/A</c:v>
                </c:pt>
                <c:pt idx="633">
                  <c:v>#N/A</c:v>
                </c:pt>
                <c:pt idx="634">
                  <c:v>#N/A</c:v>
                </c:pt>
                <c:pt idx="635">
                  <c:v>#N/A</c:v>
                </c:pt>
                <c:pt idx="636">
                  <c:v>#N/A</c:v>
                </c:pt>
                <c:pt idx="637">
                  <c:v>#N/A</c:v>
                </c:pt>
                <c:pt idx="638">
                  <c:v>#N/A</c:v>
                </c:pt>
                <c:pt idx="639">
                  <c:v>#N/A</c:v>
                </c:pt>
                <c:pt idx="640">
                  <c:v>#N/A</c:v>
                </c:pt>
                <c:pt idx="641">
                  <c:v>#N/A</c:v>
                </c:pt>
                <c:pt idx="642">
                  <c:v>#N/A</c:v>
                </c:pt>
                <c:pt idx="643">
                  <c:v>#N/A</c:v>
                </c:pt>
                <c:pt idx="644">
                  <c:v>#N/A</c:v>
                </c:pt>
                <c:pt idx="645">
                  <c:v>#N/A</c:v>
                </c:pt>
                <c:pt idx="646">
                  <c:v>#N/A</c:v>
                </c:pt>
                <c:pt idx="647">
                  <c:v>#N/A</c:v>
                </c:pt>
                <c:pt idx="648">
                  <c:v>#N/A</c:v>
                </c:pt>
                <c:pt idx="649">
                  <c:v>#N/A</c:v>
                </c:pt>
                <c:pt idx="650">
                  <c:v>#N/A</c:v>
                </c:pt>
                <c:pt idx="651">
                  <c:v>#N/A</c:v>
                </c:pt>
                <c:pt idx="652">
                  <c:v>#N/A</c:v>
                </c:pt>
                <c:pt idx="653">
                  <c:v>#N/A</c:v>
                </c:pt>
                <c:pt idx="654">
                  <c:v>#N/A</c:v>
                </c:pt>
                <c:pt idx="655">
                  <c:v>#N/A</c:v>
                </c:pt>
                <c:pt idx="656">
                  <c:v>#N/A</c:v>
                </c:pt>
                <c:pt idx="657">
                  <c:v>#N/A</c:v>
                </c:pt>
                <c:pt idx="658">
                  <c:v>#N/A</c:v>
                </c:pt>
                <c:pt idx="659">
                  <c:v>#N/A</c:v>
                </c:pt>
                <c:pt idx="660">
                  <c:v>#N/A</c:v>
                </c:pt>
                <c:pt idx="661">
                  <c:v>#N/A</c:v>
                </c:pt>
                <c:pt idx="662">
                  <c:v>#N/A</c:v>
                </c:pt>
                <c:pt idx="663">
                  <c:v>#N/A</c:v>
                </c:pt>
                <c:pt idx="664">
                  <c:v>#N/A</c:v>
                </c:pt>
                <c:pt idx="665">
                  <c:v>#N/A</c:v>
                </c:pt>
                <c:pt idx="666">
                  <c:v>#N/A</c:v>
                </c:pt>
                <c:pt idx="667">
                  <c:v>#N/A</c:v>
                </c:pt>
                <c:pt idx="668">
                  <c:v>#N/A</c:v>
                </c:pt>
                <c:pt idx="669">
                  <c:v>#N/A</c:v>
                </c:pt>
                <c:pt idx="670">
                  <c:v>#N/A</c:v>
                </c:pt>
                <c:pt idx="671">
                  <c:v>#N/A</c:v>
                </c:pt>
                <c:pt idx="672">
                  <c:v>#N/A</c:v>
                </c:pt>
                <c:pt idx="673">
                  <c:v>#N/A</c:v>
                </c:pt>
                <c:pt idx="674">
                  <c:v>#N/A</c:v>
                </c:pt>
                <c:pt idx="675">
                  <c:v>#N/A</c:v>
                </c:pt>
                <c:pt idx="676">
                  <c:v>#N/A</c:v>
                </c:pt>
                <c:pt idx="677">
                  <c:v>#N/A</c:v>
                </c:pt>
                <c:pt idx="678">
                  <c:v>#N/A</c:v>
                </c:pt>
                <c:pt idx="679">
                  <c:v>#N/A</c:v>
                </c:pt>
                <c:pt idx="680">
                  <c:v>#N/A</c:v>
                </c:pt>
                <c:pt idx="681">
                  <c:v>#N/A</c:v>
                </c:pt>
                <c:pt idx="682">
                  <c:v>#N/A</c:v>
                </c:pt>
                <c:pt idx="683">
                  <c:v>#N/A</c:v>
                </c:pt>
                <c:pt idx="684">
                  <c:v>#N/A</c:v>
                </c:pt>
                <c:pt idx="685">
                  <c:v>#N/A</c:v>
                </c:pt>
                <c:pt idx="686">
                  <c:v>#N/A</c:v>
                </c:pt>
                <c:pt idx="687">
                  <c:v>#N/A</c:v>
                </c:pt>
                <c:pt idx="688">
                  <c:v>#N/A</c:v>
                </c:pt>
                <c:pt idx="689">
                  <c:v>#N/A</c:v>
                </c:pt>
                <c:pt idx="690">
                  <c:v>#N/A</c:v>
                </c:pt>
                <c:pt idx="691">
                  <c:v>#N/A</c:v>
                </c:pt>
                <c:pt idx="692">
                  <c:v>#N/A</c:v>
                </c:pt>
                <c:pt idx="693">
                  <c:v>#N/A</c:v>
                </c:pt>
                <c:pt idx="694">
                  <c:v>#N/A</c:v>
                </c:pt>
                <c:pt idx="695">
                  <c:v>#N/A</c:v>
                </c:pt>
                <c:pt idx="696">
                  <c:v>#N/A</c:v>
                </c:pt>
                <c:pt idx="697">
                  <c:v>#N/A</c:v>
                </c:pt>
                <c:pt idx="698">
                  <c:v>#N/A</c:v>
                </c:pt>
                <c:pt idx="699">
                  <c:v>#N/A</c:v>
                </c:pt>
                <c:pt idx="700">
                  <c:v>#N/A</c:v>
                </c:pt>
                <c:pt idx="701">
                  <c:v>#N/A</c:v>
                </c:pt>
                <c:pt idx="702">
                  <c:v>#N/A</c:v>
                </c:pt>
                <c:pt idx="703">
                  <c:v>#N/A</c:v>
                </c:pt>
                <c:pt idx="704">
                  <c:v>#N/A</c:v>
                </c:pt>
                <c:pt idx="705">
                  <c:v>#N/A</c:v>
                </c:pt>
                <c:pt idx="706">
                  <c:v>#N/A</c:v>
                </c:pt>
                <c:pt idx="707">
                  <c:v>#N/A</c:v>
                </c:pt>
                <c:pt idx="708">
                  <c:v>#N/A</c:v>
                </c:pt>
                <c:pt idx="709">
                  <c:v>#N/A</c:v>
                </c:pt>
                <c:pt idx="710">
                  <c:v>#N/A</c:v>
                </c:pt>
                <c:pt idx="711">
                  <c:v>#N/A</c:v>
                </c:pt>
                <c:pt idx="712">
                  <c:v>#N/A</c:v>
                </c:pt>
                <c:pt idx="713">
                  <c:v>#N/A</c:v>
                </c:pt>
                <c:pt idx="714">
                  <c:v>#N/A</c:v>
                </c:pt>
                <c:pt idx="715">
                  <c:v>#N/A</c:v>
                </c:pt>
                <c:pt idx="716">
                  <c:v>#N/A</c:v>
                </c:pt>
                <c:pt idx="717">
                  <c:v>#N/A</c:v>
                </c:pt>
                <c:pt idx="718">
                  <c:v>#N/A</c:v>
                </c:pt>
                <c:pt idx="719">
                  <c:v>#N/A</c:v>
                </c:pt>
                <c:pt idx="720">
                  <c:v>#N/A</c:v>
                </c:pt>
                <c:pt idx="721">
                  <c:v>#N/A</c:v>
                </c:pt>
                <c:pt idx="722">
                  <c:v>#N/A</c:v>
                </c:pt>
                <c:pt idx="723">
                  <c:v>#N/A</c:v>
                </c:pt>
                <c:pt idx="724">
                  <c:v>#N/A</c:v>
                </c:pt>
                <c:pt idx="725">
                  <c:v>#N/A</c:v>
                </c:pt>
                <c:pt idx="726">
                  <c:v>#N/A</c:v>
                </c:pt>
                <c:pt idx="727">
                  <c:v>#N/A</c:v>
                </c:pt>
                <c:pt idx="728">
                  <c:v>#N/A</c:v>
                </c:pt>
                <c:pt idx="729">
                  <c:v>#N/A</c:v>
                </c:pt>
                <c:pt idx="730">
                  <c:v>#N/A</c:v>
                </c:pt>
                <c:pt idx="731">
                  <c:v>#N/A</c:v>
                </c:pt>
                <c:pt idx="732">
                  <c:v>#N/A</c:v>
                </c:pt>
                <c:pt idx="733">
                  <c:v>#N/A</c:v>
                </c:pt>
                <c:pt idx="734">
                  <c:v>#N/A</c:v>
                </c:pt>
                <c:pt idx="735">
                  <c:v>#N/A</c:v>
                </c:pt>
                <c:pt idx="736">
                  <c:v>#N/A</c:v>
                </c:pt>
                <c:pt idx="737">
                  <c:v>#N/A</c:v>
                </c:pt>
                <c:pt idx="738">
                  <c:v>#N/A</c:v>
                </c:pt>
                <c:pt idx="739">
                  <c:v>#N/A</c:v>
                </c:pt>
                <c:pt idx="740">
                  <c:v>#N/A</c:v>
                </c:pt>
                <c:pt idx="741">
                  <c:v>#N/A</c:v>
                </c:pt>
                <c:pt idx="742">
                  <c:v>#N/A</c:v>
                </c:pt>
                <c:pt idx="743">
                  <c:v>#N/A</c:v>
                </c:pt>
                <c:pt idx="744">
                  <c:v>#N/A</c:v>
                </c:pt>
                <c:pt idx="745">
                  <c:v>#N/A</c:v>
                </c:pt>
                <c:pt idx="746">
                  <c:v>#N/A</c:v>
                </c:pt>
                <c:pt idx="747">
                  <c:v>#N/A</c:v>
                </c:pt>
                <c:pt idx="748">
                  <c:v>#N/A</c:v>
                </c:pt>
                <c:pt idx="749">
                  <c:v>#N/A</c:v>
                </c:pt>
                <c:pt idx="750">
                  <c:v>#N/A</c:v>
                </c:pt>
                <c:pt idx="751">
                  <c:v>#N/A</c:v>
                </c:pt>
                <c:pt idx="752">
                  <c:v>#N/A</c:v>
                </c:pt>
                <c:pt idx="753">
                  <c:v>#N/A</c:v>
                </c:pt>
                <c:pt idx="754">
                  <c:v>#N/A</c:v>
                </c:pt>
                <c:pt idx="755">
                  <c:v>#N/A</c:v>
                </c:pt>
                <c:pt idx="756">
                  <c:v>#N/A</c:v>
                </c:pt>
                <c:pt idx="757">
                  <c:v>#N/A</c:v>
                </c:pt>
                <c:pt idx="758">
                  <c:v>#N/A</c:v>
                </c:pt>
                <c:pt idx="759">
                  <c:v>#N/A</c:v>
                </c:pt>
                <c:pt idx="760">
                  <c:v>#N/A</c:v>
                </c:pt>
                <c:pt idx="761">
                  <c:v>#N/A</c:v>
                </c:pt>
                <c:pt idx="762">
                  <c:v>#N/A</c:v>
                </c:pt>
                <c:pt idx="763">
                  <c:v>#N/A</c:v>
                </c:pt>
                <c:pt idx="764">
                  <c:v>#N/A</c:v>
                </c:pt>
                <c:pt idx="765">
                  <c:v>#N/A</c:v>
                </c:pt>
                <c:pt idx="766">
                  <c:v>#N/A</c:v>
                </c:pt>
                <c:pt idx="767">
                  <c:v>#N/A</c:v>
                </c:pt>
                <c:pt idx="768">
                  <c:v>#N/A</c:v>
                </c:pt>
                <c:pt idx="769">
                  <c:v>#N/A</c:v>
                </c:pt>
                <c:pt idx="770">
                  <c:v>#N/A</c:v>
                </c:pt>
                <c:pt idx="771">
                  <c:v>#N/A</c:v>
                </c:pt>
                <c:pt idx="772">
                  <c:v>#N/A</c:v>
                </c:pt>
                <c:pt idx="773">
                  <c:v>#N/A</c:v>
                </c:pt>
                <c:pt idx="774">
                  <c:v>#N/A</c:v>
                </c:pt>
                <c:pt idx="775">
                  <c:v>#N/A</c:v>
                </c:pt>
                <c:pt idx="776">
                  <c:v>#N/A</c:v>
                </c:pt>
                <c:pt idx="777">
                  <c:v>#N/A</c:v>
                </c:pt>
                <c:pt idx="778">
                  <c:v>#N/A</c:v>
                </c:pt>
                <c:pt idx="779">
                  <c:v>#N/A</c:v>
                </c:pt>
                <c:pt idx="780">
                  <c:v>#N/A</c:v>
                </c:pt>
                <c:pt idx="781">
                  <c:v>#N/A</c:v>
                </c:pt>
                <c:pt idx="782">
                  <c:v>#N/A</c:v>
                </c:pt>
                <c:pt idx="783">
                  <c:v>#N/A</c:v>
                </c:pt>
                <c:pt idx="784">
                  <c:v>#N/A</c:v>
                </c:pt>
                <c:pt idx="785">
                  <c:v>#N/A</c:v>
                </c:pt>
                <c:pt idx="786">
                  <c:v>#N/A</c:v>
                </c:pt>
                <c:pt idx="787">
                  <c:v>#N/A</c:v>
                </c:pt>
                <c:pt idx="788">
                  <c:v>#N/A</c:v>
                </c:pt>
                <c:pt idx="789">
                  <c:v>#N/A</c:v>
                </c:pt>
                <c:pt idx="790">
                  <c:v>#N/A</c:v>
                </c:pt>
                <c:pt idx="791">
                  <c:v>#N/A</c:v>
                </c:pt>
                <c:pt idx="792">
                  <c:v>#N/A</c:v>
                </c:pt>
                <c:pt idx="793">
                  <c:v>#N/A</c:v>
                </c:pt>
                <c:pt idx="794">
                  <c:v>#N/A</c:v>
                </c:pt>
                <c:pt idx="795">
                  <c:v>#N/A</c:v>
                </c:pt>
                <c:pt idx="796">
                  <c:v>#N/A</c:v>
                </c:pt>
                <c:pt idx="797">
                  <c:v>#N/A</c:v>
                </c:pt>
                <c:pt idx="798">
                  <c:v>#N/A</c:v>
                </c:pt>
                <c:pt idx="799">
                  <c:v>#N/A</c:v>
                </c:pt>
                <c:pt idx="800">
                  <c:v>#N/A</c:v>
                </c:pt>
                <c:pt idx="801">
                  <c:v>#N/A</c:v>
                </c:pt>
                <c:pt idx="802">
                  <c:v>#N/A</c:v>
                </c:pt>
                <c:pt idx="803">
                  <c:v>#N/A</c:v>
                </c:pt>
                <c:pt idx="804">
                  <c:v>2.4386574074074074E-2</c:v>
                </c:pt>
                <c:pt idx="805">
                  <c:v>#N/A</c:v>
                </c:pt>
                <c:pt idx="806">
                  <c:v>#N/A</c:v>
                </c:pt>
                <c:pt idx="807">
                  <c:v>#N/A</c:v>
                </c:pt>
                <c:pt idx="808">
                  <c:v>#N/A</c:v>
                </c:pt>
                <c:pt idx="809">
                  <c:v>#N/A</c:v>
                </c:pt>
                <c:pt idx="810">
                  <c:v>#N/A</c:v>
                </c:pt>
                <c:pt idx="811">
                  <c:v>#N/A</c:v>
                </c:pt>
                <c:pt idx="812">
                  <c:v>#N/A</c:v>
                </c:pt>
                <c:pt idx="813">
                  <c:v>#N/A</c:v>
                </c:pt>
                <c:pt idx="814">
                  <c:v>#N/A</c:v>
                </c:pt>
                <c:pt idx="815">
                  <c:v>#N/A</c:v>
                </c:pt>
                <c:pt idx="816">
                  <c:v>#N/A</c:v>
                </c:pt>
                <c:pt idx="817">
                  <c:v>#N/A</c:v>
                </c:pt>
                <c:pt idx="818">
                  <c:v>#N/A</c:v>
                </c:pt>
                <c:pt idx="819">
                  <c:v>#N/A</c:v>
                </c:pt>
                <c:pt idx="820">
                  <c:v>#N/A</c:v>
                </c:pt>
                <c:pt idx="821">
                  <c:v>#N/A</c:v>
                </c:pt>
                <c:pt idx="822">
                  <c:v>#N/A</c:v>
                </c:pt>
                <c:pt idx="823">
                  <c:v>#N/A</c:v>
                </c:pt>
                <c:pt idx="824">
                  <c:v>#N/A</c:v>
                </c:pt>
                <c:pt idx="825">
                  <c:v>#N/A</c:v>
                </c:pt>
                <c:pt idx="826">
                  <c:v>#N/A</c:v>
                </c:pt>
                <c:pt idx="827">
                  <c:v>#N/A</c:v>
                </c:pt>
                <c:pt idx="828">
                  <c:v>#N/A</c:v>
                </c:pt>
                <c:pt idx="829">
                  <c:v>#N/A</c:v>
                </c:pt>
                <c:pt idx="830">
                  <c:v>#N/A</c:v>
                </c:pt>
                <c:pt idx="831">
                  <c:v>#N/A</c:v>
                </c:pt>
                <c:pt idx="832">
                  <c:v>#N/A</c:v>
                </c:pt>
                <c:pt idx="833">
                  <c:v>#N/A</c:v>
                </c:pt>
                <c:pt idx="834">
                  <c:v>#N/A</c:v>
                </c:pt>
                <c:pt idx="835">
                  <c:v>#N/A</c:v>
                </c:pt>
                <c:pt idx="836">
                  <c:v>#N/A</c:v>
                </c:pt>
                <c:pt idx="837">
                  <c:v>#N/A</c:v>
                </c:pt>
                <c:pt idx="838">
                  <c:v>#N/A</c:v>
                </c:pt>
                <c:pt idx="839">
                  <c:v>#N/A</c:v>
                </c:pt>
                <c:pt idx="840">
                  <c:v>#N/A</c:v>
                </c:pt>
                <c:pt idx="841">
                  <c:v>#N/A</c:v>
                </c:pt>
                <c:pt idx="842">
                  <c:v>#N/A</c:v>
                </c:pt>
                <c:pt idx="843">
                  <c:v>#N/A</c:v>
                </c:pt>
                <c:pt idx="844">
                  <c:v>#N/A</c:v>
                </c:pt>
                <c:pt idx="845">
                  <c:v>#N/A</c:v>
                </c:pt>
                <c:pt idx="846">
                  <c:v>#N/A</c:v>
                </c:pt>
                <c:pt idx="847">
                  <c:v>#N/A</c:v>
                </c:pt>
                <c:pt idx="848">
                  <c:v>#N/A</c:v>
                </c:pt>
                <c:pt idx="849">
                  <c:v>#N/A</c:v>
                </c:pt>
                <c:pt idx="850">
                  <c:v>#N/A</c:v>
                </c:pt>
                <c:pt idx="851">
                  <c:v>#N/A</c:v>
                </c:pt>
                <c:pt idx="852">
                  <c:v>#N/A</c:v>
                </c:pt>
                <c:pt idx="853">
                  <c:v>#N/A</c:v>
                </c:pt>
                <c:pt idx="854">
                  <c:v>#N/A</c:v>
                </c:pt>
                <c:pt idx="855">
                  <c:v>#N/A</c:v>
                </c:pt>
                <c:pt idx="856">
                  <c:v>#N/A</c:v>
                </c:pt>
                <c:pt idx="857">
                  <c:v>#N/A</c:v>
                </c:pt>
                <c:pt idx="858">
                  <c:v>#N/A</c:v>
                </c:pt>
                <c:pt idx="859">
                  <c:v>#N/A</c:v>
                </c:pt>
                <c:pt idx="860">
                  <c:v>#N/A</c:v>
                </c:pt>
                <c:pt idx="861">
                  <c:v>#N/A</c:v>
                </c:pt>
                <c:pt idx="862">
                  <c:v>#N/A</c:v>
                </c:pt>
                <c:pt idx="863">
                  <c:v>#N/A</c:v>
                </c:pt>
                <c:pt idx="864">
                  <c:v>#N/A</c:v>
                </c:pt>
                <c:pt idx="865">
                  <c:v>#N/A</c:v>
                </c:pt>
                <c:pt idx="866">
                  <c:v>#N/A</c:v>
                </c:pt>
                <c:pt idx="867">
                  <c:v>#N/A</c:v>
                </c:pt>
                <c:pt idx="868">
                  <c:v>#N/A</c:v>
                </c:pt>
                <c:pt idx="869">
                  <c:v>#N/A</c:v>
                </c:pt>
                <c:pt idx="870">
                  <c:v>#N/A</c:v>
                </c:pt>
                <c:pt idx="871">
                  <c:v>#N/A</c:v>
                </c:pt>
                <c:pt idx="872">
                  <c:v>#N/A</c:v>
                </c:pt>
                <c:pt idx="873">
                  <c:v>#N/A</c:v>
                </c:pt>
                <c:pt idx="874">
                  <c:v>#N/A</c:v>
                </c:pt>
                <c:pt idx="875">
                  <c:v>#N/A</c:v>
                </c:pt>
                <c:pt idx="876">
                  <c:v>#N/A</c:v>
                </c:pt>
                <c:pt idx="877">
                  <c:v>#N/A</c:v>
                </c:pt>
                <c:pt idx="878">
                  <c:v>#N/A</c:v>
                </c:pt>
                <c:pt idx="879">
                  <c:v>#N/A</c:v>
                </c:pt>
                <c:pt idx="880">
                  <c:v>#N/A</c:v>
                </c:pt>
                <c:pt idx="881">
                  <c:v>#N/A</c:v>
                </c:pt>
                <c:pt idx="882">
                  <c:v>#N/A</c:v>
                </c:pt>
                <c:pt idx="883">
                  <c:v>#N/A</c:v>
                </c:pt>
                <c:pt idx="884">
                  <c:v>#N/A</c:v>
                </c:pt>
                <c:pt idx="885">
                  <c:v>#N/A</c:v>
                </c:pt>
                <c:pt idx="886">
                  <c:v>#N/A</c:v>
                </c:pt>
                <c:pt idx="887">
                  <c:v>#N/A</c:v>
                </c:pt>
                <c:pt idx="888">
                  <c:v>#N/A</c:v>
                </c:pt>
                <c:pt idx="889">
                  <c:v>#N/A</c:v>
                </c:pt>
                <c:pt idx="890">
                  <c:v>#N/A</c:v>
                </c:pt>
                <c:pt idx="891">
                  <c:v>#N/A</c:v>
                </c:pt>
                <c:pt idx="892">
                  <c:v>#N/A</c:v>
                </c:pt>
                <c:pt idx="893">
                  <c:v>#N/A</c:v>
                </c:pt>
                <c:pt idx="894">
                  <c:v>#N/A</c:v>
                </c:pt>
                <c:pt idx="895">
                  <c:v>#N/A</c:v>
                </c:pt>
                <c:pt idx="896">
                  <c:v>#N/A</c:v>
                </c:pt>
                <c:pt idx="897">
                  <c:v>#N/A</c:v>
                </c:pt>
                <c:pt idx="898">
                  <c:v>#N/A</c:v>
                </c:pt>
                <c:pt idx="899">
                  <c:v>#N/A</c:v>
                </c:pt>
                <c:pt idx="900">
                  <c:v>#N/A</c:v>
                </c:pt>
                <c:pt idx="901">
                  <c:v>#N/A</c:v>
                </c:pt>
                <c:pt idx="902">
                  <c:v>#N/A</c:v>
                </c:pt>
                <c:pt idx="903">
                  <c:v>#N/A</c:v>
                </c:pt>
                <c:pt idx="904">
                  <c:v>#N/A</c:v>
                </c:pt>
                <c:pt idx="905">
                  <c:v>#N/A</c:v>
                </c:pt>
                <c:pt idx="906">
                  <c:v>#N/A</c:v>
                </c:pt>
                <c:pt idx="907">
                  <c:v>#N/A</c:v>
                </c:pt>
                <c:pt idx="908">
                  <c:v>#N/A</c:v>
                </c:pt>
                <c:pt idx="909">
                  <c:v>#N/A</c:v>
                </c:pt>
                <c:pt idx="910">
                  <c:v>#N/A</c:v>
                </c:pt>
                <c:pt idx="911">
                  <c:v>#N/A</c:v>
                </c:pt>
                <c:pt idx="912">
                  <c:v>#N/A</c:v>
                </c:pt>
                <c:pt idx="913">
                  <c:v>#N/A</c:v>
                </c:pt>
                <c:pt idx="914">
                  <c:v>#N/A</c:v>
                </c:pt>
                <c:pt idx="915">
                  <c:v>#N/A</c:v>
                </c:pt>
                <c:pt idx="916">
                  <c:v>#N/A</c:v>
                </c:pt>
                <c:pt idx="917">
                  <c:v>#N/A</c:v>
                </c:pt>
                <c:pt idx="918">
                  <c:v>#N/A</c:v>
                </c:pt>
                <c:pt idx="919">
                  <c:v>#N/A</c:v>
                </c:pt>
                <c:pt idx="920">
                  <c:v>#N/A</c:v>
                </c:pt>
                <c:pt idx="921">
                  <c:v>#N/A</c:v>
                </c:pt>
                <c:pt idx="922">
                  <c:v>#N/A</c:v>
                </c:pt>
                <c:pt idx="923">
                  <c:v>#N/A</c:v>
                </c:pt>
                <c:pt idx="924">
                  <c:v>#N/A</c:v>
                </c:pt>
                <c:pt idx="925">
                  <c:v>#N/A</c:v>
                </c:pt>
                <c:pt idx="926">
                  <c:v>#N/A</c:v>
                </c:pt>
                <c:pt idx="927">
                  <c:v>#N/A</c:v>
                </c:pt>
                <c:pt idx="928">
                  <c:v>#N/A</c:v>
                </c:pt>
                <c:pt idx="929">
                  <c:v>#N/A</c:v>
                </c:pt>
                <c:pt idx="930">
                  <c:v>#N/A</c:v>
                </c:pt>
                <c:pt idx="931">
                  <c:v>#N/A</c:v>
                </c:pt>
                <c:pt idx="932">
                  <c:v>#N/A</c:v>
                </c:pt>
                <c:pt idx="933">
                  <c:v>#N/A</c:v>
                </c:pt>
                <c:pt idx="934">
                  <c:v>#N/A</c:v>
                </c:pt>
                <c:pt idx="935">
                  <c:v>#N/A</c:v>
                </c:pt>
                <c:pt idx="936">
                  <c:v>#N/A</c:v>
                </c:pt>
                <c:pt idx="937">
                  <c:v>#N/A</c:v>
                </c:pt>
                <c:pt idx="938">
                  <c:v>#N/A</c:v>
                </c:pt>
                <c:pt idx="939">
                  <c:v>#N/A</c:v>
                </c:pt>
                <c:pt idx="940">
                  <c:v>#N/A</c:v>
                </c:pt>
                <c:pt idx="941">
                  <c:v>#N/A</c:v>
                </c:pt>
                <c:pt idx="942">
                  <c:v>#N/A</c:v>
                </c:pt>
                <c:pt idx="943">
                  <c:v>#N/A</c:v>
                </c:pt>
                <c:pt idx="944">
                  <c:v>#N/A</c:v>
                </c:pt>
                <c:pt idx="945">
                  <c:v>#N/A</c:v>
                </c:pt>
                <c:pt idx="946">
                  <c:v>#N/A</c:v>
                </c:pt>
                <c:pt idx="947">
                  <c:v>#N/A</c:v>
                </c:pt>
                <c:pt idx="948">
                  <c:v>#N/A</c:v>
                </c:pt>
                <c:pt idx="949">
                  <c:v>#N/A</c:v>
                </c:pt>
                <c:pt idx="950">
                  <c:v>#N/A</c:v>
                </c:pt>
                <c:pt idx="951">
                  <c:v>#N/A</c:v>
                </c:pt>
                <c:pt idx="952">
                  <c:v>#N/A</c:v>
                </c:pt>
                <c:pt idx="953">
                  <c:v>#N/A</c:v>
                </c:pt>
                <c:pt idx="954">
                  <c:v>#N/A</c:v>
                </c:pt>
                <c:pt idx="955">
                  <c:v>#N/A</c:v>
                </c:pt>
                <c:pt idx="956">
                  <c:v>#N/A</c:v>
                </c:pt>
                <c:pt idx="957">
                  <c:v>#N/A</c:v>
                </c:pt>
                <c:pt idx="958">
                  <c:v>#N/A</c:v>
                </c:pt>
                <c:pt idx="959">
                  <c:v>#N/A</c:v>
                </c:pt>
                <c:pt idx="960">
                  <c:v>#N/A</c:v>
                </c:pt>
                <c:pt idx="961">
                  <c:v>#N/A</c:v>
                </c:pt>
                <c:pt idx="962">
                  <c:v>#N/A</c:v>
                </c:pt>
                <c:pt idx="963">
                  <c:v>#N/A</c:v>
                </c:pt>
                <c:pt idx="964">
                  <c:v>#N/A</c:v>
                </c:pt>
                <c:pt idx="965">
                  <c:v>#N/A</c:v>
                </c:pt>
                <c:pt idx="966">
                  <c:v>#N/A</c:v>
                </c:pt>
                <c:pt idx="967">
                  <c:v>#N/A</c:v>
                </c:pt>
                <c:pt idx="968">
                  <c:v>#N/A</c:v>
                </c:pt>
                <c:pt idx="969">
                  <c:v>#N/A</c:v>
                </c:pt>
                <c:pt idx="970">
                  <c:v>#N/A</c:v>
                </c:pt>
                <c:pt idx="971">
                  <c:v>#N/A</c:v>
                </c:pt>
                <c:pt idx="972">
                  <c:v>#N/A</c:v>
                </c:pt>
                <c:pt idx="973">
                  <c:v>#N/A</c:v>
                </c:pt>
                <c:pt idx="974">
                  <c:v>#N/A</c:v>
                </c:pt>
                <c:pt idx="975">
                  <c:v>#N/A</c:v>
                </c:pt>
                <c:pt idx="976">
                  <c:v>#N/A</c:v>
                </c:pt>
                <c:pt idx="977">
                  <c:v>#N/A</c:v>
                </c:pt>
                <c:pt idx="978">
                  <c:v>#N/A</c:v>
                </c:pt>
                <c:pt idx="979">
                  <c:v>#N/A</c:v>
                </c:pt>
                <c:pt idx="980">
                  <c:v>#N/A</c:v>
                </c:pt>
                <c:pt idx="981">
                  <c:v>#N/A</c:v>
                </c:pt>
                <c:pt idx="982">
                  <c:v>#N/A</c:v>
                </c:pt>
                <c:pt idx="983">
                  <c:v>#N/A</c:v>
                </c:pt>
                <c:pt idx="984">
                  <c:v>#N/A</c:v>
                </c:pt>
                <c:pt idx="985">
                  <c:v>#N/A</c:v>
                </c:pt>
                <c:pt idx="986">
                  <c:v>#N/A</c:v>
                </c:pt>
                <c:pt idx="987">
                  <c:v>#N/A</c:v>
                </c:pt>
                <c:pt idx="988">
                  <c:v>#N/A</c:v>
                </c:pt>
                <c:pt idx="989">
                  <c:v>#N/A</c:v>
                </c:pt>
                <c:pt idx="990">
                  <c:v>#N/A</c:v>
                </c:pt>
                <c:pt idx="991">
                  <c:v>#N/A</c:v>
                </c:pt>
                <c:pt idx="992">
                  <c:v>#N/A</c:v>
                </c:pt>
                <c:pt idx="993">
                  <c:v>#N/A</c:v>
                </c:pt>
                <c:pt idx="994">
                  <c:v>#N/A</c:v>
                </c:pt>
                <c:pt idx="995">
                  <c:v>#N/A</c:v>
                </c:pt>
                <c:pt idx="996">
                  <c:v>#N/A</c:v>
                </c:pt>
                <c:pt idx="997">
                  <c:v>#N/A</c:v>
                </c:pt>
                <c:pt idx="998">
                  <c:v>#N/A</c:v>
                </c:pt>
                <c:pt idx="999">
                  <c:v>3.0740740740740739E-2</c:v>
                </c:pt>
                <c:pt idx="1000">
                  <c:v>#N/A</c:v>
                </c:pt>
                <c:pt idx="1001">
                  <c:v>#N/A</c:v>
                </c:pt>
                <c:pt idx="1002">
                  <c:v>#N/A</c:v>
                </c:pt>
                <c:pt idx="1003">
                  <c:v>#N/A</c:v>
                </c:pt>
                <c:pt idx="1004">
                  <c:v>#N/A</c:v>
                </c:pt>
                <c:pt idx="1005">
                  <c:v>#N/A</c:v>
                </c:pt>
                <c:pt idx="1006">
                  <c:v>#N/A</c:v>
                </c:pt>
                <c:pt idx="1007">
                  <c:v>#N/A</c:v>
                </c:pt>
                <c:pt idx="1008">
                  <c:v>#N/A</c:v>
                </c:pt>
                <c:pt idx="1009">
                  <c:v>#N/A</c:v>
                </c:pt>
                <c:pt idx="1010">
                  <c:v>#N/A</c:v>
                </c:pt>
                <c:pt idx="1011">
                  <c:v>#N/A</c:v>
                </c:pt>
                <c:pt idx="1012">
                  <c:v>#N/A</c:v>
                </c:pt>
                <c:pt idx="1013">
                  <c:v>#N/A</c:v>
                </c:pt>
                <c:pt idx="1014">
                  <c:v>#N/A</c:v>
                </c:pt>
                <c:pt idx="1015">
                  <c:v>#N/A</c:v>
                </c:pt>
                <c:pt idx="1016">
                  <c:v>#N/A</c:v>
                </c:pt>
                <c:pt idx="1017">
                  <c:v>#N/A</c:v>
                </c:pt>
                <c:pt idx="1018">
                  <c:v>#N/A</c:v>
                </c:pt>
                <c:pt idx="1019">
                  <c:v>#N/A</c:v>
                </c:pt>
                <c:pt idx="1020">
                  <c:v>#N/A</c:v>
                </c:pt>
                <c:pt idx="1021">
                  <c:v>#N/A</c:v>
                </c:pt>
                <c:pt idx="1022">
                  <c:v>#N/A</c:v>
                </c:pt>
                <c:pt idx="1023">
                  <c:v>#N/A</c:v>
                </c:pt>
                <c:pt idx="1024">
                  <c:v>#N/A</c:v>
                </c:pt>
                <c:pt idx="1025">
                  <c:v>#N/A</c:v>
                </c:pt>
                <c:pt idx="1026">
                  <c:v>#N/A</c:v>
                </c:pt>
                <c:pt idx="1027">
                  <c:v>#N/A</c:v>
                </c:pt>
                <c:pt idx="1028">
                  <c:v>#N/A</c:v>
                </c:pt>
                <c:pt idx="1029">
                  <c:v>#N/A</c:v>
                </c:pt>
                <c:pt idx="1030">
                  <c:v>#N/A</c:v>
                </c:pt>
                <c:pt idx="1031">
                  <c:v>#N/A</c:v>
                </c:pt>
                <c:pt idx="1032">
                  <c:v>#N/A</c:v>
                </c:pt>
                <c:pt idx="1033">
                  <c:v>#N/A</c:v>
                </c:pt>
                <c:pt idx="1034">
                  <c:v>#N/A</c:v>
                </c:pt>
                <c:pt idx="1035">
                  <c:v>#N/A</c:v>
                </c:pt>
                <c:pt idx="1036">
                  <c:v>#N/A</c:v>
                </c:pt>
                <c:pt idx="1037">
                  <c:v>#N/A</c:v>
                </c:pt>
                <c:pt idx="1038">
                  <c:v>#N/A</c:v>
                </c:pt>
                <c:pt idx="1039">
                  <c:v>#N/A</c:v>
                </c:pt>
                <c:pt idx="1040">
                  <c:v>#N/A</c:v>
                </c:pt>
                <c:pt idx="1041">
                  <c:v>#N/A</c:v>
                </c:pt>
                <c:pt idx="1042">
                  <c:v>#N/A</c:v>
                </c:pt>
                <c:pt idx="1043">
                  <c:v>#N/A</c:v>
                </c:pt>
                <c:pt idx="1044">
                  <c:v>#N/A</c:v>
                </c:pt>
                <c:pt idx="1045">
                  <c:v>#N/A</c:v>
                </c:pt>
                <c:pt idx="1046">
                  <c:v>#N/A</c:v>
                </c:pt>
                <c:pt idx="1047">
                  <c:v>#N/A</c:v>
                </c:pt>
                <c:pt idx="1048">
                  <c:v>#N/A</c:v>
                </c:pt>
                <c:pt idx="1049">
                  <c:v>#N/A</c:v>
                </c:pt>
                <c:pt idx="1050">
                  <c:v>#N/A</c:v>
                </c:pt>
                <c:pt idx="1051">
                  <c:v>#N/A</c:v>
                </c:pt>
                <c:pt idx="1052">
                  <c:v>#N/A</c:v>
                </c:pt>
                <c:pt idx="1053">
                  <c:v>#N/A</c:v>
                </c:pt>
                <c:pt idx="1054">
                  <c:v>#N/A</c:v>
                </c:pt>
                <c:pt idx="1055">
                  <c:v>#N/A</c:v>
                </c:pt>
                <c:pt idx="1056">
                  <c:v>#N/A</c:v>
                </c:pt>
                <c:pt idx="1057">
                  <c:v>#N/A</c:v>
                </c:pt>
                <c:pt idx="1058">
                  <c:v>#N/A</c:v>
                </c:pt>
                <c:pt idx="1059">
                  <c:v>#N/A</c:v>
                </c:pt>
                <c:pt idx="1060">
                  <c:v>#N/A</c:v>
                </c:pt>
                <c:pt idx="1061">
                  <c:v>#N/A</c:v>
                </c:pt>
                <c:pt idx="1062">
                  <c:v>#N/A</c:v>
                </c:pt>
                <c:pt idx="1063">
                  <c:v>#N/A</c:v>
                </c:pt>
                <c:pt idx="1064">
                  <c:v>#N/A</c:v>
                </c:pt>
                <c:pt idx="1065">
                  <c:v>#N/A</c:v>
                </c:pt>
                <c:pt idx="1066">
                  <c:v>#N/A</c:v>
                </c:pt>
                <c:pt idx="1067">
                  <c:v>#N/A</c:v>
                </c:pt>
                <c:pt idx="1068">
                  <c:v>#N/A</c:v>
                </c:pt>
                <c:pt idx="1069">
                  <c:v>#N/A</c:v>
                </c:pt>
                <c:pt idx="1070">
                  <c:v>#N/A</c:v>
                </c:pt>
                <c:pt idx="1071">
                  <c:v>#N/A</c:v>
                </c:pt>
                <c:pt idx="1072">
                  <c:v>#N/A</c:v>
                </c:pt>
                <c:pt idx="1073">
                  <c:v>#N/A</c:v>
                </c:pt>
                <c:pt idx="1074">
                  <c:v>#N/A</c:v>
                </c:pt>
                <c:pt idx="1075">
                  <c:v>#N/A</c:v>
                </c:pt>
                <c:pt idx="1076">
                  <c:v>#N/A</c:v>
                </c:pt>
                <c:pt idx="1077">
                  <c:v>#N/A</c:v>
                </c:pt>
                <c:pt idx="1078">
                  <c:v>#N/A</c:v>
                </c:pt>
                <c:pt idx="1079">
                  <c:v>#N/A</c:v>
                </c:pt>
                <c:pt idx="1080">
                  <c:v>#N/A</c:v>
                </c:pt>
                <c:pt idx="1081">
                  <c:v>#N/A</c:v>
                </c:pt>
                <c:pt idx="1082">
                  <c:v>#N/A</c:v>
                </c:pt>
                <c:pt idx="1083">
                  <c:v>#N/A</c:v>
                </c:pt>
                <c:pt idx="1084">
                  <c:v>#N/A</c:v>
                </c:pt>
                <c:pt idx="1085">
                  <c:v>#N/A</c:v>
                </c:pt>
                <c:pt idx="1086">
                  <c:v>#N/A</c:v>
                </c:pt>
                <c:pt idx="1087">
                  <c:v>#N/A</c:v>
                </c:pt>
                <c:pt idx="1088">
                  <c:v>#N/A</c:v>
                </c:pt>
                <c:pt idx="1089">
                  <c:v>#N/A</c:v>
                </c:pt>
                <c:pt idx="1090">
                  <c:v>#N/A</c:v>
                </c:pt>
                <c:pt idx="1091">
                  <c:v>#N/A</c:v>
                </c:pt>
                <c:pt idx="1092">
                  <c:v>#N/A</c:v>
                </c:pt>
                <c:pt idx="1093">
                  <c:v>#N/A</c:v>
                </c:pt>
                <c:pt idx="1094">
                  <c:v>#N/A</c:v>
                </c:pt>
                <c:pt idx="1095">
                  <c:v>#N/A</c:v>
                </c:pt>
                <c:pt idx="1096">
                  <c:v>#N/A</c:v>
                </c:pt>
                <c:pt idx="1097">
                  <c:v>#N/A</c:v>
                </c:pt>
                <c:pt idx="1098">
                  <c:v>#N/A</c:v>
                </c:pt>
                <c:pt idx="1099">
                  <c:v>#N/A</c:v>
                </c:pt>
                <c:pt idx="1100">
                  <c:v>#N/A</c:v>
                </c:pt>
                <c:pt idx="1101">
                  <c:v>#N/A</c:v>
                </c:pt>
                <c:pt idx="1102">
                  <c:v>#N/A</c:v>
                </c:pt>
                <c:pt idx="1103">
                  <c:v>#N/A</c:v>
                </c:pt>
                <c:pt idx="1104">
                  <c:v>#N/A</c:v>
                </c:pt>
                <c:pt idx="1105">
                  <c:v>#N/A</c:v>
                </c:pt>
                <c:pt idx="1106">
                  <c:v>#N/A</c:v>
                </c:pt>
                <c:pt idx="1107">
                  <c:v>#N/A</c:v>
                </c:pt>
                <c:pt idx="1108">
                  <c:v>#N/A</c:v>
                </c:pt>
                <c:pt idx="1109">
                  <c:v>#N/A</c:v>
                </c:pt>
                <c:pt idx="1110">
                  <c:v>#N/A</c:v>
                </c:pt>
                <c:pt idx="1111">
                  <c:v>#N/A</c:v>
                </c:pt>
                <c:pt idx="1112">
                  <c:v>#N/A</c:v>
                </c:pt>
                <c:pt idx="1113">
                  <c:v>#N/A</c:v>
                </c:pt>
                <c:pt idx="1114">
                  <c:v>#N/A</c:v>
                </c:pt>
                <c:pt idx="1115">
                  <c:v>#N/A</c:v>
                </c:pt>
                <c:pt idx="1116">
                  <c:v>#N/A</c:v>
                </c:pt>
                <c:pt idx="1117">
                  <c:v>#N/A</c:v>
                </c:pt>
                <c:pt idx="1118">
                  <c:v>#N/A</c:v>
                </c:pt>
                <c:pt idx="1119">
                  <c:v>#N/A</c:v>
                </c:pt>
                <c:pt idx="1120">
                  <c:v>#N/A</c:v>
                </c:pt>
                <c:pt idx="1121">
                  <c:v>#N/A</c:v>
                </c:pt>
                <c:pt idx="1122">
                  <c:v>#N/A</c:v>
                </c:pt>
                <c:pt idx="1123">
                  <c:v>#N/A</c:v>
                </c:pt>
                <c:pt idx="1124">
                  <c:v>#N/A</c:v>
                </c:pt>
                <c:pt idx="1125">
                  <c:v>#N/A</c:v>
                </c:pt>
                <c:pt idx="1126">
                  <c:v>#N/A</c:v>
                </c:pt>
                <c:pt idx="1127">
                  <c:v>#N/A</c:v>
                </c:pt>
                <c:pt idx="1128">
                  <c:v>#N/A</c:v>
                </c:pt>
                <c:pt idx="1129">
                  <c:v>#N/A</c:v>
                </c:pt>
                <c:pt idx="1130">
                  <c:v>#N/A</c:v>
                </c:pt>
                <c:pt idx="1131">
                  <c:v>#N/A</c:v>
                </c:pt>
                <c:pt idx="1132">
                  <c:v>#N/A</c:v>
                </c:pt>
                <c:pt idx="1133">
                  <c:v>#N/A</c:v>
                </c:pt>
                <c:pt idx="1134">
                  <c:v>#N/A</c:v>
                </c:pt>
                <c:pt idx="1135">
                  <c:v>#N/A</c:v>
                </c:pt>
                <c:pt idx="1136">
                  <c:v>#N/A</c:v>
                </c:pt>
                <c:pt idx="1137">
                  <c:v>#N/A</c:v>
                </c:pt>
                <c:pt idx="1138">
                  <c:v>#N/A</c:v>
                </c:pt>
                <c:pt idx="1139">
                  <c:v>#N/A</c:v>
                </c:pt>
                <c:pt idx="1140">
                  <c:v>#N/A</c:v>
                </c:pt>
                <c:pt idx="1141">
                  <c:v>#N/A</c:v>
                </c:pt>
                <c:pt idx="1142">
                  <c:v>#N/A</c:v>
                </c:pt>
                <c:pt idx="1143">
                  <c:v>#N/A</c:v>
                </c:pt>
                <c:pt idx="1144">
                  <c:v>#N/A</c:v>
                </c:pt>
                <c:pt idx="1145">
                  <c:v>#N/A</c:v>
                </c:pt>
                <c:pt idx="1146">
                  <c:v>#N/A</c:v>
                </c:pt>
                <c:pt idx="1147">
                  <c:v>#N/A</c:v>
                </c:pt>
                <c:pt idx="1148">
                  <c:v>#N/A</c:v>
                </c:pt>
                <c:pt idx="1149">
                  <c:v>#N/A</c:v>
                </c:pt>
                <c:pt idx="1150">
                  <c:v>#N/A</c:v>
                </c:pt>
                <c:pt idx="1151">
                  <c:v>#N/A</c:v>
                </c:pt>
                <c:pt idx="1152">
                  <c:v>#N/A</c:v>
                </c:pt>
                <c:pt idx="1153">
                  <c:v>#N/A</c:v>
                </c:pt>
                <c:pt idx="1154">
                  <c:v>#N/A</c:v>
                </c:pt>
                <c:pt idx="1155">
                  <c:v>#N/A</c:v>
                </c:pt>
                <c:pt idx="1156">
                  <c:v>#N/A</c:v>
                </c:pt>
                <c:pt idx="1157">
                  <c:v>#N/A</c:v>
                </c:pt>
                <c:pt idx="1158">
                  <c:v>#N/A</c:v>
                </c:pt>
                <c:pt idx="1159">
                  <c:v>#N/A</c:v>
                </c:pt>
                <c:pt idx="1160">
                  <c:v>#N/A</c:v>
                </c:pt>
                <c:pt idx="1161">
                  <c:v>#N/A</c:v>
                </c:pt>
                <c:pt idx="1162">
                  <c:v>#N/A</c:v>
                </c:pt>
                <c:pt idx="1163">
                  <c:v>#N/A</c:v>
                </c:pt>
                <c:pt idx="1164">
                  <c:v>#N/A</c:v>
                </c:pt>
                <c:pt idx="1165">
                  <c:v>#N/A</c:v>
                </c:pt>
                <c:pt idx="1166">
                  <c:v>#N/A</c:v>
                </c:pt>
                <c:pt idx="1167">
                  <c:v>#N/A</c:v>
                </c:pt>
                <c:pt idx="1168">
                  <c:v>#N/A</c:v>
                </c:pt>
                <c:pt idx="1169">
                  <c:v>#N/A</c:v>
                </c:pt>
                <c:pt idx="1170">
                  <c:v>#N/A</c:v>
                </c:pt>
                <c:pt idx="1171">
                  <c:v>#N/A</c:v>
                </c:pt>
                <c:pt idx="1172">
                  <c:v>#N/A</c:v>
                </c:pt>
                <c:pt idx="1173">
                  <c:v>#N/A</c:v>
                </c:pt>
                <c:pt idx="1174">
                  <c:v>#N/A</c:v>
                </c:pt>
                <c:pt idx="1175">
                  <c:v>#N/A</c:v>
                </c:pt>
                <c:pt idx="1176">
                  <c:v>#N/A</c:v>
                </c:pt>
                <c:pt idx="1177">
                  <c:v>#N/A</c:v>
                </c:pt>
                <c:pt idx="1178">
                  <c:v>#N/A</c:v>
                </c:pt>
                <c:pt idx="1179">
                  <c:v>#N/A</c:v>
                </c:pt>
                <c:pt idx="1180">
                  <c:v>#N/A</c:v>
                </c:pt>
                <c:pt idx="1181">
                  <c:v>#N/A</c:v>
                </c:pt>
                <c:pt idx="1182">
                  <c:v>#N/A</c:v>
                </c:pt>
                <c:pt idx="1183">
                  <c:v>#N/A</c:v>
                </c:pt>
                <c:pt idx="1184">
                  <c:v>#N/A</c:v>
                </c:pt>
                <c:pt idx="1185">
                  <c:v>#N/A</c:v>
                </c:pt>
                <c:pt idx="1186">
                  <c:v>#N/A</c:v>
                </c:pt>
                <c:pt idx="1187">
                  <c:v>#N/A</c:v>
                </c:pt>
                <c:pt idx="1188">
                  <c:v>#N/A</c:v>
                </c:pt>
                <c:pt idx="1189">
                  <c:v>#N/A</c:v>
                </c:pt>
                <c:pt idx="1190">
                  <c:v>#N/A</c:v>
                </c:pt>
                <c:pt idx="1191">
                  <c:v>#N/A</c:v>
                </c:pt>
                <c:pt idx="1192">
                  <c:v>#N/A</c:v>
                </c:pt>
                <c:pt idx="1193">
                  <c:v>#N/A</c:v>
                </c:pt>
                <c:pt idx="1194">
                  <c:v>#N/A</c:v>
                </c:pt>
                <c:pt idx="1195">
                  <c:v>#N/A</c:v>
                </c:pt>
                <c:pt idx="1196">
                  <c:v>#N/A</c:v>
                </c:pt>
                <c:pt idx="1197">
                  <c:v>#N/A</c:v>
                </c:pt>
                <c:pt idx="1198">
                  <c:v>#N/A</c:v>
                </c:pt>
                <c:pt idx="1199">
                  <c:v>#N/A</c:v>
                </c:pt>
                <c:pt idx="1200">
                  <c:v>#N/A</c:v>
                </c:pt>
                <c:pt idx="1201">
                  <c:v>#N/A</c:v>
                </c:pt>
                <c:pt idx="1202">
                  <c:v>#N/A</c:v>
                </c:pt>
                <c:pt idx="1203">
                  <c:v>#N/A</c:v>
                </c:pt>
                <c:pt idx="1204">
                  <c:v>#N/A</c:v>
                </c:pt>
                <c:pt idx="1205">
                  <c:v>#N/A</c:v>
                </c:pt>
                <c:pt idx="1206">
                  <c:v>#N/A</c:v>
                </c:pt>
                <c:pt idx="1207">
                  <c:v>#N/A</c:v>
                </c:pt>
                <c:pt idx="1208">
                  <c:v>#N/A</c:v>
                </c:pt>
                <c:pt idx="1209">
                  <c:v>#N/A</c:v>
                </c:pt>
                <c:pt idx="1210">
                  <c:v>#N/A</c:v>
                </c:pt>
                <c:pt idx="1211">
                  <c:v>#N/A</c:v>
                </c:pt>
                <c:pt idx="1212">
                  <c:v>#N/A</c:v>
                </c:pt>
                <c:pt idx="1213">
                  <c:v>#N/A</c:v>
                </c:pt>
                <c:pt idx="1214">
                  <c:v>#N/A</c:v>
                </c:pt>
                <c:pt idx="1215">
                  <c:v>#N/A</c:v>
                </c:pt>
                <c:pt idx="1216">
                  <c:v>#N/A</c:v>
                </c:pt>
                <c:pt idx="1217">
                  <c:v>#N/A</c:v>
                </c:pt>
                <c:pt idx="1218">
                  <c:v>#N/A</c:v>
                </c:pt>
                <c:pt idx="1219">
                  <c:v>#N/A</c:v>
                </c:pt>
                <c:pt idx="1220">
                  <c:v>#N/A</c:v>
                </c:pt>
                <c:pt idx="1221">
                  <c:v>#N/A</c:v>
                </c:pt>
                <c:pt idx="1222">
                  <c:v>#N/A</c:v>
                </c:pt>
                <c:pt idx="1223">
                  <c:v>#N/A</c:v>
                </c:pt>
                <c:pt idx="1224">
                  <c:v>#N/A</c:v>
                </c:pt>
                <c:pt idx="1225">
                  <c:v>#N/A</c:v>
                </c:pt>
                <c:pt idx="1226">
                  <c:v>#N/A</c:v>
                </c:pt>
                <c:pt idx="1227">
                  <c:v>#N/A</c:v>
                </c:pt>
                <c:pt idx="1228">
                  <c:v>#N/A</c:v>
                </c:pt>
                <c:pt idx="1229">
                  <c:v>#N/A</c:v>
                </c:pt>
                <c:pt idx="1230">
                  <c:v>#N/A</c:v>
                </c:pt>
                <c:pt idx="1231">
                  <c:v>#N/A</c:v>
                </c:pt>
                <c:pt idx="1232">
                  <c:v>#N/A</c:v>
                </c:pt>
                <c:pt idx="1233">
                  <c:v>#N/A</c:v>
                </c:pt>
                <c:pt idx="1234">
                  <c:v>#N/A</c:v>
                </c:pt>
                <c:pt idx="1235">
                  <c:v>#N/A</c:v>
                </c:pt>
                <c:pt idx="1236">
                  <c:v>#N/A</c:v>
                </c:pt>
                <c:pt idx="1237">
                  <c:v>#N/A</c:v>
                </c:pt>
                <c:pt idx="1238">
                  <c:v>#N/A</c:v>
                </c:pt>
                <c:pt idx="1239">
                  <c:v>#N/A</c:v>
                </c:pt>
                <c:pt idx="1240">
                  <c:v>#N/A</c:v>
                </c:pt>
                <c:pt idx="1241">
                  <c:v>#N/A</c:v>
                </c:pt>
                <c:pt idx="1242">
                  <c:v>#N/A</c:v>
                </c:pt>
                <c:pt idx="1243">
                  <c:v>#N/A</c:v>
                </c:pt>
                <c:pt idx="1244">
                  <c:v>#N/A</c:v>
                </c:pt>
                <c:pt idx="1245">
                  <c:v>#N/A</c:v>
                </c:pt>
                <c:pt idx="1246">
                  <c:v>#N/A</c:v>
                </c:pt>
                <c:pt idx="1247">
                  <c:v>#N/A</c:v>
                </c:pt>
                <c:pt idx="1248">
                  <c:v>#N/A</c:v>
                </c:pt>
                <c:pt idx="1249">
                  <c:v>#N/A</c:v>
                </c:pt>
                <c:pt idx="1250">
                  <c:v>#N/A</c:v>
                </c:pt>
                <c:pt idx="1251">
                  <c:v>#N/A</c:v>
                </c:pt>
                <c:pt idx="1252">
                  <c:v>#N/A</c:v>
                </c:pt>
                <c:pt idx="1253">
                  <c:v>#N/A</c:v>
                </c:pt>
                <c:pt idx="1254">
                  <c:v>#N/A</c:v>
                </c:pt>
                <c:pt idx="1255">
                  <c:v>#N/A</c:v>
                </c:pt>
                <c:pt idx="1256">
                  <c:v>#N/A</c:v>
                </c:pt>
                <c:pt idx="1257">
                  <c:v>#N/A</c:v>
                </c:pt>
                <c:pt idx="1258">
                  <c:v>#N/A</c:v>
                </c:pt>
                <c:pt idx="1259">
                  <c:v>#N/A</c:v>
                </c:pt>
                <c:pt idx="1260">
                  <c:v>#N/A</c:v>
                </c:pt>
                <c:pt idx="1261">
                  <c:v>#N/A</c:v>
                </c:pt>
                <c:pt idx="1262">
                  <c:v>#N/A</c:v>
                </c:pt>
                <c:pt idx="1263">
                  <c:v>#N/A</c:v>
                </c:pt>
                <c:pt idx="1264">
                  <c:v>#N/A</c:v>
                </c:pt>
                <c:pt idx="1265">
                  <c:v>#N/A</c:v>
                </c:pt>
                <c:pt idx="1266">
                  <c:v>#N/A</c:v>
                </c:pt>
                <c:pt idx="1267">
                  <c:v>#N/A</c:v>
                </c:pt>
                <c:pt idx="1268">
                  <c:v>#N/A</c:v>
                </c:pt>
                <c:pt idx="1269">
                  <c:v>#N/A</c:v>
                </c:pt>
                <c:pt idx="1270">
                  <c:v>#N/A</c:v>
                </c:pt>
                <c:pt idx="1271">
                  <c:v>#N/A</c:v>
                </c:pt>
                <c:pt idx="1272">
                  <c:v>#N/A</c:v>
                </c:pt>
                <c:pt idx="1273">
                  <c:v>#N/A</c:v>
                </c:pt>
                <c:pt idx="1274">
                  <c:v>#N/A</c:v>
                </c:pt>
                <c:pt idx="1275">
                  <c:v>#N/A</c:v>
                </c:pt>
                <c:pt idx="1276">
                  <c:v>#N/A</c:v>
                </c:pt>
                <c:pt idx="1277">
                  <c:v>#N/A</c:v>
                </c:pt>
                <c:pt idx="1278">
                  <c:v>#N/A</c:v>
                </c:pt>
                <c:pt idx="1279">
                  <c:v>#N/A</c:v>
                </c:pt>
                <c:pt idx="1280">
                  <c:v>#N/A</c:v>
                </c:pt>
                <c:pt idx="1281">
                  <c:v>#N/A</c:v>
                </c:pt>
                <c:pt idx="1282">
                  <c:v>#N/A</c:v>
                </c:pt>
                <c:pt idx="1283">
                  <c:v>#N/A</c:v>
                </c:pt>
                <c:pt idx="1284">
                  <c:v>#N/A</c:v>
                </c:pt>
                <c:pt idx="1285">
                  <c:v>#N/A</c:v>
                </c:pt>
                <c:pt idx="1286">
                  <c:v>#N/A</c:v>
                </c:pt>
                <c:pt idx="1287">
                  <c:v>#N/A</c:v>
                </c:pt>
                <c:pt idx="1288">
                  <c:v>#N/A</c:v>
                </c:pt>
                <c:pt idx="1289">
                  <c:v>#N/A</c:v>
                </c:pt>
                <c:pt idx="1290">
                  <c:v>#N/A</c:v>
                </c:pt>
                <c:pt idx="1291">
                  <c:v>#N/A</c:v>
                </c:pt>
                <c:pt idx="1292">
                  <c:v>#N/A</c:v>
                </c:pt>
                <c:pt idx="1293">
                  <c:v>#N/A</c:v>
                </c:pt>
                <c:pt idx="1294">
                  <c:v>#N/A</c:v>
                </c:pt>
                <c:pt idx="1295">
                  <c:v>#N/A</c:v>
                </c:pt>
                <c:pt idx="1296">
                  <c:v>#N/A</c:v>
                </c:pt>
                <c:pt idx="1297">
                  <c:v>#N/A</c:v>
                </c:pt>
                <c:pt idx="1298">
                  <c:v>#N/A</c:v>
                </c:pt>
                <c:pt idx="1299">
                  <c:v>#N/A</c:v>
                </c:pt>
                <c:pt idx="1300">
                  <c:v>#N/A</c:v>
                </c:pt>
                <c:pt idx="1301">
                  <c:v>#N/A</c:v>
                </c:pt>
                <c:pt idx="1302">
                  <c:v>#N/A</c:v>
                </c:pt>
                <c:pt idx="1303">
                  <c:v>#N/A</c:v>
                </c:pt>
                <c:pt idx="1304">
                  <c:v>#N/A</c:v>
                </c:pt>
                <c:pt idx="1305">
                  <c:v>#N/A</c:v>
                </c:pt>
                <c:pt idx="1306">
                  <c:v>#N/A</c:v>
                </c:pt>
                <c:pt idx="1307">
                  <c:v>#N/A</c:v>
                </c:pt>
                <c:pt idx="1308">
                  <c:v>#N/A</c:v>
                </c:pt>
                <c:pt idx="1309">
                  <c:v>#N/A</c:v>
                </c:pt>
                <c:pt idx="1310">
                  <c:v>#N/A</c:v>
                </c:pt>
                <c:pt idx="1311">
                  <c:v>#N/A</c:v>
                </c:pt>
                <c:pt idx="1312">
                  <c:v>#N/A</c:v>
                </c:pt>
                <c:pt idx="1313">
                  <c:v>#N/A</c:v>
                </c:pt>
                <c:pt idx="1314">
                  <c:v>#N/A</c:v>
                </c:pt>
                <c:pt idx="1315">
                  <c:v>#N/A</c:v>
                </c:pt>
                <c:pt idx="1316">
                  <c:v>#N/A</c:v>
                </c:pt>
                <c:pt idx="1317">
                  <c:v>#N/A</c:v>
                </c:pt>
                <c:pt idx="1318">
                  <c:v>#N/A</c:v>
                </c:pt>
                <c:pt idx="1319">
                  <c:v>#N/A</c:v>
                </c:pt>
                <c:pt idx="1320">
                  <c:v>#N/A</c:v>
                </c:pt>
                <c:pt idx="1321">
                  <c:v>#N/A</c:v>
                </c:pt>
                <c:pt idx="1322">
                  <c:v>#N/A</c:v>
                </c:pt>
                <c:pt idx="1323">
                  <c:v>#N/A</c:v>
                </c:pt>
                <c:pt idx="1324">
                  <c:v>#N/A</c:v>
                </c:pt>
                <c:pt idx="1325">
                  <c:v>#N/A</c:v>
                </c:pt>
                <c:pt idx="1326">
                  <c:v>#N/A</c:v>
                </c:pt>
                <c:pt idx="1327">
                  <c:v>#N/A</c:v>
                </c:pt>
                <c:pt idx="1328">
                  <c:v>#N/A</c:v>
                </c:pt>
                <c:pt idx="1329">
                  <c:v>#N/A</c:v>
                </c:pt>
                <c:pt idx="1330">
                  <c:v>#N/A</c:v>
                </c:pt>
                <c:pt idx="1331">
                  <c:v>#N/A</c:v>
                </c:pt>
                <c:pt idx="1332">
                  <c:v>#N/A</c:v>
                </c:pt>
                <c:pt idx="1333">
                  <c:v>#N/A</c:v>
                </c:pt>
                <c:pt idx="1334">
                  <c:v>#N/A</c:v>
                </c:pt>
                <c:pt idx="1335">
                  <c:v>#N/A</c:v>
                </c:pt>
                <c:pt idx="1336">
                  <c:v>#N/A</c:v>
                </c:pt>
                <c:pt idx="1337">
                  <c:v>#N/A</c:v>
                </c:pt>
                <c:pt idx="1338">
                  <c:v>#N/A</c:v>
                </c:pt>
                <c:pt idx="1339">
                  <c:v>#N/A</c:v>
                </c:pt>
                <c:pt idx="1340">
                  <c:v>#N/A</c:v>
                </c:pt>
                <c:pt idx="1341">
                  <c:v>#N/A</c:v>
                </c:pt>
                <c:pt idx="1342">
                  <c:v>#N/A</c:v>
                </c:pt>
                <c:pt idx="1343">
                  <c:v>#N/A</c:v>
                </c:pt>
                <c:pt idx="1344">
                  <c:v>#N/A</c:v>
                </c:pt>
                <c:pt idx="1345">
                  <c:v>#N/A</c:v>
                </c:pt>
                <c:pt idx="1346">
                  <c:v>#N/A</c:v>
                </c:pt>
                <c:pt idx="1347">
                  <c:v>#N/A</c:v>
                </c:pt>
                <c:pt idx="1348">
                  <c:v>#N/A</c:v>
                </c:pt>
                <c:pt idx="1349">
                  <c:v>#N/A</c:v>
                </c:pt>
                <c:pt idx="1350">
                  <c:v>#N/A</c:v>
                </c:pt>
                <c:pt idx="1351">
                  <c:v>#N/A</c:v>
                </c:pt>
                <c:pt idx="1352">
                  <c:v>#N/A</c:v>
                </c:pt>
                <c:pt idx="1353">
                  <c:v>#N/A</c:v>
                </c:pt>
                <c:pt idx="1354">
                  <c:v>#N/A</c:v>
                </c:pt>
                <c:pt idx="1355">
                  <c:v>#N/A</c:v>
                </c:pt>
                <c:pt idx="1356">
                  <c:v>#N/A</c:v>
                </c:pt>
                <c:pt idx="1357">
                  <c:v>#N/A</c:v>
                </c:pt>
                <c:pt idx="1358">
                  <c:v>#N/A</c:v>
                </c:pt>
                <c:pt idx="1359">
                  <c:v>#N/A</c:v>
                </c:pt>
                <c:pt idx="1360">
                  <c:v>#N/A</c:v>
                </c:pt>
                <c:pt idx="1361">
                  <c:v>#N/A</c:v>
                </c:pt>
                <c:pt idx="1362">
                  <c:v>#N/A</c:v>
                </c:pt>
                <c:pt idx="1363">
                  <c:v>#N/A</c:v>
                </c:pt>
                <c:pt idx="1364">
                  <c:v>#N/A</c:v>
                </c:pt>
                <c:pt idx="1365">
                  <c:v>#N/A</c:v>
                </c:pt>
                <c:pt idx="1366">
                  <c:v>#N/A</c:v>
                </c:pt>
                <c:pt idx="1367">
                  <c:v>#N/A</c:v>
                </c:pt>
                <c:pt idx="1368">
                  <c:v>#N/A</c:v>
                </c:pt>
                <c:pt idx="1369">
                  <c:v>#N/A</c:v>
                </c:pt>
                <c:pt idx="1370">
                  <c:v>#N/A</c:v>
                </c:pt>
                <c:pt idx="1371">
                  <c:v>#N/A</c:v>
                </c:pt>
                <c:pt idx="1372">
                  <c:v>#N/A</c:v>
                </c:pt>
                <c:pt idx="1373">
                  <c:v>#N/A</c:v>
                </c:pt>
                <c:pt idx="1374">
                  <c:v>#N/A</c:v>
                </c:pt>
                <c:pt idx="1375">
                  <c:v>#N/A</c:v>
                </c:pt>
                <c:pt idx="1376">
                  <c:v>#N/A</c:v>
                </c:pt>
                <c:pt idx="1377">
                  <c:v>#N/A</c:v>
                </c:pt>
                <c:pt idx="1378">
                  <c:v>#N/A</c:v>
                </c:pt>
                <c:pt idx="1379">
                  <c:v>#N/A</c:v>
                </c:pt>
                <c:pt idx="1380">
                  <c:v>#N/A</c:v>
                </c:pt>
                <c:pt idx="1381">
                  <c:v>#N/A</c:v>
                </c:pt>
                <c:pt idx="1382">
                  <c:v>#N/A</c:v>
                </c:pt>
                <c:pt idx="1383">
                  <c:v>#N/A</c:v>
                </c:pt>
                <c:pt idx="1384">
                  <c:v>#N/A</c:v>
                </c:pt>
                <c:pt idx="1385">
                  <c:v>#N/A</c:v>
                </c:pt>
                <c:pt idx="1386">
                  <c:v>#N/A</c:v>
                </c:pt>
                <c:pt idx="1387">
                  <c:v>#N/A</c:v>
                </c:pt>
                <c:pt idx="1388">
                  <c:v>#N/A</c:v>
                </c:pt>
                <c:pt idx="1389">
                  <c:v>#N/A</c:v>
                </c:pt>
                <c:pt idx="1390">
                  <c:v>#N/A</c:v>
                </c:pt>
                <c:pt idx="1391">
                  <c:v>#N/A</c:v>
                </c:pt>
                <c:pt idx="1392">
                  <c:v>#N/A</c:v>
                </c:pt>
                <c:pt idx="1393">
                  <c:v>#N/A</c:v>
                </c:pt>
                <c:pt idx="1394">
                  <c:v>#N/A</c:v>
                </c:pt>
                <c:pt idx="1395">
                  <c:v>#N/A</c:v>
                </c:pt>
                <c:pt idx="1396">
                  <c:v>#N/A</c:v>
                </c:pt>
                <c:pt idx="1397">
                  <c:v>#N/A</c:v>
                </c:pt>
                <c:pt idx="1398">
                  <c:v>#N/A</c:v>
                </c:pt>
                <c:pt idx="1399">
                  <c:v>#N/A</c:v>
                </c:pt>
                <c:pt idx="1400">
                  <c:v>#N/A</c:v>
                </c:pt>
                <c:pt idx="1401">
                  <c:v>#N/A</c:v>
                </c:pt>
                <c:pt idx="1402">
                  <c:v>#N/A</c:v>
                </c:pt>
                <c:pt idx="1403">
                  <c:v>#N/A</c:v>
                </c:pt>
                <c:pt idx="1404">
                  <c:v>#N/A</c:v>
                </c:pt>
                <c:pt idx="1405">
                  <c:v>#N/A</c:v>
                </c:pt>
                <c:pt idx="1406">
                  <c:v>#N/A</c:v>
                </c:pt>
                <c:pt idx="1407">
                  <c:v>#N/A</c:v>
                </c:pt>
                <c:pt idx="1408">
                  <c:v>#N/A</c:v>
                </c:pt>
                <c:pt idx="1409">
                  <c:v>#N/A</c:v>
                </c:pt>
                <c:pt idx="1410">
                  <c:v>#N/A</c:v>
                </c:pt>
                <c:pt idx="1411">
                  <c:v>#N/A</c:v>
                </c:pt>
                <c:pt idx="1412">
                  <c:v>#N/A</c:v>
                </c:pt>
                <c:pt idx="1413">
                  <c:v>#N/A</c:v>
                </c:pt>
                <c:pt idx="1414">
                  <c:v>#N/A</c:v>
                </c:pt>
                <c:pt idx="1415">
                  <c:v>#N/A</c:v>
                </c:pt>
                <c:pt idx="1416">
                  <c:v>#N/A</c:v>
                </c:pt>
                <c:pt idx="1417">
                  <c:v>#N/A</c:v>
                </c:pt>
                <c:pt idx="1418">
                  <c:v>#N/A</c:v>
                </c:pt>
                <c:pt idx="1419">
                  <c:v>#N/A</c:v>
                </c:pt>
                <c:pt idx="1420">
                  <c:v>#N/A</c:v>
                </c:pt>
                <c:pt idx="1421">
                  <c:v>#N/A</c:v>
                </c:pt>
                <c:pt idx="1422">
                  <c:v>#N/A</c:v>
                </c:pt>
                <c:pt idx="1423">
                  <c:v>#N/A</c:v>
                </c:pt>
                <c:pt idx="1424">
                  <c:v>#N/A</c:v>
                </c:pt>
                <c:pt idx="1425">
                  <c:v>#N/A</c:v>
                </c:pt>
                <c:pt idx="1426">
                  <c:v>#N/A</c:v>
                </c:pt>
                <c:pt idx="1427">
                  <c:v>#N/A</c:v>
                </c:pt>
                <c:pt idx="1428">
                  <c:v>#N/A</c:v>
                </c:pt>
                <c:pt idx="1429">
                  <c:v>#N/A</c:v>
                </c:pt>
                <c:pt idx="1430">
                  <c:v>#N/A</c:v>
                </c:pt>
                <c:pt idx="1431">
                  <c:v>#N/A</c:v>
                </c:pt>
                <c:pt idx="1432">
                  <c:v>#N/A</c:v>
                </c:pt>
                <c:pt idx="1433">
                  <c:v>#N/A</c:v>
                </c:pt>
                <c:pt idx="1434">
                  <c:v>#N/A</c:v>
                </c:pt>
                <c:pt idx="1435">
                  <c:v>#N/A</c:v>
                </c:pt>
                <c:pt idx="1436">
                  <c:v>#N/A</c:v>
                </c:pt>
                <c:pt idx="1437">
                  <c:v>#N/A</c:v>
                </c:pt>
                <c:pt idx="1438">
                  <c:v>#N/A</c:v>
                </c:pt>
                <c:pt idx="1439">
                  <c:v>#N/A</c:v>
                </c:pt>
                <c:pt idx="1440">
                  <c:v>#N/A</c:v>
                </c:pt>
                <c:pt idx="1441">
                  <c:v>#N/A</c:v>
                </c:pt>
                <c:pt idx="1442">
                  <c:v>#N/A</c:v>
                </c:pt>
                <c:pt idx="1443">
                  <c:v>#N/A</c:v>
                </c:pt>
                <c:pt idx="1444">
                  <c:v>#N/A</c:v>
                </c:pt>
                <c:pt idx="1445">
                  <c:v>#N/A</c:v>
                </c:pt>
                <c:pt idx="1446">
                  <c:v>#N/A</c:v>
                </c:pt>
                <c:pt idx="1447">
                  <c:v>#N/A</c:v>
                </c:pt>
                <c:pt idx="1448">
                  <c:v>#N/A</c:v>
                </c:pt>
                <c:pt idx="1449">
                  <c:v>#N/A</c:v>
                </c:pt>
                <c:pt idx="1450">
                  <c:v>#N/A</c:v>
                </c:pt>
                <c:pt idx="1451">
                  <c:v>#N/A</c:v>
                </c:pt>
                <c:pt idx="1452">
                  <c:v>#N/A</c:v>
                </c:pt>
                <c:pt idx="1453">
                  <c:v>#N/A</c:v>
                </c:pt>
                <c:pt idx="1454">
                  <c:v>#N/A</c:v>
                </c:pt>
                <c:pt idx="1455">
                  <c:v>#N/A</c:v>
                </c:pt>
                <c:pt idx="1456">
                  <c:v>#N/A</c:v>
                </c:pt>
                <c:pt idx="1457">
                  <c:v>#N/A</c:v>
                </c:pt>
                <c:pt idx="1458">
                  <c:v>#N/A</c:v>
                </c:pt>
                <c:pt idx="1459">
                  <c:v>#N/A</c:v>
                </c:pt>
                <c:pt idx="1460">
                  <c:v>#N/A</c:v>
                </c:pt>
                <c:pt idx="1461">
                  <c:v>#N/A</c:v>
                </c:pt>
                <c:pt idx="1462">
                  <c:v>#N/A</c:v>
                </c:pt>
                <c:pt idx="1463">
                  <c:v>#N/A</c:v>
                </c:pt>
                <c:pt idx="1464">
                  <c:v>#N/A</c:v>
                </c:pt>
                <c:pt idx="1465">
                  <c:v>#N/A</c:v>
                </c:pt>
                <c:pt idx="1466">
                  <c:v>#N/A</c:v>
                </c:pt>
                <c:pt idx="1467">
                  <c:v>#N/A</c:v>
                </c:pt>
                <c:pt idx="1468">
                  <c:v>#N/A</c:v>
                </c:pt>
                <c:pt idx="1469">
                  <c:v>#N/A</c:v>
                </c:pt>
                <c:pt idx="1470">
                  <c:v>#N/A</c:v>
                </c:pt>
                <c:pt idx="1471">
                  <c:v>#N/A</c:v>
                </c:pt>
                <c:pt idx="1472">
                  <c:v>#N/A</c:v>
                </c:pt>
                <c:pt idx="1473">
                  <c:v>#N/A</c:v>
                </c:pt>
                <c:pt idx="1474">
                  <c:v>#N/A</c:v>
                </c:pt>
                <c:pt idx="1475">
                  <c:v>#N/A</c:v>
                </c:pt>
                <c:pt idx="1476">
                  <c:v>#N/A</c:v>
                </c:pt>
                <c:pt idx="1477">
                  <c:v>#N/A</c:v>
                </c:pt>
                <c:pt idx="1478">
                  <c:v>#N/A</c:v>
                </c:pt>
                <c:pt idx="1479">
                  <c:v>#N/A</c:v>
                </c:pt>
                <c:pt idx="1480">
                  <c:v>#N/A</c:v>
                </c:pt>
                <c:pt idx="1481">
                  <c:v>#N/A</c:v>
                </c:pt>
                <c:pt idx="1482">
                  <c:v>#N/A</c:v>
                </c:pt>
                <c:pt idx="1483">
                  <c:v>#N/A</c:v>
                </c:pt>
                <c:pt idx="1484">
                  <c:v>#N/A</c:v>
                </c:pt>
                <c:pt idx="1485">
                  <c:v>#N/A</c:v>
                </c:pt>
                <c:pt idx="1486">
                  <c:v>#N/A</c:v>
                </c:pt>
                <c:pt idx="1487">
                  <c:v>#N/A</c:v>
                </c:pt>
                <c:pt idx="1488">
                  <c:v>#N/A</c:v>
                </c:pt>
                <c:pt idx="1489">
                  <c:v>#N/A</c:v>
                </c:pt>
                <c:pt idx="1490">
                  <c:v>#N/A</c:v>
                </c:pt>
                <c:pt idx="1491">
                  <c:v>#N/A</c:v>
                </c:pt>
                <c:pt idx="1492">
                  <c:v>#N/A</c:v>
                </c:pt>
                <c:pt idx="1493">
                  <c:v>#N/A</c:v>
                </c:pt>
                <c:pt idx="1494">
                  <c:v>#N/A</c:v>
                </c:pt>
                <c:pt idx="1495">
                  <c:v>#N/A</c:v>
                </c:pt>
                <c:pt idx="1496">
                  <c:v>#N/A</c:v>
                </c:pt>
                <c:pt idx="1497">
                  <c:v>#N/A</c:v>
                </c:pt>
                <c:pt idx="1498">
                  <c:v>#N/A</c:v>
                </c:pt>
                <c:pt idx="1499">
                  <c:v>#N/A</c:v>
                </c:pt>
                <c:pt idx="1500">
                  <c:v>#N/A</c:v>
                </c:pt>
                <c:pt idx="1501">
                  <c:v>#N/A</c:v>
                </c:pt>
                <c:pt idx="1502">
                  <c:v>#N/A</c:v>
                </c:pt>
                <c:pt idx="1503">
                  <c:v>#N/A</c:v>
                </c:pt>
                <c:pt idx="1504">
                  <c:v>#N/A</c:v>
                </c:pt>
                <c:pt idx="1505">
                  <c:v>#N/A</c:v>
                </c:pt>
                <c:pt idx="1506">
                  <c:v>#N/A</c:v>
                </c:pt>
                <c:pt idx="1507">
                  <c:v>#N/A</c:v>
                </c:pt>
                <c:pt idx="1508">
                  <c:v>#N/A</c:v>
                </c:pt>
                <c:pt idx="1509">
                  <c:v>#N/A</c:v>
                </c:pt>
                <c:pt idx="1510">
                  <c:v>#N/A</c:v>
                </c:pt>
                <c:pt idx="1511">
                  <c:v>#N/A</c:v>
                </c:pt>
                <c:pt idx="1512">
                  <c:v>#N/A</c:v>
                </c:pt>
                <c:pt idx="1513">
                  <c:v>#N/A</c:v>
                </c:pt>
                <c:pt idx="1514">
                  <c:v>#N/A</c:v>
                </c:pt>
                <c:pt idx="1515">
                  <c:v>#N/A</c:v>
                </c:pt>
                <c:pt idx="1516">
                  <c:v>#N/A</c:v>
                </c:pt>
                <c:pt idx="1517">
                  <c:v>#N/A</c:v>
                </c:pt>
                <c:pt idx="1518">
                  <c:v>#N/A</c:v>
                </c:pt>
                <c:pt idx="1519">
                  <c:v>#N/A</c:v>
                </c:pt>
                <c:pt idx="1520">
                  <c:v>#N/A</c:v>
                </c:pt>
                <c:pt idx="1521">
                  <c:v>#N/A</c:v>
                </c:pt>
                <c:pt idx="1522">
                  <c:v>#N/A</c:v>
                </c:pt>
                <c:pt idx="1523">
                  <c:v>#N/A</c:v>
                </c:pt>
                <c:pt idx="1524">
                  <c:v>#N/A</c:v>
                </c:pt>
                <c:pt idx="1525">
                  <c:v>#N/A</c:v>
                </c:pt>
                <c:pt idx="1526">
                  <c:v>#N/A</c:v>
                </c:pt>
                <c:pt idx="1527">
                  <c:v>#N/A</c:v>
                </c:pt>
                <c:pt idx="1528">
                  <c:v>#N/A</c:v>
                </c:pt>
                <c:pt idx="1529">
                  <c:v>#N/A</c:v>
                </c:pt>
                <c:pt idx="1530">
                  <c:v>#N/A</c:v>
                </c:pt>
                <c:pt idx="1531">
                  <c:v>#N/A</c:v>
                </c:pt>
                <c:pt idx="1532">
                  <c:v>#N/A</c:v>
                </c:pt>
                <c:pt idx="1533">
                  <c:v>#N/A</c:v>
                </c:pt>
                <c:pt idx="1534">
                  <c:v>#N/A</c:v>
                </c:pt>
                <c:pt idx="1535">
                  <c:v>#N/A</c:v>
                </c:pt>
                <c:pt idx="1536">
                  <c:v>#N/A</c:v>
                </c:pt>
                <c:pt idx="1537">
                  <c:v>#N/A</c:v>
                </c:pt>
                <c:pt idx="1538">
                  <c:v>#N/A</c:v>
                </c:pt>
                <c:pt idx="1539">
                  <c:v>#N/A</c:v>
                </c:pt>
                <c:pt idx="1540">
                  <c:v>#N/A</c:v>
                </c:pt>
                <c:pt idx="1541">
                  <c:v>#N/A</c:v>
                </c:pt>
                <c:pt idx="1542">
                  <c:v>#N/A</c:v>
                </c:pt>
                <c:pt idx="1543">
                  <c:v>#N/A</c:v>
                </c:pt>
                <c:pt idx="1544">
                  <c:v>#N/A</c:v>
                </c:pt>
                <c:pt idx="1545">
                  <c:v>#N/A</c:v>
                </c:pt>
                <c:pt idx="1546">
                  <c:v>#N/A</c:v>
                </c:pt>
                <c:pt idx="1547">
                  <c:v>#N/A</c:v>
                </c:pt>
                <c:pt idx="1548">
                  <c:v>#N/A</c:v>
                </c:pt>
                <c:pt idx="1549">
                  <c:v>#N/A</c:v>
                </c:pt>
                <c:pt idx="1550">
                  <c:v>#N/A</c:v>
                </c:pt>
                <c:pt idx="1551">
                  <c:v>#N/A</c:v>
                </c:pt>
                <c:pt idx="1552">
                  <c:v>#N/A</c:v>
                </c:pt>
                <c:pt idx="1553">
                  <c:v>#N/A</c:v>
                </c:pt>
                <c:pt idx="1554">
                  <c:v>#N/A</c:v>
                </c:pt>
                <c:pt idx="1555">
                  <c:v>#N/A</c:v>
                </c:pt>
                <c:pt idx="1556">
                  <c:v>#N/A</c:v>
                </c:pt>
                <c:pt idx="1557">
                  <c:v>#N/A</c:v>
                </c:pt>
                <c:pt idx="1558">
                  <c:v>#N/A</c:v>
                </c:pt>
                <c:pt idx="1559">
                  <c:v>#N/A</c:v>
                </c:pt>
                <c:pt idx="1560">
                  <c:v>#N/A</c:v>
                </c:pt>
                <c:pt idx="1561">
                  <c:v>#N/A</c:v>
                </c:pt>
                <c:pt idx="1562">
                  <c:v>#N/A</c:v>
                </c:pt>
                <c:pt idx="1563">
                  <c:v>#N/A</c:v>
                </c:pt>
                <c:pt idx="1564">
                  <c:v>#N/A</c:v>
                </c:pt>
                <c:pt idx="1565">
                  <c:v>#N/A</c:v>
                </c:pt>
                <c:pt idx="1566">
                  <c:v>#N/A</c:v>
                </c:pt>
                <c:pt idx="1567">
                  <c:v>#N/A</c:v>
                </c:pt>
                <c:pt idx="1568">
                  <c:v>#N/A</c:v>
                </c:pt>
                <c:pt idx="1569">
                  <c:v>#N/A</c:v>
                </c:pt>
                <c:pt idx="1570">
                  <c:v>#N/A</c:v>
                </c:pt>
                <c:pt idx="1571">
                  <c:v>#N/A</c:v>
                </c:pt>
                <c:pt idx="1572">
                  <c:v>#N/A</c:v>
                </c:pt>
                <c:pt idx="1573">
                  <c:v>#N/A</c:v>
                </c:pt>
                <c:pt idx="1574">
                  <c:v>#N/A</c:v>
                </c:pt>
                <c:pt idx="1575">
                  <c:v>#N/A</c:v>
                </c:pt>
                <c:pt idx="1576">
                  <c:v>#N/A</c:v>
                </c:pt>
                <c:pt idx="1577">
                  <c:v>#N/A</c:v>
                </c:pt>
                <c:pt idx="1578">
                  <c:v>#N/A</c:v>
                </c:pt>
                <c:pt idx="1579">
                  <c:v>#N/A</c:v>
                </c:pt>
                <c:pt idx="1580">
                  <c:v>#N/A</c:v>
                </c:pt>
                <c:pt idx="1581">
                  <c:v>#N/A</c:v>
                </c:pt>
                <c:pt idx="1582">
                  <c:v>#N/A</c:v>
                </c:pt>
                <c:pt idx="1583">
                  <c:v>#N/A</c:v>
                </c:pt>
                <c:pt idx="1584">
                  <c:v>#N/A</c:v>
                </c:pt>
                <c:pt idx="1585">
                  <c:v>#N/A</c:v>
                </c:pt>
                <c:pt idx="1586">
                  <c:v>#N/A</c:v>
                </c:pt>
                <c:pt idx="1587">
                  <c:v>#N/A</c:v>
                </c:pt>
                <c:pt idx="1588">
                  <c:v>#N/A</c:v>
                </c:pt>
                <c:pt idx="1589">
                  <c:v>#N/A</c:v>
                </c:pt>
                <c:pt idx="1590">
                  <c:v>#N/A</c:v>
                </c:pt>
                <c:pt idx="1591">
                  <c:v>#N/A</c:v>
                </c:pt>
                <c:pt idx="1592">
                  <c:v>#N/A</c:v>
                </c:pt>
                <c:pt idx="1593">
                  <c:v>#N/A</c:v>
                </c:pt>
                <c:pt idx="1594">
                  <c:v>#N/A</c:v>
                </c:pt>
                <c:pt idx="1595">
                  <c:v>#N/A</c:v>
                </c:pt>
                <c:pt idx="1596">
                  <c:v>#N/A</c:v>
                </c:pt>
                <c:pt idx="1597">
                  <c:v>#N/A</c:v>
                </c:pt>
                <c:pt idx="1598">
                  <c:v>#N/A</c:v>
                </c:pt>
                <c:pt idx="1599">
                  <c:v>#N/A</c:v>
                </c:pt>
                <c:pt idx="1600">
                  <c:v>#N/A</c:v>
                </c:pt>
                <c:pt idx="1601">
                  <c:v>#N/A</c:v>
                </c:pt>
                <c:pt idx="1602">
                  <c:v>#N/A</c:v>
                </c:pt>
                <c:pt idx="1603">
                  <c:v>#N/A</c:v>
                </c:pt>
                <c:pt idx="1604">
                  <c:v>#N/A</c:v>
                </c:pt>
                <c:pt idx="1605">
                  <c:v>#N/A</c:v>
                </c:pt>
                <c:pt idx="1606">
                  <c:v>#N/A</c:v>
                </c:pt>
                <c:pt idx="1607">
                  <c:v>#N/A</c:v>
                </c:pt>
                <c:pt idx="1608">
                  <c:v>#N/A</c:v>
                </c:pt>
                <c:pt idx="1609">
                  <c:v>#N/A</c:v>
                </c:pt>
                <c:pt idx="1610">
                  <c:v>#N/A</c:v>
                </c:pt>
                <c:pt idx="1611">
                  <c:v>#N/A</c:v>
                </c:pt>
                <c:pt idx="1612">
                  <c:v>#N/A</c:v>
                </c:pt>
                <c:pt idx="1613">
                  <c:v>#N/A</c:v>
                </c:pt>
                <c:pt idx="1614">
                  <c:v>#N/A</c:v>
                </c:pt>
                <c:pt idx="1615">
                  <c:v>#N/A</c:v>
                </c:pt>
                <c:pt idx="1616">
                  <c:v>#N/A</c:v>
                </c:pt>
                <c:pt idx="1617">
                  <c:v>#N/A</c:v>
                </c:pt>
                <c:pt idx="1618">
                  <c:v>#N/A</c:v>
                </c:pt>
                <c:pt idx="1619">
                  <c:v>#N/A</c:v>
                </c:pt>
                <c:pt idx="1620">
                  <c:v>#N/A</c:v>
                </c:pt>
                <c:pt idx="1621">
                  <c:v>#N/A</c:v>
                </c:pt>
                <c:pt idx="1622">
                  <c:v>#N/A</c:v>
                </c:pt>
                <c:pt idx="1623">
                  <c:v>#N/A</c:v>
                </c:pt>
                <c:pt idx="1624">
                  <c:v>#N/A</c:v>
                </c:pt>
                <c:pt idx="1625">
                  <c:v>#N/A</c:v>
                </c:pt>
                <c:pt idx="1626">
                  <c:v>#N/A</c:v>
                </c:pt>
                <c:pt idx="1627">
                  <c:v>#N/A</c:v>
                </c:pt>
                <c:pt idx="1628">
                  <c:v>#N/A</c:v>
                </c:pt>
                <c:pt idx="1629">
                  <c:v>#N/A</c:v>
                </c:pt>
                <c:pt idx="1630">
                  <c:v>#N/A</c:v>
                </c:pt>
                <c:pt idx="1631">
                  <c:v>#N/A</c:v>
                </c:pt>
                <c:pt idx="1632">
                  <c:v>#N/A</c:v>
                </c:pt>
                <c:pt idx="1633">
                  <c:v>#N/A</c:v>
                </c:pt>
                <c:pt idx="1634">
                  <c:v>#N/A</c:v>
                </c:pt>
                <c:pt idx="1635">
                  <c:v>#N/A</c:v>
                </c:pt>
                <c:pt idx="1636">
                  <c:v>#N/A</c:v>
                </c:pt>
                <c:pt idx="1637">
                  <c:v>#N/A</c:v>
                </c:pt>
                <c:pt idx="1638">
                  <c:v>#N/A</c:v>
                </c:pt>
                <c:pt idx="1639">
                  <c:v>#N/A</c:v>
                </c:pt>
                <c:pt idx="1640">
                  <c:v>#N/A</c:v>
                </c:pt>
                <c:pt idx="1641">
                  <c:v>#N/A</c:v>
                </c:pt>
                <c:pt idx="1642">
                  <c:v>#N/A</c:v>
                </c:pt>
                <c:pt idx="1643">
                  <c:v>#N/A</c:v>
                </c:pt>
                <c:pt idx="1644">
                  <c:v>#N/A</c:v>
                </c:pt>
                <c:pt idx="1645">
                  <c:v>#N/A</c:v>
                </c:pt>
                <c:pt idx="1646">
                  <c:v>#N/A</c:v>
                </c:pt>
                <c:pt idx="1647">
                  <c:v>#N/A</c:v>
                </c:pt>
                <c:pt idx="1648">
                  <c:v>#N/A</c:v>
                </c:pt>
                <c:pt idx="1649">
                  <c:v>#N/A</c:v>
                </c:pt>
                <c:pt idx="1650">
                  <c:v>#N/A</c:v>
                </c:pt>
                <c:pt idx="1651">
                  <c:v>#N/A</c:v>
                </c:pt>
                <c:pt idx="1652">
                  <c:v>#N/A</c:v>
                </c:pt>
                <c:pt idx="1653">
                  <c:v>#N/A</c:v>
                </c:pt>
                <c:pt idx="1654">
                  <c:v>#N/A</c:v>
                </c:pt>
                <c:pt idx="1655">
                  <c:v>#N/A</c:v>
                </c:pt>
                <c:pt idx="1656">
                  <c:v>#N/A</c:v>
                </c:pt>
                <c:pt idx="1657">
                  <c:v>#N/A</c:v>
                </c:pt>
                <c:pt idx="1658">
                  <c:v>#N/A</c:v>
                </c:pt>
                <c:pt idx="1659">
                  <c:v>#N/A</c:v>
                </c:pt>
                <c:pt idx="1660">
                  <c:v>#N/A</c:v>
                </c:pt>
                <c:pt idx="1661">
                  <c:v>#N/A</c:v>
                </c:pt>
                <c:pt idx="1662">
                  <c:v>#N/A</c:v>
                </c:pt>
                <c:pt idx="1663">
                  <c:v>#N/A</c:v>
                </c:pt>
                <c:pt idx="1664">
                  <c:v>#N/A</c:v>
                </c:pt>
                <c:pt idx="1665">
                  <c:v>#N/A</c:v>
                </c:pt>
                <c:pt idx="1666">
                  <c:v>#N/A</c:v>
                </c:pt>
                <c:pt idx="1667">
                  <c:v>#N/A</c:v>
                </c:pt>
                <c:pt idx="1668">
                  <c:v>#N/A</c:v>
                </c:pt>
                <c:pt idx="1669">
                  <c:v>#N/A</c:v>
                </c:pt>
                <c:pt idx="1670">
                  <c:v>#N/A</c:v>
                </c:pt>
                <c:pt idx="1671">
                  <c:v>#N/A</c:v>
                </c:pt>
                <c:pt idx="1672">
                  <c:v>#N/A</c:v>
                </c:pt>
                <c:pt idx="1673">
                  <c:v>#N/A</c:v>
                </c:pt>
                <c:pt idx="1674">
                  <c:v>#N/A</c:v>
                </c:pt>
                <c:pt idx="1675">
                  <c:v>#N/A</c:v>
                </c:pt>
                <c:pt idx="1676">
                  <c:v>#N/A</c:v>
                </c:pt>
                <c:pt idx="1677">
                  <c:v>#N/A</c:v>
                </c:pt>
                <c:pt idx="1678">
                  <c:v>#N/A</c:v>
                </c:pt>
                <c:pt idx="1679">
                  <c:v>#N/A</c:v>
                </c:pt>
                <c:pt idx="1680">
                  <c:v>#N/A</c:v>
                </c:pt>
                <c:pt idx="1681">
                  <c:v>#N/A</c:v>
                </c:pt>
                <c:pt idx="1682">
                  <c:v>#N/A</c:v>
                </c:pt>
                <c:pt idx="1683">
                  <c:v>#N/A</c:v>
                </c:pt>
                <c:pt idx="1684">
                  <c:v>#N/A</c:v>
                </c:pt>
                <c:pt idx="1685">
                  <c:v>#N/A</c:v>
                </c:pt>
                <c:pt idx="1686">
                  <c:v>#N/A</c:v>
                </c:pt>
                <c:pt idx="1687">
                  <c:v>#N/A</c:v>
                </c:pt>
                <c:pt idx="1688">
                  <c:v>#N/A</c:v>
                </c:pt>
                <c:pt idx="1689">
                  <c:v>#N/A</c:v>
                </c:pt>
                <c:pt idx="1690">
                  <c:v>#N/A</c:v>
                </c:pt>
                <c:pt idx="1691">
                  <c:v>#N/A</c:v>
                </c:pt>
                <c:pt idx="1692">
                  <c:v>#N/A</c:v>
                </c:pt>
                <c:pt idx="1693">
                  <c:v>#N/A</c:v>
                </c:pt>
                <c:pt idx="1694">
                  <c:v>#N/A</c:v>
                </c:pt>
                <c:pt idx="1695">
                  <c:v>#N/A</c:v>
                </c:pt>
                <c:pt idx="1696">
                  <c:v>#N/A</c:v>
                </c:pt>
                <c:pt idx="1697">
                  <c:v>#N/A</c:v>
                </c:pt>
                <c:pt idx="1698">
                  <c:v>#N/A</c:v>
                </c:pt>
                <c:pt idx="1699">
                  <c:v>#N/A</c:v>
                </c:pt>
                <c:pt idx="1700">
                  <c:v>#N/A</c:v>
                </c:pt>
                <c:pt idx="1701">
                  <c:v>#N/A</c:v>
                </c:pt>
                <c:pt idx="1702">
                  <c:v>#N/A</c:v>
                </c:pt>
                <c:pt idx="1703">
                  <c:v>#N/A</c:v>
                </c:pt>
                <c:pt idx="1704">
                  <c:v>#N/A</c:v>
                </c:pt>
                <c:pt idx="1705">
                  <c:v>#N/A</c:v>
                </c:pt>
                <c:pt idx="1706">
                  <c:v>#N/A</c:v>
                </c:pt>
                <c:pt idx="1707">
                  <c:v>#N/A</c:v>
                </c:pt>
                <c:pt idx="1708">
                  <c:v>#N/A</c:v>
                </c:pt>
                <c:pt idx="1709">
                  <c:v>#N/A</c:v>
                </c:pt>
                <c:pt idx="1710">
                  <c:v>#N/A</c:v>
                </c:pt>
                <c:pt idx="1711">
                  <c:v>#N/A</c:v>
                </c:pt>
                <c:pt idx="1712">
                  <c:v>#N/A</c:v>
                </c:pt>
                <c:pt idx="1713">
                  <c:v>#N/A</c:v>
                </c:pt>
                <c:pt idx="1714">
                  <c:v>#N/A</c:v>
                </c:pt>
                <c:pt idx="1715">
                  <c:v>#N/A</c:v>
                </c:pt>
                <c:pt idx="1716">
                  <c:v>#N/A</c:v>
                </c:pt>
                <c:pt idx="1717">
                  <c:v>#N/A</c:v>
                </c:pt>
                <c:pt idx="1718">
                  <c:v>#N/A</c:v>
                </c:pt>
                <c:pt idx="1719">
                  <c:v>#N/A</c:v>
                </c:pt>
                <c:pt idx="1720">
                  <c:v>#N/A</c:v>
                </c:pt>
                <c:pt idx="1721">
                  <c:v>#N/A</c:v>
                </c:pt>
                <c:pt idx="1722">
                  <c:v>#N/A</c:v>
                </c:pt>
                <c:pt idx="1723">
                  <c:v>#N/A</c:v>
                </c:pt>
                <c:pt idx="1724">
                  <c:v>#N/A</c:v>
                </c:pt>
                <c:pt idx="1725">
                  <c:v>#N/A</c:v>
                </c:pt>
                <c:pt idx="1726">
                  <c:v>#N/A</c:v>
                </c:pt>
                <c:pt idx="1727">
                  <c:v>#N/A</c:v>
                </c:pt>
                <c:pt idx="1728">
                  <c:v>#N/A</c:v>
                </c:pt>
                <c:pt idx="1729">
                  <c:v>#N/A</c:v>
                </c:pt>
                <c:pt idx="1730">
                  <c:v>#N/A</c:v>
                </c:pt>
                <c:pt idx="1731">
                  <c:v>#N/A</c:v>
                </c:pt>
                <c:pt idx="1732">
                  <c:v>#N/A</c:v>
                </c:pt>
                <c:pt idx="1733">
                  <c:v>#N/A</c:v>
                </c:pt>
                <c:pt idx="1734">
                  <c:v>#N/A</c:v>
                </c:pt>
                <c:pt idx="1735">
                  <c:v>#N/A</c:v>
                </c:pt>
                <c:pt idx="1736">
                  <c:v>#N/A</c:v>
                </c:pt>
                <c:pt idx="1737">
                  <c:v>#N/A</c:v>
                </c:pt>
                <c:pt idx="1738">
                  <c:v>#N/A</c:v>
                </c:pt>
                <c:pt idx="1739">
                  <c:v>#N/A</c:v>
                </c:pt>
                <c:pt idx="1740">
                  <c:v>#N/A</c:v>
                </c:pt>
                <c:pt idx="1741">
                  <c:v>#N/A</c:v>
                </c:pt>
                <c:pt idx="1742">
                  <c:v>#N/A</c:v>
                </c:pt>
                <c:pt idx="1743">
                  <c:v>#N/A</c:v>
                </c:pt>
                <c:pt idx="1744">
                  <c:v>#N/A</c:v>
                </c:pt>
                <c:pt idx="1745">
                  <c:v>#N/A</c:v>
                </c:pt>
                <c:pt idx="1746">
                  <c:v>#N/A</c:v>
                </c:pt>
                <c:pt idx="1747">
                  <c:v>#N/A</c:v>
                </c:pt>
                <c:pt idx="1748">
                  <c:v>#N/A</c:v>
                </c:pt>
                <c:pt idx="1749">
                  <c:v>#N/A</c:v>
                </c:pt>
                <c:pt idx="1750">
                  <c:v>#N/A</c:v>
                </c:pt>
                <c:pt idx="1751">
                  <c:v>#N/A</c:v>
                </c:pt>
                <c:pt idx="1752">
                  <c:v>#N/A</c:v>
                </c:pt>
                <c:pt idx="1753">
                  <c:v>#N/A</c:v>
                </c:pt>
                <c:pt idx="1754">
                  <c:v>#N/A</c:v>
                </c:pt>
                <c:pt idx="1755">
                  <c:v>#N/A</c:v>
                </c:pt>
                <c:pt idx="1756">
                  <c:v>#N/A</c:v>
                </c:pt>
                <c:pt idx="1757">
                  <c:v>#N/A</c:v>
                </c:pt>
                <c:pt idx="1758">
                  <c:v>#N/A</c:v>
                </c:pt>
                <c:pt idx="1759">
                  <c:v>#N/A</c:v>
                </c:pt>
                <c:pt idx="1760">
                  <c:v>#N/A</c:v>
                </c:pt>
                <c:pt idx="1761">
                  <c:v>#N/A</c:v>
                </c:pt>
                <c:pt idx="1762">
                  <c:v>#N/A</c:v>
                </c:pt>
                <c:pt idx="1763">
                  <c:v>#N/A</c:v>
                </c:pt>
                <c:pt idx="1764">
                  <c:v>#N/A</c:v>
                </c:pt>
                <c:pt idx="1765">
                  <c:v>#N/A</c:v>
                </c:pt>
                <c:pt idx="1766">
                  <c:v>#N/A</c:v>
                </c:pt>
                <c:pt idx="1767">
                  <c:v>#N/A</c:v>
                </c:pt>
                <c:pt idx="1768">
                  <c:v>#N/A</c:v>
                </c:pt>
                <c:pt idx="1769">
                  <c:v>#N/A</c:v>
                </c:pt>
                <c:pt idx="1770">
                  <c:v>#N/A</c:v>
                </c:pt>
                <c:pt idx="1771">
                  <c:v>#N/A</c:v>
                </c:pt>
                <c:pt idx="1772">
                  <c:v>#N/A</c:v>
                </c:pt>
                <c:pt idx="1773">
                  <c:v>#N/A</c:v>
                </c:pt>
                <c:pt idx="1774">
                  <c:v>#N/A</c:v>
                </c:pt>
                <c:pt idx="1775">
                  <c:v>#N/A</c:v>
                </c:pt>
                <c:pt idx="1776">
                  <c:v>#N/A</c:v>
                </c:pt>
                <c:pt idx="1777">
                  <c:v>#N/A</c:v>
                </c:pt>
                <c:pt idx="1778">
                  <c:v>#N/A</c:v>
                </c:pt>
                <c:pt idx="1779">
                  <c:v>#N/A</c:v>
                </c:pt>
                <c:pt idx="1780">
                  <c:v>#N/A</c:v>
                </c:pt>
                <c:pt idx="1781">
                  <c:v>#N/A</c:v>
                </c:pt>
                <c:pt idx="1782">
                  <c:v>#N/A</c:v>
                </c:pt>
                <c:pt idx="1783">
                  <c:v>#N/A</c:v>
                </c:pt>
                <c:pt idx="1784">
                  <c:v>#N/A</c:v>
                </c:pt>
                <c:pt idx="1785">
                  <c:v>#N/A</c:v>
                </c:pt>
                <c:pt idx="1786">
                  <c:v>#N/A</c:v>
                </c:pt>
                <c:pt idx="1787">
                  <c:v>#N/A</c:v>
                </c:pt>
                <c:pt idx="1788">
                  <c:v>#N/A</c:v>
                </c:pt>
                <c:pt idx="1789">
                  <c:v>#N/A</c:v>
                </c:pt>
                <c:pt idx="1790">
                  <c:v>#N/A</c:v>
                </c:pt>
                <c:pt idx="1791">
                  <c:v>#N/A</c:v>
                </c:pt>
                <c:pt idx="1792">
                  <c:v>#N/A</c:v>
                </c:pt>
                <c:pt idx="1793">
                  <c:v>#N/A</c:v>
                </c:pt>
                <c:pt idx="1794">
                  <c:v>#N/A</c:v>
                </c:pt>
                <c:pt idx="1795">
                  <c:v>#N/A</c:v>
                </c:pt>
                <c:pt idx="1796">
                  <c:v>#N/A</c:v>
                </c:pt>
                <c:pt idx="1797">
                  <c:v>#N/A</c:v>
                </c:pt>
                <c:pt idx="1798">
                  <c:v>#N/A</c:v>
                </c:pt>
                <c:pt idx="1799">
                  <c:v>#N/A</c:v>
                </c:pt>
                <c:pt idx="1800">
                  <c:v>#N/A</c:v>
                </c:pt>
                <c:pt idx="1801">
                  <c:v>#N/A</c:v>
                </c:pt>
                <c:pt idx="1802">
                  <c:v>#N/A</c:v>
                </c:pt>
                <c:pt idx="1803">
                  <c:v>#N/A</c:v>
                </c:pt>
                <c:pt idx="1804">
                  <c:v>#N/A</c:v>
                </c:pt>
                <c:pt idx="1805">
                  <c:v>#N/A</c:v>
                </c:pt>
                <c:pt idx="1806">
                  <c:v>#N/A</c:v>
                </c:pt>
                <c:pt idx="1807">
                  <c:v>#N/A</c:v>
                </c:pt>
                <c:pt idx="1808">
                  <c:v>#N/A</c:v>
                </c:pt>
                <c:pt idx="1809">
                  <c:v>#N/A</c:v>
                </c:pt>
                <c:pt idx="1810">
                  <c:v>#N/A</c:v>
                </c:pt>
                <c:pt idx="1811">
                  <c:v>#N/A</c:v>
                </c:pt>
                <c:pt idx="1812">
                  <c:v>#N/A</c:v>
                </c:pt>
                <c:pt idx="1813">
                  <c:v>#N/A</c:v>
                </c:pt>
                <c:pt idx="1814">
                  <c:v>#N/A</c:v>
                </c:pt>
                <c:pt idx="1815">
                  <c:v>#N/A</c:v>
                </c:pt>
                <c:pt idx="1816">
                  <c:v>#N/A</c:v>
                </c:pt>
                <c:pt idx="1817">
                  <c:v>#N/A</c:v>
                </c:pt>
                <c:pt idx="1818">
                  <c:v>#N/A</c:v>
                </c:pt>
                <c:pt idx="1819">
                  <c:v>#N/A</c:v>
                </c:pt>
                <c:pt idx="1820">
                  <c:v>#N/A</c:v>
                </c:pt>
                <c:pt idx="1821">
                  <c:v>#N/A</c:v>
                </c:pt>
                <c:pt idx="1822">
                  <c:v>#N/A</c:v>
                </c:pt>
                <c:pt idx="1823">
                  <c:v>#N/A</c:v>
                </c:pt>
                <c:pt idx="1824">
                  <c:v>#N/A</c:v>
                </c:pt>
                <c:pt idx="1825">
                  <c:v>#N/A</c:v>
                </c:pt>
                <c:pt idx="1826">
                  <c:v>#N/A</c:v>
                </c:pt>
                <c:pt idx="1827">
                  <c:v>#N/A</c:v>
                </c:pt>
                <c:pt idx="1828">
                  <c:v>#N/A</c:v>
                </c:pt>
                <c:pt idx="1829">
                  <c:v>#N/A</c:v>
                </c:pt>
                <c:pt idx="1830">
                  <c:v>#N/A</c:v>
                </c:pt>
                <c:pt idx="1831">
                  <c:v>#N/A</c:v>
                </c:pt>
                <c:pt idx="1832">
                  <c:v>#N/A</c:v>
                </c:pt>
                <c:pt idx="1833">
                  <c:v>#N/A</c:v>
                </c:pt>
                <c:pt idx="1834">
                  <c:v>#N/A</c:v>
                </c:pt>
                <c:pt idx="1835">
                  <c:v>#N/A</c:v>
                </c:pt>
                <c:pt idx="1836">
                  <c:v>#N/A</c:v>
                </c:pt>
                <c:pt idx="1837">
                  <c:v>#N/A</c:v>
                </c:pt>
                <c:pt idx="1838">
                  <c:v>#N/A</c:v>
                </c:pt>
                <c:pt idx="1839">
                  <c:v>#N/A</c:v>
                </c:pt>
                <c:pt idx="1840">
                  <c:v>#N/A</c:v>
                </c:pt>
                <c:pt idx="1841">
                  <c:v>#N/A</c:v>
                </c:pt>
                <c:pt idx="1842">
                  <c:v>#N/A</c:v>
                </c:pt>
                <c:pt idx="1843">
                  <c:v>#N/A</c:v>
                </c:pt>
                <c:pt idx="1844">
                  <c:v>#N/A</c:v>
                </c:pt>
                <c:pt idx="1845">
                  <c:v>#N/A</c:v>
                </c:pt>
                <c:pt idx="1846">
                  <c:v>#N/A</c:v>
                </c:pt>
                <c:pt idx="1847">
                  <c:v>#N/A</c:v>
                </c:pt>
                <c:pt idx="1848">
                  <c:v>#N/A</c:v>
                </c:pt>
                <c:pt idx="1849">
                  <c:v>#N/A</c:v>
                </c:pt>
                <c:pt idx="1850">
                  <c:v>#N/A</c:v>
                </c:pt>
                <c:pt idx="1851">
                  <c:v>#N/A</c:v>
                </c:pt>
                <c:pt idx="1852">
                  <c:v>#N/A</c:v>
                </c:pt>
                <c:pt idx="1853">
                  <c:v>#N/A</c:v>
                </c:pt>
                <c:pt idx="1854">
                  <c:v>#N/A</c:v>
                </c:pt>
                <c:pt idx="1855">
                  <c:v>#N/A</c:v>
                </c:pt>
                <c:pt idx="1856">
                  <c:v>#N/A</c:v>
                </c:pt>
                <c:pt idx="1857">
                  <c:v>#N/A</c:v>
                </c:pt>
                <c:pt idx="1858">
                  <c:v>#N/A</c:v>
                </c:pt>
                <c:pt idx="1859">
                  <c:v>#N/A</c:v>
                </c:pt>
                <c:pt idx="1860">
                  <c:v>#N/A</c:v>
                </c:pt>
                <c:pt idx="1861">
                  <c:v>#N/A</c:v>
                </c:pt>
                <c:pt idx="1862">
                  <c:v>#N/A</c:v>
                </c:pt>
                <c:pt idx="1863">
                  <c:v>#N/A</c:v>
                </c:pt>
                <c:pt idx="1864">
                  <c:v>#N/A</c:v>
                </c:pt>
                <c:pt idx="1865">
                  <c:v>#N/A</c:v>
                </c:pt>
                <c:pt idx="1866">
                  <c:v>#N/A</c:v>
                </c:pt>
                <c:pt idx="1867">
                  <c:v>#N/A</c:v>
                </c:pt>
                <c:pt idx="1868">
                  <c:v>#N/A</c:v>
                </c:pt>
                <c:pt idx="1869">
                  <c:v>#N/A</c:v>
                </c:pt>
                <c:pt idx="1870">
                  <c:v>#N/A</c:v>
                </c:pt>
                <c:pt idx="1871">
                  <c:v>#N/A</c:v>
                </c:pt>
                <c:pt idx="1872">
                  <c:v>#N/A</c:v>
                </c:pt>
                <c:pt idx="1873">
                  <c:v>#N/A</c:v>
                </c:pt>
                <c:pt idx="1874">
                  <c:v>#N/A</c:v>
                </c:pt>
                <c:pt idx="1875">
                  <c:v>#N/A</c:v>
                </c:pt>
                <c:pt idx="1876">
                  <c:v>#N/A</c:v>
                </c:pt>
                <c:pt idx="1877">
                  <c:v>#N/A</c:v>
                </c:pt>
                <c:pt idx="1878">
                  <c:v>#N/A</c:v>
                </c:pt>
                <c:pt idx="1879">
                  <c:v>#N/A</c:v>
                </c:pt>
                <c:pt idx="1880">
                  <c:v>#N/A</c:v>
                </c:pt>
                <c:pt idx="1881">
                  <c:v>#N/A</c:v>
                </c:pt>
                <c:pt idx="1882">
                  <c:v>#N/A</c:v>
                </c:pt>
                <c:pt idx="1883">
                  <c:v>#N/A</c:v>
                </c:pt>
                <c:pt idx="1884">
                  <c:v>#N/A</c:v>
                </c:pt>
                <c:pt idx="1885">
                  <c:v>#N/A</c:v>
                </c:pt>
                <c:pt idx="1886">
                  <c:v>#N/A</c:v>
                </c:pt>
                <c:pt idx="1887">
                  <c:v>#N/A</c:v>
                </c:pt>
                <c:pt idx="1888">
                  <c:v>#N/A</c:v>
                </c:pt>
                <c:pt idx="1889">
                  <c:v>#N/A</c:v>
                </c:pt>
                <c:pt idx="1890">
                  <c:v>#N/A</c:v>
                </c:pt>
                <c:pt idx="1891">
                  <c:v>#N/A</c:v>
                </c:pt>
                <c:pt idx="1892">
                  <c:v>#N/A</c:v>
                </c:pt>
                <c:pt idx="1893">
                  <c:v>#N/A</c:v>
                </c:pt>
                <c:pt idx="1894">
                  <c:v>#N/A</c:v>
                </c:pt>
                <c:pt idx="1895">
                  <c:v>#N/A</c:v>
                </c:pt>
                <c:pt idx="1896">
                  <c:v>#N/A</c:v>
                </c:pt>
                <c:pt idx="1897">
                  <c:v>#N/A</c:v>
                </c:pt>
                <c:pt idx="1898">
                  <c:v>#N/A</c:v>
                </c:pt>
                <c:pt idx="1899">
                  <c:v>#N/A</c:v>
                </c:pt>
                <c:pt idx="1900">
                  <c:v>#N/A</c:v>
                </c:pt>
                <c:pt idx="1901">
                  <c:v>#N/A</c:v>
                </c:pt>
                <c:pt idx="1902">
                  <c:v>#N/A</c:v>
                </c:pt>
                <c:pt idx="1903">
                  <c:v>#N/A</c:v>
                </c:pt>
                <c:pt idx="1904">
                  <c:v>#N/A</c:v>
                </c:pt>
                <c:pt idx="1905">
                  <c:v>#N/A</c:v>
                </c:pt>
                <c:pt idx="1906">
                  <c:v>#N/A</c:v>
                </c:pt>
                <c:pt idx="1907">
                  <c:v>#N/A</c:v>
                </c:pt>
                <c:pt idx="1908">
                  <c:v>#N/A</c:v>
                </c:pt>
                <c:pt idx="1909">
                  <c:v>#N/A</c:v>
                </c:pt>
                <c:pt idx="1910">
                  <c:v>#N/A</c:v>
                </c:pt>
                <c:pt idx="1911">
                  <c:v>#N/A</c:v>
                </c:pt>
                <c:pt idx="1912">
                  <c:v>#N/A</c:v>
                </c:pt>
                <c:pt idx="1913">
                  <c:v>#N/A</c:v>
                </c:pt>
                <c:pt idx="1914">
                  <c:v>#N/A</c:v>
                </c:pt>
                <c:pt idx="1915">
                  <c:v>#N/A</c:v>
                </c:pt>
                <c:pt idx="1916">
                  <c:v>#N/A</c:v>
                </c:pt>
                <c:pt idx="1917">
                  <c:v>#N/A</c:v>
                </c:pt>
                <c:pt idx="1918">
                  <c:v>#N/A</c:v>
                </c:pt>
                <c:pt idx="1919">
                  <c:v>#N/A</c:v>
                </c:pt>
                <c:pt idx="1920">
                  <c:v>#N/A</c:v>
                </c:pt>
                <c:pt idx="1921">
                  <c:v>#N/A</c:v>
                </c:pt>
                <c:pt idx="1922">
                  <c:v>#N/A</c:v>
                </c:pt>
                <c:pt idx="1923">
                  <c:v>#N/A</c:v>
                </c:pt>
                <c:pt idx="1924">
                  <c:v>#N/A</c:v>
                </c:pt>
                <c:pt idx="1925">
                  <c:v>#N/A</c:v>
                </c:pt>
                <c:pt idx="1926">
                  <c:v>#N/A</c:v>
                </c:pt>
                <c:pt idx="1927">
                  <c:v>#N/A</c:v>
                </c:pt>
                <c:pt idx="1928">
                  <c:v>#N/A</c:v>
                </c:pt>
                <c:pt idx="1929">
                  <c:v>#N/A</c:v>
                </c:pt>
                <c:pt idx="1930">
                  <c:v>#N/A</c:v>
                </c:pt>
                <c:pt idx="1931">
                  <c:v>#N/A</c:v>
                </c:pt>
                <c:pt idx="1932">
                  <c:v>#N/A</c:v>
                </c:pt>
                <c:pt idx="1933">
                  <c:v>#N/A</c:v>
                </c:pt>
                <c:pt idx="1934">
                  <c:v>#N/A</c:v>
                </c:pt>
                <c:pt idx="1935">
                  <c:v>#N/A</c:v>
                </c:pt>
                <c:pt idx="1936">
                  <c:v>#N/A</c:v>
                </c:pt>
                <c:pt idx="1937">
                  <c:v>#N/A</c:v>
                </c:pt>
                <c:pt idx="1938">
                  <c:v>#N/A</c:v>
                </c:pt>
                <c:pt idx="1939">
                  <c:v>#N/A</c:v>
                </c:pt>
                <c:pt idx="1940">
                  <c:v>#N/A</c:v>
                </c:pt>
                <c:pt idx="1941">
                  <c:v>#N/A</c:v>
                </c:pt>
                <c:pt idx="1942">
                  <c:v>#N/A</c:v>
                </c:pt>
                <c:pt idx="1943">
                  <c:v>#N/A</c:v>
                </c:pt>
                <c:pt idx="1944">
                  <c:v>#N/A</c:v>
                </c:pt>
                <c:pt idx="1945">
                  <c:v>#N/A</c:v>
                </c:pt>
                <c:pt idx="1946">
                  <c:v>#N/A</c:v>
                </c:pt>
                <c:pt idx="1947">
                  <c:v>#N/A</c:v>
                </c:pt>
                <c:pt idx="1948">
                  <c:v>#N/A</c:v>
                </c:pt>
                <c:pt idx="1949">
                  <c:v>#N/A</c:v>
                </c:pt>
                <c:pt idx="1950">
                  <c:v>#N/A</c:v>
                </c:pt>
                <c:pt idx="1951">
                  <c:v>#N/A</c:v>
                </c:pt>
                <c:pt idx="1952">
                  <c:v>#N/A</c:v>
                </c:pt>
                <c:pt idx="1953">
                  <c:v>#N/A</c:v>
                </c:pt>
                <c:pt idx="1954">
                  <c:v>#N/A</c:v>
                </c:pt>
                <c:pt idx="1955">
                  <c:v>#N/A</c:v>
                </c:pt>
                <c:pt idx="1956">
                  <c:v>#N/A</c:v>
                </c:pt>
                <c:pt idx="1957">
                  <c:v>#N/A</c:v>
                </c:pt>
                <c:pt idx="1958">
                  <c:v>#N/A</c:v>
                </c:pt>
                <c:pt idx="1959">
                  <c:v>#N/A</c:v>
                </c:pt>
                <c:pt idx="1960">
                  <c:v>#N/A</c:v>
                </c:pt>
                <c:pt idx="1961">
                  <c:v>#N/A</c:v>
                </c:pt>
                <c:pt idx="1962">
                  <c:v>#N/A</c:v>
                </c:pt>
                <c:pt idx="1963">
                  <c:v>#N/A</c:v>
                </c:pt>
                <c:pt idx="1964">
                  <c:v>#N/A</c:v>
                </c:pt>
                <c:pt idx="1965">
                  <c:v>#N/A</c:v>
                </c:pt>
                <c:pt idx="1966">
                  <c:v>#N/A</c:v>
                </c:pt>
                <c:pt idx="1967">
                  <c:v>#N/A</c:v>
                </c:pt>
                <c:pt idx="1968">
                  <c:v>#N/A</c:v>
                </c:pt>
                <c:pt idx="1969">
                  <c:v>#N/A</c:v>
                </c:pt>
                <c:pt idx="1970">
                  <c:v>#N/A</c:v>
                </c:pt>
                <c:pt idx="1971">
                  <c:v>#N/A</c:v>
                </c:pt>
                <c:pt idx="1972">
                  <c:v>#N/A</c:v>
                </c:pt>
                <c:pt idx="1973">
                  <c:v>#N/A</c:v>
                </c:pt>
                <c:pt idx="1974">
                  <c:v>#N/A</c:v>
                </c:pt>
                <c:pt idx="1975">
                  <c:v>#N/A</c:v>
                </c:pt>
                <c:pt idx="1976">
                  <c:v>#N/A</c:v>
                </c:pt>
                <c:pt idx="1977">
                  <c:v>#N/A</c:v>
                </c:pt>
                <c:pt idx="1978">
                  <c:v>#N/A</c:v>
                </c:pt>
                <c:pt idx="1979">
                  <c:v>#N/A</c:v>
                </c:pt>
                <c:pt idx="1980">
                  <c:v>#N/A</c:v>
                </c:pt>
                <c:pt idx="1981">
                  <c:v>#N/A</c:v>
                </c:pt>
                <c:pt idx="1982">
                  <c:v>#N/A</c:v>
                </c:pt>
                <c:pt idx="1983">
                  <c:v>#N/A</c:v>
                </c:pt>
                <c:pt idx="1984">
                  <c:v>#N/A</c:v>
                </c:pt>
                <c:pt idx="1985">
                  <c:v>#N/A</c:v>
                </c:pt>
                <c:pt idx="1986">
                  <c:v>#N/A</c:v>
                </c:pt>
                <c:pt idx="1987">
                  <c:v>#N/A</c:v>
                </c:pt>
                <c:pt idx="1988">
                  <c:v>#N/A</c:v>
                </c:pt>
                <c:pt idx="1989">
                  <c:v>#N/A</c:v>
                </c:pt>
                <c:pt idx="1990">
                  <c:v>#N/A</c:v>
                </c:pt>
                <c:pt idx="1991">
                  <c:v>#N/A</c:v>
                </c:pt>
                <c:pt idx="1992">
                  <c:v>#N/A</c:v>
                </c:pt>
                <c:pt idx="1993">
                  <c:v>#N/A</c:v>
                </c:pt>
                <c:pt idx="1994">
                  <c:v>#N/A</c:v>
                </c:pt>
                <c:pt idx="1995">
                  <c:v>#N/A</c:v>
                </c:pt>
                <c:pt idx="1996">
                  <c:v>#N/A</c:v>
                </c:pt>
                <c:pt idx="1997">
                  <c:v>#N/A</c:v>
                </c:pt>
                <c:pt idx="1998">
                  <c:v>#N/A</c:v>
                </c:pt>
                <c:pt idx="1999">
                  <c:v>#N/A</c:v>
                </c:pt>
                <c:pt idx="2000">
                  <c:v>#N/A</c:v>
                </c:pt>
                <c:pt idx="2001">
                  <c:v>#N/A</c:v>
                </c:pt>
                <c:pt idx="2002">
                  <c:v>#N/A</c:v>
                </c:pt>
                <c:pt idx="2003">
                  <c:v>#N/A</c:v>
                </c:pt>
                <c:pt idx="2004">
                  <c:v>#N/A</c:v>
                </c:pt>
                <c:pt idx="2005">
                  <c:v>#N/A</c:v>
                </c:pt>
                <c:pt idx="2006">
                  <c:v>#N/A</c:v>
                </c:pt>
                <c:pt idx="2007">
                  <c:v>#N/A</c:v>
                </c:pt>
                <c:pt idx="2008">
                  <c:v>#N/A</c:v>
                </c:pt>
                <c:pt idx="2009">
                  <c:v>#N/A</c:v>
                </c:pt>
                <c:pt idx="2010">
                  <c:v>#N/A</c:v>
                </c:pt>
                <c:pt idx="2011">
                  <c:v>#N/A</c:v>
                </c:pt>
                <c:pt idx="2012">
                  <c:v>#N/A</c:v>
                </c:pt>
                <c:pt idx="2013">
                  <c:v>#N/A</c:v>
                </c:pt>
                <c:pt idx="2014">
                  <c:v>#N/A</c:v>
                </c:pt>
                <c:pt idx="2015">
                  <c:v>#N/A</c:v>
                </c:pt>
                <c:pt idx="2016">
                  <c:v>#N/A</c:v>
                </c:pt>
                <c:pt idx="2017">
                  <c:v>#N/A</c:v>
                </c:pt>
                <c:pt idx="2018">
                  <c:v>#N/A</c:v>
                </c:pt>
                <c:pt idx="2019">
                  <c:v>#N/A</c:v>
                </c:pt>
                <c:pt idx="2020">
                  <c:v>#N/A</c:v>
                </c:pt>
                <c:pt idx="2021">
                  <c:v>#N/A</c:v>
                </c:pt>
                <c:pt idx="2022">
                  <c:v>#N/A</c:v>
                </c:pt>
                <c:pt idx="2023">
                  <c:v>#N/A</c:v>
                </c:pt>
                <c:pt idx="2024">
                  <c:v>#N/A</c:v>
                </c:pt>
                <c:pt idx="2025">
                  <c:v>#N/A</c:v>
                </c:pt>
                <c:pt idx="2026">
                  <c:v>#N/A</c:v>
                </c:pt>
                <c:pt idx="2027">
                  <c:v>#N/A</c:v>
                </c:pt>
                <c:pt idx="2028">
                  <c:v>#N/A</c:v>
                </c:pt>
                <c:pt idx="2029">
                  <c:v>#N/A</c:v>
                </c:pt>
                <c:pt idx="2030">
                  <c:v>#N/A</c:v>
                </c:pt>
                <c:pt idx="2031">
                  <c:v>#N/A</c:v>
                </c:pt>
                <c:pt idx="2032">
                  <c:v>#N/A</c:v>
                </c:pt>
                <c:pt idx="2033">
                  <c:v>#N/A</c:v>
                </c:pt>
                <c:pt idx="2034">
                  <c:v>#N/A</c:v>
                </c:pt>
                <c:pt idx="2035">
                  <c:v>#N/A</c:v>
                </c:pt>
                <c:pt idx="2036">
                  <c:v>#N/A</c:v>
                </c:pt>
                <c:pt idx="2037">
                  <c:v>#N/A</c:v>
                </c:pt>
                <c:pt idx="2038">
                  <c:v>#N/A</c:v>
                </c:pt>
                <c:pt idx="2039">
                  <c:v>#N/A</c:v>
                </c:pt>
                <c:pt idx="2040">
                  <c:v>#N/A</c:v>
                </c:pt>
                <c:pt idx="2041">
                  <c:v>#N/A</c:v>
                </c:pt>
                <c:pt idx="2042">
                  <c:v>#N/A</c:v>
                </c:pt>
                <c:pt idx="2043">
                  <c:v>#N/A</c:v>
                </c:pt>
                <c:pt idx="2044">
                  <c:v>#N/A</c:v>
                </c:pt>
                <c:pt idx="2045">
                  <c:v>#N/A</c:v>
                </c:pt>
                <c:pt idx="2046">
                  <c:v>#N/A</c:v>
                </c:pt>
                <c:pt idx="2047">
                  <c:v>#N/A</c:v>
                </c:pt>
                <c:pt idx="2048">
                  <c:v>#N/A</c:v>
                </c:pt>
                <c:pt idx="2049">
                  <c:v>#N/A</c:v>
                </c:pt>
                <c:pt idx="2050">
                  <c:v>#N/A</c:v>
                </c:pt>
                <c:pt idx="2051">
                  <c:v>#N/A</c:v>
                </c:pt>
                <c:pt idx="2052">
                  <c:v>#N/A</c:v>
                </c:pt>
                <c:pt idx="2053">
                  <c:v>#N/A</c:v>
                </c:pt>
                <c:pt idx="2054">
                  <c:v>#N/A</c:v>
                </c:pt>
                <c:pt idx="2055">
                  <c:v>#N/A</c:v>
                </c:pt>
                <c:pt idx="2056">
                  <c:v>#N/A</c:v>
                </c:pt>
                <c:pt idx="2057">
                  <c:v>#N/A</c:v>
                </c:pt>
                <c:pt idx="2058">
                  <c:v>#N/A</c:v>
                </c:pt>
                <c:pt idx="2059">
                  <c:v>#N/A</c:v>
                </c:pt>
                <c:pt idx="2060">
                  <c:v>#N/A</c:v>
                </c:pt>
                <c:pt idx="2061">
                  <c:v>#N/A</c:v>
                </c:pt>
                <c:pt idx="2062">
                  <c:v>#N/A</c:v>
                </c:pt>
                <c:pt idx="2063">
                  <c:v>#N/A</c:v>
                </c:pt>
                <c:pt idx="2064">
                  <c:v>#N/A</c:v>
                </c:pt>
                <c:pt idx="2065">
                  <c:v>#N/A</c:v>
                </c:pt>
                <c:pt idx="2066">
                  <c:v>#N/A</c:v>
                </c:pt>
                <c:pt idx="2067">
                  <c:v>#N/A</c:v>
                </c:pt>
                <c:pt idx="2068">
                  <c:v>#N/A</c:v>
                </c:pt>
                <c:pt idx="2069">
                  <c:v>#N/A</c:v>
                </c:pt>
                <c:pt idx="2070">
                  <c:v>#N/A</c:v>
                </c:pt>
                <c:pt idx="2071">
                  <c:v>#N/A</c:v>
                </c:pt>
                <c:pt idx="2072">
                  <c:v>#N/A</c:v>
                </c:pt>
                <c:pt idx="2073">
                  <c:v>#N/A</c:v>
                </c:pt>
                <c:pt idx="2074">
                  <c:v>#N/A</c:v>
                </c:pt>
                <c:pt idx="2075">
                  <c:v>#N/A</c:v>
                </c:pt>
                <c:pt idx="2076">
                  <c:v>#N/A</c:v>
                </c:pt>
                <c:pt idx="2077">
                  <c:v>#N/A</c:v>
                </c:pt>
                <c:pt idx="2078">
                  <c:v>#N/A</c:v>
                </c:pt>
                <c:pt idx="2079">
                  <c:v>#N/A</c:v>
                </c:pt>
                <c:pt idx="2080">
                  <c:v>#N/A</c:v>
                </c:pt>
                <c:pt idx="2081">
                  <c:v>#N/A</c:v>
                </c:pt>
                <c:pt idx="2082">
                  <c:v>#N/A</c:v>
                </c:pt>
                <c:pt idx="2083">
                  <c:v>#N/A</c:v>
                </c:pt>
                <c:pt idx="2084">
                  <c:v>#N/A</c:v>
                </c:pt>
                <c:pt idx="2085">
                  <c:v>#N/A</c:v>
                </c:pt>
                <c:pt idx="2086">
                  <c:v>#N/A</c:v>
                </c:pt>
                <c:pt idx="2087">
                  <c:v>#N/A</c:v>
                </c:pt>
                <c:pt idx="2088">
                  <c:v>#N/A</c:v>
                </c:pt>
                <c:pt idx="2089">
                  <c:v>#N/A</c:v>
                </c:pt>
                <c:pt idx="2090">
                  <c:v>#N/A</c:v>
                </c:pt>
                <c:pt idx="2091">
                  <c:v>#N/A</c:v>
                </c:pt>
                <c:pt idx="2092">
                  <c:v>#N/A</c:v>
                </c:pt>
                <c:pt idx="2093">
                  <c:v>#N/A</c:v>
                </c:pt>
                <c:pt idx="2094">
                  <c:v>#N/A</c:v>
                </c:pt>
                <c:pt idx="2095">
                  <c:v>#N/A</c:v>
                </c:pt>
                <c:pt idx="2096">
                  <c:v>#N/A</c:v>
                </c:pt>
                <c:pt idx="2097">
                  <c:v>#N/A</c:v>
                </c:pt>
                <c:pt idx="2098">
                  <c:v>#N/A</c:v>
                </c:pt>
                <c:pt idx="2099">
                  <c:v>#N/A</c:v>
                </c:pt>
                <c:pt idx="2100">
                  <c:v>#N/A</c:v>
                </c:pt>
                <c:pt idx="2101">
                  <c:v>#N/A</c:v>
                </c:pt>
                <c:pt idx="2102">
                  <c:v>#N/A</c:v>
                </c:pt>
                <c:pt idx="2103">
                  <c:v>#N/A</c:v>
                </c:pt>
                <c:pt idx="2104">
                  <c:v>#N/A</c:v>
                </c:pt>
                <c:pt idx="2105">
                  <c:v>#N/A</c:v>
                </c:pt>
                <c:pt idx="2106">
                  <c:v>#N/A</c:v>
                </c:pt>
                <c:pt idx="2107">
                  <c:v>#N/A</c:v>
                </c:pt>
                <c:pt idx="2108">
                  <c:v>#N/A</c:v>
                </c:pt>
                <c:pt idx="2109">
                  <c:v>6.9918981481481471E-2</c:v>
                </c:pt>
                <c:pt idx="2110">
                  <c:v>#N/A</c:v>
                </c:pt>
                <c:pt idx="2111">
                  <c:v>#N/A</c:v>
                </c:pt>
                <c:pt idx="2112">
                  <c:v>#N/A</c:v>
                </c:pt>
                <c:pt idx="2113">
                  <c:v>#N/A</c:v>
                </c:pt>
                <c:pt idx="2114">
                  <c:v>#N/A</c:v>
                </c:pt>
                <c:pt idx="2115">
                  <c:v>#N/A</c:v>
                </c:pt>
                <c:pt idx="2116">
                  <c:v>#N/A</c:v>
                </c:pt>
                <c:pt idx="2117">
                  <c:v>#N/A</c:v>
                </c:pt>
                <c:pt idx="2118">
                  <c:v>#N/A</c:v>
                </c:pt>
                <c:pt idx="2119">
                  <c:v>#N/A</c:v>
                </c:pt>
                <c:pt idx="2120">
                  <c:v>#N/A</c:v>
                </c:pt>
                <c:pt idx="2121">
                  <c:v>#N/A</c:v>
                </c:pt>
                <c:pt idx="2122">
                  <c:v>#N/A</c:v>
                </c:pt>
                <c:pt idx="2123">
                  <c:v>#N/A</c:v>
                </c:pt>
                <c:pt idx="2124">
                  <c:v>#N/A</c:v>
                </c:pt>
                <c:pt idx="2125">
                  <c:v>#N/A</c:v>
                </c:pt>
                <c:pt idx="2126">
                  <c:v>#N/A</c:v>
                </c:pt>
                <c:pt idx="2127">
                  <c:v>#N/A</c:v>
                </c:pt>
                <c:pt idx="2128">
                  <c:v>#N/A</c:v>
                </c:pt>
                <c:pt idx="2129">
                  <c:v>#N/A</c:v>
                </c:pt>
                <c:pt idx="2130">
                  <c:v>#N/A</c:v>
                </c:pt>
                <c:pt idx="2131">
                  <c:v>#N/A</c:v>
                </c:pt>
                <c:pt idx="2132">
                  <c:v>#N/A</c:v>
                </c:pt>
                <c:pt idx="2133">
                  <c:v>#N/A</c:v>
                </c:pt>
                <c:pt idx="2134">
                  <c:v>#N/A</c:v>
                </c:pt>
                <c:pt idx="2135">
                  <c:v>#N/A</c:v>
                </c:pt>
                <c:pt idx="2136">
                  <c:v>#N/A</c:v>
                </c:pt>
                <c:pt idx="2137">
                  <c:v>#N/A</c:v>
                </c:pt>
                <c:pt idx="2138">
                  <c:v>#N/A</c:v>
                </c:pt>
                <c:pt idx="2139">
                  <c:v>#N/A</c:v>
                </c:pt>
                <c:pt idx="2140">
                  <c:v>#N/A</c:v>
                </c:pt>
                <c:pt idx="2141">
                  <c:v>#N/A</c:v>
                </c:pt>
                <c:pt idx="2142">
                  <c:v>#N/A</c:v>
                </c:pt>
                <c:pt idx="2143">
                  <c:v>#N/A</c:v>
                </c:pt>
                <c:pt idx="2144">
                  <c:v>#N/A</c:v>
                </c:pt>
                <c:pt idx="2145">
                  <c:v>#N/A</c:v>
                </c:pt>
                <c:pt idx="2146">
                  <c:v>#N/A</c:v>
                </c:pt>
                <c:pt idx="2147">
                  <c:v>#N/A</c:v>
                </c:pt>
                <c:pt idx="2148">
                  <c:v>#N/A</c:v>
                </c:pt>
                <c:pt idx="2149">
                  <c:v>#N/A</c:v>
                </c:pt>
                <c:pt idx="2150">
                  <c:v>#N/A</c:v>
                </c:pt>
                <c:pt idx="2151">
                  <c:v>#N/A</c:v>
                </c:pt>
                <c:pt idx="2152">
                  <c:v>#N/A</c:v>
                </c:pt>
                <c:pt idx="2153">
                  <c:v>#N/A</c:v>
                </c:pt>
                <c:pt idx="2154">
                  <c:v>#N/A</c:v>
                </c:pt>
                <c:pt idx="2155">
                  <c:v>#N/A</c:v>
                </c:pt>
                <c:pt idx="2156">
                  <c:v>#N/A</c:v>
                </c:pt>
                <c:pt idx="2157">
                  <c:v>#N/A</c:v>
                </c:pt>
                <c:pt idx="2158">
                  <c:v>#N/A</c:v>
                </c:pt>
                <c:pt idx="2159">
                  <c:v>#N/A</c:v>
                </c:pt>
                <c:pt idx="2160">
                  <c:v>#N/A</c:v>
                </c:pt>
                <c:pt idx="2161">
                  <c:v>#N/A</c:v>
                </c:pt>
                <c:pt idx="2162">
                  <c:v>#N/A</c:v>
                </c:pt>
                <c:pt idx="2163">
                  <c:v>#N/A</c:v>
                </c:pt>
                <c:pt idx="2164">
                  <c:v>#N/A</c:v>
                </c:pt>
                <c:pt idx="2165">
                  <c:v>#N/A</c:v>
                </c:pt>
                <c:pt idx="2166">
                  <c:v>#N/A</c:v>
                </c:pt>
                <c:pt idx="2167">
                  <c:v>#N/A</c:v>
                </c:pt>
                <c:pt idx="2168">
                  <c:v>#N/A</c:v>
                </c:pt>
                <c:pt idx="2169">
                  <c:v>#N/A</c:v>
                </c:pt>
                <c:pt idx="2170">
                  <c:v>#N/A</c:v>
                </c:pt>
                <c:pt idx="2171">
                  <c:v>#N/A</c:v>
                </c:pt>
                <c:pt idx="2172">
                  <c:v>#N/A</c:v>
                </c:pt>
                <c:pt idx="2173">
                  <c:v>#N/A</c:v>
                </c:pt>
                <c:pt idx="2174">
                  <c:v>#N/A</c:v>
                </c:pt>
                <c:pt idx="2175">
                  <c:v>#N/A</c:v>
                </c:pt>
                <c:pt idx="2176">
                  <c:v>#N/A</c:v>
                </c:pt>
                <c:pt idx="2177">
                  <c:v>#N/A</c:v>
                </c:pt>
                <c:pt idx="2178">
                  <c:v>#N/A</c:v>
                </c:pt>
                <c:pt idx="2179">
                  <c:v>#N/A</c:v>
                </c:pt>
                <c:pt idx="2180">
                  <c:v>#N/A</c:v>
                </c:pt>
                <c:pt idx="2181">
                  <c:v>#N/A</c:v>
                </c:pt>
                <c:pt idx="2182">
                  <c:v>#N/A</c:v>
                </c:pt>
                <c:pt idx="2183">
                  <c:v>#N/A</c:v>
                </c:pt>
                <c:pt idx="2184">
                  <c:v>#N/A</c:v>
                </c:pt>
                <c:pt idx="2185">
                  <c:v>#N/A</c:v>
                </c:pt>
                <c:pt idx="2186">
                  <c:v>#N/A</c:v>
                </c:pt>
                <c:pt idx="2187">
                  <c:v>#N/A</c:v>
                </c:pt>
                <c:pt idx="2188">
                  <c:v>#N/A</c:v>
                </c:pt>
                <c:pt idx="2189">
                  <c:v>#N/A</c:v>
                </c:pt>
                <c:pt idx="2190">
                  <c:v>#N/A</c:v>
                </c:pt>
                <c:pt idx="2191">
                  <c:v>#N/A</c:v>
                </c:pt>
                <c:pt idx="2192">
                  <c:v>#N/A</c:v>
                </c:pt>
                <c:pt idx="2193">
                  <c:v>#N/A</c:v>
                </c:pt>
                <c:pt idx="2194">
                  <c:v>#N/A</c:v>
                </c:pt>
                <c:pt idx="2195">
                  <c:v>#N/A</c:v>
                </c:pt>
                <c:pt idx="2196">
                  <c:v>#N/A</c:v>
                </c:pt>
                <c:pt idx="2197">
                  <c:v>#N/A</c:v>
                </c:pt>
                <c:pt idx="2198">
                  <c:v>#N/A</c:v>
                </c:pt>
                <c:pt idx="2199">
                  <c:v>#N/A</c:v>
                </c:pt>
                <c:pt idx="2200">
                  <c:v>#N/A</c:v>
                </c:pt>
                <c:pt idx="2201">
                  <c:v>#N/A</c:v>
                </c:pt>
                <c:pt idx="2202">
                  <c:v>#N/A</c:v>
                </c:pt>
                <c:pt idx="2203">
                  <c:v>#N/A</c:v>
                </c:pt>
                <c:pt idx="2204">
                  <c:v>#N/A</c:v>
                </c:pt>
                <c:pt idx="2205">
                  <c:v>#N/A</c:v>
                </c:pt>
                <c:pt idx="2206">
                  <c:v>#N/A</c:v>
                </c:pt>
                <c:pt idx="2207">
                  <c:v>#N/A</c:v>
                </c:pt>
                <c:pt idx="2208">
                  <c:v>#N/A</c:v>
                </c:pt>
                <c:pt idx="2209">
                  <c:v>#N/A</c:v>
                </c:pt>
                <c:pt idx="2210">
                  <c:v>#N/A</c:v>
                </c:pt>
                <c:pt idx="2211">
                  <c:v>#N/A</c:v>
                </c:pt>
                <c:pt idx="2212">
                  <c:v>#N/A</c:v>
                </c:pt>
                <c:pt idx="2213">
                  <c:v>#N/A</c:v>
                </c:pt>
                <c:pt idx="2214">
                  <c:v>#N/A</c:v>
                </c:pt>
                <c:pt idx="2215">
                  <c:v>#N/A</c:v>
                </c:pt>
                <c:pt idx="2216">
                  <c:v>#N/A</c:v>
                </c:pt>
                <c:pt idx="2217">
                  <c:v>#N/A</c:v>
                </c:pt>
                <c:pt idx="2218">
                  <c:v>#N/A</c:v>
                </c:pt>
                <c:pt idx="2219">
                  <c:v>#N/A</c:v>
                </c:pt>
                <c:pt idx="2220">
                  <c:v>#N/A</c:v>
                </c:pt>
                <c:pt idx="2221">
                  <c:v>#N/A</c:v>
                </c:pt>
                <c:pt idx="2222">
                  <c:v>#N/A</c:v>
                </c:pt>
                <c:pt idx="2223">
                  <c:v>#N/A</c:v>
                </c:pt>
                <c:pt idx="2224">
                  <c:v>#N/A</c:v>
                </c:pt>
                <c:pt idx="2225">
                  <c:v>#N/A</c:v>
                </c:pt>
                <c:pt idx="2226">
                  <c:v>#N/A</c:v>
                </c:pt>
                <c:pt idx="2227">
                  <c:v>#N/A</c:v>
                </c:pt>
                <c:pt idx="2228">
                  <c:v>#N/A</c:v>
                </c:pt>
                <c:pt idx="2229">
                  <c:v>#N/A</c:v>
                </c:pt>
                <c:pt idx="2230">
                  <c:v>#N/A</c:v>
                </c:pt>
                <c:pt idx="2231">
                  <c:v>#N/A</c:v>
                </c:pt>
                <c:pt idx="2232">
                  <c:v>#N/A</c:v>
                </c:pt>
                <c:pt idx="2233">
                  <c:v>#N/A</c:v>
                </c:pt>
                <c:pt idx="2234">
                  <c:v>#N/A</c:v>
                </c:pt>
                <c:pt idx="2235">
                  <c:v>#N/A</c:v>
                </c:pt>
                <c:pt idx="2236">
                  <c:v>#N/A</c:v>
                </c:pt>
                <c:pt idx="2237">
                  <c:v>#N/A</c:v>
                </c:pt>
                <c:pt idx="2238">
                  <c:v>#N/A</c:v>
                </c:pt>
                <c:pt idx="2239">
                  <c:v>#N/A</c:v>
                </c:pt>
                <c:pt idx="2240">
                  <c:v>#N/A</c:v>
                </c:pt>
                <c:pt idx="2241">
                  <c:v>#N/A</c:v>
                </c:pt>
                <c:pt idx="2242">
                  <c:v>#N/A</c:v>
                </c:pt>
                <c:pt idx="2243">
                  <c:v>#N/A</c:v>
                </c:pt>
                <c:pt idx="2244">
                  <c:v>#N/A</c:v>
                </c:pt>
                <c:pt idx="2245">
                  <c:v>#N/A</c:v>
                </c:pt>
                <c:pt idx="2246">
                  <c:v>#N/A</c:v>
                </c:pt>
                <c:pt idx="2247">
                  <c:v>#N/A</c:v>
                </c:pt>
                <c:pt idx="2248">
                  <c:v>#N/A</c:v>
                </c:pt>
                <c:pt idx="2249">
                  <c:v>#N/A</c:v>
                </c:pt>
                <c:pt idx="2250">
                  <c:v>#N/A</c:v>
                </c:pt>
                <c:pt idx="2251">
                  <c:v>#N/A</c:v>
                </c:pt>
                <c:pt idx="2252">
                  <c:v>#N/A</c:v>
                </c:pt>
                <c:pt idx="2253">
                  <c:v>#N/A</c:v>
                </c:pt>
                <c:pt idx="2254">
                  <c:v>#N/A</c:v>
                </c:pt>
                <c:pt idx="2255">
                  <c:v>#N/A</c:v>
                </c:pt>
                <c:pt idx="2256">
                  <c:v>#N/A</c:v>
                </c:pt>
                <c:pt idx="2257">
                  <c:v>#N/A</c:v>
                </c:pt>
                <c:pt idx="2258">
                  <c:v>#N/A</c:v>
                </c:pt>
                <c:pt idx="2259">
                  <c:v>#N/A</c:v>
                </c:pt>
                <c:pt idx="2260">
                  <c:v>#N/A</c:v>
                </c:pt>
                <c:pt idx="2261">
                  <c:v>#N/A</c:v>
                </c:pt>
                <c:pt idx="2262">
                  <c:v>#N/A</c:v>
                </c:pt>
                <c:pt idx="2263">
                  <c:v>#N/A</c:v>
                </c:pt>
                <c:pt idx="2264">
                  <c:v>#N/A</c:v>
                </c:pt>
                <c:pt idx="2265">
                  <c:v>#N/A</c:v>
                </c:pt>
                <c:pt idx="2266">
                  <c:v>#N/A</c:v>
                </c:pt>
                <c:pt idx="2267">
                  <c:v>#N/A</c:v>
                </c:pt>
                <c:pt idx="2268">
                  <c:v>#N/A</c:v>
                </c:pt>
                <c:pt idx="2269">
                  <c:v>#N/A</c:v>
                </c:pt>
                <c:pt idx="2270">
                  <c:v>#N/A</c:v>
                </c:pt>
                <c:pt idx="2271">
                  <c:v>#N/A</c:v>
                </c:pt>
                <c:pt idx="2272">
                  <c:v>#N/A</c:v>
                </c:pt>
                <c:pt idx="2273">
                  <c:v>#N/A</c:v>
                </c:pt>
                <c:pt idx="2274">
                  <c:v>#N/A</c:v>
                </c:pt>
                <c:pt idx="2275">
                  <c:v>#N/A</c:v>
                </c:pt>
                <c:pt idx="2276">
                  <c:v>#N/A</c:v>
                </c:pt>
                <c:pt idx="2277">
                  <c:v>#N/A</c:v>
                </c:pt>
                <c:pt idx="2278">
                  <c:v>#N/A</c:v>
                </c:pt>
                <c:pt idx="2279">
                  <c:v>#N/A</c:v>
                </c:pt>
                <c:pt idx="2280">
                  <c:v>#N/A</c:v>
                </c:pt>
                <c:pt idx="2281">
                  <c:v>#N/A</c:v>
                </c:pt>
                <c:pt idx="2282">
                  <c:v>#N/A</c:v>
                </c:pt>
                <c:pt idx="2283">
                  <c:v>#N/A</c:v>
                </c:pt>
                <c:pt idx="2284">
                  <c:v>#N/A</c:v>
                </c:pt>
                <c:pt idx="2285">
                  <c:v>#N/A</c:v>
                </c:pt>
                <c:pt idx="2286">
                  <c:v>#N/A</c:v>
                </c:pt>
                <c:pt idx="2287">
                  <c:v>#N/A</c:v>
                </c:pt>
                <c:pt idx="2288">
                  <c:v>#N/A</c:v>
                </c:pt>
                <c:pt idx="2289">
                  <c:v>#N/A</c:v>
                </c:pt>
                <c:pt idx="2290">
                  <c:v>#N/A</c:v>
                </c:pt>
                <c:pt idx="2291">
                  <c:v>#N/A</c:v>
                </c:pt>
                <c:pt idx="2292">
                  <c:v>#N/A</c:v>
                </c:pt>
                <c:pt idx="2293">
                  <c:v>#N/A</c:v>
                </c:pt>
                <c:pt idx="2294">
                  <c:v>#N/A</c:v>
                </c:pt>
                <c:pt idx="2295">
                  <c:v>#N/A</c:v>
                </c:pt>
                <c:pt idx="2296">
                  <c:v>#N/A</c:v>
                </c:pt>
                <c:pt idx="2297">
                  <c:v>#N/A</c:v>
                </c:pt>
                <c:pt idx="2298">
                  <c:v>#N/A</c:v>
                </c:pt>
                <c:pt idx="2299">
                  <c:v>#N/A</c:v>
                </c:pt>
                <c:pt idx="2300">
                  <c:v>#N/A</c:v>
                </c:pt>
                <c:pt idx="2301">
                  <c:v>#N/A</c:v>
                </c:pt>
                <c:pt idx="2302">
                  <c:v>#N/A</c:v>
                </c:pt>
                <c:pt idx="2303">
                  <c:v>#N/A</c:v>
                </c:pt>
                <c:pt idx="2304">
                  <c:v>#N/A</c:v>
                </c:pt>
                <c:pt idx="2305">
                  <c:v>#N/A</c:v>
                </c:pt>
                <c:pt idx="2306">
                  <c:v>#N/A</c:v>
                </c:pt>
                <c:pt idx="2307">
                  <c:v>#N/A</c:v>
                </c:pt>
                <c:pt idx="2308">
                  <c:v>#N/A</c:v>
                </c:pt>
                <c:pt idx="2309">
                  <c:v>#N/A</c:v>
                </c:pt>
                <c:pt idx="2310">
                  <c:v>#N/A</c:v>
                </c:pt>
                <c:pt idx="2311">
                  <c:v>#N/A</c:v>
                </c:pt>
                <c:pt idx="2312">
                  <c:v>#N/A</c:v>
                </c:pt>
                <c:pt idx="2313">
                  <c:v>#N/A</c:v>
                </c:pt>
                <c:pt idx="2314">
                  <c:v>#N/A</c:v>
                </c:pt>
                <c:pt idx="2315">
                  <c:v>#N/A</c:v>
                </c:pt>
                <c:pt idx="2316">
                  <c:v>#N/A</c:v>
                </c:pt>
                <c:pt idx="2317">
                  <c:v>#N/A</c:v>
                </c:pt>
                <c:pt idx="2318">
                  <c:v>#N/A</c:v>
                </c:pt>
                <c:pt idx="2319">
                  <c:v>#N/A</c:v>
                </c:pt>
                <c:pt idx="2320">
                  <c:v>#N/A</c:v>
                </c:pt>
                <c:pt idx="2321">
                  <c:v>#N/A</c:v>
                </c:pt>
                <c:pt idx="2322">
                  <c:v>#N/A</c:v>
                </c:pt>
                <c:pt idx="2323">
                  <c:v>#N/A</c:v>
                </c:pt>
                <c:pt idx="2324">
                  <c:v>#N/A</c:v>
                </c:pt>
                <c:pt idx="2325">
                  <c:v>#N/A</c:v>
                </c:pt>
                <c:pt idx="2326">
                  <c:v>#N/A</c:v>
                </c:pt>
                <c:pt idx="2327">
                  <c:v>#N/A</c:v>
                </c:pt>
                <c:pt idx="2328">
                  <c:v>#N/A</c:v>
                </c:pt>
                <c:pt idx="2329">
                  <c:v>#N/A</c:v>
                </c:pt>
                <c:pt idx="2330">
                  <c:v>#N/A</c:v>
                </c:pt>
                <c:pt idx="2331">
                  <c:v>#N/A</c:v>
                </c:pt>
                <c:pt idx="2332">
                  <c:v>#N/A</c:v>
                </c:pt>
                <c:pt idx="2333">
                  <c:v>#N/A</c:v>
                </c:pt>
                <c:pt idx="2334">
                  <c:v>#N/A</c:v>
                </c:pt>
                <c:pt idx="2335">
                  <c:v>#N/A</c:v>
                </c:pt>
                <c:pt idx="2336">
                  <c:v>#N/A</c:v>
                </c:pt>
                <c:pt idx="2337">
                  <c:v>#N/A</c:v>
                </c:pt>
                <c:pt idx="2338">
                  <c:v>#N/A</c:v>
                </c:pt>
                <c:pt idx="2339">
                  <c:v>#N/A</c:v>
                </c:pt>
                <c:pt idx="2340">
                  <c:v>#N/A</c:v>
                </c:pt>
                <c:pt idx="2341">
                  <c:v>#N/A</c:v>
                </c:pt>
                <c:pt idx="2342">
                  <c:v>#N/A</c:v>
                </c:pt>
                <c:pt idx="2343">
                  <c:v>#N/A</c:v>
                </c:pt>
                <c:pt idx="2344">
                  <c:v>#N/A</c:v>
                </c:pt>
                <c:pt idx="2345">
                  <c:v>#N/A</c:v>
                </c:pt>
                <c:pt idx="2346">
                  <c:v>#N/A</c:v>
                </c:pt>
                <c:pt idx="2347">
                  <c:v>#N/A</c:v>
                </c:pt>
                <c:pt idx="2348">
                  <c:v>#N/A</c:v>
                </c:pt>
                <c:pt idx="2349">
                  <c:v>#N/A</c:v>
                </c:pt>
                <c:pt idx="2350">
                  <c:v>#N/A</c:v>
                </c:pt>
                <c:pt idx="2351">
                  <c:v>#N/A</c:v>
                </c:pt>
                <c:pt idx="2352">
                  <c:v>#N/A</c:v>
                </c:pt>
                <c:pt idx="2353">
                  <c:v>#N/A</c:v>
                </c:pt>
                <c:pt idx="2354">
                  <c:v>#N/A</c:v>
                </c:pt>
                <c:pt idx="2355">
                  <c:v>#N/A</c:v>
                </c:pt>
                <c:pt idx="2356">
                  <c:v>#N/A</c:v>
                </c:pt>
                <c:pt idx="2357">
                  <c:v>#N/A</c:v>
                </c:pt>
                <c:pt idx="2358">
                  <c:v>#N/A</c:v>
                </c:pt>
                <c:pt idx="2359">
                  <c:v>#N/A</c:v>
                </c:pt>
                <c:pt idx="2360">
                  <c:v>#N/A</c:v>
                </c:pt>
                <c:pt idx="2361">
                  <c:v>#N/A</c:v>
                </c:pt>
                <c:pt idx="2362">
                  <c:v>#N/A</c:v>
                </c:pt>
                <c:pt idx="2363">
                  <c:v>#N/A</c:v>
                </c:pt>
                <c:pt idx="2364">
                  <c:v>#N/A</c:v>
                </c:pt>
                <c:pt idx="2365">
                  <c:v>#N/A</c:v>
                </c:pt>
                <c:pt idx="2366">
                  <c:v>#N/A</c:v>
                </c:pt>
                <c:pt idx="2367">
                  <c:v>#N/A</c:v>
                </c:pt>
                <c:pt idx="2368">
                  <c:v>#N/A</c:v>
                </c:pt>
                <c:pt idx="2369">
                  <c:v>#N/A</c:v>
                </c:pt>
                <c:pt idx="2370">
                  <c:v>#N/A</c:v>
                </c:pt>
                <c:pt idx="2371">
                  <c:v>#N/A</c:v>
                </c:pt>
                <c:pt idx="2372">
                  <c:v>#N/A</c:v>
                </c:pt>
                <c:pt idx="2373">
                  <c:v>#N/A</c:v>
                </c:pt>
                <c:pt idx="2374">
                  <c:v>#N/A</c:v>
                </c:pt>
                <c:pt idx="2375">
                  <c:v>#N/A</c:v>
                </c:pt>
                <c:pt idx="2376">
                  <c:v>#N/A</c:v>
                </c:pt>
                <c:pt idx="2377">
                  <c:v>#N/A</c:v>
                </c:pt>
                <c:pt idx="2378">
                  <c:v>#N/A</c:v>
                </c:pt>
                <c:pt idx="2379">
                  <c:v>#N/A</c:v>
                </c:pt>
                <c:pt idx="2380">
                  <c:v>#N/A</c:v>
                </c:pt>
                <c:pt idx="2381">
                  <c:v>#N/A</c:v>
                </c:pt>
                <c:pt idx="2382">
                  <c:v>#N/A</c:v>
                </c:pt>
                <c:pt idx="2383">
                  <c:v>#N/A</c:v>
                </c:pt>
                <c:pt idx="2384">
                  <c:v>#N/A</c:v>
                </c:pt>
                <c:pt idx="2385">
                  <c:v>#N/A</c:v>
                </c:pt>
                <c:pt idx="2386">
                  <c:v>#N/A</c:v>
                </c:pt>
                <c:pt idx="2387">
                  <c:v>#N/A</c:v>
                </c:pt>
                <c:pt idx="2388">
                  <c:v>#N/A</c:v>
                </c:pt>
                <c:pt idx="2389">
                  <c:v>#N/A</c:v>
                </c:pt>
                <c:pt idx="2390">
                  <c:v>#N/A</c:v>
                </c:pt>
                <c:pt idx="2391">
                  <c:v>#N/A</c:v>
                </c:pt>
                <c:pt idx="2392">
                  <c:v>#N/A</c:v>
                </c:pt>
                <c:pt idx="2393">
                  <c:v>#N/A</c:v>
                </c:pt>
                <c:pt idx="2394">
                  <c:v>#N/A</c:v>
                </c:pt>
                <c:pt idx="2395">
                  <c:v>#N/A</c:v>
                </c:pt>
                <c:pt idx="2396">
                  <c:v>#N/A</c:v>
                </c:pt>
                <c:pt idx="2397">
                  <c:v>#N/A</c:v>
                </c:pt>
                <c:pt idx="2398">
                  <c:v>#N/A</c:v>
                </c:pt>
                <c:pt idx="2399">
                  <c:v>#N/A</c:v>
                </c:pt>
                <c:pt idx="2400">
                  <c:v>#N/A</c:v>
                </c:pt>
                <c:pt idx="2401">
                  <c:v>#N/A</c:v>
                </c:pt>
                <c:pt idx="2402">
                  <c:v>#N/A</c:v>
                </c:pt>
                <c:pt idx="2403">
                  <c:v>#N/A</c:v>
                </c:pt>
                <c:pt idx="2404">
                  <c:v>#N/A</c:v>
                </c:pt>
                <c:pt idx="2405">
                  <c:v>#N/A</c:v>
                </c:pt>
                <c:pt idx="2406">
                  <c:v>#N/A</c:v>
                </c:pt>
                <c:pt idx="2407">
                  <c:v>#N/A</c:v>
                </c:pt>
                <c:pt idx="2408">
                  <c:v>#N/A</c:v>
                </c:pt>
                <c:pt idx="2409">
                  <c:v>#N/A</c:v>
                </c:pt>
                <c:pt idx="2410">
                  <c:v>#N/A</c:v>
                </c:pt>
                <c:pt idx="2411">
                  <c:v>#N/A</c:v>
                </c:pt>
                <c:pt idx="2412">
                  <c:v>#N/A</c:v>
                </c:pt>
                <c:pt idx="2413">
                  <c:v>#N/A</c:v>
                </c:pt>
                <c:pt idx="2414">
                  <c:v>#N/A</c:v>
                </c:pt>
                <c:pt idx="2415">
                  <c:v>#N/A</c:v>
                </c:pt>
                <c:pt idx="2416">
                  <c:v>#N/A</c:v>
                </c:pt>
                <c:pt idx="2417">
                  <c:v>#N/A</c:v>
                </c:pt>
                <c:pt idx="2418">
                  <c:v>#N/A</c:v>
                </c:pt>
                <c:pt idx="2419">
                  <c:v>#N/A</c:v>
                </c:pt>
                <c:pt idx="2420">
                  <c:v>#N/A</c:v>
                </c:pt>
                <c:pt idx="2421">
                  <c:v>#N/A</c:v>
                </c:pt>
                <c:pt idx="2422">
                  <c:v>#N/A</c:v>
                </c:pt>
                <c:pt idx="2423">
                  <c:v>#N/A</c:v>
                </c:pt>
                <c:pt idx="2424">
                  <c:v>#N/A</c:v>
                </c:pt>
                <c:pt idx="2425">
                  <c:v>#N/A</c:v>
                </c:pt>
                <c:pt idx="2426">
                  <c:v>#N/A</c:v>
                </c:pt>
                <c:pt idx="2427">
                  <c:v>#N/A</c:v>
                </c:pt>
                <c:pt idx="2428">
                  <c:v>#N/A</c:v>
                </c:pt>
                <c:pt idx="2429">
                  <c:v>#N/A</c:v>
                </c:pt>
                <c:pt idx="2430">
                  <c:v>#N/A</c:v>
                </c:pt>
                <c:pt idx="2431">
                  <c:v>#N/A</c:v>
                </c:pt>
                <c:pt idx="2432">
                  <c:v>#N/A</c:v>
                </c:pt>
                <c:pt idx="2433">
                  <c:v>#N/A</c:v>
                </c:pt>
                <c:pt idx="2434">
                  <c:v>#N/A</c:v>
                </c:pt>
                <c:pt idx="2435">
                  <c:v>#N/A</c:v>
                </c:pt>
                <c:pt idx="2436">
                  <c:v>#N/A</c:v>
                </c:pt>
                <c:pt idx="2437">
                  <c:v>#N/A</c:v>
                </c:pt>
                <c:pt idx="2438">
                  <c:v>#N/A</c:v>
                </c:pt>
                <c:pt idx="2439">
                  <c:v>#N/A</c:v>
                </c:pt>
                <c:pt idx="2440">
                  <c:v>#N/A</c:v>
                </c:pt>
                <c:pt idx="2441">
                  <c:v>#N/A</c:v>
                </c:pt>
                <c:pt idx="2442">
                  <c:v>#N/A</c:v>
                </c:pt>
                <c:pt idx="2443">
                  <c:v>#N/A</c:v>
                </c:pt>
                <c:pt idx="2444">
                  <c:v>#N/A</c:v>
                </c:pt>
                <c:pt idx="2445">
                  <c:v>#N/A</c:v>
                </c:pt>
                <c:pt idx="2446">
                  <c:v>#N/A</c:v>
                </c:pt>
                <c:pt idx="2447">
                  <c:v>#N/A</c:v>
                </c:pt>
                <c:pt idx="2448">
                  <c:v>#N/A</c:v>
                </c:pt>
                <c:pt idx="2449">
                  <c:v>#N/A</c:v>
                </c:pt>
                <c:pt idx="2450">
                  <c:v>#N/A</c:v>
                </c:pt>
                <c:pt idx="2451">
                  <c:v>#N/A</c:v>
                </c:pt>
                <c:pt idx="2452">
                  <c:v>#N/A</c:v>
                </c:pt>
                <c:pt idx="2453">
                  <c:v>#N/A</c:v>
                </c:pt>
                <c:pt idx="2454">
                  <c:v>#N/A</c:v>
                </c:pt>
                <c:pt idx="2455">
                  <c:v>#N/A</c:v>
                </c:pt>
                <c:pt idx="2456">
                  <c:v>#N/A</c:v>
                </c:pt>
                <c:pt idx="2457">
                  <c:v>#N/A</c:v>
                </c:pt>
                <c:pt idx="2458">
                  <c:v>#N/A</c:v>
                </c:pt>
                <c:pt idx="2459">
                  <c:v>#N/A</c:v>
                </c:pt>
                <c:pt idx="2460">
                  <c:v>#N/A</c:v>
                </c:pt>
                <c:pt idx="2461">
                  <c:v>#N/A</c:v>
                </c:pt>
                <c:pt idx="2462">
                  <c:v>#N/A</c:v>
                </c:pt>
                <c:pt idx="2463">
                  <c:v>#N/A</c:v>
                </c:pt>
                <c:pt idx="2464">
                  <c:v>#N/A</c:v>
                </c:pt>
                <c:pt idx="2465">
                  <c:v>#N/A</c:v>
                </c:pt>
                <c:pt idx="2466">
                  <c:v>#N/A</c:v>
                </c:pt>
                <c:pt idx="2467">
                  <c:v>#N/A</c:v>
                </c:pt>
                <c:pt idx="2468">
                  <c:v>#N/A</c:v>
                </c:pt>
                <c:pt idx="2469">
                  <c:v>#N/A</c:v>
                </c:pt>
                <c:pt idx="2470">
                  <c:v>#N/A</c:v>
                </c:pt>
                <c:pt idx="2471">
                  <c:v>#N/A</c:v>
                </c:pt>
                <c:pt idx="2472">
                  <c:v>#N/A</c:v>
                </c:pt>
                <c:pt idx="2473">
                  <c:v>#N/A</c:v>
                </c:pt>
                <c:pt idx="2474">
                  <c:v>#N/A</c:v>
                </c:pt>
                <c:pt idx="2475">
                  <c:v>#N/A</c:v>
                </c:pt>
                <c:pt idx="2476">
                  <c:v>#N/A</c:v>
                </c:pt>
                <c:pt idx="2477">
                  <c:v>#N/A</c:v>
                </c:pt>
                <c:pt idx="2478">
                  <c:v>#N/A</c:v>
                </c:pt>
                <c:pt idx="2479">
                  <c:v>#N/A</c:v>
                </c:pt>
                <c:pt idx="2480">
                  <c:v>#N/A</c:v>
                </c:pt>
                <c:pt idx="2481">
                  <c:v>#N/A</c:v>
                </c:pt>
                <c:pt idx="2482">
                  <c:v>#N/A</c:v>
                </c:pt>
                <c:pt idx="2483">
                  <c:v>#N/A</c:v>
                </c:pt>
                <c:pt idx="2484">
                  <c:v>#N/A</c:v>
                </c:pt>
                <c:pt idx="2485">
                  <c:v>#N/A</c:v>
                </c:pt>
                <c:pt idx="2486">
                  <c:v>#N/A</c:v>
                </c:pt>
                <c:pt idx="2487">
                  <c:v>#N/A</c:v>
                </c:pt>
                <c:pt idx="2488">
                  <c:v>#N/A</c:v>
                </c:pt>
                <c:pt idx="2489">
                  <c:v>#N/A</c:v>
                </c:pt>
                <c:pt idx="2490">
                  <c:v>#N/A</c:v>
                </c:pt>
                <c:pt idx="2491">
                  <c:v>#N/A</c:v>
                </c:pt>
                <c:pt idx="2492">
                  <c:v>#N/A</c:v>
                </c:pt>
                <c:pt idx="2493">
                  <c:v>#N/A</c:v>
                </c:pt>
                <c:pt idx="2494">
                  <c:v>#N/A</c:v>
                </c:pt>
                <c:pt idx="2495">
                  <c:v>#N/A</c:v>
                </c:pt>
                <c:pt idx="2496">
                  <c:v>#N/A</c:v>
                </c:pt>
                <c:pt idx="2497">
                  <c:v>#N/A</c:v>
                </c:pt>
                <c:pt idx="2498">
                  <c:v>#N/A</c:v>
                </c:pt>
                <c:pt idx="2499">
                  <c:v>#N/A</c:v>
                </c:pt>
                <c:pt idx="2500">
                  <c:v>#N/A</c:v>
                </c:pt>
                <c:pt idx="2501">
                  <c:v>#N/A</c:v>
                </c:pt>
                <c:pt idx="2502">
                  <c:v>#N/A</c:v>
                </c:pt>
                <c:pt idx="2503">
                  <c:v>#N/A</c:v>
                </c:pt>
                <c:pt idx="2504">
                  <c:v>#N/A</c:v>
                </c:pt>
                <c:pt idx="2505">
                  <c:v>#N/A</c:v>
                </c:pt>
                <c:pt idx="2506">
                  <c:v>#N/A</c:v>
                </c:pt>
                <c:pt idx="2507">
                  <c:v>#N/A</c:v>
                </c:pt>
                <c:pt idx="2508">
                  <c:v>#N/A</c:v>
                </c:pt>
                <c:pt idx="2509">
                  <c:v>#N/A</c:v>
                </c:pt>
                <c:pt idx="2510">
                  <c:v>#N/A</c:v>
                </c:pt>
                <c:pt idx="2511">
                  <c:v>#N/A</c:v>
                </c:pt>
                <c:pt idx="2512">
                  <c:v>#N/A</c:v>
                </c:pt>
                <c:pt idx="2513">
                  <c:v>#N/A</c:v>
                </c:pt>
                <c:pt idx="2514">
                  <c:v>#N/A</c:v>
                </c:pt>
                <c:pt idx="2515">
                  <c:v>#N/A</c:v>
                </c:pt>
                <c:pt idx="2516">
                  <c:v>#N/A</c:v>
                </c:pt>
                <c:pt idx="2517">
                  <c:v>#N/A</c:v>
                </c:pt>
                <c:pt idx="2518">
                  <c:v>#N/A</c:v>
                </c:pt>
                <c:pt idx="2519">
                  <c:v>#N/A</c:v>
                </c:pt>
                <c:pt idx="2520">
                  <c:v>#N/A</c:v>
                </c:pt>
                <c:pt idx="2521">
                  <c:v>#N/A</c:v>
                </c:pt>
                <c:pt idx="2522">
                  <c:v>#N/A</c:v>
                </c:pt>
                <c:pt idx="2523">
                  <c:v>#N/A</c:v>
                </c:pt>
                <c:pt idx="2524">
                  <c:v>#N/A</c:v>
                </c:pt>
                <c:pt idx="2525">
                  <c:v>#N/A</c:v>
                </c:pt>
                <c:pt idx="2526">
                  <c:v>#N/A</c:v>
                </c:pt>
                <c:pt idx="2527">
                  <c:v>#N/A</c:v>
                </c:pt>
                <c:pt idx="2528">
                  <c:v>#N/A</c:v>
                </c:pt>
                <c:pt idx="2529">
                  <c:v>#N/A</c:v>
                </c:pt>
                <c:pt idx="2530">
                  <c:v>#N/A</c:v>
                </c:pt>
                <c:pt idx="2531">
                  <c:v>#N/A</c:v>
                </c:pt>
                <c:pt idx="2532">
                  <c:v>#N/A</c:v>
                </c:pt>
                <c:pt idx="2533">
                  <c:v>#N/A</c:v>
                </c:pt>
                <c:pt idx="2534">
                  <c:v>#N/A</c:v>
                </c:pt>
                <c:pt idx="2535">
                  <c:v>#N/A</c:v>
                </c:pt>
                <c:pt idx="2536">
                  <c:v>#N/A</c:v>
                </c:pt>
                <c:pt idx="2537">
                  <c:v>#N/A</c:v>
                </c:pt>
                <c:pt idx="2538">
                  <c:v>#N/A</c:v>
                </c:pt>
                <c:pt idx="2539">
                  <c:v>#N/A</c:v>
                </c:pt>
                <c:pt idx="2540">
                  <c:v>#N/A</c:v>
                </c:pt>
                <c:pt idx="2541">
                  <c:v>#N/A</c:v>
                </c:pt>
                <c:pt idx="2542">
                  <c:v>#N/A</c:v>
                </c:pt>
                <c:pt idx="2543">
                  <c:v>#N/A</c:v>
                </c:pt>
                <c:pt idx="2544">
                  <c:v>#N/A</c:v>
                </c:pt>
                <c:pt idx="2545">
                  <c:v>#N/A</c:v>
                </c:pt>
                <c:pt idx="2546">
                  <c:v>#N/A</c:v>
                </c:pt>
                <c:pt idx="2547">
                  <c:v>#N/A</c:v>
                </c:pt>
                <c:pt idx="2548">
                  <c:v>#N/A</c:v>
                </c:pt>
                <c:pt idx="2549">
                  <c:v>#N/A</c:v>
                </c:pt>
                <c:pt idx="2550">
                  <c:v>#N/A</c:v>
                </c:pt>
                <c:pt idx="2551">
                  <c:v>#N/A</c:v>
                </c:pt>
                <c:pt idx="2552">
                  <c:v>#N/A</c:v>
                </c:pt>
                <c:pt idx="2553">
                  <c:v>#N/A</c:v>
                </c:pt>
                <c:pt idx="2554">
                  <c:v>#N/A</c:v>
                </c:pt>
                <c:pt idx="2555">
                  <c:v>#N/A</c:v>
                </c:pt>
                <c:pt idx="2556">
                  <c:v>#N/A</c:v>
                </c:pt>
                <c:pt idx="2557">
                  <c:v>#N/A</c:v>
                </c:pt>
                <c:pt idx="2558">
                  <c:v>#N/A</c:v>
                </c:pt>
                <c:pt idx="2559">
                  <c:v>#N/A</c:v>
                </c:pt>
                <c:pt idx="2560">
                  <c:v>#N/A</c:v>
                </c:pt>
                <c:pt idx="2561">
                  <c:v>#N/A</c:v>
                </c:pt>
                <c:pt idx="2562">
                  <c:v>#N/A</c:v>
                </c:pt>
                <c:pt idx="2563">
                  <c:v>#N/A</c:v>
                </c:pt>
                <c:pt idx="2564">
                  <c:v>#N/A</c:v>
                </c:pt>
                <c:pt idx="2565">
                  <c:v>#N/A</c:v>
                </c:pt>
                <c:pt idx="2566">
                  <c:v>#N/A</c:v>
                </c:pt>
                <c:pt idx="2567">
                  <c:v>#N/A</c:v>
                </c:pt>
                <c:pt idx="2568">
                  <c:v>#N/A</c:v>
                </c:pt>
                <c:pt idx="2569">
                  <c:v>#N/A</c:v>
                </c:pt>
                <c:pt idx="2570">
                  <c:v>#N/A</c:v>
                </c:pt>
                <c:pt idx="2571">
                  <c:v>#N/A</c:v>
                </c:pt>
                <c:pt idx="2572">
                  <c:v>#N/A</c:v>
                </c:pt>
                <c:pt idx="2573">
                  <c:v>#N/A</c:v>
                </c:pt>
                <c:pt idx="2574">
                  <c:v>#N/A</c:v>
                </c:pt>
                <c:pt idx="2575">
                  <c:v>#N/A</c:v>
                </c:pt>
                <c:pt idx="2576">
                  <c:v>#N/A</c:v>
                </c:pt>
                <c:pt idx="2577">
                  <c:v>#N/A</c:v>
                </c:pt>
                <c:pt idx="2578">
                  <c:v>#N/A</c:v>
                </c:pt>
                <c:pt idx="2579">
                  <c:v>#N/A</c:v>
                </c:pt>
                <c:pt idx="2580">
                  <c:v>#N/A</c:v>
                </c:pt>
                <c:pt idx="2581">
                  <c:v>#N/A</c:v>
                </c:pt>
                <c:pt idx="2582">
                  <c:v>#N/A</c:v>
                </c:pt>
                <c:pt idx="2583">
                  <c:v>#N/A</c:v>
                </c:pt>
                <c:pt idx="2584">
                  <c:v>#N/A</c:v>
                </c:pt>
                <c:pt idx="2585">
                  <c:v>#N/A</c:v>
                </c:pt>
                <c:pt idx="2586">
                  <c:v>#N/A</c:v>
                </c:pt>
                <c:pt idx="2587">
                  <c:v>#N/A</c:v>
                </c:pt>
                <c:pt idx="2588">
                  <c:v>#N/A</c:v>
                </c:pt>
                <c:pt idx="2589">
                  <c:v>#N/A</c:v>
                </c:pt>
                <c:pt idx="2590">
                  <c:v>#N/A</c:v>
                </c:pt>
                <c:pt idx="2591">
                  <c:v>#N/A</c:v>
                </c:pt>
                <c:pt idx="2592">
                  <c:v>#N/A</c:v>
                </c:pt>
                <c:pt idx="2593">
                  <c:v>#N/A</c:v>
                </c:pt>
                <c:pt idx="2594">
                  <c:v>#N/A</c:v>
                </c:pt>
                <c:pt idx="2595">
                  <c:v>#N/A</c:v>
                </c:pt>
                <c:pt idx="2596">
                  <c:v>#N/A</c:v>
                </c:pt>
                <c:pt idx="2597">
                  <c:v>#N/A</c:v>
                </c:pt>
                <c:pt idx="2598">
                  <c:v>#N/A</c:v>
                </c:pt>
                <c:pt idx="2599">
                  <c:v>#N/A</c:v>
                </c:pt>
                <c:pt idx="2600">
                  <c:v>#N/A</c:v>
                </c:pt>
                <c:pt idx="2601">
                  <c:v>#N/A</c:v>
                </c:pt>
                <c:pt idx="2602">
                  <c:v>#N/A</c:v>
                </c:pt>
                <c:pt idx="2603">
                  <c:v>#N/A</c:v>
                </c:pt>
                <c:pt idx="2604">
                  <c:v>#N/A</c:v>
                </c:pt>
                <c:pt idx="2605">
                  <c:v>#N/A</c:v>
                </c:pt>
                <c:pt idx="2606">
                  <c:v>#N/A</c:v>
                </c:pt>
                <c:pt idx="2607">
                  <c:v>#N/A</c:v>
                </c:pt>
                <c:pt idx="2608">
                  <c:v>#N/A</c:v>
                </c:pt>
                <c:pt idx="2609">
                  <c:v>#N/A</c:v>
                </c:pt>
                <c:pt idx="2610">
                  <c:v>#N/A</c:v>
                </c:pt>
                <c:pt idx="2611">
                  <c:v>#N/A</c:v>
                </c:pt>
                <c:pt idx="2612">
                  <c:v>#N/A</c:v>
                </c:pt>
                <c:pt idx="2613">
                  <c:v>#N/A</c:v>
                </c:pt>
                <c:pt idx="2614">
                  <c:v>#N/A</c:v>
                </c:pt>
                <c:pt idx="2615">
                  <c:v>#N/A</c:v>
                </c:pt>
                <c:pt idx="2616">
                  <c:v>#N/A</c:v>
                </c:pt>
                <c:pt idx="2617">
                  <c:v>#N/A</c:v>
                </c:pt>
                <c:pt idx="2618">
                  <c:v>#N/A</c:v>
                </c:pt>
                <c:pt idx="2619">
                  <c:v>#N/A</c:v>
                </c:pt>
                <c:pt idx="2620">
                  <c:v>#N/A</c:v>
                </c:pt>
                <c:pt idx="2621">
                  <c:v>#N/A</c:v>
                </c:pt>
                <c:pt idx="2622">
                  <c:v>#N/A</c:v>
                </c:pt>
                <c:pt idx="2623">
                  <c:v>#N/A</c:v>
                </c:pt>
                <c:pt idx="2624">
                  <c:v>#N/A</c:v>
                </c:pt>
                <c:pt idx="2625">
                  <c:v>#N/A</c:v>
                </c:pt>
                <c:pt idx="2626">
                  <c:v>#N/A</c:v>
                </c:pt>
                <c:pt idx="2627">
                  <c:v>#N/A</c:v>
                </c:pt>
                <c:pt idx="2628">
                  <c:v>#N/A</c:v>
                </c:pt>
                <c:pt idx="2629">
                  <c:v>#N/A</c:v>
                </c:pt>
                <c:pt idx="2630">
                  <c:v>#N/A</c:v>
                </c:pt>
                <c:pt idx="2631">
                  <c:v>#N/A</c:v>
                </c:pt>
                <c:pt idx="2632">
                  <c:v>#N/A</c:v>
                </c:pt>
                <c:pt idx="2633">
                  <c:v>#N/A</c:v>
                </c:pt>
                <c:pt idx="2634">
                  <c:v>#N/A</c:v>
                </c:pt>
                <c:pt idx="2635">
                  <c:v>#N/A</c:v>
                </c:pt>
                <c:pt idx="2636">
                  <c:v>#N/A</c:v>
                </c:pt>
                <c:pt idx="2637">
                  <c:v>#N/A</c:v>
                </c:pt>
                <c:pt idx="2638">
                  <c:v>#N/A</c:v>
                </c:pt>
                <c:pt idx="2639">
                  <c:v>#N/A</c:v>
                </c:pt>
                <c:pt idx="2640">
                  <c:v>#N/A</c:v>
                </c:pt>
                <c:pt idx="2641">
                  <c:v>#N/A</c:v>
                </c:pt>
                <c:pt idx="2642">
                  <c:v>#N/A</c:v>
                </c:pt>
                <c:pt idx="2643">
                  <c:v>#N/A</c:v>
                </c:pt>
                <c:pt idx="2644">
                  <c:v>#N/A</c:v>
                </c:pt>
                <c:pt idx="2645">
                  <c:v>#N/A</c:v>
                </c:pt>
                <c:pt idx="2646">
                  <c:v>#N/A</c:v>
                </c:pt>
                <c:pt idx="2647">
                  <c:v>#N/A</c:v>
                </c:pt>
                <c:pt idx="2648">
                  <c:v>#N/A</c:v>
                </c:pt>
                <c:pt idx="2649">
                  <c:v>#N/A</c:v>
                </c:pt>
                <c:pt idx="2650">
                  <c:v>#N/A</c:v>
                </c:pt>
                <c:pt idx="2651">
                  <c:v>#N/A</c:v>
                </c:pt>
                <c:pt idx="2652">
                  <c:v>#N/A</c:v>
                </c:pt>
                <c:pt idx="2653">
                  <c:v>#N/A</c:v>
                </c:pt>
                <c:pt idx="2654">
                  <c:v>#N/A</c:v>
                </c:pt>
                <c:pt idx="2655">
                  <c:v>#N/A</c:v>
                </c:pt>
                <c:pt idx="2656">
                  <c:v>#N/A</c:v>
                </c:pt>
                <c:pt idx="2657">
                  <c:v>#N/A</c:v>
                </c:pt>
                <c:pt idx="2658">
                  <c:v>#N/A</c:v>
                </c:pt>
                <c:pt idx="2659">
                  <c:v>#N/A</c:v>
                </c:pt>
                <c:pt idx="2660">
                  <c:v>#N/A</c:v>
                </c:pt>
                <c:pt idx="2661">
                  <c:v>#N/A</c:v>
                </c:pt>
                <c:pt idx="2662">
                  <c:v>#N/A</c:v>
                </c:pt>
                <c:pt idx="2663">
                  <c:v>#N/A</c:v>
                </c:pt>
                <c:pt idx="2664">
                  <c:v>#N/A</c:v>
                </c:pt>
                <c:pt idx="2665">
                  <c:v>#N/A</c:v>
                </c:pt>
                <c:pt idx="2666">
                  <c:v>#N/A</c:v>
                </c:pt>
                <c:pt idx="2667">
                  <c:v>#N/A</c:v>
                </c:pt>
                <c:pt idx="2668">
                  <c:v>#N/A</c:v>
                </c:pt>
                <c:pt idx="2669">
                  <c:v>#N/A</c:v>
                </c:pt>
                <c:pt idx="2670">
                  <c:v>#N/A</c:v>
                </c:pt>
                <c:pt idx="2671">
                  <c:v>#N/A</c:v>
                </c:pt>
                <c:pt idx="2672">
                  <c:v>#N/A</c:v>
                </c:pt>
                <c:pt idx="2673">
                  <c:v>#N/A</c:v>
                </c:pt>
                <c:pt idx="2674">
                  <c:v>#N/A</c:v>
                </c:pt>
                <c:pt idx="2675">
                  <c:v>#N/A</c:v>
                </c:pt>
                <c:pt idx="2676">
                  <c:v>#N/A</c:v>
                </c:pt>
                <c:pt idx="2677">
                  <c:v>#N/A</c:v>
                </c:pt>
                <c:pt idx="2678">
                  <c:v>#N/A</c:v>
                </c:pt>
                <c:pt idx="2679">
                  <c:v>#N/A</c:v>
                </c:pt>
                <c:pt idx="2680">
                  <c:v>#N/A</c:v>
                </c:pt>
                <c:pt idx="2681">
                  <c:v>#N/A</c:v>
                </c:pt>
                <c:pt idx="2682">
                  <c:v>#N/A</c:v>
                </c:pt>
                <c:pt idx="2683">
                  <c:v>#N/A</c:v>
                </c:pt>
                <c:pt idx="2684">
                  <c:v>#N/A</c:v>
                </c:pt>
                <c:pt idx="2685">
                  <c:v>#N/A</c:v>
                </c:pt>
                <c:pt idx="2686">
                  <c:v>#N/A</c:v>
                </c:pt>
                <c:pt idx="2687">
                  <c:v>#N/A</c:v>
                </c:pt>
                <c:pt idx="2688">
                  <c:v>#N/A</c:v>
                </c:pt>
                <c:pt idx="2689">
                  <c:v>#N/A</c:v>
                </c:pt>
                <c:pt idx="2690">
                  <c:v>#N/A</c:v>
                </c:pt>
                <c:pt idx="2691">
                  <c:v>#N/A</c:v>
                </c:pt>
                <c:pt idx="2692">
                  <c:v>#N/A</c:v>
                </c:pt>
                <c:pt idx="2693">
                  <c:v>#N/A</c:v>
                </c:pt>
                <c:pt idx="2694">
                  <c:v>#N/A</c:v>
                </c:pt>
                <c:pt idx="2695">
                  <c:v>#N/A</c:v>
                </c:pt>
                <c:pt idx="2696">
                  <c:v>#N/A</c:v>
                </c:pt>
                <c:pt idx="2697">
                  <c:v>#N/A</c:v>
                </c:pt>
                <c:pt idx="2698">
                  <c:v>#N/A</c:v>
                </c:pt>
                <c:pt idx="2699">
                  <c:v>#N/A</c:v>
                </c:pt>
                <c:pt idx="2700">
                  <c:v>#N/A</c:v>
                </c:pt>
                <c:pt idx="2701">
                  <c:v>#N/A</c:v>
                </c:pt>
                <c:pt idx="2702">
                  <c:v>#N/A</c:v>
                </c:pt>
                <c:pt idx="2703">
                  <c:v>#N/A</c:v>
                </c:pt>
                <c:pt idx="2704">
                  <c:v>#N/A</c:v>
                </c:pt>
                <c:pt idx="2705">
                  <c:v>#N/A</c:v>
                </c:pt>
                <c:pt idx="2706">
                  <c:v>#N/A</c:v>
                </c:pt>
                <c:pt idx="2707">
                  <c:v>#N/A</c:v>
                </c:pt>
                <c:pt idx="2708">
                  <c:v>#N/A</c:v>
                </c:pt>
                <c:pt idx="2709">
                  <c:v>#N/A</c:v>
                </c:pt>
                <c:pt idx="2710">
                  <c:v>#N/A</c:v>
                </c:pt>
                <c:pt idx="2711">
                  <c:v>#N/A</c:v>
                </c:pt>
                <c:pt idx="2712">
                  <c:v>#N/A</c:v>
                </c:pt>
                <c:pt idx="2713">
                  <c:v>#N/A</c:v>
                </c:pt>
                <c:pt idx="2714">
                  <c:v>#N/A</c:v>
                </c:pt>
                <c:pt idx="2715">
                  <c:v>#N/A</c:v>
                </c:pt>
                <c:pt idx="2716">
                  <c:v>#N/A</c:v>
                </c:pt>
                <c:pt idx="2717">
                  <c:v>#N/A</c:v>
                </c:pt>
                <c:pt idx="2718">
                  <c:v>#N/A</c:v>
                </c:pt>
                <c:pt idx="2719">
                  <c:v>#N/A</c:v>
                </c:pt>
                <c:pt idx="2720">
                  <c:v>#N/A</c:v>
                </c:pt>
                <c:pt idx="2721">
                  <c:v>#N/A</c:v>
                </c:pt>
                <c:pt idx="2722">
                  <c:v>#N/A</c:v>
                </c:pt>
                <c:pt idx="2723">
                  <c:v>#N/A</c:v>
                </c:pt>
                <c:pt idx="2724">
                  <c:v>#N/A</c:v>
                </c:pt>
                <c:pt idx="2725">
                  <c:v>#N/A</c:v>
                </c:pt>
                <c:pt idx="2726">
                  <c:v>#N/A</c:v>
                </c:pt>
                <c:pt idx="2727">
                  <c:v>#N/A</c:v>
                </c:pt>
                <c:pt idx="2728">
                  <c:v>#N/A</c:v>
                </c:pt>
                <c:pt idx="2729">
                  <c:v>#N/A</c:v>
                </c:pt>
                <c:pt idx="2730">
                  <c:v>#N/A</c:v>
                </c:pt>
                <c:pt idx="2731">
                  <c:v>#N/A</c:v>
                </c:pt>
                <c:pt idx="2732">
                  <c:v>#N/A</c:v>
                </c:pt>
                <c:pt idx="2733">
                  <c:v>#N/A</c:v>
                </c:pt>
                <c:pt idx="2734">
                  <c:v>#N/A</c:v>
                </c:pt>
                <c:pt idx="2735">
                  <c:v>#N/A</c:v>
                </c:pt>
                <c:pt idx="2736">
                  <c:v>#N/A</c:v>
                </c:pt>
                <c:pt idx="2737">
                  <c:v>#N/A</c:v>
                </c:pt>
                <c:pt idx="2738">
                  <c:v>#N/A</c:v>
                </c:pt>
                <c:pt idx="2739">
                  <c:v>#N/A</c:v>
                </c:pt>
                <c:pt idx="2740">
                  <c:v>#N/A</c:v>
                </c:pt>
                <c:pt idx="2741">
                  <c:v>#N/A</c:v>
                </c:pt>
                <c:pt idx="2742">
                  <c:v>#N/A</c:v>
                </c:pt>
                <c:pt idx="2743">
                  <c:v>#N/A</c:v>
                </c:pt>
                <c:pt idx="2744">
                  <c:v>#N/A</c:v>
                </c:pt>
                <c:pt idx="2745">
                  <c:v>#N/A</c:v>
                </c:pt>
                <c:pt idx="2746">
                  <c:v>#N/A</c:v>
                </c:pt>
                <c:pt idx="2747">
                  <c:v>#N/A</c:v>
                </c:pt>
                <c:pt idx="2748">
                  <c:v>#N/A</c:v>
                </c:pt>
                <c:pt idx="2749">
                  <c:v>#N/A</c:v>
                </c:pt>
                <c:pt idx="2750">
                  <c:v>#N/A</c:v>
                </c:pt>
                <c:pt idx="2751">
                  <c:v>#N/A</c:v>
                </c:pt>
                <c:pt idx="2752">
                  <c:v>#N/A</c:v>
                </c:pt>
                <c:pt idx="2753">
                  <c:v>#N/A</c:v>
                </c:pt>
                <c:pt idx="2754">
                  <c:v>#N/A</c:v>
                </c:pt>
                <c:pt idx="2755">
                  <c:v>#N/A</c:v>
                </c:pt>
                <c:pt idx="2756">
                  <c:v>#N/A</c:v>
                </c:pt>
                <c:pt idx="2757">
                  <c:v>#N/A</c:v>
                </c:pt>
                <c:pt idx="2758">
                  <c:v>#N/A</c:v>
                </c:pt>
                <c:pt idx="2759">
                  <c:v>#N/A</c:v>
                </c:pt>
                <c:pt idx="2760">
                  <c:v>#N/A</c:v>
                </c:pt>
                <c:pt idx="2761">
                  <c:v>#N/A</c:v>
                </c:pt>
                <c:pt idx="2762">
                  <c:v>#N/A</c:v>
                </c:pt>
                <c:pt idx="2763">
                  <c:v>#N/A</c:v>
                </c:pt>
                <c:pt idx="2764">
                  <c:v>#N/A</c:v>
                </c:pt>
                <c:pt idx="2765">
                  <c:v>#N/A</c:v>
                </c:pt>
                <c:pt idx="2766">
                  <c:v>#N/A</c:v>
                </c:pt>
                <c:pt idx="2767">
                  <c:v>#N/A</c:v>
                </c:pt>
                <c:pt idx="2768">
                  <c:v>#N/A</c:v>
                </c:pt>
                <c:pt idx="2769">
                  <c:v>#N/A</c:v>
                </c:pt>
                <c:pt idx="2770">
                  <c:v>#N/A</c:v>
                </c:pt>
                <c:pt idx="2771">
                  <c:v>#N/A</c:v>
                </c:pt>
                <c:pt idx="2772">
                  <c:v>#N/A</c:v>
                </c:pt>
                <c:pt idx="2773">
                  <c:v>#N/A</c:v>
                </c:pt>
                <c:pt idx="2774">
                  <c:v>#N/A</c:v>
                </c:pt>
                <c:pt idx="2775">
                  <c:v>#N/A</c:v>
                </c:pt>
                <c:pt idx="2776">
                  <c:v>#N/A</c:v>
                </c:pt>
                <c:pt idx="2777">
                  <c:v>#N/A</c:v>
                </c:pt>
                <c:pt idx="2778">
                  <c:v>#N/A</c:v>
                </c:pt>
                <c:pt idx="2779">
                  <c:v>#N/A</c:v>
                </c:pt>
                <c:pt idx="2780">
                  <c:v>#N/A</c:v>
                </c:pt>
                <c:pt idx="2781">
                  <c:v>#N/A</c:v>
                </c:pt>
                <c:pt idx="2782">
                  <c:v>#N/A</c:v>
                </c:pt>
                <c:pt idx="2783">
                  <c:v>#N/A</c:v>
                </c:pt>
                <c:pt idx="2784">
                  <c:v>#N/A</c:v>
                </c:pt>
                <c:pt idx="2785">
                  <c:v>#N/A</c:v>
                </c:pt>
                <c:pt idx="2786">
                  <c:v>#N/A</c:v>
                </c:pt>
                <c:pt idx="2787">
                  <c:v>#N/A</c:v>
                </c:pt>
                <c:pt idx="2788">
                  <c:v>#N/A</c:v>
                </c:pt>
                <c:pt idx="2789">
                  <c:v>#N/A</c:v>
                </c:pt>
                <c:pt idx="2790">
                  <c:v>#N/A</c:v>
                </c:pt>
                <c:pt idx="2791">
                  <c:v>#N/A</c:v>
                </c:pt>
                <c:pt idx="2792">
                  <c:v>#N/A</c:v>
                </c:pt>
                <c:pt idx="2793">
                  <c:v>#N/A</c:v>
                </c:pt>
                <c:pt idx="2794">
                  <c:v>#N/A</c:v>
                </c:pt>
                <c:pt idx="2795">
                  <c:v>#N/A</c:v>
                </c:pt>
                <c:pt idx="2796">
                  <c:v>#N/A</c:v>
                </c:pt>
                <c:pt idx="2797">
                  <c:v>#N/A</c:v>
                </c:pt>
                <c:pt idx="2798">
                  <c:v>#N/A</c:v>
                </c:pt>
                <c:pt idx="2799">
                  <c:v>#N/A</c:v>
                </c:pt>
                <c:pt idx="2800">
                  <c:v>#N/A</c:v>
                </c:pt>
                <c:pt idx="2801">
                  <c:v>#N/A</c:v>
                </c:pt>
                <c:pt idx="2802">
                  <c:v>#N/A</c:v>
                </c:pt>
                <c:pt idx="2803">
                  <c:v>#N/A</c:v>
                </c:pt>
                <c:pt idx="2804">
                  <c:v>#N/A</c:v>
                </c:pt>
                <c:pt idx="2805">
                  <c:v>#N/A</c:v>
                </c:pt>
                <c:pt idx="2806">
                  <c:v>#N/A</c:v>
                </c:pt>
                <c:pt idx="2807">
                  <c:v>#N/A</c:v>
                </c:pt>
                <c:pt idx="2808">
                  <c:v>#N/A</c:v>
                </c:pt>
                <c:pt idx="2809">
                  <c:v>#N/A</c:v>
                </c:pt>
                <c:pt idx="2810">
                  <c:v>#N/A</c:v>
                </c:pt>
                <c:pt idx="2811">
                  <c:v>#N/A</c:v>
                </c:pt>
                <c:pt idx="2812">
                  <c:v>#N/A</c:v>
                </c:pt>
                <c:pt idx="2813">
                  <c:v>#N/A</c:v>
                </c:pt>
                <c:pt idx="2814">
                  <c:v>#N/A</c:v>
                </c:pt>
                <c:pt idx="2815">
                  <c:v>#N/A</c:v>
                </c:pt>
                <c:pt idx="2816">
                  <c:v>#N/A</c:v>
                </c:pt>
                <c:pt idx="2817">
                  <c:v>#N/A</c:v>
                </c:pt>
                <c:pt idx="2818">
                  <c:v>#N/A</c:v>
                </c:pt>
                <c:pt idx="2819">
                  <c:v>#N/A</c:v>
                </c:pt>
                <c:pt idx="2820">
                  <c:v>#N/A</c:v>
                </c:pt>
                <c:pt idx="2821">
                  <c:v>#N/A</c:v>
                </c:pt>
                <c:pt idx="2822">
                  <c:v>#N/A</c:v>
                </c:pt>
                <c:pt idx="2823">
                  <c:v>#N/A</c:v>
                </c:pt>
                <c:pt idx="2824">
                  <c:v>#N/A</c:v>
                </c:pt>
                <c:pt idx="2825">
                  <c:v>#N/A</c:v>
                </c:pt>
                <c:pt idx="2826">
                  <c:v>#N/A</c:v>
                </c:pt>
                <c:pt idx="2827">
                  <c:v>#N/A</c:v>
                </c:pt>
                <c:pt idx="2828">
                  <c:v>#N/A</c:v>
                </c:pt>
                <c:pt idx="2829">
                  <c:v>#N/A</c:v>
                </c:pt>
                <c:pt idx="2830">
                  <c:v>#N/A</c:v>
                </c:pt>
                <c:pt idx="2831">
                  <c:v>#N/A</c:v>
                </c:pt>
                <c:pt idx="2832">
                  <c:v>#N/A</c:v>
                </c:pt>
                <c:pt idx="2833">
                  <c:v>#N/A</c:v>
                </c:pt>
                <c:pt idx="2834">
                  <c:v>#N/A</c:v>
                </c:pt>
                <c:pt idx="2835">
                  <c:v>#N/A</c:v>
                </c:pt>
                <c:pt idx="2836">
                  <c:v>#N/A</c:v>
                </c:pt>
                <c:pt idx="2837">
                  <c:v>#N/A</c:v>
                </c:pt>
                <c:pt idx="2838">
                  <c:v>#N/A</c:v>
                </c:pt>
                <c:pt idx="2839">
                  <c:v>#N/A</c:v>
                </c:pt>
                <c:pt idx="2840">
                  <c:v>#N/A</c:v>
                </c:pt>
                <c:pt idx="2841">
                  <c:v>#N/A</c:v>
                </c:pt>
                <c:pt idx="2842">
                  <c:v>#N/A</c:v>
                </c:pt>
                <c:pt idx="2843">
                  <c:v>#N/A</c:v>
                </c:pt>
                <c:pt idx="2844">
                  <c:v>#N/A</c:v>
                </c:pt>
                <c:pt idx="2845">
                  <c:v>#N/A</c:v>
                </c:pt>
                <c:pt idx="2846">
                  <c:v>#N/A</c:v>
                </c:pt>
                <c:pt idx="2847">
                  <c:v>#N/A</c:v>
                </c:pt>
                <c:pt idx="2848">
                  <c:v>#N/A</c:v>
                </c:pt>
                <c:pt idx="2849">
                  <c:v>#N/A</c:v>
                </c:pt>
                <c:pt idx="2850">
                  <c:v>#N/A</c:v>
                </c:pt>
                <c:pt idx="2851">
                  <c:v>#N/A</c:v>
                </c:pt>
                <c:pt idx="2852">
                  <c:v>#N/A</c:v>
                </c:pt>
                <c:pt idx="2853">
                  <c:v>#N/A</c:v>
                </c:pt>
                <c:pt idx="2854">
                  <c:v>#N/A</c:v>
                </c:pt>
                <c:pt idx="2855">
                  <c:v>#N/A</c:v>
                </c:pt>
                <c:pt idx="2856">
                  <c:v>#N/A</c:v>
                </c:pt>
                <c:pt idx="2857">
                  <c:v>#N/A</c:v>
                </c:pt>
                <c:pt idx="2858">
                  <c:v>#N/A</c:v>
                </c:pt>
                <c:pt idx="2859">
                  <c:v>#N/A</c:v>
                </c:pt>
                <c:pt idx="2860">
                  <c:v>#N/A</c:v>
                </c:pt>
                <c:pt idx="2861">
                  <c:v>#N/A</c:v>
                </c:pt>
                <c:pt idx="2862">
                  <c:v>#N/A</c:v>
                </c:pt>
                <c:pt idx="2863">
                  <c:v>#N/A</c:v>
                </c:pt>
                <c:pt idx="2864">
                  <c:v>#N/A</c:v>
                </c:pt>
                <c:pt idx="2865">
                  <c:v>#N/A</c:v>
                </c:pt>
                <c:pt idx="2866">
                  <c:v>#N/A</c:v>
                </c:pt>
                <c:pt idx="2867">
                  <c:v>#N/A</c:v>
                </c:pt>
                <c:pt idx="2868">
                  <c:v>#N/A</c:v>
                </c:pt>
                <c:pt idx="2869">
                  <c:v>#N/A</c:v>
                </c:pt>
                <c:pt idx="2870">
                  <c:v>#N/A</c:v>
                </c:pt>
                <c:pt idx="2871">
                  <c:v>#N/A</c:v>
                </c:pt>
                <c:pt idx="2872">
                  <c:v>#N/A</c:v>
                </c:pt>
                <c:pt idx="2873">
                  <c:v>#N/A</c:v>
                </c:pt>
                <c:pt idx="2874">
                  <c:v>#N/A</c:v>
                </c:pt>
                <c:pt idx="2875">
                  <c:v>#N/A</c:v>
                </c:pt>
                <c:pt idx="2876">
                  <c:v>#N/A</c:v>
                </c:pt>
                <c:pt idx="2877">
                  <c:v>#N/A</c:v>
                </c:pt>
                <c:pt idx="2878">
                  <c:v>#N/A</c:v>
                </c:pt>
                <c:pt idx="2879">
                  <c:v>#N/A</c:v>
                </c:pt>
                <c:pt idx="2880">
                  <c:v>#N/A</c:v>
                </c:pt>
                <c:pt idx="2881">
                  <c:v>#N/A</c:v>
                </c:pt>
                <c:pt idx="2882">
                  <c:v>#N/A</c:v>
                </c:pt>
                <c:pt idx="2883">
                  <c:v>#N/A</c:v>
                </c:pt>
                <c:pt idx="2884">
                  <c:v>#N/A</c:v>
                </c:pt>
                <c:pt idx="2885">
                  <c:v>#N/A</c:v>
                </c:pt>
                <c:pt idx="2886">
                  <c:v>#N/A</c:v>
                </c:pt>
                <c:pt idx="2887">
                  <c:v>#N/A</c:v>
                </c:pt>
                <c:pt idx="2888">
                  <c:v>#N/A</c:v>
                </c:pt>
                <c:pt idx="2889">
                  <c:v>#N/A</c:v>
                </c:pt>
                <c:pt idx="2890">
                  <c:v>#N/A</c:v>
                </c:pt>
                <c:pt idx="2891">
                  <c:v>#N/A</c:v>
                </c:pt>
                <c:pt idx="2892">
                  <c:v>#N/A</c:v>
                </c:pt>
                <c:pt idx="2893">
                  <c:v>#N/A</c:v>
                </c:pt>
                <c:pt idx="2894">
                  <c:v>#N/A</c:v>
                </c:pt>
                <c:pt idx="2895">
                  <c:v>#N/A</c:v>
                </c:pt>
                <c:pt idx="2896">
                  <c:v>#N/A</c:v>
                </c:pt>
                <c:pt idx="2897">
                  <c:v>#N/A</c:v>
                </c:pt>
                <c:pt idx="2898">
                  <c:v>#N/A</c:v>
                </c:pt>
                <c:pt idx="2899">
                  <c:v>#N/A</c:v>
                </c:pt>
                <c:pt idx="2900">
                  <c:v>#N/A</c:v>
                </c:pt>
                <c:pt idx="2901">
                  <c:v>#N/A</c:v>
                </c:pt>
                <c:pt idx="2902">
                  <c:v>#N/A</c:v>
                </c:pt>
                <c:pt idx="2903">
                  <c:v>#N/A</c:v>
                </c:pt>
                <c:pt idx="2904">
                  <c:v>#N/A</c:v>
                </c:pt>
                <c:pt idx="2905">
                  <c:v>#N/A</c:v>
                </c:pt>
                <c:pt idx="2906">
                  <c:v>#N/A</c:v>
                </c:pt>
                <c:pt idx="2907">
                  <c:v>#N/A</c:v>
                </c:pt>
                <c:pt idx="2908">
                  <c:v>#N/A</c:v>
                </c:pt>
                <c:pt idx="2909">
                  <c:v>#N/A</c:v>
                </c:pt>
                <c:pt idx="2910">
                  <c:v>#N/A</c:v>
                </c:pt>
                <c:pt idx="2911">
                  <c:v>#N/A</c:v>
                </c:pt>
                <c:pt idx="2912">
                  <c:v>#N/A</c:v>
                </c:pt>
                <c:pt idx="2913">
                  <c:v>#N/A</c:v>
                </c:pt>
                <c:pt idx="2914">
                  <c:v>#N/A</c:v>
                </c:pt>
                <c:pt idx="2915">
                  <c:v>#N/A</c:v>
                </c:pt>
                <c:pt idx="2916">
                  <c:v>#N/A</c:v>
                </c:pt>
                <c:pt idx="2917">
                  <c:v>#N/A</c:v>
                </c:pt>
                <c:pt idx="2918">
                  <c:v>#N/A</c:v>
                </c:pt>
                <c:pt idx="2919">
                  <c:v>#N/A</c:v>
                </c:pt>
                <c:pt idx="2920">
                  <c:v>#N/A</c:v>
                </c:pt>
                <c:pt idx="2921">
                  <c:v>#N/A</c:v>
                </c:pt>
                <c:pt idx="2922">
                  <c:v>#N/A</c:v>
                </c:pt>
                <c:pt idx="2923">
                  <c:v>#N/A</c:v>
                </c:pt>
                <c:pt idx="2924">
                  <c:v>#N/A</c:v>
                </c:pt>
                <c:pt idx="2925">
                  <c:v>#N/A</c:v>
                </c:pt>
                <c:pt idx="2926">
                  <c:v>#N/A</c:v>
                </c:pt>
                <c:pt idx="2927">
                  <c:v>#N/A</c:v>
                </c:pt>
                <c:pt idx="2928">
                  <c:v>#N/A</c:v>
                </c:pt>
                <c:pt idx="2929">
                  <c:v>#N/A</c:v>
                </c:pt>
                <c:pt idx="2930">
                  <c:v>#N/A</c:v>
                </c:pt>
                <c:pt idx="2931">
                  <c:v>#N/A</c:v>
                </c:pt>
                <c:pt idx="2932">
                  <c:v>#N/A</c:v>
                </c:pt>
                <c:pt idx="2933">
                  <c:v>#N/A</c:v>
                </c:pt>
                <c:pt idx="2934">
                  <c:v>#N/A</c:v>
                </c:pt>
                <c:pt idx="2935">
                  <c:v>#N/A</c:v>
                </c:pt>
                <c:pt idx="2936">
                  <c:v>#N/A</c:v>
                </c:pt>
                <c:pt idx="2937">
                  <c:v>#N/A</c:v>
                </c:pt>
                <c:pt idx="2938">
                  <c:v>#N/A</c:v>
                </c:pt>
                <c:pt idx="2939">
                  <c:v>#N/A</c:v>
                </c:pt>
                <c:pt idx="2940">
                  <c:v>#N/A</c:v>
                </c:pt>
                <c:pt idx="2941">
                  <c:v>#N/A</c:v>
                </c:pt>
                <c:pt idx="2942">
                  <c:v>#N/A</c:v>
                </c:pt>
                <c:pt idx="2943">
                  <c:v>#N/A</c:v>
                </c:pt>
                <c:pt idx="2944">
                  <c:v>#N/A</c:v>
                </c:pt>
                <c:pt idx="2945">
                  <c:v>#N/A</c:v>
                </c:pt>
                <c:pt idx="2946">
                  <c:v>#N/A</c:v>
                </c:pt>
                <c:pt idx="2947">
                  <c:v>#N/A</c:v>
                </c:pt>
                <c:pt idx="2948">
                  <c:v>#N/A</c:v>
                </c:pt>
                <c:pt idx="2949">
                  <c:v>#N/A</c:v>
                </c:pt>
                <c:pt idx="2950">
                  <c:v>#N/A</c:v>
                </c:pt>
                <c:pt idx="2951">
                  <c:v>#N/A</c:v>
                </c:pt>
                <c:pt idx="2952">
                  <c:v>#N/A</c:v>
                </c:pt>
                <c:pt idx="2953">
                  <c:v>#N/A</c:v>
                </c:pt>
                <c:pt idx="2954">
                  <c:v>#N/A</c:v>
                </c:pt>
                <c:pt idx="2955">
                  <c:v>#N/A</c:v>
                </c:pt>
                <c:pt idx="2956">
                  <c:v>#N/A</c:v>
                </c:pt>
                <c:pt idx="2957">
                  <c:v>#N/A</c:v>
                </c:pt>
                <c:pt idx="2958">
                  <c:v>#N/A</c:v>
                </c:pt>
                <c:pt idx="2959">
                  <c:v>#N/A</c:v>
                </c:pt>
                <c:pt idx="2960">
                  <c:v>#N/A</c:v>
                </c:pt>
                <c:pt idx="2961">
                  <c:v>#N/A</c:v>
                </c:pt>
                <c:pt idx="2962">
                  <c:v>#N/A</c:v>
                </c:pt>
                <c:pt idx="2963">
                  <c:v>#N/A</c:v>
                </c:pt>
                <c:pt idx="2964">
                  <c:v>#N/A</c:v>
                </c:pt>
                <c:pt idx="2965">
                  <c:v>#N/A</c:v>
                </c:pt>
                <c:pt idx="2966">
                  <c:v>#N/A</c:v>
                </c:pt>
                <c:pt idx="2967">
                  <c:v>#N/A</c:v>
                </c:pt>
                <c:pt idx="2968">
                  <c:v>#N/A</c:v>
                </c:pt>
                <c:pt idx="2969">
                  <c:v>#N/A</c:v>
                </c:pt>
                <c:pt idx="2970">
                  <c:v>#N/A</c:v>
                </c:pt>
                <c:pt idx="2971">
                  <c:v>#N/A</c:v>
                </c:pt>
                <c:pt idx="2972">
                  <c:v>#N/A</c:v>
                </c:pt>
                <c:pt idx="2973">
                  <c:v>#N/A</c:v>
                </c:pt>
                <c:pt idx="2974">
                  <c:v>#N/A</c:v>
                </c:pt>
                <c:pt idx="2975">
                  <c:v>#N/A</c:v>
                </c:pt>
                <c:pt idx="2976">
                  <c:v>#N/A</c:v>
                </c:pt>
                <c:pt idx="2977">
                  <c:v>#N/A</c:v>
                </c:pt>
                <c:pt idx="2978">
                  <c:v>#N/A</c:v>
                </c:pt>
                <c:pt idx="2979">
                  <c:v>#N/A</c:v>
                </c:pt>
                <c:pt idx="2980">
                  <c:v>#N/A</c:v>
                </c:pt>
                <c:pt idx="2981">
                  <c:v>#N/A</c:v>
                </c:pt>
                <c:pt idx="2982">
                  <c:v>#N/A</c:v>
                </c:pt>
                <c:pt idx="2983">
                  <c:v>#N/A</c:v>
                </c:pt>
                <c:pt idx="2984">
                  <c:v>#N/A</c:v>
                </c:pt>
                <c:pt idx="2985">
                  <c:v>#N/A</c:v>
                </c:pt>
                <c:pt idx="2986">
                  <c:v>#N/A</c:v>
                </c:pt>
                <c:pt idx="2987">
                  <c:v>#N/A</c:v>
                </c:pt>
                <c:pt idx="2988">
                  <c:v>#N/A</c:v>
                </c:pt>
                <c:pt idx="2989">
                  <c:v>#N/A</c:v>
                </c:pt>
                <c:pt idx="2990">
                  <c:v>#N/A</c:v>
                </c:pt>
                <c:pt idx="2991">
                  <c:v>#N/A</c:v>
                </c:pt>
                <c:pt idx="2992">
                  <c:v>#N/A</c:v>
                </c:pt>
                <c:pt idx="2993">
                  <c:v>#N/A</c:v>
                </c:pt>
                <c:pt idx="2994">
                  <c:v>#N/A</c:v>
                </c:pt>
                <c:pt idx="2995">
                  <c:v>#N/A</c:v>
                </c:pt>
                <c:pt idx="2996">
                  <c:v>#N/A</c:v>
                </c:pt>
                <c:pt idx="2997">
                  <c:v>#N/A</c:v>
                </c:pt>
                <c:pt idx="2998">
                  <c:v>#N/A</c:v>
                </c:pt>
                <c:pt idx="2999">
                  <c:v>#N/A</c:v>
                </c:pt>
                <c:pt idx="3000">
                  <c:v>#N/A</c:v>
                </c:pt>
                <c:pt idx="3001">
                  <c:v>#N/A</c:v>
                </c:pt>
                <c:pt idx="3002">
                  <c:v>#N/A</c:v>
                </c:pt>
                <c:pt idx="3003">
                  <c:v>#N/A</c:v>
                </c:pt>
                <c:pt idx="3004">
                  <c:v>#N/A</c:v>
                </c:pt>
                <c:pt idx="3005">
                  <c:v>#N/A</c:v>
                </c:pt>
                <c:pt idx="3006">
                  <c:v>#N/A</c:v>
                </c:pt>
                <c:pt idx="3007">
                  <c:v>#N/A</c:v>
                </c:pt>
                <c:pt idx="3008">
                  <c:v>#N/A</c:v>
                </c:pt>
                <c:pt idx="3009">
                  <c:v>#N/A</c:v>
                </c:pt>
                <c:pt idx="3010">
                  <c:v>#N/A</c:v>
                </c:pt>
                <c:pt idx="3011">
                  <c:v>#N/A</c:v>
                </c:pt>
                <c:pt idx="3012">
                  <c:v>#N/A</c:v>
                </c:pt>
                <c:pt idx="3013">
                  <c:v>#N/A</c:v>
                </c:pt>
                <c:pt idx="3014">
                  <c:v>#N/A</c:v>
                </c:pt>
                <c:pt idx="3015">
                  <c:v>#N/A</c:v>
                </c:pt>
                <c:pt idx="3016">
                  <c:v>#N/A</c:v>
                </c:pt>
                <c:pt idx="3017">
                  <c:v>#N/A</c:v>
                </c:pt>
                <c:pt idx="3018">
                  <c:v>#N/A</c:v>
                </c:pt>
                <c:pt idx="3019">
                  <c:v>#N/A</c:v>
                </c:pt>
                <c:pt idx="3020">
                  <c:v>#N/A</c:v>
                </c:pt>
                <c:pt idx="3021">
                  <c:v>#N/A</c:v>
                </c:pt>
                <c:pt idx="3022">
                  <c:v>#N/A</c:v>
                </c:pt>
                <c:pt idx="3023">
                  <c:v>#N/A</c:v>
                </c:pt>
                <c:pt idx="3024">
                  <c:v>#N/A</c:v>
                </c:pt>
                <c:pt idx="3025">
                  <c:v>#N/A</c:v>
                </c:pt>
                <c:pt idx="3026">
                  <c:v>#N/A</c:v>
                </c:pt>
                <c:pt idx="3027">
                  <c:v>#N/A</c:v>
                </c:pt>
                <c:pt idx="3028">
                  <c:v>#N/A</c:v>
                </c:pt>
                <c:pt idx="3029">
                  <c:v>#N/A</c:v>
                </c:pt>
                <c:pt idx="3030">
                  <c:v>#N/A</c:v>
                </c:pt>
                <c:pt idx="3031">
                  <c:v>#N/A</c:v>
                </c:pt>
                <c:pt idx="3032">
                  <c:v>#N/A</c:v>
                </c:pt>
                <c:pt idx="3033">
                  <c:v>#N/A</c:v>
                </c:pt>
                <c:pt idx="3034">
                  <c:v>#N/A</c:v>
                </c:pt>
                <c:pt idx="3035">
                  <c:v>#N/A</c:v>
                </c:pt>
                <c:pt idx="3036">
                  <c:v>#N/A</c:v>
                </c:pt>
                <c:pt idx="3037">
                  <c:v>#N/A</c:v>
                </c:pt>
                <c:pt idx="3038">
                  <c:v>#N/A</c:v>
                </c:pt>
                <c:pt idx="3039">
                  <c:v>#N/A</c:v>
                </c:pt>
                <c:pt idx="3040">
                  <c:v>#N/A</c:v>
                </c:pt>
                <c:pt idx="3041">
                  <c:v>#N/A</c:v>
                </c:pt>
                <c:pt idx="3042">
                  <c:v>#N/A</c:v>
                </c:pt>
                <c:pt idx="3043">
                  <c:v>#N/A</c:v>
                </c:pt>
                <c:pt idx="3044">
                  <c:v>#N/A</c:v>
                </c:pt>
                <c:pt idx="3045">
                  <c:v>#N/A</c:v>
                </c:pt>
                <c:pt idx="3046">
                  <c:v>#N/A</c:v>
                </c:pt>
                <c:pt idx="3047">
                  <c:v>#N/A</c:v>
                </c:pt>
                <c:pt idx="3048">
                  <c:v>#N/A</c:v>
                </c:pt>
                <c:pt idx="3049">
                  <c:v>#N/A</c:v>
                </c:pt>
                <c:pt idx="3050">
                  <c:v>#N/A</c:v>
                </c:pt>
                <c:pt idx="3051">
                  <c:v>#N/A</c:v>
                </c:pt>
                <c:pt idx="3052">
                  <c:v>#N/A</c:v>
                </c:pt>
                <c:pt idx="3053">
                  <c:v>#N/A</c:v>
                </c:pt>
                <c:pt idx="3054">
                  <c:v>#N/A</c:v>
                </c:pt>
                <c:pt idx="3055">
                  <c:v>#N/A</c:v>
                </c:pt>
                <c:pt idx="3056">
                  <c:v>#N/A</c:v>
                </c:pt>
                <c:pt idx="3057">
                  <c:v>#N/A</c:v>
                </c:pt>
                <c:pt idx="3058">
                  <c:v>#N/A</c:v>
                </c:pt>
                <c:pt idx="3059">
                  <c:v>#N/A</c:v>
                </c:pt>
                <c:pt idx="3060">
                  <c:v>#N/A</c:v>
                </c:pt>
                <c:pt idx="3061">
                  <c:v>#N/A</c:v>
                </c:pt>
                <c:pt idx="3062">
                  <c:v>#N/A</c:v>
                </c:pt>
                <c:pt idx="3063">
                  <c:v>#N/A</c:v>
                </c:pt>
                <c:pt idx="3064">
                  <c:v>#N/A</c:v>
                </c:pt>
                <c:pt idx="3065">
                  <c:v>#N/A</c:v>
                </c:pt>
                <c:pt idx="3066">
                  <c:v>#N/A</c:v>
                </c:pt>
                <c:pt idx="3067">
                  <c:v>#N/A</c:v>
                </c:pt>
                <c:pt idx="3068">
                  <c:v>#N/A</c:v>
                </c:pt>
                <c:pt idx="3069">
                  <c:v>#N/A</c:v>
                </c:pt>
                <c:pt idx="3070">
                  <c:v>#N/A</c:v>
                </c:pt>
                <c:pt idx="3071">
                  <c:v>#N/A</c:v>
                </c:pt>
                <c:pt idx="3072">
                  <c:v>#N/A</c:v>
                </c:pt>
                <c:pt idx="3073">
                  <c:v>#N/A</c:v>
                </c:pt>
                <c:pt idx="3074">
                  <c:v>#N/A</c:v>
                </c:pt>
                <c:pt idx="3075">
                  <c:v>#N/A</c:v>
                </c:pt>
                <c:pt idx="3076">
                  <c:v>#N/A</c:v>
                </c:pt>
                <c:pt idx="3077">
                  <c:v>#N/A</c:v>
                </c:pt>
                <c:pt idx="3078">
                  <c:v>#N/A</c:v>
                </c:pt>
                <c:pt idx="3079">
                  <c:v>#N/A</c:v>
                </c:pt>
                <c:pt idx="3080">
                  <c:v>#N/A</c:v>
                </c:pt>
                <c:pt idx="3081">
                  <c:v>#N/A</c:v>
                </c:pt>
                <c:pt idx="3082">
                  <c:v>#N/A</c:v>
                </c:pt>
                <c:pt idx="3083">
                  <c:v>#N/A</c:v>
                </c:pt>
                <c:pt idx="3084">
                  <c:v>#N/A</c:v>
                </c:pt>
                <c:pt idx="3085">
                  <c:v>#N/A</c:v>
                </c:pt>
                <c:pt idx="3086">
                  <c:v>#N/A</c:v>
                </c:pt>
                <c:pt idx="3087">
                  <c:v>#N/A</c:v>
                </c:pt>
                <c:pt idx="3088">
                  <c:v>#N/A</c:v>
                </c:pt>
                <c:pt idx="3089">
                  <c:v>#N/A</c:v>
                </c:pt>
                <c:pt idx="3090">
                  <c:v>#N/A</c:v>
                </c:pt>
                <c:pt idx="3091">
                  <c:v>#N/A</c:v>
                </c:pt>
                <c:pt idx="3092">
                  <c:v>#N/A</c:v>
                </c:pt>
                <c:pt idx="3093">
                  <c:v>#N/A</c:v>
                </c:pt>
                <c:pt idx="3094">
                  <c:v>#N/A</c:v>
                </c:pt>
                <c:pt idx="3095">
                  <c:v>#N/A</c:v>
                </c:pt>
                <c:pt idx="3096">
                  <c:v>#N/A</c:v>
                </c:pt>
                <c:pt idx="3097">
                  <c:v>#N/A</c:v>
                </c:pt>
                <c:pt idx="3098">
                  <c:v>#N/A</c:v>
                </c:pt>
                <c:pt idx="3099">
                  <c:v>#N/A</c:v>
                </c:pt>
                <c:pt idx="3100">
                  <c:v>#N/A</c:v>
                </c:pt>
                <c:pt idx="3101">
                  <c:v>#N/A</c:v>
                </c:pt>
                <c:pt idx="3102">
                  <c:v>#N/A</c:v>
                </c:pt>
                <c:pt idx="3103">
                  <c:v>#N/A</c:v>
                </c:pt>
                <c:pt idx="3104">
                  <c:v>#N/A</c:v>
                </c:pt>
                <c:pt idx="3105">
                  <c:v>#N/A</c:v>
                </c:pt>
                <c:pt idx="3106">
                  <c:v>#N/A</c:v>
                </c:pt>
                <c:pt idx="3107">
                  <c:v>#N/A</c:v>
                </c:pt>
                <c:pt idx="3108">
                  <c:v>#N/A</c:v>
                </c:pt>
                <c:pt idx="3109">
                  <c:v>#N/A</c:v>
                </c:pt>
                <c:pt idx="3110">
                  <c:v>#N/A</c:v>
                </c:pt>
                <c:pt idx="3111">
                  <c:v>#N/A</c:v>
                </c:pt>
                <c:pt idx="3112">
                  <c:v>#N/A</c:v>
                </c:pt>
                <c:pt idx="3113">
                  <c:v>#N/A</c:v>
                </c:pt>
                <c:pt idx="3114">
                  <c:v>#N/A</c:v>
                </c:pt>
                <c:pt idx="3115">
                  <c:v>#N/A</c:v>
                </c:pt>
                <c:pt idx="3116">
                  <c:v>#N/A</c:v>
                </c:pt>
                <c:pt idx="3117">
                  <c:v>#N/A</c:v>
                </c:pt>
                <c:pt idx="3118">
                  <c:v>#N/A</c:v>
                </c:pt>
                <c:pt idx="3119">
                  <c:v>#N/A</c:v>
                </c:pt>
                <c:pt idx="3120">
                  <c:v>#N/A</c:v>
                </c:pt>
                <c:pt idx="3121">
                  <c:v>#N/A</c:v>
                </c:pt>
                <c:pt idx="3122">
                  <c:v>#N/A</c:v>
                </c:pt>
                <c:pt idx="3123">
                  <c:v>#N/A</c:v>
                </c:pt>
                <c:pt idx="3124">
                  <c:v>#N/A</c:v>
                </c:pt>
                <c:pt idx="3125">
                  <c:v>#N/A</c:v>
                </c:pt>
                <c:pt idx="3126">
                  <c:v>#N/A</c:v>
                </c:pt>
                <c:pt idx="3127">
                  <c:v>#N/A</c:v>
                </c:pt>
                <c:pt idx="3128">
                  <c:v>#N/A</c:v>
                </c:pt>
                <c:pt idx="3129">
                  <c:v>#N/A</c:v>
                </c:pt>
                <c:pt idx="3130">
                  <c:v>#N/A</c:v>
                </c:pt>
                <c:pt idx="3131">
                  <c:v>#N/A</c:v>
                </c:pt>
                <c:pt idx="3132">
                  <c:v>#N/A</c:v>
                </c:pt>
                <c:pt idx="3133">
                  <c:v>#N/A</c:v>
                </c:pt>
                <c:pt idx="3134">
                  <c:v>#N/A</c:v>
                </c:pt>
                <c:pt idx="3135">
                  <c:v>#N/A</c:v>
                </c:pt>
                <c:pt idx="3136">
                  <c:v>#N/A</c:v>
                </c:pt>
                <c:pt idx="3137">
                  <c:v>#N/A</c:v>
                </c:pt>
                <c:pt idx="3138">
                  <c:v>#N/A</c:v>
                </c:pt>
                <c:pt idx="3139">
                  <c:v>#N/A</c:v>
                </c:pt>
                <c:pt idx="3140">
                  <c:v>#N/A</c:v>
                </c:pt>
                <c:pt idx="3141">
                  <c:v>#N/A</c:v>
                </c:pt>
                <c:pt idx="3142">
                  <c:v>#N/A</c:v>
                </c:pt>
                <c:pt idx="3143">
                  <c:v>#N/A</c:v>
                </c:pt>
                <c:pt idx="3144">
                  <c:v>#N/A</c:v>
                </c:pt>
                <c:pt idx="3145">
                  <c:v>#N/A</c:v>
                </c:pt>
                <c:pt idx="3146">
                  <c:v>#N/A</c:v>
                </c:pt>
                <c:pt idx="3147">
                  <c:v>#N/A</c:v>
                </c:pt>
                <c:pt idx="3148">
                  <c:v>#N/A</c:v>
                </c:pt>
                <c:pt idx="3149">
                  <c:v>#N/A</c:v>
                </c:pt>
                <c:pt idx="3150">
                  <c:v>#N/A</c:v>
                </c:pt>
                <c:pt idx="3151">
                  <c:v>#N/A</c:v>
                </c:pt>
                <c:pt idx="3152">
                  <c:v>#N/A</c:v>
                </c:pt>
                <c:pt idx="3153">
                  <c:v>#N/A</c:v>
                </c:pt>
                <c:pt idx="3154">
                  <c:v>#N/A</c:v>
                </c:pt>
                <c:pt idx="3155">
                  <c:v>#N/A</c:v>
                </c:pt>
                <c:pt idx="3156">
                  <c:v>#N/A</c:v>
                </c:pt>
                <c:pt idx="3157">
                  <c:v>#N/A</c:v>
                </c:pt>
                <c:pt idx="3158">
                  <c:v>#N/A</c:v>
                </c:pt>
                <c:pt idx="3159">
                  <c:v>#N/A</c:v>
                </c:pt>
                <c:pt idx="3160">
                  <c:v>#N/A</c:v>
                </c:pt>
                <c:pt idx="3161">
                  <c:v>#N/A</c:v>
                </c:pt>
                <c:pt idx="3162">
                  <c:v>#N/A</c:v>
                </c:pt>
                <c:pt idx="3163">
                  <c:v>#N/A</c:v>
                </c:pt>
                <c:pt idx="3164">
                  <c:v>#N/A</c:v>
                </c:pt>
                <c:pt idx="3165">
                  <c:v>#N/A</c:v>
                </c:pt>
                <c:pt idx="3166">
                  <c:v>#N/A</c:v>
                </c:pt>
                <c:pt idx="3167">
                  <c:v>#N/A</c:v>
                </c:pt>
                <c:pt idx="3168">
                  <c:v>#N/A</c:v>
                </c:pt>
                <c:pt idx="3169">
                  <c:v>#N/A</c:v>
                </c:pt>
                <c:pt idx="3170">
                  <c:v>#N/A</c:v>
                </c:pt>
                <c:pt idx="3171">
                  <c:v>#N/A</c:v>
                </c:pt>
                <c:pt idx="3172">
                  <c:v>#N/A</c:v>
                </c:pt>
                <c:pt idx="3173">
                  <c:v>#N/A</c:v>
                </c:pt>
                <c:pt idx="3174">
                  <c:v>#N/A</c:v>
                </c:pt>
                <c:pt idx="3175">
                  <c:v>#N/A</c:v>
                </c:pt>
                <c:pt idx="3176">
                  <c:v>#N/A</c:v>
                </c:pt>
                <c:pt idx="3177">
                  <c:v>#N/A</c:v>
                </c:pt>
                <c:pt idx="3178">
                  <c:v>#N/A</c:v>
                </c:pt>
                <c:pt idx="3179">
                  <c:v>#N/A</c:v>
                </c:pt>
                <c:pt idx="3180">
                  <c:v>#N/A</c:v>
                </c:pt>
                <c:pt idx="3181">
                  <c:v>#N/A</c:v>
                </c:pt>
                <c:pt idx="3182">
                  <c:v>#N/A</c:v>
                </c:pt>
                <c:pt idx="3183">
                  <c:v>#N/A</c:v>
                </c:pt>
                <c:pt idx="3184">
                  <c:v>#N/A</c:v>
                </c:pt>
                <c:pt idx="3185">
                  <c:v>#N/A</c:v>
                </c:pt>
                <c:pt idx="3186">
                  <c:v>#N/A</c:v>
                </c:pt>
                <c:pt idx="3187">
                  <c:v>#N/A</c:v>
                </c:pt>
                <c:pt idx="3188">
                  <c:v>#N/A</c:v>
                </c:pt>
                <c:pt idx="3189">
                  <c:v>#N/A</c:v>
                </c:pt>
                <c:pt idx="3190">
                  <c:v>#N/A</c:v>
                </c:pt>
                <c:pt idx="3191">
                  <c:v>#N/A</c:v>
                </c:pt>
                <c:pt idx="3192">
                  <c:v>#N/A</c:v>
                </c:pt>
                <c:pt idx="3193">
                  <c:v>#N/A</c:v>
                </c:pt>
                <c:pt idx="3194">
                  <c:v>#N/A</c:v>
                </c:pt>
                <c:pt idx="3195">
                  <c:v>#N/A</c:v>
                </c:pt>
                <c:pt idx="3196">
                  <c:v>#N/A</c:v>
                </c:pt>
                <c:pt idx="3197">
                  <c:v>#N/A</c:v>
                </c:pt>
                <c:pt idx="3198">
                  <c:v>#N/A</c:v>
                </c:pt>
                <c:pt idx="3199">
                  <c:v>#N/A</c:v>
                </c:pt>
                <c:pt idx="3200">
                  <c:v>#N/A</c:v>
                </c:pt>
                <c:pt idx="3201">
                  <c:v>#N/A</c:v>
                </c:pt>
                <c:pt idx="3202">
                  <c:v>#N/A</c:v>
                </c:pt>
                <c:pt idx="3203">
                  <c:v>#N/A</c:v>
                </c:pt>
                <c:pt idx="3204">
                  <c:v>#N/A</c:v>
                </c:pt>
                <c:pt idx="3205">
                  <c:v>#N/A</c:v>
                </c:pt>
                <c:pt idx="3206">
                  <c:v>#N/A</c:v>
                </c:pt>
                <c:pt idx="3207">
                  <c:v>#N/A</c:v>
                </c:pt>
                <c:pt idx="3208">
                  <c:v>#N/A</c:v>
                </c:pt>
                <c:pt idx="3209">
                  <c:v>#N/A</c:v>
                </c:pt>
                <c:pt idx="3210">
                  <c:v>#N/A</c:v>
                </c:pt>
                <c:pt idx="3211">
                  <c:v>#N/A</c:v>
                </c:pt>
                <c:pt idx="3212">
                  <c:v>#N/A</c:v>
                </c:pt>
                <c:pt idx="3213">
                  <c:v>#N/A</c:v>
                </c:pt>
                <c:pt idx="3214">
                  <c:v>#N/A</c:v>
                </c:pt>
                <c:pt idx="3215">
                  <c:v>#N/A</c:v>
                </c:pt>
                <c:pt idx="3216">
                  <c:v>#N/A</c:v>
                </c:pt>
                <c:pt idx="3217">
                  <c:v>#N/A</c:v>
                </c:pt>
                <c:pt idx="3218">
                  <c:v>0.11164351851851852</c:v>
                </c:pt>
                <c:pt idx="3219">
                  <c:v>#N/A</c:v>
                </c:pt>
                <c:pt idx="3220">
                  <c:v>#N/A</c:v>
                </c:pt>
                <c:pt idx="3221">
                  <c:v>#N/A</c:v>
                </c:pt>
                <c:pt idx="3222">
                  <c:v>#N/A</c:v>
                </c:pt>
                <c:pt idx="3223">
                  <c:v>#N/A</c:v>
                </c:pt>
                <c:pt idx="3224">
                  <c:v>#N/A</c:v>
                </c:pt>
                <c:pt idx="3225">
                  <c:v>#N/A</c:v>
                </c:pt>
                <c:pt idx="3226">
                  <c:v>#N/A</c:v>
                </c:pt>
                <c:pt idx="3227">
                  <c:v>#N/A</c:v>
                </c:pt>
                <c:pt idx="3228">
                  <c:v>#N/A</c:v>
                </c:pt>
                <c:pt idx="3229">
                  <c:v>#N/A</c:v>
                </c:pt>
                <c:pt idx="3230">
                  <c:v>#N/A</c:v>
                </c:pt>
                <c:pt idx="3231">
                  <c:v>#N/A</c:v>
                </c:pt>
                <c:pt idx="3232">
                  <c:v>#N/A</c:v>
                </c:pt>
                <c:pt idx="3233">
                  <c:v>#N/A</c:v>
                </c:pt>
                <c:pt idx="3234">
                  <c:v>#N/A</c:v>
                </c:pt>
                <c:pt idx="3235">
                  <c:v>#N/A</c:v>
                </c:pt>
                <c:pt idx="3236">
                  <c:v>#N/A</c:v>
                </c:pt>
                <c:pt idx="3237">
                  <c:v>#N/A</c:v>
                </c:pt>
                <c:pt idx="3238">
                  <c:v>#N/A</c:v>
                </c:pt>
                <c:pt idx="3239">
                  <c:v>#N/A</c:v>
                </c:pt>
                <c:pt idx="3240">
                  <c:v>#N/A</c:v>
                </c:pt>
                <c:pt idx="3241">
                  <c:v>#N/A</c:v>
                </c:pt>
                <c:pt idx="3242">
                  <c:v>#N/A</c:v>
                </c:pt>
                <c:pt idx="3243">
                  <c:v>#N/A</c:v>
                </c:pt>
                <c:pt idx="3244">
                  <c:v>#N/A</c:v>
                </c:pt>
                <c:pt idx="3245">
                  <c:v>#N/A</c:v>
                </c:pt>
                <c:pt idx="3246">
                  <c:v>#N/A</c:v>
                </c:pt>
                <c:pt idx="3247">
                  <c:v>#N/A</c:v>
                </c:pt>
                <c:pt idx="3248">
                  <c:v>#N/A</c:v>
                </c:pt>
                <c:pt idx="3249">
                  <c:v>#N/A</c:v>
                </c:pt>
                <c:pt idx="3250">
                  <c:v>#N/A</c:v>
                </c:pt>
                <c:pt idx="3251">
                  <c:v>#N/A</c:v>
                </c:pt>
                <c:pt idx="3252">
                  <c:v>#N/A</c:v>
                </c:pt>
                <c:pt idx="3253">
                  <c:v>#N/A</c:v>
                </c:pt>
                <c:pt idx="3254">
                  <c:v>#N/A</c:v>
                </c:pt>
                <c:pt idx="3255">
                  <c:v>#N/A</c:v>
                </c:pt>
                <c:pt idx="3256">
                  <c:v>#N/A</c:v>
                </c:pt>
                <c:pt idx="3257">
                  <c:v>#N/A</c:v>
                </c:pt>
                <c:pt idx="3258">
                  <c:v>#N/A</c:v>
                </c:pt>
                <c:pt idx="3259">
                  <c:v>#N/A</c:v>
                </c:pt>
                <c:pt idx="3260">
                  <c:v>#N/A</c:v>
                </c:pt>
                <c:pt idx="3261">
                  <c:v>#N/A</c:v>
                </c:pt>
                <c:pt idx="3262">
                  <c:v>#N/A</c:v>
                </c:pt>
                <c:pt idx="3263">
                  <c:v>#N/A</c:v>
                </c:pt>
                <c:pt idx="3264">
                  <c:v>#N/A</c:v>
                </c:pt>
                <c:pt idx="3265">
                  <c:v>#N/A</c:v>
                </c:pt>
                <c:pt idx="3266">
                  <c:v>#N/A</c:v>
                </c:pt>
                <c:pt idx="3267">
                  <c:v>#N/A</c:v>
                </c:pt>
                <c:pt idx="3268">
                  <c:v>#N/A</c:v>
                </c:pt>
                <c:pt idx="3269">
                  <c:v>#N/A</c:v>
                </c:pt>
                <c:pt idx="3270">
                  <c:v>#N/A</c:v>
                </c:pt>
                <c:pt idx="3271">
                  <c:v>#N/A</c:v>
                </c:pt>
                <c:pt idx="3272">
                  <c:v>#N/A</c:v>
                </c:pt>
                <c:pt idx="3273">
                  <c:v>#N/A</c:v>
                </c:pt>
                <c:pt idx="3274">
                  <c:v>#N/A</c:v>
                </c:pt>
                <c:pt idx="3275">
                  <c:v>#N/A</c:v>
                </c:pt>
                <c:pt idx="3276">
                  <c:v>#N/A</c:v>
                </c:pt>
                <c:pt idx="3277">
                  <c:v>#N/A</c:v>
                </c:pt>
                <c:pt idx="3278">
                  <c:v>#N/A</c:v>
                </c:pt>
                <c:pt idx="3279">
                  <c:v>#N/A</c:v>
                </c:pt>
                <c:pt idx="3280">
                  <c:v>#N/A</c:v>
                </c:pt>
                <c:pt idx="3281">
                  <c:v>#N/A</c:v>
                </c:pt>
                <c:pt idx="3282">
                  <c:v>#N/A</c:v>
                </c:pt>
                <c:pt idx="3283">
                  <c:v>#N/A</c:v>
                </c:pt>
                <c:pt idx="3284">
                  <c:v>#N/A</c:v>
                </c:pt>
                <c:pt idx="3285">
                  <c:v>#N/A</c:v>
                </c:pt>
                <c:pt idx="3286">
                  <c:v>#N/A</c:v>
                </c:pt>
                <c:pt idx="3287">
                  <c:v>#N/A</c:v>
                </c:pt>
                <c:pt idx="3288">
                  <c:v>#N/A</c:v>
                </c:pt>
                <c:pt idx="3289">
                  <c:v>#N/A</c:v>
                </c:pt>
                <c:pt idx="3290">
                  <c:v>#N/A</c:v>
                </c:pt>
                <c:pt idx="3291">
                  <c:v>#N/A</c:v>
                </c:pt>
                <c:pt idx="3292">
                  <c:v>#N/A</c:v>
                </c:pt>
                <c:pt idx="3293">
                  <c:v>#N/A</c:v>
                </c:pt>
                <c:pt idx="3294">
                  <c:v>#N/A</c:v>
                </c:pt>
                <c:pt idx="3295">
                  <c:v>#N/A</c:v>
                </c:pt>
                <c:pt idx="3296">
                  <c:v>#N/A</c:v>
                </c:pt>
                <c:pt idx="3297">
                  <c:v>#N/A</c:v>
                </c:pt>
                <c:pt idx="3298">
                  <c:v>#N/A</c:v>
                </c:pt>
                <c:pt idx="3299">
                  <c:v>#N/A</c:v>
                </c:pt>
                <c:pt idx="3300">
                  <c:v>#N/A</c:v>
                </c:pt>
                <c:pt idx="3301">
                  <c:v>#N/A</c:v>
                </c:pt>
                <c:pt idx="3302">
                  <c:v>#N/A</c:v>
                </c:pt>
                <c:pt idx="3303">
                  <c:v>#N/A</c:v>
                </c:pt>
                <c:pt idx="3304">
                  <c:v>#N/A</c:v>
                </c:pt>
                <c:pt idx="3305">
                  <c:v>#N/A</c:v>
                </c:pt>
                <c:pt idx="3306">
                  <c:v>#N/A</c:v>
                </c:pt>
                <c:pt idx="3307">
                  <c:v>#N/A</c:v>
                </c:pt>
                <c:pt idx="3308">
                  <c:v>#N/A</c:v>
                </c:pt>
                <c:pt idx="3309">
                  <c:v>#N/A</c:v>
                </c:pt>
                <c:pt idx="3310">
                  <c:v>#N/A</c:v>
                </c:pt>
                <c:pt idx="3311">
                  <c:v>#N/A</c:v>
                </c:pt>
                <c:pt idx="3312">
                  <c:v>#N/A</c:v>
                </c:pt>
                <c:pt idx="3313">
                  <c:v>#N/A</c:v>
                </c:pt>
                <c:pt idx="3314">
                  <c:v>#N/A</c:v>
                </c:pt>
                <c:pt idx="3315">
                  <c:v>#N/A</c:v>
                </c:pt>
                <c:pt idx="3316">
                  <c:v>#N/A</c:v>
                </c:pt>
                <c:pt idx="3317">
                  <c:v>#N/A</c:v>
                </c:pt>
                <c:pt idx="3318">
                  <c:v>#N/A</c:v>
                </c:pt>
                <c:pt idx="3319">
                  <c:v>#N/A</c:v>
                </c:pt>
                <c:pt idx="3320">
                  <c:v>#N/A</c:v>
                </c:pt>
                <c:pt idx="3321">
                  <c:v>#N/A</c:v>
                </c:pt>
                <c:pt idx="3322">
                  <c:v>#N/A</c:v>
                </c:pt>
                <c:pt idx="3323">
                  <c:v>#N/A</c:v>
                </c:pt>
                <c:pt idx="3324">
                  <c:v>#N/A</c:v>
                </c:pt>
                <c:pt idx="3325">
                  <c:v>#N/A</c:v>
                </c:pt>
                <c:pt idx="3326">
                  <c:v>#N/A</c:v>
                </c:pt>
                <c:pt idx="3327">
                  <c:v>#N/A</c:v>
                </c:pt>
                <c:pt idx="3328">
                  <c:v>#N/A</c:v>
                </c:pt>
                <c:pt idx="3329">
                  <c:v>#N/A</c:v>
                </c:pt>
                <c:pt idx="3330">
                  <c:v>#N/A</c:v>
                </c:pt>
                <c:pt idx="3331">
                  <c:v>#N/A</c:v>
                </c:pt>
                <c:pt idx="3332">
                  <c:v>#N/A</c:v>
                </c:pt>
                <c:pt idx="3333">
                  <c:v>#N/A</c:v>
                </c:pt>
                <c:pt idx="3334">
                  <c:v>#N/A</c:v>
                </c:pt>
                <c:pt idx="3335">
                  <c:v>#N/A</c:v>
                </c:pt>
                <c:pt idx="3336">
                  <c:v>#N/A</c:v>
                </c:pt>
                <c:pt idx="3337">
                  <c:v>#N/A</c:v>
                </c:pt>
                <c:pt idx="3338">
                  <c:v>#N/A</c:v>
                </c:pt>
                <c:pt idx="3339">
                  <c:v>#N/A</c:v>
                </c:pt>
                <c:pt idx="3340">
                  <c:v>#N/A</c:v>
                </c:pt>
                <c:pt idx="3341">
                  <c:v>#N/A</c:v>
                </c:pt>
                <c:pt idx="3342">
                  <c:v>#N/A</c:v>
                </c:pt>
                <c:pt idx="3343">
                  <c:v>#N/A</c:v>
                </c:pt>
                <c:pt idx="3344">
                  <c:v>#N/A</c:v>
                </c:pt>
                <c:pt idx="3345">
                  <c:v>#N/A</c:v>
                </c:pt>
                <c:pt idx="3346">
                  <c:v>#N/A</c:v>
                </c:pt>
                <c:pt idx="3347">
                  <c:v>#N/A</c:v>
                </c:pt>
                <c:pt idx="3348">
                  <c:v>#N/A</c:v>
                </c:pt>
                <c:pt idx="3349">
                  <c:v>#N/A</c:v>
                </c:pt>
                <c:pt idx="3350">
                  <c:v>#N/A</c:v>
                </c:pt>
                <c:pt idx="3351">
                  <c:v>#N/A</c:v>
                </c:pt>
                <c:pt idx="3352">
                  <c:v>#N/A</c:v>
                </c:pt>
                <c:pt idx="3353">
                  <c:v>#N/A</c:v>
                </c:pt>
                <c:pt idx="3354">
                  <c:v>#N/A</c:v>
                </c:pt>
                <c:pt idx="3355">
                  <c:v>#N/A</c:v>
                </c:pt>
                <c:pt idx="3356">
                  <c:v>#N/A</c:v>
                </c:pt>
                <c:pt idx="3357">
                  <c:v>#N/A</c:v>
                </c:pt>
                <c:pt idx="3358">
                  <c:v>#N/A</c:v>
                </c:pt>
                <c:pt idx="3359">
                  <c:v>#N/A</c:v>
                </c:pt>
                <c:pt idx="3360">
                  <c:v>#N/A</c:v>
                </c:pt>
                <c:pt idx="3361">
                  <c:v>#N/A</c:v>
                </c:pt>
                <c:pt idx="3362">
                  <c:v>#N/A</c:v>
                </c:pt>
                <c:pt idx="3363">
                  <c:v>#N/A</c:v>
                </c:pt>
                <c:pt idx="3364">
                  <c:v>#N/A</c:v>
                </c:pt>
                <c:pt idx="3365">
                  <c:v>#N/A</c:v>
                </c:pt>
                <c:pt idx="3366">
                  <c:v>#N/A</c:v>
                </c:pt>
                <c:pt idx="3367">
                  <c:v>#N/A</c:v>
                </c:pt>
                <c:pt idx="3368">
                  <c:v>#N/A</c:v>
                </c:pt>
                <c:pt idx="3369">
                  <c:v>#N/A</c:v>
                </c:pt>
                <c:pt idx="3370">
                  <c:v>#N/A</c:v>
                </c:pt>
                <c:pt idx="3371">
                  <c:v>#N/A</c:v>
                </c:pt>
                <c:pt idx="3372">
                  <c:v>#N/A</c:v>
                </c:pt>
                <c:pt idx="3373">
                  <c:v>#N/A</c:v>
                </c:pt>
                <c:pt idx="3374">
                  <c:v>#N/A</c:v>
                </c:pt>
                <c:pt idx="3375">
                  <c:v>#N/A</c:v>
                </c:pt>
                <c:pt idx="3376">
                  <c:v>#N/A</c:v>
                </c:pt>
                <c:pt idx="3377">
                  <c:v>#N/A</c:v>
                </c:pt>
                <c:pt idx="3378">
                  <c:v>#N/A</c:v>
                </c:pt>
                <c:pt idx="3379">
                  <c:v>#N/A</c:v>
                </c:pt>
                <c:pt idx="3380">
                  <c:v>#N/A</c:v>
                </c:pt>
                <c:pt idx="3381">
                  <c:v>#N/A</c:v>
                </c:pt>
                <c:pt idx="3382">
                  <c:v>#N/A</c:v>
                </c:pt>
                <c:pt idx="3383">
                  <c:v>#N/A</c:v>
                </c:pt>
                <c:pt idx="3384">
                  <c:v>#N/A</c:v>
                </c:pt>
                <c:pt idx="3385">
                  <c:v>#N/A</c:v>
                </c:pt>
                <c:pt idx="3386">
                  <c:v>#N/A</c:v>
                </c:pt>
                <c:pt idx="3387">
                  <c:v>#N/A</c:v>
                </c:pt>
                <c:pt idx="3388">
                  <c:v>#N/A</c:v>
                </c:pt>
                <c:pt idx="3389">
                  <c:v>#N/A</c:v>
                </c:pt>
                <c:pt idx="3390">
                  <c:v>#N/A</c:v>
                </c:pt>
                <c:pt idx="3391">
                  <c:v>#N/A</c:v>
                </c:pt>
                <c:pt idx="3392">
                  <c:v>#N/A</c:v>
                </c:pt>
                <c:pt idx="3393">
                  <c:v>#N/A</c:v>
                </c:pt>
                <c:pt idx="3394">
                  <c:v>#N/A</c:v>
                </c:pt>
                <c:pt idx="3395">
                  <c:v>#N/A</c:v>
                </c:pt>
                <c:pt idx="3396">
                  <c:v>#N/A</c:v>
                </c:pt>
                <c:pt idx="3397">
                  <c:v>#N/A</c:v>
                </c:pt>
                <c:pt idx="3398">
                  <c:v>#N/A</c:v>
                </c:pt>
                <c:pt idx="3399">
                  <c:v>#N/A</c:v>
                </c:pt>
                <c:pt idx="3400">
                  <c:v>#N/A</c:v>
                </c:pt>
                <c:pt idx="3401">
                  <c:v>#N/A</c:v>
                </c:pt>
                <c:pt idx="3402">
                  <c:v>#N/A</c:v>
                </c:pt>
                <c:pt idx="3403">
                  <c:v>#N/A</c:v>
                </c:pt>
                <c:pt idx="3404">
                  <c:v>#N/A</c:v>
                </c:pt>
                <c:pt idx="3405">
                  <c:v>#N/A</c:v>
                </c:pt>
                <c:pt idx="3406">
                  <c:v>#N/A</c:v>
                </c:pt>
                <c:pt idx="3407">
                  <c:v>#N/A</c:v>
                </c:pt>
                <c:pt idx="3408">
                  <c:v>#N/A</c:v>
                </c:pt>
                <c:pt idx="3409">
                  <c:v>#N/A</c:v>
                </c:pt>
                <c:pt idx="3410">
                  <c:v>#N/A</c:v>
                </c:pt>
                <c:pt idx="3411">
                  <c:v>#N/A</c:v>
                </c:pt>
                <c:pt idx="3412">
                  <c:v>#N/A</c:v>
                </c:pt>
                <c:pt idx="3413">
                  <c:v>#N/A</c:v>
                </c:pt>
                <c:pt idx="3414">
                  <c:v>#N/A</c:v>
                </c:pt>
                <c:pt idx="3415">
                  <c:v>#N/A</c:v>
                </c:pt>
                <c:pt idx="3416">
                  <c:v>#N/A</c:v>
                </c:pt>
                <c:pt idx="3417">
                  <c:v>#N/A</c:v>
                </c:pt>
                <c:pt idx="3418">
                  <c:v>#N/A</c:v>
                </c:pt>
                <c:pt idx="3419">
                  <c:v>#N/A</c:v>
                </c:pt>
                <c:pt idx="3420">
                  <c:v>#N/A</c:v>
                </c:pt>
                <c:pt idx="3421">
                  <c:v>#N/A</c:v>
                </c:pt>
                <c:pt idx="3422">
                  <c:v>#N/A</c:v>
                </c:pt>
                <c:pt idx="3423">
                  <c:v>#N/A</c:v>
                </c:pt>
                <c:pt idx="3424">
                  <c:v>#N/A</c:v>
                </c:pt>
                <c:pt idx="3425">
                  <c:v>#N/A</c:v>
                </c:pt>
                <c:pt idx="3426">
                  <c:v>#N/A</c:v>
                </c:pt>
                <c:pt idx="3427">
                  <c:v>#N/A</c:v>
                </c:pt>
                <c:pt idx="3428">
                  <c:v>#N/A</c:v>
                </c:pt>
                <c:pt idx="3429">
                  <c:v>#N/A</c:v>
                </c:pt>
                <c:pt idx="3430">
                  <c:v>#N/A</c:v>
                </c:pt>
                <c:pt idx="3431">
                  <c:v>#N/A</c:v>
                </c:pt>
                <c:pt idx="3432">
                  <c:v>#N/A</c:v>
                </c:pt>
                <c:pt idx="3433">
                  <c:v>#N/A</c:v>
                </c:pt>
                <c:pt idx="3434">
                  <c:v>#N/A</c:v>
                </c:pt>
                <c:pt idx="3435">
                  <c:v>#N/A</c:v>
                </c:pt>
                <c:pt idx="3436">
                  <c:v>#N/A</c:v>
                </c:pt>
                <c:pt idx="3437">
                  <c:v>#N/A</c:v>
                </c:pt>
                <c:pt idx="3438">
                  <c:v>#N/A</c:v>
                </c:pt>
                <c:pt idx="3439">
                  <c:v>#N/A</c:v>
                </c:pt>
                <c:pt idx="3440">
                  <c:v>#N/A</c:v>
                </c:pt>
                <c:pt idx="3441">
                  <c:v>#N/A</c:v>
                </c:pt>
                <c:pt idx="3442">
                  <c:v>#N/A</c:v>
                </c:pt>
                <c:pt idx="3443">
                  <c:v>#N/A</c:v>
                </c:pt>
                <c:pt idx="3444">
                  <c:v>#N/A</c:v>
                </c:pt>
                <c:pt idx="3445">
                  <c:v>#N/A</c:v>
                </c:pt>
                <c:pt idx="3446">
                  <c:v>#N/A</c:v>
                </c:pt>
                <c:pt idx="3447">
                  <c:v>#N/A</c:v>
                </c:pt>
                <c:pt idx="3448">
                  <c:v>#N/A</c:v>
                </c:pt>
                <c:pt idx="3449">
                  <c:v>#N/A</c:v>
                </c:pt>
                <c:pt idx="3450">
                  <c:v>#N/A</c:v>
                </c:pt>
                <c:pt idx="3451">
                  <c:v>#N/A</c:v>
                </c:pt>
                <c:pt idx="3452">
                  <c:v>#N/A</c:v>
                </c:pt>
                <c:pt idx="3453">
                  <c:v>#N/A</c:v>
                </c:pt>
                <c:pt idx="3454">
                  <c:v>#N/A</c:v>
                </c:pt>
                <c:pt idx="3455">
                  <c:v>#N/A</c:v>
                </c:pt>
                <c:pt idx="3456">
                  <c:v>#N/A</c:v>
                </c:pt>
                <c:pt idx="3457">
                  <c:v>#N/A</c:v>
                </c:pt>
                <c:pt idx="3458">
                  <c:v>#N/A</c:v>
                </c:pt>
                <c:pt idx="3459">
                  <c:v>#N/A</c:v>
                </c:pt>
                <c:pt idx="3460">
                  <c:v>#N/A</c:v>
                </c:pt>
                <c:pt idx="3461">
                  <c:v>#N/A</c:v>
                </c:pt>
                <c:pt idx="3462">
                  <c:v>#N/A</c:v>
                </c:pt>
                <c:pt idx="3463">
                  <c:v>#N/A</c:v>
                </c:pt>
                <c:pt idx="3464">
                  <c:v>#N/A</c:v>
                </c:pt>
                <c:pt idx="3465">
                  <c:v>#N/A</c:v>
                </c:pt>
                <c:pt idx="3466">
                  <c:v>#N/A</c:v>
                </c:pt>
                <c:pt idx="3467">
                  <c:v>#N/A</c:v>
                </c:pt>
                <c:pt idx="3468">
                  <c:v>#N/A</c:v>
                </c:pt>
                <c:pt idx="3469">
                  <c:v>#N/A</c:v>
                </c:pt>
                <c:pt idx="3470">
                  <c:v>#N/A</c:v>
                </c:pt>
                <c:pt idx="3471">
                  <c:v>#N/A</c:v>
                </c:pt>
                <c:pt idx="3472">
                  <c:v>#N/A</c:v>
                </c:pt>
                <c:pt idx="3473">
                  <c:v>#N/A</c:v>
                </c:pt>
                <c:pt idx="3474">
                  <c:v>#N/A</c:v>
                </c:pt>
                <c:pt idx="3475">
                  <c:v>#N/A</c:v>
                </c:pt>
                <c:pt idx="3476">
                  <c:v>#N/A</c:v>
                </c:pt>
                <c:pt idx="3477">
                  <c:v>#N/A</c:v>
                </c:pt>
                <c:pt idx="3478">
                  <c:v>#N/A</c:v>
                </c:pt>
                <c:pt idx="3479">
                  <c:v>#N/A</c:v>
                </c:pt>
                <c:pt idx="3480">
                  <c:v>#N/A</c:v>
                </c:pt>
                <c:pt idx="3481">
                  <c:v>#N/A</c:v>
                </c:pt>
                <c:pt idx="3482">
                  <c:v>#N/A</c:v>
                </c:pt>
                <c:pt idx="3483">
                  <c:v>#N/A</c:v>
                </c:pt>
                <c:pt idx="3484">
                  <c:v>#N/A</c:v>
                </c:pt>
                <c:pt idx="3485">
                  <c:v>#N/A</c:v>
                </c:pt>
                <c:pt idx="3486">
                  <c:v>#N/A</c:v>
                </c:pt>
                <c:pt idx="3487">
                  <c:v>#N/A</c:v>
                </c:pt>
                <c:pt idx="3488">
                  <c:v>#N/A</c:v>
                </c:pt>
                <c:pt idx="3489">
                  <c:v>#N/A</c:v>
                </c:pt>
                <c:pt idx="3490">
                  <c:v>#N/A</c:v>
                </c:pt>
                <c:pt idx="3491">
                  <c:v>#N/A</c:v>
                </c:pt>
                <c:pt idx="3492">
                  <c:v>#N/A</c:v>
                </c:pt>
                <c:pt idx="3493">
                  <c:v>#N/A</c:v>
                </c:pt>
                <c:pt idx="3494">
                  <c:v>#N/A</c:v>
                </c:pt>
                <c:pt idx="3495">
                  <c:v>#N/A</c:v>
                </c:pt>
                <c:pt idx="3496">
                  <c:v>#N/A</c:v>
                </c:pt>
                <c:pt idx="3497">
                  <c:v>#N/A</c:v>
                </c:pt>
                <c:pt idx="3498">
                  <c:v>#N/A</c:v>
                </c:pt>
                <c:pt idx="3499">
                  <c:v>#N/A</c:v>
                </c:pt>
                <c:pt idx="3500">
                  <c:v>#N/A</c:v>
                </c:pt>
                <c:pt idx="3501">
                  <c:v>#N/A</c:v>
                </c:pt>
                <c:pt idx="3502">
                  <c:v>#N/A</c:v>
                </c:pt>
                <c:pt idx="3503">
                  <c:v>#N/A</c:v>
                </c:pt>
                <c:pt idx="3504">
                  <c:v>#N/A</c:v>
                </c:pt>
                <c:pt idx="3505">
                  <c:v>#N/A</c:v>
                </c:pt>
                <c:pt idx="3506">
                  <c:v>#N/A</c:v>
                </c:pt>
                <c:pt idx="3507">
                  <c:v>#N/A</c:v>
                </c:pt>
                <c:pt idx="3508">
                  <c:v>#N/A</c:v>
                </c:pt>
                <c:pt idx="3509">
                  <c:v>#N/A</c:v>
                </c:pt>
                <c:pt idx="3510">
                  <c:v>#N/A</c:v>
                </c:pt>
                <c:pt idx="3511">
                  <c:v>#N/A</c:v>
                </c:pt>
                <c:pt idx="3512">
                  <c:v>#N/A</c:v>
                </c:pt>
                <c:pt idx="3513">
                  <c:v>#N/A</c:v>
                </c:pt>
                <c:pt idx="3514">
                  <c:v>#N/A</c:v>
                </c:pt>
                <c:pt idx="3515">
                  <c:v>#N/A</c:v>
                </c:pt>
                <c:pt idx="3516">
                  <c:v>#N/A</c:v>
                </c:pt>
                <c:pt idx="3517">
                  <c:v>#N/A</c:v>
                </c:pt>
                <c:pt idx="3518">
                  <c:v>#N/A</c:v>
                </c:pt>
                <c:pt idx="3519">
                  <c:v>#N/A</c:v>
                </c:pt>
                <c:pt idx="3520">
                  <c:v>#N/A</c:v>
                </c:pt>
                <c:pt idx="3521">
                  <c:v>#N/A</c:v>
                </c:pt>
                <c:pt idx="3522">
                  <c:v>#N/A</c:v>
                </c:pt>
                <c:pt idx="3523">
                  <c:v>#N/A</c:v>
                </c:pt>
                <c:pt idx="3524">
                  <c:v>#N/A</c:v>
                </c:pt>
                <c:pt idx="3525">
                  <c:v>#N/A</c:v>
                </c:pt>
                <c:pt idx="3526">
                  <c:v>#N/A</c:v>
                </c:pt>
                <c:pt idx="3527">
                  <c:v>#N/A</c:v>
                </c:pt>
                <c:pt idx="3528">
                  <c:v>#N/A</c:v>
                </c:pt>
                <c:pt idx="3529">
                  <c:v>#N/A</c:v>
                </c:pt>
                <c:pt idx="3530">
                  <c:v>#N/A</c:v>
                </c:pt>
                <c:pt idx="3531">
                  <c:v>#N/A</c:v>
                </c:pt>
                <c:pt idx="3532">
                  <c:v>#N/A</c:v>
                </c:pt>
                <c:pt idx="3533">
                  <c:v>#N/A</c:v>
                </c:pt>
                <c:pt idx="3534">
                  <c:v>#N/A</c:v>
                </c:pt>
                <c:pt idx="3535">
                  <c:v>#N/A</c:v>
                </c:pt>
                <c:pt idx="3536">
                  <c:v>#N/A</c:v>
                </c:pt>
                <c:pt idx="3537">
                  <c:v>#N/A</c:v>
                </c:pt>
                <c:pt idx="3538">
                  <c:v>#N/A</c:v>
                </c:pt>
                <c:pt idx="3539">
                  <c:v>#N/A</c:v>
                </c:pt>
                <c:pt idx="3540">
                  <c:v>#N/A</c:v>
                </c:pt>
                <c:pt idx="3541">
                  <c:v>#N/A</c:v>
                </c:pt>
                <c:pt idx="3542">
                  <c:v>#N/A</c:v>
                </c:pt>
                <c:pt idx="3543">
                  <c:v>#N/A</c:v>
                </c:pt>
                <c:pt idx="3544">
                  <c:v>#N/A</c:v>
                </c:pt>
                <c:pt idx="3545">
                  <c:v>#N/A</c:v>
                </c:pt>
                <c:pt idx="3546">
                  <c:v>#N/A</c:v>
                </c:pt>
                <c:pt idx="3547">
                  <c:v>#N/A</c:v>
                </c:pt>
                <c:pt idx="3548">
                  <c:v>#N/A</c:v>
                </c:pt>
                <c:pt idx="3549">
                  <c:v>#N/A</c:v>
                </c:pt>
                <c:pt idx="3550">
                  <c:v>#N/A</c:v>
                </c:pt>
                <c:pt idx="3551">
                  <c:v>#N/A</c:v>
                </c:pt>
                <c:pt idx="3552">
                  <c:v>#N/A</c:v>
                </c:pt>
                <c:pt idx="3553">
                  <c:v>#N/A</c:v>
                </c:pt>
                <c:pt idx="3554">
                  <c:v>#N/A</c:v>
                </c:pt>
                <c:pt idx="3555">
                  <c:v>#N/A</c:v>
                </c:pt>
                <c:pt idx="3556">
                  <c:v>#N/A</c:v>
                </c:pt>
                <c:pt idx="3557">
                  <c:v>#N/A</c:v>
                </c:pt>
                <c:pt idx="3558">
                  <c:v>#N/A</c:v>
                </c:pt>
                <c:pt idx="3559">
                  <c:v>#N/A</c:v>
                </c:pt>
                <c:pt idx="3560">
                  <c:v>#N/A</c:v>
                </c:pt>
                <c:pt idx="3561">
                  <c:v>#N/A</c:v>
                </c:pt>
                <c:pt idx="3562">
                  <c:v>#N/A</c:v>
                </c:pt>
                <c:pt idx="3563">
                  <c:v>#N/A</c:v>
                </c:pt>
                <c:pt idx="3564">
                  <c:v>#N/A</c:v>
                </c:pt>
                <c:pt idx="3565">
                  <c:v>#N/A</c:v>
                </c:pt>
                <c:pt idx="3566">
                  <c:v>#N/A</c:v>
                </c:pt>
                <c:pt idx="3567">
                  <c:v>#N/A</c:v>
                </c:pt>
                <c:pt idx="3568">
                  <c:v>#N/A</c:v>
                </c:pt>
                <c:pt idx="3569">
                  <c:v>#N/A</c:v>
                </c:pt>
                <c:pt idx="3570">
                  <c:v>#N/A</c:v>
                </c:pt>
                <c:pt idx="3571">
                  <c:v>#N/A</c:v>
                </c:pt>
                <c:pt idx="3572">
                  <c:v>#N/A</c:v>
                </c:pt>
                <c:pt idx="3573">
                  <c:v>#N/A</c:v>
                </c:pt>
                <c:pt idx="3574">
                  <c:v>#N/A</c:v>
                </c:pt>
                <c:pt idx="3575">
                  <c:v>#N/A</c:v>
                </c:pt>
                <c:pt idx="3576">
                  <c:v>#N/A</c:v>
                </c:pt>
                <c:pt idx="3577">
                  <c:v>#N/A</c:v>
                </c:pt>
                <c:pt idx="3578">
                  <c:v>#N/A</c:v>
                </c:pt>
                <c:pt idx="3579">
                  <c:v>#N/A</c:v>
                </c:pt>
                <c:pt idx="3580">
                  <c:v>#N/A</c:v>
                </c:pt>
                <c:pt idx="3581">
                  <c:v>#N/A</c:v>
                </c:pt>
                <c:pt idx="3582">
                  <c:v>#N/A</c:v>
                </c:pt>
                <c:pt idx="3583">
                  <c:v>#N/A</c:v>
                </c:pt>
                <c:pt idx="3584">
                  <c:v>#N/A</c:v>
                </c:pt>
                <c:pt idx="3585">
                  <c:v>#N/A</c:v>
                </c:pt>
                <c:pt idx="3586">
                  <c:v>#N/A</c:v>
                </c:pt>
                <c:pt idx="3587">
                  <c:v>#N/A</c:v>
                </c:pt>
                <c:pt idx="3588">
                  <c:v>#N/A</c:v>
                </c:pt>
                <c:pt idx="3589">
                  <c:v>#N/A</c:v>
                </c:pt>
                <c:pt idx="3590">
                  <c:v>#N/A</c:v>
                </c:pt>
                <c:pt idx="3591">
                  <c:v>#N/A</c:v>
                </c:pt>
                <c:pt idx="3592">
                  <c:v>#N/A</c:v>
                </c:pt>
                <c:pt idx="3593">
                  <c:v>#N/A</c:v>
                </c:pt>
                <c:pt idx="3594">
                  <c:v>#N/A</c:v>
                </c:pt>
                <c:pt idx="3595">
                  <c:v>#N/A</c:v>
                </c:pt>
                <c:pt idx="3596">
                  <c:v>#N/A</c:v>
                </c:pt>
                <c:pt idx="3597">
                  <c:v>#N/A</c:v>
                </c:pt>
                <c:pt idx="3598">
                  <c:v>#N/A</c:v>
                </c:pt>
                <c:pt idx="3599">
                  <c:v>#N/A</c:v>
                </c:pt>
                <c:pt idx="3600">
                  <c:v>#N/A</c:v>
                </c:pt>
                <c:pt idx="3601">
                  <c:v>#N/A</c:v>
                </c:pt>
                <c:pt idx="3602">
                  <c:v>#N/A</c:v>
                </c:pt>
                <c:pt idx="3603">
                  <c:v>#N/A</c:v>
                </c:pt>
                <c:pt idx="3604">
                  <c:v>#N/A</c:v>
                </c:pt>
                <c:pt idx="3605">
                  <c:v>#N/A</c:v>
                </c:pt>
                <c:pt idx="3606">
                  <c:v>#N/A</c:v>
                </c:pt>
                <c:pt idx="3607">
                  <c:v>#N/A</c:v>
                </c:pt>
                <c:pt idx="3608">
                  <c:v>#N/A</c:v>
                </c:pt>
                <c:pt idx="3609">
                  <c:v>#N/A</c:v>
                </c:pt>
                <c:pt idx="3610">
                  <c:v>#N/A</c:v>
                </c:pt>
                <c:pt idx="3611">
                  <c:v>#N/A</c:v>
                </c:pt>
                <c:pt idx="3612">
                  <c:v>#N/A</c:v>
                </c:pt>
                <c:pt idx="3613">
                  <c:v>#N/A</c:v>
                </c:pt>
                <c:pt idx="3614">
                  <c:v>#N/A</c:v>
                </c:pt>
                <c:pt idx="3615">
                  <c:v>#N/A</c:v>
                </c:pt>
                <c:pt idx="3616">
                  <c:v>#N/A</c:v>
                </c:pt>
                <c:pt idx="3617">
                  <c:v>#N/A</c:v>
                </c:pt>
                <c:pt idx="3618">
                  <c:v>#N/A</c:v>
                </c:pt>
                <c:pt idx="3619">
                  <c:v>#N/A</c:v>
                </c:pt>
                <c:pt idx="3620">
                  <c:v>#N/A</c:v>
                </c:pt>
                <c:pt idx="3621">
                  <c:v>#N/A</c:v>
                </c:pt>
                <c:pt idx="3622">
                  <c:v>#N/A</c:v>
                </c:pt>
                <c:pt idx="3623">
                  <c:v>#N/A</c:v>
                </c:pt>
                <c:pt idx="3624">
                  <c:v>#N/A</c:v>
                </c:pt>
                <c:pt idx="3625">
                  <c:v>#N/A</c:v>
                </c:pt>
                <c:pt idx="3626">
                  <c:v>#N/A</c:v>
                </c:pt>
                <c:pt idx="3627">
                  <c:v>#N/A</c:v>
                </c:pt>
                <c:pt idx="3628">
                  <c:v>#N/A</c:v>
                </c:pt>
                <c:pt idx="3629">
                  <c:v>#N/A</c:v>
                </c:pt>
                <c:pt idx="3630">
                  <c:v>#N/A</c:v>
                </c:pt>
                <c:pt idx="3631">
                  <c:v>#N/A</c:v>
                </c:pt>
                <c:pt idx="3632">
                  <c:v>#N/A</c:v>
                </c:pt>
                <c:pt idx="3633">
                  <c:v>#N/A</c:v>
                </c:pt>
                <c:pt idx="3634">
                  <c:v>#N/A</c:v>
                </c:pt>
                <c:pt idx="3635">
                  <c:v>#N/A</c:v>
                </c:pt>
                <c:pt idx="3636">
                  <c:v>#N/A</c:v>
                </c:pt>
                <c:pt idx="3637">
                  <c:v>#N/A</c:v>
                </c:pt>
                <c:pt idx="3638">
                  <c:v>#N/A</c:v>
                </c:pt>
                <c:pt idx="3639">
                  <c:v>#N/A</c:v>
                </c:pt>
                <c:pt idx="3640">
                  <c:v>#N/A</c:v>
                </c:pt>
                <c:pt idx="3641">
                  <c:v>#N/A</c:v>
                </c:pt>
                <c:pt idx="3642">
                  <c:v>#N/A</c:v>
                </c:pt>
                <c:pt idx="3643">
                  <c:v>#N/A</c:v>
                </c:pt>
                <c:pt idx="3644">
                  <c:v>#N/A</c:v>
                </c:pt>
                <c:pt idx="3645">
                  <c:v>#N/A</c:v>
                </c:pt>
                <c:pt idx="3646">
                  <c:v>#N/A</c:v>
                </c:pt>
                <c:pt idx="3647">
                  <c:v>#N/A</c:v>
                </c:pt>
                <c:pt idx="3648">
                  <c:v>#N/A</c:v>
                </c:pt>
                <c:pt idx="3649">
                  <c:v>#N/A</c:v>
                </c:pt>
                <c:pt idx="3650">
                  <c:v>#N/A</c:v>
                </c:pt>
                <c:pt idx="3651">
                  <c:v>#N/A</c:v>
                </c:pt>
                <c:pt idx="3652">
                  <c:v>#N/A</c:v>
                </c:pt>
                <c:pt idx="3653">
                  <c:v>#N/A</c:v>
                </c:pt>
                <c:pt idx="3654">
                  <c:v>#N/A</c:v>
                </c:pt>
                <c:pt idx="3655">
                  <c:v>#N/A</c:v>
                </c:pt>
                <c:pt idx="3656">
                  <c:v>#N/A</c:v>
                </c:pt>
                <c:pt idx="3657">
                  <c:v>#N/A</c:v>
                </c:pt>
                <c:pt idx="3658">
                  <c:v>#N/A</c:v>
                </c:pt>
                <c:pt idx="3659">
                  <c:v>#N/A</c:v>
                </c:pt>
                <c:pt idx="3660">
                  <c:v>#N/A</c:v>
                </c:pt>
                <c:pt idx="3661">
                  <c:v>#N/A</c:v>
                </c:pt>
                <c:pt idx="3662">
                  <c:v>#N/A</c:v>
                </c:pt>
                <c:pt idx="3663">
                  <c:v>#N/A</c:v>
                </c:pt>
                <c:pt idx="3664">
                  <c:v>#N/A</c:v>
                </c:pt>
                <c:pt idx="3665">
                  <c:v>#N/A</c:v>
                </c:pt>
                <c:pt idx="3666">
                  <c:v>#N/A</c:v>
                </c:pt>
                <c:pt idx="3667">
                  <c:v>#N/A</c:v>
                </c:pt>
                <c:pt idx="3668">
                  <c:v>#N/A</c:v>
                </c:pt>
                <c:pt idx="3669">
                  <c:v>#N/A</c:v>
                </c:pt>
                <c:pt idx="3670">
                  <c:v>#N/A</c:v>
                </c:pt>
                <c:pt idx="3671">
                  <c:v>#N/A</c:v>
                </c:pt>
                <c:pt idx="3672">
                  <c:v>#N/A</c:v>
                </c:pt>
                <c:pt idx="3673">
                  <c:v>#N/A</c:v>
                </c:pt>
                <c:pt idx="3674">
                  <c:v>#N/A</c:v>
                </c:pt>
                <c:pt idx="3675">
                  <c:v>#N/A</c:v>
                </c:pt>
                <c:pt idx="3676">
                  <c:v>#N/A</c:v>
                </c:pt>
                <c:pt idx="3677">
                  <c:v>#N/A</c:v>
                </c:pt>
                <c:pt idx="3678">
                  <c:v>#N/A</c:v>
                </c:pt>
                <c:pt idx="3679">
                  <c:v>#N/A</c:v>
                </c:pt>
                <c:pt idx="3680">
                  <c:v>#N/A</c:v>
                </c:pt>
                <c:pt idx="3681">
                  <c:v>#N/A</c:v>
                </c:pt>
                <c:pt idx="3682">
                  <c:v>#N/A</c:v>
                </c:pt>
                <c:pt idx="3683">
                  <c:v>#N/A</c:v>
                </c:pt>
                <c:pt idx="3684">
                  <c:v>#N/A</c:v>
                </c:pt>
                <c:pt idx="3685">
                  <c:v>#N/A</c:v>
                </c:pt>
                <c:pt idx="3686">
                  <c:v>#N/A</c:v>
                </c:pt>
                <c:pt idx="3687">
                  <c:v>#N/A</c:v>
                </c:pt>
                <c:pt idx="3688">
                  <c:v>#N/A</c:v>
                </c:pt>
                <c:pt idx="3689">
                  <c:v>#N/A</c:v>
                </c:pt>
                <c:pt idx="3690">
                  <c:v>#N/A</c:v>
                </c:pt>
                <c:pt idx="3691">
                  <c:v>#N/A</c:v>
                </c:pt>
                <c:pt idx="3692">
                  <c:v>#N/A</c:v>
                </c:pt>
                <c:pt idx="3693">
                  <c:v>#N/A</c:v>
                </c:pt>
                <c:pt idx="3694">
                  <c:v>#N/A</c:v>
                </c:pt>
                <c:pt idx="3695">
                  <c:v>#N/A</c:v>
                </c:pt>
                <c:pt idx="3696">
                  <c:v>#N/A</c:v>
                </c:pt>
                <c:pt idx="3697">
                  <c:v>#N/A</c:v>
                </c:pt>
                <c:pt idx="3698">
                  <c:v>#N/A</c:v>
                </c:pt>
                <c:pt idx="3699">
                  <c:v>#N/A</c:v>
                </c:pt>
                <c:pt idx="3700">
                  <c:v>#N/A</c:v>
                </c:pt>
                <c:pt idx="3701">
                  <c:v>#N/A</c:v>
                </c:pt>
                <c:pt idx="3702">
                  <c:v>#N/A</c:v>
                </c:pt>
                <c:pt idx="3703">
                  <c:v>#N/A</c:v>
                </c:pt>
                <c:pt idx="3704">
                  <c:v>#N/A</c:v>
                </c:pt>
                <c:pt idx="3705">
                  <c:v>#N/A</c:v>
                </c:pt>
                <c:pt idx="3706">
                  <c:v>#N/A</c:v>
                </c:pt>
                <c:pt idx="3707">
                  <c:v>#N/A</c:v>
                </c:pt>
                <c:pt idx="3708">
                  <c:v>#N/A</c:v>
                </c:pt>
                <c:pt idx="3709">
                  <c:v>#N/A</c:v>
                </c:pt>
                <c:pt idx="3710">
                  <c:v>#N/A</c:v>
                </c:pt>
                <c:pt idx="3711">
                  <c:v>#N/A</c:v>
                </c:pt>
                <c:pt idx="3712">
                  <c:v>#N/A</c:v>
                </c:pt>
                <c:pt idx="3713">
                  <c:v>#N/A</c:v>
                </c:pt>
                <c:pt idx="3714">
                  <c:v>#N/A</c:v>
                </c:pt>
                <c:pt idx="3715">
                  <c:v>#N/A</c:v>
                </c:pt>
                <c:pt idx="3716">
                  <c:v>#N/A</c:v>
                </c:pt>
                <c:pt idx="3717">
                  <c:v>#N/A</c:v>
                </c:pt>
                <c:pt idx="3718">
                  <c:v>#N/A</c:v>
                </c:pt>
                <c:pt idx="3719">
                  <c:v>#N/A</c:v>
                </c:pt>
                <c:pt idx="3720">
                  <c:v>#N/A</c:v>
                </c:pt>
                <c:pt idx="3721">
                  <c:v>#N/A</c:v>
                </c:pt>
                <c:pt idx="3722">
                  <c:v>#N/A</c:v>
                </c:pt>
                <c:pt idx="3723">
                  <c:v>#N/A</c:v>
                </c:pt>
                <c:pt idx="3724">
                  <c:v>#N/A</c:v>
                </c:pt>
                <c:pt idx="3725">
                  <c:v>#N/A</c:v>
                </c:pt>
                <c:pt idx="3726">
                  <c:v>#N/A</c:v>
                </c:pt>
                <c:pt idx="3727">
                  <c:v>#N/A</c:v>
                </c:pt>
                <c:pt idx="3728">
                  <c:v>#N/A</c:v>
                </c:pt>
                <c:pt idx="3729">
                  <c:v>#N/A</c:v>
                </c:pt>
                <c:pt idx="3730">
                  <c:v>#N/A</c:v>
                </c:pt>
                <c:pt idx="3731">
                  <c:v>#N/A</c:v>
                </c:pt>
                <c:pt idx="3732">
                  <c:v>#N/A</c:v>
                </c:pt>
                <c:pt idx="3733">
                  <c:v>#N/A</c:v>
                </c:pt>
                <c:pt idx="3734">
                  <c:v>#N/A</c:v>
                </c:pt>
                <c:pt idx="3735">
                  <c:v>#N/A</c:v>
                </c:pt>
                <c:pt idx="3736">
                  <c:v>#N/A</c:v>
                </c:pt>
                <c:pt idx="3737">
                  <c:v>#N/A</c:v>
                </c:pt>
                <c:pt idx="3738">
                  <c:v>#N/A</c:v>
                </c:pt>
                <c:pt idx="3739">
                  <c:v>#N/A</c:v>
                </c:pt>
                <c:pt idx="3740">
                  <c:v>#N/A</c:v>
                </c:pt>
                <c:pt idx="3741">
                  <c:v>#N/A</c:v>
                </c:pt>
                <c:pt idx="3742">
                  <c:v>#N/A</c:v>
                </c:pt>
                <c:pt idx="3743">
                  <c:v>#N/A</c:v>
                </c:pt>
                <c:pt idx="3744">
                  <c:v>#N/A</c:v>
                </c:pt>
                <c:pt idx="3745">
                  <c:v>#N/A</c:v>
                </c:pt>
                <c:pt idx="3746">
                  <c:v>#N/A</c:v>
                </c:pt>
                <c:pt idx="3747">
                  <c:v>#N/A</c:v>
                </c:pt>
                <c:pt idx="3748">
                  <c:v>#N/A</c:v>
                </c:pt>
                <c:pt idx="3749">
                  <c:v>#N/A</c:v>
                </c:pt>
                <c:pt idx="3750">
                  <c:v>#N/A</c:v>
                </c:pt>
                <c:pt idx="3751">
                  <c:v>#N/A</c:v>
                </c:pt>
                <c:pt idx="3752">
                  <c:v>#N/A</c:v>
                </c:pt>
                <c:pt idx="3753">
                  <c:v>#N/A</c:v>
                </c:pt>
                <c:pt idx="3754">
                  <c:v>#N/A</c:v>
                </c:pt>
                <c:pt idx="3755">
                  <c:v>#N/A</c:v>
                </c:pt>
                <c:pt idx="3756">
                  <c:v>#N/A</c:v>
                </c:pt>
                <c:pt idx="3757">
                  <c:v>#N/A</c:v>
                </c:pt>
                <c:pt idx="3758">
                  <c:v>#N/A</c:v>
                </c:pt>
                <c:pt idx="3759">
                  <c:v>#N/A</c:v>
                </c:pt>
                <c:pt idx="3760">
                  <c:v>#N/A</c:v>
                </c:pt>
                <c:pt idx="3761">
                  <c:v>#N/A</c:v>
                </c:pt>
                <c:pt idx="3762">
                  <c:v>#N/A</c:v>
                </c:pt>
                <c:pt idx="3763">
                  <c:v>#N/A</c:v>
                </c:pt>
                <c:pt idx="3764">
                  <c:v>#N/A</c:v>
                </c:pt>
                <c:pt idx="3765">
                  <c:v>#N/A</c:v>
                </c:pt>
                <c:pt idx="3766">
                  <c:v>#N/A</c:v>
                </c:pt>
                <c:pt idx="3767">
                  <c:v>#N/A</c:v>
                </c:pt>
                <c:pt idx="3768">
                  <c:v>#N/A</c:v>
                </c:pt>
                <c:pt idx="3769">
                  <c:v>#N/A</c:v>
                </c:pt>
                <c:pt idx="3770">
                  <c:v>#N/A</c:v>
                </c:pt>
                <c:pt idx="3771">
                  <c:v>#N/A</c:v>
                </c:pt>
                <c:pt idx="3772">
                  <c:v>#N/A</c:v>
                </c:pt>
                <c:pt idx="3773">
                  <c:v>#N/A</c:v>
                </c:pt>
                <c:pt idx="3774">
                  <c:v>#N/A</c:v>
                </c:pt>
                <c:pt idx="3775">
                  <c:v>#N/A</c:v>
                </c:pt>
                <c:pt idx="3776">
                  <c:v>#N/A</c:v>
                </c:pt>
                <c:pt idx="3777">
                  <c:v>#N/A</c:v>
                </c:pt>
                <c:pt idx="3778">
                  <c:v>#N/A</c:v>
                </c:pt>
                <c:pt idx="3779">
                  <c:v>#N/A</c:v>
                </c:pt>
                <c:pt idx="3780">
                  <c:v>#N/A</c:v>
                </c:pt>
                <c:pt idx="3781">
                  <c:v>#N/A</c:v>
                </c:pt>
                <c:pt idx="3782">
                  <c:v>#N/A</c:v>
                </c:pt>
                <c:pt idx="3783">
                  <c:v>#N/A</c:v>
                </c:pt>
                <c:pt idx="3784">
                  <c:v>#N/A</c:v>
                </c:pt>
                <c:pt idx="3785">
                  <c:v>#N/A</c:v>
                </c:pt>
                <c:pt idx="3786">
                  <c:v>#N/A</c:v>
                </c:pt>
                <c:pt idx="3787">
                  <c:v>#N/A</c:v>
                </c:pt>
                <c:pt idx="3788">
                  <c:v>#N/A</c:v>
                </c:pt>
                <c:pt idx="3789">
                  <c:v>#N/A</c:v>
                </c:pt>
                <c:pt idx="3790">
                  <c:v>#N/A</c:v>
                </c:pt>
                <c:pt idx="3791">
                  <c:v>#N/A</c:v>
                </c:pt>
                <c:pt idx="3792">
                  <c:v>#N/A</c:v>
                </c:pt>
                <c:pt idx="3793">
                  <c:v>#N/A</c:v>
                </c:pt>
                <c:pt idx="3794">
                  <c:v>#N/A</c:v>
                </c:pt>
                <c:pt idx="3795">
                  <c:v>#N/A</c:v>
                </c:pt>
                <c:pt idx="3796">
                  <c:v>#N/A</c:v>
                </c:pt>
                <c:pt idx="3797">
                  <c:v>#N/A</c:v>
                </c:pt>
                <c:pt idx="3798">
                  <c:v>#N/A</c:v>
                </c:pt>
                <c:pt idx="3799">
                  <c:v>#N/A</c:v>
                </c:pt>
                <c:pt idx="3800">
                  <c:v>#N/A</c:v>
                </c:pt>
                <c:pt idx="3801">
                  <c:v>#N/A</c:v>
                </c:pt>
                <c:pt idx="3802">
                  <c:v>#N/A</c:v>
                </c:pt>
                <c:pt idx="3803">
                  <c:v>#N/A</c:v>
                </c:pt>
                <c:pt idx="3804">
                  <c:v>#N/A</c:v>
                </c:pt>
                <c:pt idx="3805">
                  <c:v>#N/A</c:v>
                </c:pt>
                <c:pt idx="3806">
                  <c:v>#N/A</c:v>
                </c:pt>
                <c:pt idx="3807">
                  <c:v>#N/A</c:v>
                </c:pt>
                <c:pt idx="3808">
                  <c:v>#N/A</c:v>
                </c:pt>
                <c:pt idx="3809">
                  <c:v>#N/A</c:v>
                </c:pt>
                <c:pt idx="3810">
                  <c:v>#N/A</c:v>
                </c:pt>
                <c:pt idx="3811">
                  <c:v>#N/A</c:v>
                </c:pt>
                <c:pt idx="3812">
                  <c:v>#N/A</c:v>
                </c:pt>
                <c:pt idx="3813">
                  <c:v>#N/A</c:v>
                </c:pt>
                <c:pt idx="3814">
                  <c:v>#N/A</c:v>
                </c:pt>
                <c:pt idx="3815">
                  <c:v>#N/A</c:v>
                </c:pt>
                <c:pt idx="3816">
                  <c:v>#N/A</c:v>
                </c:pt>
                <c:pt idx="3817">
                  <c:v>#N/A</c:v>
                </c:pt>
                <c:pt idx="3818">
                  <c:v>#N/A</c:v>
                </c:pt>
                <c:pt idx="3819">
                  <c:v>#N/A</c:v>
                </c:pt>
                <c:pt idx="3820">
                  <c:v>#N/A</c:v>
                </c:pt>
                <c:pt idx="3821">
                  <c:v>#N/A</c:v>
                </c:pt>
                <c:pt idx="3822">
                  <c:v>#N/A</c:v>
                </c:pt>
                <c:pt idx="3823">
                  <c:v>#N/A</c:v>
                </c:pt>
                <c:pt idx="3824">
                  <c:v>#N/A</c:v>
                </c:pt>
                <c:pt idx="3825">
                  <c:v>#N/A</c:v>
                </c:pt>
                <c:pt idx="3826">
                  <c:v>#N/A</c:v>
                </c:pt>
                <c:pt idx="3827">
                  <c:v>#N/A</c:v>
                </c:pt>
                <c:pt idx="3828">
                  <c:v>#N/A</c:v>
                </c:pt>
                <c:pt idx="3829">
                  <c:v>#N/A</c:v>
                </c:pt>
                <c:pt idx="3830">
                  <c:v>#N/A</c:v>
                </c:pt>
                <c:pt idx="3831">
                  <c:v>#N/A</c:v>
                </c:pt>
                <c:pt idx="3832">
                  <c:v>#N/A</c:v>
                </c:pt>
                <c:pt idx="3833">
                  <c:v>#N/A</c:v>
                </c:pt>
                <c:pt idx="3834">
                  <c:v>#N/A</c:v>
                </c:pt>
                <c:pt idx="3835">
                  <c:v>#N/A</c:v>
                </c:pt>
                <c:pt idx="3836">
                  <c:v>#N/A</c:v>
                </c:pt>
                <c:pt idx="3837">
                  <c:v>#N/A</c:v>
                </c:pt>
                <c:pt idx="3838">
                  <c:v>#N/A</c:v>
                </c:pt>
                <c:pt idx="3839">
                  <c:v>#N/A</c:v>
                </c:pt>
                <c:pt idx="3840">
                  <c:v>#N/A</c:v>
                </c:pt>
                <c:pt idx="3841">
                  <c:v>#N/A</c:v>
                </c:pt>
                <c:pt idx="3842">
                  <c:v>#N/A</c:v>
                </c:pt>
                <c:pt idx="3843">
                  <c:v>#N/A</c:v>
                </c:pt>
                <c:pt idx="3844">
                  <c:v>#N/A</c:v>
                </c:pt>
                <c:pt idx="3845">
                  <c:v>#N/A</c:v>
                </c:pt>
                <c:pt idx="3846">
                  <c:v>#N/A</c:v>
                </c:pt>
                <c:pt idx="3847">
                  <c:v>#N/A</c:v>
                </c:pt>
                <c:pt idx="3848">
                  <c:v>#N/A</c:v>
                </c:pt>
                <c:pt idx="3849">
                  <c:v>#N/A</c:v>
                </c:pt>
                <c:pt idx="3850">
                  <c:v>#N/A</c:v>
                </c:pt>
                <c:pt idx="3851">
                  <c:v>#N/A</c:v>
                </c:pt>
                <c:pt idx="3852">
                  <c:v>#N/A</c:v>
                </c:pt>
                <c:pt idx="3853">
                  <c:v>#N/A</c:v>
                </c:pt>
                <c:pt idx="3854">
                  <c:v>#N/A</c:v>
                </c:pt>
                <c:pt idx="3855">
                  <c:v>#N/A</c:v>
                </c:pt>
                <c:pt idx="3856">
                  <c:v>#N/A</c:v>
                </c:pt>
                <c:pt idx="3857">
                  <c:v>#N/A</c:v>
                </c:pt>
                <c:pt idx="3858">
                  <c:v>#N/A</c:v>
                </c:pt>
                <c:pt idx="3859">
                  <c:v>#N/A</c:v>
                </c:pt>
                <c:pt idx="3860">
                  <c:v>#N/A</c:v>
                </c:pt>
                <c:pt idx="3861">
                  <c:v>#N/A</c:v>
                </c:pt>
                <c:pt idx="3862">
                  <c:v>#N/A</c:v>
                </c:pt>
                <c:pt idx="3863">
                  <c:v>#N/A</c:v>
                </c:pt>
                <c:pt idx="3864">
                  <c:v>#N/A</c:v>
                </c:pt>
                <c:pt idx="3865">
                  <c:v>#N/A</c:v>
                </c:pt>
                <c:pt idx="3866">
                  <c:v>#N/A</c:v>
                </c:pt>
                <c:pt idx="3867">
                  <c:v>#N/A</c:v>
                </c:pt>
                <c:pt idx="3868">
                  <c:v>#N/A</c:v>
                </c:pt>
                <c:pt idx="3869">
                  <c:v>#N/A</c:v>
                </c:pt>
                <c:pt idx="3870">
                  <c:v>#N/A</c:v>
                </c:pt>
                <c:pt idx="3871">
                  <c:v>#N/A</c:v>
                </c:pt>
                <c:pt idx="3872">
                  <c:v>#N/A</c:v>
                </c:pt>
                <c:pt idx="3873">
                  <c:v>#N/A</c:v>
                </c:pt>
                <c:pt idx="3874">
                  <c:v>#N/A</c:v>
                </c:pt>
                <c:pt idx="3875">
                  <c:v>#N/A</c:v>
                </c:pt>
                <c:pt idx="3876">
                  <c:v>#N/A</c:v>
                </c:pt>
                <c:pt idx="3877">
                  <c:v>#N/A</c:v>
                </c:pt>
                <c:pt idx="3878">
                  <c:v>#N/A</c:v>
                </c:pt>
                <c:pt idx="3879">
                  <c:v>#N/A</c:v>
                </c:pt>
                <c:pt idx="3880">
                  <c:v>#N/A</c:v>
                </c:pt>
                <c:pt idx="3881">
                  <c:v>#N/A</c:v>
                </c:pt>
                <c:pt idx="3882">
                  <c:v>#N/A</c:v>
                </c:pt>
                <c:pt idx="3883">
                  <c:v>#N/A</c:v>
                </c:pt>
                <c:pt idx="3884">
                  <c:v>#N/A</c:v>
                </c:pt>
                <c:pt idx="3885">
                  <c:v>#N/A</c:v>
                </c:pt>
                <c:pt idx="3886">
                  <c:v>#N/A</c:v>
                </c:pt>
                <c:pt idx="3887">
                  <c:v>#N/A</c:v>
                </c:pt>
                <c:pt idx="3888">
                  <c:v>#N/A</c:v>
                </c:pt>
                <c:pt idx="3889">
                  <c:v>#N/A</c:v>
                </c:pt>
                <c:pt idx="3890">
                  <c:v>#N/A</c:v>
                </c:pt>
                <c:pt idx="3891">
                  <c:v>#N/A</c:v>
                </c:pt>
                <c:pt idx="3892">
                  <c:v>#N/A</c:v>
                </c:pt>
                <c:pt idx="3893">
                  <c:v>#N/A</c:v>
                </c:pt>
                <c:pt idx="3894">
                  <c:v>#N/A</c:v>
                </c:pt>
                <c:pt idx="3895">
                  <c:v>#N/A</c:v>
                </c:pt>
                <c:pt idx="3896">
                  <c:v>#N/A</c:v>
                </c:pt>
                <c:pt idx="3897">
                  <c:v>#N/A</c:v>
                </c:pt>
                <c:pt idx="3898">
                  <c:v>#N/A</c:v>
                </c:pt>
                <c:pt idx="3899">
                  <c:v>#N/A</c:v>
                </c:pt>
                <c:pt idx="3900">
                  <c:v>#N/A</c:v>
                </c:pt>
                <c:pt idx="3901">
                  <c:v>#N/A</c:v>
                </c:pt>
                <c:pt idx="3902">
                  <c:v>#N/A</c:v>
                </c:pt>
                <c:pt idx="3903">
                  <c:v>#N/A</c:v>
                </c:pt>
                <c:pt idx="3904">
                  <c:v>#N/A</c:v>
                </c:pt>
                <c:pt idx="3905">
                  <c:v>#N/A</c:v>
                </c:pt>
                <c:pt idx="3906">
                  <c:v>#N/A</c:v>
                </c:pt>
                <c:pt idx="3907">
                  <c:v>#N/A</c:v>
                </c:pt>
                <c:pt idx="3908">
                  <c:v>#N/A</c:v>
                </c:pt>
                <c:pt idx="3909">
                  <c:v>#N/A</c:v>
                </c:pt>
                <c:pt idx="3910">
                  <c:v>#N/A</c:v>
                </c:pt>
                <c:pt idx="3911">
                  <c:v>#N/A</c:v>
                </c:pt>
                <c:pt idx="3912">
                  <c:v>#N/A</c:v>
                </c:pt>
                <c:pt idx="3913">
                  <c:v>#N/A</c:v>
                </c:pt>
                <c:pt idx="3914">
                  <c:v>#N/A</c:v>
                </c:pt>
                <c:pt idx="3915">
                  <c:v>#N/A</c:v>
                </c:pt>
                <c:pt idx="3916">
                  <c:v>#N/A</c:v>
                </c:pt>
                <c:pt idx="3917">
                  <c:v>#N/A</c:v>
                </c:pt>
                <c:pt idx="3918">
                  <c:v>#N/A</c:v>
                </c:pt>
                <c:pt idx="3919">
                  <c:v>#N/A</c:v>
                </c:pt>
                <c:pt idx="3920">
                  <c:v>#N/A</c:v>
                </c:pt>
                <c:pt idx="3921">
                  <c:v>#N/A</c:v>
                </c:pt>
                <c:pt idx="3922">
                  <c:v>#N/A</c:v>
                </c:pt>
                <c:pt idx="3923">
                  <c:v>#N/A</c:v>
                </c:pt>
                <c:pt idx="3924">
                  <c:v>#N/A</c:v>
                </c:pt>
                <c:pt idx="3925">
                  <c:v>#N/A</c:v>
                </c:pt>
                <c:pt idx="3926">
                  <c:v>#N/A</c:v>
                </c:pt>
                <c:pt idx="3927">
                  <c:v>#N/A</c:v>
                </c:pt>
                <c:pt idx="3928">
                  <c:v>#N/A</c:v>
                </c:pt>
                <c:pt idx="3929">
                  <c:v>#N/A</c:v>
                </c:pt>
                <c:pt idx="3930">
                  <c:v>#N/A</c:v>
                </c:pt>
                <c:pt idx="3931">
                  <c:v>#N/A</c:v>
                </c:pt>
                <c:pt idx="3932">
                  <c:v>#N/A</c:v>
                </c:pt>
                <c:pt idx="3933">
                  <c:v>#N/A</c:v>
                </c:pt>
                <c:pt idx="3934">
                  <c:v>#N/A</c:v>
                </c:pt>
                <c:pt idx="3935">
                  <c:v>#N/A</c:v>
                </c:pt>
                <c:pt idx="3936">
                  <c:v>#N/A</c:v>
                </c:pt>
                <c:pt idx="3937">
                  <c:v>#N/A</c:v>
                </c:pt>
                <c:pt idx="3938">
                  <c:v>#N/A</c:v>
                </c:pt>
                <c:pt idx="3939">
                  <c:v>#N/A</c:v>
                </c:pt>
                <c:pt idx="3940">
                  <c:v>#N/A</c:v>
                </c:pt>
                <c:pt idx="3941">
                  <c:v>#N/A</c:v>
                </c:pt>
                <c:pt idx="3942">
                  <c:v>#N/A</c:v>
                </c:pt>
                <c:pt idx="3943">
                  <c:v>#N/A</c:v>
                </c:pt>
                <c:pt idx="3944">
                  <c:v>#N/A</c:v>
                </c:pt>
                <c:pt idx="3945">
                  <c:v>#N/A</c:v>
                </c:pt>
                <c:pt idx="3946">
                  <c:v>#N/A</c:v>
                </c:pt>
                <c:pt idx="3947">
                  <c:v>#N/A</c:v>
                </c:pt>
                <c:pt idx="3948">
                  <c:v>#N/A</c:v>
                </c:pt>
                <c:pt idx="3949">
                  <c:v>#N/A</c:v>
                </c:pt>
                <c:pt idx="3950">
                  <c:v>#N/A</c:v>
                </c:pt>
                <c:pt idx="3951">
                  <c:v>#N/A</c:v>
                </c:pt>
                <c:pt idx="3952">
                  <c:v>#N/A</c:v>
                </c:pt>
                <c:pt idx="3953">
                  <c:v>#N/A</c:v>
                </c:pt>
                <c:pt idx="3954">
                  <c:v>#N/A</c:v>
                </c:pt>
                <c:pt idx="3955">
                  <c:v>#N/A</c:v>
                </c:pt>
                <c:pt idx="3956">
                  <c:v>#N/A</c:v>
                </c:pt>
                <c:pt idx="3957">
                  <c:v>#N/A</c:v>
                </c:pt>
                <c:pt idx="3958">
                  <c:v>#N/A</c:v>
                </c:pt>
                <c:pt idx="3959">
                  <c:v>#N/A</c:v>
                </c:pt>
                <c:pt idx="3960">
                  <c:v>#N/A</c:v>
                </c:pt>
                <c:pt idx="3961">
                  <c:v>#N/A</c:v>
                </c:pt>
                <c:pt idx="3962">
                  <c:v>#N/A</c:v>
                </c:pt>
                <c:pt idx="3963">
                  <c:v>#N/A</c:v>
                </c:pt>
                <c:pt idx="3964">
                  <c:v>#N/A</c:v>
                </c:pt>
                <c:pt idx="3965">
                  <c:v>#N/A</c:v>
                </c:pt>
                <c:pt idx="3966">
                  <c:v>#N/A</c:v>
                </c:pt>
                <c:pt idx="3967">
                  <c:v>#N/A</c:v>
                </c:pt>
                <c:pt idx="3968">
                  <c:v>#N/A</c:v>
                </c:pt>
                <c:pt idx="3969">
                  <c:v>#N/A</c:v>
                </c:pt>
                <c:pt idx="3970">
                  <c:v>#N/A</c:v>
                </c:pt>
                <c:pt idx="3971">
                  <c:v>#N/A</c:v>
                </c:pt>
                <c:pt idx="3972">
                  <c:v>#N/A</c:v>
                </c:pt>
                <c:pt idx="3973">
                  <c:v>#N/A</c:v>
                </c:pt>
                <c:pt idx="3974">
                  <c:v>#N/A</c:v>
                </c:pt>
                <c:pt idx="3975">
                  <c:v>#N/A</c:v>
                </c:pt>
                <c:pt idx="3976">
                  <c:v>#N/A</c:v>
                </c:pt>
                <c:pt idx="3977">
                  <c:v>#N/A</c:v>
                </c:pt>
                <c:pt idx="3978">
                  <c:v>#N/A</c:v>
                </c:pt>
                <c:pt idx="3979">
                  <c:v>#N/A</c:v>
                </c:pt>
                <c:pt idx="3980">
                  <c:v>#N/A</c:v>
                </c:pt>
                <c:pt idx="3981">
                  <c:v>#N/A</c:v>
                </c:pt>
                <c:pt idx="3982">
                  <c:v>#N/A</c:v>
                </c:pt>
                <c:pt idx="3983">
                  <c:v>#N/A</c:v>
                </c:pt>
                <c:pt idx="3984">
                  <c:v>#N/A</c:v>
                </c:pt>
                <c:pt idx="3985">
                  <c:v>#N/A</c:v>
                </c:pt>
                <c:pt idx="3986">
                  <c:v>#N/A</c:v>
                </c:pt>
                <c:pt idx="3987">
                  <c:v>#N/A</c:v>
                </c:pt>
                <c:pt idx="3988">
                  <c:v>#N/A</c:v>
                </c:pt>
                <c:pt idx="3989">
                  <c:v>#N/A</c:v>
                </c:pt>
                <c:pt idx="3990">
                  <c:v>#N/A</c:v>
                </c:pt>
                <c:pt idx="3991">
                  <c:v>#N/A</c:v>
                </c:pt>
                <c:pt idx="3992">
                  <c:v>#N/A</c:v>
                </c:pt>
                <c:pt idx="3993">
                  <c:v>#N/A</c:v>
                </c:pt>
                <c:pt idx="3994">
                  <c:v>#N/A</c:v>
                </c:pt>
                <c:pt idx="3995">
                  <c:v>#N/A</c:v>
                </c:pt>
                <c:pt idx="3996">
                  <c:v>#N/A</c:v>
                </c:pt>
                <c:pt idx="3997">
                  <c:v>#N/A</c:v>
                </c:pt>
                <c:pt idx="3998">
                  <c:v>#N/A</c:v>
                </c:pt>
                <c:pt idx="3999">
                  <c:v>#N/A</c:v>
                </c:pt>
                <c:pt idx="4000">
                  <c:v>#N/A</c:v>
                </c:pt>
                <c:pt idx="4001">
                  <c:v>#N/A</c:v>
                </c:pt>
                <c:pt idx="4002">
                  <c:v>#N/A</c:v>
                </c:pt>
                <c:pt idx="4003">
                  <c:v>#N/A</c:v>
                </c:pt>
                <c:pt idx="4004">
                  <c:v>#N/A</c:v>
                </c:pt>
                <c:pt idx="4005">
                  <c:v>#N/A</c:v>
                </c:pt>
                <c:pt idx="4006">
                  <c:v>#N/A</c:v>
                </c:pt>
                <c:pt idx="4007">
                  <c:v>#N/A</c:v>
                </c:pt>
                <c:pt idx="4008">
                  <c:v>#N/A</c:v>
                </c:pt>
                <c:pt idx="4009">
                  <c:v>#N/A</c:v>
                </c:pt>
                <c:pt idx="4010">
                  <c:v>#N/A</c:v>
                </c:pt>
                <c:pt idx="4011">
                  <c:v>#N/A</c:v>
                </c:pt>
                <c:pt idx="4012">
                  <c:v>#N/A</c:v>
                </c:pt>
                <c:pt idx="4013">
                  <c:v>#N/A</c:v>
                </c:pt>
                <c:pt idx="4014">
                  <c:v>#N/A</c:v>
                </c:pt>
                <c:pt idx="4015">
                  <c:v>#N/A</c:v>
                </c:pt>
                <c:pt idx="4016">
                  <c:v>#N/A</c:v>
                </c:pt>
                <c:pt idx="4017">
                  <c:v>#N/A</c:v>
                </c:pt>
                <c:pt idx="4018">
                  <c:v>#N/A</c:v>
                </c:pt>
                <c:pt idx="4019">
                  <c:v>#N/A</c:v>
                </c:pt>
                <c:pt idx="4020">
                  <c:v>#N/A</c:v>
                </c:pt>
                <c:pt idx="4021">
                  <c:v>#N/A</c:v>
                </c:pt>
                <c:pt idx="4022">
                  <c:v>#N/A</c:v>
                </c:pt>
                <c:pt idx="4023">
                  <c:v>#N/A</c:v>
                </c:pt>
                <c:pt idx="4024">
                  <c:v>#N/A</c:v>
                </c:pt>
                <c:pt idx="4025">
                  <c:v>#N/A</c:v>
                </c:pt>
                <c:pt idx="4026">
                  <c:v>#N/A</c:v>
                </c:pt>
                <c:pt idx="4027">
                  <c:v>#N/A</c:v>
                </c:pt>
                <c:pt idx="4028">
                  <c:v>#N/A</c:v>
                </c:pt>
                <c:pt idx="4029">
                  <c:v>#N/A</c:v>
                </c:pt>
                <c:pt idx="4030">
                  <c:v>#N/A</c:v>
                </c:pt>
                <c:pt idx="4031">
                  <c:v>#N/A</c:v>
                </c:pt>
                <c:pt idx="4032">
                  <c:v>#N/A</c:v>
                </c:pt>
                <c:pt idx="4033">
                  <c:v>#N/A</c:v>
                </c:pt>
                <c:pt idx="4034">
                  <c:v>#N/A</c:v>
                </c:pt>
                <c:pt idx="4035">
                  <c:v>#N/A</c:v>
                </c:pt>
                <c:pt idx="4036">
                  <c:v>#N/A</c:v>
                </c:pt>
                <c:pt idx="4037">
                  <c:v>#N/A</c:v>
                </c:pt>
                <c:pt idx="4038">
                  <c:v>#N/A</c:v>
                </c:pt>
                <c:pt idx="4039">
                  <c:v>#N/A</c:v>
                </c:pt>
                <c:pt idx="4040">
                  <c:v>#N/A</c:v>
                </c:pt>
                <c:pt idx="4041">
                  <c:v>#N/A</c:v>
                </c:pt>
                <c:pt idx="4042">
                  <c:v>#N/A</c:v>
                </c:pt>
                <c:pt idx="4043">
                  <c:v>#N/A</c:v>
                </c:pt>
                <c:pt idx="4044">
                  <c:v>#N/A</c:v>
                </c:pt>
                <c:pt idx="4045">
                  <c:v>#N/A</c:v>
                </c:pt>
                <c:pt idx="4046">
                  <c:v>#N/A</c:v>
                </c:pt>
                <c:pt idx="4047">
                  <c:v>#N/A</c:v>
                </c:pt>
                <c:pt idx="4048">
                  <c:v>#N/A</c:v>
                </c:pt>
                <c:pt idx="4049">
                  <c:v>#N/A</c:v>
                </c:pt>
                <c:pt idx="4050">
                  <c:v>#N/A</c:v>
                </c:pt>
                <c:pt idx="4051">
                  <c:v>#N/A</c:v>
                </c:pt>
                <c:pt idx="4052">
                  <c:v>#N/A</c:v>
                </c:pt>
                <c:pt idx="4053">
                  <c:v>#N/A</c:v>
                </c:pt>
                <c:pt idx="4054">
                  <c:v>#N/A</c:v>
                </c:pt>
                <c:pt idx="4055">
                  <c:v>#N/A</c:v>
                </c:pt>
                <c:pt idx="4056">
                  <c:v>#N/A</c:v>
                </c:pt>
                <c:pt idx="4057">
                  <c:v>#N/A</c:v>
                </c:pt>
                <c:pt idx="4058">
                  <c:v>#N/A</c:v>
                </c:pt>
                <c:pt idx="4059">
                  <c:v>#N/A</c:v>
                </c:pt>
                <c:pt idx="4060">
                  <c:v>#N/A</c:v>
                </c:pt>
                <c:pt idx="4061">
                  <c:v>#N/A</c:v>
                </c:pt>
                <c:pt idx="4062">
                  <c:v>#N/A</c:v>
                </c:pt>
                <c:pt idx="4063">
                  <c:v>#N/A</c:v>
                </c:pt>
                <c:pt idx="4064">
                  <c:v>#N/A</c:v>
                </c:pt>
                <c:pt idx="4065">
                  <c:v>#N/A</c:v>
                </c:pt>
                <c:pt idx="4066">
                  <c:v>#N/A</c:v>
                </c:pt>
                <c:pt idx="4067">
                  <c:v>#N/A</c:v>
                </c:pt>
                <c:pt idx="4068">
                  <c:v>#N/A</c:v>
                </c:pt>
                <c:pt idx="4069">
                  <c:v>#N/A</c:v>
                </c:pt>
                <c:pt idx="4070">
                  <c:v>#N/A</c:v>
                </c:pt>
                <c:pt idx="4071">
                  <c:v>#N/A</c:v>
                </c:pt>
                <c:pt idx="4072">
                  <c:v>#N/A</c:v>
                </c:pt>
                <c:pt idx="4073">
                  <c:v>#N/A</c:v>
                </c:pt>
                <c:pt idx="4074">
                  <c:v>#N/A</c:v>
                </c:pt>
                <c:pt idx="4075">
                  <c:v>#N/A</c:v>
                </c:pt>
                <c:pt idx="4076">
                  <c:v>#N/A</c:v>
                </c:pt>
                <c:pt idx="4077">
                  <c:v>#N/A</c:v>
                </c:pt>
                <c:pt idx="4078">
                  <c:v>#N/A</c:v>
                </c:pt>
                <c:pt idx="4079">
                  <c:v>#N/A</c:v>
                </c:pt>
                <c:pt idx="4080">
                  <c:v>#N/A</c:v>
                </c:pt>
                <c:pt idx="4081">
                  <c:v>#N/A</c:v>
                </c:pt>
                <c:pt idx="4082">
                  <c:v>#N/A</c:v>
                </c:pt>
                <c:pt idx="4083">
                  <c:v>#N/A</c:v>
                </c:pt>
                <c:pt idx="4084">
                  <c:v>#N/A</c:v>
                </c:pt>
                <c:pt idx="4085">
                  <c:v>#N/A</c:v>
                </c:pt>
                <c:pt idx="4086">
                  <c:v>#N/A</c:v>
                </c:pt>
                <c:pt idx="4087">
                  <c:v>#N/A</c:v>
                </c:pt>
                <c:pt idx="4088">
                  <c:v>#N/A</c:v>
                </c:pt>
                <c:pt idx="4089">
                  <c:v>#N/A</c:v>
                </c:pt>
                <c:pt idx="4090">
                  <c:v>#N/A</c:v>
                </c:pt>
                <c:pt idx="4091">
                  <c:v>#N/A</c:v>
                </c:pt>
                <c:pt idx="4092">
                  <c:v>#N/A</c:v>
                </c:pt>
                <c:pt idx="4093">
                  <c:v>#N/A</c:v>
                </c:pt>
                <c:pt idx="4094">
                  <c:v>#N/A</c:v>
                </c:pt>
                <c:pt idx="4095">
                  <c:v>#N/A</c:v>
                </c:pt>
                <c:pt idx="4096">
                  <c:v>#N/A</c:v>
                </c:pt>
                <c:pt idx="4097">
                  <c:v>#N/A</c:v>
                </c:pt>
                <c:pt idx="4098">
                  <c:v>#N/A</c:v>
                </c:pt>
                <c:pt idx="4099">
                  <c:v>#N/A</c:v>
                </c:pt>
                <c:pt idx="4100">
                  <c:v>#N/A</c:v>
                </c:pt>
                <c:pt idx="4101">
                  <c:v>#N/A</c:v>
                </c:pt>
                <c:pt idx="4102">
                  <c:v>#N/A</c:v>
                </c:pt>
                <c:pt idx="4103">
                  <c:v>#N/A</c:v>
                </c:pt>
                <c:pt idx="4104">
                  <c:v>#N/A</c:v>
                </c:pt>
                <c:pt idx="4105">
                  <c:v>#N/A</c:v>
                </c:pt>
                <c:pt idx="4106">
                  <c:v>#N/A</c:v>
                </c:pt>
                <c:pt idx="4107">
                  <c:v>#N/A</c:v>
                </c:pt>
                <c:pt idx="4108">
                  <c:v>#N/A</c:v>
                </c:pt>
                <c:pt idx="4109">
                  <c:v>#N/A</c:v>
                </c:pt>
                <c:pt idx="4110">
                  <c:v>#N/A</c:v>
                </c:pt>
                <c:pt idx="4111">
                  <c:v>#N/A</c:v>
                </c:pt>
                <c:pt idx="4112">
                  <c:v>#N/A</c:v>
                </c:pt>
                <c:pt idx="4113">
                  <c:v>#N/A</c:v>
                </c:pt>
                <c:pt idx="4114">
                  <c:v>#N/A</c:v>
                </c:pt>
                <c:pt idx="4115">
                  <c:v>#N/A</c:v>
                </c:pt>
                <c:pt idx="4116">
                  <c:v>#N/A</c:v>
                </c:pt>
                <c:pt idx="4117">
                  <c:v>#N/A</c:v>
                </c:pt>
                <c:pt idx="4118">
                  <c:v>#N/A</c:v>
                </c:pt>
                <c:pt idx="4119">
                  <c:v>#N/A</c:v>
                </c:pt>
                <c:pt idx="4120">
                  <c:v>#N/A</c:v>
                </c:pt>
                <c:pt idx="4121">
                  <c:v>#N/A</c:v>
                </c:pt>
                <c:pt idx="4122">
                  <c:v>#N/A</c:v>
                </c:pt>
                <c:pt idx="4123">
                  <c:v>#N/A</c:v>
                </c:pt>
                <c:pt idx="4124">
                  <c:v>#N/A</c:v>
                </c:pt>
                <c:pt idx="4125">
                  <c:v>#N/A</c:v>
                </c:pt>
                <c:pt idx="4126">
                  <c:v>#N/A</c:v>
                </c:pt>
                <c:pt idx="4127">
                  <c:v>#N/A</c:v>
                </c:pt>
                <c:pt idx="4128">
                  <c:v>#N/A</c:v>
                </c:pt>
                <c:pt idx="4129">
                  <c:v>#N/A</c:v>
                </c:pt>
                <c:pt idx="4130">
                  <c:v>#N/A</c:v>
                </c:pt>
                <c:pt idx="4131">
                  <c:v>#N/A</c:v>
                </c:pt>
                <c:pt idx="4132">
                  <c:v>#N/A</c:v>
                </c:pt>
                <c:pt idx="4133">
                  <c:v>#N/A</c:v>
                </c:pt>
                <c:pt idx="4134">
                  <c:v>#N/A</c:v>
                </c:pt>
                <c:pt idx="4135">
                  <c:v>#N/A</c:v>
                </c:pt>
                <c:pt idx="4136">
                  <c:v>#N/A</c:v>
                </c:pt>
                <c:pt idx="4137">
                  <c:v>#N/A</c:v>
                </c:pt>
                <c:pt idx="4138">
                  <c:v>#N/A</c:v>
                </c:pt>
                <c:pt idx="4139">
                  <c:v>#N/A</c:v>
                </c:pt>
                <c:pt idx="4140">
                  <c:v>#N/A</c:v>
                </c:pt>
                <c:pt idx="4141">
                  <c:v>#N/A</c:v>
                </c:pt>
                <c:pt idx="4142">
                  <c:v>#N/A</c:v>
                </c:pt>
                <c:pt idx="4143">
                  <c:v>#N/A</c:v>
                </c:pt>
                <c:pt idx="4144">
                  <c:v>#N/A</c:v>
                </c:pt>
                <c:pt idx="4145">
                  <c:v>#N/A</c:v>
                </c:pt>
                <c:pt idx="4146">
                  <c:v>#N/A</c:v>
                </c:pt>
                <c:pt idx="4147">
                  <c:v>#N/A</c:v>
                </c:pt>
                <c:pt idx="4148">
                  <c:v>#N/A</c:v>
                </c:pt>
                <c:pt idx="4149">
                  <c:v>#N/A</c:v>
                </c:pt>
                <c:pt idx="4150">
                  <c:v>#N/A</c:v>
                </c:pt>
                <c:pt idx="4151">
                  <c:v>#N/A</c:v>
                </c:pt>
                <c:pt idx="4152">
                  <c:v>#N/A</c:v>
                </c:pt>
                <c:pt idx="4153">
                  <c:v>#N/A</c:v>
                </c:pt>
                <c:pt idx="4154">
                  <c:v>#N/A</c:v>
                </c:pt>
                <c:pt idx="4155">
                  <c:v>#N/A</c:v>
                </c:pt>
                <c:pt idx="4156">
                  <c:v>#N/A</c:v>
                </c:pt>
                <c:pt idx="4157">
                  <c:v>#N/A</c:v>
                </c:pt>
                <c:pt idx="4158">
                  <c:v>#N/A</c:v>
                </c:pt>
                <c:pt idx="4159">
                  <c:v>#N/A</c:v>
                </c:pt>
                <c:pt idx="4160">
                  <c:v>#N/A</c:v>
                </c:pt>
                <c:pt idx="4161">
                  <c:v>#N/A</c:v>
                </c:pt>
                <c:pt idx="4162">
                  <c:v>#N/A</c:v>
                </c:pt>
                <c:pt idx="4163">
                  <c:v>#N/A</c:v>
                </c:pt>
                <c:pt idx="4164">
                  <c:v>#N/A</c:v>
                </c:pt>
                <c:pt idx="4165">
                  <c:v>#N/A</c:v>
                </c:pt>
                <c:pt idx="4166">
                  <c:v>#N/A</c:v>
                </c:pt>
                <c:pt idx="4167">
                  <c:v>#N/A</c:v>
                </c:pt>
                <c:pt idx="4168">
                  <c:v>#N/A</c:v>
                </c:pt>
                <c:pt idx="4169">
                  <c:v>#N/A</c:v>
                </c:pt>
                <c:pt idx="4170">
                  <c:v>#N/A</c:v>
                </c:pt>
                <c:pt idx="4171">
                  <c:v>#N/A</c:v>
                </c:pt>
                <c:pt idx="4172">
                  <c:v>#N/A</c:v>
                </c:pt>
                <c:pt idx="4173">
                  <c:v>#N/A</c:v>
                </c:pt>
                <c:pt idx="4174">
                  <c:v>#N/A</c:v>
                </c:pt>
                <c:pt idx="4175">
                  <c:v>#N/A</c:v>
                </c:pt>
                <c:pt idx="4176">
                  <c:v>#N/A</c:v>
                </c:pt>
                <c:pt idx="4177">
                  <c:v>#N/A</c:v>
                </c:pt>
                <c:pt idx="4178">
                  <c:v>#N/A</c:v>
                </c:pt>
                <c:pt idx="4179">
                  <c:v>#N/A</c:v>
                </c:pt>
                <c:pt idx="4180">
                  <c:v>#N/A</c:v>
                </c:pt>
                <c:pt idx="4181">
                  <c:v>#N/A</c:v>
                </c:pt>
                <c:pt idx="4182">
                  <c:v>#N/A</c:v>
                </c:pt>
                <c:pt idx="4183">
                  <c:v>#N/A</c:v>
                </c:pt>
                <c:pt idx="4184">
                  <c:v>#N/A</c:v>
                </c:pt>
                <c:pt idx="4185">
                  <c:v>#N/A</c:v>
                </c:pt>
                <c:pt idx="4186">
                  <c:v>#N/A</c:v>
                </c:pt>
                <c:pt idx="4187">
                  <c:v>#N/A</c:v>
                </c:pt>
                <c:pt idx="4188">
                  <c:v>#N/A</c:v>
                </c:pt>
                <c:pt idx="4189">
                  <c:v>#N/A</c:v>
                </c:pt>
                <c:pt idx="4190">
                  <c:v>#N/A</c:v>
                </c:pt>
                <c:pt idx="4191">
                  <c:v>#N/A</c:v>
                </c:pt>
                <c:pt idx="4192">
                  <c:v>#N/A</c:v>
                </c:pt>
                <c:pt idx="4193">
                  <c:v>#N/A</c:v>
                </c:pt>
                <c:pt idx="4194">
                  <c:v>#N/A</c:v>
                </c:pt>
                <c:pt idx="4195">
                  <c:v>#N/A</c:v>
                </c:pt>
                <c:pt idx="4196">
                  <c:v>#N/A</c:v>
                </c:pt>
                <c:pt idx="4197">
                  <c:v>#N/A</c:v>
                </c:pt>
                <c:pt idx="4198">
                  <c:v>#N/A</c:v>
                </c:pt>
                <c:pt idx="4199">
                  <c:v>#N/A</c:v>
                </c:pt>
                <c:pt idx="4200">
                  <c:v>#N/A</c:v>
                </c:pt>
                <c:pt idx="4201">
                  <c:v>#N/A</c:v>
                </c:pt>
                <c:pt idx="4202">
                  <c:v>#N/A</c:v>
                </c:pt>
                <c:pt idx="4203">
                  <c:v>#N/A</c:v>
                </c:pt>
                <c:pt idx="4204">
                  <c:v>#N/A</c:v>
                </c:pt>
                <c:pt idx="4205">
                  <c:v>#N/A</c:v>
                </c:pt>
                <c:pt idx="4206">
                  <c:v>#N/A</c:v>
                </c:pt>
                <c:pt idx="4207">
                  <c:v>#N/A</c:v>
                </c:pt>
                <c:pt idx="4208">
                  <c:v>#N/A</c:v>
                </c:pt>
                <c:pt idx="4209">
                  <c:v>#N/A</c:v>
                </c:pt>
                <c:pt idx="4210">
                  <c:v>#N/A</c:v>
                </c:pt>
                <c:pt idx="4211">
                  <c:v>#N/A</c:v>
                </c:pt>
                <c:pt idx="4212">
                  <c:v>#N/A</c:v>
                </c:pt>
                <c:pt idx="4213">
                  <c:v>#N/A</c:v>
                </c:pt>
                <c:pt idx="4214">
                  <c:v>#N/A</c:v>
                </c:pt>
                <c:pt idx="4215">
                  <c:v>#N/A</c:v>
                </c:pt>
                <c:pt idx="4216">
                  <c:v>#N/A</c:v>
                </c:pt>
                <c:pt idx="4217">
                  <c:v>#N/A</c:v>
                </c:pt>
                <c:pt idx="4218">
                  <c:v>#N/A</c:v>
                </c:pt>
                <c:pt idx="4219">
                  <c:v>0.1547337962962963</c:v>
                </c:pt>
                <c:pt idx="4220">
                  <c:v>#N/A</c:v>
                </c:pt>
                <c:pt idx="4221">
                  <c:v>#N/A</c:v>
                </c:pt>
                <c:pt idx="4222">
                  <c:v>#N/A</c:v>
                </c:pt>
                <c:pt idx="4223">
                  <c:v>#N/A</c:v>
                </c:pt>
                <c:pt idx="4224">
                  <c:v>#N/A</c:v>
                </c:pt>
                <c:pt idx="4225">
                  <c:v>#N/A</c:v>
                </c:pt>
                <c:pt idx="4226">
                  <c:v>#N/A</c:v>
                </c:pt>
                <c:pt idx="4227">
                  <c:v>#N/A</c:v>
                </c:pt>
                <c:pt idx="4228">
                  <c:v>#N/A</c:v>
                </c:pt>
                <c:pt idx="4229">
                  <c:v>#N/A</c:v>
                </c:pt>
                <c:pt idx="4230">
                  <c:v>#N/A</c:v>
                </c:pt>
                <c:pt idx="4231">
                  <c:v>#N/A</c:v>
                </c:pt>
                <c:pt idx="4232">
                  <c:v>#N/A</c:v>
                </c:pt>
                <c:pt idx="4233">
                  <c:v>#N/A</c:v>
                </c:pt>
                <c:pt idx="4234">
                  <c:v>#N/A</c:v>
                </c:pt>
                <c:pt idx="4235">
                  <c:v>#N/A</c:v>
                </c:pt>
                <c:pt idx="4236">
                  <c:v>#N/A</c:v>
                </c:pt>
                <c:pt idx="4237">
                  <c:v>#N/A</c:v>
                </c:pt>
                <c:pt idx="4238">
                  <c:v>#N/A</c:v>
                </c:pt>
                <c:pt idx="4239">
                  <c:v>#N/A</c:v>
                </c:pt>
                <c:pt idx="4240">
                  <c:v>#N/A</c:v>
                </c:pt>
                <c:pt idx="4241">
                  <c:v>#N/A</c:v>
                </c:pt>
                <c:pt idx="4242">
                  <c:v>#N/A</c:v>
                </c:pt>
                <c:pt idx="4243">
                  <c:v>#N/A</c:v>
                </c:pt>
                <c:pt idx="4244">
                  <c:v>#N/A</c:v>
                </c:pt>
                <c:pt idx="4245">
                  <c:v>#N/A</c:v>
                </c:pt>
                <c:pt idx="4246">
                  <c:v>#N/A</c:v>
                </c:pt>
                <c:pt idx="4247">
                  <c:v>#N/A</c:v>
                </c:pt>
                <c:pt idx="4248">
                  <c:v>#N/A</c:v>
                </c:pt>
                <c:pt idx="4249">
                  <c:v>#N/A</c:v>
                </c:pt>
                <c:pt idx="4250">
                  <c:v>#N/A</c:v>
                </c:pt>
                <c:pt idx="4251">
                  <c:v>#N/A</c:v>
                </c:pt>
                <c:pt idx="4252">
                  <c:v>#N/A</c:v>
                </c:pt>
                <c:pt idx="4253">
                  <c:v>#N/A</c:v>
                </c:pt>
                <c:pt idx="4254">
                  <c:v>#N/A</c:v>
                </c:pt>
                <c:pt idx="4255">
                  <c:v>#N/A</c:v>
                </c:pt>
                <c:pt idx="4256">
                  <c:v>#N/A</c:v>
                </c:pt>
                <c:pt idx="4257">
                  <c:v>#N/A</c:v>
                </c:pt>
                <c:pt idx="4258">
                  <c:v>#N/A</c:v>
                </c:pt>
                <c:pt idx="4259">
                  <c:v>#N/A</c:v>
                </c:pt>
                <c:pt idx="4260">
                  <c:v>#N/A</c:v>
                </c:pt>
                <c:pt idx="4261">
                  <c:v>#N/A</c:v>
                </c:pt>
                <c:pt idx="4262">
                  <c:v>#N/A</c:v>
                </c:pt>
                <c:pt idx="4263">
                  <c:v>#N/A</c:v>
                </c:pt>
                <c:pt idx="4264">
                  <c:v>#N/A</c:v>
                </c:pt>
                <c:pt idx="4265">
                  <c:v>#N/A</c:v>
                </c:pt>
                <c:pt idx="4266">
                  <c:v>#N/A</c:v>
                </c:pt>
                <c:pt idx="4267">
                  <c:v>#N/A</c:v>
                </c:pt>
                <c:pt idx="4268">
                  <c:v>#N/A</c:v>
                </c:pt>
                <c:pt idx="4269">
                  <c:v>#N/A</c:v>
                </c:pt>
                <c:pt idx="4270">
                  <c:v>#N/A</c:v>
                </c:pt>
                <c:pt idx="4271">
                  <c:v>#N/A</c:v>
                </c:pt>
                <c:pt idx="4272">
                  <c:v>#N/A</c:v>
                </c:pt>
                <c:pt idx="4273">
                  <c:v>#N/A</c:v>
                </c:pt>
                <c:pt idx="4274">
                  <c:v>#N/A</c:v>
                </c:pt>
                <c:pt idx="4275">
                  <c:v>#N/A</c:v>
                </c:pt>
                <c:pt idx="4276">
                  <c:v>#N/A</c:v>
                </c:pt>
                <c:pt idx="4277">
                  <c:v>#N/A</c:v>
                </c:pt>
                <c:pt idx="4278">
                  <c:v>#N/A</c:v>
                </c:pt>
                <c:pt idx="4279">
                  <c:v>#N/A</c:v>
                </c:pt>
                <c:pt idx="4280">
                  <c:v>#N/A</c:v>
                </c:pt>
                <c:pt idx="4281">
                  <c:v>#N/A</c:v>
                </c:pt>
                <c:pt idx="4282">
                  <c:v>#N/A</c:v>
                </c:pt>
                <c:pt idx="4283">
                  <c:v>#N/A</c:v>
                </c:pt>
                <c:pt idx="4284">
                  <c:v>#N/A</c:v>
                </c:pt>
                <c:pt idx="4285">
                  <c:v>#N/A</c:v>
                </c:pt>
                <c:pt idx="4286">
                  <c:v>#N/A</c:v>
                </c:pt>
                <c:pt idx="4287">
                  <c:v>#N/A</c:v>
                </c:pt>
                <c:pt idx="4288">
                  <c:v>#N/A</c:v>
                </c:pt>
                <c:pt idx="4289">
                  <c:v>#N/A</c:v>
                </c:pt>
                <c:pt idx="4290">
                  <c:v>#N/A</c:v>
                </c:pt>
                <c:pt idx="4291">
                  <c:v>#N/A</c:v>
                </c:pt>
                <c:pt idx="4292">
                  <c:v>#N/A</c:v>
                </c:pt>
                <c:pt idx="4293">
                  <c:v>#N/A</c:v>
                </c:pt>
                <c:pt idx="4294">
                  <c:v>#N/A</c:v>
                </c:pt>
                <c:pt idx="4295">
                  <c:v>#N/A</c:v>
                </c:pt>
                <c:pt idx="4296">
                  <c:v>#N/A</c:v>
                </c:pt>
                <c:pt idx="4297">
                  <c:v>#N/A</c:v>
                </c:pt>
                <c:pt idx="4298">
                  <c:v>#N/A</c:v>
                </c:pt>
                <c:pt idx="4299">
                  <c:v>#N/A</c:v>
                </c:pt>
                <c:pt idx="4300">
                  <c:v>#N/A</c:v>
                </c:pt>
                <c:pt idx="4301">
                  <c:v>#N/A</c:v>
                </c:pt>
                <c:pt idx="4302">
                  <c:v>#N/A</c:v>
                </c:pt>
                <c:pt idx="4303">
                  <c:v>#N/A</c:v>
                </c:pt>
                <c:pt idx="4304">
                  <c:v>#N/A</c:v>
                </c:pt>
                <c:pt idx="4305">
                  <c:v>#N/A</c:v>
                </c:pt>
                <c:pt idx="4306">
                  <c:v>#N/A</c:v>
                </c:pt>
                <c:pt idx="4307">
                  <c:v>#N/A</c:v>
                </c:pt>
                <c:pt idx="4308">
                  <c:v>#N/A</c:v>
                </c:pt>
                <c:pt idx="4309">
                  <c:v>#N/A</c:v>
                </c:pt>
                <c:pt idx="4310">
                  <c:v>#N/A</c:v>
                </c:pt>
                <c:pt idx="4311">
                  <c:v>#N/A</c:v>
                </c:pt>
                <c:pt idx="4312">
                  <c:v>#N/A</c:v>
                </c:pt>
                <c:pt idx="4313">
                  <c:v>#N/A</c:v>
                </c:pt>
                <c:pt idx="4314">
                  <c:v>#N/A</c:v>
                </c:pt>
                <c:pt idx="4315">
                  <c:v>#N/A</c:v>
                </c:pt>
                <c:pt idx="4316">
                  <c:v>#N/A</c:v>
                </c:pt>
                <c:pt idx="4317">
                  <c:v>#N/A</c:v>
                </c:pt>
                <c:pt idx="4318">
                  <c:v>#N/A</c:v>
                </c:pt>
                <c:pt idx="4319">
                  <c:v>#N/A</c:v>
                </c:pt>
                <c:pt idx="4320">
                  <c:v>#N/A</c:v>
                </c:pt>
                <c:pt idx="4321">
                  <c:v>#N/A</c:v>
                </c:pt>
                <c:pt idx="4322">
                  <c:v>#N/A</c:v>
                </c:pt>
                <c:pt idx="4323">
                  <c:v>#N/A</c:v>
                </c:pt>
                <c:pt idx="4324">
                  <c:v>#N/A</c:v>
                </c:pt>
                <c:pt idx="4325">
                  <c:v>#N/A</c:v>
                </c:pt>
                <c:pt idx="4326">
                  <c:v>#N/A</c:v>
                </c:pt>
                <c:pt idx="4327">
                  <c:v>#N/A</c:v>
                </c:pt>
                <c:pt idx="4328">
                  <c:v>#N/A</c:v>
                </c:pt>
                <c:pt idx="4329">
                  <c:v>#N/A</c:v>
                </c:pt>
                <c:pt idx="4330">
                  <c:v>#N/A</c:v>
                </c:pt>
                <c:pt idx="4331">
                  <c:v>#N/A</c:v>
                </c:pt>
                <c:pt idx="4332">
                  <c:v>#N/A</c:v>
                </c:pt>
                <c:pt idx="4333">
                  <c:v>#N/A</c:v>
                </c:pt>
                <c:pt idx="4334">
                  <c:v>#N/A</c:v>
                </c:pt>
                <c:pt idx="4335">
                  <c:v>#N/A</c:v>
                </c:pt>
                <c:pt idx="4336">
                  <c:v>#N/A</c:v>
                </c:pt>
                <c:pt idx="4337">
                  <c:v>#N/A</c:v>
                </c:pt>
                <c:pt idx="4338">
                  <c:v>#N/A</c:v>
                </c:pt>
                <c:pt idx="4339">
                  <c:v>#N/A</c:v>
                </c:pt>
                <c:pt idx="4340">
                  <c:v>#N/A</c:v>
                </c:pt>
                <c:pt idx="4341">
                  <c:v>#N/A</c:v>
                </c:pt>
                <c:pt idx="4342">
                  <c:v>#N/A</c:v>
                </c:pt>
                <c:pt idx="4343">
                  <c:v>#N/A</c:v>
                </c:pt>
                <c:pt idx="4344">
                  <c:v>#N/A</c:v>
                </c:pt>
                <c:pt idx="4345">
                  <c:v>#N/A</c:v>
                </c:pt>
                <c:pt idx="4346">
                  <c:v>#N/A</c:v>
                </c:pt>
                <c:pt idx="4347">
                  <c:v>#N/A</c:v>
                </c:pt>
                <c:pt idx="4348">
                  <c:v>#N/A</c:v>
                </c:pt>
                <c:pt idx="4349">
                  <c:v>#N/A</c:v>
                </c:pt>
                <c:pt idx="4350">
                  <c:v>#N/A</c:v>
                </c:pt>
                <c:pt idx="4351">
                  <c:v>#N/A</c:v>
                </c:pt>
                <c:pt idx="4352">
                  <c:v>#N/A</c:v>
                </c:pt>
                <c:pt idx="4353">
                  <c:v>#N/A</c:v>
                </c:pt>
                <c:pt idx="4354">
                  <c:v>#N/A</c:v>
                </c:pt>
                <c:pt idx="4355">
                  <c:v>#N/A</c:v>
                </c:pt>
                <c:pt idx="4356">
                  <c:v>#N/A</c:v>
                </c:pt>
                <c:pt idx="4357">
                  <c:v>#N/A</c:v>
                </c:pt>
                <c:pt idx="4358">
                  <c:v>#N/A</c:v>
                </c:pt>
                <c:pt idx="4359">
                  <c:v>#N/A</c:v>
                </c:pt>
                <c:pt idx="4360">
                  <c:v>#N/A</c:v>
                </c:pt>
                <c:pt idx="4361">
                  <c:v>#N/A</c:v>
                </c:pt>
                <c:pt idx="4362">
                  <c:v>#N/A</c:v>
                </c:pt>
                <c:pt idx="4363">
                  <c:v>#N/A</c:v>
                </c:pt>
                <c:pt idx="4364">
                  <c:v>#N/A</c:v>
                </c:pt>
                <c:pt idx="4365">
                  <c:v>#N/A</c:v>
                </c:pt>
                <c:pt idx="4366">
                  <c:v>#N/A</c:v>
                </c:pt>
                <c:pt idx="4367">
                  <c:v>#N/A</c:v>
                </c:pt>
                <c:pt idx="4368">
                  <c:v>#N/A</c:v>
                </c:pt>
                <c:pt idx="4369">
                  <c:v>#N/A</c:v>
                </c:pt>
                <c:pt idx="4370">
                  <c:v>#N/A</c:v>
                </c:pt>
                <c:pt idx="4371">
                  <c:v>#N/A</c:v>
                </c:pt>
                <c:pt idx="4372">
                  <c:v>#N/A</c:v>
                </c:pt>
                <c:pt idx="4373">
                  <c:v>#N/A</c:v>
                </c:pt>
                <c:pt idx="4374">
                  <c:v>#N/A</c:v>
                </c:pt>
                <c:pt idx="4375">
                  <c:v>#N/A</c:v>
                </c:pt>
                <c:pt idx="4376">
                  <c:v>#N/A</c:v>
                </c:pt>
                <c:pt idx="4377">
                  <c:v>#N/A</c:v>
                </c:pt>
                <c:pt idx="4378">
                  <c:v>#N/A</c:v>
                </c:pt>
                <c:pt idx="4379">
                  <c:v>#N/A</c:v>
                </c:pt>
                <c:pt idx="4380">
                  <c:v>#N/A</c:v>
                </c:pt>
                <c:pt idx="4381">
                  <c:v>#N/A</c:v>
                </c:pt>
                <c:pt idx="4382">
                  <c:v>#N/A</c:v>
                </c:pt>
                <c:pt idx="4383">
                  <c:v>#N/A</c:v>
                </c:pt>
                <c:pt idx="4384">
                  <c:v>#N/A</c:v>
                </c:pt>
                <c:pt idx="4385">
                  <c:v>#N/A</c:v>
                </c:pt>
                <c:pt idx="4386">
                  <c:v>#N/A</c:v>
                </c:pt>
                <c:pt idx="4387">
                  <c:v>#N/A</c:v>
                </c:pt>
                <c:pt idx="4388">
                  <c:v>#N/A</c:v>
                </c:pt>
                <c:pt idx="4389">
                  <c:v>#N/A</c:v>
                </c:pt>
                <c:pt idx="4390">
                  <c:v>#N/A</c:v>
                </c:pt>
                <c:pt idx="4391">
                  <c:v>#N/A</c:v>
                </c:pt>
                <c:pt idx="4392">
                  <c:v>#N/A</c:v>
                </c:pt>
                <c:pt idx="4393">
                  <c:v>#N/A</c:v>
                </c:pt>
                <c:pt idx="4394">
                  <c:v>#N/A</c:v>
                </c:pt>
                <c:pt idx="4395">
                  <c:v>#N/A</c:v>
                </c:pt>
                <c:pt idx="4396">
                  <c:v>#N/A</c:v>
                </c:pt>
                <c:pt idx="4397">
                  <c:v>#N/A</c:v>
                </c:pt>
                <c:pt idx="4398">
                  <c:v>#N/A</c:v>
                </c:pt>
                <c:pt idx="4399">
                  <c:v>#N/A</c:v>
                </c:pt>
                <c:pt idx="4400">
                  <c:v>#N/A</c:v>
                </c:pt>
                <c:pt idx="4401">
                  <c:v>#N/A</c:v>
                </c:pt>
                <c:pt idx="4402">
                  <c:v>#N/A</c:v>
                </c:pt>
                <c:pt idx="4403">
                  <c:v>#N/A</c:v>
                </c:pt>
                <c:pt idx="4404">
                  <c:v>#N/A</c:v>
                </c:pt>
                <c:pt idx="4405">
                  <c:v>#N/A</c:v>
                </c:pt>
                <c:pt idx="4406">
                  <c:v>#N/A</c:v>
                </c:pt>
                <c:pt idx="4407">
                  <c:v>#N/A</c:v>
                </c:pt>
                <c:pt idx="4408">
                  <c:v>#N/A</c:v>
                </c:pt>
                <c:pt idx="4409">
                  <c:v>#N/A</c:v>
                </c:pt>
                <c:pt idx="4410">
                  <c:v>#N/A</c:v>
                </c:pt>
                <c:pt idx="4411">
                  <c:v>#N/A</c:v>
                </c:pt>
                <c:pt idx="4412">
                  <c:v>#N/A</c:v>
                </c:pt>
                <c:pt idx="4413">
                  <c:v>#N/A</c:v>
                </c:pt>
                <c:pt idx="4414">
                  <c:v>#N/A</c:v>
                </c:pt>
                <c:pt idx="4415">
                  <c:v>#N/A</c:v>
                </c:pt>
                <c:pt idx="4416">
                  <c:v>#N/A</c:v>
                </c:pt>
                <c:pt idx="4417">
                  <c:v>#N/A</c:v>
                </c:pt>
                <c:pt idx="4418">
                  <c:v>#N/A</c:v>
                </c:pt>
                <c:pt idx="4419">
                  <c:v>#N/A</c:v>
                </c:pt>
                <c:pt idx="4420">
                  <c:v>#N/A</c:v>
                </c:pt>
                <c:pt idx="4421">
                  <c:v>#N/A</c:v>
                </c:pt>
                <c:pt idx="4422">
                  <c:v>#N/A</c:v>
                </c:pt>
                <c:pt idx="4423">
                  <c:v>#N/A</c:v>
                </c:pt>
                <c:pt idx="4424">
                  <c:v>#N/A</c:v>
                </c:pt>
                <c:pt idx="4425">
                  <c:v>#N/A</c:v>
                </c:pt>
                <c:pt idx="4426">
                  <c:v>#N/A</c:v>
                </c:pt>
                <c:pt idx="4427">
                  <c:v>#N/A</c:v>
                </c:pt>
                <c:pt idx="4428">
                  <c:v>#N/A</c:v>
                </c:pt>
                <c:pt idx="4429">
                  <c:v>#N/A</c:v>
                </c:pt>
                <c:pt idx="4430">
                  <c:v>#N/A</c:v>
                </c:pt>
                <c:pt idx="4431">
                  <c:v>#N/A</c:v>
                </c:pt>
                <c:pt idx="4432">
                  <c:v>#N/A</c:v>
                </c:pt>
                <c:pt idx="4433">
                  <c:v>#N/A</c:v>
                </c:pt>
                <c:pt idx="4434">
                  <c:v>#N/A</c:v>
                </c:pt>
                <c:pt idx="4435">
                  <c:v>#N/A</c:v>
                </c:pt>
                <c:pt idx="4436">
                  <c:v>#N/A</c:v>
                </c:pt>
                <c:pt idx="4437">
                  <c:v>#N/A</c:v>
                </c:pt>
                <c:pt idx="4438">
                  <c:v>#N/A</c:v>
                </c:pt>
                <c:pt idx="4439">
                  <c:v>#N/A</c:v>
                </c:pt>
                <c:pt idx="4440">
                  <c:v>#N/A</c:v>
                </c:pt>
                <c:pt idx="4441">
                  <c:v>#N/A</c:v>
                </c:pt>
                <c:pt idx="4442">
                  <c:v>#N/A</c:v>
                </c:pt>
                <c:pt idx="4443">
                  <c:v>#N/A</c:v>
                </c:pt>
                <c:pt idx="4444">
                  <c:v>#N/A</c:v>
                </c:pt>
                <c:pt idx="4445">
                  <c:v>#N/A</c:v>
                </c:pt>
                <c:pt idx="4446">
                  <c:v>#N/A</c:v>
                </c:pt>
                <c:pt idx="4447">
                  <c:v>#N/A</c:v>
                </c:pt>
                <c:pt idx="4448">
                  <c:v>#N/A</c:v>
                </c:pt>
                <c:pt idx="4449">
                  <c:v>#N/A</c:v>
                </c:pt>
                <c:pt idx="4450">
                  <c:v>#N/A</c:v>
                </c:pt>
                <c:pt idx="4451">
                  <c:v>#N/A</c:v>
                </c:pt>
                <c:pt idx="4452">
                  <c:v>#N/A</c:v>
                </c:pt>
                <c:pt idx="4453">
                  <c:v>#N/A</c:v>
                </c:pt>
                <c:pt idx="4454">
                  <c:v>#N/A</c:v>
                </c:pt>
                <c:pt idx="4455">
                  <c:v>#N/A</c:v>
                </c:pt>
                <c:pt idx="4456">
                  <c:v>#N/A</c:v>
                </c:pt>
                <c:pt idx="4457">
                  <c:v>#N/A</c:v>
                </c:pt>
                <c:pt idx="4458">
                  <c:v>#N/A</c:v>
                </c:pt>
                <c:pt idx="4459">
                  <c:v>#N/A</c:v>
                </c:pt>
                <c:pt idx="4460">
                  <c:v>#N/A</c:v>
                </c:pt>
                <c:pt idx="4461">
                  <c:v>#N/A</c:v>
                </c:pt>
                <c:pt idx="4462">
                  <c:v>#N/A</c:v>
                </c:pt>
                <c:pt idx="4463">
                  <c:v>#N/A</c:v>
                </c:pt>
                <c:pt idx="4464">
                  <c:v>#N/A</c:v>
                </c:pt>
                <c:pt idx="4465">
                  <c:v>#N/A</c:v>
                </c:pt>
                <c:pt idx="4466">
                  <c:v>#N/A</c:v>
                </c:pt>
                <c:pt idx="4467">
                  <c:v>#N/A</c:v>
                </c:pt>
                <c:pt idx="4468">
                  <c:v>#N/A</c:v>
                </c:pt>
                <c:pt idx="4469">
                  <c:v>#N/A</c:v>
                </c:pt>
                <c:pt idx="4470">
                  <c:v>#N/A</c:v>
                </c:pt>
                <c:pt idx="4471">
                  <c:v>#N/A</c:v>
                </c:pt>
                <c:pt idx="4472">
                  <c:v>#N/A</c:v>
                </c:pt>
                <c:pt idx="4473">
                  <c:v>#N/A</c:v>
                </c:pt>
                <c:pt idx="4474">
                  <c:v>#N/A</c:v>
                </c:pt>
                <c:pt idx="4475">
                  <c:v>#N/A</c:v>
                </c:pt>
                <c:pt idx="4476">
                  <c:v>#N/A</c:v>
                </c:pt>
                <c:pt idx="4477">
                  <c:v>#N/A</c:v>
                </c:pt>
                <c:pt idx="4478">
                  <c:v>#N/A</c:v>
                </c:pt>
                <c:pt idx="4479">
                  <c:v>#N/A</c:v>
                </c:pt>
                <c:pt idx="4480">
                  <c:v>#N/A</c:v>
                </c:pt>
                <c:pt idx="4481">
                  <c:v>#N/A</c:v>
                </c:pt>
                <c:pt idx="4482">
                  <c:v>#N/A</c:v>
                </c:pt>
                <c:pt idx="4483">
                  <c:v>#N/A</c:v>
                </c:pt>
                <c:pt idx="4484">
                  <c:v>#N/A</c:v>
                </c:pt>
                <c:pt idx="4485">
                  <c:v>#N/A</c:v>
                </c:pt>
                <c:pt idx="4486">
                  <c:v>#N/A</c:v>
                </c:pt>
                <c:pt idx="4487">
                  <c:v>#N/A</c:v>
                </c:pt>
                <c:pt idx="4488">
                  <c:v>#N/A</c:v>
                </c:pt>
                <c:pt idx="4489">
                  <c:v>#N/A</c:v>
                </c:pt>
                <c:pt idx="4490">
                  <c:v>#N/A</c:v>
                </c:pt>
                <c:pt idx="4491">
                  <c:v>#N/A</c:v>
                </c:pt>
                <c:pt idx="4492">
                  <c:v>#N/A</c:v>
                </c:pt>
                <c:pt idx="4493">
                  <c:v>#N/A</c:v>
                </c:pt>
                <c:pt idx="4494">
                  <c:v>#N/A</c:v>
                </c:pt>
                <c:pt idx="4495">
                  <c:v>#N/A</c:v>
                </c:pt>
                <c:pt idx="4496">
                  <c:v>#N/A</c:v>
                </c:pt>
                <c:pt idx="4497">
                  <c:v>#N/A</c:v>
                </c:pt>
                <c:pt idx="4498">
                  <c:v>#N/A</c:v>
                </c:pt>
                <c:pt idx="4499">
                  <c:v>#N/A</c:v>
                </c:pt>
                <c:pt idx="4500">
                  <c:v>#N/A</c:v>
                </c:pt>
                <c:pt idx="4501">
                  <c:v>#N/A</c:v>
                </c:pt>
                <c:pt idx="4502">
                  <c:v>#N/A</c:v>
                </c:pt>
                <c:pt idx="4503">
                  <c:v>#N/A</c:v>
                </c:pt>
                <c:pt idx="4504">
                  <c:v>#N/A</c:v>
                </c:pt>
                <c:pt idx="4505">
                  <c:v>#N/A</c:v>
                </c:pt>
                <c:pt idx="4506">
                  <c:v>#N/A</c:v>
                </c:pt>
                <c:pt idx="4507">
                  <c:v>#N/A</c:v>
                </c:pt>
                <c:pt idx="4508">
                  <c:v>#N/A</c:v>
                </c:pt>
                <c:pt idx="4509">
                  <c:v>#N/A</c:v>
                </c:pt>
                <c:pt idx="4510">
                  <c:v>#N/A</c:v>
                </c:pt>
                <c:pt idx="4511">
                  <c:v>#N/A</c:v>
                </c:pt>
                <c:pt idx="4512">
                  <c:v>#N/A</c:v>
                </c:pt>
                <c:pt idx="4513">
                  <c:v>#N/A</c:v>
                </c:pt>
                <c:pt idx="4514">
                  <c:v>#N/A</c:v>
                </c:pt>
                <c:pt idx="4515">
                  <c:v>#N/A</c:v>
                </c:pt>
                <c:pt idx="4516">
                  <c:v>#N/A</c:v>
                </c:pt>
                <c:pt idx="4517">
                  <c:v>#N/A</c:v>
                </c:pt>
                <c:pt idx="4518">
                  <c:v>#N/A</c:v>
                </c:pt>
                <c:pt idx="4519">
                  <c:v>#N/A</c:v>
                </c:pt>
                <c:pt idx="4520">
                  <c:v>#N/A</c:v>
                </c:pt>
                <c:pt idx="4521">
                  <c:v>#N/A</c:v>
                </c:pt>
                <c:pt idx="4522">
                  <c:v>#N/A</c:v>
                </c:pt>
                <c:pt idx="4523">
                  <c:v>#N/A</c:v>
                </c:pt>
                <c:pt idx="4524">
                  <c:v>#N/A</c:v>
                </c:pt>
                <c:pt idx="4525">
                  <c:v>#N/A</c:v>
                </c:pt>
                <c:pt idx="4526">
                  <c:v>#N/A</c:v>
                </c:pt>
                <c:pt idx="4527">
                  <c:v>#N/A</c:v>
                </c:pt>
                <c:pt idx="4528">
                  <c:v>#N/A</c:v>
                </c:pt>
                <c:pt idx="4529">
                  <c:v>#N/A</c:v>
                </c:pt>
                <c:pt idx="4530">
                  <c:v>#N/A</c:v>
                </c:pt>
                <c:pt idx="4531">
                  <c:v>#N/A</c:v>
                </c:pt>
                <c:pt idx="4532">
                  <c:v>#N/A</c:v>
                </c:pt>
                <c:pt idx="4533">
                  <c:v>#N/A</c:v>
                </c:pt>
                <c:pt idx="4534">
                  <c:v>#N/A</c:v>
                </c:pt>
                <c:pt idx="4535">
                  <c:v>#N/A</c:v>
                </c:pt>
                <c:pt idx="4536">
                  <c:v>#N/A</c:v>
                </c:pt>
                <c:pt idx="4537">
                  <c:v>#N/A</c:v>
                </c:pt>
                <c:pt idx="4538">
                  <c:v>#N/A</c:v>
                </c:pt>
                <c:pt idx="4539">
                  <c:v>#N/A</c:v>
                </c:pt>
                <c:pt idx="4540">
                  <c:v>#N/A</c:v>
                </c:pt>
                <c:pt idx="4541">
                  <c:v>#N/A</c:v>
                </c:pt>
                <c:pt idx="4542">
                  <c:v>#N/A</c:v>
                </c:pt>
                <c:pt idx="4543">
                  <c:v>#N/A</c:v>
                </c:pt>
                <c:pt idx="4544">
                  <c:v>#N/A</c:v>
                </c:pt>
                <c:pt idx="4545">
                  <c:v>#N/A</c:v>
                </c:pt>
                <c:pt idx="4546">
                  <c:v>#N/A</c:v>
                </c:pt>
                <c:pt idx="4547">
                  <c:v>#N/A</c:v>
                </c:pt>
                <c:pt idx="4548">
                  <c:v>#N/A</c:v>
                </c:pt>
                <c:pt idx="4549">
                  <c:v>#N/A</c:v>
                </c:pt>
                <c:pt idx="4550">
                  <c:v>#N/A</c:v>
                </c:pt>
                <c:pt idx="4551">
                  <c:v>#N/A</c:v>
                </c:pt>
                <c:pt idx="4552">
                  <c:v>#N/A</c:v>
                </c:pt>
                <c:pt idx="4553">
                  <c:v>#N/A</c:v>
                </c:pt>
                <c:pt idx="4554">
                  <c:v>#N/A</c:v>
                </c:pt>
                <c:pt idx="4555">
                  <c:v>#N/A</c:v>
                </c:pt>
                <c:pt idx="4556">
                  <c:v>#N/A</c:v>
                </c:pt>
                <c:pt idx="4557">
                  <c:v>#N/A</c:v>
                </c:pt>
                <c:pt idx="4558">
                  <c:v>#N/A</c:v>
                </c:pt>
                <c:pt idx="4559">
                  <c:v>#N/A</c:v>
                </c:pt>
                <c:pt idx="4560">
                  <c:v>#N/A</c:v>
                </c:pt>
                <c:pt idx="4561">
                  <c:v>#N/A</c:v>
                </c:pt>
                <c:pt idx="4562">
                  <c:v>#N/A</c:v>
                </c:pt>
                <c:pt idx="4563">
                  <c:v>#N/A</c:v>
                </c:pt>
                <c:pt idx="4564">
                  <c:v>#N/A</c:v>
                </c:pt>
                <c:pt idx="4565">
                  <c:v>#N/A</c:v>
                </c:pt>
                <c:pt idx="4566">
                  <c:v>#N/A</c:v>
                </c:pt>
                <c:pt idx="4567">
                  <c:v>#N/A</c:v>
                </c:pt>
                <c:pt idx="4568">
                  <c:v>#N/A</c:v>
                </c:pt>
                <c:pt idx="4569">
                  <c:v>#N/A</c:v>
                </c:pt>
                <c:pt idx="4570">
                  <c:v>#N/A</c:v>
                </c:pt>
                <c:pt idx="4571">
                  <c:v>#N/A</c:v>
                </c:pt>
                <c:pt idx="4572">
                  <c:v>#N/A</c:v>
                </c:pt>
                <c:pt idx="4573">
                  <c:v>#N/A</c:v>
                </c:pt>
                <c:pt idx="4574">
                  <c:v>#N/A</c:v>
                </c:pt>
                <c:pt idx="4575">
                  <c:v>#N/A</c:v>
                </c:pt>
                <c:pt idx="4576">
                  <c:v>#N/A</c:v>
                </c:pt>
                <c:pt idx="4577">
                  <c:v>#N/A</c:v>
                </c:pt>
                <c:pt idx="4578">
                  <c:v>#N/A</c:v>
                </c:pt>
                <c:pt idx="4579">
                  <c:v>#N/A</c:v>
                </c:pt>
                <c:pt idx="4580">
                  <c:v>#N/A</c:v>
                </c:pt>
                <c:pt idx="4581">
                  <c:v>#N/A</c:v>
                </c:pt>
                <c:pt idx="4582">
                  <c:v>#N/A</c:v>
                </c:pt>
                <c:pt idx="4583">
                  <c:v>#N/A</c:v>
                </c:pt>
                <c:pt idx="4584">
                  <c:v>#N/A</c:v>
                </c:pt>
                <c:pt idx="4585">
                  <c:v>#N/A</c:v>
                </c:pt>
                <c:pt idx="4586">
                  <c:v>#N/A</c:v>
                </c:pt>
                <c:pt idx="4587">
                  <c:v>#N/A</c:v>
                </c:pt>
                <c:pt idx="4588">
                  <c:v>#N/A</c:v>
                </c:pt>
                <c:pt idx="4589">
                  <c:v>#N/A</c:v>
                </c:pt>
                <c:pt idx="4590">
                  <c:v>#N/A</c:v>
                </c:pt>
                <c:pt idx="4591">
                  <c:v>#N/A</c:v>
                </c:pt>
                <c:pt idx="4592">
                  <c:v>#N/A</c:v>
                </c:pt>
                <c:pt idx="4593">
                  <c:v>#N/A</c:v>
                </c:pt>
                <c:pt idx="4594">
                  <c:v>#N/A</c:v>
                </c:pt>
                <c:pt idx="4595">
                  <c:v>#N/A</c:v>
                </c:pt>
                <c:pt idx="4596">
                  <c:v>#N/A</c:v>
                </c:pt>
                <c:pt idx="4597">
                  <c:v>#N/A</c:v>
                </c:pt>
                <c:pt idx="4598">
                  <c:v>#N/A</c:v>
                </c:pt>
                <c:pt idx="4599">
                  <c:v>#N/A</c:v>
                </c:pt>
                <c:pt idx="4600">
                  <c:v>#N/A</c:v>
                </c:pt>
                <c:pt idx="4601">
                  <c:v>#N/A</c:v>
                </c:pt>
                <c:pt idx="4602">
                  <c:v>#N/A</c:v>
                </c:pt>
                <c:pt idx="4603">
                  <c:v>#N/A</c:v>
                </c:pt>
                <c:pt idx="4604">
                  <c:v>#N/A</c:v>
                </c:pt>
                <c:pt idx="4605">
                  <c:v>#N/A</c:v>
                </c:pt>
                <c:pt idx="4606">
                  <c:v>#N/A</c:v>
                </c:pt>
                <c:pt idx="4607">
                  <c:v>#N/A</c:v>
                </c:pt>
                <c:pt idx="4608">
                  <c:v>#N/A</c:v>
                </c:pt>
                <c:pt idx="4609">
                  <c:v>#N/A</c:v>
                </c:pt>
                <c:pt idx="4610">
                  <c:v>#N/A</c:v>
                </c:pt>
                <c:pt idx="4611">
                  <c:v>#N/A</c:v>
                </c:pt>
                <c:pt idx="4612">
                  <c:v>#N/A</c:v>
                </c:pt>
                <c:pt idx="4613">
                  <c:v>#N/A</c:v>
                </c:pt>
                <c:pt idx="4614">
                  <c:v>#N/A</c:v>
                </c:pt>
                <c:pt idx="4615">
                  <c:v>#N/A</c:v>
                </c:pt>
                <c:pt idx="4616">
                  <c:v>#N/A</c:v>
                </c:pt>
                <c:pt idx="4617">
                  <c:v>#N/A</c:v>
                </c:pt>
                <c:pt idx="4618">
                  <c:v>#N/A</c:v>
                </c:pt>
                <c:pt idx="4619">
                  <c:v>#N/A</c:v>
                </c:pt>
                <c:pt idx="4620">
                  <c:v>#N/A</c:v>
                </c:pt>
                <c:pt idx="4621">
                  <c:v>#N/A</c:v>
                </c:pt>
                <c:pt idx="4622">
                  <c:v>#N/A</c:v>
                </c:pt>
                <c:pt idx="4623">
                  <c:v>#N/A</c:v>
                </c:pt>
                <c:pt idx="4624">
                  <c:v>#N/A</c:v>
                </c:pt>
                <c:pt idx="4625">
                  <c:v>#N/A</c:v>
                </c:pt>
                <c:pt idx="4626">
                  <c:v>#N/A</c:v>
                </c:pt>
                <c:pt idx="4627">
                  <c:v>#N/A</c:v>
                </c:pt>
                <c:pt idx="4628">
                  <c:v>#N/A</c:v>
                </c:pt>
                <c:pt idx="4629">
                  <c:v>#N/A</c:v>
                </c:pt>
                <c:pt idx="4630">
                  <c:v>#N/A</c:v>
                </c:pt>
                <c:pt idx="4631">
                  <c:v>#N/A</c:v>
                </c:pt>
                <c:pt idx="4632">
                  <c:v>#N/A</c:v>
                </c:pt>
                <c:pt idx="4633">
                  <c:v>#N/A</c:v>
                </c:pt>
                <c:pt idx="4634">
                  <c:v>#N/A</c:v>
                </c:pt>
                <c:pt idx="4635">
                  <c:v>#N/A</c:v>
                </c:pt>
                <c:pt idx="4636">
                  <c:v>#N/A</c:v>
                </c:pt>
                <c:pt idx="4637">
                  <c:v>#N/A</c:v>
                </c:pt>
                <c:pt idx="4638">
                  <c:v>#N/A</c:v>
                </c:pt>
                <c:pt idx="4639">
                  <c:v>#N/A</c:v>
                </c:pt>
                <c:pt idx="4640">
                  <c:v>#N/A</c:v>
                </c:pt>
                <c:pt idx="4641">
                  <c:v>#N/A</c:v>
                </c:pt>
                <c:pt idx="4642">
                  <c:v>#N/A</c:v>
                </c:pt>
                <c:pt idx="4643">
                  <c:v>#N/A</c:v>
                </c:pt>
                <c:pt idx="4644">
                  <c:v>#N/A</c:v>
                </c:pt>
                <c:pt idx="4645">
                  <c:v>#N/A</c:v>
                </c:pt>
                <c:pt idx="4646">
                  <c:v>#N/A</c:v>
                </c:pt>
                <c:pt idx="4647">
                  <c:v>#N/A</c:v>
                </c:pt>
                <c:pt idx="4648">
                  <c:v>#N/A</c:v>
                </c:pt>
                <c:pt idx="4649">
                  <c:v>#N/A</c:v>
                </c:pt>
                <c:pt idx="4650">
                  <c:v>#N/A</c:v>
                </c:pt>
                <c:pt idx="4651">
                  <c:v>#N/A</c:v>
                </c:pt>
                <c:pt idx="4652">
                  <c:v>#N/A</c:v>
                </c:pt>
                <c:pt idx="4653">
                  <c:v>#N/A</c:v>
                </c:pt>
                <c:pt idx="4654">
                  <c:v>#N/A</c:v>
                </c:pt>
                <c:pt idx="4655">
                  <c:v>#N/A</c:v>
                </c:pt>
                <c:pt idx="4656">
                  <c:v>#N/A</c:v>
                </c:pt>
                <c:pt idx="4657">
                  <c:v>#N/A</c:v>
                </c:pt>
                <c:pt idx="4658">
                  <c:v>#N/A</c:v>
                </c:pt>
                <c:pt idx="4659">
                  <c:v>#N/A</c:v>
                </c:pt>
                <c:pt idx="4660">
                  <c:v>#N/A</c:v>
                </c:pt>
                <c:pt idx="4661">
                  <c:v>#N/A</c:v>
                </c:pt>
                <c:pt idx="4662">
                  <c:v>#N/A</c:v>
                </c:pt>
                <c:pt idx="4663">
                  <c:v>#N/A</c:v>
                </c:pt>
                <c:pt idx="4664">
                  <c:v>#N/A</c:v>
                </c:pt>
                <c:pt idx="4665">
                  <c:v>#N/A</c:v>
                </c:pt>
                <c:pt idx="4666">
                  <c:v>#N/A</c:v>
                </c:pt>
                <c:pt idx="4667">
                  <c:v>#N/A</c:v>
                </c:pt>
                <c:pt idx="4668">
                  <c:v>#N/A</c:v>
                </c:pt>
                <c:pt idx="4669">
                  <c:v>#N/A</c:v>
                </c:pt>
                <c:pt idx="4670">
                  <c:v>#N/A</c:v>
                </c:pt>
                <c:pt idx="4671">
                  <c:v>#N/A</c:v>
                </c:pt>
                <c:pt idx="4672">
                  <c:v>#N/A</c:v>
                </c:pt>
                <c:pt idx="4673">
                  <c:v>#N/A</c:v>
                </c:pt>
                <c:pt idx="4674">
                  <c:v>#N/A</c:v>
                </c:pt>
                <c:pt idx="4675">
                  <c:v>#N/A</c:v>
                </c:pt>
                <c:pt idx="4676">
                  <c:v>#N/A</c:v>
                </c:pt>
                <c:pt idx="4677">
                  <c:v>#N/A</c:v>
                </c:pt>
                <c:pt idx="4678">
                  <c:v>#N/A</c:v>
                </c:pt>
                <c:pt idx="4679">
                  <c:v>#N/A</c:v>
                </c:pt>
                <c:pt idx="4680">
                  <c:v>#N/A</c:v>
                </c:pt>
                <c:pt idx="4681">
                  <c:v>#N/A</c:v>
                </c:pt>
                <c:pt idx="4682">
                  <c:v>#N/A</c:v>
                </c:pt>
                <c:pt idx="4683">
                  <c:v>#N/A</c:v>
                </c:pt>
                <c:pt idx="4684">
                  <c:v>#N/A</c:v>
                </c:pt>
                <c:pt idx="4685">
                  <c:v>#N/A</c:v>
                </c:pt>
                <c:pt idx="4686">
                  <c:v>#N/A</c:v>
                </c:pt>
                <c:pt idx="4687">
                  <c:v>#N/A</c:v>
                </c:pt>
                <c:pt idx="4688">
                  <c:v>#N/A</c:v>
                </c:pt>
                <c:pt idx="4689">
                  <c:v>#N/A</c:v>
                </c:pt>
                <c:pt idx="4690">
                  <c:v>#N/A</c:v>
                </c:pt>
                <c:pt idx="4691">
                  <c:v>#N/A</c:v>
                </c:pt>
                <c:pt idx="4692">
                  <c:v>#N/A</c:v>
                </c:pt>
                <c:pt idx="4693">
                  <c:v>#N/A</c:v>
                </c:pt>
                <c:pt idx="4694">
                  <c:v>#N/A</c:v>
                </c:pt>
                <c:pt idx="4695">
                  <c:v>#N/A</c:v>
                </c:pt>
                <c:pt idx="4696">
                  <c:v>#N/A</c:v>
                </c:pt>
                <c:pt idx="4697">
                  <c:v>#N/A</c:v>
                </c:pt>
                <c:pt idx="4698">
                  <c:v>#N/A</c:v>
                </c:pt>
                <c:pt idx="4699">
                  <c:v>#N/A</c:v>
                </c:pt>
                <c:pt idx="4700">
                  <c:v>#N/A</c:v>
                </c:pt>
                <c:pt idx="4701">
                  <c:v>#N/A</c:v>
                </c:pt>
                <c:pt idx="4702">
                  <c:v>#N/A</c:v>
                </c:pt>
                <c:pt idx="4703">
                  <c:v>#N/A</c:v>
                </c:pt>
                <c:pt idx="4704">
                  <c:v>#N/A</c:v>
                </c:pt>
                <c:pt idx="4705">
                  <c:v>#N/A</c:v>
                </c:pt>
                <c:pt idx="4706">
                  <c:v>#N/A</c:v>
                </c:pt>
                <c:pt idx="4707">
                  <c:v>#N/A</c:v>
                </c:pt>
                <c:pt idx="4708">
                  <c:v>#N/A</c:v>
                </c:pt>
                <c:pt idx="4709">
                  <c:v>#N/A</c:v>
                </c:pt>
                <c:pt idx="4710">
                  <c:v>#N/A</c:v>
                </c:pt>
                <c:pt idx="4711">
                  <c:v>#N/A</c:v>
                </c:pt>
                <c:pt idx="4712">
                  <c:v>#N/A</c:v>
                </c:pt>
                <c:pt idx="4713">
                  <c:v>#N/A</c:v>
                </c:pt>
                <c:pt idx="4714">
                  <c:v>#N/A</c:v>
                </c:pt>
                <c:pt idx="4715">
                  <c:v>#N/A</c:v>
                </c:pt>
                <c:pt idx="4716">
                  <c:v>#N/A</c:v>
                </c:pt>
                <c:pt idx="4717">
                  <c:v>#N/A</c:v>
                </c:pt>
                <c:pt idx="4718">
                  <c:v>#N/A</c:v>
                </c:pt>
                <c:pt idx="4719">
                  <c:v>#N/A</c:v>
                </c:pt>
                <c:pt idx="4720">
                  <c:v>#N/A</c:v>
                </c:pt>
                <c:pt idx="4721">
                  <c:v>#N/A</c:v>
                </c:pt>
                <c:pt idx="4722">
                  <c:v>#N/A</c:v>
                </c:pt>
                <c:pt idx="4723">
                  <c:v>#N/A</c:v>
                </c:pt>
                <c:pt idx="4724">
                  <c:v>#N/A</c:v>
                </c:pt>
                <c:pt idx="4725">
                  <c:v>#N/A</c:v>
                </c:pt>
                <c:pt idx="4726">
                  <c:v>#N/A</c:v>
                </c:pt>
                <c:pt idx="4727">
                  <c:v>#N/A</c:v>
                </c:pt>
                <c:pt idx="4728">
                  <c:v>#N/A</c:v>
                </c:pt>
                <c:pt idx="4729">
                  <c:v>#N/A</c:v>
                </c:pt>
                <c:pt idx="4730">
                  <c:v>#N/A</c:v>
                </c:pt>
                <c:pt idx="4731">
                  <c:v>#N/A</c:v>
                </c:pt>
                <c:pt idx="4732">
                  <c:v>#N/A</c:v>
                </c:pt>
                <c:pt idx="4733">
                  <c:v>#N/A</c:v>
                </c:pt>
                <c:pt idx="4734">
                  <c:v>#N/A</c:v>
                </c:pt>
                <c:pt idx="4735">
                  <c:v>#N/A</c:v>
                </c:pt>
                <c:pt idx="4736">
                  <c:v>#N/A</c:v>
                </c:pt>
                <c:pt idx="4737">
                  <c:v>#N/A</c:v>
                </c:pt>
                <c:pt idx="4738">
                  <c:v>#N/A</c:v>
                </c:pt>
                <c:pt idx="4739">
                  <c:v>#N/A</c:v>
                </c:pt>
                <c:pt idx="4740">
                  <c:v>#N/A</c:v>
                </c:pt>
                <c:pt idx="4741">
                  <c:v>#N/A</c:v>
                </c:pt>
                <c:pt idx="4742">
                  <c:v>#N/A</c:v>
                </c:pt>
                <c:pt idx="4743">
                  <c:v>#N/A</c:v>
                </c:pt>
                <c:pt idx="4744">
                  <c:v>#N/A</c:v>
                </c:pt>
                <c:pt idx="4745">
                  <c:v>#N/A</c:v>
                </c:pt>
                <c:pt idx="4746">
                  <c:v>#N/A</c:v>
                </c:pt>
                <c:pt idx="4747">
                  <c:v>#N/A</c:v>
                </c:pt>
                <c:pt idx="4748">
                  <c:v>#N/A</c:v>
                </c:pt>
                <c:pt idx="4749">
                  <c:v>#N/A</c:v>
                </c:pt>
                <c:pt idx="4750">
                  <c:v>#N/A</c:v>
                </c:pt>
                <c:pt idx="4751">
                  <c:v>#N/A</c:v>
                </c:pt>
                <c:pt idx="4752">
                  <c:v>#N/A</c:v>
                </c:pt>
                <c:pt idx="4753">
                  <c:v>#N/A</c:v>
                </c:pt>
                <c:pt idx="4754">
                  <c:v>#N/A</c:v>
                </c:pt>
                <c:pt idx="4755">
                  <c:v>#N/A</c:v>
                </c:pt>
                <c:pt idx="4756">
                  <c:v>#N/A</c:v>
                </c:pt>
                <c:pt idx="4757">
                  <c:v>#N/A</c:v>
                </c:pt>
                <c:pt idx="4758">
                  <c:v>#N/A</c:v>
                </c:pt>
                <c:pt idx="4759">
                  <c:v>#N/A</c:v>
                </c:pt>
                <c:pt idx="4760">
                  <c:v>#N/A</c:v>
                </c:pt>
                <c:pt idx="4761">
                  <c:v>#N/A</c:v>
                </c:pt>
                <c:pt idx="4762">
                  <c:v>#N/A</c:v>
                </c:pt>
                <c:pt idx="4763">
                  <c:v>#N/A</c:v>
                </c:pt>
                <c:pt idx="4764">
                  <c:v>#N/A</c:v>
                </c:pt>
                <c:pt idx="4765">
                  <c:v>#N/A</c:v>
                </c:pt>
                <c:pt idx="4766">
                  <c:v>#N/A</c:v>
                </c:pt>
                <c:pt idx="4767">
                  <c:v>#N/A</c:v>
                </c:pt>
                <c:pt idx="4768">
                  <c:v>#N/A</c:v>
                </c:pt>
                <c:pt idx="4769">
                  <c:v>#N/A</c:v>
                </c:pt>
                <c:pt idx="4770">
                  <c:v>#N/A</c:v>
                </c:pt>
                <c:pt idx="4771">
                  <c:v>#N/A</c:v>
                </c:pt>
                <c:pt idx="4772">
                  <c:v>#N/A</c:v>
                </c:pt>
                <c:pt idx="4773">
                  <c:v>#N/A</c:v>
                </c:pt>
                <c:pt idx="4774">
                  <c:v>#N/A</c:v>
                </c:pt>
                <c:pt idx="4775">
                  <c:v>#N/A</c:v>
                </c:pt>
                <c:pt idx="4776">
                  <c:v>#N/A</c:v>
                </c:pt>
                <c:pt idx="4777">
                  <c:v>#N/A</c:v>
                </c:pt>
                <c:pt idx="4778">
                  <c:v>#N/A</c:v>
                </c:pt>
                <c:pt idx="4779">
                  <c:v>#N/A</c:v>
                </c:pt>
                <c:pt idx="4780">
                  <c:v>#N/A</c:v>
                </c:pt>
                <c:pt idx="4781">
                  <c:v>#N/A</c:v>
                </c:pt>
                <c:pt idx="4782">
                  <c:v>#N/A</c:v>
                </c:pt>
                <c:pt idx="4783">
                  <c:v>#N/A</c:v>
                </c:pt>
                <c:pt idx="4784">
                  <c:v>#N/A</c:v>
                </c:pt>
                <c:pt idx="4785">
                  <c:v>#N/A</c:v>
                </c:pt>
                <c:pt idx="4786">
                  <c:v>#N/A</c:v>
                </c:pt>
                <c:pt idx="4787">
                  <c:v>#N/A</c:v>
                </c:pt>
                <c:pt idx="4788">
                  <c:v>#N/A</c:v>
                </c:pt>
                <c:pt idx="4789">
                  <c:v>#N/A</c:v>
                </c:pt>
                <c:pt idx="4790">
                  <c:v>#N/A</c:v>
                </c:pt>
                <c:pt idx="4791">
                  <c:v>#N/A</c:v>
                </c:pt>
                <c:pt idx="4792">
                  <c:v>#N/A</c:v>
                </c:pt>
                <c:pt idx="4793">
                  <c:v>#N/A</c:v>
                </c:pt>
                <c:pt idx="4794">
                  <c:v>#N/A</c:v>
                </c:pt>
                <c:pt idx="4795">
                  <c:v>#N/A</c:v>
                </c:pt>
                <c:pt idx="4796">
                  <c:v>#N/A</c:v>
                </c:pt>
                <c:pt idx="4797">
                  <c:v>#N/A</c:v>
                </c:pt>
                <c:pt idx="4798">
                  <c:v>#N/A</c:v>
                </c:pt>
                <c:pt idx="4799">
                  <c:v>#N/A</c:v>
                </c:pt>
                <c:pt idx="4800">
                  <c:v>#N/A</c:v>
                </c:pt>
                <c:pt idx="4801">
                  <c:v>#N/A</c:v>
                </c:pt>
                <c:pt idx="4802">
                  <c:v>#N/A</c:v>
                </c:pt>
                <c:pt idx="4803">
                  <c:v>#N/A</c:v>
                </c:pt>
                <c:pt idx="4804">
                  <c:v>#N/A</c:v>
                </c:pt>
                <c:pt idx="4805">
                  <c:v>#N/A</c:v>
                </c:pt>
                <c:pt idx="4806">
                  <c:v>#N/A</c:v>
                </c:pt>
                <c:pt idx="4807">
                  <c:v>#N/A</c:v>
                </c:pt>
                <c:pt idx="4808">
                  <c:v>#N/A</c:v>
                </c:pt>
                <c:pt idx="4809">
                  <c:v>#N/A</c:v>
                </c:pt>
                <c:pt idx="4810">
                  <c:v>#N/A</c:v>
                </c:pt>
                <c:pt idx="4811">
                  <c:v>#N/A</c:v>
                </c:pt>
                <c:pt idx="4812">
                  <c:v>#N/A</c:v>
                </c:pt>
                <c:pt idx="4813">
                  <c:v>#N/A</c:v>
                </c:pt>
                <c:pt idx="4814">
                  <c:v>#N/A</c:v>
                </c:pt>
                <c:pt idx="4815">
                  <c:v>#N/A</c:v>
                </c:pt>
                <c:pt idx="4816">
                  <c:v>#N/A</c:v>
                </c:pt>
                <c:pt idx="4817">
                  <c:v>#N/A</c:v>
                </c:pt>
                <c:pt idx="4818">
                  <c:v>#N/A</c:v>
                </c:pt>
                <c:pt idx="4819">
                  <c:v>#N/A</c:v>
                </c:pt>
                <c:pt idx="4820">
                  <c:v>#N/A</c:v>
                </c:pt>
                <c:pt idx="4821">
                  <c:v>#N/A</c:v>
                </c:pt>
                <c:pt idx="4822">
                  <c:v>#N/A</c:v>
                </c:pt>
                <c:pt idx="4823">
                  <c:v>#N/A</c:v>
                </c:pt>
                <c:pt idx="4824">
                  <c:v>#N/A</c:v>
                </c:pt>
                <c:pt idx="4825">
                  <c:v>#N/A</c:v>
                </c:pt>
                <c:pt idx="4826">
                  <c:v>#N/A</c:v>
                </c:pt>
                <c:pt idx="4827">
                  <c:v>#N/A</c:v>
                </c:pt>
                <c:pt idx="4828">
                  <c:v>#N/A</c:v>
                </c:pt>
                <c:pt idx="4829">
                  <c:v>#N/A</c:v>
                </c:pt>
                <c:pt idx="4830">
                  <c:v>#N/A</c:v>
                </c:pt>
                <c:pt idx="4831">
                  <c:v>#N/A</c:v>
                </c:pt>
                <c:pt idx="4832">
                  <c:v>#N/A</c:v>
                </c:pt>
                <c:pt idx="4833">
                  <c:v>#N/A</c:v>
                </c:pt>
                <c:pt idx="4834">
                  <c:v>#N/A</c:v>
                </c:pt>
                <c:pt idx="4835">
                  <c:v>#N/A</c:v>
                </c:pt>
                <c:pt idx="4836">
                  <c:v>#N/A</c:v>
                </c:pt>
                <c:pt idx="4837">
                  <c:v>#N/A</c:v>
                </c:pt>
                <c:pt idx="4838">
                  <c:v>#N/A</c:v>
                </c:pt>
                <c:pt idx="4839">
                  <c:v>#N/A</c:v>
                </c:pt>
                <c:pt idx="4840">
                  <c:v>#N/A</c:v>
                </c:pt>
                <c:pt idx="4841">
                  <c:v>#N/A</c:v>
                </c:pt>
                <c:pt idx="4842">
                  <c:v>#N/A</c:v>
                </c:pt>
                <c:pt idx="4843">
                  <c:v>#N/A</c:v>
                </c:pt>
                <c:pt idx="4844">
                  <c:v>#N/A</c:v>
                </c:pt>
                <c:pt idx="4845">
                  <c:v>#N/A</c:v>
                </c:pt>
                <c:pt idx="4846">
                  <c:v>#N/A</c:v>
                </c:pt>
                <c:pt idx="4847">
                  <c:v>#N/A</c:v>
                </c:pt>
                <c:pt idx="4848">
                  <c:v>#N/A</c:v>
                </c:pt>
                <c:pt idx="4849">
                  <c:v>#N/A</c:v>
                </c:pt>
                <c:pt idx="4850">
                  <c:v>#N/A</c:v>
                </c:pt>
                <c:pt idx="4851">
                  <c:v>#N/A</c:v>
                </c:pt>
                <c:pt idx="4852">
                  <c:v>#N/A</c:v>
                </c:pt>
                <c:pt idx="4853">
                  <c:v>#N/A</c:v>
                </c:pt>
                <c:pt idx="4854">
                  <c:v>#N/A</c:v>
                </c:pt>
                <c:pt idx="4855">
                  <c:v>#N/A</c:v>
                </c:pt>
                <c:pt idx="4856">
                  <c:v>#N/A</c:v>
                </c:pt>
                <c:pt idx="4857">
                  <c:v>#N/A</c:v>
                </c:pt>
                <c:pt idx="4858">
                  <c:v>#N/A</c:v>
                </c:pt>
                <c:pt idx="4859">
                  <c:v>#N/A</c:v>
                </c:pt>
                <c:pt idx="4860">
                  <c:v>#N/A</c:v>
                </c:pt>
                <c:pt idx="4861">
                  <c:v>#N/A</c:v>
                </c:pt>
                <c:pt idx="4862">
                  <c:v>#N/A</c:v>
                </c:pt>
                <c:pt idx="4863">
                  <c:v>#N/A</c:v>
                </c:pt>
                <c:pt idx="4864">
                  <c:v>#N/A</c:v>
                </c:pt>
                <c:pt idx="4865">
                  <c:v>#N/A</c:v>
                </c:pt>
                <c:pt idx="4866">
                  <c:v>#N/A</c:v>
                </c:pt>
                <c:pt idx="4867">
                  <c:v>#N/A</c:v>
                </c:pt>
                <c:pt idx="4868">
                  <c:v>#N/A</c:v>
                </c:pt>
                <c:pt idx="4869">
                  <c:v>#N/A</c:v>
                </c:pt>
                <c:pt idx="4870">
                  <c:v>#N/A</c:v>
                </c:pt>
                <c:pt idx="4871">
                  <c:v>#N/A</c:v>
                </c:pt>
                <c:pt idx="4872">
                  <c:v>#N/A</c:v>
                </c:pt>
                <c:pt idx="4873">
                  <c:v>#N/A</c:v>
                </c:pt>
                <c:pt idx="4874">
                  <c:v>#N/A</c:v>
                </c:pt>
                <c:pt idx="4875">
                  <c:v>#N/A</c:v>
                </c:pt>
                <c:pt idx="4876">
                  <c:v>#N/A</c:v>
                </c:pt>
                <c:pt idx="4877">
                  <c:v>#N/A</c:v>
                </c:pt>
                <c:pt idx="4878">
                  <c:v>#N/A</c:v>
                </c:pt>
                <c:pt idx="4879">
                  <c:v>#N/A</c:v>
                </c:pt>
                <c:pt idx="4880">
                  <c:v>#N/A</c:v>
                </c:pt>
                <c:pt idx="4881">
                  <c:v>#N/A</c:v>
                </c:pt>
                <c:pt idx="4882">
                  <c:v>#N/A</c:v>
                </c:pt>
                <c:pt idx="4883">
                  <c:v>#N/A</c:v>
                </c:pt>
                <c:pt idx="4884">
                  <c:v>#N/A</c:v>
                </c:pt>
                <c:pt idx="4885">
                  <c:v>#N/A</c:v>
                </c:pt>
                <c:pt idx="4886">
                  <c:v>#N/A</c:v>
                </c:pt>
                <c:pt idx="4887">
                  <c:v>#N/A</c:v>
                </c:pt>
                <c:pt idx="4888">
                  <c:v>#N/A</c:v>
                </c:pt>
                <c:pt idx="4889">
                  <c:v>#N/A</c:v>
                </c:pt>
                <c:pt idx="4890">
                  <c:v>#N/A</c:v>
                </c:pt>
                <c:pt idx="4891">
                  <c:v>#N/A</c:v>
                </c:pt>
                <c:pt idx="4892">
                  <c:v>#N/A</c:v>
                </c:pt>
                <c:pt idx="4893">
                  <c:v>#N/A</c:v>
                </c:pt>
                <c:pt idx="4894">
                  <c:v>#N/A</c:v>
                </c:pt>
                <c:pt idx="4895">
                  <c:v>#N/A</c:v>
                </c:pt>
                <c:pt idx="4896">
                  <c:v>#N/A</c:v>
                </c:pt>
                <c:pt idx="4897">
                  <c:v>#N/A</c:v>
                </c:pt>
                <c:pt idx="4898">
                  <c:v>#N/A</c:v>
                </c:pt>
                <c:pt idx="4899">
                  <c:v>#N/A</c:v>
                </c:pt>
                <c:pt idx="4900">
                  <c:v>#N/A</c:v>
                </c:pt>
                <c:pt idx="4901">
                  <c:v>#N/A</c:v>
                </c:pt>
                <c:pt idx="4902">
                  <c:v>#N/A</c:v>
                </c:pt>
                <c:pt idx="4903">
                  <c:v>#N/A</c:v>
                </c:pt>
                <c:pt idx="4904">
                  <c:v>#N/A</c:v>
                </c:pt>
                <c:pt idx="4905">
                  <c:v>#N/A</c:v>
                </c:pt>
                <c:pt idx="4906">
                  <c:v>#N/A</c:v>
                </c:pt>
                <c:pt idx="4907">
                  <c:v>#N/A</c:v>
                </c:pt>
                <c:pt idx="4908">
                  <c:v>#N/A</c:v>
                </c:pt>
                <c:pt idx="4909">
                  <c:v>#N/A</c:v>
                </c:pt>
                <c:pt idx="4910">
                  <c:v>#N/A</c:v>
                </c:pt>
                <c:pt idx="4911">
                  <c:v>#N/A</c:v>
                </c:pt>
                <c:pt idx="4912">
                  <c:v>#N/A</c:v>
                </c:pt>
                <c:pt idx="4913">
                  <c:v>#N/A</c:v>
                </c:pt>
                <c:pt idx="4914">
                  <c:v>#N/A</c:v>
                </c:pt>
                <c:pt idx="4915">
                  <c:v>#N/A</c:v>
                </c:pt>
                <c:pt idx="4916">
                  <c:v>#N/A</c:v>
                </c:pt>
                <c:pt idx="4917">
                  <c:v>#N/A</c:v>
                </c:pt>
                <c:pt idx="4918">
                  <c:v>#N/A</c:v>
                </c:pt>
                <c:pt idx="4919">
                  <c:v>#N/A</c:v>
                </c:pt>
                <c:pt idx="4920">
                  <c:v>#N/A</c:v>
                </c:pt>
                <c:pt idx="4921">
                  <c:v>#N/A</c:v>
                </c:pt>
                <c:pt idx="4922">
                  <c:v>#N/A</c:v>
                </c:pt>
                <c:pt idx="4923">
                  <c:v>#N/A</c:v>
                </c:pt>
                <c:pt idx="4924">
                  <c:v>#N/A</c:v>
                </c:pt>
                <c:pt idx="4925">
                  <c:v>#N/A</c:v>
                </c:pt>
                <c:pt idx="4926">
                  <c:v>#N/A</c:v>
                </c:pt>
                <c:pt idx="4927">
                  <c:v>#N/A</c:v>
                </c:pt>
                <c:pt idx="4928">
                  <c:v>#N/A</c:v>
                </c:pt>
                <c:pt idx="4929">
                  <c:v>#N/A</c:v>
                </c:pt>
                <c:pt idx="4930">
                  <c:v>#N/A</c:v>
                </c:pt>
                <c:pt idx="4931">
                  <c:v>#N/A</c:v>
                </c:pt>
                <c:pt idx="4932">
                  <c:v>#N/A</c:v>
                </c:pt>
                <c:pt idx="4933">
                  <c:v>#N/A</c:v>
                </c:pt>
                <c:pt idx="4934">
                  <c:v>#N/A</c:v>
                </c:pt>
                <c:pt idx="4935">
                  <c:v>#N/A</c:v>
                </c:pt>
                <c:pt idx="4936">
                  <c:v>#N/A</c:v>
                </c:pt>
                <c:pt idx="4937">
                  <c:v>#N/A</c:v>
                </c:pt>
                <c:pt idx="4938">
                  <c:v>#N/A</c:v>
                </c:pt>
                <c:pt idx="4939">
                  <c:v>#N/A</c:v>
                </c:pt>
                <c:pt idx="4940">
                  <c:v>#N/A</c:v>
                </c:pt>
                <c:pt idx="4941">
                  <c:v>#N/A</c:v>
                </c:pt>
                <c:pt idx="4942">
                  <c:v>#N/A</c:v>
                </c:pt>
                <c:pt idx="4943">
                  <c:v>#N/A</c:v>
                </c:pt>
                <c:pt idx="4944">
                  <c:v>#N/A</c:v>
                </c:pt>
                <c:pt idx="4945">
                  <c:v>#N/A</c:v>
                </c:pt>
                <c:pt idx="4946">
                  <c:v>#N/A</c:v>
                </c:pt>
                <c:pt idx="4947">
                  <c:v>#N/A</c:v>
                </c:pt>
                <c:pt idx="4948">
                  <c:v>#N/A</c:v>
                </c:pt>
                <c:pt idx="4949">
                  <c:v>#N/A</c:v>
                </c:pt>
                <c:pt idx="4950">
                  <c:v>#N/A</c:v>
                </c:pt>
                <c:pt idx="4951">
                  <c:v>#N/A</c:v>
                </c:pt>
                <c:pt idx="4952">
                  <c:v>#N/A</c:v>
                </c:pt>
                <c:pt idx="4953">
                  <c:v>#N/A</c:v>
                </c:pt>
                <c:pt idx="4954">
                  <c:v>#N/A</c:v>
                </c:pt>
                <c:pt idx="4955">
                  <c:v>#N/A</c:v>
                </c:pt>
                <c:pt idx="4956">
                  <c:v>#N/A</c:v>
                </c:pt>
                <c:pt idx="4957">
                  <c:v>#N/A</c:v>
                </c:pt>
                <c:pt idx="4958">
                  <c:v>#N/A</c:v>
                </c:pt>
                <c:pt idx="4959">
                  <c:v>#N/A</c:v>
                </c:pt>
                <c:pt idx="4960">
                  <c:v>#N/A</c:v>
                </c:pt>
                <c:pt idx="4961">
                  <c:v>#N/A</c:v>
                </c:pt>
                <c:pt idx="4962">
                  <c:v>#N/A</c:v>
                </c:pt>
                <c:pt idx="4963">
                  <c:v>#N/A</c:v>
                </c:pt>
                <c:pt idx="4964">
                  <c:v>#N/A</c:v>
                </c:pt>
                <c:pt idx="4965">
                  <c:v>#N/A</c:v>
                </c:pt>
                <c:pt idx="4966">
                  <c:v>#N/A</c:v>
                </c:pt>
                <c:pt idx="4967">
                  <c:v>#N/A</c:v>
                </c:pt>
                <c:pt idx="4968">
                  <c:v>#N/A</c:v>
                </c:pt>
                <c:pt idx="4969">
                  <c:v>#N/A</c:v>
                </c:pt>
                <c:pt idx="4970">
                  <c:v>#N/A</c:v>
                </c:pt>
                <c:pt idx="4971">
                  <c:v>#N/A</c:v>
                </c:pt>
                <c:pt idx="4972">
                  <c:v>#N/A</c:v>
                </c:pt>
                <c:pt idx="4973">
                  <c:v>#N/A</c:v>
                </c:pt>
                <c:pt idx="4974">
                  <c:v>#N/A</c:v>
                </c:pt>
                <c:pt idx="4975">
                  <c:v>#N/A</c:v>
                </c:pt>
                <c:pt idx="4976">
                  <c:v>#N/A</c:v>
                </c:pt>
                <c:pt idx="4977">
                  <c:v>#N/A</c:v>
                </c:pt>
                <c:pt idx="4978">
                  <c:v>#N/A</c:v>
                </c:pt>
                <c:pt idx="4979">
                  <c:v>#N/A</c:v>
                </c:pt>
                <c:pt idx="4980">
                  <c:v>#N/A</c:v>
                </c:pt>
                <c:pt idx="4981">
                  <c:v>#N/A</c:v>
                </c:pt>
                <c:pt idx="4982">
                  <c:v>#N/A</c:v>
                </c:pt>
                <c:pt idx="4983">
                  <c:v>#N/A</c:v>
                </c:pt>
                <c:pt idx="4984">
                  <c:v>#N/A</c:v>
                </c:pt>
                <c:pt idx="4985">
                  <c:v>#N/A</c:v>
                </c:pt>
                <c:pt idx="4986">
                  <c:v>#N/A</c:v>
                </c:pt>
                <c:pt idx="4987">
                  <c:v>#N/A</c:v>
                </c:pt>
                <c:pt idx="4988">
                  <c:v>#N/A</c:v>
                </c:pt>
                <c:pt idx="4989">
                  <c:v>#N/A</c:v>
                </c:pt>
                <c:pt idx="4990">
                  <c:v>#N/A</c:v>
                </c:pt>
                <c:pt idx="4991">
                  <c:v>#N/A</c:v>
                </c:pt>
                <c:pt idx="4992">
                  <c:v>#N/A</c:v>
                </c:pt>
                <c:pt idx="4993">
                  <c:v>#N/A</c:v>
                </c:pt>
                <c:pt idx="4994">
                  <c:v>#N/A</c:v>
                </c:pt>
                <c:pt idx="4995">
                  <c:v>#N/A</c:v>
                </c:pt>
                <c:pt idx="4996">
                  <c:v>#N/A</c:v>
                </c:pt>
                <c:pt idx="4997">
                  <c:v>#N/A</c:v>
                </c:pt>
                <c:pt idx="4998">
                  <c:v>#N/A</c:v>
                </c:pt>
                <c:pt idx="4999">
                  <c:v>#N/A</c:v>
                </c:pt>
                <c:pt idx="5000">
                  <c:v>#N/A</c:v>
                </c:pt>
                <c:pt idx="5001">
                  <c:v>#N/A</c:v>
                </c:pt>
                <c:pt idx="5002">
                  <c:v>#N/A</c:v>
                </c:pt>
                <c:pt idx="5003">
                  <c:v>#N/A</c:v>
                </c:pt>
                <c:pt idx="5004">
                  <c:v>#N/A</c:v>
                </c:pt>
                <c:pt idx="5005">
                  <c:v>#N/A</c:v>
                </c:pt>
                <c:pt idx="5006">
                  <c:v>#N/A</c:v>
                </c:pt>
                <c:pt idx="5007">
                  <c:v>#N/A</c:v>
                </c:pt>
                <c:pt idx="5008">
                  <c:v>#N/A</c:v>
                </c:pt>
                <c:pt idx="5009">
                  <c:v>#N/A</c:v>
                </c:pt>
                <c:pt idx="5010">
                  <c:v>#N/A</c:v>
                </c:pt>
                <c:pt idx="5011">
                  <c:v>#N/A</c:v>
                </c:pt>
                <c:pt idx="5012">
                  <c:v>#N/A</c:v>
                </c:pt>
                <c:pt idx="5013">
                  <c:v>#N/A</c:v>
                </c:pt>
                <c:pt idx="5014">
                  <c:v>#N/A</c:v>
                </c:pt>
                <c:pt idx="5015">
                  <c:v>#N/A</c:v>
                </c:pt>
                <c:pt idx="5016">
                  <c:v>#N/A</c:v>
                </c:pt>
                <c:pt idx="5017">
                  <c:v>#N/A</c:v>
                </c:pt>
                <c:pt idx="5018">
                  <c:v>#N/A</c:v>
                </c:pt>
                <c:pt idx="5019">
                  <c:v>#N/A</c:v>
                </c:pt>
                <c:pt idx="5020">
                  <c:v>#N/A</c:v>
                </c:pt>
                <c:pt idx="5021">
                  <c:v>#N/A</c:v>
                </c:pt>
                <c:pt idx="5022">
                  <c:v>#N/A</c:v>
                </c:pt>
                <c:pt idx="5023">
                  <c:v>#N/A</c:v>
                </c:pt>
                <c:pt idx="5024">
                  <c:v>#N/A</c:v>
                </c:pt>
                <c:pt idx="5025">
                  <c:v>#N/A</c:v>
                </c:pt>
                <c:pt idx="5026">
                  <c:v>#N/A</c:v>
                </c:pt>
                <c:pt idx="5027">
                  <c:v>#N/A</c:v>
                </c:pt>
                <c:pt idx="5028">
                  <c:v>#N/A</c:v>
                </c:pt>
                <c:pt idx="5029">
                  <c:v>#N/A</c:v>
                </c:pt>
                <c:pt idx="5030">
                  <c:v>#N/A</c:v>
                </c:pt>
                <c:pt idx="5031">
                  <c:v>#N/A</c:v>
                </c:pt>
                <c:pt idx="5032">
                  <c:v>#N/A</c:v>
                </c:pt>
                <c:pt idx="5033">
                  <c:v>#N/A</c:v>
                </c:pt>
                <c:pt idx="5034">
                  <c:v>#N/A</c:v>
                </c:pt>
                <c:pt idx="5035">
                  <c:v>#N/A</c:v>
                </c:pt>
                <c:pt idx="5036">
                  <c:v>#N/A</c:v>
                </c:pt>
                <c:pt idx="5037">
                  <c:v>#N/A</c:v>
                </c:pt>
                <c:pt idx="5038">
                  <c:v>#N/A</c:v>
                </c:pt>
                <c:pt idx="5039">
                  <c:v>#N/A</c:v>
                </c:pt>
                <c:pt idx="5040">
                  <c:v>#N/A</c:v>
                </c:pt>
                <c:pt idx="5041">
                  <c:v>#N/A</c:v>
                </c:pt>
                <c:pt idx="5042">
                  <c:v>#N/A</c:v>
                </c:pt>
                <c:pt idx="5043">
                  <c:v>#N/A</c:v>
                </c:pt>
                <c:pt idx="5044">
                  <c:v>#N/A</c:v>
                </c:pt>
                <c:pt idx="5045">
                  <c:v>#N/A</c:v>
                </c:pt>
                <c:pt idx="5046">
                  <c:v>#N/A</c:v>
                </c:pt>
                <c:pt idx="5047">
                  <c:v>#N/A</c:v>
                </c:pt>
                <c:pt idx="5048">
                  <c:v>#N/A</c:v>
                </c:pt>
                <c:pt idx="5049">
                  <c:v>#N/A</c:v>
                </c:pt>
                <c:pt idx="5050">
                  <c:v>#N/A</c:v>
                </c:pt>
                <c:pt idx="5051">
                  <c:v>#N/A</c:v>
                </c:pt>
                <c:pt idx="5052">
                  <c:v>#N/A</c:v>
                </c:pt>
                <c:pt idx="5053">
                  <c:v>#N/A</c:v>
                </c:pt>
                <c:pt idx="5054">
                  <c:v>#N/A</c:v>
                </c:pt>
                <c:pt idx="5055">
                  <c:v>#N/A</c:v>
                </c:pt>
                <c:pt idx="5056">
                  <c:v>#N/A</c:v>
                </c:pt>
                <c:pt idx="5057">
                  <c:v>#N/A</c:v>
                </c:pt>
                <c:pt idx="5058">
                  <c:v>#N/A</c:v>
                </c:pt>
                <c:pt idx="5059">
                  <c:v>#N/A</c:v>
                </c:pt>
                <c:pt idx="5060">
                  <c:v>#N/A</c:v>
                </c:pt>
                <c:pt idx="5061">
                  <c:v>#N/A</c:v>
                </c:pt>
                <c:pt idx="5062">
                  <c:v>#N/A</c:v>
                </c:pt>
                <c:pt idx="5063">
                  <c:v>#N/A</c:v>
                </c:pt>
                <c:pt idx="5064">
                  <c:v>#N/A</c:v>
                </c:pt>
                <c:pt idx="5065">
                  <c:v>#N/A</c:v>
                </c:pt>
                <c:pt idx="5066">
                  <c:v>#N/A</c:v>
                </c:pt>
                <c:pt idx="5067">
                  <c:v>#N/A</c:v>
                </c:pt>
                <c:pt idx="5068">
                  <c:v>#N/A</c:v>
                </c:pt>
                <c:pt idx="5069">
                  <c:v>#N/A</c:v>
                </c:pt>
                <c:pt idx="5070">
                  <c:v>#N/A</c:v>
                </c:pt>
                <c:pt idx="5071">
                  <c:v>#N/A</c:v>
                </c:pt>
                <c:pt idx="5072">
                  <c:v>#N/A</c:v>
                </c:pt>
                <c:pt idx="5073">
                  <c:v>#N/A</c:v>
                </c:pt>
                <c:pt idx="5074">
                  <c:v>#N/A</c:v>
                </c:pt>
                <c:pt idx="5075">
                  <c:v>#N/A</c:v>
                </c:pt>
                <c:pt idx="5076">
                  <c:v>#N/A</c:v>
                </c:pt>
                <c:pt idx="5077">
                  <c:v>#N/A</c:v>
                </c:pt>
                <c:pt idx="5078">
                  <c:v>#N/A</c:v>
                </c:pt>
                <c:pt idx="5079">
                  <c:v>#N/A</c:v>
                </c:pt>
                <c:pt idx="5080">
                  <c:v>#N/A</c:v>
                </c:pt>
                <c:pt idx="5081">
                  <c:v>#N/A</c:v>
                </c:pt>
                <c:pt idx="5082">
                  <c:v>#N/A</c:v>
                </c:pt>
                <c:pt idx="5083">
                  <c:v>#N/A</c:v>
                </c:pt>
                <c:pt idx="5084">
                  <c:v>#N/A</c:v>
                </c:pt>
                <c:pt idx="5085">
                  <c:v>#N/A</c:v>
                </c:pt>
                <c:pt idx="5086">
                  <c:v>#N/A</c:v>
                </c:pt>
                <c:pt idx="5087">
                  <c:v>#N/A</c:v>
                </c:pt>
                <c:pt idx="5088">
                  <c:v>#N/A</c:v>
                </c:pt>
                <c:pt idx="5089">
                  <c:v>#N/A</c:v>
                </c:pt>
                <c:pt idx="5090">
                  <c:v>#N/A</c:v>
                </c:pt>
                <c:pt idx="5091">
                  <c:v>#N/A</c:v>
                </c:pt>
                <c:pt idx="5092">
                  <c:v>#N/A</c:v>
                </c:pt>
                <c:pt idx="5093">
                  <c:v>#N/A</c:v>
                </c:pt>
                <c:pt idx="5094">
                  <c:v>#N/A</c:v>
                </c:pt>
                <c:pt idx="5095">
                  <c:v>#N/A</c:v>
                </c:pt>
                <c:pt idx="5096">
                  <c:v>#N/A</c:v>
                </c:pt>
                <c:pt idx="5097">
                  <c:v>#N/A</c:v>
                </c:pt>
                <c:pt idx="5098">
                  <c:v>#N/A</c:v>
                </c:pt>
                <c:pt idx="5099">
                  <c:v>#N/A</c:v>
                </c:pt>
                <c:pt idx="5100">
                  <c:v>#N/A</c:v>
                </c:pt>
                <c:pt idx="5101">
                  <c:v>#N/A</c:v>
                </c:pt>
                <c:pt idx="5102">
                  <c:v>#N/A</c:v>
                </c:pt>
                <c:pt idx="5103">
                  <c:v>#N/A</c:v>
                </c:pt>
                <c:pt idx="5104">
                  <c:v>#N/A</c:v>
                </c:pt>
                <c:pt idx="5105">
                  <c:v>#N/A</c:v>
                </c:pt>
                <c:pt idx="5106">
                  <c:v>#N/A</c:v>
                </c:pt>
                <c:pt idx="5107">
                  <c:v>#N/A</c:v>
                </c:pt>
                <c:pt idx="5108">
                  <c:v>#N/A</c:v>
                </c:pt>
                <c:pt idx="5109">
                  <c:v>#N/A</c:v>
                </c:pt>
                <c:pt idx="5110">
                  <c:v>#N/A</c:v>
                </c:pt>
                <c:pt idx="5111">
                  <c:v>#N/A</c:v>
                </c:pt>
                <c:pt idx="5112">
                  <c:v>#N/A</c:v>
                </c:pt>
                <c:pt idx="5113">
                  <c:v>#N/A</c:v>
                </c:pt>
                <c:pt idx="5114">
                  <c:v>#N/A</c:v>
                </c:pt>
                <c:pt idx="5115">
                  <c:v>#N/A</c:v>
                </c:pt>
                <c:pt idx="5116">
                  <c:v>#N/A</c:v>
                </c:pt>
                <c:pt idx="5117">
                  <c:v>#N/A</c:v>
                </c:pt>
                <c:pt idx="5118">
                  <c:v>#N/A</c:v>
                </c:pt>
                <c:pt idx="5119">
                  <c:v>#N/A</c:v>
                </c:pt>
                <c:pt idx="5120">
                  <c:v>#N/A</c:v>
                </c:pt>
                <c:pt idx="5121">
                  <c:v>#N/A</c:v>
                </c:pt>
                <c:pt idx="5122">
                  <c:v>#N/A</c:v>
                </c:pt>
                <c:pt idx="5123">
                  <c:v>#N/A</c:v>
                </c:pt>
                <c:pt idx="5124">
                  <c:v>#N/A</c:v>
                </c:pt>
                <c:pt idx="5125">
                  <c:v>#N/A</c:v>
                </c:pt>
                <c:pt idx="5126">
                  <c:v>#N/A</c:v>
                </c:pt>
                <c:pt idx="5127">
                  <c:v>#N/A</c:v>
                </c:pt>
                <c:pt idx="5128">
                  <c:v>#N/A</c:v>
                </c:pt>
                <c:pt idx="5129">
                  <c:v>#N/A</c:v>
                </c:pt>
                <c:pt idx="5130">
                  <c:v>#N/A</c:v>
                </c:pt>
                <c:pt idx="5131">
                  <c:v>#N/A</c:v>
                </c:pt>
                <c:pt idx="5132">
                  <c:v>#N/A</c:v>
                </c:pt>
                <c:pt idx="5133">
                  <c:v>#N/A</c:v>
                </c:pt>
                <c:pt idx="5134">
                  <c:v>#N/A</c:v>
                </c:pt>
                <c:pt idx="5135">
                  <c:v>#N/A</c:v>
                </c:pt>
                <c:pt idx="5136">
                  <c:v>#N/A</c:v>
                </c:pt>
                <c:pt idx="5137">
                  <c:v>#N/A</c:v>
                </c:pt>
                <c:pt idx="5138">
                  <c:v>#N/A</c:v>
                </c:pt>
                <c:pt idx="5139">
                  <c:v>#N/A</c:v>
                </c:pt>
                <c:pt idx="5140">
                  <c:v>#N/A</c:v>
                </c:pt>
                <c:pt idx="5141">
                  <c:v>#N/A</c:v>
                </c:pt>
                <c:pt idx="5142">
                  <c:v>#N/A</c:v>
                </c:pt>
                <c:pt idx="5143">
                  <c:v>#N/A</c:v>
                </c:pt>
                <c:pt idx="5144">
                  <c:v>#N/A</c:v>
                </c:pt>
                <c:pt idx="5145">
                  <c:v>#N/A</c:v>
                </c:pt>
                <c:pt idx="5146">
                  <c:v>#N/A</c:v>
                </c:pt>
                <c:pt idx="5147">
                  <c:v>#N/A</c:v>
                </c:pt>
                <c:pt idx="5148">
                  <c:v>#N/A</c:v>
                </c:pt>
                <c:pt idx="5149">
                  <c:v>#N/A</c:v>
                </c:pt>
                <c:pt idx="5150">
                  <c:v>#N/A</c:v>
                </c:pt>
                <c:pt idx="5151">
                  <c:v>#N/A</c:v>
                </c:pt>
                <c:pt idx="5152">
                  <c:v>#N/A</c:v>
                </c:pt>
                <c:pt idx="5153">
                  <c:v>#N/A</c:v>
                </c:pt>
                <c:pt idx="5154">
                  <c:v>#N/A</c:v>
                </c:pt>
                <c:pt idx="5155">
                  <c:v>#N/A</c:v>
                </c:pt>
                <c:pt idx="5156">
                  <c:v>#N/A</c:v>
                </c:pt>
                <c:pt idx="5157">
                  <c:v>#N/A</c:v>
                </c:pt>
                <c:pt idx="5158">
                  <c:v>#N/A</c:v>
                </c:pt>
                <c:pt idx="5159">
                  <c:v>#N/A</c:v>
                </c:pt>
                <c:pt idx="5160">
                  <c:v>#N/A</c:v>
                </c:pt>
                <c:pt idx="5161">
                  <c:v>#N/A</c:v>
                </c:pt>
                <c:pt idx="5162">
                  <c:v>#N/A</c:v>
                </c:pt>
                <c:pt idx="5163">
                  <c:v>#N/A</c:v>
                </c:pt>
                <c:pt idx="5164">
                  <c:v>#N/A</c:v>
                </c:pt>
                <c:pt idx="5165">
                  <c:v>#N/A</c:v>
                </c:pt>
                <c:pt idx="5166">
                  <c:v>#N/A</c:v>
                </c:pt>
                <c:pt idx="5167">
                  <c:v>#N/A</c:v>
                </c:pt>
                <c:pt idx="5168">
                  <c:v>#N/A</c:v>
                </c:pt>
                <c:pt idx="5169">
                  <c:v>#N/A</c:v>
                </c:pt>
                <c:pt idx="5170">
                  <c:v>#N/A</c:v>
                </c:pt>
                <c:pt idx="5171">
                  <c:v>#N/A</c:v>
                </c:pt>
                <c:pt idx="5172">
                  <c:v>#N/A</c:v>
                </c:pt>
                <c:pt idx="5173">
                  <c:v>#N/A</c:v>
                </c:pt>
                <c:pt idx="5174">
                  <c:v>#N/A</c:v>
                </c:pt>
                <c:pt idx="5175">
                  <c:v>#N/A</c:v>
                </c:pt>
                <c:pt idx="5176">
                  <c:v>#N/A</c:v>
                </c:pt>
                <c:pt idx="5177">
                  <c:v>#N/A</c:v>
                </c:pt>
                <c:pt idx="5178">
                  <c:v>#N/A</c:v>
                </c:pt>
                <c:pt idx="5179">
                  <c:v>#N/A</c:v>
                </c:pt>
                <c:pt idx="5180">
                  <c:v>#N/A</c:v>
                </c:pt>
                <c:pt idx="5181">
                  <c:v>#N/A</c:v>
                </c:pt>
                <c:pt idx="5182">
                  <c:v>#N/A</c:v>
                </c:pt>
                <c:pt idx="5183">
                  <c:v>#N/A</c:v>
                </c:pt>
                <c:pt idx="5184">
                  <c:v>#N/A</c:v>
                </c:pt>
                <c:pt idx="5185">
                  <c:v>#N/A</c:v>
                </c:pt>
                <c:pt idx="5186">
                  <c:v>#N/A</c:v>
                </c:pt>
                <c:pt idx="5187">
                  <c:v>#N/A</c:v>
                </c:pt>
                <c:pt idx="5188">
                  <c:v>#N/A</c:v>
                </c:pt>
                <c:pt idx="5189">
                  <c:v>#N/A</c:v>
                </c:pt>
                <c:pt idx="5190">
                  <c:v>#N/A</c:v>
                </c:pt>
                <c:pt idx="5191">
                  <c:v>#N/A</c:v>
                </c:pt>
                <c:pt idx="5192">
                  <c:v>#N/A</c:v>
                </c:pt>
                <c:pt idx="5193">
                  <c:v>#N/A</c:v>
                </c:pt>
                <c:pt idx="5194">
                  <c:v>#N/A</c:v>
                </c:pt>
                <c:pt idx="5195">
                  <c:v>#N/A</c:v>
                </c:pt>
                <c:pt idx="5196">
                  <c:v>#N/A</c:v>
                </c:pt>
                <c:pt idx="5197">
                  <c:v>#N/A</c:v>
                </c:pt>
                <c:pt idx="5198">
                  <c:v>#N/A</c:v>
                </c:pt>
                <c:pt idx="5199">
                  <c:v>#N/A</c:v>
                </c:pt>
              </c:numCache>
            </c:numRef>
          </c:yVal>
          <c:smooth val="0"/>
        </c:ser>
        <c:ser>
          <c:idx val="1"/>
          <c:order val="1"/>
          <c:tx>
            <c:v>trend</c:v>
          </c:tx>
          <c:spPr>
            <a:ln w="25400" cap="rnd">
              <a:solidFill>
                <a:schemeClr val="accent2"/>
              </a:solidFill>
              <a:round/>
            </a:ln>
            <a:effectLst/>
          </c:spPr>
          <c:marker>
            <c:symbol val="none"/>
          </c:marker>
          <c:xVal>
            <c:numRef>
              <c:f>Table!$A$3:$A$5202</c:f>
              <c:numCache>
                <c:formatCode>0.00</c:formatCode>
                <c:ptCount val="5200"/>
                <c:pt idx="0">
                  <c:v>0.01</c:v>
                </c:pt>
                <c:pt idx="1">
                  <c:v>0.02</c:v>
                </c:pt>
                <c:pt idx="2">
                  <c:v>0.03</c:v>
                </c:pt>
                <c:pt idx="3">
                  <c:v>0.04</c:v>
                </c:pt>
                <c:pt idx="4">
                  <c:v>0.05</c:v>
                </c:pt>
                <c:pt idx="5">
                  <c:v>0.06</c:v>
                </c:pt>
                <c:pt idx="6">
                  <c:v>7.0000000000000007E-2</c:v>
                </c:pt>
                <c:pt idx="7">
                  <c:v>0.08</c:v>
                </c:pt>
                <c:pt idx="8">
                  <c:v>0.09</c:v>
                </c:pt>
                <c:pt idx="9">
                  <c:v>0.1</c:v>
                </c:pt>
                <c:pt idx="10">
                  <c:v>0.11</c:v>
                </c:pt>
                <c:pt idx="11">
                  <c:v>0.12</c:v>
                </c:pt>
                <c:pt idx="12">
                  <c:v>0.13</c:v>
                </c:pt>
                <c:pt idx="13">
                  <c:v>0.14000000000000001</c:v>
                </c:pt>
                <c:pt idx="14">
                  <c:v>0.15</c:v>
                </c:pt>
                <c:pt idx="15">
                  <c:v>0.16</c:v>
                </c:pt>
                <c:pt idx="16">
                  <c:v>0.17</c:v>
                </c:pt>
                <c:pt idx="17">
                  <c:v>0.18</c:v>
                </c:pt>
                <c:pt idx="18">
                  <c:v>0.19</c:v>
                </c:pt>
                <c:pt idx="19">
                  <c:v>0.2</c:v>
                </c:pt>
                <c:pt idx="20">
                  <c:v>0.21</c:v>
                </c:pt>
                <c:pt idx="21">
                  <c:v>0.22</c:v>
                </c:pt>
                <c:pt idx="22">
                  <c:v>0.23</c:v>
                </c:pt>
                <c:pt idx="23">
                  <c:v>0.24</c:v>
                </c:pt>
                <c:pt idx="24">
                  <c:v>0.25</c:v>
                </c:pt>
                <c:pt idx="25">
                  <c:v>0.26</c:v>
                </c:pt>
                <c:pt idx="26">
                  <c:v>0.27</c:v>
                </c:pt>
                <c:pt idx="27">
                  <c:v>0.28000000000000003</c:v>
                </c:pt>
                <c:pt idx="28">
                  <c:v>0.28999999999999998</c:v>
                </c:pt>
                <c:pt idx="29">
                  <c:v>0.3</c:v>
                </c:pt>
                <c:pt idx="30">
                  <c:v>0.31</c:v>
                </c:pt>
                <c:pt idx="31">
                  <c:v>0.32</c:v>
                </c:pt>
                <c:pt idx="32">
                  <c:v>0.33</c:v>
                </c:pt>
                <c:pt idx="33">
                  <c:v>0.34</c:v>
                </c:pt>
                <c:pt idx="34">
                  <c:v>0.35</c:v>
                </c:pt>
                <c:pt idx="35">
                  <c:v>0.36</c:v>
                </c:pt>
                <c:pt idx="36">
                  <c:v>0.37</c:v>
                </c:pt>
                <c:pt idx="37">
                  <c:v>0.38</c:v>
                </c:pt>
                <c:pt idx="38">
                  <c:v>0.39</c:v>
                </c:pt>
                <c:pt idx="39">
                  <c:v>0.4</c:v>
                </c:pt>
                <c:pt idx="40">
                  <c:v>0.41</c:v>
                </c:pt>
                <c:pt idx="41">
                  <c:v>0.42</c:v>
                </c:pt>
                <c:pt idx="42">
                  <c:v>0.43</c:v>
                </c:pt>
                <c:pt idx="43">
                  <c:v>0.44</c:v>
                </c:pt>
                <c:pt idx="44">
                  <c:v>0.45</c:v>
                </c:pt>
                <c:pt idx="45">
                  <c:v>0.46</c:v>
                </c:pt>
                <c:pt idx="46">
                  <c:v>0.47</c:v>
                </c:pt>
                <c:pt idx="47">
                  <c:v>0.48</c:v>
                </c:pt>
                <c:pt idx="48">
                  <c:v>0.49</c:v>
                </c:pt>
                <c:pt idx="49">
                  <c:v>0.5</c:v>
                </c:pt>
                <c:pt idx="50">
                  <c:v>0.51</c:v>
                </c:pt>
                <c:pt idx="51">
                  <c:v>0.52</c:v>
                </c:pt>
                <c:pt idx="52">
                  <c:v>0.53</c:v>
                </c:pt>
                <c:pt idx="53">
                  <c:v>0.54</c:v>
                </c:pt>
                <c:pt idx="54">
                  <c:v>0.55000000000000004</c:v>
                </c:pt>
                <c:pt idx="55">
                  <c:v>0.56000000000000005</c:v>
                </c:pt>
                <c:pt idx="56">
                  <c:v>0.56999999999999995</c:v>
                </c:pt>
                <c:pt idx="57">
                  <c:v>0.57999999999999996</c:v>
                </c:pt>
                <c:pt idx="58">
                  <c:v>0.59</c:v>
                </c:pt>
                <c:pt idx="59">
                  <c:v>0.6</c:v>
                </c:pt>
                <c:pt idx="60">
                  <c:v>0.61</c:v>
                </c:pt>
                <c:pt idx="61">
                  <c:v>0.62</c:v>
                </c:pt>
                <c:pt idx="62">
                  <c:v>0.63</c:v>
                </c:pt>
                <c:pt idx="63">
                  <c:v>0.64</c:v>
                </c:pt>
                <c:pt idx="64">
                  <c:v>0.65</c:v>
                </c:pt>
                <c:pt idx="65">
                  <c:v>0.66</c:v>
                </c:pt>
                <c:pt idx="66">
                  <c:v>0.67</c:v>
                </c:pt>
                <c:pt idx="67">
                  <c:v>0.68</c:v>
                </c:pt>
                <c:pt idx="68">
                  <c:v>0.69</c:v>
                </c:pt>
                <c:pt idx="69">
                  <c:v>0.7</c:v>
                </c:pt>
                <c:pt idx="70">
                  <c:v>0.71</c:v>
                </c:pt>
                <c:pt idx="71">
                  <c:v>0.72</c:v>
                </c:pt>
                <c:pt idx="72">
                  <c:v>0.73</c:v>
                </c:pt>
                <c:pt idx="73">
                  <c:v>0.74</c:v>
                </c:pt>
                <c:pt idx="74">
                  <c:v>0.75</c:v>
                </c:pt>
                <c:pt idx="75">
                  <c:v>0.76</c:v>
                </c:pt>
                <c:pt idx="76">
                  <c:v>0.77</c:v>
                </c:pt>
                <c:pt idx="77">
                  <c:v>0.78</c:v>
                </c:pt>
                <c:pt idx="78">
                  <c:v>0.79</c:v>
                </c:pt>
                <c:pt idx="79">
                  <c:v>0.8</c:v>
                </c:pt>
                <c:pt idx="80">
                  <c:v>0.81</c:v>
                </c:pt>
                <c:pt idx="81">
                  <c:v>0.82</c:v>
                </c:pt>
                <c:pt idx="82">
                  <c:v>0.83</c:v>
                </c:pt>
                <c:pt idx="83">
                  <c:v>0.84</c:v>
                </c:pt>
                <c:pt idx="84">
                  <c:v>0.85</c:v>
                </c:pt>
                <c:pt idx="85">
                  <c:v>0.86</c:v>
                </c:pt>
                <c:pt idx="86">
                  <c:v>0.87</c:v>
                </c:pt>
                <c:pt idx="87">
                  <c:v>0.88</c:v>
                </c:pt>
                <c:pt idx="88">
                  <c:v>0.89</c:v>
                </c:pt>
                <c:pt idx="89">
                  <c:v>0.9</c:v>
                </c:pt>
                <c:pt idx="90">
                  <c:v>0.91</c:v>
                </c:pt>
                <c:pt idx="91">
                  <c:v>0.92</c:v>
                </c:pt>
                <c:pt idx="92">
                  <c:v>0.93</c:v>
                </c:pt>
                <c:pt idx="93">
                  <c:v>0.94</c:v>
                </c:pt>
                <c:pt idx="94">
                  <c:v>0.95</c:v>
                </c:pt>
                <c:pt idx="95">
                  <c:v>0.96</c:v>
                </c:pt>
                <c:pt idx="96">
                  <c:v>0.97</c:v>
                </c:pt>
                <c:pt idx="97">
                  <c:v>0.98</c:v>
                </c:pt>
                <c:pt idx="98">
                  <c:v>0.99</c:v>
                </c:pt>
                <c:pt idx="99">
                  <c:v>1</c:v>
                </c:pt>
                <c:pt idx="100">
                  <c:v>1.01</c:v>
                </c:pt>
                <c:pt idx="101">
                  <c:v>1.02</c:v>
                </c:pt>
                <c:pt idx="102">
                  <c:v>1.03</c:v>
                </c:pt>
                <c:pt idx="103">
                  <c:v>1.04</c:v>
                </c:pt>
                <c:pt idx="104">
                  <c:v>1.05</c:v>
                </c:pt>
                <c:pt idx="105">
                  <c:v>1.06</c:v>
                </c:pt>
                <c:pt idx="106">
                  <c:v>1.07</c:v>
                </c:pt>
                <c:pt idx="107">
                  <c:v>1.08</c:v>
                </c:pt>
                <c:pt idx="108">
                  <c:v>1.0900000000000001</c:v>
                </c:pt>
                <c:pt idx="109">
                  <c:v>1.1000000000000001</c:v>
                </c:pt>
                <c:pt idx="110">
                  <c:v>1.1100000000000001</c:v>
                </c:pt>
                <c:pt idx="111">
                  <c:v>1.1200000000000001</c:v>
                </c:pt>
                <c:pt idx="112">
                  <c:v>1.1299999999999999</c:v>
                </c:pt>
                <c:pt idx="113">
                  <c:v>1.1399999999999999</c:v>
                </c:pt>
                <c:pt idx="114">
                  <c:v>1.1499999999999999</c:v>
                </c:pt>
                <c:pt idx="115">
                  <c:v>1.1599999999999999</c:v>
                </c:pt>
                <c:pt idx="116">
                  <c:v>1.17</c:v>
                </c:pt>
                <c:pt idx="117">
                  <c:v>1.18</c:v>
                </c:pt>
                <c:pt idx="118">
                  <c:v>1.19</c:v>
                </c:pt>
                <c:pt idx="119">
                  <c:v>1.2</c:v>
                </c:pt>
                <c:pt idx="120">
                  <c:v>1.21</c:v>
                </c:pt>
                <c:pt idx="121">
                  <c:v>1.22</c:v>
                </c:pt>
                <c:pt idx="122">
                  <c:v>1.23</c:v>
                </c:pt>
                <c:pt idx="123">
                  <c:v>1.24</c:v>
                </c:pt>
                <c:pt idx="124">
                  <c:v>1.25</c:v>
                </c:pt>
                <c:pt idx="125">
                  <c:v>1.26</c:v>
                </c:pt>
                <c:pt idx="126">
                  <c:v>1.27</c:v>
                </c:pt>
                <c:pt idx="127">
                  <c:v>1.28</c:v>
                </c:pt>
                <c:pt idx="128">
                  <c:v>1.29</c:v>
                </c:pt>
                <c:pt idx="129">
                  <c:v>1.3</c:v>
                </c:pt>
                <c:pt idx="130">
                  <c:v>1.31</c:v>
                </c:pt>
                <c:pt idx="131">
                  <c:v>1.32</c:v>
                </c:pt>
                <c:pt idx="132">
                  <c:v>1.33</c:v>
                </c:pt>
                <c:pt idx="133">
                  <c:v>1.34</c:v>
                </c:pt>
                <c:pt idx="134">
                  <c:v>1.35</c:v>
                </c:pt>
                <c:pt idx="135">
                  <c:v>1.36</c:v>
                </c:pt>
                <c:pt idx="136">
                  <c:v>1.37</c:v>
                </c:pt>
                <c:pt idx="137">
                  <c:v>1.38</c:v>
                </c:pt>
                <c:pt idx="138">
                  <c:v>1.39</c:v>
                </c:pt>
                <c:pt idx="139">
                  <c:v>1.4</c:v>
                </c:pt>
                <c:pt idx="140">
                  <c:v>1.41</c:v>
                </c:pt>
                <c:pt idx="141">
                  <c:v>1.42</c:v>
                </c:pt>
                <c:pt idx="142">
                  <c:v>1.43</c:v>
                </c:pt>
                <c:pt idx="143">
                  <c:v>1.44</c:v>
                </c:pt>
                <c:pt idx="144">
                  <c:v>1.45</c:v>
                </c:pt>
                <c:pt idx="145">
                  <c:v>1.46</c:v>
                </c:pt>
                <c:pt idx="146">
                  <c:v>1.47</c:v>
                </c:pt>
                <c:pt idx="147">
                  <c:v>1.48</c:v>
                </c:pt>
                <c:pt idx="148">
                  <c:v>1.49</c:v>
                </c:pt>
                <c:pt idx="149">
                  <c:v>1.5</c:v>
                </c:pt>
                <c:pt idx="150">
                  <c:v>1.51</c:v>
                </c:pt>
                <c:pt idx="151">
                  <c:v>1.52</c:v>
                </c:pt>
                <c:pt idx="152">
                  <c:v>1.53</c:v>
                </c:pt>
                <c:pt idx="153">
                  <c:v>1.54</c:v>
                </c:pt>
                <c:pt idx="154">
                  <c:v>1.55</c:v>
                </c:pt>
                <c:pt idx="155">
                  <c:v>1.56</c:v>
                </c:pt>
                <c:pt idx="156">
                  <c:v>1.57</c:v>
                </c:pt>
                <c:pt idx="157">
                  <c:v>1.58</c:v>
                </c:pt>
                <c:pt idx="158">
                  <c:v>1.59</c:v>
                </c:pt>
                <c:pt idx="159">
                  <c:v>1.6</c:v>
                </c:pt>
                <c:pt idx="160">
                  <c:v>1.61</c:v>
                </c:pt>
                <c:pt idx="161">
                  <c:v>1.62</c:v>
                </c:pt>
                <c:pt idx="162">
                  <c:v>1.63</c:v>
                </c:pt>
                <c:pt idx="163">
                  <c:v>1.64</c:v>
                </c:pt>
                <c:pt idx="164">
                  <c:v>1.65</c:v>
                </c:pt>
                <c:pt idx="165">
                  <c:v>1.66</c:v>
                </c:pt>
                <c:pt idx="166">
                  <c:v>1.67</c:v>
                </c:pt>
                <c:pt idx="167">
                  <c:v>1.68</c:v>
                </c:pt>
                <c:pt idx="168">
                  <c:v>1.69</c:v>
                </c:pt>
                <c:pt idx="169">
                  <c:v>1.7</c:v>
                </c:pt>
                <c:pt idx="170">
                  <c:v>1.71</c:v>
                </c:pt>
                <c:pt idx="171">
                  <c:v>1.72</c:v>
                </c:pt>
                <c:pt idx="172">
                  <c:v>1.73</c:v>
                </c:pt>
                <c:pt idx="173">
                  <c:v>1.74</c:v>
                </c:pt>
                <c:pt idx="174">
                  <c:v>1.75</c:v>
                </c:pt>
                <c:pt idx="175">
                  <c:v>1.76</c:v>
                </c:pt>
                <c:pt idx="176">
                  <c:v>1.77</c:v>
                </c:pt>
                <c:pt idx="177">
                  <c:v>1.78</c:v>
                </c:pt>
                <c:pt idx="178">
                  <c:v>1.79</c:v>
                </c:pt>
                <c:pt idx="179">
                  <c:v>1.8</c:v>
                </c:pt>
                <c:pt idx="180">
                  <c:v>1.81</c:v>
                </c:pt>
                <c:pt idx="181">
                  <c:v>1.82</c:v>
                </c:pt>
                <c:pt idx="182">
                  <c:v>1.83</c:v>
                </c:pt>
                <c:pt idx="183">
                  <c:v>1.84</c:v>
                </c:pt>
                <c:pt idx="184">
                  <c:v>1.85</c:v>
                </c:pt>
                <c:pt idx="185">
                  <c:v>1.86</c:v>
                </c:pt>
                <c:pt idx="186">
                  <c:v>1.87</c:v>
                </c:pt>
                <c:pt idx="187">
                  <c:v>1.88</c:v>
                </c:pt>
                <c:pt idx="188">
                  <c:v>1.89</c:v>
                </c:pt>
                <c:pt idx="189">
                  <c:v>1.9</c:v>
                </c:pt>
                <c:pt idx="190">
                  <c:v>1.91</c:v>
                </c:pt>
                <c:pt idx="191">
                  <c:v>1.92</c:v>
                </c:pt>
                <c:pt idx="192">
                  <c:v>1.93</c:v>
                </c:pt>
                <c:pt idx="193">
                  <c:v>1.94</c:v>
                </c:pt>
                <c:pt idx="194">
                  <c:v>1.95</c:v>
                </c:pt>
                <c:pt idx="195">
                  <c:v>1.96</c:v>
                </c:pt>
                <c:pt idx="196">
                  <c:v>1.97</c:v>
                </c:pt>
                <c:pt idx="197">
                  <c:v>1.98</c:v>
                </c:pt>
                <c:pt idx="198">
                  <c:v>1.99</c:v>
                </c:pt>
                <c:pt idx="199">
                  <c:v>2</c:v>
                </c:pt>
                <c:pt idx="200">
                  <c:v>2.0099999999999998</c:v>
                </c:pt>
                <c:pt idx="201">
                  <c:v>2.02</c:v>
                </c:pt>
                <c:pt idx="202">
                  <c:v>2.0299999999999998</c:v>
                </c:pt>
                <c:pt idx="203">
                  <c:v>2.04</c:v>
                </c:pt>
                <c:pt idx="204">
                  <c:v>2.0499999999999998</c:v>
                </c:pt>
                <c:pt idx="205">
                  <c:v>2.06</c:v>
                </c:pt>
                <c:pt idx="206">
                  <c:v>2.0699999999999998</c:v>
                </c:pt>
                <c:pt idx="207">
                  <c:v>2.08</c:v>
                </c:pt>
                <c:pt idx="208">
                  <c:v>2.09</c:v>
                </c:pt>
                <c:pt idx="209">
                  <c:v>2.1</c:v>
                </c:pt>
                <c:pt idx="210">
                  <c:v>2.11</c:v>
                </c:pt>
                <c:pt idx="211">
                  <c:v>2.12</c:v>
                </c:pt>
                <c:pt idx="212">
                  <c:v>2.13</c:v>
                </c:pt>
                <c:pt idx="213">
                  <c:v>2.14</c:v>
                </c:pt>
                <c:pt idx="214">
                  <c:v>2.15</c:v>
                </c:pt>
                <c:pt idx="215">
                  <c:v>2.16</c:v>
                </c:pt>
                <c:pt idx="216">
                  <c:v>2.17</c:v>
                </c:pt>
                <c:pt idx="217">
                  <c:v>2.1800000000000002</c:v>
                </c:pt>
                <c:pt idx="218">
                  <c:v>2.19</c:v>
                </c:pt>
                <c:pt idx="219">
                  <c:v>2.2000000000000002</c:v>
                </c:pt>
                <c:pt idx="220">
                  <c:v>2.21</c:v>
                </c:pt>
                <c:pt idx="221">
                  <c:v>2.2200000000000002</c:v>
                </c:pt>
                <c:pt idx="222">
                  <c:v>2.23</c:v>
                </c:pt>
                <c:pt idx="223">
                  <c:v>2.2400000000000002</c:v>
                </c:pt>
                <c:pt idx="224">
                  <c:v>2.25</c:v>
                </c:pt>
                <c:pt idx="225">
                  <c:v>2.2599999999999998</c:v>
                </c:pt>
                <c:pt idx="226">
                  <c:v>2.27</c:v>
                </c:pt>
                <c:pt idx="227">
                  <c:v>2.2799999999999998</c:v>
                </c:pt>
                <c:pt idx="228">
                  <c:v>2.29</c:v>
                </c:pt>
                <c:pt idx="229">
                  <c:v>2.2999999999999998</c:v>
                </c:pt>
                <c:pt idx="230">
                  <c:v>2.31</c:v>
                </c:pt>
                <c:pt idx="231">
                  <c:v>2.3199999999999998</c:v>
                </c:pt>
                <c:pt idx="232">
                  <c:v>2.33</c:v>
                </c:pt>
                <c:pt idx="233">
                  <c:v>2.34</c:v>
                </c:pt>
                <c:pt idx="234">
                  <c:v>2.35</c:v>
                </c:pt>
                <c:pt idx="235">
                  <c:v>2.36</c:v>
                </c:pt>
                <c:pt idx="236">
                  <c:v>2.37</c:v>
                </c:pt>
                <c:pt idx="237">
                  <c:v>2.38</c:v>
                </c:pt>
                <c:pt idx="238">
                  <c:v>2.39</c:v>
                </c:pt>
                <c:pt idx="239">
                  <c:v>2.4</c:v>
                </c:pt>
                <c:pt idx="240">
                  <c:v>2.41</c:v>
                </c:pt>
                <c:pt idx="241">
                  <c:v>2.42</c:v>
                </c:pt>
                <c:pt idx="242">
                  <c:v>2.4300000000000002</c:v>
                </c:pt>
                <c:pt idx="243">
                  <c:v>2.44</c:v>
                </c:pt>
                <c:pt idx="244">
                  <c:v>2.4500000000000002</c:v>
                </c:pt>
                <c:pt idx="245">
                  <c:v>2.46</c:v>
                </c:pt>
                <c:pt idx="246">
                  <c:v>2.4700000000000002</c:v>
                </c:pt>
                <c:pt idx="247">
                  <c:v>2.48</c:v>
                </c:pt>
                <c:pt idx="248">
                  <c:v>2.4900000000000002</c:v>
                </c:pt>
                <c:pt idx="249">
                  <c:v>2.5</c:v>
                </c:pt>
                <c:pt idx="250">
                  <c:v>2.5099999999999998</c:v>
                </c:pt>
                <c:pt idx="251">
                  <c:v>2.52</c:v>
                </c:pt>
                <c:pt idx="252">
                  <c:v>2.5299999999999998</c:v>
                </c:pt>
                <c:pt idx="253">
                  <c:v>2.54</c:v>
                </c:pt>
                <c:pt idx="254">
                  <c:v>2.5499999999999998</c:v>
                </c:pt>
                <c:pt idx="255">
                  <c:v>2.56</c:v>
                </c:pt>
                <c:pt idx="256">
                  <c:v>2.57</c:v>
                </c:pt>
                <c:pt idx="257">
                  <c:v>2.58</c:v>
                </c:pt>
                <c:pt idx="258">
                  <c:v>2.59</c:v>
                </c:pt>
                <c:pt idx="259">
                  <c:v>2.6</c:v>
                </c:pt>
                <c:pt idx="260">
                  <c:v>2.61</c:v>
                </c:pt>
                <c:pt idx="261">
                  <c:v>2.62</c:v>
                </c:pt>
                <c:pt idx="262">
                  <c:v>2.63</c:v>
                </c:pt>
                <c:pt idx="263">
                  <c:v>2.64</c:v>
                </c:pt>
                <c:pt idx="264">
                  <c:v>2.65</c:v>
                </c:pt>
                <c:pt idx="265">
                  <c:v>2.66</c:v>
                </c:pt>
                <c:pt idx="266">
                  <c:v>2.67</c:v>
                </c:pt>
                <c:pt idx="267">
                  <c:v>2.68</c:v>
                </c:pt>
                <c:pt idx="268">
                  <c:v>2.69</c:v>
                </c:pt>
                <c:pt idx="269">
                  <c:v>2.7</c:v>
                </c:pt>
                <c:pt idx="270">
                  <c:v>2.71</c:v>
                </c:pt>
                <c:pt idx="271">
                  <c:v>2.72</c:v>
                </c:pt>
                <c:pt idx="272">
                  <c:v>2.73</c:v>
                </c:pt>
                <c:pt idx="273">
                  <c:v>2.74</c:v>
                </c:pt>
                <c:pt idx="274">
                  <c:v>2.75</c:v>
                </c:pt>
                <c:pt idx="275">
                  <c:v>2.76</c:v>
                </c:pt>
                <c:pt idx="276">
                  <c:v>2.77</c:v>
                </c:pt>
                <c:pt idx="277">
                  <c:v>2.78</c:v>
                </c:pt>
                <c:pt idx="278">
                  <c:v>2.79</c:v>
                </c:pt>
                <c:pt idx="279">
                  <c:v>2.8</c:v>
                </c:pt>
                <c:pt idx="280">
                  <c:v>2.81</c:v>
                </c:pt>
                <c:pt idx="281">
                  <c:v>2.82</c:v>
                </c:pt>
                <c:pt idx="282">
                  <c:v>2.83</c:v>
                </c:pt>
                <c:pt idx="283">
                  <c:v>2.84</c:v>
                </c:pt>
                <c:pt idx="284">
                  <c:v>2.85</c:v>
                </c:pt>
                <c:pt idx="285">
                  <c:v>2.86</c:v>
                </c:pt>
                <c:pt idx="286">
                  <c:v>2.87</c:v>
                </c:pt>
                <c:pt idx="287">
                  <c:v>2.88</c:v>
                </c:pt>
                <c:pt idx="288">
                  <c:v>2.89</c:v>
                </c:pt>
                <c:pt idx="289">
                  <c:v>2.9</c:v>
                </c:pt>
                <c:pt idx="290">
                  <c:v>2.91</c:v>
                </c:pt>
                <c:pt idx="291">
                  <c:v>2.92</c:v>
                </c:pt>
                <c:pt idx="292">
                  <c:v>2.93</c:v>
                </c:pt>
                <c:pt idx="293">
                  <c:v>2.94</c:v>
                </c:pt>
                <c:pt idx="294">
                  <c:v>2.95</c:v>
                </c:pt>
                <c:pt idx="295">
                  <c:v>2.96</c:v>
                </c:pt>
                <c:pt idx="296">
                  <c:v>2.97</c:v>
                </c:pt>
                <c:pt idx="297">
                  <c:v>2.98</c:v>
                </c:pt>
                <c:pt idx="298">
                  <c:v>2.99</c:v>
                </c:pt>
                <c:pt idx="299">
                  <c:v>3</c:v>
                </c:pt>
                <c:pt idx="300">
                  <c:v>3.01</c:v>
                </c:pt>
                <c:pt idx="301">
                  <c:v>3.02</c:v>
                </c:pt>
                <c:pt idx="302">
                  <c:v>3.03</c:v>
                </c:pt>
                <c:pt idx="303">
                  <c:v>3.04</c:v>
                </c:pt>
                <c:pt idx="304">
                  <c:v>3.05</c:v>
                </c:pt>
                <c:pt idx="305">
                  <c:v>3.06</c:v>
                </c:pt>
                <c:pt idx="306">
                  <c:v>3.07</c:v>
                </c:pt>
                <c:pt idx="307">
                  <c:v>3.08</c:v>
                </c:pt>
                <c:pt idx="308">
                  <c:v>3.09</c:v>
                </c:pt>
                <c:pt idx="309">
                  <c:v>3.1</c:v>
                </c:pt>
                <c:pt idx="310">
                  <c:v>3.11</c:v>
                </c:pt>
                <c:pt idx="311">
                  <c:v>3.12</c:v>
                </c:pt>
                <c:pt idx="312">
                  <c:v>3.13</c:v>
                </c:pt>
                <c:pt idx="313">
                  <c:v>3.14</c:v>
                </c:pt>
                <c:pt idx="314">
                  <c:v>3.15</c:v>
                </c:pt>
                <c:pt idx="315">
                  <c:v>3.16</c:v>
                </c:pt>
                <c:pt idx="316">
                  <c:v>3.17</c:v>
                </c:pt>
                <c:pt idx="317">
                  <c:v>3.18</c:v>
                </c:pt>
                <c:pt idx="318">
                  <c:v>3.19</c:v>
                </c:pt>
                <c:pt idx="319">
                  <c:v>3.2</c:v>
                </c:pt>
                <c:pt idx="320">
                  <c:v>3.21</c:v>
                </c:pt>
                <c:pt idx="321">
                  <c:v>3.22</c:v>
                </c:pt>
                <c:pt idx="322">
                  <c:v>3.23</c:v>
                </c:pt>
                <c:pt idx="323">
                  <c:v>3.24</c:v>
                </c:pt>
                <c:pt idx="324">
                  <c:v>3.25</c:v>
                </c:pt>
                <c:pt idx="325">
                  <c:v>3.26</c:v>
                </c:pt>
                <c:pt idx="326">
                  <c:v>3.27</c:v>
                </c:pt>
                <c:pt idx="327">
                  <c:v>3.28</c:v>
                </c:pt>
                <c:pt idx="328">
                  <c:v>3.29</c:v>
                </c:pt>
                <c:pt idx="329">
                  <c:v>3.3</c:v>
                </c:pt>
                <c:pt idx="330">
                  <c:v>3.31</c:v>
                </c:pt>
                <c:pt idx="331">
                  <c:v>3.32</c:v>
                </c:pt>
                <c:pt idx="332">
                  <c:v>3.33</c:v>
                </c:pt>
                <c:pt idx="333">
                  <c:v>3.34</c:v>
                </c:pt>
                <c:pt idx="334">
                  <c:v>3.35</c:v>
                </c:pt>
                <c:pt idx="335">
                  <c:v>3.36</c:v>
                </c:pt>
                <c:pt idx="336">
                  <c:v>3.37</c:v>
                </c:pt>
                <c:pt idx="337">
                  <c:v>3.38</c:v>
                </c:pt>
                <c:pt idx="338">
                  <c:v>3.39</c:v>
                </c:pt>
                <c:pt idx="339">
                  <c:v>3.4</c:v>
                </c:pt>
                <c:pt idx="340">
                  <c:v>3.41</c:v>
                </c:pt>
                <c:pt idx="341">
                  <c:v>3.42</c:v>
                </c:pt>
                <c:pt idx="342">
                  <c:v>3.43</c:v>
                </c:pt>
                <c:pt idx="343">
                  <c:v>3.44</c:v>
                </c:pt>
                <c:pt idx="344">
                  <c:v>3.45</c:v>
                </c:pt>
                <c:pt idx="345">
                  <c:v>3.46</c:v>
                </c:pt>
                <c:pt idx="346">
                  <c:v>3.47</c:v>
                </c:pt>
                <c:pt idx="347">
                  <c:v>3.48</c:v>
                </c:pt>
                <c:pt idx="348">
                  <c:v>3.49</c:v>
                </c:pt>
                <c:pt idx="349">
                  <c:v>3.5</c:v>
                </c:pt>
                <c:pt idx="350">
                  <c:v>3.51</c:v>
                </c:pt>
                <c:pt idx="351">
                  <c:v>3.52</c:v>
                </c:pt>
                <c:pt idx="352">
                  <c:v>3.53</c:v>
                </c:pt>
                <c:pt idx="353">
                  <c:v>3.54</c:v>
                </c:pt>
                <c:pt idx="354">
                  <c:v>3.55</c:v>
                </c:pt>
                <c:pt idx="355">
                  <c:v>3.56</c:v>
                </c:pt>
                <c:pt idx="356">
                  <c:v>3.57</c:v>
                </c:pt>
                <c:pt idx="357">
                  <c:v>3.58</c:v>
                </c:pt>
                <c:pt idx="358">
                  <c:v>3.59</c:v>
                </c:pt>
                <c:pt idx="359">
                  <c:v>3.6</c:v>
                </c:pt>
                <c:pt idx="360">
                  <c:v>3.61</c:v>
                </c:pt>
                <c:pt idx="361">
                  <c:v>3.62</c:v>
                </c:pt>
                <c:pt idx="362">
                  <c:v>3.63</c:v>
                </c:pt>
                <c:pt idx="363">
                  <c:v>3.64</c:v>
                </c:pt>
                <c:pt idx="364">
                  <c:v>3.65</c:v>
                </c:pt>
                <c:pt idx="365">
                  <c:v>3.66</c:v>
                </c:pt>
                <c:pt idx="366">
                  <c:v>3.67</c:v>
                </c:pt>
                <c:pt idx="367">
                  <c:v>3.68</c:v>
                </c:pt>
                <c:pt idx="368">
                  <c:v>3.69</c:v>
                </c:pt>
                <c:pt idx="369">
                  <c:v>3.7</c:v>
                </c:pt>
                <c:pt idx="370">
                  <c:v>3.71</c:v>
                </c:pt>
                <c:pt idx="371">
                  <c:v>3.72</c:v>
                </c:pt>
                <c:pt idx="372">
                  <c:v>3.73</c:v>
                </c:pt>
                <c:pt idx="373">
                  <c:v>3.74</c:v>
                </c:pt>
                <c:pt idx="374">
                  <c:v>3.75</c:v>
                </c:pt>
                <c:pt idx="375">
                  <c:v>3.76</c:v>
                </c:pt>
                <c:pt idx="376">
                  <c:v>3.77</c:v>
                </c:pt>
                <c:pt idx="377">
                  <c:v>3.78</c:v>
                </c:pt>
                <c:pt idx="378">
                  <c:v>3.79</c:v>
                </c:pt>
                <c:pt idx="379">
                  <c:v>3.8</c:v>
                </c:pt>
                <c:pt idx="380">
                  <c:v>3.81</c:v>
                </c:pt>
                <c:pt idx="381">
                  <c:v>3.82</c:v>
                </c:pt>
                <c:pt idx="382">
                  <c:v>3.83</c:v>
                </c:pt>
                <c:pt idx="383">
                  <c:v>3.84</c:v>
                </c:pt>
                <c:pt idx="384">
                  <c:v>3.85</c:v>
                </c:pt>
                <c:pt idx="385">
                  <c:v>3.86</c:v>
                </c:pt>
                <c:pt idx="386">
                  <c:v>3.87</c:v>
                </c:pt>
                <c:pt idx="387">
                  <c:v>3.88</c:v>
                </c:pt>
                <c:pt idx="388">
                  <c:v>3.89</c:v>
                </c:pt>
                <c:pt idx="389">
                  <c:v>3.9</c:v>
                </c:pt>
                <c:pt idx="390">
                  <c:v>3.91</c:v>
                </c:pt>
                <c:pt idx="391">
                  <c:v>3.92</c:v>
                </c:pt>
                <c:pt idx="392">
                  <c:v>3.93</c:v>
                </c:pt>
                <c:pt idx="393">
                  <c:v>3.94</c:v>
                </c:pt>
                <c:pt idx="394">
                  <c:v>3.95</c:v>
                </c:pt>
                <c:pt idx="395">
                  <c:v>3.96</c:v>
                </c:pt>
                <c:pt idx="396">
                  <c:v>3.97</c:v>
                </c:pt>
                <c:pt idx="397">
                  <c:v>3.98</c:v>
                </c:pt>
                <c:pt idx="398">
                  <c:v>3.99</c:v>
                </c:pt>
                <c:pt idx="399">
                  <c:v>4</c:v>
                </c:pt>
                <c:pt idx="400">
                  <c:v>4.01</c:v>
                </c:pt>
                <c:pt idx="401">
                  <c:v>4.0199999999999996</c:v>
                </c:pt>
                <c:pt idx="402">
                  <c:v>4.03</c:v>
                </c:pt>
                <c:pt idx="403">
                  <c:v>4.04</c:v>
                </c:pt>
                <c:pt idx="404">
                  <c:v>4.05</c:v>
                </c:pt>
                <c:pt idx="405">
                  <c:v>4.0599999999999996</c:v>
                </c:pt>
                <c:pt idx="406">
                  <c:v>4.07</c:v>
                </c:pt>
                <c:pt idx="407">
                  <c:v>4.08</c:v>
                </c:pt>
                <c:pt idx="408">
                  <c:v>4.09</c:v>
                </c:pt>
                <c:pt idx="409">
                  <c:v>4.0999999999999996</c:v>
                </c:pt>
                <c:pt idx="410">
                  <c:v>4.1100000000000003</c:v>
                </c:pt>
                <c:pt idx="411">
                  <c:v>4.12</c:v>
                </c:pt>
                <c:pt idx="412">
                  <c:v>4.13</c:v>
                </c:pt>
                <c:pt idx="413">
                  <c:v>4.1399999999999997</c:v>
                </c:pt>
                <c:pt idx="414">
                  <c:v>4.1500000000000004</c:v>
                </c:pt>
                <c:pt idx="415">
                  <c:v>4.16</c:v>
                </c:pt>
                <c:pt idx="416">
                  <c:v>4.17</c:v>
                </c:pt>
                <c:pt idx="417">
                  <c:v>4.18</c:v>
                </c:pt>
                <c:pt idx="418">
                  <c:v>4.1900000000000004</c:v>
                </c:pt>
                <c:pt idx="419">
                  <c:v>4.2</c:v>
                </c:pt>
                <c:pt idx="420">
                  <c:v>4.21</c:v>
                </c:pt>
                <c:pt idx="421">
                  <c:v>4.22</c:v>
                </c:pt>
                <c:pt idx="422">
                  <c:v>4.2300000000000004</c:v>
                </c:pt>
                <c:pt idx="423">
                  <c:v>4.24</c:v>
                </c:pt>
                <c:pt idx="424">
                  <c:v>4.25</c:v>
                </c:pt>
                <c:pt idx="425">
                  <c:v>4.26</c:v>
                </c:pt>
                <c:pt idx="426">
                  <c:v>4.2699999999999996</c:v>
                </c:pt>
                <c:pt idx="427">
                  <c:v>4.28</c:v>
                </c:pt>
                <c:pt idx="428">
                  <c:v>4.29</c:v>
                </c:pt>
                <c:pt idx="429">
                  <c:v>4.3</c:v>
                </c:pt>
                <c:pt idx="430">
                  <c:v>4.3099999999999996</c:v>
                </c:pt>
                <c:pt idx="431">
                  <c:v>4.32</c:v>
                </c:pt>
                <c:pt idx="432">
                  <c:v>4.33</c:v>
                </c:pt>
                <c:pt idx="433">
                  <c:v>4.34</c:v>
                </c:pt>
                <c:pt idx="434">
                  <c:v>4.3499999999999996</c:v>
                </c:pt>
                <c:pt idx="435">
                  <c:v>4.3600000000000003</c:v>
                </c:pt>
                <c:pt idx="436">
                  <c:v>4.37</c:v>
                </c:pt>
                <c:pt idx="437">
                  <c:v>4.38</c:v>
                </c:pt>
                <c:pt idx="438">
                  <c:v>4.3899999999999997</c:v>
                </c:pt>
                <c:pt idx="439">
                  <c:v>4.4000000000000004</c:v>
                </c:pt>
                <c:pt idx="440">
                  <c:v>4.41</c:v>
                </c:pt>
                <c:pt idx="441">
                  <c:v>4.42</c:v>
                </c:pt>
                <c:pt idx="442">
                  <c:v>4.43</c:v>
                </c:pt>
                <c:pt idx="443">
                  <c:v>4.4400000000000004</c:v>
                </c:pt>
                <c:pt idx="444">
                  <c:v>4.45</c:v>
                </c:pt>
                <c:pt idx="445">
                  <c:v>4.46</c:v>
                </c:pt>
                <c:pt idx="446">
                  <c:v>4.47</c:v>
                </c:pt>
                <c:pt idx="447">
                  <c:v>4.4800000000000004</c:v>
                </c:pt>
                <c:pt idx="448">
                  <c:v>4.49</c:v>
                </c:pt>
                <c:pt idx="449">
                  <c:v>4.5</c:v>
                </c:pt>
                <c:pt idx="450">
                  <c:v>4.51</c:v>
                </c:pt>
                <c:pt idx="451">
                  <c:v>4.5199999999999996</c:v>
                </c:pt>
                <c:pt idx="452">
                  <c:v>4.53</c:v>
                </c:pt>
                <c:pt idx="453">
                  <c:v>4.54</c:v>
                </c:pt>
                <c:pt idx="454">
                  <c:v>4.55</c:v>
                </c:pt>
                <c:pt idx="455">
                  <c:v>4.5599999999999996</c:v>
                </c:pt>
                <c:pt idx="456">
                  <c:v>4.57</c:v>
                </c:pt>
                <c:pt idx="457">
                  <c:v>4.58</c:v>
                </c:pt>
                <c:pt idx="458">
                  <c:v>4.59</c:v>
                </c:pt>
                <c:pt idx="459">
                  <c:v>4.5999999999999996</c:v>
                </c:pt>
                <c:pt idx="460">
                  <c:v>4.6100000000000003</c:v>
                </c:pt>
                <c:pt idx="461">
                  <c:v>4.62</c:v>
                </c:pt>
                <c:pt idx="462">
                  <c:v>4.63</c:v>
                </c:pt>
                <c:pt idx="463">
                  <c:v>4.6399999999999997</c:v>
                </c:pt>
                <c:pt idx="464">
                  <c:v>4.6500000000000004</c:v>
                </c:pt>
                <c:pt idx="465">
                  <c:v>4.66</c:v>
                </c:pt>
                <c:pt idx="466">
                  <c:v>4.67</c:v>
                </c:pt>
                <c:pt idx="467">
                  <c:v>4.68</c:v>
                </c:pt>
                <c:pt idx="468">
                  <c:v>4.6900000000000004</c:v>
                </c:pt>
                <c:pt idx="469">
                  <c:v>4.7</c:v>
                </c:pt>
                <c:pt idx="470">
                  <c:v>4.71</c:v>
                </c:pt>
                <c:pt idx="471">
                  <c:v>4.72</c:v>
                </c:pt>
                <c:pt idx="472">
                  <c:v>4.7300000000000004</c:v>
                </c:pt>
                <c:pt idx="473">
                  <c:v>4.74</c:v>
                </c:pt>
                <c:pt idx="474">
                  <c:v>4.75</c:v>
                </c:pt>
                <c:pt idx="475">
                  <c:v>4.76</c:v>
                </c:pt>
                <c:pt idx="476">
                  <c:v>4.7699999999999996</c:v>
                </c:pt>
                <c:pt idx="477">
                  <c:v>4.78</c:v>
                </c:pt>
                <c:pt idx="478">
                  <c:v>4.79</c:v>
                </c:pt>
                <c:pt idx="479">
                  <c:v>4.8</c:v>
                </c:pt>
                <c:pt idx="480">
                  <c:v>4.8099999999999996</c:v>
                </c:pt>
                <c:pt idx="481">
                  <c:v>4.82</c:v>
                </c:pt>
                <c:pt idx="482">
                  <c:v>4.83</c:v>
                </c:pt>
                <c:pt idx="483">
                  <c:v>4.84</c:v>
                </c:pt>
                <c:pt idx="484">
                  <c:v>4.8499999999999996</c:v>
                </c:pt>
                <c:pt idx="485">
                  <c:v>4.8600000000000003</c:v>
                </c:pt>
                <c:pt idx="486">
                  <c:v>4.87</c:v>
                </c:pt>
                <c:pt idx="487">
                  <c:v>4.88</c:v>
                </c:pt>
                <c:pt idx="488">
                  <c:v>4.8899999999999997</c:v>
                </c:pt>
                <c:pt idx="489">
                  <c:v>4.9000000000000004</c:v>
                </c:pt>
                <c:pt idx="490">
                  <c:v>4.91</c:v>
                </c:pt>
                <c:pt idx="491">
                  <c:v>4.92</c:v>
                </c:pt>
                <c:pt idx="492">
                  <c:v>4.93</c:v>
                </c:pt>
                <c:pt idx="493">
                  <c:v>4.9400000000000004</c:v>
                </c:pt>
                <c:pt idx="494">
                  <c:v>4.95</c:v>
                </c:pt>
                <c:pt idx="495">
                  <c:v>4.96</c:v>
                </c:pt>
                <c:pt idx="496">
                  <c:v>4.97</c:v>
                </c:pt>
                <c:pt idx="497">
                  <c:v>4.9800000000000004</c:v>
                </c:pt>
                <c:pt idx="498">
                  <c:v>4.99</c:v>
                </c:pt>
                <c:pt idx="499">
                  <c:v>5</c:v>
                </c:pt>
                <c:pt idx="500">
                  <c:v>5.01</c:v>
                </c:pt>
                <c:pt idx="501">
                  <c:v>5.0199999999999996</c:v>
                </c:pt>
                <c:pt idx="502">
                  <c:v>5.03</c:v>
                </c:pt>
                <c:pt idx="503">
                  <c:v>5.04</c:v>
                </c:pt>
                <c:pt idx="504">
                  <c:v>5.05</c:v>
                </c:pt>
                <c:pt idx="505">
                  <c:v>5.0599999999999996</c:v>
                </c:pt>
                <c:pt idx="506">
                  <c:v>5.07</c:v>
                </c:pt>
                <c:pt idx="507">
                  <c:v>5.08</c:v>
                </c:pt>
                <c:pt idx="508">
                  <c:v>5.09</c:v>
                </c:pt>
                <c:pt idx="509">
                  <c:v>5.0999999999999996</c:v>
                </c:pt>
                <c:pt idx="510">
                  <c:v>5.1100000000000003</c:v>
                </c:pt>
                <c:pt idx="511">
                  <c:v>5.12</c:v>
                </c:pt>
                <c:pt idx="512">
                  <c:v>5.13</c:v>
                </c:pt>
                <c:pt idx="513">
                  <c:v>5.14</c:v>
                </c:pt>
                <c:pt idx="514">
                  <c:v>5.15</c:v>
                </c:pt>
                <c:pt idx="515">
                  <c:v>5.16</c:v>
                </c:pt>
                <c:pt idx="516">
                  <c:v>5.17</c:v>
                </c:pt>
                <c:pt idx="517">
                  <c:v>5.18</c:v>
                </c:pt>
                <c:pt idx="518">
                  <c:v>5.19</c:v>
                </c:pt>
                <c:pt idx="519">
                  <c:v>5.2</c:v>
                </c:pt>
                <c:pt idx="520">
                  <c:v>5.21</c:v>
                </c:pt>
                <c:pt idx="521">
                  <c:v>5.22</c:v>
                </c:pt>
                <c:pt idx="522">
                  <c:v>5.23</c:v>
                </c:pt>
                <c:pt idx="523">
                  <c:v>5.24</c:v>
                </c:pt>
                <c:pt idx="524">
                  <c:v>5.25</c:v>
                </c:pt>
                <c:pt idx="525">
                  <c:v>5.26</c:v>
                </c:pt>
                <c:pt idx="526">
                  <c:v>5.27</c:v>
                </c:pt>
                <c:pt idx="527">
                  <c:v>5.28</c:v>
                </c:pt>
                <c:pt idx="528">
                  <c:v>5.29</c:v>
                </c:pt>
                <c:pt idx="529">
                  <c:v>5.3</c:v>
                </c:pt>
                <c:pt idx="530">
                  <c:v>5.31</c:v>
                </c:pt>
                <c:pt idx="531">
                  <c:v>5.32</c:v>
                </c:pt>
                <c:pt idx="532">
                  <c:v>5.33</c:v>
                </c:pt>
                <c:pt idx="533">
                  <c:v>5.34</c:v>
                </c:pt>
                <c:pt idx="534">
                  <c:v>5.35</c:v>
                </c:pt>
                <c:pt idx="535">
                  <c:v>5.36</c:v>
                </c:pt>
                <c:pt idx="536">
                  <c:v>5.37</c:v>
                </c:pt>
                <c:pt idx="537">
                  <c:v>5.38</c:v>
                </c:pt>
                <c:pt idx="538">
                  <c:v>5.39</c:v>
                </c:pt>
                <c:pt idx="539">
                  <c:v>5.4</c:v>
                </c:pt>
                <c:pt idx="540">
                  <c:v>5.41</c:v>
                </c:pt>
                <c:pt idx="541">
                  <c:v>5.42</c:v>
                </c:pt>
                <c:pt idx="542">
                  <c:v>5.43</c:v>
                </c:pt>
                <c:pt idx="543">
                  <c:v>5.44</c:v>
                </c:pt>
                <c:pt idx="544">
                  <c:v>5.45</c:v>
                </c:pt>
                <c:pt idx="545">
                  <c:v>5.46</c:v>
                </c:pt>
                <c:pt idx="546">
                  <c:v>5.47</c:v>
                </c:pt>
                <c:pt idx="547">
                  <c:v>5.48</c:v>
                </c:pt>
                <c:pt idx="548">
                  <c:v>5.49</c:v>
                </c:pt>
                <c:pt idx="549">
                  <c:v>5.5</c:v>
                </c:pt>
                <c:pt idx="550">
                  <c:v>5.51</c:v>
                </c:pt>
                <c:pt idx="551">
                  <c:v>5.52</c:v>
                </c:pt>
                <c:pt idx="552">
                  <c:v>5.53</c:v>
                </c:pt>
                <c:pt idx="553">
                  <c:v>5.54</c:v>
                </c:pt>
                <c:pt idx="554">
                  <c:v>5.55</c:v>
                </c:pt>
                <c:pt idx="555">
                  <c:v>5.56</c:v>
                </c:pt>
                <c:pt idx="556">
                  <c:v>5.57</c:v>
                </c:pt>
                <c:pt idx="557">
                  <c:v>5.58</c:v>
                </c:pt>
                <c:pt idx="558">
                  <c:v>5.59</c:v>
                </c:pt>
                <c:pt idx="559">
                  <c:v>5.6</c:v>
                </c:pt>
                <c:pt idx="560">
                  <c:v>5.61</c:v>
                </c:pt>
                <c:pt idx="561">
                  <c:v>5.62</c:v>
                </c:pt>
                <c:pt idx="562">
                  <c:v>5.63</c:v>
                </c:pt>
                <c:pt idx="563">
                  <c:v>5.64</c:v>
                </c:pt>
                <c:pt idx="564">
                  <c:v>5.65</c:v>
                </c:pt>
                <c:pt idx="565">
                  <c:v>5.66</c:v>
                </c:pt>
                <c:pt idx="566">
                  <c:v>5.67</c:v>
                </c:pt>
                <c:pt idx="567">
                  <c:v>5.68</c:v>
                </c:pt>
                <c:pt idx="568">
                  <c:v>5.69</c:v>
                </c:pt>
                <c:pt idx="569">
                  <c:v>5.7</c:v>
                </c:pt>
                <c:pt idx="570">
                  <c:v>5.71</c:v>
                </c:pt>
                <c:pt idx="571">
                  <c:v>5.72</c:v>
                </c:pt>
                <c:pt idx="572">
                  <c:v>5.73</c:v>
                </c:pt>
                <c:pt idx="573">
                  <c:v>5.74</c:v>
                </c:pt>
                <c:pt idx="574">
                  <c:v>5.75</c:v>
                </c:pt>
                <c:pt idx="575">
                  <c:v>5.76</c:v>
                </c:pt>
                <c:pt idx="576">
                  <c:v>5.77</c:v>
                </c:pt>
                <c:pt idx="577">
                  <c:v>5.78</c:v>
                </c:pt>
                <c:pt idx="578">
                  <c:v>5.79</c:v>
                </c:pt>
                <c:pt idx="579">
                  <c:v>5.8</c:v>
                </c:pt>
                <c:pt idx="580">
                  <c:v>5.81</c:v>
                </c:pt>
                <c:pt idx="581">
                  <c:v>5.82</c:v>
                </c:pt>
                <c:pt idx="582">
                  <c:v>5.83</c:v>
                </c:pt>
                <c:pt idx="583">
                  <c:v>5.84</c:v>
                </c:pt>
                <c:pt idx="584">
                  <c:v>5.85</c:v>
                </c:pt>
                <c:pt idx="585">
                  <c:v>5.86</c:v>
                </c:pt>
                <c:pt idx="586">
                  <c:v>5.87</c:v>
                </c:pt>
                <c:pt idx="587">
                  <c:v>5.88</c:v>
                </c:pt>
                <c:pt idx="588">
                  <c:v>5.89</c:v>
                </c:pt>
                <c:pt idx="589">
                  <c:v>5.9</c:v>
                </c:pt>
                <c:pt idx="590">
                  <c:v>5.91</c:v>
                </c:pt>
                <c:pt idx="591">
                  <c:v>5.92</c:v>
                </c:pt>
                <c:pt idx="592">
                  <c:v>5.93</c:v>
                </c:pt>
                <c:pt idx="593">
                  <c:v>5.94</c:v>
                </c:pt>
                <c:pt idx="594">
                  <c:v>5.95</c:v>
                </c:pt>
                <c:pt idx="595">
                  <c:v>5.96</c:v>
                </c:pt>
                <c:pt idx="596">
                  <c:v>5.97</c:v>
                </c:pt>
                <c:pt idx="597">
                  <c:v>5.98</c:v>
                </c:pt>
                <c:pt idx="598">
                  <c:v>5.99</c:v>
                </c:pt>
                <c:pt idx="599">
                  <c:v>6</c:v>
                </c:pt>
                <c:pt idx="600">
                  <c:v>6.01</c:v>
                </c:pt>
                <c:pt idx="601">
                  <c:v>6.02</c:v>
                </c:pt>
                <c:pt idx="602">
                  <c:v>6.03</c:v>
                </c:pt>
                <c:pt idx="603">
                  <c:v>6.04</c:v>
                </c:pt>
                <c:pt idx="604">
                  <c:v>6.05</c:v>
                </c:pt>
                <c:pt idx="605">
                  <c:v>6.06</c:v>
                </c:pt>
                <c:pt idx="606">
                  <c:v>6.07</c:v>
                </c:pt>
                <c:pt idx="607">
                  <c:v>6.08</c:v>
                </c:pt>
                <c:pt idx="608">
                  <c:v>6.09</c:v>
                </c:pt>
                <c:pt idx="609">
                  <c:v>6.1</c:v>
                </c:pt>
                <c:pt idx="610">
                  <c:v>6.11</c:v>
                </c:pt>
                <c:pt idx="611">
                  <c:v>6.12</c:v>
                </c:pt>
                <c:pt idx="612">
                  <c:v>6.13</c:v>
                </c:pt>
                <c:pt idx="613">
                  <c:v>6.14</c:v>
                </c:pt>
                <c:pt idx="614">
                  <c:v>6.15</c:v>
                </c:pt>
                <c:pt idx="615">
                  <c:v>6.16</c:v>
                </c:pt>
                <c:pt idx="616">
                  <c:v>6.17</c:v>
                </c:pt>
                <c:pt idx="617">
                  <c:v>6.18</c:v>
                </c:pt>
                <c:pt idx="618">
                  <c:v>6.19</c:v>
                </c:pt>
                <c:pt idx="619">
                  <c:v>6.2</c:v>
                </c:pt>
                <c:pt idx="620">
                  <c:v>6.21</c:v>
                </c:pt>
                <c:pt idx="621">
                  <c:v>6.22</c:v>
                </c:pt>
                <c:pt idx="622">
                  <c:v>6.23</c:v>
                </c:pt>
                <c:pt idx="623">
                  <c:v>6.24</c:v>
                </c:pt>
                <c:pt idx="624">
                  <c:v>6.25</c:v>
                </c:pt>
                <c:pt idx="625">
                  <c:v>6.26</c:v>
                </c:pt>
                <c:pt idx="626">
                  <c:v>6.27</c:v>
                </c:pt>
                <c:pt idx="627">
                  <c:v>6.28</c:v>
                </c:pt>
                <c:pt idx="628">
                  <c:v>6.29</c:v>
                </c:pt>
                <c:pt idx="629">
                  <c:v>6.3</c:v>
                </c:pt>
                <c:pt idx="630">
                  <c:v>6.31</c:v>
                </c:pt>
                <c:pt idx="631">
                  <c:v>6.32</c:v>
                </c:pt>
                <c:pt idx="632">
                  <c:v>6.33</c:v>
                </c:pt>
                <c:pt idx="633">
                  <c:v>6.34</c:v>
                </c:pt>
                <c:pt idx="634">
                  <c:v>6.35</c:v>
                </c:pt>
                <c:pt idx="635">
                  <c:v>6.36</c:v>
                </c:pt>
                <c:pt idx="636">
                  <c:v>6.37</c:v>
                </c:pt>
                <c:pt idx="637">
                  <c:v>6.38</c:v>
                </c:pt>
                <c:pt idx="638">
                  <c:v>6.39</c:v>
                </c:pt>
                <c:pt idx="639">
                  <c:v>6.4</c:v>
                </c:pt>
                <c:pt idx="640">
                  <c:v>6.41</c:v>
                </c:pt>
                <c:pt idx="641">
                  <c:v>6.42</c:v>
                </c:pt>
                <c:pt idx="642">
                  <c:v>6.43</c:v>
                </c:pt>
                <c:pt idx="643">
                  <c:v>6.44</c:v>
                </c:pt>
                <c:pt idx="644">
                  <c:v>6.45</c:v>
                </c:pt>
                <c:pt idx="645">
                  <c:v>6.46</c:v>
                </c:pt>
                <c:pt idx="646">
                  <c:v>6.47</c:v>
                </c:pt>
                <c:pt idx="647">
                  <c:v>6.48</c:v>
                </c:pt>
                <c:pt idx="648">
                  <c:v>6.49</c:v>
                </c:pt>
                <c:pt idx="649">
                  <c:v>6.5</c:v>
                </c:pt>
                <c:pt idx="650">
                  <c:v>6.51</c:v>
                </c:pt>
                <c:pt idx="651">
                  <c:v>6.52</c:v>
                </c:pt>
                <c:pt idx="652">
                  <c:v>6.53</c:v>
                </c:pt>
                <c:pt idx="653">
                  <c:v>6.54</c:v>
                </c:pt>
                <c:pt idx="654">
                  <c:v>6.55</c:v>
                </c:pt>
                <c:pt idx="655">
                  <c:v>6.56</c:v>
                </c:pt>
                <c:pt idx="656">
                  <c:v>6.57</c:v>
                </c:pt>
                <c:pt idx="657">
                  <c:v>6.58</c:v>
                </c:pt>
                <c:pt idx="658">
                  <c:v>6.59</c:v>
                </c:pt>
                <c:pt idx="659">
                  <c:v>6.6</c:v>
                </c:pt>
                <c:pt idx="660">
                  <c:v>6.61</c:v>
                </c:pt>
                <c:pt idx="661">
                  <c:v>6.62</c:v>
                </c:pt>
                <c:pt idx="662">
                  <c:v>6.63</c:v>
                </c:pt>
                <c:pt idx="663">
                  <c:v>6.64</c:v>
                </c:pt>
                <c:pt idx="664">
                  <c:v>6.65</c:v>
                </c:pt>
                <c:pt idx="665">
                  <c:v>6.66</c:v>
                </c:pt>
                <c:pt idx="666">
                  <c:v>6.67</c:v>
                </c:pt>
                <c:pt idx="667">
                  <c:v>6.68</c:v>
                </c:pt>
                <c:pt idx="668">
                  <c:v>6.69</c:v>
                </c:pt>
                <c:pt idx="669">
                  <c:v>6.7</c:v>
                </c:pt>
                <c:pt idx="670">
                  <c:v>6.71</c:v>
                </c:pt>
                <c:pt idx="671">
                  <c:v>6.72</c:v>
                </c:pt>
                <c:pt idx="672">
                  <c:v>6.73</c:v>
                </c:pt>
                <c:pt idx="673">
                  <c:v>6.74</c:v>
                </c:pt>
                <c:pt idx="674">
                  <c:v>6.75</c:v>
                </c:pt>
                <c:pt idx="675">
                  <c:v>6.76</c:v>
                </c:pt>
                <c:pt idx="676">
                  <c:v>6.77</c:v>
                </c:pt>
                <c:pt idx="677">
                  <c:v>6.78</c:v>
                </c:pt>
                <c:pt idx="678">
                  <c:v>6.79</c:v>
                </c:pt>
                <c:pt idx="679">
                  <c:v>6.8</c:v>
                </c:pt>
                <c:pt idx="680">
                  <c:v>6.81</c:v>
                </c:pt>
                <c:pt idx="681">
                  <c:v>6.82</c:v>
                </c:pt>
                <c:pt idx="682">
                  <c:v>6.83</c:v>
                </c:pt>
                <c:pt idx="683">
                  <c:v>6.84</c:v>
                </c:pt>
                <c:pt idx="684">
                  <c:v>6.85</c:v>
                </c:pt>
                <c:pt idx="685">
                  <c:v>6.86</c:v>
                </c:pt>
                <c:pt idx="686">
                  <c:v>6.87</c:v>
                </c:pt>
                <c:pt idx="687">
                  <c:v>6.88</c:v>
                </c:pt>
                <c:pt idx="688">
                  <c:v>6.89</c:v>
                </c:pt>
                <c:pt idx="689">
                  <c:v>6.9</c:v>
                </c:pt>
                <c:pt idx="690">
                  <c:v>6.91</c:v>
                </c:pt>
                <c:pt idx="691">
                  <c:v>6.92</c:v>
                </c:pt>
                <c:pt idx="692">
                  <c:v>6.93</c:v>
                </c:pt>
                <c:pt idx="693">
                  <c:v>6.94</c:v>
                </c:pt>
                <c:pt idx="694">
                  <c:v>6.95</c:v>
                </c:pt>
                <c:pt idx="695">
                  <c:v>6.96</c:v>
                </c:pt>
                <c:pt idx="696">
                  <c:v>6.97</c:v>
                </c:pt>
                <c:pt idx="697">
                  <c:v>6.98</c:v>
                </c:pt>
                <c:pt idx="698">
                  <c:v>6.99</c:v>
                </c:pt>
                <c:pt idx="699">
                  <c:v>7</c:v>
                </c:pt>
                <c:pt idx="700">
                  <c:v>7.01</c:v>
                </c:pt>
                <c:pt idx="701">
                  <c:v>7.02</c:v>
                </c:pt>
                <c:pt idx="702">
                  <c:v>7.03</c:v>
                </c:pt>
                <c:pt idx="703">
                  <c:v>7.04</c:v>
                </c:pt>
                <c:pt idx="704">
                  <c:v>7.05</c:v>
                </c:pt>
                <c:pt idx="705">
                  <c:v>7.06</c:v>
                </c:pt>
                <c:pt idx="706">
                  <c:v>7.07</c:v>
                </c:pt>
                <c:pt idx="707">
                  <c:v>7.08</c:v>
                </c:pt>
                <c:pt idx="708">
                  <c:v>7.09</c:v>
                </c:pt>
                <c:pt idx="709">
                  <c:v>7.1</c:v>
                </c:pt>
                <c:pt idx="710">
                  <c:v>7.11</c:v>
                </c:pt>
                <c:pt idx="711">
                  <c:v>7.12</c:v>
                </c:pt>
                <c:pt idx="712">
                  <c:v>7.13</c:v>
                </c:pt>
                <c:pt idx="713">
                  <c:v>7.14</c:v>
                </c:pt>
                <c:pt idx="714">
                  <c:v>7.15</c:v>
                </c:pt>
                <c:pt idx="715">
                  <c:v>7.16</c:v>
                </c:pt>
                <c:pt idx="716">
                  <c:v>7.17</c:v>
                </c:pt>
                <c:pt idx="717">
                  <c:v>7.18</c:v>
                </c:pt>
                <c:pt idx="718">
                  <c:v>7.19</c:v>
                </c:pt>
                <c:pt idx="719">
                  <c:v>7.2</c:v>
                </c:pt>
                <c:pt idx="720">
                  <c:v>7.21</c:v>
                </c:pt>
                <c:pt idx="721">
                  <c:v>7.22</c:v>
                </c:pt>
                <c:pt idx="722">
                  <c:v>7.23</c:v>
                </c:pt>
                <c:pt idx="723">
                  <c:v>7.24</c:v>
                </c:pt>
                <c:pt idx="724">
                  <c:v>7.25</c:v>
                </c:pt>
                <c:pt idx="725">
                  <c:v>7.26</c:v>
                </c:pt>
                <c:pt idx="726">
                  <c:v>7.27</c:v>
                </c:pt>
                <c:pt idx="727">
                  <c:v>7.28</c:v>
                </c:pt>
                <c:pt idx="728">
                  <c:v>7.29</c:v>
                </c:pt>
                <c:pt idx="729">
                  <c:v>7.3</c:v>
                </c:pt>
                <c:pt idx="730">
                  <c:v>7.31</c:v>
                </c:pt>
                <c:pt idx="731">
                  <c:v>7.32</c:v>
                </c:pt>
                <c:pt idx="732">
                  <c:v>7.33</c:v>
                </c:pt>
                <c:pt idx="733">
                  <c:v>7.34</c:v>
                </c:pt>
                <c:pt idx="734">
                  <c:v>7.35</c:v>
                </c:pt>
                <c:pt idx="735">
                  <c:v>7.36</c:v>
                </c:pt>
                <c:pt idx="736">
                  <c:v>7.37</c:v>
                </c:pt>
                <c:pt idx="737">
                  <c:v>7.38</c:v>
                </c:pt>
                <c:pt idx="738">
                  <c:v>7.39</c:v>
                </c:pt>
                <c:pt idx="739">
                  <c:v>7.4</c:v>
                </c:pt>
                <c:pt idx="740">
                  <c:v>7.41</c:v>
                </c:pt>
                <c:pt idx="741">
                  <c:v>7.42</c:v>
                </c:pt>
                <c:pt idx="742">
                  <c:v>7.43</c:v>
                </c:pt>
                <c:pt idx="743">
                  <c:v>7.44</c:v>
                </c:pt>
                <c:pt idx="744">
                  <c:v>7.45</c:v>
                </c:pt>
                <c:pt idx="745">
                  <c:v>7.46</c:v>
                </c:pt>
                <c:pt idx="746">
                  <c:v>7.47</c:v>
                </c:pt>
                <c:pt idx="747">
                  <c:v>7.48</c:v>
                </c:pt>
                <c:pt idx="748">
                  <c:v>7.49</c:v>
                </c:pt>
                <c:pt idx="749">
                  <c:v>7.5</c:v>
                </c:pt>
                <c:pt idx="750">
                  <c:v>7.51</c:v>
                </c:pt>
                <c:pt idx="751">
                  <c:v>7.52</c:v>
                </c:pt>
                <c:pt idx="752">
                  <c:v>7.53</c:v>
                </c:pt>
                <c:pt idx="753">
                  <c:v>7.54</c:v>
                </c:pt>
                <c:pt idx="754">
                  <c:v>7.55</c:v>
                </c:pt>
                <c:pt idx="755">
                  <c:v>7.56</c:v>
                </c:pt>
                <c:pt idx="756">
                  <c:v>7.57</c:v>
                </c:pt>
                <c:pt idx="757">
                  <c:v>7.58</c:v>
                </c:pt>
                <c:pt idx="758">
                  <c:v>7.59</c:v>
                </c:pt>
                <c:pt idx="759">
                  <c:v>7.6</c:v>
                </c:pt>
                <c:pt idx="760">
                  <c:v>7.61</c:v>
                </c:pt>
                <c:pt idx="761">
                  <c:v>7.62</c:v>
                </c:pt>
                <c:pt idx="762">
                  <c:v>7.63</c:v>
                </c:pt>
                <c:pt idx="763">
                  <c:v>7.64</c:v>
                </c:pt>
                <c:pt idx="764">
                  <c:v>7.65</c:v>
                </c:pt>
                <c:pt idx="765">
                  <c:v>7.66</c:v>
                </c:pt>
                <c:pt idx="766">
                  <c:v>7.67</c:v>
                </c:pt>
                <c:pt idx="767">
                  <c:v>7.68</c:v>
                </c:pt>
                <c:pt idx="768">
                  <c:v>7.69</c:v>
                </c:pt>
                <c:pt idx="769">
                  <c:v>7.7</c:v>
                </c:pt>
                <c:pt idx="770">
                  <c:v>7.71</c:v>
                </c:pt>
                <c:pt idx="771">
                  <c:v>7.72</c:v>
                </c:pt>
                <c:pt idx="772">
                  <c:v>7.73</c:v>
                </c:pt>
                <c:pt idx="773">
                  <c:v>7.74</c:v>
                </c:pt>
                <c:pt idx="774">
                  <c:v>7.75</c:v>
                </c:pt>
                <c:pt idx="775">
                  <c:v>7.76</c:v>
                </c:pt>
                <c:pt idx="776">
                  <c:v>7.77</c:v>
                </c:pt>
                <c:pt idx="777">
                  <c:v>7.78</c:v>
                </c:pt>
                <c:pt idx="778">
                  <c:v>7.79</c:v>
                </c:pt>
                <c:pt idx="779">
                  <c:v>7.8</c:v>
                </c:pt>
                <c:pt idx="780">
                  <c:v>7.81</c:v>
                </c:pt>
                <c:pt idx="781">
                  <c:v>7.82</c:v>
                </c:pt>
                <c:pt idx="782">
                  <c:v>7.83</c:v>
                </c:pt>
                <c:pt idx="783">
                  <c:v>7.84</c:v>
                </c:pt>
                <c:pt idx="784">
                  <c:v>7.85</c:v>
                </c:pt>
                <c:pt idx="785">
                  <c:v>7.86</c:v>
                </c:pt>
                <c:pt idx="786">
                  <c:v>7.87</c:v>
                </c:pt>
                <c:pt idx="787">
                  <c:v>7.88</c:v>
                </c:pt>
                <c:pt idx="788">
                  <c:v>7.89</c:v>
                </c:pt>
                <c:pt idx="789">
                  <c:v>7.9</c:v>
                </c:pt>
                <c:pt idx="790">
                  <c:v>7.91</c:v>
                </c:pt>
                <c:pt idx="791">
                  <c:v>7.92</c:v>
                </c:pt>
                <c:pt idx="792">
                  <c:v>7.93</c:v>
                </c:pt>
                <c:pt idx="793">
                  <c:v>7.94</c:v>
                </c:pt>
                <c:pt idx="794">
                  <c:v>7.95</c:v>
                </c:pt>
                <c:pt idx="795">
                  <c:v>7.96</c:v>
                </c:pt>
                <c:pt idx="796">
                  <c:v>7.97</c:v>
                </c:pt>
                <c:pt idx="797">
                  <c:v>7.98</c:v>
                </c:pt>
                <c:pt idx="798">
                  <c:v>7.99</c:v>
                </c:pt>
                <c:pt idx="799">
                  <c:v>8</c:v>
                </c:pt>
                <c:pt idx="800">
                  <c:v>8.01</c:v>
                </c:pt>
                <c:pt idx="801">
                  <c:v>8.02</c:v>
                </c:pt>
                <c:pt idx="802">
                  <c:v>8.0299999999999994</c:v>
                </c:pt>
                <c:pt idx="803">
                  <c:v>8.0399999999999991</c:v>
                </c:pt>
                <c:pt idx="804">
                  <c:v>8.0500000000000007</c:v>
                </c:pt>
                <c:pt idx="805">
                  <c:v>8.06</c:v>
                </c:pt>
                <c:pt idx="806">
                  <c:v>8.07</c:v>
                </c:pt>
                <c:pt idx="807">
                  <c:v>8.08</c:v>
                </c:pt>
                <c:pt idx="808">
                  <c:v>8.09</c:v>
                </c:pt>
                <c:pt idx="809">
                  <c:v>8.1</c:v>
                </c:pt>
                <c:pt idx="810">
                  <c:v>8.11</c:v>
                </c:pt>
                <c:pt idx="811">
                  <c:v>8.1199999999999992</c:v>
                </c:pt>
                <c:pt idx="812">
                  <c:v>8.1300000000000008</c:v>
                </c:pt>
                <c:pt idx="813">
                  <c:v>8.14</c:v>
                </c:pt>
                <c:pt idx="814">
                  <c:v>8.15</c:v>
                </c:pt>
                <c:pt idx="815">
                  <c:v>8.16</c:v>
                </c:pt>
                <c:pt idx="816">
                  <c:v>8.17</c:v>
                </c:pt>
                <c:pt idx="817">
                  <c:v>8.18</c:v>
                </c:pt>
                <c:pt idx="818">
                  <c:v>8.19</c:v>
                </c:pt>
                <c:pt idx="819">
                  <c:v>8.1999999999999993</c:v>
                </c:pt>
                <c:pt idx="820">
                  <c:v>8.2100000000000009</c:v>
                </c:pt>
                <c:pt idx="821">
                  <c:v>8.2200000000000006</c:v>
                </c:pt>
                <c:pt idx="822">
                  <c:v>8.23</c:v>
                </c:pt>
                <c:pt idx="823">
                  <c:v>8.24</c:v>
                </c:pt>
                <c:pt idx="824">
                  <c:v>8.25</c:v>
                </c:pt>
                <c:pt idx="825">
                  <c:v>8.26</c:v>
                </c:pt>
                <c:pt idx="826">
                  <c:v>8.27</c:v>
                </c:pt>
                <c:pt idx="827">
                  <c:v>8.2799999999999994</c:v>
                </c:pt>
                <c:pt idx="828">
                  <c:v>8.2899999999999991</c:v>
                </c:pt>
                <c:pt idx="829">
                  <c:v>8.3000000000000007</c:v>
                </c:pt>
                <c:pt idx="830">
                  <c:v>8.31</c:v>
                </c:pt>
                <c:pt idx="831">
                  <c:v>8.32</c:v>
                </c:pt>
                <c:pt idx="832">
                  <c:v>8.33</c:v>
                </c:pt>
                <c:pt idx="833">
                  <c:v>8.34</c:v>
                </c:pt>
                <c:pt idx="834">
                  <c:v>8.35</c:v>
                </c:pt>
                <c:pt idx="835">
                  <c:v>8.36</c:v>
                </c:pt>
                <c:pt idx="836">
                  <c:v>8.3699999999999992</c:v>
                </c:pt>
                <c:pt idx="837">
                  <c:v>8.3800000000000008</c:v>
                </c:pt>
                <c:pt idx="838">
                  <c:v>8.39</c:v>
                </c:pt>
                <c:pt idx="839">
                  <c:v>8.4</c:v>
                </c:pt>
                <c:pt idx="840">
                  <c:v>8.41</c:v>
                </c:pt>
                <c:pt idx="841">
                  <c:v>8.42</c:v>
                </c:pt>
                <c:pt idx="842">
                  <c:v>8.43</c:v>
                </c:pt>
                <c:pt idx="843">
                  <c:v>8.44</c:v>
                </c:pt>
                <c:pt idx="844">
                  <c:v>8.4499999999999993</c:v>
                </c:pt>
                <c:pt idx="845">
                  <c:v>8.4600000000000009</c:v>
                </c:pt>
                <c:pt idx="846">
                  <c:v>8.4700000000000006</c:v>
                </c:pt>
                <c:pt idx="847">
                  <c:v>8.48</c:v>
                </c:pt>
                <c:pt idx="848">
                  <c:v>8.49</c:v>
                </c:pt>
                <c:pt idx="849">
                  <c:v>8.5</c:v>
                </c:pt>
                <c:pt idx="850">
                  <c:v>8.51</c:v>
                </c:pt>
                <c:pt idx="851">
                  <c:v>8.52</c:v>
                </c:pt>
                <c:pt idx="852">
                  <c:v>8.5299999999999994</c:v>
                </c:pt>
                <c:pt idx="853">
                  <c:v>8.5399999999999991</c:v>
                </c:pt>
                <c:pt idx="854">
                  <c:v>8.5500000000000007</c:v>
                </c:pt>
                <c:pt idx="855">
                  <c:v>8.56</c:v>
                </c:pt>
                <c:pt idx="856">
                  <c:v>8.57</c:v>
                </c:pt>
                <c:pt idx="857">
                  <c:v>8.58</c:v>
                </c:pt>
                <c:pt idx="858">
                  <c:v>8.59</c:v>
                </c:pt>
                <c:pt idx="859">
                  <c:v>8.6</c:v>
                </c:pt>
                <c:pt idx="860">
                  <c:v>8.61</c:v>
                </c:pt>
                <c:pt idx="861">
                  <c:v>8.6199999999999992</c:v>
                </c:pt>
                <c:pt idx="862">
                  <c:v>8.6300000000000008</c:v>
                </c:pt>
                <c:pt idx="863">
                  <c:v>8.64</c:v>
                </c:pt>
                <c:pt idx="864">
                  <c:v>8.65</c:v>
                </c:pt>
                <c:pt idx="865">
                  <c:v>8.66</c:v>
                </c:pt>
                <c:pt idx="866">
                  <c:v>8.67</c:v>
                </c:pt>
                <c:pt idx="867">
                  <c:v>8.68</c:v>
                </c:pt>
                <c:pt idx="868">
                  <c:v>8.69</c:v>
                </c:pt>
                <c:pt idx="869">
                  <c:v>8.6999999999999993</c:v>
                </c:pt>
                <c:pt idx="870">
                  <c:v>8.7100000000000009</c:v>
                </c:pt>
                <c:pt idx="871">
                  <c:v>8.7200000000000006</c:v>
                </c:pt>
                <c:pt idx="872">
                  <c:v>8.73</c:v>
                </c:pt>
                <c:pt idx="873">
                  <c:v>8.74</c:v>
                </c:pt>
                <c:pt idx="874">
                  <c:v>8.75</c:v>
                </c:pt>
                <c:pt idx="875">
                  <c:v>8.76</c:v>
                </c:pt>
                <c:pt idx="876">
                  <c:v>8.77</c:v>
                </c:pt>
                <c:pt idx="877">
                  <c:v>8.7799999999999994</c:v>
                </c:pt>
                <c:pt idx="878">
                  <c:v>8.7899999999999991</c:v>
                </c:pt>
                <c:pt idx="879">
                  <c:v>8.8000000000000007</c:v>
                </c:pt>
                <c:pt idx="880">
                  <c:v>8.81</c:v>
                </c:pt>
                <c:pt idx="881">
                  <c:v>8.82</c:v>
                </c:pt>
                <c:pt idx="882">
                  <c:v>8.83</c:v>
                </c:pt>
                <c:pt idx="883">
                  <c:v>8.84</c:v>
                </c:pt>
                <c:pt idx="884">
                  <c:v>8.85</c:v>
                </c:pt>
                <c:pt idx="885">
                  <c:v>8.86</c:v>
                </c:pt>
                <c:pt idx="886">
                  <c:v>8.8699999999999992</c:v>
                </c:pt>
                <c:pt idx="887">
                  <c:v>8.8800000000000008</c:v>
                </c:pt>
                <c:pt idx="888">
                  <c:v>8.89</c:v>
                </c:pt>
                <c:pt idx="889">
                  <c:v>8.9</c:v>
                </c:pt>
                <c:pt idx="890">
                  <c:v>8.91</c:v>
                </c:pt>
                <c:pt idx="891">
                  <c:v>8.92</c:v>
                </c:pt>
                <c:pt idx="892">
                  <c:v>8.93</c:v>
                </c:pt>
                <c:pt idx="893">
                  <c:v>8.94</c:v>
                </c:pt>
                <c:pt idx="894">
                  <c:v>8.9499999999999993</c:v>
                </c:pt>
                <c:pt idx="895">
                  <c:v>8.9600000000000009</c:v>
                </c:pt>
                <c:pt idx="896">
                  <c:v>8.9700000000000006</c:v>
                </c:pt>
                <c:pt idx="897">
                  <c:v>8.98</c:v>
                </c:pt>
                <c:pt idx="898">
                  <c:v>8.99</c:v>
                </c:pt>
                <c:pt idx="899">
                  <c:v>9</c:v>
                </c:pt>
                <c:pt idx="900">
                  <c:v>9.01</c:v>
                </c:pt>
                <c:pt idx="901">
                  <c:v>9.02</c:v>
                </c:pt>
                <c:pt idx="902">
                  <c:v>9.0299999999999994</c:v>
                </c:pt>
                <c:pt idx="903">
                  <c:v>9.0399999999999991</c:v>
                </c:pt>
                <c:pt idx="904">
                  <c:v>9.0500000000000007</c:v>
                </c:pt>
                <c:pt idx="905">
                  <c:v>9.06</c:v>
                </c:pt>
                <c:pt idx="906">
                  <c:v>9.07</c:v>
                </c:pt>
                <c:pt idx="907">
                  <c:v>9.08</c:v>
                </c:pt>
                <c:pt idx="908">
                  <c:v>9.09</c:v>
                </c:pt>
                <c:pt idx="909">
                  <c:v>9.1</c:v>
                </c:pt>
                <c:pt idx="910">
                  <c:v>9.11</c:v>
                </c:pt>
                <c:pt idx="911">
                  <c:v>9.1199999999999992</c:v>
                </c:pt>
                <c:pt idx="912">
                  <c:v>9.1300000000000008</c:v>
                </c:pt>
                <c:pt idx="913">
                  <c:v>9.14</c:v>
                </c:pt>
                <c:pt idx="914">
                  <c:v>9.15</c:v>
                </c:pt>
                <c:pt idx="915">
                  <c:v>9.16</c:v>
                </c:pt>
                <c:pt idx="916">
                  <c:v>9.17</c:v>
                </c:pt>
                <c:pt idx="917">
                  <c:v>9.18</c:v>
                </c:pt>
                <c:pt idx="918">
                  <c:v>9.19</c:v>
                </c:pt>
                <c:pt idx="919">
                  <c:v>9.1999999999999993</c:v>
                </c:pt>
                <c:pt idx="920">
                  <c:v>9.2100000000000009</c:v>
                </c:pt>
                <c:pt idx="921">
                  <c:v>9.2200000000000006</c:v>
                </c:pt>
                <c:pt idx="922">
                  <c:v>9.23</c:v>
                </c:pt>
                <c:pt idx="923">
                  <c:v>9.24</c:v>
                </c:pt>
                <c:pt idx="924">
                  <c:v>9.25</c:v>
                </c:pt>
                <c:pt idx="925">
                  <c:v>9.26</c:v>
                </c:pt>
                <c:pt idx="926">
                  <c:v>9.27</c:v>
                </c:pt>
                <c:pt idx="927">
                  <c:v>9.2799999999999994</c:v>
                </c:pt>
                <c:pt idx="928">
                  <c:v>9.2899999999999991</c:v>
                </c:pt>
                <c:pt idx="929">
                  <c:v>9.3000000000000007</c:v>
                </c:pt>
                <c:pt idx="930">
                  <c:v>9.31</c:v>
                </c:pt>
                <c:pt idx="931">
                  <c:v>9.32</c:v>
                </c:pt>
                <c:pt idx="932">
                  <c:v>9.33</c:v>
                </c:pt>
                <c:pt idx="933">
                  <c:v>9.34</c:v>
                </c:pt>
                <c:pt idx="934">
                  <c:v>9.35</c:v>
                </c:pt>
                <c:pt idx="935">
                  <c:v>9.36</c:v>
                </c:pt>
                <c:pt idx="936">
                  <c:v>9.3699999999999992</c:v>
                </c:pt>
                <c:pt idx="937">
                  <c:v>9.3800000000000008</c:v>
                </c:pt>
                <c:pt idx="938">
                  <c:v>9.39</c:v>
                </c:pt>
                <c:pt idx="939">
                  <c:v>9.4</c:v>
                </c:pt>
                <c:pt idx="940">
                  <c:v>9.41</c:v>
                </c:pt>
                <c:pt idx="941">
                  <c:v>9.42</c:v>
                </c:pt>
                <c:pt idx="942">
                  <c:v>9.43</c:v>
                </c:pt>
                <c:pt idx="943">
                  <c:v>9.44</c:v>
                </c:pt>
                <c:pt idx="944">
                  <c:v>9.4499999999999993</c:v>
                </c:pt>
                <c:pt idx="945">
                  <c:v>9.4600000000000009</c:v>
                </c:pt>
                <c:pt idx="946">
                  <c:v>9.4700000000000006</c:v>
                </c:pt>
                <c:pt idx="947">
                  <c:v>9.48</c:v>
                </c:pt>
                <c:pt idx="948">
                  <c:v>9.49</c:v>
                </c:pt>
                <c:pt idx="949">
                  <c:v>9.5</c:v>
                </c:pt>
                <c:pt idx="950">
                  <c:v>9.51</c:v>
                </c:pt>
                <c:pt idx="951">
                  <c:v>9.52</c:v>
                </c:pt>
                <c:pt idx="952">
                  <c:v>9.5299999999999994</c:v>
                </c:pt>
                <c:pt idx="953">
                  <c:v>9.5399999999999991</c:v>
                </c:pt>
                <c:pt idx="954">
                  <c:v>9.5500000000000007</c:v>
                </c:pt>
                <c:pt idx="955">
                  <c:v>9.56</c:v>
                </c:pt>
                <c:pt idx="956">
                  <c:v>9.57</c:v>
                </c:pt>
                <c:pt idx="957">
                  <c:v>9.58</c:v>
                </c:pt>
                <c:pt idx="958">
                  <c:v>9.59</c:v>
                </c:pt>
                <c:pt idx="959">
                  <c:v>9.6</c:v>
                </c:pt>
                <c:pt idx="960">
                  <c:v>9.61</c:v>
                </c:pt>
                <c:pt idx="961">
                  <c:v>9.6199999999999992</c:v>
                </c:pt>
                <c:pt idx="962">
                  <c:v>9.6300000000000008</c:v>
                </c:pt>
                <c:pt idx="963">
                  <c:v>9.64</c:v>
                </c:pt>
                <c:pt idx="964">
                  <c:v>9.65</c:v>
                </c:pt>
                <c:pt idx="965">
                  <c:v>9.66</c:v>
                </c:pt>
                <c:pt idx="966">
                  <c:v>9.67</c:v>
                </c:pt>
                <c:pt idx="967">
                  <c:v>9.68</c:v>
                </c:pt>
                <c:pt idx="968">
                  <c:v>9.69</c:v>
                </c:pt>
                <c:pt idx="969">
                  <c:v>9.6999999999999993</c:v>
                </c:pt>
                <c:pt idx="970">
                  <c:v>9.7100000000000009</c:v>
                </c:pt>
                <c:pt idx="971">
                  <c:v>9.7200000000000006</c:v>
                </c:pt>
                <c:pt idx="972">
                  <c:v>9.73</c:v>
                </c:pt>
                <c:pt idx="973">
                  <c:v>9.74</c:v>
                </c:pt>
                <c:pt idx="974">
                  <c:v>9.75</c:v>
                </c:pt>
                <c:pt idx="975">
                  <c:v>9.76</c:v>
                </c:pt>
                <c:pt idx="976">
                  <c:v>9.77</c:v>
                </c:pt>
                <c:pt idx="977">
                  <c:v>9.7799999999999994</c:v>
                </c:pt>
                <c:pt idx="978">
                  <c:v>9.7899999999999991</c:v>
                </c:pt>
                <c:pt idx="979">
                  <c:v>9.8000000000000007</c:v>
                </c:pt>
                <c:pt idx="980">
                  <c:v>9.81</c:v>
                </c:pt>
                <c:pt idx="981">
                  <c:v>9.82</c:v>
                </c:pt>
                <c:pt idx="982">
                  <c:v>9.83</c:v>
                </c:pt>
                <c:pt idx="983">
                  <c:v>9.84</c:v>
                </c:pt>
                <c:pt idx="984">
                  <c:v>9.85</c:v>
                </c:pt>
                <c:pt idx="985">
                  <c:v>9.86</c:v>
                </c:pt>
                <c:pt idx="986">
                  <c:v>9.8699999999999992</c:v>
                </c:pt>
                <c:pt idx="987">
                  <c:v>9.8800000000000008</c:v>
                </c:pt>
                <c:pt idx="988">
                  <c:v>9.89</c:v>
                </c:pt>
                <c:pt idx="989">
                  <c:v>9.9</c:v>
                </c:pt>
                <c:pt idx="990">
                  <c:v>9.91</c:v>
                </c:pt>
                <c:pt idx="991">
                  <c:v>9.92</c:v>
                </c:pt>
                <c:pt idx="992">
                  <c:v>9.93</c:v>
                </c:pt>
                <c:pt idx="993">
                  <c:v>9.94</c:v>
                </c:pt>
                <c:pt idx="994">
                  <c:v>9.9499999999999993</c:v>
                </c:pt>
                <c:pt idx="995">
                  <c:v>9.9600000000000009</c:v>
                </c:pt>
                <c:pt idx="996">
                  <c:v>9.9700000000000006</c:v>
                </c:pt>
                <c:pt idx="997">
                  <c:v>9.98</c:v>
                </c:pt>
                <c:pt idx="998">
                  <c:v>9.99</c:v>
                </c:pt>
                <c:pt idx="999">
                  <c:v>10</c:v>
                </c:pt>
                <c:pt idx="1000">
                  <c:v>10.01</c:v>
                </c:pt>
                <c:pt idx="1001">
                  <c:v>10.02</c:v>
                </c:pt>
                <c:pt idx="1002">
                  <c:v>10.029999999999999</c:v>
                </c:pt>
                <c:pt idx="1003">
                  <c:v>10.039999999999999</c:v>
                </c:pt>
                <c:pt idx="1004">
                  <c:v>10.050000000000001</c:v>
                </c:pt>
                <c:pt idx="1005">
                  <c:v>10.06</c:v>
                </c:pt>
                <c:pt idx="1006">
                  <c:v>10.07</c:v>
                </c:pt>
                <c:pt idx="1007">
                  <c:v>10.08</c:v>
                </c:pt>
                <c:pt idx="1008">
                  <c:v>10.09</c:v>
                </c:pt>
                <c:pt idx="1009">
                  <c:v>10.1</c:v>
                </c:pt>
                <c:pt idx="1010">
                  <c:v>10.11</c:v>
                </c:pt>
                <c:pt idx="1011">
                  <c:v>10.119999999999999</c:v>
                </c:pt>
                <c:pt idx="1012">
                  <c:v>10.130000000000001</c:v>
                </c:pt>
                <c:pt idx="1013">
                  <c:v>10.14</c:v>
                </c:pt>
                <c:pt idx="1014">
                  <c:v>10.15</c:v>
                </c:pt>
                <c:pt idx="1015">
                  <c:v>10.16</c:v>
                </c:pt>
                <c:pt idx="1016">
                  <c:v>10.17</c:v>
                </c:pt>
                <c:pt idx="1017">
                  <c:v>10.18</c:v>
                </c:pt>
                <c:pt idx="1018">
                  <c:v>10.19</c:v>
                </c:pt>
                <c:pt idx="1019">
                  <c:v>10.199999999999999</c:v>
                </c:pt>
                <c:pt idx="1020">
                  <c:v>10.210000000000001</c:v>
                </c:pt>
                <c:pt idx="1021">
                  <c:v>10.220000000000001</c:v>
                </c:pt>
                <c:pt idx="1022">
                  <c:v>10.23</c:v>
                </c:pt>
                <c:pt idx="1023">
                  <c:v>10.24</c:v>
                </c:pt>
                <c:pt idx="1024">
                  <c:v>10.25</c:v>
                </c:pt>
                <c:pt idx="1025">
                  <c:v>10.26</c:v>
                </c:pt>
                <c:pt idx="1026">
                  <c:v>10.27</c:v>
                </c:pt>
                <c:pt idx="1027">
                  <c:v>10.28</c:v>
                </c:pt>
                <c:pt idx="1028">
                  <c:v>10.29</c:v>
                </c:pt>
                <c:pt idx="1029">
                  <c:v>10.3</c:v>
                </c:pt>
                <c:pt idx="1030">
                  <c:v>10.31</c:v>
                </c:pt>
                <c:pt idx="1031">
                  <c:v>10.32</c:v>
                </c:pt>
                <c:pt idx="1032">
                  <c:v>10.33</c:v>
                </c:pt>
                <c:pt idx="1033">
                  <c:v>10.34</c:v>
                </c:pt>
                <c:pt idx="1034">
                  <c:v>10.35</c:v>
                </c:pt>
                <c:pt idx="1035">
                  <c:v>10.36</c:v>
                </c:pt>
                <c:pt idx="1036">
                  <c:v>10.37</c:v>
                </c:pt>
                <c:pt idx="1037">
                  <c:v>10.38</c:v>
                </c:pt>
                <c:pt idx="1038">
                  <c:v>10.39</c:v>
                </c:pt>
                <c:pt idx="1039">
                  <c:v>10.4</c:v>
                </c:pt>
                <c:pt idx="1040">
                  <c:v>10.41</c:v>
                </c:pt>
                <c:pt idx="1041">
                  <c:v>10.42</c:v>
                </c:pt>
                <c:pt idx="1042">
                  <c:v>10.43</c:v>
                </c:pt>
                <c:pt idx="1043">
                  <c:v>10.44</c:v>
                </c:pt>
                <c:pt idx="1044">
                  <c:v>10.45</c:v>
                </c:pt>
                <c:pt idx="1045">
                  <c:v>10.46</c:v>
                </c:pt>
                <c:pt idx="1046">
                  <c:v>10.47</c:v>
                </c:pt>
                <c:pt idx="1047">
                  <c:v>10.48</c:v>
                </c:pt>
                <c:pt idx="1048">
                  <c:v>10.49</c:v>
                </c:pt>
                <c:pt idx="1049">
                  <c:v>10.5</c:v>
                </c:pt>
                <c:pt idx="1050">
                  <c:v>10.51</c:v>
                </c:pt>
                <c:pt idx="1051">
                  <c:v>10.52</c:v>
                </c:pt>
                <c:pt idx="1052">
                  <c:v>10.53</c:v>
                </c:pt>
                <c:pt idx="1053">
                  <c:v>10.54</c:v>
                </c:pt>
                <c:pt idx="1054">
                  <c:v>10.55</c:v>
                </c:pt>
                <c:pt idx="1055">
                  <c:v>10.56</c:v>
                </c:pt>
                <c:pt idx="1056">
                  <c:v>10.57</c:v>
                </c:pt>
                <c:pt idx="1057">
                  <c:v>10.58</c:v>
                </c:pt>
                <c:pt idx="1058">
                  <c:v>10.59</c:v>
                </c:pt>
                <c:pt idx="1059">
                  <c:v>10.6</c:v>
                </c:pt>
                <c:pt idx="1060">
                  <c:v>10.61</c:v>
                </c:pt>
                <c:pt idx="1061">
                  <c:v>10.62</c:v>
                </c:pt>
                <c:pt idx="1062">
                  <c:v>10.63</c:v>
                </c:pt>
                <c:pt idx="1063">
                  <c:v>10.64</c:v>
                </c:pt>
                <c:pt idx="1064">
                  <c:v>10.65</c:v>
                </c:pt>
                <c:pt idx="1065">
                  <c:v>10.66</c:v>
                </c:pt>
                <c:pt idx="1066">
                  <c:v>10.67</c:v>
                </c:pt>
                <c:pt idx="1067">
                  <c:v>10.68</c:v>
                </c:pt>
                <c:pt idx="1068">
                  <c:v>10.69</c:v>
                </c:pt>
                <c:pt idx="1069">
                  <c:v>10.7</c:v>
                </c:pt>
                <c:pt idx="1070">
                  <c:v>10.71</c:v>
                </c:pt>
                <c:pt idx="1071">
                  <c:v>10.72</c:v>
                </c:pt>
                <c:pt idx="1072">
                  <c:v>10.73</c:v>
                </c:pt>
                <c:pt idx="1073">
                  <c:v>10.74</c:v>
                </c:pt>
                <c:pt idx="1074">
                  <c:v>10.75</c:v>
                </c:pt>
                <c:pt idx="1075">
                  <c:v>10.76</c:v>
                </c:pt>
                <c:pt idx="1076">
                  <c:v>10.77</c:v>
                </c:pt>
                <c:pt idx="1077">
                  <c:v>10.78</c:v>
                </c:pt>
                <c:pt idx="1078">
                  <c:v>10.79</c:v>
                </c:pt>
                <c:pt idx="1079">
                  <c:v>10.8</c:v>
                </c:pt>
                <c:pt idx="1080">
                  <c:v>10.81</c:v>
                </c:pt>
                <c:pt idx="1081">
                  <c:v>10.82</c:v>
                </c:pt>
                <c:pt idx="1082">
                  <c:v>10.83</c:v>
                </c:pt>
                <c:pt idx="1083">
                  <c:v>10.84</c:v>
                </c:pt>
                <c:pt idx="1084">
                  <c:v>10.85</c:v>
                </c:pt>
                <c:pt idx="1085">
                  <c:v>10.86</c:v>
                </c:pt>
                <c:pt idx="1086">
                  <c:v>10.87</c:v>
                </c:pt>
                <c:pt idx="1087">
                  <c:v>10.88</c:v>
                </c:pt>
                <c:pt idx="1088">
                  <c:v>10.89</c:v>
                </c:pt>
                <c:pt idx="1089">
                  <c:v>10.9</c:v>
                </c:pt>
                <c:pt idx="1090">
                  <c:v>10.91</c:v>
                </c:pt>
                <c:pt idx="1091">
                  <c:v>10.92</c:v>
                </c:pt>
                <c:pt idx="1092">
                  <c:v>10.93</c:v>
                </c:pt>
                <c:pt idx="1093">
                  <c:v>10.94</c:v>
                </c:pt>
                <c:pt idx="1094">
                  <c:v>10.95</c:v>
                </c:pt>
                <c:pt idx="1095">
                  <c:v>10.96</c:v>
                </c:pt>
                <c:pt idx="1096">
                  <c:v>10.97</c:v>
                </c:pt>
                <c:pt idx="1097">
                  <c:v>10.98</c:v>
                </c:pt>
                <c:pt idx="1098">
                  <c:v>10.99</c:v>
                </c:pt>
                <c:pt idx="1099">
                  <c:v>11</c:v>
                </c:pt>
                <c:pt idx="1100">
                  <c:v>11.01</c:v>
                </c:pt>
                <c:pt idx="1101">
                  <c:v>11.02</c:v>
                </c:pt>
                <c:pt idx="1102">
                  <c:v>11.03</c:v>
                </c:pt>
                <c:pt idx="1103">
                  <c:v>11.04</c:v>
                </c:pt>
                <c:pt idx="1104">
                  <c:v>11.05</c:v>
                </c:pt>
                <c:pt idx="1105">
                  <c:v>11.06</c:v>
                </c:pt>
                <c:pt idx="1106">
                  <c:v>11.07</c:v>
                </c:pt>
                <c:pt idx="1107">
                  <c:v>11.08</c:v>
                </c:pt>
                <c:pt idx="1108">
                  <c:v>11.09</c:v>
                </c:pt>
                <c:pt idx="1109">
                  <c:v>11.1</c:v>
                </c:pt>
                <c:pt idx="1110">
                  <c:v>11.11</c:v>
                </c:pt>
                <c:pt idx="1111">
                  <c:v>11.12</c:v>
                </c:pt>
                <c:pt idx="1112">
                  <c:v>11.13</c:v>
                </c:pt>
                <c:pt idx="1113">
                  <c:v>11.14</c:v>
                </c:pt>
                <c:pt idx="1114">
                  <c:v>11.15</c:v>
                </c:pt>
                <c:pt idx="1115">
                  <c:v>11.16</c:v>
                </c:pt>
                <c:pt idx="1116">
                  <c:v>11.17</c:v>
                </c:pt>
                <c:pt idx="1117">
                  <c:v>11.18</c:v>
                </c:pt>
                <c:pt idx="1118">
                  <c:v>11.19</c:v>
                </c:pt>
                <c:pt idx="1119">
                  <c:v>11.2</c:v>
                </c:pt>
                <c:pt idx="1120">
                  <c:v>11.21</c:v>
                </c:pt>
                <c:pt idx="1121">
                  <c:v>11.22</c:v>
                </c:pt>
                <c:pt idx="1122">
                  <c:v>11.23</c:v>
                </c:pt>
                <c:pt idx="1123">
                  <c:v>11.24</c:v>
                </c:pt>
                <c:pt idx="1124">
                  <c:v>11.25</c:v>
                </c:pt>
                <c:pt idx="1125">
                  <c:v>11.26</c:v>
                </c:pt>
                <c:pt idx="1126">
                  <c:v>11.27</c:v>
                </c:pt>
                <c:pt idx="1127">
                  <c:v>11.28</c:v>
                </c:pt>
                <c:pt idx="1128">
                  <c:v>11.29</c:v>
                </c:pt>
                <c:pt idx="1129">
                  <c:v>11.3</c:v>
                </c:pt>
                <c:pt idx="1130">
                  <c:v>11.31</c:v>
                </c:pt>
                <c:pt idx="1131">
                  <c:v>11.32</c:v>
                </c:pt>
                <c:pt idx="1132">
                  <c:v>11.33</c:v>
                </c:pt>
                <c:pt idx="1133">
                  <c:v>11.34</c:v>
                </c:pt>
                <c:pt idx="1134">
                  <c:v>11.35</c:v>
                </c:pt>
                <c:pt idx="1135">
                  <c:v>11.36</c:v>
                </c:pt>
                <c:pt idx="1136">
                  <c:v>11.37</c:v>
                </c:pt>
                <c:pt idx="1137">
                  <c:v>11.38</c:v>
                </c:pt>
                <c:pt idx="1138">
                  <c:v>11.39</c:v>
                </c:pt>
                <c:pt idx="1139">
                  <c:v>11.4</c:v>
                </c:pt>
                <c:pt idx="1140">
                  <c:v>11.41</c:v>
                </c:pt>
                <c:pt idx="1141">
                  <c:v>11.42</c:v>
                </c:pt>
                <c:pt idx="1142">
                  <c:v>11.43</c:v>
                </c:pt>
                <c:pt idx="1143">
                  <c:v>11.44</c:v>
                </c:pt>
                <c:pt idx="1144">
                  <c:v>11.45</c:v>
                </c:pt>
                <c:pt idx="1145">
                  <c:v>11.46</c:v>
                </c:pt>
                <c:pt idx="1146">
                  <c:v>11.47</c:v>
                </c:pt>
                <c:pt idx="1147">
                  <c:v>11.48</c:v>
                </c:pt>
                <c:pt idx="1148">
                  <c:v>11.49</c:v>
                </c:pt>
                <c:pt idx="1149">
                  <c:v>11.5</c:v>
                </c:pt>
                <c:pt idx="1150">
                  <c:v>11.51</c:v>
                </c:pt>
                <c:pt idx="1151">
                  <c:v>11.52</c:v>
                </c:pt>
                <c:pt idx="1152">
                  <c:v>11.53</c:v>
                </c:pt>
                <c:pt idx="1153">
                  <c:v>11.54</c:v>
                </c:pt>
                <c:pt idx="1154">
                  <c:v>11.55</c:v>
                </c:pt>
                <c:pt idx="1155">
                  <c:v>11.56</c:v>
                </c:pt>
                <c:pt idx="1156">
                  <c:v>11.57</c:v>
                </c:pt>
                <c:pt idx="1157">
                  <c:v>11.58</c:v>
                </c:pt>
                <c:pt idx="1158">
                  <c:v>11.59</c:v>
                </c:pt>
                <c:pt idx="1159">
                  <c:v>11.6</c:v>
                </c:pt>
                <c:pt idx="1160">
                  <c:v>11.61</c:v>
                </c:pt>
                <c:pt idx="1161">
                  <c:v>11.62</c:v>
                </c:pt>
                <c:pt idx="1162">
                  <c:v>11.63</c:v>
                </c:pt>
                <c:pt idx="1163">
                  <c:v>11.64</c:v>
                </c:pt>
                <c:pt idx="1164">
                  <c:v>11.65</c:v>
                </c:pt>
                <c:pt idx="1165">
                  <c:v>11.66</c:v>
                </c:pt>
                <c:pt idx="1166">
                  <c:v>11.67</c:v>
                </c:pt>
                <c:pt idx="1167">
                  <c:v>11.68</c:v>
                </c:pt>
                <c:pt idx="1168">
                  <c:v>11.69</c:v>
                </c:pt>
                <c:pt idx="1169">
                  <c:v>11.7</c:v>
                </c:pt>
                <c:pt idx="1170">
                  <c:v>11.71</c:v>
                </c:pt>
                <c:pt idx="1171">
                  <c:v>11.72</c:v>
                </c:pt>
                <c:pt idx="1172">
                  <c:v>11.73</c:v>
                </c:pt>
                <c:pt idx="1173">
                  <c:v>11.74</c:v>
                </c:pt>
                <c:pt idx="1174">
                  <c:v>11.75</c:v>
                </c:pt>
                <c:pt idx="1175">
                  <c:v>11.76</c:v>
                </c:pt>
                <c:pt idx="1176">
                  <c:v>11.77</c:v>
                </c:pt>
                <c:pt idx="1177">
                  <c:v>11.78</c:v>
                </c:pt>
                <c:pt idx="1178">
                  <c:v>11.79</c:v>
                </c:pt>
                <c:pt idx="1179">
                  <c:v>11.8</c:v>
                </c:pt>
                <c:pt idx="1180">
                  <c:v>11.81</c:v>
                </c:pt>
                <c:pt idx="1181">
                  <c:v>11.82</c:v>
                </c:pt>
                <c:pt idx="1182">
                  <c:v>11.83</c:v>
                </c:pt>
                <c:pt idx="1183">
                  <c:v>11.84</c:v>
                </c:pt>
                <c:pt idx="1184">
                  <c:v>11.85</c:v>
                </c:pt>
                <c:pt idx="1185">
                  <c:v>11.86</c:v>
                </c:pt>
                <c:pt idx="1186">
                  <c:v>11.87</c:v>
                </c:pt>
                <c:pt idx="1187">
                  <c:v>11.88</c:v>
                </c:pt>
                <c:pt idx="1188">
                  <c:v>11.89</c:v>
                </c:pt>
                <c:pt idx="1189">
                  <c:v>11.9</c:v>
                </c:pt>
                <c:pt idx="1190">
                  <c:v>11.91</c:v>
                </c:pt>
                <c:pt idx="1191">
                  <c:v>11.92</c:v>
                </c:pt>
                <c:pt idx="1192">
                  <c:v>11.93</c:v>
                </c:pt>
                <c:pt idx="1193">
                  <c:v>11.94</c:v>
                </c:pt>
                <c:pt idx="1194">
                  <c:v>11.95</c:v>
                </c:pt>
                <c:pt idx="1195">
                  <c:v>11.96</c:v>
                </c:pt>
                <c:pt idx="1196">
                  <c:v>11.97</c:v>
                </c:pt>
                <c:pt idx="1197">
                  <c:v>11.98</c:v>
                </c:pt>
                <c:pt idx="1198">
                  <c:v>11.99</c:v>
                </c:pt>
                <c:pt idx="1199">
                  <c:v>12</c:v>
                </c:pt>
                <c:pt idx="1200">
                  <c:v>12.01</c:v>
                </c:pt>
                <c:pt idx="1201">
                  <c:v>12.02</c:v>
                </c:pt>
                <c:pt idx="1202">
                  <c:v>12.03</c:v>
                </c:pt>
                <c:pt idx="1203">
                  <c:v>12.04</c:v>
                </c:pt>
                <c:pt idx="1204">
                  <c:v>12.05</c:v>
                </c:pt>
                <c:pt idx="1205">
                  <c:v>12.06</c:v>
                </c:pt>
                <c:pt idx="1206">
                  <c:v>12.07</c:v>
                </c:pt>
                <c:pt idx="1207">
                  <c:v>12.08</c:v>
                </c:pt>
                <c:pt idx="1208">
                  <c:v>12.09</c:v>
                </c:pt>
                <c:pt idx="1209">
                  <c:v>12.1</c:v>
                </c:pt>
                <c:pt idx="1210">
                  <c:v>12.11</c:v>
                </c:pt>
                <c:pt idx="1211">
                  <c:v>12.12</c:v>
                </c:pt>
                <c:pt idx="1212">
                  <c:v>12.13</c:v>
                </c:pt>
                <c:pt idx="1213">
                  <c:v>12.14</c:v>
                </c:pt>
                <c:pt idx="1214">
                  <c:v>12.15</c:v>
                </c:pt>
                <c:pt idx="1215">
                  <c:v>12.16</c:v>
                </c:pt>
                <c:pt idx="1216">
                  <c:v>12.17</c:v>
                </c:pt>
                <c:pt idx="1217">
                  <c:v>12.18</c:v>
                </c:pt>
                <c:pt idx="1218">
                  <c:v>12.19</c:v>
                </c:pt>
                <c:pt idx="1219">
                  <c:v>12.2</c:v>
                </c:pt>
                <c:pt idx="1220">
                  <c:v>12.21</c:v>
                </c:pt>
                <c:pt idx="1221">
                  <c:v>12.22</c:v>
                </c:pt>
                <c:pt idx="1222">
                  <c:v>12.23</c:v>
                </c:pt>
                <c:pt idx="1223">
                  <c:v>12.24</c:v>
                </c:pt>
                <c:pt idx="1224">
                  <c:v>12.25</c:v>
                </c:pt>
                <c:pt idx="1225">
                  <c:v>12.26</c:v>
                </c:pt>
                <c:pt idx="1226">
                  <c:v>12.27</c:v>
                </c:pt>
                <c:pt idx="1227">
                  <c:v>12.28</c:v>
                </c:pt>
                <c:pt idx="1228">
                  <c:v>12.29</c:v>
                </c:pt>
                <c:pt idx="1229">
                  <c:v>12.3</c:v>
                </c:pt>
                <c:pt idx="1230">
                  <c:v>12.31</c:v>
                </c:pt>
                <c:pt idx="1231">
                  <c:v>12.32</c:v>
                </c:pt>
                <c:pt idx="1232">
                  <c:v>12.33</c:v>
                </c:pt>
                <c:pt idx="1233">
                  <c:v>12.34</c:v>
                </c:pt>
                <c:pt idx="1234">
                  <c:v>12.35</c:v>
                </c:pt>
                <c:pt idx="1235">
                  <c:v>12.36</c:v>
                </c:pt>
                <c:pt idx="1236">
                  <c:v>12.37</c:v>
                </c:pt>
                <c:pt idx="1237">
                  <c:v>12.38</c:v>
                </c:pt>
                <c:pt idx="1238">
                  <c:v>12.39</c:v>
                </c:pt>
                <c:pt idx="1239">
                  <c:v>12.4</c:v>
                </c:pt>
                <c:pt idx="1240">
                  <c:v>12.41</c:v>
                </c:pt>
                <c:pt idx="1241">
                  <c:v>12.42</c:v>
                </c:pt>
                <c:pt idx="1242">
                  <c:v>12.43</c:v>
                </c:pt>
                <c:pt idx="1243">
                  <c:v>12.44</c:v>
                </c:pt>
                <c:pt idx="1244">
                  <c:v>12.45</c:v>
                </c:pt>
                <c:pt idx="1245">
                  <c:v>12.46</c:v>
                </c:pt>
                <c:pt idx="1246">
                  <c:v>12.47</c:v>
                </c:pt>
                <c:pt idx="1247">
                  <c:v>12.48</c:v>
                </c:pt>
                <c:pt idx="1248">
                  <c:v>12.49</c:v>
                </c:pt>
                <c:pt idx="1249">
                  <c:v>12.5</c:v>
                </c:pt>
                <c:pt idx="1250">
                  <c:v>12.51</c:v>
                </c:pt>
                <c:pt idx="1251">
                  <c:v>12.52</c:v>
                </c:pt>
                <c:pt idx="1252">
                  <c:v>12.53</c:v>
                </c:pt>
                <c:pt idx="1253">
                  <c:v>12.54</c:v>
                </c:pt>
                <c:pt idx="1254">
                  <c:v>12.55</c:v>
                </c:pt>
                <c:pt idx="1255">
                  <c:v>12.56</c:v>
                </c:pt>
                <c:pt idx="1256">
                  <c:v>12.57</c:v>
                </c:pt>
                <c:pt idx="1257">
                  <c:v>12.58</c:v>
                </c:pt>
                <c:pt idx="1258">
                  <c:v>12.59</c:v>
                </c:pt>
                <c:pt idx="1259">
                  <c:v>12.6</c:v>
                </c:pt>
                <c:pt idx="1260">
                  <c:v>12.61</c:v>
                </c:pt>
                <c:pt idx="1261">
                  <c:v>12.62</c:v>
                </c:pt>
                <c:pt idx="1262">
                  <c:v>12.63</c:v>
                </c:pt>
                <c:pt idx="1263">
                  <c:v>12.64</c:v>
                </c:pt>
                <c:pt idx="1264">
                  <c:v>12.65</c:v>
                </c:pt>
                <c:pt idx="1265">
                  <c:v>12.66</c:v>
                </c:pt>
                <c:pt idx="1266">
                  <c:v>12.67</c:v>
                </c:pt>
                <c:pt idx="1267">
                  <c:v>12.68</c:v>
                </c:pt>
                <c:pt idx="1268">
                  <c:v>12.69</c:v>
                </c:pt>
                <c:pt idx="1269">
                  <c:v>12.7</c:v>
                </c:pt>
                <c:pt idx="1270">
                  <c:v>12.71</c:v>
                </c:pt>
                <c:pt idx="1271">
                  <c:v>12.72</c:v>
                </c:pt>
                <c:pt idx="1272">
                  <c:v>12.73</c:v>
                </c:pt>
                <c:pt idx="1273">
                  <c:v>12.74</c:v>
                </c:pt>
                <c:pt idx="1274">
                  <c:v>12.75</c:v>
                </c:pt>
                <c:pt idx="1275">
                  <c:v>12.76</c:v>
                </c:pt>
                <c:pt idx="1276">
                  <c:v>12.77</c:v>
                </c:pt>
                <c:pt idx="1277">
                  <c:v>12.78</c:v>
                </c:pt>
                <c:pt idx="1278">
                  <c:v>12.79</c:v>
                </c:pt>
                <c:pt idx="1279">
                  <c:v>12.8</c:v>
                </c:pt>
                <c:pt idx="1280">
                  <c:v>12.81</c:v>
                </c:pt>
                <c:pt idx="1281">
                  <c:v>12.82</c:v>
                </c:pt>
                <c:pt idx="1282">
                  <c:v>12.83</c:v>
                </c:pt>
                <c:pt idx="1283">
                  <c:v>12.84</c:v>
                </c:pt>
                <c:pt idx="1284">
                  <c:v>12.85</c:v>
                </c:pt>
                <c:pt idx="1285">
                  <c:v>12.86</c:v>
                </c:pt>
                <c:pt idx="1286">
                  <c:v>12.87</c:v>
                </c:pt>
                <c:pt idx="1287">
                  <c:v>12.88</c:v>
                </c:pt>
                <c:pt idx="1288">
                  <c:v>12.89</c:v>
                </c:pt>
                <c:pt idx="1289">
                  <c:v>12.9</c:v>
                </c:pt>
                <c:pt idx="1290">
                  <c:v>12.91</c:v>
                </c:pt>
                <c:pt idx="1291">
                  <c:v>12.92</c:v>
                </c:pt>
                <c:pt idx="1292">
                  <c:v>12.93</c:v>
                </c:pt>
                <c:pt idx="1293">
                  <c:v>12.94</c:v>
                </c:pt>
                <c:pt idx="1294">
                  <c:v>12.95</c:v>
                </c:pt>
                <c:pt idx="1295">
                  <c:v>12.96</c:v>
                </c:pt>
                <c:pt idx="1296">
                  <c:v>12.97</c:v>
                </c:pt>
                <c:pt idx="1297">
                  <c:v>12.98</c:v>
                </c:pt>
                <c:pt idx="1298">
                  <c:v>12.99</c:v>
                </c:pt>
                <c:pt idx="1299">
                  <c:v>13</c:v>
                </c:pt>
                <c:pt idx="1300">
                  <c:v>13.01</c:v>
                </c:pt>
                <c:pt idx="1301">
                  <c:v>13.02</c:v>
                </c:pt>
                <c:pt idx="1302">
                  <c:v>13.03</c:v>
                </c:pt>
                <c:pt idx="1303">
                  <c:v>13.04</c:v>
                </c:pt>
                <c:pt idx="1304">
                  <c:v>13.05</c:v>
                </c:pt>
                <c:pt idx="1305">
                  <c:v>13.06</c:v>
                </c:pt>
                <c:pt idx="1306">
                  <c:v>13.07</c:v>
                </c:pt>
                <c:pt idx="1307">
                  <c:v>13.08</c:v>
                </c:pt>
                <c:pt idx="1308">
                  <c:v>13.09</c:v>
                </c:pt>
                <c:pt idx="1309">
                  <c:v>13.1</c:v>
                </c:pt>
                <c:pt idx="1310">
                  <c:v>13.11</c:v>
                </c:pt>
                <c:pt idx="1311">
                  <c:v>13.12</c:v>
                </c:pt>
                <c:pt idx="1312">
                  <c:v>13.13</c:v>
                </c:pt>
                <c:pt idx="1313">
                  <c:v>13.14</c:v>
                </c:pt>
                <c:pt idx="1314">
                  <c:v>13.15</c:v>
                </c:pt>
                <c:pt idx="1315">
                  <c:v>13.16</c:v>
                </c:pt>
                <c:pt idx="1316">
                  <c:v>13.17</c:v>
                </c:pt>
                <c:pt idx="1317">
                  <c:v>13.18</c:v>
                </c:pt>
                <c:pt idx="1318">
                  <c:v>13.19</c:v>
                </c:pt>
                <c:pt idx="1319">
                  <c:v>13.2</c:v>
                </c:pt>
                <c:pt idx="1320">
                  <c:v>13.21</c:v>
                </c:pt>
                <c:pt idx="1321">
                  <c:v>13.22</c:v>
                </c:pt>
                <c:pt idx="1322">
                  <c:v>13.23</c:v>
                </c:pt>
                <c:pt idx="1323">
                  <c:v>13.24</c:v>
                </c:pt>
                <c:pt idx="1324">
                  <c:v>13.25</c:v>
                </c:pt>
                <c:pt idx="1325">
                  <c:v>13.26</c:v>
                </c:pt>
                <c:pt idx="1326">
                  <c:v>13.27</c:v>
                </c:pt>
                <c:pt idx="1327">
                  <c:v>13.28</c:v>
                </c:pt>
                <c:pt idx="1328">
                  <c:v>13.29</c:v>
                </c:pt>
                <c:pt idx="1329">
                  <c:v>13.3</c:v>
                </c:pt>
                <c:pt idx="1330">
                  <c:v>13.31</c:v>
                </c:pt>
                <c:pt idx="1331">
                  <c:v>13.32</c:v>
                </c:pt>
                <c:pt idx="1332">
                  <c:v>13.33</c:v>
                </c:pt>
                <c:pt idx="1333">
                  <c:v>13.34</c:v>
                </c:pt>
                <c:pt idx="1334">
                  <c:v>13.35</c:v>
                </c:pt>
                <c:pt idx="1335">
                  <c:v>13.36</c:v>
                </c:pt>
                <c:pt idx="1336">
                  <c:v>13.37</c:v>
                </c:pt>
                <c:pt idx="1337">
                  <c:v>13.38</c:v>
                </c:pt>
                <c:pt idx="1338">
                  <c:v>13.39</c:v>
                </c:pt>
                <c:pt idx="1339">
                  <c:v>13.4</c:v>
                </c:pt>
                <c:pt idx="1340">
                  <c:v>13.41</c:v>
                </c:pt>
                <c:pt idx="1341">
                  <c:v>13.42</c:v>
                </c:pt>
                <c:pt idx="1342">
                  <c:v>13.43</c:v>
                </c:pt>
                <c:pt idx="1343">
                  <c:v>13.44</c:v>
                </c:pt>
                <c:pt idx="1344">
                  <c:v>13.45</c:v>
                </c:pt>
                <c:pt idx="1345">
                  <c:v>13.46</c:v>
                </c:pt>
                <c:pt idx="1346">
                  <c:v>13.47</c:v>
                </c:pt>
                <c:pt idx="1347">
                  <c:v>13.48</c:v>
                </c:pt>
                <c:pt idx="1348">
                  <c:v>13.49</c:v>
                </c:pt>
                <c:pt idx="1349">
                  <c:v>13.5</c:v>
                </c:pt>
                <c:pt idx="1350">
                  <c:v>13.51</c:v>
                </c:pt>
                <c:pt idx="1351">
                  <c:v>13.52</c:v>
                </c:pt>
                <c:pt idx="1352">
                  <c:v>13.53</c:v>
                </c:pt>
                <c:pt idx="1353">
                  <c:v>13.54</c:v>
                </c:pt>
                <c:pt idx="1354">
                  <c:v>13.55</c:v>
                </c:pt>
                <c:pt idx="1355">
                  <c:v>13.56</c:v>
                </c:pt>
                <c:pt idx="1356">
                  <c:v>13.57</c:v>
                </c:pt>
                <c:pt idx="1357">
                  <c:v>13.58</c:v>
                </c:pt>
                <c:pt idx="1358">
                  <c:v>13.59</c:v>
                </c:pt>
                <c:pt idx="1359">
                  <c:v>13.6</c:v>
                </c:pt>
                <c:pt idx="1360">
                  <c:v>13.61</c:v>
                </c:pt>
                <c:pt idx="1361">
                  <c:v>13.62</c:v>
                </c:pt>
                <c:pt idx="1362">
                  <c:v>13.63</c:v>
                </c:pt>
                <c:pt idx="1363">
                  <c:v>13.64</c:v>
                </c:pt>
                <c:pt idx="1364">
                  <c:v>13.65</c:v>
                </c:pt>
                <c:pt idx="1365">
                  <c:v>13.66</c:v>
                </c:pt>
                <c:pt idx="1366">
                  <c:v>13.67</c:v>
                </c:pt>
                <c:pt idx="1367">
                  <c:v>13.68</c:v>
                </c:pt>
                <c:pt idx="1368">
                  <c:v>13.69</c:v>
                </c:pt>
                <c:pt idx="1369">
                  <c:v>13.7</c:v>
                </c:pt>
                <c:pt idx="1370">
                  <c:v>13.71</c:v>
                </c:pt>
                <c:pt idx="1371">
                  <c:v>13.72</c:v>
                </c:pt>
                <c:pt idx="1372">
                  <c:v>13.73</c:v>
                </c:pt>
                <c:pt idx="1373">
                  <c:v>13.74</c:v>
                </c:pt>
                <c:pt idx="1374">
                  <c:v>13.75</c:v>
                </c:pt>
                <c:pt idx="1375">
                  <c:v>13.76</c:v>
                </c:pt>
                <c:pt idx="1376">
                  <c:v>13.77</c:v>
                </c:pt>
                <c:pt idx="1377">
                  <c:v>13.78</c:v>
                </c:pt>
                <c:pt idx="1378">
                  <c:v>13.79</c:v>
                </c:pt>
                <c:pt idx="1379">
                  <c:v>13.8</c:v>
                </c:pt>
                <c:pt idx="1380">
                  <c:v>13.81</c:v>
                </c:pt>
                <c:pt idx="1381">
                  <c:v>13.82</c:v>
                </c:pt>
                <c:pt idx="1382">
                  <c:v>13.83</c:v>
                </c:pt>
                <c:pt idx="1383">
                  <c:v>13.84</c:v>
                </c:pt>
                <c:pt idx="1384">
                  <c:v>13.85</c:v>
                </c:pt>
                <c:pt idx="1385">
                  <c:v>13.86</c:v>
                </c:pt>
                <c:pt idx="1386">
                  <c:v>13.87</c:v>
                </c:pt>
                <c:pt idx="1387">
                  <c:v>13.88</c:v>
                </c:pt>
                <c:pt idx="1388">
                  <c:v>13.89</c:v>
                </c:pt>
                <c:pt idx="1389">
                  <c:v>13.9</c:v>
                </c:pt>
                <c:pt idx="1390">
                  <c:v>13.91</c:v>
                </c:pt>
                <c:pt idx="1391">
                  <c:v>13.92</c:v>
                </c:pt>
                <c:pt idx="1392">
                  <c:v>13.93</c:v>
                </c:pt>
                <c:pt idx="1393">
                  <c:v>13.94</c:v>
                </c:pt>
                <c:pt idx="1394">
                  <c:v>13.95</c:v>
                </c:pt>
                <c:pt idx="1395">
                  <c:v>13.96</c:v>
                </c:pt>
                <c:pt idx="1396">
                  <c:v>13.97</c:v>
                </c:pt>
                <c:pt idx="1397">
                  <c:v>13.98</c:v>
                </c:pt>
                <c:pt idx="1398">
                  <c:v>13.99</c:v>
                </c:pt>
                <c:pt idx="1399">
                  <c:v>14</c:v>
                </c:pt>
                <c:pt idx="1400">
                  <c:v>14.01</c:v>
                </c:pt>
                <c:pt idx="1401">
                  <c:v>14.02</c:v>
                </c:pt>
                <c:pt idx="1402">
                  <c:v>14.03</c:v>
                </c:pt>
                <c:pt idx="1403">
                  <c:v>14.04</c:v>
                </c:pt>
                <c:pt idx="1404">
                  <c:v>14.05</c:v>
                </c:pt>
                <c:pt idx="1405">
                  <c:v>14.06</c:v>
                </c:pt>
                <c:pt idx="1406">
                  <c:v>14.07</c:v>
                </c:pt>
                <c:pt idx="1407">
                  <c:v>14.08</c:v>
                </c:pt>
                <c:pt idx="1408">
                  <c:v>14.09</c:v>
                </c:pt>
                <c:pt idx="1409">
                  <c:v>14.1</c:v>
                </c:pt>
                <c:pt idx="1410">
                  <c:v>14.11</c:v>
                </c:pt>
                <c:pt idx="1411">
                  <c:v>14.12</c:v>
                </c:pt>
                <c:pt idx="1412">
                  <c:v>14.13</c:v>
                </c:pt>
                <c:pt idx="1413">
                  <c:v>14.14</c:v>
                </c:pt>
                <c:pt idx="1414">
                  <c:v>14.15</c:v>
                </c:pt>
                <c:pt idx="1415">
                  <c:v>14.16</c:v>
                </c:pt>
                <c:pt idx="1416">
                  <c:v>14.17</c:v>
                </c:pt>
                <c:pt idx="1417">
                  <c:v>14.18</c:v>
                </c:pt>
                <c:pt idx="1418">
                  <c:v>14.19</c:v>
                </c:pt>
                <c:pt idx="1419">
                  <c:v>14.2</c:v>
                </c:pt>
                <c:pt idx="1420">
                  <c:v>14.21</c:v>
                </c:pt>
                <c:pt idx="1421">
                  <c:v>14.22</c:v>
                </c:pt>
                <c:pt idx="1422">
                  <c:v>14.23</c:v>
                </c:pt>
                <c:pt idx="1423">
                  <c:v>14.24</c:v>
                </c:pt>
                <c:pt idx="1424">
                  <c:v>14.25</c:v>
                </c:pt>
                <c:pt idx="1425">
                  <c:v>14.26</c:v>
                </c:pt>
                <c:pt idx="1426">
                  <c:v>14.27</c:v>
                </c:pt>
                <c:pt idx="1427">
                  <c:v>14.28</c:v>
                </c:pt>
                <c:pt idx="1428">
                  <c:v>14.29</c:v>
                </c:pt>
                <c:pt idx="1429">
                  <c:v>14.3</c:v>
                </c:pt>
                <c:pt idx="1430">
                  <c:v>14.31</c:v>
                </c:pt>
                <c:pt idx="1431">
                  <c:v>14.32</c:v>
                </c:pt>
                <c:pt idx="1432">
                  <c:v>14.33</c:v>
                </c:pt>
                <c:pt idx="1433">
                  <c:v>14.34</c:v>
                </c:pt>
                <c:pt idx="1434">
                  <c:v>14.35</c:v>
                </c:pt>
                <c:pt idx="1435">
                  <c:v>14.36</c:v>
                </c:pt>
                <c:pt idx="1436">
                  <c:v>14.37</c:v>
                </c:pt>
                <c:pt idx="1437">
                  <c:v>14.38</c:v>
                </c:pt>
                <c:pt idx="1438">
                  <c:v>14.39</c:v>
                </c:pt>
                <c:pt idx="1439">
                  <c:v>14.4</c:v>
                </c:pt>
                <c:pt idx="1440">
                  <c:v>14.41</c:v>
                </c:pt>
                <c:pt idx="1441">
                  <c:v>14.42</c:v>
                </c:pt>
                <c:pt idx="1442">
                  <c:v>14.43</c:v>
                </c:pt>
                <c:pt idx="1443">
                  <c:v>14.44</c:v>
                </c:pt>
                <c:pt idx="1444">
                  <c:v>14.45</c:v>
                </c:pt>
                <c:pt idx="1445">
                  <c:v>14.46</c:v>
                </c:pt>
                <c:pt idx="1446">
                  <c:v>14.47</c:v>
                </c:pt>
                <c:pt idx="1447">
                  <c:v>14.48</c:v>
                </c:pt>
                <c:pt idx="1448">
                  <c:v>14.49</c:v>
                </c:pt>
                <c:pt idx="1449">
                  <c:v>14.5</c:v>
                </c:pt>
                <c:pt idx="1450">
                  <c:v>14.51</c:v>
                </c:pt>
                <c:pt idx="1451">
                  <c:v>14.52</c:v>
                </c:pt>
                <c:pt idx="1452">
                  <c:v>14.53</c:v>
                </c:pt>
                <c:pt idx="1453">
                  <c:v>14.54</c:v>
                </c:pt>
                <c:pt idx="1454">
                  <c:v>14.55</c:v>
                </c:pt>
                <c:pt idx="1455">
                  <c:v>14.56</c:v>
                </c:pt>
                <c:pt idx="1456">
                  <c:v>14.57</c:v>
                </c:pt>
                <c:pt idx="1457">
                  <c:v>14.58</c:v>
                </c:pt>
                <c:pt idx="1458">
                  <c:v>14.59</c:v>
                </c:pt>
                <c:pt idx="1459">
                  <c:v>14.6</c:v>
                </c:pt>
                <c:pt idx="1460">
                  <c:v>14.61</c:v>
                </c:pt>
                <c:pt idx="1461">
                  <c:v>14.62</c:v>
                </c:pt>
                <c:pt idx="1462">
                  <c:v>14.63</c:v>
                </c:pt>
                <c:pt idx="1463">
                  <c:v>14.64</c:v>
                </c:pt>
                <c:pt idx="1464">
                  <c:v>14.65</c:v>
                </c:pt>
                <c:pt idx="1465">
                  <c:v>14.66</c:v>
                </c:pt>
                <c:pt idx="1466">
                  <c:v>14.67</c:v>
                </c:pt>
                <c:pt idx="1467">
                  <c:v>14.68</c:v>
                </c:pt>
                <c:pt idx="1468">
                  <c:v>14.69</c:v>
                </c:pt>
                <c:pt idx="1469">
                  <c:v>14.7</c:v>
                </c:pt>
                <c:pt idx="1470">
                  <c:v>14.71</c:v>
                </c:pt>
                <c:pt idx="1471">
                  <c:v>14.72</c:v>
                </c:pt>
                <c:pt idx="1472">
                  <c:v>14.73</c:v>
                </c:pt>
                <c:pt idx="1473">
                  <c:v>14.74</c:v>
                </c:pt>
                <c:pt idx="1474">
                  <c:v>14.75</c:v>
                </c:pt>
                <c:pt idx="1475">
                  <c:v>14.76</c:v>
                </c:pt>
                <c:pt idx="1476">
                  <c:v>14.77</c:v>
                </c:pt>
                <c:pt idx="1477">
                  <c:v>14.78</c:v>
                </c:pt>
                <c:pt idx="1478">
                  <c:v>14.79</c:v>
                </c:pt>
                <c:pt idx="1479">
                  <c:v>14.8</c:v>
                </c:pt>
                <c:pt idx="1480">
                  <c:v>14.81</c:v>
                </c:pt>
                <c:pt idx="1481">
                  <c:v>14.82</c:v>
                </c:pt>
                <c:pt idx="1482">
                  <c:v>14.83</c:v>
                </c:pt>
                <c:pt idx="1483">
                  <c:v>14.84</c:v>
                </c:pt>
                <c:pt idx="1484">
                  <c:v>14.85</c:v>
                </c:pt>
                <c:pt idx="1485">
                  <c:v>14.86</c:v>
                </c:pt>
                <c:pt idx="1486">
                  <c:v>14.87</c:v>
                </c:pt>
                <c:pt idx="1487">
                  <c:v>14.88</c:v>
                </c:pt>
                <c:pt idx="1488">
                  <c:v>14.89</c:v>
                </c:pt>
                <c:pt idx="1489">
                  <c:v>14.9</c:v>
                </c:pt>
                <c:pt idx="1490">
                  <c:v>14.91</c:v>
                </c:pt>
                <c:pt idx="1491">
                  <c:v>14.92</c:v>
                </c:pt>
                <c:pt idx="1492">
                  <c:v>14.93</c:v>
                </c:pt>
                <c:pt idx="1493">
                  <c:v>14.94</c:v>
                </c:pt>
                <c:pt idx="1494">
                  <c:v>14.95</c:v>
                </c:pt>
                <c:pt idx="1495">
                  <c:v>14.96</c:v>
                </c:pt>
                <c:pt idx="1496">
                  <c:v>14.97</c:v>
                </c:pt>
                <c:pt idx="1497">
                  <c:v>14.98</c:v>
                </c:pt>
                <c:pt idx="1498">
                  <c:v>14.99</c:v>
                </c:pt>
                <c:pt idx="1499">
                  <c:v>15</c:v>
                </c:pt>
                <c:pt idx="1500">
                  <c:v>15.01</c:v>
                </c:pt>
                <c:pt idx="1501">
                  <c:v>15.02</c:v>
                </c:pt>
                <c:pt idx="1502">
                  <c:v>15.03</c:v>
                </c:pt>
                <c:pt idx="1503">
                  <c:v>15.04</c:v>
                </c:pt>
                <c:pt idx="1504">
                  <c:v>15.05</c:v>
                </c:pt>
                <c:pt idx="1505">
                  <c:v>15.06</c:v>
                </c:pt>
                <c:pt idx="1506">
                  <c:v>15.07</c:v>
                </c:pt>
                <c:pt idx="1507">
                  <c:v>15.08</c:v>
                </c:pt>
                <c:pt idx="1508">
                  <c:v>15.09</c:v>
                </c:pt>
                <c:pt idx="1509">
                  <c:v>15.1</c:v>
                </c:pt>
                <c:pt idx="1510">
                  <c:v>15.11</c:v>
                </c:pt>
                <c:pt idx="1511">
                  <c:v>15.12</c:v>
                </c:pt>
                <c:pt idx="1512">
                  <c:v>15.13</c:v>
                </c:pt>
                <c:pt idx="1513">
                  <c:v>15.14</c:v>
                </c:pt>
                <c:pt idx="1514">
                  <c:v>15.15</c:v>
                </c:pt>
                <c:pt idx="1515">
                  <c:v>15.16</c:v>
                </c:pt>
                <c:pt idx="1516">
                  <c:v>15.17</c:v>
                </c:pt>
                <c:pt idx="1517">
                  <c:v>15.18</c:v>
                </c:pt>
                <c:pt idx="1518">
                  <c:v>15.19</c:v>
                </c:pt>
                <c:pt idx="1519">
                  <c:v>15.2</c:v>
                </c:pt>
                <c:pt idx="1520">
                  <c:v>15.21</c:v>
                </c:pt>
                <c:pt idx="1521">
                  <c:v>15.22</c:v>
                </c:pt>
                <c:pt idx="1522">
                  <c:v>15.23</c:v>
                </c:pt>
                <c:pt idx="1523">
                  <c:v>15.24</c:v>
                </c:pt>
                <c:pt idx="1524">
                  <c:v>15.25</c:v>
                </c:pt>
                <c:pt idx="1525">
                  <c:v>15.26</c:v>
                </c:pt>
                <c:pt idx="1526">
                  <c:v>15.27</c:v>
                </c:pt>
                <c:pt idx="1527">
                  <c:v>15.28</c:v>
                </c:pt>
                <c:pt idx="1528">
                  <c:v>15.29</c:v>
                </c:pt>
                <c:pt idx="1529">
                  <c:v>15.3</c:v>
                </c:pt>
                <c:pt idx="1530">
                  <c:v>15.31</c:v>
                </c:pt>
                <c:pt idx="1531">
                  <c:v>15.32</c:v>
                </c:pt>
                <c:pt idx="1532">
                  <c:v>15.33</c:v>
                </c:pt>
                <c:pt idx="1533">
                  <c:v>15.34</c:v>
                </c:pt>
                <c:pt idx="1534">
                  <c:v>15.35</c:v>
                </c:pt>
                <c:pt idx="1535">
                  <c:v>15.36</c:v>
                </c:pt>
                <c:pt idx="1536">
                  <c:v>15.37</c:v>
                </c:pt>
                <c:pt idx="1537">
                  <c:v>15.38</c:v>
                </c:pt>
                <c:pt idx="1538">
                  <c:v>15.39</c:v>
                </c:pt>
                <c:pt idx="1539">
                  <c:v>15.4</c:v>
                </c:pt>
                <c:pt idx="1540">
                  <c:v>15.41</c:v>
                </c:pt>
                <c:pt idx="1541">
                  <c:v>15.42</c:v>
                </c:pt>
                <c:pt idx="1542">
                  <c:v>15.43</c:v>
                </c:pt>
                <c:pt idx="1543">
                  <c:v>15.44</c:v>
                </c:pt>
                <c:pt idx="1544">
                  <c:v>15.45</c:v>
                </c:pt>
                <c:pt idx="1545">
                  <c:v>15.46</c:v>
                </c:pt>
                <c:pt idx="1546">
                  <c:v>15.47</c:v>
                </c:pt>
                <c:pt idx="1547">
                  <c:v>15.48</c:v>
                </c:pt>
                <c:pt idx="1548">
                  <c:v>15.49</c:v>
                </c:pt>
                <c:pt idx="1549">
                  <c:v>15.5</c:v>
                </c:pt>
                <c:pt idx="1550">
                  <c:v>15.51</c:v>
                </c:pt>
                <c:pt idx="1551">
                  <c:v>15.52</c:v>
                </c:pt>
                <c:pt idx="1552">
                  <c:v>15.53</c:v>
                </c:pt>
                <c:pt idx="1553">
                  <c:v>15.54</c:v>
                </c:pt>
                <c:pt idx="1554">
                  <c:v>15.55</c:v>
                </c:pt>
                <c:pt idx="1555">
                  <c:v>15.56</c:v>
                </c:pt>
                <c:pt idx="1556">
                  <c:v>15.57</c:v>
                </c:pt>
                <c:pt idx="1557">
                  <c:v>15.58</c:v>
                </c:pt>
                <c:pt idx="1558">
                  <c:v>15.59</c:v>
                </c:pt>
                <c:pt idx="1559">
                  <c:v>15.6</c:v>
                </c:pt>
                <c:pt idx="1560">
                  <c:v>15.61</c:v>
                </c:pt>
                <c:pt idx="1561">
                  <c:v>15.62</c:v>
                </c:pt>
                <c:pt idx="1562">
                  <c:v>15.63</c:v>
                </c:pt>
                <c:pt idx="1563">
                  <c:v>15.64</c:v>
                </c:pt>
                <c:pt idx="1564">
                  <c:v>15.65</c:v>
                </c:pt>
                <c:pt idx="1565">
                  <c:v>15.66</c:v>
                </c:pt>
                <c:pt idx="1566">
                  <c:v>15.67</c:v>
                </c:pt>
                <c:pt idx="1567">
                  <c:v>15.68</c:v>
                </c:pt>
                <c:pt idx="1568">
                  <c:v>15.69</c:v>
                </c:pt>
                <c:pt idx="1569">
                  <c:v>15.7</c:v>
                </c:pt>
                <c:pt idx="1570">
                  <c:v>15.71</c:v>
                </c:pt>
                <c:pt idx="1571">
                  <c:v>15.72</c:v>
                </c:pt>
                <c:pt idx="1572">
                  <c:v>15.73</c:v>
                </c:pt>
                <c:pt idx="1573">
                  <c:v>15.74</c:v>
                </c:pt>
                <c:pt idx="1574">
                  <c:v>15.75</c:v>
                </c:pt>
                <c:pt idx="1575">
                  <c:v>15.76</c:v>
                </c:pt>
                <c:pt idx="1576">
                  <c:v>15.77</c:v>
                </c:pt>
                <c:pt idx="1577">
                  <c:v>15.78</c:v>
                </c:pt>
                <c:pt idx="1578">
                  <c:v>15.79</c:v>
                </c:pt>
                <c:pt idx="1579">
                  <c:v>15.8</c:v>
                </c:pt>
                <c:pt idx="1580">
                  <c:v>15.81</c:v>
                </c:pt>
                <c:pt idx="1581">
                  <c:v>15.82</c:v>
                </c:pt>
                <c:pt idx="1582">
                  <c:v>15.83</c:v>
                </c:pt>
                <c:pt idx="1583">
                  <c:v>15.84</c:v>
                </c:pt>
                <c:pt idx="1584">
                  <c:v>15.85</c:v>
                </c:pt>
                <c:pt idx="1585">
                  <c:v>15.86</c:v>
                </c:pt>
                <c:pt idx="1586">
                  <c:v>15.87</c:v>
                </c:pt>
                <c:pt idx="1587">
                  <c:v>15.88</c:v>
                </c:pt>
                <c:pt idx="1588">
                  <c:v>15.89</c:v>
                </c:pt>
                <c:pt idx="1589">
                  <c:v>15.9</c:v>
                </c:pt>
                <c:pt idx="1590">
                  <c:v>15.91</c:v>
                </c:pt>
                <c:pt idx="1591">
                  <c:v>15.92</c:v>
                </c:pt>
                <c:pt idx="1592">
                  <c:v>15.93</c:v>
                </c:pt>
                <c:pt idx="1593">
                  <c:v>15.94</c:v>
                </c:pt>
                <c:pt idx="1594">
                  <c:v>15.95</c:v>
                </c:pt>
                <c:pt idx="1595">
                  <c:v>15.96</c:v>
                </c:pt>
                <c:pt idx="1596">
                  <c:v>15.97</c:v>
                </c:pt>
                <c:pt idx="1597">
                  <c:v>15.98</c:v>
                </c:pt>
                <c:pt idx="1598">
                  <c:v>15.99</c:v>
                </c:pt>
                <c:pt idx="1599">
                  <c:v>16</c:v>
                </c:pt>
                <c:pt idx="1600">
                  <c:v>16.010000000000002</c:v>
                </c:pt>
                <c:pt idx="1601">
                  <c:v>16.02</c:v>
                </c:pt>
                <c:pt idx="1602">
                  <c:v>16.03</c:v>
                </c:pt>
                <c:pt idx="1603">
                  <c:v>16.04</c:v>
                </c:pt>
                <c:pt idx="1604">
                  <c:v>16.05</c:v>
                </c:pt>
                <c:pt idx="1605">
                  <c:v>16.059999999999999</c:v>
                </c:pt>
                <c:pt idx="1606">
                  <c:v>16.07</c:v>
                </c:pt>
                <c:pt idx="1607">
                  <c:v>16.079999999999998</c:v>
                </c:pt>
                <c:pt idx="1608">
                  <c:v>16.09</c:v>
                </c:pt>
                <c:pt idx="1609">
                  <c:v>16.100000000000001</c:v>
                </c:pt>
                <c:pt idx="1610">
                  <c:v>16.11</c:v>
                </c:pt>
                <c:pt idx="1611">
                  <c:v>16.12</c:v>
                </c:pt>
                <c:pt idx="1612">
                  <c:v>16.13</c:v>
                </c:pt>
                <c:pt idx="1613">
                  <c:v>16.14</c:v>
                </c:pt>
                <c:pt idx="1614">
                  <c:v>16.149999999999999</c:v>
                </c:pt>
                <c:pt idx="1615">
                  <c:v>16.16</c:v>
                </c:pt>
                <c:pt idx="1616">
                  <c:v>16.170000000000002</c:v>
                </c:pt>
                <c:pt idx="1617">
                  <c:v>16.18</c:v>
                </c:pt>
                <c:pt idx="1618">
                  <c:v>16.190000000000001</c:v>
                </c:pt>
                <c:pt idx="1619">
                  <c:v>16.2</c:v>
                </c:pt>
                <c:pt idx="1620">
                  <c:v>16.21</c:v>
                </c:pt>
                <c:pt idx="1621">
                  <c:v>16.22</c:v>
                </c:pt>
                <c:pt idx="1622">
                  <c:v>16.23</c:v>
                </c:pt>
                <c:pt idx="1623">
                  <c:v>16.239999999999998</c:v>
                </c:pt>
                <c:pt idx="1624">
                  <c:v>16.25</c:v>
                </c:pt>
                <c:pt idx="1625">
                  <c:v>16.260000000000002</c:v>
                </c:pt>
                <c:pt idx="1626">
                  <c:v>16.27</c:v>
                </c:pt>
                <c:pt idx="1627">
                  <c:v>16.28</c:v>
                </c:pt>
                <c:pt idx="1628">
                  <c:v>16.29</c:v>
                </c:pt>
                <c:pt idx="1629">
                  <c:v>16.3</c:v>
                </c:pt>
                <c:pt idx="1630">
                  <c:v>16.309999999999999</c:v>
                </c:pt>
                <c:pt idx="1631">
                  <c:v>16.32</c:v>
                </c:pt>
                <c:pt idx="1632">
                  <c:v>16.329999999999998</c:v>
                </c:pt>
                <c:pt idx="1633">
                  <c:v>16.34</c:v>
                </c:pt>
                <c:pt idx="1634">
                  <c:v>16.350000000000001</c:v>
                </c:pt>
                <c:pt idx="1635">
                  <c:v>16.36</c:v>
                </c:pt>
                <c:pt idx="1636">
                  <c:v>16.37</c:v>
                </c:pt>
                <c:pt idx="1637">
                  <c:v>16.38</c:v>
                </c:pt>
                <c:pt idx="1638">
                  <c:v>16.39</c:v>
                </c:pt>
                <c:pt idx="1639">
                  <c:v>16.399999999999999</c:v>
                </c:pt>
                <c:pt idx="1640">
                  <c:v>16.41</c:v>
                </c:pt>
                <c:pt idx="1641">
                  <c:v>16.420000000000002</c:v>
                </c:pt>
                <c:pt idx="1642">
                  <c:v>16.43</c:v>
                </c:pt>
                <c:pt idx="1643">
                  <c:v>16.440000000000001</c:v>
                </c:pt>
                <c:pt idx="1644">
                  <c:v>16.45</c:v>
                </c:pt>
                <c:pt idx="1645">
                  <c:v>16.46</c:v>
                </c:pt>
                <c:pt idx="1646">
                  <c:v>16.47</c:v>
                </c:pt>
                <c:pt idx="1647">
                  <c:v>16.48</c:v>
                </c:pt>
                <c:pt idx="1648">
                  <c:v>16.489999999999998</c:v>
                </c:pt>
                <c:pt idx="1649">
                  <c:v>16.5</c:v>
                </c:pt>
                <c:pt idx="1650">
                  <c:v>16.510000000000002</c:v>
                </c:pt>
                <c:pt idx="1651">
                  <c:v>16.52</c:v>
                </c:pt>
                <c:pt idx="1652">
                  <c:v>16.53</c:v>
                </c:pt>
                <c:pt idx="1653">
                  <c:v>16.54</c:v>
                </c:pt>
                <c:pt idx="1654">
                  <c:v>16.55</c:v>
                </c:pt>
                <c:pt idx="1655">
                  <c:v>16.559999999999999</c:v>
                </c:pt>
                <c:pt idx="1656">
                  <c:v>16.57</c:v>
                </c:pt>
                <c:pt idx="1657">
                  <c:v>16.579999999999998</c:v>
                </c:pt>
                <c:pt idx="1658">
                  <c:v>16.59</c:v>
                </c:pt>
                <c:pt idx="1659">
                  <c:v>16.600000000000001</c:v>
                </c:pt>
                <c:pt idx="1660">
                  <c:v>16.61</c:v>
                </c:pt>
                <c:pt idx="1661">
                  <c:v>16.62</c:v>
                </c:pt>
                <c:pt idx="1662">
                  <c:v>16.63</c:v>
                </c:pt>
                <c:pt idx="1663">
                  <c:v>16.64</c:v>
                </c:pt>
                <c:pt idx="1664">
                  <c:v>16.649999999999999</c:v>
                </c:pt>
                <c:pt idx="1665">
                  <c:v>16.66</c:v>
                </c:pt>
                <c:pt idx="1666">
                  <c:v>16.670000000000002</c:v>
                </c:pt>
                <c:pt idx="1667">
                  <c:v>16.68</c:v>
                </c:pt>
                <c:pt idx="1668">
                  <c:v>16.690000000000001</c:v>
                </c:pt>
                <c:pt idx="1669">
                  <c:v>16.7</c:v>
                </c:pt>
                <c:pt idx="1670">
                  <c:v>16.71</c:v>
                </c:pt>
                <c:pt idx="1671">
                  <c:v>16.72</c:v>
                </c:pt>
                <c:pt idx="1672">
                  <c:v>16.73</c:v>
                </c:pt>
                <c:pt idx="1673">
                  <c:v>16.739999999999998</c:v>
                </c:pt>
                <c:pt idx="1674">
                  <c:v>16.75</c:v>
                </c:pt>
                <c:pt idx="1675">
                  <c:v>16.760000000000002</c:v>
                </c:pt>
                <c:pt idx="1676">
                  <c:v>16.77</c:v>
                </c:pt>
                <c:pt idx="1677">
                  <c:v>16.78</c:v>
                </c:pt>
                <c:pt idx="1678">
                  <c:v>16.79</c:v>
                </c:pt>
                <c:pt idx="1679">
                  <c:v>16.8</c:v>
                </c:pt>
                <c:pt idx="1680">
                  <c:v>16.809999999999999</c:v>
                </c:pt>
                <c:pt idx="1681">
                  <c:v>16.82</c:v>
                </c:pt>
                <c:pt idx="1682">
                  <c:v>16.829999999999998</c:v>
                </c:pt>
                <c:pt idx="1683">
                  <c:v>16.84</c:v>
                </c:pt>
                <c:pt idx="1684">
                  <c:v>16.850000000000001</c:v>
                </c:pt>
                <c:pt idx="1685">
                  <c:v>16.86</c:v>
                </c:pt>
                <c:pt idx="1686">
                  <c:v>16.87</c:v>
                </c:pt>
                <c:pt idx="1687">
                  <c:v>16.88</c:v>
                </c:pt>
                <c:pt idx="1688">
                  <c:v>16.89</c:v>
                </c:pt>
                <c:pt idx="1689">
                  <c:v>16.899999999999999</c:v>
                </c:pt>
                <c:pt idx="1690">
                  <c:v>16.91</c:v>
                </c:pt>
                <c:pt idx="1691">
                  <c:v>16.920000000000002</c:v>
                </c:pt>
                <c:pt idx="1692">
                  <c:v>16.93</c:v>
                </c:pt>
                <c:pt idx="1693">
                  <c:v>16.940000000000001</c:v>
                </c:pt>
                <c:pt idx="1694">
                  <c:v>16.95</c:v>
                </c:pt>
                <c:pt idx="1695">
                  <c:v>16.96</c:v>
                </c:pt>
                <c:pt idx="1696">
                  <c:v>16.97</c:v>
                </c:pt>
                <c:pt idx="1697">
                  <c:v>16.98</c:v>
                </c:pt>
                <c:pt idx="1698">
                  <c:v>16.989999999999998</c:v>
                </c:pt>
                <c:pt idx="1699">
                  <c:v>17</c:v>
                </c:pt>
                <c:pt idx="1700">
                  <c:v>17.010000000000002</c:v>
                </c:pt>
                <c:pt idx="1701">
                  <c:v>17.02</c:v>
                </c:pt>
                <c:pt idx="1702">
                  <c:v>17.03</c:v>
                </c:pt>
                <c:pt idx="1703">
                  <c:v>17.04</c:v>
                </c:pt>
                <c:pt idx="1704">
                  <c:v>17.05</c:v>
                </c:pt>
                <c:pt idx="1705">
                  <c:v>17.059999999999999</c:v>
                </c:pt>
                <c:pt idx="1706">
                  <c:v>17.07</c:v>
                </c:pt>
                <c:pt idx="1707">
                  <c:v>17.079999999999998</c:v>
                </c:pt>
                <c:pt idx="1708">
                  <c:v>17.09</c:v>
                </c:pt>
                <c:pt idx="1709">
                  <c:v>17.100000000000001</c:v>
                </c:pt>
                <c:pt idx="1710">
                  <c:v>17.11</c:v>
                </c:pt>
                <c:pt idx="1711">
                  <c:v>17.12</c:v>
                </c:pt>
                <c:pt idx="1712">
                  <c:v>17.13</c:v>
                </c:pt>
                <c:pt idx="1713">
                  <c:v>17.14</c:v>
                </c:pt>
                <c:pt idx="1714">
                  <c:v>17.149999999999999</c:v>
                </c:pt>
                <c:pt idx="1715">
                  <c:v>17.16</c:v>
                </c:pt>
                <c:pt idx="1716">
                  <c:v>17.170000000000002</c:v>
                </c:pt>
                <c:pt idx="1717">
                  <c:v>17.18</c:v>
                </c:pt>
                <c:pt idx="1718">
                  <c:v>17.190000000000001</c:v>
                </c:pt>
                <c:pt idx="1719">
                  <c:v>17.2</c:v>
                </c:pt>
                <c:pt idx="1720">
                  <c:v>17.21</c:v>
                </c:pt>
                <c:pt idx="1721">
                  <c:v>17.22</c:v>
                </c:pt>
                <c:pt idx="1722">
                  <c:v>17.23</c:v>
                </c:pt>
                <c:pt idx="1723">
                  <c:v>17.239999999999998</c:v>
                </c:pt>
                <c:pt idx="1724">
                  <c:v>17.25</c:v>
                </c:pt>
                <c:pt idx="1725">
                  <c:v>17.260000000000002</c:v>
                </c:pt>
                <c:pt idx="1726">
                  <c:v>17.27</c:v>
                </c:pt>
                <c:pt idx="1727">
                  <c:v>17.28</c:v>
                </c:pt>
                <c:pt idx="1728">
                  <c:v>17.29</c:v>
                </c:pt>
                <c:pt idx="1729">
                  <c:v>17.3</c:v>
                </c:pt>
                <c:pt idx="1730">
                  <c:v>17.309999999999999</c:v>
                </c:pt>
                <c:pt idx="1731">
                  <c:v>17.32</c:v>
                </c:pt>
                <c:pt idx="1732">
                  <c:v>17.329999999999998</c:v>
                </c:pt>
                <c:pt idx="1733">
                  <c:v>17.34</c:v>
                </c:pt>
                <c:pt idx="1734">
                  <c:v>17.350000000000001</c:v>
                </c:pt>
                <c:pt idx="1735">
                  <c:v>17.36</c:v>
                </c:pt>
                <c:pt idx="1736">
                  <c:v>17.37</c:v>
                </c:pt>
                <c:pt idx="1737">
                  <c:v>17.38</c:v>
                </c:pt>
                <c:pt idx="1738">
                  <c:v>17.39</c:v>
                </c:pt>
                <c:pt idx="1739">
                  <c:v>17.399999999999999</c:v>
                </c:pt>
                <c:pt idx="1740">
                  <c:v>17.41</c:v>
                </c:pt>
                <c:pt idx="1741">
                  <c:v>17.420000000000002</c:v>
                </c:pt>
                <c:pt idx="1742">
                  <c:v>17.43</c:v>
                </c:pt>
                <c:pt idx="1743">
                  <c:v>17.440000000000001</c:v>
                </c:pt>
                <c:pt idx="1744">
                  <c:v>17.45</c:v>
                </c:pt>
                <c:pt idx="1745">
                  <c:v>17.46</c:v>
                </c:pt>
                <c:pt idx="1746">
                  <c:v>17.47</c:v>
                </c:pt>
                <c:pt idx="1747">
                  <c:v>17.48</c:v>
                </c:pt>
                <c:pt idx="1748">
                  <c:v>17.489999999999998</c:v>
                </c:pt>
                <c:pt idx="1749">
                  <c:v>17.5</c:v>
                </c:pt>
                <c:pt idx="1750">
                  <c:v>17.510000000000002</c:v>
                </c:pt>
                <c:pt idx="1751">
                  <c:v>17.52</c:v>
                </c:pt>
                <c:pt idx="1752">
                  <c:v>17.53</c:v>
                </c:pt>
                <c:pt idx="1753">
                  <c:v>17.54</c:v>
                </c:pt>
                <c:pt idx="1754">
                  <c:v>17.55</c:v>
                </c:pt>
                <c:pt idx="1755">
                  <c:v>17.559999999999999</c:v>
                </c:pt>
                <c:pt idx="1756">
                  <c:v>17.57</c:v>
                </c:pt>
                <c:pt idx="1757">
                  <c:v>17.579999999999998</c:v>
                </c:pt>
                <c:pt idx="1758">
                  <c:v>17.59</c:v>
                </c:pt>
                <c:pt idx="1759">
                  <c:v>17.600000000000001</c:v>
                </c:pt>
                <c:pt idx="1760">
                  <c:v>17.61</c:v>
                </c:pt>
                <c:pt idx="1761">
                  <c:v>17.62</c:v>
                </c:pt>
                <c:pt idx="1762">
                  <c:v>17.63</c:v>
                </c:pt>
                <c:pt idx="1763">
                  <c:v>17.64</c:v>
                </c:pt>
                <c:pt idx="1764">
                  <c:v>17.649999999999999</c:v>
                </c:pt>
                <c:pt idx="1765">
                  <c:v>17.66</c:v>
                </c:pt>
                <c:pt idx="1766">
                  <c:v>17.670000000000002</c:v>
                </c:pt>
                <c:pt idx="1767">
                  <c:v>17.68</c:v>
                </c:pt>
                <c:pt idx="1768">
                  <c:v>17.690000000000001</c:v>
                </c:pt>
                <c:pt idx="1769">
                  <c:v>17.7</c:v>
                </c:pt>
                <c:pt idx="1770">
                  <c:v>17.71</c:v>
                </c:pt>
                <c:pt idx="1771">
                  <c:v>17.72</c:v>
                </c:pt>
                <c:pt idx="1772">
                  <c:v>17.73</c:v>
                </c:pt>
                <c:pt idx="1773">
                  <c:v>17.739999999999998</c:v>
                </c:pt>
                <c:pt idx="1774">
                  <c:v>17.75</c:v>
                </c:pt>
                <c:pt idx="1775">
                  <c:v>17.760000000000002</c:v>
                </c:pt>
                <c:pt idx="1776">
                  <c:v>17.77</c:v>
                </c:pt>
                <c:pt idx="1777">
                  <c:v>17.78</c:v>
                </c:pt>
                <c:pt idx="1778">
                  <c:v>17.79</c:v>
                </c:pt>
                <c:pt idx="1779">
                  <c:v>17.8</c:v>
                </c:pt>
                <c:pt idx="1780">
                  <c:v>17.809999999999999</c:v>
                </c:pt>
                <c:pt idx="1781">
                  <c:v>17.82</c:v>
                </c:pt>
                <c:pt idx="1782">
                  <c:v>17.829999999999998</c:v>
                </c:pt>
                <c:pt idx="1783">
                  <c:v>17.84</c:v>
                </c:pt>
                <c:pt idx="1784">
                  <c:v>17.850000000000001</c:v>
                </c:pt>
                <c:pt idx="1785">
                  <c:v>17.86</c:v>
                </c:pt>
                <c:pt idx="1786">
                  <c:v>17.87</c:v>
                </c:pt>
                <c:pt idx="1787">
                  <c:v>17.88</c:v>
                </c:pt>
                <c:pt idx="1788">
                  <c:v>17.89</c:v>
                </c:pt>
                <c:pt idx="1789">
                  <c:v>17.899999999999999</c:v>
                </c:pt>
                <c:pt idx="1790">
                  <c:v>17.91</c:v>
                </c:pt>
                <c:pt idx="1791">
                  <c:v>17.920000000000002</c:v>
                </c:pt>
                <c:pt idx="1792">
                  <c:v>17.93</c:v>
                </c:pt>
                <c:pt idx="1793">
                  <c:v>17.940000000000001</c:v>
                </c:pt>
                <c:pt idx="1794">
                  <c:v>17.95</c:v>
                </c:pt>
                <c:pt idx="1795">
                  <c:v>17.96</c:v>
                </c:pt>
                <c:pt idx="1796">
                  <c:v>17.97</c:v>
                </c:pt>
                <c:pt idx="1797">
                  <c:v>17.98</c:v>
                </c:pt>
                <c:pt idx="1798">
                  <c:v>17.989999999999998</c:v>
                </c:pt>
                <c:pt idx="1799">
                  <c:v>18</c:v>
                </c:pt>
                <c:pt idx="1800">
                  <c:v>18.010000000000002</c:v>
                </c:pt>
                <c:pt idx="1801">
                  <c:v>18.02</c:v>
                </c:pt>
                <c:pt idx="1802">
                  <c:v>18.03</c:v>
                </c:pt>
                <c:pt idx="1803">
                  <c:v>18.04</c:v>
                </c:pt>
                <c:pt idx="1804">
                  <c:v>18.05</c:v>
                </c:pt>
                <c:pt idx="1805">
                  <c:v>18.059999999999999</c:v>
                </c:pt>
                <c:pt idx="1806">
                  <c:v>18.07</c:v>
                </c:pt>
                <c:pt idx="1807">
                  <c:v>18.079999999999998</c:v>
                </c:pt>
                <c:pt idx="1808">
                  <c:v>18.09</c:v>
                </c:pt>
                <c:pt idx="1809">
                  <c:v>18.100000000000001</c:v>
                </c:pt>
                <c:pt idx="1810">
                  <c:v>18.11</c:v>
                </c:pt>
                <c:pt idx="1811">
                  <c:v>18.12</c:v>
                </c:pt>
                <c:pt idx="1812">
                  <c:v>18.13</c:v>
                </c:pt>
                <c:pt idx="1813">
                  <c:v>18.14</c:v>
                </c:pt>
                <c:pt idx="1814">
                  <c:v>18.149999999999999</c:v>
                </c:pt>
                <c:pt idx="1815">
                  <c:v>18.16</c:v>
                </c:pt>
                <c:pt idx="1816">
                  <c:v>18.170000000000002</c:v>
                </c:pt>
                <c:pt idx="1817">
                  <c:v>18.18</c:v>
                </c:pt>
                <c:pt idx="1818">
                  <c:v>18.190000000000001</c:v>
                </c:pt>
                <c:pt idx="1819">
                  <c:v>18.2</c:v>
                </c:pt>
                <c:pt idx="1820">
                  <c:v>18.21</c:v>
                </c:pt>
                <c:pt idx="1821">
                  <c:v>18.22</c:v>
                </c:pt>
                <c:pt idx="1822">
                  <c:v>18.23</c:v>
                </c:pt>
                <c:pt idx="1823">
                  <c:v>18.239999999999998</c:v>
                </c:pt>
                <c:pt idx="1824">
                  <c:v>18.25</c:v>
                </c:pt>
                <c:pt idx="1825">
                  <c:v>18.260000000000002</c:v>
                </c:pt>
                <c:pt idx="1826">
                  <c:v>18.27</c:v>
                </c:pt>
                <c:pt idx="1827">
                  <c:v>18.28</c:v>
                </c:pt>
                <c:pt idx="1828">
                  <c:v>18.29</c:v>
                </c:pt>
                <c:pt idx="1829">
                  <c:v>18.3</c:v>
                </c:pt>
                <c:pt idx="1830">
                  <c:v>18.309999999999999</c:v>
                </c:pt>
                <c:pt idx="1831">
                  <c:v>18.32</c:v>
                </c:pt>
                <c:pt idx="1832">
                  <c:v>18.329999999999998</c:v>
                </c:pt>
                <c:pt idx="1833">
                  <c:v>18.34</c:v>
                </c:pt>
                <c:pt idx="1834">
                  <c:v>18.350000000000001</c:v>
                </c:pt>
                <c:pt idx="1835">
                  <c:v>18.36</c:v>
                </c:pt>
                <c:pt idx="1836">
                  <c:v>18.37</c:v>
                </c:pt>
                <c:pt idx="1837">
                  <c:v>18.38</c:v>
                </c:pt>
                <c:pt idx="1838">
                  <c:v>18.39</c:v>
                </c:pt>
                <c:pt idx="1839">
                  <c:v>18.399999999999999</c:v>
                </c:pt>
                <c:pt idx="1840">
                  <c:v>18.41</c:v>
                </c:pt>
                <c:pt idx="1841">
                  <c:v>18.420000000000002</c:v>
                </c:pt>
                <c:pt idx="1842">
                  <c:v>18.43</c:v>
                </c:pt>
                <c:pt idx="1843">
                  <c:v>18.440000000000001</c:v>
                </c:pt>
                <c:pt idx="1844">
                  <c:v>18.45</c:v>
                </c:pt>
                <c:pt idx="1845">
                  <c:v>18.46</c:v>
                </c:pt>
                <c:pt idx="1846">
                  <c:v>18.47</c:v>
                </c:pt>
                <c:pt idx="1847">
                  <c:v>18.48</c:v>
                </c:pt>
                <c:pt idx="1848">
                  <c:v>18.489999999999998</c:v>
                </c:pt>
                <c:pt idx="1849">
                  <c:v>18.5</c:v>
                </c:pt>
                <c:pt idx="1850">
                  <c:v>18.510000000000002</c:v>
                </c:pt>
                <c:pt idx="1851">
                  <c:v>18.52</c:v>
                </c:pt>
                <c:pt idx="1852">
                  <c:v>18.53</c:v>
                </c:pt>
                <c:pt idx="1853">
                  <c:v>18.54</c:v>
                </c:pt>
                <c:pt idx="1854">
                  <c:v>18.55</c:v>
                </c:pt>
                <c:pt idx="1855">
                  <c:v>18.559999999999999</c:v>
                </c:pt>
                <c:pt idx="1856">
                  <c:v>18.57</c:v>
                </c:pt>
                <c:pt idx="1857">
                  <c:v>18.579999999999998</c:v>
                </c:pt>
                <c:pt idx="1858">
                  <c:v>18.59</c:v>
                </c:pt>
                <c:pt idx="1859">
                  <c:v>18.600000000000001</c:v>
                </c:pt>
                <c:pt idx="1860">
                  <c:v>18.61</c:v>
                </c:pt>
                <c:pt idx="1861">
                  <c:v>18.62</c:v>
                </c:pt>
                <c:pt idx="1862">
                  <c:v>18.63</c:v>
                </c:pt>
                <c:pt idx="1863">
                  <c:v>18.64</c:v>
                </c:pt>
                <c:pt idx="1864">
                  <c:v>18.649999999999999</c:v>
                </c:pt>
                <c:pt idx="1865">
                  <c:v>18.66</c:v>
                </c:pt>
                <c:pt idx="1866">
                  <c:v>18.670000000000002</c:v>
                </c:pt>
                <c:pt idx="1867">
                  <c:v>18.68</c:v>
                </c:pt>
                <c:pt idx="1868">
                  <c:v>18.690000000000001</c:v>
                </c:pt>
                <c:pt idx="1869">
                  <c:v>18.7</c:v>
                </c:pt>
                <c:pt idx="1870">
                  <c:v>18.71</c:v>
                </c:pt>
                <c:pt idx="1871">
                  <c:v>18.72</c:v>
                </c:pt>
                <c:pt idx="1872">
                  <c:v>18.73</c:v>
                </c:pt>
                <c:pt idx="1873">
                  <c:v>18.739999999999998</c:v>
                </c:pt>
                <c:pt idx="1874">
                  <c:v>18.75</c:v>
                </c:pt>
                <c:pt idx="1875">
                  <c:v>18.760000000000002</c:v>
                </c:pt>
                <c:pt idx="1876">
                  <c:v>18.77</c:v>
                </c:pt>
                <c:pt idx="1877">
                  <c:v>18.78</c:v>
                </c:pt>
                <c:pt idx="1878">
                  <c:v>18.79</c:v>
                </c:pt>
                <c:pt idx="1879">
                  <c:v>18.8</c:v>
                </c:pt>
                <c:pt idx="1880">
                  <c:v>18.809999999999999</c:v>
                </c:pt>
                <c:pt idx="1881">
                  <c:v>18.82</c:v>
                </c:pt>
                <c:pt idx="1882">
                  <c:v>18.829999999999998</c:v>
                </c:pt>
                <c:pt idx="1883">
                  <c:v>18.84</c:v>
                </c:pt>
                <c:pt idx="1884">
                  <c:v>18.850000000000001</c:v>
                </c:pt>
                <c:pt idx="1885">
                  <c:v>18.86</c:v>
                </c:pt>
                <c:pt idx="1886">
                  <c:v>18.87</c:v>
                </c:pt>
                <c:pt idx="1887">
                  <c:v>18.88</c:v>
                </c:pt>
                <c:pt idx="1888">
                  <c:v>18.89</c:v>
                </c:pt>
                <c:pt idx="1889">
                  <c:v>18.899999999999999</c:v>
                </c:pt>
                <c:pt idx="1890">
                  <c:v>18.91</c:v>
                </c:pt>
                <c:pt idx="1891">
                  <c:v>18.920000000000002</c:v>
                </c:pt>
                <c:pt idx="1892">
                  <c:v>18.93</c:v>
                </c:pt>
                <c:pt idx="1893">
                  <c:v>18.940000000000001</c:v>
                </c:pt>
                <c:pt idx="1894">
                  <c:v>18.95</c:v>
                </c:pt>
                <c:pt idx="1895">
                  <c:v>18.96</c:v>
                </c:pt>
                <c:pt idx="1896">
                  <c:v>18.97</c:v>
                </c:pt>
                <c:pt idx="1897">
                  <c:v>18.98</c:v>
                </c:pt>
                <c:pt idx="1898">
                  <c:v>18.989999999999998</c:v>
                </c:pt>
                <c:pt idx="1899">
                  <c:v>19</c:v>
                </c:pt>
                <c:pt idx="1900">
                  <c:v>19.010000000000002</c:v>
                </c:pt>
                <c:pt idx="1901">
                  <c:v>19.02</c:v>
                </c:pt>
                <c:pt idx="1902">
                  <c:v>19.03</c:v>
                </c:pt>
                <c:pt idx="1903">
                  <c:v>19.04</c:v>
                </c:pt>
                <c:pt idx="1904">
                  <c:v>19.05</c:v>
                </c:pt>
                <c:pt idx="1905">
                  <c:v>19.059999999999999</c:v>
                </c:pt>
                <c:pt idx="1906">
                  <c:v>19.07</c:v>
                </c:pt>
                <c:pt idx="1907">
                  <c:v>19.079999999999998</c:v>
                </c:pt>
                <c:pt idx="1908">
                  <c:v>19.09</c:v>
                </c:pt>
                <c:pt idx="1909">
                  <c:v>19.100000000000001</c:v>
                </c:pt>
                <c:pt idx="1910">
                  <c:v>19.11</c:v>
                </c:pt>
                <c:pt idx="1911">
                  <c:v>19.12</c:v>
                </c:pt>
                <c:pt idx="1912">
                  <c:v>19.13</c:v>
                </c:pt>
                <c:pt idx="1913">
                  <c:v>19.14</c:v>
                </c:pt>
                <c:pt idx="1914">
                  <c:v>19.149999999999999</c:v>
                </c:pt>
                <c:pt idx="1915">
                  <c:v>19.16</c:v>
                </c:pt>
                <c:pt idx="1916">
                  <c:v>19.170000000000002</c:v>
                </c:pt>
                <c:pt idx="1917">
                  <c:v>19.18</c:v>
                </c:pt>
                <c:pt idx="1918">
                  <c:v>19.190000000000001</c:v>
                </c:pt>
                <c:pt idx="1919">
                  <c:v>19.2</c:v>
                </c:pt>
                <c:pt idx="1920">
                  <c:v>19.21</c:v>
                </c:pt>
                <c:pt idx="1921">
                  <c:v>19.22</c:v>
                </c:pt>
                <c:pt idx="1922">
                  <c:v>19.23</c:v>
                </c:pt>
                <c:pt idx="1923">
                  <c:v>19.239999999999998</c:v>
                </c:pt>
                <c:pt idx="1924">
                  <c:v>19.25</c:v>
                </c:pt>
                <c:pt idx="1925">
                  <c:v>19.260000000000002</c:v>
                </c:pt>
                <c:pt idx="1926">
                  <c:v>19.27</c:v>
                </c:pt>
                <c:pt idx="1927">
                  <c:v>19.28</c:v>
                </c:pt>
                <c:pt idx="1928">
                  <c:v>19.29</c:v>
                </c:pt>
                <c:pt idx="1929">
                  <c:v>19.3</c:v>
                </c:pt>
                <c:pt idx="1930">
                  <c:v>19.309999999999999</c:v>
                </c:pt>
                <c:pt idx="1931">
                  <c:v>19.32</c:v>
                </c:pt>
                <c:pt idx="1932">
                  <c:v>19.329999999999998</c:v>
                </c:pt>
                <c:pt idx="1933">
                  <c:v>19.34</c:v>
                </c:pt>
                <c:pt idx="1934">
                  <c:v>19.350000000000001</c:v>
                </c:pt>
                <c:pt idx="1935">
                  <c:v>19.36</c:v>
                </c:pt>
                <c:pt idx="1936">
                  <c:v>19.37</c:v>
                </c:pt>
                <c:pt idx="1937">
                  <c:v>19.38</c:v>
                </c:pt>
                <c:pt idx="1938">
                  <c:v>19.39</c:v>
                </c:pt>
                <c:pt idx="1939">
                  <c:v>19.399999999999999</c:v>
                </c:pt>
                <c:pt idx="1940">
                  <c:v>19.41</c:v>
                </c:pt>
                <c:pt idx="1941">
                  <c:v>19.420000000000002</c:v>
                </c:pt>
                <c:pt idx="1942">
                  <c:v>19.43</c:v>
                </c:pt>
                <c:pt idx="1943">
                  <c:v>19.440000000000001</c:v>
                </c:pt>
                <c:pt idx="1944">
                  <c:v>19.45</c:v>
                </c:pt>
                <c:pt idx="1945">
                  <c:v>19.46</c:v>
                </c:pt>
                <c:pt idx="1946">
                  <c:v>19.47</c:v>
                </c:pt>
                <c:pt idx="1947">
                  <c:v>19.48</c:v>
                </c:pt>
                <c:pt idx="1948">
                  <c:v>19.489999999999998</c:v>
                </c:pt>
                <c:pt idx="1949">
                  <c:v>19.5</c:v>
                </c:pt>
                <c:pt idx="1950">
                  <c:v>19.510000000000002</c:v>
                </c:pt>
                <c:pt idx="1951">
                  <c:v>19.52</c:v>
                </c:pt>
                <c:pt idx="1952">
                  <c:v>19.53</c:v>
                </c:pt>
                <c:pt idx="1953">
                  <c:v>19.54</c:v>
                </c:pt>
                <c:pt idx="1954">
                  <c:v>19.55</c:v>
                </c:pt>
                <c:pt idx="1955">
                  <c:v>19.559999999999999</c:v>
                </c:pt>
                <c:pt idx="1956">
                  <c:v>19.57</c:v>
                </c:pt>
                <c:pt idx="1957">
                  <c:v>19.579999999999998</c:v>
                </c:pt>
                <c:pt idx="1958">
                  <c:v>19.59</c:v>
                </c:pt>
                <c:pt idx="1959">
                  <c:v>19.600000000000001</c:v>
                </c:pt>
                <c:pt idx="1960">
                  <c:v>19.61</c:v>
                </c:pt>
                <c:pt idx="1961">
                  <c:v>19.62</c:v>
                </c:pt>
                <c:pt idx="1962">
                  <c:v>19.63</c:v>
                </c:pt>
                <c:pt idx="1963">
                  <c:v>19.64</c:v>
                </c:pt>
                <c:pt idx="1964">
                  <c:v>19.649999999999999</c:v>
                </c:pt>
                <c:pt idx="1965">
                  <c:v>19.66</c:v>
                </c:pt>
                <c:pt idx="1966">
                  <c:v>19.670000000000002</c:v>
                </c:pt>
                <c:pt idx="1967">
                  <c:v>19.68</c:v>
                </c:pt>
                <c:pt idx="1968">
                  <c:v>19.690000000000001</c:v>
                </c:pt>
                <c:pt idx="1969">
                  <c:v>19.7</c:v>
                </c:pt>
                <c:pt idx="1970">
                  <c:v>19.71</c:v>
                </c:pt>
                <c:pt idx="1971">
                  <c:v>19.72</c:v>
                </c:pt>
                <c:pt idx="1972">
                  <c:v>19.73</c:v>
                </c:pt>
                <c:pt idx="1973">
                  <c:v>19.739999999999998</c:v>
                </c:pt>
                <c:pt idx="1974">
                  <c:v>19.75</c:v>
                </c:pt>
                <c:pt idx="1975">
                  <c:v>19.760000000000002</c:v>
                </c:pt>
                <c:pt idx="1976">
                  <c:v>19.77</c:v>
                </c:pt>
                <c:pt idx="1977">
                  <c:v>19.78</c:v>
                </c:pt>
                <c:pt idx="1978">
                  <c:v>19.79</c:v>
                </c:pt>
                <c:pt idx="1979">
                  <c:v>19.8</c:v>
                </c:pt>
                <c:pt idx="1980">
                  <c:v>19.809999999999999</c:v>
                </c:pt>
                <c:pt idx="1981">
                  <c:v>19.82</c:v>
                </c:pt>
                <c:pt idx="1982">
                  <c:v>19.829999999999998</c:v>
                </c:pt>
                <c:pt idx="1983">
                  <c:v>19.84</c:v>
                </c:pt>
                <c:pt idx="1984">
                  <c:v>19.850000000000001</c:v>
                </c:pt>
                <c:pt idx="1985">
                  <c:v>19.86</c:v>
                </c:pt>
                <c:pt idx="1986">
                  <c:v>19.87</c:v>
                </c:pt>
                <c:pt idx="1987">
                  <c:v>19.88</c:v>
                </c:pt>
                <c:pt idx="1988">
                  <c:v>19.89</c:v>
                </c:pt>
                <c:pt idx="1989">
                  <c:v>19.899999999999999</c:v>
                </c:pt>
                <c:pt idx="1990">
                  <c:v>19.91</c:v>
                </c:pt>
                <c:pt idx="1991">
                  <c:v>19.920000000000002</c:v>
                </c:pt>
                <c:pt idx="1992">
                  <c:v>19.93</c:v>
                </c:pt>
                <c:pt idx="1993">
                  <c:v>19.940000000000001</c:v>
                </c:pt>
                <c:pt idx="1994">
                  <c:v>19.95</c:v>
                </c:pt>
                <c:pt idx="1995">
                  <c:v>19.96</c:v>
                </c:pt>
                <c:pt idx="1996">
                  <c:v>19.97</c:v>
                </c:pt>
                <c:pt idx="1997">
                  <c:v>19.98</c:v>
                </c:pt>
                <c:pt idx="1998">
                  <c:v>19.989999999999998</c:v>
                </c:pt>
                <c:pt idx="1999">
                  <c:v>20</c:v>
                </c:pt>
                <c:pt idx="2000">
                  <c:v>20.010000000000002</c:v>
                </c:pt>
                <c:pt idx="2001">
                  <c:v>20.02</c:v>
                </c:pt>
                <c:pt idx="2002">
                  <c:v>20.03</c:v>
                </c:pt>
                <c:pt idx="2003">
                  <c:v>20.04</c:v>
                </c:pt>
                <c:pt idx="2004">
                  <c:v>20.05</c:v>
                </c:pt>
                <c:pt idx="2005">
                  <c:v>20.059999999999999</c:v>
                </c:pt>
                <c:pt idx="2006">
                  <c:v>20.07</c:v>
                </c:pt>
                <c:pt idx="2007">
                  <c:v>20.079999999999998</c:v>
                </c:pt>
                <c:pt idx="2008">
                  <c:v>20.09</c:v>
                </c:pt>
                <c:pt idx="2009">
                  <c:v>20.100000000000001</c:v>
                </c:pt>
                <c:pt idx="2010">
                  <c:v>20.11</c:v>
                </c:pt>
                <c:pt idx="2011">
                  <c:v>20.12</c:v>
                </c:pt>
                <c:pt idx="2012">
                  <c:v>20.13</c:v>
                </c:pt>
                <c:pt idx="2013">
                  <c:v>20.14</c:v>
                </c:pt>
                <c:pt idx="2014">
                  <c:v>20.149999999999999</c:v>
                </c:pt>
                <c:pt idx="2015">
                  <c:v>20.16</c:v>
                </c:pt>
                <c:pt idx="2016">
                  <c:v>20.170000000000002</c:v>
                </c:pt>
                <c:pt idx="2017">
                  <c:v>20.18</c:v>
                </c:pt>
                <c:pt idx="2018">
                  <c:v>20.190000000000001</c:v>
                </c:pt>
                <c:pt idx="2019">
                  <c:v>20.2</c:v>
                </c:pt>
                <c:pt idx="2020">
                  <c:v>20.21</c:v>
                </c:pt>
                <c:pt idx="2021">
                  <c:v>20.22</c:v>
                </c:pt>
                <c:pt idx="2022">
                  <c:v>20.23</c:v>
                </c:pt>
                <c:pt idx="2023">
                  <c:v>20.239999999999998</c:v>
                </c:pt>
                <c:pt idx="2024">
                  <c:v>20.25</c:v>
                </c:pt>
                <c:pt idx="2025">
                  <c:v>20.260000000000002</c:v>
                </c:pt>
                <c:pt idx="2026">
                  <c:v>20.27</c:v>
                </c:pt>
                <c:pt idx="2027">
                  <c:v>20.28</c:v>
                </c:pt>
                <c:pt idx="2028">
                  <c:v>20.29</c:v>
                </c:pt>
                <c:pt idx="2029">
                  <c:v>20.3</c:v>
                </c:pt>
                <c:pt idx="2030">
                  <c:v>20.309999999999999</c:v>
                </c:pt>
                <c:pt idx="2031">
                  <c:v>20.32</c:v>
                </c:pt>
                <c:pt idx="2032">
                  <c:v>20.329999999999998</c:v>
                </c:pt>
                <c:pt idx="2033">
                  <c:v>20.34</c:v>
                </c:pt>
                <c:pt idx="2034">
                  <c:v>20.350000000000001</c:v>
                </c:pt>
                <c:pt idx="2035">
                  <c:v>20.36</c:v>
                </c:pt>
                <c:pt idx="2036">
                  <c:v>20.37</c:v>
                </c:pt>
                <c:pt idx="2037">
                  <c:v>20.38</c:v>
                </c:pt>
                <c:pt idx="2038">
                  <c:v>20.39</c:v>
                </c:pt>
                <c:pt idx="2039">
                  <c:v>20.399999999999999</c:v>
                </c:pt>
                <c:pt idx="2040">
                  <c:v>20.41</c:v>
                </c:pt>
                <c:pt idx="2041">
                  <c:v>20.420000000000002</c:v>
                </c:pt>
                <c:pt idx="2042">
                  <c:v>20.43</c:v>
                </c:pt>
                <c:pt idx="2043">
                  <c:v>20.440000000000001</c:v>
                </c:pt>
                <c:pt idx="2044">
                  <c:v>20.45</c:v>
                </c:pt>
                <c:pt idx="2045">
                  <c:v>20.46</c:v>
                </c:pt>
                <c:pt idx="2046">
                  <c:v>20.47</c:v>
                </c:pt>
                <c:pt idx="2047">
                  <c:v>20.48</c:v>
                </c:pt>
                <c:pt idx="2048">
                  <c:v>20.49</c:v>
                </c:pt>
                <c:pt idx="2049">
                  <c:v>20.5</c:v>
                </c:pt>
                <c:pt idx="2050">
                  <c:v>20.51</c:v>
                </c:pt>
                <c:pt idx="2051">
                  <c:v>20.52</c:v>
                </c:pt>
                <c:pt idx="2052">
                  <c:v>20.53</c:v>
                </c:pt>
                <c:pt idx="2053">
                  <c:v>20.54</c:v>
                </c:pt>
                <c:pt idx="2054">
                  <c:v>20.55</c:v>
                </c:pt>
                <c:pt idx="2055">
                  <c:v>20.56</c:v>
                </c:pt>
                <c:pt idx="2056">
                  <c:v>20.57</c:v>
                </c:pt>
                <c:pt idx="2057">
                  <c:v>20.58</c:v>
                </c:pt>
                <c:pt idx="2058">
                  <c:v>20.59</c:v>
                </c:pt>
                <c:pt idx="2059">
                  <c:v>20.6</c:v>
                </c:pt>
                <c:pt idx="2060">
                  <c:v>20.61</c:v>
                </c:pt>
                <c:pt idx="2061">
                  <c:v>20.62</c:v>
                </c:pt>
                <c:pt idx="2062">
                  <c:v>20.63</c:v>
                </c:pt>
                <c:pt idx="2063">
                  <c:v>20.64</c:v>
                </c:pt>
                <c:pt idx="2064">
                  <c:v>20.65</c:v>
                </c:pt>
                <c:pt idx="2065">
                  <c:v>20.66</c:v>
                </c:pt>
                <c:pt idx="2066">
                  <c:v>20.67</c:v>
                </c:pt>
                <c:pt idx="2067">
                  <c:v>20.68</c:v>
                </c:pt>
                <c:pt idx="2068">
                  <c:v>20.69</c:v>
                </c:pt>
                <c:pt idx="2069">
                  <c:v>20.7</c:v>
                </c:pt>
                <c:pt idx="2070">
                  <c:v>20.71</c:v>
                </c:pt>
                <c:pt idx="2071">
                  <c:v>20.72</c:v>
                </c:pt>
                <c:pt idx="2072">
                  <c:v>20.73</c:v>
                </c:pt>
                <c:pt idx="2073">
                  <c:v>20.74</c:v>
                </c:pt>
                <c:pt idx="2074">
                  <c:v>20.75</c:v>
                </c:pt>
                <c:pt idx="2075">
                  <c:v>20.76</c:v>
                </c:pt>
                <c:pt idx="2076">
                  <c:v>20.77</c:v>
                </c:pt>
                <c:pt idx="2077">
                  <c:v>20.78</c:v>
                </c:pt>
                <c:pt idx="2078">
                  <c:v>20.79</c:v>
                </c:pt>
                <c:pt idx="2079">
                  <c:v>20.8</c:v>
                </c:pt>
                <c:pt idx="2080">
                  <c:v>20.81</c:v>
                </c:pt>
                <c:pt idx="2081">
                  <c:v>20.82</c:v>
                </c:pt>
                <c:pt idx="2082">
                  <c:v>20.83</c:v>
                </c:pt>
                <c:pt idx="2083">
                  <c:v>20.84</c:v>
                </c:pt>
                <c:pt idx="2084">
                  <c:v>20.85</c:v>
                </c:pt>
                <c:pt idx="2085">
                  <c:v>20.86</c:v>
                </c:pt>
                <c:pt idx="2086">
                  <c:v>20.87</c:v>
                </c:pt>
                <c:pt idx="2087">
                  <c:v>20.88</c:v>
                </c:pt>
                <c:pt idx="2088">
                  <c:v>20.89</c:v>
                </c:pt>
                <c:pt idx="2089">
                  <c:v>20.9</c:v>
                </c:pt>
                <c:pt idx="2090">
                  <c:v>20.91</c:v>
                </c:pt>
                <c:pt idx="2091">
                  <c:v>20.92</c:v>
                </c:pt>
                <c:pt idx="2092">
                  <c:v>20.93</c:v>
                </c:pt>
                <c:pt idx="2093">
                  <c:v>20.94</c:v>
                </c:pt>
                <c:pt idx="2094">
                  <c:v>20.95</c:v>
                </c:pt>
                <c:pt idx="2095">
                  <c:v>20.96</c:v>
                </c:pt>
                <c:pt idx="2096">
                  <c:v>20.97</c:v>
                </c:pt>
                <c:pt idx="2097">
                  <c:v>20.98</c:v>
                </c:pt>
                <c:pt idx="2098">
                  <c:v>20.99</c:v>
                </c:pt>
                <c:pt idx="2099">
                  <c:v>21</c:v>
                </c:pt>
                <c:pt idx="2100">
                  <c:v>21.01</c:v>
                </c:pt>
                <c:pt idx="2101">
                  <c:v>21.02</c:v>
                </c:pt>
                <c:pt idx="2102">
                  <c:v>21.03</c:v>
                </c:pt>
                <c:pt idx="2103">
                  <c:v>21.04</c:v>
                </c:pt>
                <c:pt idx="2104">
                  <c:v>21.05</c:v>
                </c:pt>
                <c:pt idx="2105">
                  <c:v>21.06</c:v>
                </c:pt>
                <c:pt idx="2106">
                  <c:v>21.07</c:v>
                </c:pt>
                <c:pt idx="2107">
                  <c:v>21.08</c:v>
                </c:pt>
                <c:pt idx="2108">
                  <c:v>21.09</c:v>
                </c:pt>
                <c:pt idx="2109">
                  <c:v>21.1</c:v>
                </c:pt>
                <c:pt idx="2110">
                  <c:v>21.11</c:v>
                </c:pt>
                <c:pt idx="2111">
                  <c:v>21.12</c:v>
                </c:pt>
                <c:pt idx="2112">
                  <c:v>21.13</c:v>
                </c:pt>
                <c:pt idx="2113">
                  <c:v>21.14</c:v>
                </c:pt>
                <c:pt idx="2114">
                  <c:v>21.15</c:v>
                </c:pt>
                <c:pt idx="2115">
                  <c:v>21.16</c:v>
                </c:pt>
                <c:pt idx="2116">
                  <c:v>21.17</c:v>
                </c:pt>
                <c:pt idx="2117">
                  <c:v>21.18</c:v>
                </c:pt>
                <c:pt idx="2118">
                  <c:v>21.19</c:v>
                </c:pt>
                <c:pt idx="2119">
                  <c:v>21.2</c:v>
                </c:pt>
                <c:pt idx="2120">
                  <c:v>21.21</c:v>
                </c:pt>
                <c:pt idx="2121">
                  <c:v>21.22</c:v>
                </c:pt>
                <c:pt idx="2122">
                  <c:v>21.23</c:v>
                </c:pt>
                <c:pt idx="2123">
                  <c:v>21.24</c:v>
                </c:pt>
                <c:pt idx="2124">
                  <c:v>21.25</c:v>
                </c:pt>
                <c:pt idx="2125">
                  <c:v>21.26</c:v>
                </c:pt>
                <c:pt idx="2126">
                  <c:v>21.27</c:v>
                </c:pt>
                <c:pt idx="2127">
                  <c:v>21.28</c:v>
                </c:pt>
                <c:pt idx="2128">
                  <c:v>21.29</c:v>
                </c:pt>
                <c:pt idx="2129">
                  <c:v>21.3</c:v>
                </c:pt>
                <c:pt idx="2130">
                  <c:v>21.31</c:v>
                </c:pt>
                <c:pt idx="2131">
                  <c:v>21.32</c:v>
                </c:pt>
                <c:pt idx="2132">
                  <c:v>21.33</c:v>
                </c:pt>
                <c:pt idx="2133">
                  <c:v>21.34</c:v>
                </c:pt>
                <c:pt idx="2134">
                  <c:v>21.35</c:v>
                </c:pt>
                <c:pt idx="2135">
                  <c:v>21.36</c:v>
                </c:pt>
                <c:pt idx="2136">
                  <c:v>21.37</c:v>
                </c:pt>
                <c:pt idx="2137">
                  <c:v>21.38</c:v>
                </c:pt>
                <c:pt idx="2138">
                  <c:v>21.39</c:v>
                </c:pt>
                <c:pt idx="2139">
                  <c:v>21.4</c:v>
                </c:pt>
                <c:pt idx="2140">
                  <c:v>21.41</c:v>
                </c:pt>
                <c:pt idx="2141">
                  <c:v>21.42</c:v>
                </c:pt>
                <c:pt idx="2142">
                  <c:v>21.43</c:v>
                </c:pt>
                <c:pt idx="2143">
                  <c:v>21.44</c:v>
                </c:pt>
                <c:pt idx="2144">
                  <c:v>21.45</c:v>
                </c:pt>
                <c:pt idx="2145">
                  <c:v>21.46</c:v>
                </c:pt>
                <c:pt idx="2146">
                  <c:v>21.47</c:v>
                </c:pt>
                <c:pt idx="2147">
                  <c:v>21.48</c:v>
                </c:pt>
                <c:pt idx="2148">
                  <c:v>21.49</c:v>
                </c:pt>
                <c:pt idx="2149">
                  <c:v>21.5</c:v>
                </c:pt>
                <c:pt idx="2150">
                  <c:v>21.51</c:v>
                </c:pt>
                <c:pt idx="2151">
                  <c:v>21.52</c:v>
                </c:pt>
                <c:pt idx="2152">
                  <c:v>21.53</c:v>
                </c:pt>
                <c:pt idx="2153">
                  <c:v>21.54</c:v>
                </c:pt>
                <c:pt idx="2154">
                  <c:v>21.55</c:v>
                </c:pt>
                <c:pt idx="2155">
                  <c:v>21.56</c:v>
                </c:pt>
                <c:pt idx="2156">
                  <c:v>21.57</c:v>
                </c:pt>
                <c:pt idx="2157">
                  <c:v>21.58</c:v>
                </c:pt>
                <c:pt idx="2158">
                  <c:v>21.59</c:v>
                </c:pt>
                <c:pt idx="2159">
                  <c:v>21.6</c:v>
                </c:pt>
                <c:pt idx="2160">
                  <c:v>21.61</c:v>
                </c:pt>
                <c:pt idx="2161">
                  <c:v>21.62</c:v>
                </c:pt>
                <c:pt idx="2162">
                  <c:v>21.63</c:v>
                </c:pt>
                <c:pt idx="2163">
                  <c:v>21.64</c:v>
                </c:pt>
                <c:pt idx="2164">
                  <c:v>21.65</c:v>
                </c:pt>
                <c:pt idx="2165">
                  <c:v>21.66</c:v>
                </c:pt>
                <c:pt idx="2166">
                  <c:v>21.67</c:v>
                </c:pt>
                <c:pt idx="2167">
                  <c:v>21.68</c:v>
                </c:pt>
                <c:pt idx="2168">
                  <c:v>21.69</c:v>
                </c:pt>
                <c:pt idx="2169">
                  <c:v>21.7</c:v>
                </c:pt>
                <c:pt idx="2170">
                  <c:v>21.71</c:v>
                </c:pt>
                <c:pt idx="2171">
                  <c:v>21.72</c:v>
                </c:pt>
                <c:pt idx="2172">
                  <c:v>21.73</c:v>
                </c:pt>
                <c:pt idx="2173">
                  <c:v>21.74</c:v>
                </c:pt>
                <c:pt idx="2174">
                  <c:v>21.75</c:v>
                </c:pt>
                <c:pt idx="2175">
                  <c:v>21.76</c:v>
                </c:pt>
                <c:pt idx="2176">
                  <c:v>21.77</c:v>
                </c:pt>
                <c:pt idx="2177">
                  <c:v>21.78</c:v>
                </c:pt>
                <c:pt idx="2178">
                  <c:v>21.79</c:v>
                </c:pt>
                <c:pt idx="2179">
                  <c:v>21.8</c:v>
                </c:pt>
                <c:pt idx="2180">
                  <c:v>21.81</c:v>
                </c:pt>
                <c:pt idx="2181">
                  <c:v>21.82</c:v>
                </c:pt>
                <c:pt idx="2182">
                  <c:v>21.83</c:v>
                </c:pt>
                <c:pt idx="2183">
                  <c:v>21.84</c:v>
                </c:pt>
                <c:pt idx="2184">
                  <c:v>21.85</c:v>
                </c:pt>
                <c:pt idx="2185">
                  <c:v>21.86</c:v>
                </c:pt>
                <c:pt idx="2186">
                  <c:v>21.87</c:v>
                </c:pt>
                <c:pt idx="2187">
                  <c:v>21.88</c:v>
                </c:pt>
                <c:pt idx="2188">
                  <c:v>21.89</c:v>
                </c:pt>
                <c:pt idx="2189">
                  <c:v>21.9</c:v>
                </c:pt>
                <c:pt idx="2190">
                  <c:v>21.91</c:v>
                </c:pt>
                <c:pt idx="2191">
                  <c:v>21.92</c:v>
                </c:pt>
                <c:pt idx="2192">
                  <c:v>21.93</c:v>
                </c:pt>
                <c:pt idx="2193">
                  <c:v>21.94</c:v>
                </c:pt>
                <c:pt idx="2194">
                  <c:v>21.95</c:v>
                </c:pt>
                <c:pt idx="2195">
                  <c:v>21.96</c:v>
                </c:pt>
                <c:pt idx="2196">
                  <c:v>21.97</c:v>
                </c:pt>
                <c:pt idx="2197">
                  <c:v>21.98</c:v>
                </c:pt>
                <c:pt idx="2198">
                  <c:v>21.99</c:v>
                </c:pt>
                <c:pt idx="2199">
                  <c:v>22</c:v>
                </c:pt>
                <c:pt idx="2200">
                  <c:v>22.01</c:v>
                </c:pt>
                <c:pt idx="2201">
                  <c:v>22.02</c:v>
                </c:pt>
                <c:pt idx="2202">
                  <c:v>22.03</c:v>
                </c:pt>
                <c:pt idx="2203">
                  <c:v>22.04</c:v>
                </c:pt>
                <c:pt idx="2204">
                  <c:v>22.05</c:v>
                </c:pt>
                <c:pt idx="2205">
                  <c:v>22.06</c:v>
                </c:pt>
                <c:pt idx="2206">
                  <c:v>22.07</c:v>
                </c:pt>
                <c:pt idx="2207">
                  <c:v>22.08</c:v>
                </c:pt>
                <c:pt idx="2208">
                  <c:v>22.09</c:v>
                </c:pt>
                <c:pt idx="2209">
                  <c:v>22.1</c:v>
                </c:pt>
                <c:pt idx="2210">
                  <c:v>22.11</c:v>
                </c:pt>
                <c:pt idx="2211">
                  <c:v>22.12</c:v>
                </c:pt>
                <c:pt idx="2212">
                  <c:v>22.13</c:v>
                </c:pt>
                <c:pt idx="2213">
                  <c:v>22.14</c:v>
                </c:pt>
                <c:pt idx="2214">
                  <c:v>22.15</c:v>
                </c:pt>
                <c:pt idx="2215">
                  <c:v>22.16</c:v>
                </c:pt>
                <c:pt idx="2216">
                  <c:v>22.17</c:v>
                </c:pt>
                <c:pt idx="2217">
                  <c:v>22.18</c:v>
                </c:pt>
                <c:pt idx="2218">
                  <c:v>22.19</c:v>
                </c:pt>
                <c:pt idx="2219">
                  <c:v>22.2</c:v>
                </c:pt>
                <c:pt idx="2220">
                  <c:v>22.21</c:v>
                </c:pt>
                <c:pt idx="2221">
                  <c:v>22.22</c:v>
                </c:pt>
                <c:pt idx="2222">
                  <c:v>22.23</c:v>
                </c:pt>
                <c:pt idx="2223">
                  <c:v>22.24</c:v>
                </c:pt>
                <c:pt idx="2224">
                  <c:v>22.25</c:v>
                </c:pt>
                <c:pt idx="2225">
                  <c:v>22.26</c:v>
                </c:pt>
                <c:pt idx="2226">
                  <c:v>22.27</c:v>
                </c:pt>
                <c:pt idx="2227">
                  <c:v>22.28</c:v>
                </c:pt>
                <c:pt idx="2228">
                  <c:v>22.29</c:v>
                </c:pt>
                <c:pt idx="2229">
                  <c:v>22.3</c:v>
                </c:pt>
                <c:pt idx="2230">
                  <c:v>22.31</c:v>
                </c:pt>
                <c:pt idx="2231">
                  <c:v>22.32</c:v>
                </c:pt>
                <c:pt idx="2232">
                  <c:v>22.33</c:v>
                </c:pt>
                <c:pt idx="2233">
                  <c:v>22.34</c:v>
                </c:pt>
                <c:pt idx="2234">
                  <c:v>22.35</c:v>
                </c:pt>
                <c:pt idx="2235">
                  <c:v>22.36</c:v>
                </c:pt>
                <c:pt idx="2236">
                  <c:v>22.37</c:v>
                </c:pt>
                <c:pt idx="2237">
                  <c:v>22.38</c:v>
                </c:pt>
                <c:pt idx="2238">
                  <c:v>22.39</c:v>
                </c:pt>
                <c:pt idx="2239">
                  <c:v>22.4</c:v>
                </c:pt>
                <c:pt idx="2240">
                  <c:v>22.41</c:v>
                </c:pt>
                <c:pt idx="2241">
                  <c:v>22.42</c:v>
                </c:pt>
                <c:pt idx="2242">
                  <c:v>22.43</c:v>
                </c:pt>
                <c:pt idx="2243">
                  <c:v>22.44</c:v>
                </c:pt>
                <c:pt idx="2244">
                  <c:v>22.45</c:v>
                </c:pt>
                <c:pt idx="2245">
                  <c:v>22.46</c:v>
                </c:pt>
                <c:pt idx="2246">
                  <c:v>22.47</c:v>
                </c:pt>
                <c:pt idx="2247">
                  <c:v>22.48</c:v>
                </c:pt>
                <c:pt idx="2248">
                  <c:v>22.49</c:v>
                </c:pt>
                <c:pt idx="2249">
                  <c:v>22.5</c:v>
                </c:pt>
                <c:pt idx="2250">
                  <c:v>22.51</c:v>
                </c:pt>
                <c:pt idx="2251">
                  <c:v>22.52</c:v>
                </c:pt>
                <c:pt idx="2252">
                  <c:v>22.53</c:v>
                </c:pt>
                <c:pt idx="2253">
                  <c:v>22.54</c:v>
                </c:pt>
                <c:pt idx="2254">
                  <c:v>22.55</c:v>
                </c:pt>
                <c:pt idx="2255">
                  <c:v>22.56</c:v>
                </c:pt>
                <c:pt idx="2256">
                  <c:v>22.57</c:v>
                </c:pt>
                <c:pt idx="2257">
                  <c:v>22.58</c:v>
                </c:pt>
                <c:pt idx="2258">
                  <c:v>22.59</c:v>
                </c:pt>
                <c:pt idx="2259">
                  <c:v>22.6</c:v>
                </c:pt>
                <c:pt idx="2260">
                  <c:v>22.61</c:v>
                </c:pt>
                <c:pt idx="2261">
                  <c:v>22.62</c:v>
                </c:pt>
                <c:pt idx="2262">
                  <c:v>22.63</c:v>
                </c:pt>
                <c:pt idx="2263">
                  <c:v>22.64</c:v>
                </c:pt>
                <c:pt idx="2264">
                  <c:v>22.65</c:v>
                </c:pt>
                <c:pt idx="2265">
                  <c:v>22.66</c:v>
                </c:pt>
                <c:pt idx="2266">
                  <c:v>22.67</c:v>
                </c:pt>
                <c:pt idx="2267">
                  <c:v>22.68</c:v>
                </c:pt>
                <c:pt idx="2268">
                  <c:v>22.69</c:v>
                </c:pt>
                <c:pt idx="2269">
                  <c:v>22.7</c:v>
                </c:pt>
                <c:pt idx="2270">
                  <c:v>22.71</c:v>
                </c:pt>
                <c:pt idx="2271">
                  <c:v>22.72</c:v>
                </c:pt>
                <c:pt idx="2272">
                  <c:v>22.73</c:v>
                </c:pt>
                <c:pt idx="2273">
                  <c:v>22.74</c:v>
                </c:pt>
                <c:pt idx="2274">
                  <c:v>22.75</c:v>
                </c:pt>
                <c:pt idx="2275">
                  <c:v>22.76</c:v>
                </c:pt>
                <c:pt idx="2276">
                  <c:v>22.77</c:v>
                </c:pt>
                <c:pt idx="2277">
                  <c:v>22.78</c:v>
                </c:pt>
                <c:pt idx="2278">
                  <c:v>22.79</c:v>
                </c:pt>
                <c:pt idx="2279">
                  <c:v>22.8</c:v>
                </c:pt>
                <c:pt idx="2280">
                  <c:v>22.81</c:v>
                </c:pt>
                <c:pt idx="2281">
                  <c:v>22.82</c:v>
                </c:pt>
                <c:pt idx="2282">
                  <c:v>22.83</c:v>
                </c:pt>
                <c:pt idx="2283">
                  <c:v>22.84</c:v>
                </c:pt>
                <c:pt idx="2284">
                  <c:v>22.85</c:v>
                </c:pt>
                <c:pt idx="2285">
                  <c:v>22.86</c:v>
                </c:pt>
                <c:pt idx="2286">
                  <c:v>22.87</c:v>
                </c:pt>
                <c:pt idx="2287">
                  <c:v>22.88</c:v>
                </c:pt>
                <c:pt idx="2288">
                  <c:v>22.89</c:v>
                </c:pt>
                <c:pt idx="2289">
                  <c:v>22.9</c:v>
                </c:pt>
                <c:pt idx="2290">
                  <c:v>22.91</c:v>
                </c:pt>
                <c:pt idx="2291">
                  <c:v>22.92</c:v>
                </c:pt>
                <c:pt idx="2292">
                  <c:v>22.93</c:v>
                </c:pt>
                <c:pt idx="2293">
                  <c:v>22.94</c:v>
                </c:pt>
                <c:pt idx="2294">
                  <c:v>22.95</c:v>
                </c:pt>
                <c:pt idx="2295">
                  <c:v>22.96</c:v>
                </c:pt>
                <c:pt idx="2296">
                  <c:v>22.97</c:v>
                </c:pt>
                <c:pt idx="2297">
                  <c:v>22.98</c:v>
                </c:pt>
                <c:pt idx="2298">
                  <c:v>22.99</c:v>
                </c:pt>
                <c:pt idx="2299">
                  <c:v>23</c:v>
                </c:pt>
                <c:pt idx="2300">
                  <c:v>23.01</c:v>
                </c:pt>
                <c:pt idx="2301">
                  <c:v>23.02</c:v>
                </c:pt>
                <c:pt idx="2302">
                  <c:v>23.03</c:v>
                </c:pt>
                <c:pt idx="2303">
                  <c:v>23.04</c:v>
                </c:pt>
                <c:pt idx="2304">
                  <c:v>23.05</c:v>
                </c:pt>
                <c:pt idx="2305">
                  <c:v>23.06</c:v>
                </c:pt>
                <c:pt idx="2306">
                  <c:v>23.07</c:v>
                </c:pt>
                <c:pt idx="2307">
                  <c:v>23.08</c:v>
                </c:pt>
                <c:pt idx="2308">
                  <c:v>23.09</c:v>
                </c:pt>
                <c:pt idx="2309">
                  <c:v>23.1</c:v>
                </c:pt>
                <c:pt idx="2310">
                  <c:v>23.11</c:v>
                </c:pt>
                <c:pt idx="2311">
                  <c:v>23.12</c:v>
                </c:pt>
                <c:pt idx="2312">
                  <c:v>23.13</c:v>
                </c:pt>
                <c:pt idx="2313">
                  <c:v>23.14</c:v>
                </c:pt>
                <c:pt idx="2314">
                  <c:v>23.15</c:v>
                </c:pt>
                <c:pt idx="2315">
                  <c:v>23.16</c:v>
                </c:pt>
                <c:pt idx="2316">
                  <c:v>23.17</c:v>
                </c:pt>
                <c:pt idx="2317">
                  <c:v>23.18</c:v>
                </c:pt>
                <c:pt idx="2318">
                  <c:v>23.19</c:v>
                </c:pt>
                <c:pt idx="2319">
                  <c:v>23.2</c:v>
                </c:pt>
                <c:pt idx="2320">
                  <c:v>23.21</c:v>
                </c:pt>
                <c:pt idx="2321">
                  <c:v>23.22</c:v>
                </c:pt>
                <c:pt idx="2322">
                  <c:v>23.23</c:v>
                </c:pt>
                <c:pt idx="2323">
                  <c:v>23.24</c:v>
                </c:pt>
                <c:pt idx="2324">
                  <c:v>23.25</c:v>
                </c:pt>
                <c:pt idx="2325">
                  <c:v>23.26</c:v>
                </c:pt>
                <c:pt idx="2326">
                  <c:v>23.27</c:v>
                </c:pt>
                <c:pt idx="2327">
                  <c:v>23.28</c:v>
                </c:pt>
                <c:pt idx="2328">
                  <c:v>23.29</c:v>
                </c:pt>
                <c:pt idx="2329">
                  <c:v>23.3</c:v>
                </c:pt>
                <c:pt idx="2330">
                  <c:v>23.31</c:v>
                </c:pt>
                <c:pt idx="2331">
                  <c:v>23.32</c:v>
                </c:pt>
                <c:pt idx="2332">
                  <c:v>23.33</c:v>
                </c:pt>
                <c:pt idx="2333">
                  <c:v>23.34</c:v>
                </c:pt>
                <c:pt idx="2334">
                  <c:v>23.35</c:v>
                </c:pt>
                <c:pt idx="2335">
                  <c:v>23.36</c:v>
                </c:pt>
                <c:pt idx="2336">
                  <c:v>23.37</c:v>
                </c:pt>
                <c:pt idx="2337">
                  <c:v>23.38</c:v>
                </c:pt>
                <c:pt idx="2338">
                  <c:v>23.39</c:v>
                </c:pt>
                <c:pt idx="2339">
                  <c:v>23.4</c:v>
                </c:pt>
                <c:pt idx="2340">
                  <c:v>23.41</c:v>
                </c:pt>
                <c:pt idx="2341">
                  <c:v>23.42</c:v>
                </c:pt>
                <c:pt idx="2342">
                  <c:v>23.43</c:v>
                </c:pt>
                <c:pt idx="2343">
                  <c:v>23.44</c:v>
                </c:pt>
                <c:pt idx="2344">
                  <c:v>23.45</c:v>
                </c:pt>
                <c:pt idx="2345">
                  <c:v>23.46</c:v>
                </c:pt>
                <c:pt idx="2346">
                  <c:v>23.47</c:v>
                </c:pt>
                <c:pt idx="2347">
                  <c:v>23.48</c:v>
                </c:pt>
                <c:pt idx="2348">
                  <c:v>23.49</c:v>
                </c:pt>
                <c:pt idx="2349">
                  <c:v>23.5</c:v>
                </c:pt>
                <c:pt idx="2350">
                  <c:v>23.51</c:v>
                </c:pt>
                <c:pt idx="2351">
                  <c:v>23.52</c:v>
                </c:pt>
                <c:pt idx="2352">
                  <c:v>23.53</c:v>
                </c:pt>
                <c:pt idx="2353">
                  <c:v>23.54</c:v>
                </c:pt>
                <c:pt idx="2354">
                  <c:v>23.55</c:v>
                </c:pt>
                <c:pt idx="2355">
                  <c:v>23.56</c:v>
                </c:pt>
                <c:pt idx="2356">
                  <c:v>23.57</c:v>
                </c:pt>
                <c:pt idx="2357">
                  <c:v>23.58</c:v>
                </c:pt>
                <c:pt idx="2358">
                  <c:v>23.59</c:v>
                </c:pt>
                <c:pt idx="2359">
                  <c:v>23.6</c:v>
                </c:pt>
                <c:pt idx="2360">
                  <c:v>23.61</c:v>
                </c:pt>
                <c:pt idx="2361">
                  <c:v>23.62</c:v>
                </c:pt>
                <c:pt idx="2362">
                  <c:v>23.63</c:v>
                </c:pt>
                <c:pt idx="2363">
                  <c:v>23.64</c:v>
                </c:pt>
                <c:pt idx="2364">
                  <c:v>23.65</c:v>
                </c:pt>
                <c:pt idx="2365">
                  <c:v>23.66</c:v>
                </c:pt>
                <c:pt idx="2366">
                  <c:v>23.67</c:v>
                </c:pt>
                <c:pt idx="2367">
                  <c:v>23.68</c:v>
                </c:pt>
                <c:pt idx="2368">
                  <c:v>23.69</c:v>
                </c:pt>
                <c:pt idx="2369">
                  <c:v>23.7</c:v>
                </c:pt>
                <c:pt idx="2370">
                  <c:v>23.71</c:v>
                </c:pt>
                <c:pt idx="2371">
                  <c:v>23.72</c:v>
                </c:pt>
                <c:pt idx="2372">
                  <c:v>23.73</c:v>
                </c:pt>
                <c:pt idx="2373">
                  <c:v>23.74</c:v>
                </c:pt>
                <c:pt idx="2374">
                  <c:v>23.75</c:v>
                </c:pt>
                <c:pt idx="2375">
                  <c:v>23.76</c:v>
                </c:pt>
                <c:pt idx="2376">
                  <c:v>23.77</c:v>
                </c:pt>
                <c:pt idx="2377">
                  <c:v>23.78</c:v>
                </c:pt>
                <c:pt idx="2378">
                  <c:v>23.79</c:v>
                </c:pt>
                <c:pt idx="2379">
                  <c:v>23.8</c:v>
                </c:pt>
                <c:pt idx="2380">
                  <c:v>23.81</c:v>
                </c:pt>
                <c:pt idx="2381">
                  <c:v>23.82</c:v>
                </c:pt>
                <c:pt idx="2382">
                  <c:v>23.83</c:v>
                </c:pt>
                <c:pt idx="2383">
                  <c:v>23.84</c:v>
                </c:pt>
                <c:pt idx="2384">
                  <c:v>23.85</c:v>
                </c:pt>
                <c:pt idx="2385">
                  <c:v>23.86</c:v>
                </c:pt>
                <c:pt idx="2386">
                  <c:v>23.87</c:v>
                </c:pt>
                <c:pt idx="2387">
                  <c:v>23.88</c:v>
                </c:pt>
                <c:pt idx="2388">
                  <c:v>23.89</c:v>
                </c:pt>
                <c:pt idx="2389">
                  <c:v>23.9</c:v>
                </c:pt>
                <c:pt idx="2390">
                  <c:v>23.91</c:v>
                </c:pt>
                <c:pt idx="2391">
                  <c:v>23.92</c:v>
                </c:pt>
                <c:pt idx="2392">
                  <c:v>23.93</c:v>
                </c:pt>
                <c:pt idx="2393">
                  <c:v>23.94</c:v>
                </c:pt>
                <c:pt idx="2394">
                  <c:v>23.95</c:v>
                </c:pt>
                <c:pt idx="2395">
                  <c:v>23.96</c:v>
                </c:pt>
                <c:pt idx="2396">
                  <c:v>23.97</c:v>
                </c:pt>
                <c:pt idx="2397">
                  <c:v>23.98</c:v>
                </c:pt>
                <c:pt idx="2398">
                  <c:v>23.99</c:v>
                </c:pt>
                <c:pt idx="2399">
                  <c:v>24</c:v>
                </c:pt>
                <c:pt idx="2400">
                  <c:v>24.01</c:v>
                </c:pt>
                <c:pt idx="2401">
                  <c:v>24.02</c:v>
                </c:pt>
                <c:pt idx="2402">
                  <c:v>24.03</c:v>
                </c:pt>
                <c:pt idx="2403">
                  <c:v>24.04</c:v>
                </c:pt>
                <c:pt idx="2404">
                  <c:v>24.05</c:v>
                </c:pt>
                <c:pt idx="2405">
                  <c:v>24.06</c:v>
                </c:pt>
                <c:pt idx="2406">
                  <c:v>24.07</c:v>
                </c:pt>
                <c:pt idx="2407">
                  <c:v>24.08</c:v>
                </c:pt>
                <c:pt idx="2408">
                  <c:v>24.09</c:v>
                </c:pt>
                <c:pt idx="2409">
                  <c:v>24.1</c:v>
                </c:pt>
                <c:pt idx="2410">
                  <c:v>24.11</c:v>
                </c:pt>
                <c:pt idx="2411">
                  <c:v>24.12</c:v>
                </c:pt>
                <c:pt idx="2412">
                  <c:v>24.13</c:v>
                </c:pt>
                <c:pt idx="2413">
                  <c:v>24.14</c:v>
                </c:pt>
                <c:pt idx="2414">
                  <c:v>24.15</c:v>
                </c:pt>
                <c:pt idx="2415">
                  <c:v>24.16</c:v>
                </c:pt>
                <c:pt idx="2416">
                  <c:v>24.17</c:v>
                </c:pt>
                <c:pt idx="2417">
                  <c:v>24.18</c:v>
                </c:pt>
                <c:pt idx="2418">
                  <c:v>24.19</c:v>
                </c:pt>
                <c:pt idx="2419">
                  <c:v>24.2</c:v>
                </c:pt>
                <c:pt idx="2420">
                  <c:v>24.21</c:v>
                </c:pt>
                <c:pt idx="2421">
                  <c:v>24.22</c:v>
                </c:pt>
                <c:pt idx="2422">
                  <c:v>24.23</c:v>
                </c:pt>
                <c:pt idx="2423">
                  <c:v>24.24</c:v>
                </c:pt>
                <c:pt idx="2424">
                  <c:v>24.25</c:v>
                </c:pt>
                <c:pt idx="2425">
                  <c:v>24.26</c:v>
                </c:pt>
                <c:pt idx="2426">
                  <c:v>24.27</c:v>
                </c:pt>
                <c:pt idx="2427">
                  <c:v>24.28</c:v>
                </c:pt>
                <c:pt idx="2428">
                  <c:v>24.29</c:v>
                </c:pt>
                <c:pt idx="2429">
                  <c:v>24.3</c:v>
                </c:pt>
                <c:pt idx="2430">
                  <c:v>24.31</c:v>
                </c:pt>
                <c:pt idx="2431">
                  <c:v>24.32</c:v>
                </c:pt>
                <c:pt idx="2432">
                  <c:v>24.33</c:v>
                </c:pt>
                <c:pt idx="2433">
                  <c:v>24.34</c:v>
                </c:pt>
                <c:pt idx="2434">
                  <c:v>24.35</c:v>
                </c:pt>
                <c:pt idx="2435">
                  <c:v>24.36</c:v>
                </c:pt>
                <c:pt idx="2436">
                  <c:v>24.37</c:v>
                </c:pt>
                <c:pt idx="2437">
                  <c:v>24.38</c:v>
                </c:pt>
                <c:pt idx="2438">
                  <c:v>24.39</c:v>
                </c:pt>
                <c:pt idx="2439">
                  <c:v>24.4</c:v>
                </c:pt>
                <c:pt idx="2440">
                  <c:v>24.41</c:v>
                </c:pt>
                <c:pt idx="2441">
                  <c:v>24.42</c:v>
                </c:pt>
                <c:pt idx="2442">
                  <c:v>24.43</c:v>
                </c:pt>
                <c:pt idx="2443">
                  <c:v>24.44</c:v>
                </c:pt>
                <c:pt idx="2444">
                  <c:v>24.45</c:v>
                </c:pt>
                <c:pt idx="2445">
                  <c:v>24.46</c:v>
                </c:pt>
                <c:pt idx="2446">
                  <c:v>24.47</c:v>
                </c:pt>
                <c:pt idx="2447">
                  <c:v>24.48</c:v>
                </c:pt>
                <c:pt idx="2448">
                  <c:v>24.49</c:v>
                </c:pt>
                <c:pt idx="2449">
                  <c:v>24.5</c:v>
                </c:pt>
                <c:pt idx="2450">
                  <c:v>24.51</c:v>
                </c:pt>
                <c:pt idx="2451">
                  <c:v>24.52</c:v>
                </c:pt>
                <c:pt idx="2452">
                  <c:v>24.53</c:v>
                </c:pt>
                <c:pt idx="2453">
                  <c:v>24.54</c:v>
                </c:pt>
                <c:pt idx="2454">
                  <c:v>24.55</c:v>
                </c:pt>
                <c:pt idx="2455">
                  <c:v>24.56</c:v>
                </c:pt>
                <c:pt idx="2456">
                  <c:v>24.57</c:v>
                </c:pt>
                <c:pt idx="2457">
                  <c:v>24.58</c:v>
                </c:pt>
                <c:pt idx="2458">
                  <c:v>24.59</c:v>
                </c:pt>
                <c:pt idx="2459">
                  <c:v>24.6</c:v>
                </c:pt>
                <c:pt idx="2460">
                  <c:v>24.61</c:v>
                </c:pt>
                <c:pt idx="2461">
                  <c:v>24.62</c:v>
                </c:pt>
                <c:pt idx="2462">
                  <c:v>24.63</c:v>
                </c:pt>
                <c:pt idx="2463">
                  <c:v>24.64</c:v>
                </c:pt>
                <c:pt idx="2464">
                  <c:v>24.65</c:v>
                </c:pt>
                <c:pt idx="2465">
                  <c:v>24.66</c:v>
                </c:pt>
                <c:pt idx="2466">
                  <c:v>24.67</c:v>
                </c:pt>
                <c:pt idx="2467">
                  <c:v>24.68</c:v>
                </c:pt>
                <c:pt idx="2468">
                  <c:v>24.69</c:v>
                </c:pt>
                <c:pt idx="2469">
                  <c:v>24.7</c:v>
                </c:pt>
                <c:pt idx="2470">
                  <c:v>24.71</c:v>
                </c:pt>
                <c:pt idx="2471">
                  <c:v>24.72</c:v>
                </c:pt>
                <c:pt idx="2472">
                  <c:v>24.73</c:v>
                </c:pt>
                <c:pt idx="2473">
                  <c:v>24.74</c:v>
                </c:pt>
                <c:pt idx="2474">
                  <c:v>24.75</c:v>
                </c:pt>
                <c:pt idx="2475">
                  <c:v>24.76</c:v>
                </c:pt>
                <c:pt idx="2476">
                  <c:v>24.77</c:v>
                </c:pt>
                <c:pt idx="2477">
                  <c:v>24.78</c:v>
                </c:pt>
                <c:pt idx="2478">
                  <c:v>24.79</c:v>
                </c:pt>
                <c:pt idx="2479">
                  <c:v>24.8</c:v>
                </c:pt>
                <c:pt idx="2480">
                  <c:v>24.81</c:v>
                </c:pt>
                <c:pt idx="2481">
                  <c:v>24.82</c:v>
                </c:pt>
                <c:pt idx="2482">
                  <c:v>24.83</c:v>
                </c:pt>
                <c:pt idx="2483">
                  <c:v>24.84</c:v>
                </c:pt>
                <c:pt idx="2484">
                  <c:v>24.85</c:v>
                </c:pt>
                <c:pt idx="2485">
                  <c:v>24.86</c:v>
                </c:pt>
                <c:pt idx="2486">
                  <c:v>24.87</c:v>
                </c:pt>
                <c:pt idx="2487">
                  <c:v>24.88</c:v>
                </c:pt>
                <c:pt idx="2488">
                  <c:v>24.89</c:v>
                </c:pt>
                <c:pt idx="2489">
                  <c:v>24.9</c:v>
                </c:pt>
                <c:pt idx="2490">
                  <c:v>24.91</c:v>
                </c:pt>
                <c:pt idx="2491">
                  <c:v>24.92</c:v>
                </c:pt>
                <c:pt idx="2492">
                  <c:v>24.93</c:v>
                </c:pt>
                <c:pt idx="2493">
                  <c:v>24.94</c:v>
                </c:pt>
                <c:pt idx="2494">
                  <c:v>24.95</c:v>
                </c:pt>
                <c:pt idx="2495">
                  <c:v>24.96</c:v>
                </c:pt>
                <c:pt idx="2496">
                  <c:v>24.97</c:v>
                </c:pt>
                <c:pt idx="2497">
                  <c:v>24.98</c:v>
                </c:pt>
                <c:pt idx="2498">
                  <c:v>24.99</c:v>
                </c:pt>
                <c:pt idx="2499">
                  <c:v>25</c:v>
                </c:pt>
                <c:pt idx="2500">
                  <c:v>25.01</c:v>
                </c:pt>
                <c:pt idx="2501">
                  <c:v>25.02</c:v>
                </c:pt>
                <c:pt idx="2502">
                  <c:v>25.03</c:v>
                </c:pt>
                <c:pt idx="2503">
                  <c:v>25.04</c:v>
                </c:pt>
                <c:pt idx="2504">
                  <c:v>25.05</c:v>
                </c:pt>
                <c:pt idx="2505">
                  <c:v>25.06</c:v>
                </c:pt>
                <c:pt idx="2506">
                  <c:v>25.07</c:v>
                </c:pt>
                <c:pt idx="2507">
                  <c:v>25.08</c:v>
                </c:pt>
                <c:pt idx="2508">
                  <c:v>25.09</c:v>
                </c:pt>
                <c:pt idx="2509">
                  <c:v>25.1</c:v>
                </c:pt>
                <c:pt idx="2510">
                  <c:v>25.11</c:v>
                </c:pt>
                <c:pt idx="2511">
                  <c:v>25.12</c:v>
                </c:pt>
                <c:pt idx="2512">
                  <c:v>25.13</c:v>
                </c:pt>
                <c:pt idx="2513">
                  <c:v>25.14</c:v>
                </c:pt>
                <c:pt idx="2514">
                  <c:v>25.15</c:v>
                </c:pt>
                <c:pt idx="2515">
                  <c:v>25.16</c:v>
                </c:pt>
                <c:pt idx="2516">
                  <c:v>25.17</c:v>
                </c:pt>
                <c:pt idx="2517">
                  <c:v>25.18</c:v>
                </c:pt>
                <c:pt idx="2518">
                  <c:v>25.19</c:v>
                </c:pt>
                <c:pt idx="2519">
                  <c:v>25.2</c:v>
                </c:pt>
                <c:pt idx="2520">
                  <c:v>25.21</c:v>
                </c:pt>
                <c:pt idx="2521">
                  <c:v>25.22</c:v>
                </c:pt>
                <c:pt idx="2522">
                  <c:v>25.23</c:v>
                </c:pt>
                <c:pt idx="2523">
                  <c:v>25.24</c:v>
                </c:pt>
                <c:pt idx="2524">
                  <c:v>25.25</c:v>
                </c:pt>
                <c:pt idx="2525">
                  <c:v>25.26</c:v>
                </c:pt>
                <c:pt idx="2526">
                  <c:v>25.27</c:v>
                </c:pt>
                <c:pt idx="2527">
                  <c:v>25.28</c:v>
                </c:pt>
                <c:pt idx="2528">
                  <c:v>25.29</c:v>
                </c:pt>
                <c:pt idx="2529">
                  <c:v>25.3</c:v>
                </c:pt>
                <c:pt idx="2530">
                  <c:v>25.31</c:v>
                </c:pt>
                <c:pt idx="2531">
                  <c:v>25.32</c:v>
                </c:pt>
                <c:pt idx="2532">
                  <c:v>25.33</c:v>
                </c:pt>
                <c:pt idx="2533">
                  <c:v>25.34</c:v>
                </c:pt>
                <c:pt idx="2534">
                  <c:v>25.35</c:v>
                </c:pt>
                <c:pt idx="2535">
                  <c:v>25.36</c:v>
                </c:pt>
                <c:pt idx="2536">
                  <c:v>25.37</c:v>
                </c:pt>
                <c:pt idx="2537">
                  <c:v>25.38</c:v>
                </c:pt>
                <c:pt idx="2538">
                  <c:v>25.39</c:v>
                </c:pt>
                <c:pt idx="2539">
                  <c:v>25.4</c:v>
                </c:pt>
                <c:pt idx="2540">
                  <c:v>25.41</c:v>
                </c:pt>
                <c:pt idx="2541">
                  <c:v>25.42</c:v>
                </c:pt>
                <c:pt idx="2542">
                  <c:v>25.43</c:v>
                </c:pt>
                <c:pt idx="2543">
                  <c:v>25.44</c:v>
                </c:pt>
                <c:pt idx="2544">
                  <c:v>25.45</c:v>
                </c:pt>
                <c:pt idx="2545">
                  <c:v>25.46</c:v>
                </c:pt>
                <c:pt idx="2546">
                  <c:v>25.47</c:v>
                </c:pt>
                <c:pt idx="2547">
                  <c:v>25.48</c:v>
                </c:pt>
                <c:pt idx="2548">
                  <c:v>25.49</c:v>
                </c:pt>
                <c:pt idx="2549">
                  <c:v>25.5</c:v>
                </c:pt>
                <c:pt idx="2550">
                  <c:v>25.51</c:v>
                </c:pt>
                <c:pt idx="2551">
                  <c:v>25.52</c:v>
                </c:pt>
                <c:pt idx="2552">
                  <c:v>25.53</c:v>
                </c:pt>
                <c:pt idx="2553">
                  <c:v>25.54</c:v>
                </c:pt>
                <c:pt idx="2554">
                  <c:v>25.55</c:v>
                </c:pt>
                <c:pt idx="2555">
                  <c:v>25.56</c:v>
                </c:pt>
                <c:pt idx="2556">
                  <c:v>25.57</c:v>
                </c:pt>
                <c:pt idx="2557">
                  <c:v>25.58</c:v>
                </c:pt>
                <c:pt idx="2558">
                  <c:v>25.59</c:v>
                </c:pt>
                <c:pt idx="2559">
                  <c:v>25.6</c:v>
                </c:pt>
                <c:pt idx="2560">
                  <c:v>25.61</c:v>
                </c:pt>
                <c:pt idx="2561">
                  <c:v>25.62</c:v>
                </c:pt>
                <c:pt idx="2562">
                  <c:v>25.63</c:v>
                </c:pt>
                <c:pt idx="2563">
                  <c:v>25.64</c:v>
                </c:pt>
                <c:pt idx="2564">
                  <c:v>25.65</c:v>
                </c:pt>
                <c:pt idx="2565">
                  <c:v>25.66</c:v>
                </c:pt>
                <c:pt idx="2566">
                  <c:v>25.67</c:v>
                </c:pt>
                <c:pt idx="2567">
                  <c:v>25.68</c:v>
                </c:pt>
                <c:pt idx="2568">
                  <c:v>25.69</c:v>
                </c:pt>
                <c:pt idx="2569">
                  <c:v>25.7</c:v>
                </c:pt>
                <c:pt idx="2570">
                  <c:v>25.71</c:v>
                </c:pt>
                <c:pt idx="2571">
                  <c:v>25.72</c:v>
                </c:pt>
                <c:pt idx="2572">
                  <c:v>25.73</c:v>
                </c:pt>
                <c:pt idx="2573">
                  <c:v>25.74</c:v>
                </c:pt>
                <c:pt idx="2574">
                  <c:v>25.75</c:v>
                </c:pt>
                <c:pt idx="2575">
                  <c:v>25.76</c:v>
                </c:pt>
                <c:pt idx="2576">
                  <c:v>25.77</c:v>
                </c:pt>
                <c:pt idx="2577">
                  <c:v>25.78</c:v>
                </c:pt>
                <c:pt idx="2578">
                  <c:v>25.79</c:v>
                </c:pt>
                <c:pt idx="2579">
                  <c:v>25.8</c:v>
                </c:pt>
                <c:pt idx="2580">
                  <c:v>25.81</c:v>
                </c:pt>
                <c:pt idx="2581">
                  <c:v>25.82</c:v>
                </c:pt>
                <c:pt idx="2582">
                  <c:v>25.83</c:v>
                </c:pt>
                <c:pt idx="2583">
                  <c:v>25.84</c:v>
                </c:pt>
                <c:pt idx="2584">
                  <c:v>25.85</c:v>
                </c:pt>
                <c:pt idx="2585">
                  <c:v>25.86</c:v>
                </c:pt>
                <c:pt idx="2586">
                  <c:v>25.87</c:v>
                </c:pt>
                <c:pt idx="2587">
                  <c:v>25.88</c:v>
                </c:pt>
                <c:pt idx="2588">
                  <c:v>25.89</c:v>
                </c:pt>
                <c:pt idx="2589">
                  <c:v>25.9</c:v>
                </c:pt>
                <c:pt idx="2590">
                  <c:v>25.91</c:v>
                </c:pt>
                <c:pt idx="2591">
                  <c:v>25.92</c:v>
                </c:pt>
                <c:pt idx="2592">
                  <c:v>25.93</c:v>
                </c:pt>
                <c:pt idx="2593">
                  <c:v>25.94</c:v>
                </c:pt>
                <c:pt idx="2594">
                  <c:v>25.95</c:v>
                </c:pt>
                <c:pt idx="2595">
                  <c:v>25.96</c:v>
                </c:pt>
                <c:pt idx="2596">
                  <c:v>25.97</c:v>
                </c:pt>
                <c:pt idx="2597">
                  <c:v>25.98</c:v>
                </c:pt>
                <c:pt idx="2598">
                  <c:v>25.99</c:v>
                </c:pt>
                <c:pt idx="2599">
                  <c:v>26</c:v>
                </c:pt>
                <c:pt idx="2600">
                  <c:v>26.01</c:v>
                </c:pt>
                <c:pt idx="2601">
                  <c:v>26.02</c:v>
                </c:pt>
                <c:pt idx="2602">
                  <c:v>26.03</c:v>
                </c:pt>
                <c:pt idx="2603">
                  <c:v>26.04</c:v>
                </c:pt>
                <c:pt idx="2604">
                  <c:v>26.05</c:v>
                </c:pt>
                <c:pt idx="2605">
                  <c:v>26.06</c:v>
                </c:pt>
                <c:pt idx="2606">
                  <c:v>26.07</c:v>
                </c:pt>
                <c:pt idx="2607">
                  <c:v>26.08</c:v>
                </c:pt>
                <c:pt idx="2608">
                  <c:v>26.09</c:v>
                </c:pt>
                <c:pt idx="2609">
                  <c:v>26.1</c:v>
                </c:pt>
                <c:pt idx="2610">
                  <c:v>26.11</c:v>
                </c:pt>
                <c:pt idx="2611">
                  <c:v>26.12</c:v>
                </c:pt>
                <c:pt idx="2612">
                  <c:v>26.13</c:v>
                </c:pt>
                <c:pt idx="2613">
                  <c:v>26.14</c:v>
                </c:pt>
                <c:pt idx="2614">
                  <c:v>26.15</c:v>
                </c:pt>
                <c:pt idx="2615">
                  <c:v>26.16</c:v>
                </c:pt>
                <c:pt idx="2616">
                  <c:v>26.17</c:v>
                </c:pt>
                <c:pt idx="2617">
                  <c:v>26.18</c:v>
                </c:pt>
                <c:pt idx="2618">
                  <c:v>26.19</c:v>
                </c:pt>
                <c:pt idx="2619">
                  <c:v>26.2</c:v>
                </c:pt>
                <c:pt idx="2620">
                  <c:v>26.21</c:v>
                </c:pt>
                <c:pt idx="2621">
                  <c:v>26.22</c:v>
                </c:pt>
                <c:pt idx="2622">
                  <c:v>26.23</c:v>
                </c:pt>
                <c:pt idx="2623">
                  <c:v>26.24</c:v>
                </c:pt>
                <c:pt idx="2624">
                  <c:v>26.25</c:v>
                </c:pt>
                <c:pt idx="2625">
                  <c:v>26.26</c:v>
                </c:pt>
                <c:pt idx="2626">
                  <c:v>26.27</c:v>
                </c:pt>
                <c:pt idx="2627">
                  <c:v>26.28</c:v>
                </c:pt>
                <c:pt idx="2628">
                  <c:v>26.29</c:v>
                </c:pt>
                <c:pt idx="2629">
                  <c:v>26.3</c:v>
                </c:pt>
                <c:pt idx="2630">
                  <c:v>26.31</c:v>
                </c:pt>
                <c:pt idx="2631">
                  <c:v>26.32</c:v>
                </c:pt>
                <c:pt idx="2632">
                  <c:v>26.33</c:v>
                </c:pt>
                <c:pt idx="2633">
                  <c:v>26.34</c:v>
                </c:pt>
                <c:pt idx="2634">
                  <c:v>26.35</c:v>
                </c:pt>
                <c:pt idx="2635">
                  <c:v>26.36</c:v>
                </c:pt>
                <c:pt idx="2636">
                  <c:v>26.37</c:v>
                </c:pt>
                <c:pt idx="2637">
                  <c:v>26.38</c:v>
                </c:pt>
                <c:pt idx="2638">
                  <c:v>26.39</c:v>
                </c:pt>
                <c:pt idx="2639">
                  <c:v>26.4</c:v>
                </c:pt>
                <c:pt idx="2640">
                  <c:v>26.41</c:v>
                </c:pt>
                <c:pt idx="2641">
                  <c:v>26.42</c:v>
                </c:pt>
                <c:pt idx="2642">
                  <c:v>26.43</c:v>
                </c:pt>
                <c:pt idx="2643">
                  <c:v>26.44</c:v>
                </c:pt>
                <c:pt idx="2644">
                  <c:v>26.45</c:v>
                </c:pt>
                <c:pt idx="2645">
                  <c:v>26.46</c:v>
                </c:pt>
                <c:pt idx="2646">
                  <c:v>26.47</c:v>
                </c:pt>
                <c:pt idx="2647">
                  <c:v>26.48</c:v>
                </c:pt>
                <c:pt idx="2648">
                  <c:v>26.49</c:v>
                </c:pt>
                <c:pt idx="2649">
                  <c:v>26.5</c:v>
                </c:pt>
                <c:pt idx="2650">
                  <c:v>26.51</c:v>
                </c:pt>
                <c:pt idx="2651">
                  <c:v>26.52</c:v>
                </c:pt>
                <c:pt idx="2652">
                  <c:v>26.53</c:v>
                </c:pt>
                <c:pt idx="2653">
                  <c:v>26.54</c:v>
                </c:pt>
                <c:pt idx="2654">
                  <c:v>26.55</c:v>
                </c:pt>
                <c:pt idx="2655">
                  <c:v>26.56</c:v>
                </c:pt>
                <c:pt idx="2656">
                  <c:v>26.57</c:v>
                </c:pt>
                <c:pt idx="2657">
                  <c:v>26.58</c:v>
                </c:pt>
                <c:pt idx="2658">
                  <c:v>26.59</c:v>
                </c:pt>
                <c:pt idx="2659">
                  <c:v>26.6</c:v>
                </c:pt>
                <c:pt idx="2660">
                  <c:v>26.61</c:v>
                </c:pt>
                <c:pt idx="2661">
                  <c:v>26.62</c:v>
                </c:pt>
                <c:pt idx="2662">
                  <c:v>26.63</c:v>
                </c:pt>
                <c:pt idx="2663">
                  <c:v>26.64</c:v>
                </c:pt>
                <c:pt idx="2664">
                  <c:v>26.65</c:v>
                </c:pt>
                <c:pt idx="2665">
                  <c:v>26.66</c:v>
                </c:pt>
                <c:pt idx="2666">
                  <c:v>26.67</c:v>
                </c:pt>
                <c:pt idx="2667">
                  <c:v>26.68</c:v>
                </c:pt>
                <c:pt idx="2668">
                  <c:v>26.69</c:v>
                </c:pt>
                <c:pt idx="2669">
                  <c:v>26.7</c:v>
                </c:pt>
                <c:pt idx="2670">
                  <c:v>26.71</c:v>
                </c:pt>
                <c:pt idx="2671">
                  <c:v>26.72</c:v>
                </c:pt>
                <c:pt idx="2672">
                  <c:v>26.73</c:v>
                </c:pt>
                <c:pt idx="2673">
                  <c:v>26.74</c:v>
                </c:pt>
                <c:pt idx="2674">
                  <c:v>26.75</c:v>
                </c:pt>
                <c:pt idx="2675">
                  <c:v>26.76</c:v>
                </c:pt>
                <c:pt idx="2676">
                  <c:v>26.77</c:v>
                </c:pt>
                <c:pt idx="2677">
                  <c:v>26.78</c:v>
                </c:pt>
                <c:pt idx="2678">
                  <c:v>26.79</c:v>
                </c:pt>
                <c:pt idx="2679">
                  <c:v>26.8</c:v>
                </c:pt>
                <c:pt idx="2680">
                  <c:v>26.81</c:v>
                </c:pt>
                <c:pt idx="2681">
                  <c:v>26.82</c:v>
                </c:pt>
                <c:pt idx="2682">
                  <c:v>26.83</c:v>
                </c:pt>
                <c:pt idx="2683">
                  <c:v>26.84</c:v>
                </c:pt>
                <c:pt idx="2684">
                  <c:v>26.85</c:v>
                </c:pt>
                <c:pt idx="2685">
                  <c:v>26.86</c:v>
                </c:pt>
                <c:pt idx="2686">
                  <c:v>26.87</c:v>
                </c:pt>
                <c:pt idx="2687">
                  <c:v>26.88</c:v>
                </c:pt>
                <c:pt idx="2688">
                  <c:v>26.89</c:v>
                </c:pt>
                <c:pt idx="2689">
                  <c:v>26.9</c:v>
                </c:pt>
                <c:pt idx="2690">
                  <c:v>26.91</c:v>
                </c:pt>
                <c:pt idx="2691">
                  <c:v>26.92</c:v>
                </c:pt>
                <c:pt idx="2692">
                  <c:v>26.93</c:v>
                </c:pt>
                <c:pt idx="2693">
                  <c:v>26.94</c:v>
                </c:pt>
                <c:pt idx="2694">
                  <c:v>26.95</c:v>
                </c:pt>
                <c:pt idx="2695">
                  <c:v>26.96</c:v>
                </c:pt>
                <c:pt idx="2696">
                  <c:v>26.97</c:v>
                </c:pt>
                <c:pt idx="2697">
                  <c:v>26.98</c:v>
                </c:pt>
                <c:pt idx="2698">
                  <c:v>26.99</c:v>
                </c:pt>
                <c:pt idx="2699">
                  <c:v>27</c:v>
                </c:pt>
                <c:pt idx="2700">
                  <c:v>27.01</c:v>
                </c:pt>
                <c:pt idx="2701">
                  <c:v>27.02</c:v>
                </c:pt>
                <c:pt idx="2702">
                  <c:v>27.03</c:v>
                </c:pt>
                <c:pt idx="2703">
                  <c:v>27.04</c:v>
                </c:pt>
                <c:pt idx="2704">
                  <c:v>27.05</c:v>
                </c:pt>
                <c:pt idx="2705">
                  <c:v>27.06</c:v>
                </c:pt>
                <c:pt idx="2706">
                  <c:v>27.07</c:v>
                </c:pt>
                <c:pt idx="2707">
                  <c:v>27.08</c:v>
                </c:pt>
                <c:pt idx="2708">
                  <c:v>27.09</c:v>
                </c:pt>
                <c:pt idx="2709">
                  <c:v>27.1</c:v>
                </c:pt>
                <c:pt idx="2710">
                  <c:v>27.11</c:v>
                </c:pt>
                <c:pt idx="2711">
                  <c:v>27.12</c:v>
                </c:pt>
                <c:pt idx="2712">
                  <c:v>27.13</c:v>
                </c:pt>
                <c:pt idx="2713">
                  <c:v>27.14</c:v>
                </c:pt>
                <c:pt idx="2714">
                  <c:v>27.15</c:v>
                </c:pt>
                <c:pt idx="2715">
                  <c:v>27.16</c:v>
                </c:pt>
                <c:pt idx="2716">
                  <c:v>27.17</c:v>
                </c:pt>
                <c:pt idx="2717">
                  <c:v>27.18</c:v>
                </c:pt>
                <c:pt idx="2718">
                  <c:v>27.19</c:v>
                </c:pt>
                <c:pt idx="2719">
                  <c:v>27.2</c:v>
                </c:pt>
                <c:pt idx="2720">
                  <c:v>27.21</c:v>
                </c:pt>
                <c:pt idx="2721">
                  <c:v>27.22</c:v>
                </c:pt>
                <c:pt idx="2722">
                  <c:v>27.23</c:v>
                </c:pt>
                <c:pt idx="2723">
                  <c:v>27.24</c:v>
                </c:pt>
                <c:pt idx="2724">
                  <c:v>27.25</c:v>
                </c:pt>
                <c:pt idx="2725">
                  <c:v>27.26</c:v>
                </c:pt>
                <c:pt idx="2726">
                  <c:v>27.27</c:v>
                </c:pt>
                <c:pt idx="2727">
                  <c:v>27.28</c:v>
                </c:pt>
                <c:pt idx="2728">
                  <c:v>27.29</c:v>
                </c:pt>
                <c:pt idx="2729">
                  <c:v>27.3</c:v>
                </c:pt>
                <c:pt idx="2730">
                  <c:v>27.31</c:v>
                </c:pt>
                <c:pt idx="2731">
                  <c:v>27.32</c:v>
                </c:pt>
                <c:pt idx="2732">
                  <c:v>27.33</c:v>
                </c:pt>
                <c:pt idx="2733">
                  <c:v>27.34</c:v>
                </c:pt>
                <c:pt idx="2734">
                  <c:v>27.35</c:v>
                </c:pt>
                <c:pt idx="2735">
                  <c:v>27.36</c:v>
                </c:pt>
                <c:pt idx="2736">
                  <c:v>27.37</c:v>
                </c:pt>
                <c:pt idx="2737">
                  <c:v>27.38</c:v>
                </c:pt>
                <c:pt idx="2738">
                  <c:v>27.39</c:v>
                </c:pt>
                <c:pt idx="2739">
                  <c:v>27.4</c:v>
                </c:pt>
                <c:pt idx="2740">
                  <c:v>27.41</c:v>
                </c:pt>
                <c:pt idx="2741">
                  <c:v>27.42</c:v>
                </c:pt>
                <c:pt idx="2742">
                  <c:v>27.43</c:v>
                </c:pt>
                <c:pt idx="2743">
                  <c:v>27.44</c:v>
                </c:pt>
                <c:pt idx="2744">
                  <c:v>27.45</c:v>
                </c:pt>
                <c:pt idx="2745">
                  <c:v>27.46</c:v>
                </c:pt>
                <c:pt idx="2746">
                  <c:v>27.47</c:v>
                </c:pt>
                <c:pt idx="2747">
                  <c:v>27.48</c:v>
                </c:pt>
                <c:pt idx="2748">
                  <c:v>27.49</c:v>
                </c:pt>
                <c:pt idx="2749">
                  <c:v>27.5</c:v>
                </c:pt>
                <c:pt idx="2750">
                  <c:v>27.51</c:v>
                </c:pt>
                <c:pt idx="2751">
                  <c:v>27.52</c:v>
                </c:pt>
                <c:pt idx="2752">
                  <c:v>27.53</c:v>
                </c:pt>
                <c:pt idx="2753">
                  <c:v>27.54</c:v>
                </c:pt>
                <c:pt idx="2754">
                  <c:v>27.55</c:v>
                </c:pt>
                <c:pt idx="2755">
                  <c:v>27.56</c:v>
                </c:pt>
                <c:pt idx="2756">
                  <c:v>27.57</c:v>
                </c:pt>
                <c:pt idx="2757">
                  <c:v>27.58</c:v>
                </c:pt>
                <c:pt idx="2758">
                  <c:v>27.59</c:v>
                </c:pt>
                <c:pt idx="2759">
                  <c:v>27.6</c:v>
                </c:pt>
                <c:pt idx="2760">
                  <c:v>27.61</c:v>
                </c:pt>
                <c:pt idx="2761">
                  <c:v>27.62</c:v>
                </c:pt>
                <c:pt idx="2762">
                  <c:v>27.63</c:v>
                </c:pt>
                <c:pt idx="2763">
                  <c:v>27.64</c:v>
                </c:pt>
                <c:pt idx="2764">
                  <c:v>27.65</c:v>
                </c:pt>
                <c:pt idx="2765">
                  <c:v>27.66</c:v>
                </c:pt>
                <c:pt idx="2766">
                  <c:v>27.67</c:v>
                </c:pt>
                <c:pt idx="2767">
                  <c:v>27.68</c:v>
                </c:pt>
                <c:pt idx="2768">
                  <c:v>27.69</c:v>
                </c:pt>
                <c:pt idx="2769">
                  <c:v>27.7</c:v>
                </c:pt>
                <c:pt idx="2770">
                  <c:v>27.71</c:v>
                </c:pt>
                <c:pt idx="2771">
                  <c:v>27.72</c:v>
                </c:pt>
                <c:pt idx="2772">
                  <c:v>27.73</c:v>
                </c:pt>
                <c:pt idx="2773">
                  <c:v>27.74</c:v>
                </c:pt>
                <c:pt idx="2774">
                  <c:v>27.75</c:v>
                </c:pt>
                <c:pt idx="2775">
                  <c:v>27.76</c:v>
                </c:pt>
                <c:pt idx="2776">
                  <c:v>27.77</c:v>
                </c:pt>
                <c:pt idx="2777">
                  <c:v>27.78</c:v>
                </c:pt>
                <c:pt idx="2778">
                  <c:v>27.79</c:v>
                </c:pt>
                <c:pt idx="2779">
                  <c:v>27.8</c:v>
                </c:pt>
                <c:pt idx="2780">
                  <c:v>27.81</c:v>
                </c:pt>
                <c:pt idx="2781">
                  <c:v>27.82</c:v>
                </c:pt>
                <c:pt idx="2782">
                  <c:v>27.83</c:v>
                </c:pt>
                <c:pt idx="2783">
                  <c:v>27.84</c:v>
                </c:pt>
                <c:pt idx="2784">
                  <c:v>27.85</c:v>
                </c:pt>
                <c:pt idx="2785">
                  <c:v>27.86</c:v>
                </c:pt>
                <c:pt idx="2786">
                  <c:v>27.87</c:v>
                </c:pt>
                <c:pt idx="2787">
                  <c:v>27.88</c:v>
                </c:pt>
                <c:pt idx="2788">
                  <c:v>27.89</c:v>
                </c:pt>
                <c:pt idx="2789">
                  <c:v>27.9</c:v>
                </c:pt>
                <c:pt idx="2790">
                  <c:v>27.91</c:v>
                </c:pt>
                <c:pt idx="2791">
                  <c:v>27.92</c:v>
                </c:pt>
                <c:pt idx="2792">
                  <c:v>27.93</c:v>
                </c:pt>
                <c:pt idx="2793">
                  <c:v>27.94</c:v>
                </c:pt>
                <c:pt idx="2794">
                  <c:v>27.95</c:v>
                </c:pt>
                <c:pt idx="2795">
                  <c:v>27.96</c:v>
                </c:pt>
                <c:pt idx="2796">
                  <c:v>27.97</c:v>
                </c:pt>
                <c:pt idx="2797">
                  <c:v>27.98</c:v>
                </c:pt>
                <c:pt idx="2798">
                  <c:v>27.99</c:v>
                </c:pt>
                <c:pt idx="2799">
                  <c:v>28</c:v>
                </c:pt>
                <c:pt idx="2800">
                  <c:v>28.01</c:v>
                </c:pt>
                <c:pt idx="2801">
                  <c:v>28.02</c:v>
                </c:pt>
                <c:pt idx="2802">
                  <c:v>28.03</c:v>
                </c:pt>
                <c:pt idx="2803">
                  <c:v>28.04</c:v>
                </c:pt>
                <c:pt idx="2804">
                  <c:v>28.05</c:v>
                </c:pt>
                <c:pt idx="2805">
                  <c:v>28.06</c:v>
                </c:pt>
                <c:pt idx="2806">
                  <c:v>28.07</c:v>
                </c:pt>
                <c:pt idx="2807">
                  <c:v>28.08</c:v>
                </c:pt>
                <c:pt idx="2808">
                  <c:v>28.09</c:v>
                </c:pt>
                <c:pt idx="2809">
                  <c:v>28.1</c:v>
                </c:pt>
                <c:pt idx="2810">
                  <c:v>28.11</c:v>
                </c:pt>
                <c:pt idx="2811">
                  <c:v>28.12</c:v>
                </c:pt>
                <c:pt idx="2812">
                  <c:v>28.13</c:v>
                </c:pt>
                <c:pt idx="2813">
                  <c:v>28.14</c:v>
                </c:pt>
                <c:pt idx="2814">
                  <c:v>28.15</c:v>
                </c:pt>
                <c:pt idx="2815">
                  <c:v>28.16</c:v>
                </c:pt>
                <c:pt idx="2816">
                  <c:v>28.17</c:v>
                </c:pt>
                <c:pt idx="2817">
                  <c:v>28.18</c:v>
                </c:pt>
                <c:pt idx="2818">
                  <c:v>28.19</c:v>
                </c:pt>
                <c:pt idx="2819">
                  <c:v>28.2</c:v>
                </c:pt>
                <c:pt idx="2820">
                  <c:v>28.21</c:v>
                </c:pt>
                <c:pt idx="2821">
                  <c:v>28.22</c:v>
                </c:pt>
                <c:pt idx="2822">
                  <c:v>28.23</c:v>
                </c:pt>
                <c:pt idx="2823">
                  <c:v>28.24</c:v>
                </c:pt>
                <c:pt idx="2824">
                  <c:v>28.25</c:v>
                </c:pt>
                <c:pt idx="2825">
                  <c:v>28.26</c:v>
                </c:pt>
                <c:pt idx="2826">
                  <c:v>28.27</c:v>
                </c:pt>
                <c:pt idx="2827">
                  <c:v>28.28</c:v>
                </c:pt>
                <c:pt idx="2828">
                  <c:v>28.29</c:v>
                </c:pt>
                <c:pt idx="2829">
                  <c:v>28.3</c:v>
                </c:pt>
                <c:pt idx="2830">
                  <c:v>28.31</c:v>
                </c:pt>
                <c:pt idx="2831">
                  <c:v>28.32</c:v>
                </c:pt>
                <c:pt idx="2832">
                  <c:v>28.33</c:v>
                </c:pt>
                <c:pt idx="2833">
                  <c:v>28.34</c:v>
                </c:pt>
                <c:pt idx="2834">
                  <c:v>28.35</c:v>
                </c:pt>
                <c:pt idx="2835">
                  <c:v>28.36</c:v>
                </c:pt>
                <c:pt idx="2836">
                  <c:v>28.37</c:v>
                </c:pt>
                <c:pt idx="2837">
                  <c:v>28.38</c:v>
                </c:pt>
                <c:pt idx="2838">
                  <c:v>28.39</c:v>
                </c:pt>
                <c:pt idx="2839">
                  <c:v>28.4</c:v>
                </c:pt>
                <c:pt idx="2840">
                  <c:v>28.41</c:v>
                </c:pt>
                <c:pt idx="2841">
                  <c:v>28.42</c:v>
                </c:pt>
                <c:pt idx="2842">
                  <c:v>28.43</c:v>
                </c:pt>
                <c:pt idx="2843">
                  <c:v>28.44</c:v>
                </c:pt>
                <c:pt idx="2844">
                  <c:v>28.45</c:v>
                </c:pt>
                <c:pt idx="2845">
                  <c:v>28.46</c:v>
                </c:pt>
                <c:pt idx="2846">
                  <c:v>28.47</c:v>
                </c:pt>
                <c:pt idx="2847">
                  <c:v>28.48</c:v>
                </c:pt>
                <c:pt idx="2848">
                  <c:v>28.49</c:v>
                </c:pt>
                <c:pt idx="2849">
                  <c:v>28.5</c:v>
                </c:pt>
                <c:pt idx="2850">
                  <c:v>28.51</c:v>
                </c:pt>
                <c:pt idx="2851">
                  <c:v>28.52</c:v>
                </c:pt>
                <c:pt idx="2852">
                  <c:v>28.53</c:v>
                </c:pt>
                <c:pt idx="2853">
                  <c:v>28.54</c:v>
                </c:pt>
                <c:pt idx="2854">
                  <c:v>28.55</c:v>
                </c:pt>
                <c:pt idx="2855">
                  <c:v>28.56</c:v>
                </c:pt>
                <c:pt idx="2856">
                  <c:v>28.57</c:v>
                </c:pt>
                <c:pt idx="2857">
                  <c:v>28.58</c:v>
                </c:pt>
                <c:pt idx="2858">
                  <c:v>28.59</c:v>
                </c:pt>
                <c:pt idx="2859">
                  <c:v>28.6</c:v>
                </c:pt>
                <c:pt idx="2860">
                  <c:v>28.61</c:v>
                </c:pt>
                <c:pt idx="2861">
                  <c:v>28.62</c:v>
                </c:pt>
                <c:pt idx="2862">
                  <c:v>28.63</c:v>
                </c:pt>
                <c:pt idx="2863">
                  <c:v>28.64</c:v>
                </c:pt>
                <c:pt idx="2864">
                  <c:v>28.65</c:v>
                </c:pt>
                <c:pt idx="2865">
                  <c:v>28.66</c:v>
                </c:pt>
                <c:pt idx="2866">
                  <c:v>28.67</c:v>
                </c:pt>
                <c:pt idx="2867">
                  <c:v>28.68</c:v>
                </c:pt>
                <c:pt idx="2868">
                  <c:v>28.69</c:v>
                </c:pt>
                <c:pt idx="2869">
                  <c:v>28.7</c:v>
                </c:pt>
                <c:pt idx="2870">
                  <c:v>28.71</c:v>
                </c:pt>
                <c:pt idx="2871">
                  <c:v>28.72</c:v>
                </c:pt>
                <c:pt idx="2872">
                  <c:v>28.73</c:v>
                </c:pt>
                <c:pt idx="2873">
                  <c:v>28.74</c:v>
                </c:pt>
                <c:pt idx="2874">
                  <c:v>28.75</c:v>
                </c:pt>
                <c:pt idx="2875">
                  <c:v>28.76</c:v>
                </c:pt>
                <c:pt idx="2876">
                  <c:v>28.77</c:v>
                </c:pt>
                <c:pt idx="2877">
                  <c:v>28.78</c:v>
                </c:pt>
                <c:pt idx="2878">
                  <c:v>28.79</c:v>
                </c:pt>
                <c:pt idx="2879">
                  <c:v>28.8</c:v>
                </c:pt>
                <c:pt idx="2880">
                  <c:v>28.81</c:v>
                </c:pt>
                <c:pt idx="2881">
                  <c:v>28.82</c:v>
                </c:pt>
                <c:pt idx="2882">
                  <c:v>28.83</c:v>
                </c:pt>
                <c:pt idx="2883">
                  <c:v>28.84</c:v>
                </c:pt>
                <c:pt idx="2884">
                  <c:v>28.85</c:v>
                </c:pt>
                <c:pt idx="2885">
                  <c:v>28.86</c:v>
                </c:pt>
                <c:pt idx="2886">
                  <c:v>28.87</c:v>
                </c:pt>
                <c:pt idx="2887">
                  <c:v>28.88</c:v>
                </c:pt>
                <c:pt idx="2888">
                  <c:v>28.89</c:v>
                </c:pt>
                <c:pt idx="2889">
                  <c:v>28.9</c:v>
                </c:pt>
                <c:pt idx="2890">
                  <c:v>28.91</c:v>
                </c:pt>
                <c:pt idx="2891">
                  <c:v>28.92</c:v>
                </c:pt>
                <c:pt idx="2892">
                  <c:v>28.93</c:v>
                </c:pt>
                <c:pt idx="2893">
                  <c:v>28.94</c:v>
                </c:pt>
                <c:pt idx="2894">
                  <c:v>28.95</c:v>
                </c:pt>
                <c:pt idx="2895">
                  <c:v>28.96</c:v>
                </c:pt>
                <c:pt idx="2896">
                  <c:v>28.97</c:v>
                </c:pt>
                <c:pt idx="2897">
                  <c:v>28.98</c:v>
                </c:pt>
                <c:pt idx="2898">
                  <c:v>28.99</c:v>
                </c:pt>
                <c:pt idx="2899">
                  <c:v>29</c:v>
                </c:pt>
                <c:pt idx="2900">
                  <c:v>29.01</c:v>
                </c:pt>
                <c:pt idx="2901">
                  <c:v>29.02</c:v>
                </c:pt>
                <c:pt idx="2902">
                  <c:v>29.03</c:v>
                </c:pt>
                <c:pt idx="2903">
                  <c:v>29.04</c:v>
                </c:pt>
                <c:pt idx="2904">
                  <c:v>29.05</c:v>
                </c:pt>
                <c:pt idx="2905">
                  <c:v>29.06</c:v>
                </c:pt>
                <c:pt idx="2906">
                  <c:v>29.07</c:v>
                </c:pt>
                <c:pt idx="2907">
                  <c:v>29.08</c:v>
                </c:pt>
                <c:pt idx="2908">
                  <c:v>29.09</c:v>
                </c:pt>
                <c:pt idx="2909">
                  <c:v>29.1</c:v>
                </c:pt>
                <c:pt idx="2910">
                  <c:v>29.11</c:v>
                </c:pt>
                <c:pt idx="2911">
                  <c:v>29.12</c:v>
                </c:pt>
                <c:pt idx="2912">
                  <c:v>29.13</c:v>
                </c:pt>
                <c:pt idx="2913">
                  <c:v>29.14</c:v>
                </c:pt>
                <c:pt idx="2914">
                  <c:v>29.15</c:v>
                </c:pt>
                <c:pt idx="2915">
                  <c:v>29.16</c:v>
                </c:pt>
                <c:pt idx="2916">
                  <c:v>29.17</c:v>
                </c:pt>
                <c:pt idx="2917">
                  <c:v>29.18</c:v>
                </c:pt>
                <c:pt idx="2918">
                  <c:v>29.19</c:v>
                </c:pt>
                <c:pt idx="2919">
                  <c:v>29.2</c:v>
                </c:pt>
                <c:pt idx="2920">
                  <c:v>29.21</c:v>
                </c:pt>
                <c:pt idx="2921">
                  <c:v>29.22</c:v>
                </c:pt>
                <c:pt idx="2922">
                  <c:v>29.23</c:v>
                </c:pt>
                <c:pt idx="2923">
                  <c:v>29.24</c:v>
                </c:pt>
                <c:pt idx="2924">
                  <c:v>29.25</c:v>
                </c:pt>
                <c:pt idx="2925">
                  <c:v>29.26</c:v>
                </c:pt>
                <c:pt idx="2926">
                  <c:v>29.27</c:v>
                </c:pt>
                <c:pt idx="2927">
                  <c:v>29.28</c:v>
                </c:pt>
                <c:pt idx="2928">
                  <c:v>29.29</c:v>
                </c:pt>
                <c:pt idx="2929">
                  <c:v>29.3</c:v>
                </c:pt>
                <c:pt idx="2930">
                  <c:v>29.31</c:v>
                </c:pt>
                <c:pt idx="2931">
                  <c:v>29.32</c:v>
                </c:pt>
                <c:pt idx="2932">
                  <c:v>29.33</c:v>
                </c:pt>
                <c:pt idx="2933">
                  <c:v>29.34</c:v>
                </c:pt>
                <c:pt idx="2934">
                  <c:v>29.35</c:v>
                </c:pt>
                <c:pt idx="2935">
                  <c:v>29.36</c:v>
                </c:pt>
                <c:pt idx="2936">
                  <c:v>29.37</c:v>
                </c:pt>
                <c:pt idx="2937">
                  <c:v>29.38</c:v>
                </c:pt>
                <c:pt idx="2938">
                  <c:v>29.39</c:v>
                </c:pt>
                <c:pt idx="2939">
                  <c:v>29.4</c:v>
                </c:pt>
                <c:pt idx="2940">
                  <c:v>29.41</c:v>
                </c:pt>
                <c:pt idx="2941">
                  <c:v>29.42</c:v>
                </c:pt>
                <c:pt idx="2942">
                  <c:v>29.43</c:v>
                </c:pt>
                <c:pt idx="2943">
                  <c:v>29.44</c:v>
                </c:pt>
                <c:pt idx="2944">
                  <c:v>29.45</c:v>
                </c:pt>
                <c:pt idx="2945">
                  <c:v>29.46</c:v>
                </c:pt>
                <c:pt idx="2946">
                  <c:v>29.47</c:v>
                </c:pt>
                <c:pt idx="2947">
                  <c:v>29.48</c:v>
                </c:pt>
                <c:pt idx="2948">
                  <c:v>29.49</c:v>
                </c:pt>
                <c:pt idx="2949">
                  <c:v>29.5</c:v>
                </c:pt>
                <c:pt idx="2950">
                  <c:v>29.51</c:v>
                </c:pt>
                <c:pt idx="2951">
                  <c:v>29.52</c:v>
                </c:pt>
                <c:pt idx="2952">
                  <c:v>29.53</c:v>
                </c:pt>
                <c:pt idx="2953">
                  <c:v>29.54</c:v>
                </c:pt>
                <c:pt idx="2954">
                  <c:v>29.55</c:v>
                </c:pt>
                <c:pt idx="2955">
                  <c:v>29.56</c:v>
                </c:pt>
                <c:pt idx="2956">
                  <c:v>29.57</c:v>
                </c:pt>
                <c:pt idx="2957">
                  <c:v>29.58</c:v>
                </c:pt>
                <c:pt idx="2958">
                  <c:v>29.59</c:v>
                </c:pt>
                <c:pt idx="2959">
                  <c:v>29.6</c:v>
                </c:pt>
                <c:pt idx="2960">
                  <c:v>29.61</c:v>
                </c:pt>
                <c:pt idx="2961">
                  <c:v>29.62</c:v>
                </c:pt>
                <c:pt idx="2962">
                  <c:v>29.63</c:v>
                </c:pt>
                <c:pt idx="2963">
                  <c:v>29.64</c:v>
                </c:pt>
                <c:pt idx="2964">
                  <c:v>29.65</c:v>
                </c:pt>
                <c:pt idx="2965">
                  <c:v>29.66</c:v>
                </c:pt>
                <c:pt idx="2966">
                  <c:v>29.67</c:v>
                </c:pt>
                <c:pt idx="2967">
                  <c:v>29.68</c:v>
                </c:pt>
                <c:pt idx="2968">
                  <c:v>29.69</c:v>
                </c:pt>
                <c:pt idx="2969">
                  <c:v>29.7</c:v>
                </c:pt>
                <c:pt idx="2970">
                  <c:v>29.71</c:v>
                </c:pt>
                <c:pt idx="2971">
                  <c:v>29.72</c:v>
                </c:pt>
                <c:pt idx="2972">
                  <c:v>29.73</c:v>
                </c:pt>
                <c:pt idx="2973">
                  <c:v>29.74</c:v>
                </c:pt>
                <c:pt idx="2974">
                  <c:v>29.75</c:v>
                </c:pt>
                <c:pt idx="2975">
                  <c:v>29.76</c:v>
                </c:pt>
                <c:pt idx="2976">
                  <c:v>29.77</c:v>
                </c:pt>
                <c:pt idx="2977">
                  <c:v>29.78</c:v>
                </c:pt>
                <c:pt idx="2978">
                  <c:v>29.79</c:v>
                </c:pt>
                <c:pt idx="2979">
                  <c:v>29.8</c:v>
                </c:pt>
                <c:pt idx="2980">
                  <c:v>29.81</c:v>
                </c:pt>
                <c:pt idx="2981">
                  <c:v>29.82</c:v>
                </c:pt>
                <c:pt idx="2982">
                  <c:v>29.83</c:v>
                </c:pt>
                <c:pt idx="2983">
                  <c:v>29.84</c:v>
                </c:pt>
                <c:pt idx="2984">
                  <c:v>29.85</c:v>
                </c:pt>
                <c:pt idx="2985">
                  <c:v>29.86</c:v>
                </c:pt>
                <c:pt idx="2986">
                  <c:v>29.87</c:v>
                </c:pt>
                <c:pt idx="2987">
                  <c:v>29.88</c:v>
                </c:pt>
                <c:pt idx="2988">
                  <c:v>29.89</c:v>
                </c:pt>
                <c:pt idx="2989">
                  <c:v>29.9</c:v>
                </c:pt>
                <c:pt idx="2990">
                  <c:v>29.91</c:v>
                </c:pt>
                <c:pt idx="2991">
                  <c:v>29.92</c:v>
                </c:pt>
                <c:pt idx="2992">
                  <c:v>29.93</c:v>
                </c:pt>
                <c:pt idx="2993">
                  <c:v>29.94</c:v>
                </c:pt>
                <c:pt idx="2994">
                  <c:v>29.95</c:v>
                </c:pt>
                <c:pt idx="2995">
                  <c:v>29.96</c:v>
                </c:pt>
                <c:pt idx="2996">
                  <c:v>29.97</c:v>
                </c:pt>
                <c:pt idx="2997">
                  <c:v>29.98</c:v>
                </c:pt>
                <c:pt idx="2998">
                  <c:v>29.99</c:v>
                </c:pt>
                <c:pt idx="2999">
                  <c:v>30</c:v>
                </c:pt>
                <c:pt idx="3000">
                  <c:v>30.01</c:v>
                </c:pt>
                <c:pt idx="3001">
                  <c:v>30.02</c:v>
                </c:pt>
                <c:pt idx="3002">
                  <c:v>30.03</c:v>
                </c:pt>
                <c:pt idx="3003">
                  <c:v>30.04</c:v>
                </c:pt>
                <c:pt idx="3004">
                  <c:v>30.05</c:v>
                </c:pt>
                <c:pt idx="3005">
                  <c:v>30.06</c:v>
                </c:pt>
                <c:pt idx="3006">
                  <c:v>30.07</c:v>
                </c:pt>
                <c:pt idx="3007">
                  <c:v>30.08</c:v>
                </c:pt>
                <c:pt idx="3008">
                  <c:v>30.09</c:v>
                </c:pt>
                <c:pt idx="3009">
                  <c:v>30.1</c:v>
                </c:pt>
                <c:pt idx="3010">
                  <c:v>30.11</c:v>
                </c:pt>
                <c:pt idx="3011">
                  <c:v>30.12</c:v>
                </c:pt>
                <c:pt idx="3012">
                  <c:v>30.13</c:v>
                </c:pt>
                <c:pt idx="3013">
                  <c:v>30.14</c:v>
                </c:pt>
                <c:pt idx="3014">
                  <c:v>30.15</c:v>
                </c:pt>
                <c:pt idx="3015">
                  <c:v>30.16</c:v>
                </c:pt>
                <c:pt idx="3016">
                  <c:v>30.17</c:v>
                </c:pt>
                <c:pt idx="3017">
                  <c:v>30.18</c:v>
                </c:pt>
                <c:pt idx="3018">
                  <c:v>30.19</c:v>
                </c:pt>
                <c:pt idx="3019">
                  <c:v>30.2</c:v>
                </c:pt>
                <c:pt idx="3020">
                  <c:v>30.21</c:v>
                </c:pt>
                <c:pt idx="3021">
                  <c:v>30.22</c:v>
                </c:pt>
                <c:pt idx="3022">
                  <c:v>30.23</c:v>
                </c:pt>
                <c:pt idx="3023">
                  <c:v>30.24</c:v>
                </c:pt>
                <c:pt idx="3024">
                  <c:v>30.25</c:v>
                </c:pt>
                <c:pt idx="3025">
                  <c:v>30.26</c:v>
                </c:pt>
                <c:pt idx="3026">
                  <c:v>30.27</c:v>
                </c:pt>
                <c:pt idx="3027">
                  <c:v>30.28</c:v>
                </c:pt>
                <c:pt idx="3028">
                  <c:v>30.29</c:v>
                </c:pt>
                <c:pt idx="3029">
                  <c:v>30.3</c:v>
                </c:pt>
                <c:pt idx="3030">
                  <c:v>30.31</c:v>
                </c:pt>
                <c:pt idx="3031">
                  <c:v>30.32</c:v>
                </c:pt>
                <c:pt idx="3032">
                  <c:v>30.33</c:v>
                </c:pt>
                <c:pt idx="3033">
                  <c:v>30.34</c:v>
                </c:pt>
                <c:pt idx="3034">
                  <c:v>30.35</c:v>
                </c:pt>
                <c:pt idx="3035">
                  <c:v>30.36</c:v>
                </c:pt>
                <c:pt idx="3036">
                  <c:v>30.37</c:v>
                </c:pt>
                <c:pt idx="3037">
                  <c:v>30.38</c:v>
                </c:pt>
                <c:pt idx="3038">
                  <c:v>30.39</c:v>
                </c:pt>
                <c:pt idx="3039">
                  <c:v>30.4</c:v>
                </c:pt>
                <c:pt idx="3040">
                  <c:v>30.41</c:v>
                </c:pt>
                <c:pt idx="3041">
                  <c:v>30.42</c:v>
                </c:pt>
                <c:pt idx="3042">
                  <c:v>30.43</c:v>
                </c:pt>
                <c:pt idx="3043">
                  <c:v>30.44</c:v>
                </c:pt>
                <c:pt idx="3044">
                  <c:v>30.45</c:v>
                </c:pt>
                <c:pt idx="3045">
                  <c:v>30.46</c:v>
                </c:pt>
                <c:pt idx="3046">
                  <c:v>30.47</c:v>
                </c:pt>
                <c:pt idx="3047">
                  <c:v>30.48</c:v>
                </c:pt>
                <c:pt idx="3048">
                  <c:v>30.49</c:v>
                </c:pt>
                <c:pt idx="3049">
                  <c:v>30.5</c:v>
                </c:pt>
                <c:pt idx="3050">
                  <c:v>30.51</c:v>
                </c:pt>
                <c:pt idx="3051">
                  <c:v>30.52</c:v>
                </c:pt>
                <c:pt idx="3052">
                  <c:v>30.53</c:v>
                </c:pt>
                <c:pt idx="3053">
                  <c:v>30.54</c:v>
                </c:pt>
                <c:pt idx="3054">
                  <c:v>30.55</c:v>
                </c:pt>
                <c:pt idx="3055">
                  <c:v>30.56</c:v>
                </c:pt>
                <c:pt idx="3056">
                  <c:v>30.57</c:v>
                </c:pt>
                <c:pt idx="3057">
                  <c:v>30.58</c:v>
                </c:pt>
                <c:pt idx="3058">
                  <c:v>30.59</c:v>
                </c:pt>
                <c:pt idx="3059">
                  <c:v>30.6</c:v>
                </c:pt>
                <c:pt idx="3060">
                  <c:v>30.61</c:v>
                </c:pt>
                <c:pt idx="3061">
                  <c:v>30.62</c:v>
                </c:pt>
                <c:pt idx="3062">
                  <c:v>30.63</c:v>
                </c:pt>
                <c:pt idx="3063">
                  <c:v>30.64</c:v>
                </c:pt>
                <c:pt idx="3064">
                  <c:v>30.65</c:v>
                </c:pt>
                <c:pt idx="3065">
                  <c:v>30.66</c:v>
                </c:pt>
                <c:pt idx="3066">
                  <c:v>30.67</c:v>
                </c:pt>
                <c:pt idx="3067">
                  <c:v>30.68</c:v>
                </c:pt>
                <c:pt idx="3068">
                  <c:v>30.69</c:v>
                </c:pt>
                <c:pt idx="3069">
                  <c:v>30.7</c:v>
                </c:pt>
                <c:pt idx="3070">
                  <c:v>30.71</c:v>
                </c:pt>
                <c:pt idx="3071">
                  <c:v>30.72</c:v>
                </c:pt>
                <c:pt idx="3072">
                  <c:v>30.73</c:v>
                </c:pt>
                <c:pt idx="3073">
                  <c:v>30.74</c:v>
                </c:pt>
                <c:pt idx="3074">
                  <c:v>30.75</c:v>
                </c:pt>
                <c:pt idx="3075">
                  <c:v>30.76</c:v>
                </c:pt>
                <c:pt idx="3076">
                  <c:v>30.77</c:v>
                </c:pt>
                <c:pt idx="3077">
                  <c:v>30.78</c:v>
                </c:pt>
                <c:pt idx="3078">
                  <c:v>30.79</c:v>
                </c:pt>
                <c:pt idx="3079">
                  <c:v>30.8</c:v>
                </c:pt>
                <c:pt idx="3080">
                  <c:v>30.81</c:v>
                </c:pt>
                <c:pt idx="3081">
                  <c:v>30.82</c:v>
                </c:pt>
                <c:pt idx="3082">
                  <c:v>30.83</c:v>
                </c:pt>
                <c:pt idx="3083">
                  <c:v>30.84</c:v>
                </c:pt>
                <c:pt idx="3084">
                  <c:v>30.85</c:v>
                </c:pt>
                <c:pt idx="3085">
                  <c:v>30.86</c:v>
                </c:pt>
                <c:pt idx="3086">
                  <c:v>30.87</c:v>
                </c:pt>
                <c:pt idx="3087">
                  <c:v>30.88</c:v>
                </c:pt>
                <c:pt idx="3088">
                  <c:v>30.89</c:v>
                </c:pt>
                <c:pt idx="3089">
                  <c:v>30.9</c:v>
                </c:pt>
                <c:pt idx="3090">
                  <c:v>30.91</c:v>
                </c:pt>
                <c:pt idx="3091">
                  <c:v>30.92</c:v>
                </c:pt>
                <c:pt idx="3092">
                  <c:v>30.93</c:v>
                </c:pt>
                <c:pt idx="3093">
                  <c:v>30.94</c:v>
                </c:pt>
                <c:pt idx="3094">
                  <c:v>30.95</c:v>
                </c:pt>
                <c:pt idx="3095">
                  <c:v>30.96</c:v>
                </c:pt>
                <c:pt idx="3096">
                  <c:v>30.97</c:v>
                </c:pt>
                <c:pt idx="3097">
                  <c:v>30.98</c:v>
                </c:pt>
                <c:pt idx="3098">
                  <c:v>30.99</c:v>
                </c:pt>
                <c:pt idx="3099">
                  <c:v>31</c:v>
                </c:pt>
                <c:pt idx="3100">
                  <c:v>31.01</c:v>
                </c:pt>
                <c:pt idx="3101">
                  <c:v>31.02</c:v>
                </c:pt>
                <c:pt idx="3102">
                  <c:v>31.03</c:v>
                </c:pt>
                <c:pt idx="3103">
                  <c:v>31.04</c:v>
                </c:pt>
                <c:pt idx="3104">
                  <c:v>31.05</c:v>
                </c:pt>
                <c:pt idx="3105">
                  <c:v>31.06</c:v>
                </c:pt>
                <c:pt idx="3106">
                  <c:v>31.07</c:v>
                </c:pt>
                <c:pt idx="3107">
                  <c:v>31.08</c:v>
                </c:pt>
                <c:pt idx="3108">
                  <c:v>31.09</c:v>
                </c:pt>
                <c:pt idx="3109">
                  <c:v>31.1</c:v>
                </c:pt>
                <c:pt idx="3110">
                  <c:v>31.11</c:v>
                </c:pt>
                <c:pt idx="3111">
                  <c:v>31.12</c:v>
                </c:pt>
                <c:pt idx="3112">
                  <c:v>31.13</c:v>
                </c:pt>
                <c:pt idx="3113">
                  <c:v>31.14</c:v>
                </c:pt>
                <c:pt idx="3114">
                  <c:v>31.15</c:v>
                </c:pt>
                <c:pt idx="3115">
                  <c:v>31.16</c:v>
                </c:pt>
                <c:pt idx="3116">
                  <c:v>31.17</c:v>
                </c:pt>
                <c:pt idx="3117">
                  <c:v>31.18</c:v>
                </c:pt>
                <c:pt idx="3118">
                  <c:v>31.19</c:v>
                </c:pt>
                <c:pt idx="3119">
                  <c:v>31.2</c:v>
                </c:pt>
                <c:pt idx="3120">
                  <c:v>31.21</c:v>
                </c:pt>
                <c:pt idx="3121">
                  <c:v>31.22</c:v>
                </c:pt>
                <c:pt idx="3122">
                  <c:v>31.23</c:v>
                </c:pt>
                <c:pt idx="3123">
                  <c:v>31.24</c:v>
                </c:pt>
                <c:pt idx="3124">
                  <c:v>31.25</c:v>
                </c:pt>
                <c:pt idx="3125">
                  <c:v>31.26</c:v>
                </c:pt>
                <c:pt idx="3126">
                  <c:v>31.27</c:v>
                </c:pt>
                <c:pt idx="3127">
                  <c:v>31.28</c:v>
                </c:pt>
                <c:pt idx="3128">
                  <c:v>31.29</c:v>
                </c:pt>
                <c:pt idx="3129">
                  <c:v>31.3</c:v>
                </c:pt>
                <c:pt idx="3130">
                  <c:v>31.31</c:v>
                </c:pt>
                <c:pt idx="3131">
                  <c:v>31.32</c:v>
                </c:pt>
                <c:pt idx="3132">
                  <c:v>31.33</c:v>
                </c:pt>
                <c:pt idx="3133">
                  <c:v>31.34</c:v>
                </c:pt>
                <c:pt idx="3134">
                  <c:v>31.35</c:v>
                </c:pt>
                <c:pt idx="3135">
                  <c:v>31.36</c:v>
                </c:pt>
                <c:pt idx="3136">
                  <c:v>31.37</c:v>
                </c:pt>
                <c:pt idx="3137">
                  <c:v>31.38</c:v>
                </c:pt>
                <c:pt idx="3138">
                  <c:v>31.39</c:v>
                </c:pt>
                <c:pt idx="3139">
                  <c:v>31.4</c:v>
                </c:pt>
                <c:pt idx="3140">
                  <c:v>31.41</c:v>
                </c:pt>
                <c:pt idx="3141">
                  <c:v>31.42</c:v>
                </c:pt>
                <c:pt idx="3142">
                  <c:v>31.43</c:v>
                </c:pt>
                <c:pt idx="3143">
                  <c:v>31.44</c:v>
                </c:pt>
                <c:pt idx="3144">
                  <c:v>31.45</c:v>
                </c:pt>
                <c:pt idx="3145">
                  <c:v>31.46</c:v>
                </c:pt>
                <c:pt idx="3146">
                  <c:v>31.47</c:v>
                </c:pt>
                <c:pt idx="3147">
                  <c:v>31.48</c:v>
                </c:pt>
                <c:pt idx="3148">
                  <c:v>31.49</c:v>
                </c:pt>
                <c:pt idx="3149">
                  <c:v>31.5</c:v>
                </c:pt>
                <c:pt idx="3150">
                  <c:v>31.51</c:v>
                </c:pt>
                <c:pt idx="3151">
                  <c:v>31.52</c:v>
                </c:pt>
                <c:pt idx="3152">
                  <c:v>31.53</c:v>
                </c:pt>
                <c:pt idx="3153">
                  <c:v>31.54</c:v>
                </c:pt>
                <c:pt idx="3154">
                  <c:v>31.55</c:v>
                </c:pt>
                <c:pt idx="3155">
                  <c:v>31.56</c:v>
                </c:pt>
                <c:pt idx="3156">
                  <c:v>31.57</c:v>
                </c:pt>
                <c:pt idx="3157">
                  <c:v>31.58</c:v>
                </c:pt>
                <c:pt idx="3158">
                  <c:v>31.59</c:v>
                </c:pt>
                <c:pt idx="3159">
                  <c:v>31.6</c:v>
                </c:pt>
                <c:pt idx="3160">
                  <c:v>31.61</c:v>
                </c:pt>
                <c:pt idx="3161">
                  <c:v>31.62</c:v>
                </c:pt>
                <c:pt idx="3162">
                  <c:v>31.63</c:v>
                </c:pt>
                <c:pt idx="3163">
                  <c:v>31.64</c:v>
                </c:pt>
                <c:pt idx="3164">
                  <c:v>31.65</c:v>
                </c:pt>
                <c:pt idx="3165">
                  <c:v>31.66</c:v>
                </c:pt>
                <c:pt idx="3166">
                  <c:v>31.67</c:v>
                </c:pt>
                <c:pt idx="3167">
                  <c:v>31.68</c:v>
                </c:pt>
                <c:pt idx="3168">
                  <c:v>31.69</c:v>
                </c:pt>
                <c:pt idx="3169">
                  <c:v>31.7</c:v>
                </c:pt>
                <c:pt idx="3170">
                  <c:v>31.71</c:v>
                </c:pt>
                <c:pt idx="3171">
                  <c:v>31.72</c:v>
                </c:pt>
                <c:pt idx="3172">
                  <c:v>31.73</c:v>
                </c:pt>
                <c:pt idx="3173">
                  <c:v>31.74</c:v>
                </c:pt>
                <c:pt idx="3174">
                  <c:v>31.75</c:v>
                </c:pt>
                <c:pt idx="3175">
                  <c:v>31.76</c:v>
                </c:pt>
                <c:pt idx="3176">
                  <c:v>31.77</c:v>
                </c:pt>
                <c:pt idx="3177">
                  <c:v>31.78</c:v>
                </c:pt>
                <c:pt idx="3178">
                  <c:v>31.79</c:v>
                </c:pt>
                <c:pt idx="3179">
                  <c:v>31.8</c:v>
                </c:pt>
                <c:pt idx="3180">
                  <c:v>31.81</c:v>
                </c:pt>
                <c:pt idx="3181">
                  <c:v>31.82</c:v>
                </c:pt>
                <c:pt idx="3182">
                  <c:v>31.83</c:v>
                </c:pt>
                <c:pt idx="3183">
                  <c:v>31.84</c:v>
                </c:pt>
                <c:pt idx="3184">
                  <c:v>31.85</c:v>
                </c:pt>
                <c:pt idx="3185">
                  <c:v>31.86</c:v>
                </c:pt>
                <c:pt idx="3186">
                  <c:v>31.87</c:v>
                </c:pt>
                <c:pt idx="3187">
                  <c:v>31.88</c:v>
                </c:pt>
                <c:pt idx="3188">
                  <c:v>31.89</c:v>
                </c:pt>
                <c:pt idx="3189">
                  <c:v>31.9</c:v>
                </c:pt>
                <c:pt idx="3190">
                  <c:v>31.91</c:v>
                </c:pt>
                <c:pt idx="3191">
                  <c:v>31.92</c:v>
                </c:pt>
                <c:pt idx="3192">
                  <c:v>31.93</c:v>
                </c:pt>
                <c:pt idx="3193">
                  <c:v>31.94</c:v>
                </c:pt>
                <c:pt idx="3194">
                  <c:v>31.95</c:v>
                </c:pt>
                <c:pt idx="3195">
                  <c:v>31.96</c:v>
                </c:pt>
                <c:pt idx="3196">
                  <c:v>31.97</c:v>
                </c:pt>
                <c:pt idx="3197">
                  <c:v>31.98</c:v>
                </c:pt>
                <c:pt idx="3198">
                  <c:v>31.99</c:v>
                </c:pt>
                <c:pt idx="3199">
                  <c:v>32</c:v>
                </c:pt>
                <c:pt idx="3200">
                  <c:v>32.01</c:v>
                </c:pt>
                <c:pt idx="3201">
                  <c:v>32.020000000000003</c:v>
                </c:pt>
                <c:pt idx="3202">
                  <c:v>32.03</c:v>
                </c:pt>
                <c:pt idx="3203">
                  <c:v>32.04</c:v>
                </c:pt>
                <c:pt idx="3204">
                  <c:v>32.049999999999997</c:v>
                </c:pt>
                <c:pt idx="3205">
                  <c:v>32.06</c:v>
                </c:pt>
                <c:pt idx="3206">
                  <c:v>32.07</c:v>
                </c:pt>
                <c:pt idx="3207">
                  <c:v>32.08</c:v>
                </c:pt>
                <c:pt idx="3208">
                  <c:v>32.090000000000003</c:v>
                </c:pt>
                <c:pt idx="3209">
                  <c:v>32.1</c:v>
                </c:pt>
                <c:pt idx="3210">
                  <c:v>32.11</c:v>
                </c:pt>
                <c:pt idx="3211">
                  <c:v>32.119999999999997</c:v>
                </c:pt>
                <c:pt idx="3212">
                  <c:v>32.130000000000003</c:v>
                </c:pt>
                <c:pt idx="3213">
                  <c:v>32.14</c:v>
                </c:pt>
                <c:pt idx="3214">
                  <c:v>32.15</c:v>
                </c:pt>
                <c:pt idx="3215">
                  <c:v>32.159999999999997</c:v>
                </c:pt>
                <c:pt idx="3216">
                  <c:v>32.17</c:v>
                </c:pt>
                <c:pt idx="3217">
                  <c:v>32.18</c:v>
                </c:pt>
                <c:pt idx="3218">
                  <c:v>32.19</c:v>
                </c:pt>
                <c:pt idx="3219">
                  <c:v>32.200000000000003</c:v>
                </c:pt>
                <c:pt idx="3220">
                  <c:v>32.21</c:v>
                </c:pt>
                <c:pt idx="3221">
                  <c:v>32.22</c:v>
                </c:pt>
                <c:pt idx="3222">
                  <c:v>32.229999999999997</c:v>
                </c:pt>
                <c:pt idx="3223">
                  <c:v>32.24</c:v>
                </c:pt>
                <c:pt idx="3224">
                  <c:v>32.25</c:v>
                </c:pt>
                <c:pt idx="3225">
                  <c:v>32.26</c:v>
                </c:pt>
                <c:pt idx="3226">
                  <c:v>32.270000000000003</c:v>
                </c:pt>
                <c:pt idx="3227">
                  <c:v>32.28</c:v>
                </c:pt>
                <c:pt idx="3228">
                  <c:v>32.29</c:v>
                </c:pt>
                <c:pt idx="3229">
                  <c:v>32.299999999999997</c:v>
                </c:pt>
                <c:pt idx="3230">
                  <c:v>32.31</c:v>
                </c:pt>
                <c:pt idx="3231">
                  <c:v>32.32</c:v>
                </c:pt>
                <c:pt idx="3232">
                  <c:v>32.33</c:v>
                </c:pt>
                <c:pt idx="3233">
                  <c:v>32.340000000000003</c:v>
                </c:pt>
                <c:pt idx="3234">
                  <c:v>32.35</c:v>
                </c:pt>
                <c:pt idx="3235">
                  <c:v>32.36</c:v>
                </c:pt>
                <c:pt idx="3236">
                  <c:v>32.369999999999997</c:v>
                </c:pt>
                <c:pt idx="3237">
                  <c:v>32.380000000000003</c:v>
                </c:pt>
                <c:pt idx="3238">
                  <c:v>32.39</c:v>
                </c:pt>
                <c:pt idx="3239">
                  <c:v>32.4</c:v>
                </c:pt>
                <c:pt idx="3240">
                  <c:v>32.409999999999997</c:v>
                </c:pt>
                <c:pt idx="3241">
                  <c:v>32.42</c:v>
                </c:pt>
                <c:pt idx="3242">
                  <c:v>32.43</c:v>
                </c:pt>
                <c:pt idx="3243">
                  <c:v>32.44</c:v>
                </c:pt>
                <c:pt idx="3244">
                  <c:v>32.450000000000003</c:v>
                </c:pt>
                <c:pt idx="3245">
                  <c:v>32.46</c:v>
                </c:pt>
                <c:pt idx="3246">
                  <c:v>32.47</c:v>
                </c:pt>
                <c:pt idx="3247">
                  <c:v>32.479999999999997</c:v>
                </c:pt>
                <c:pt idx="3248">
                  <c:v>32.49</c:v>
                </c:pt>
                <c:pt idx="3249">
                  <c:v>32.5</c:v>
                </c:pt>
                <c:pt idx="3250">
                  <c:v>32.51</c:v>
                </c:pt>
                <c:pt idx="3251">
                  <c:v>32.520000000000003</c:v>
                </c:pt>
                <c:pt idx="3252">
                  <c:v>32.53</c:v>
                </c:pt>
                <c:pt idx="3253">
                  <c:v>32.54</c:v>
                </c:pt>
                <c:pt idx="3254">
                  <c:v>32.549999999999997</c:v>
                </c:pt>
                <c:pt idx="3255">
                  <c:v>32.56</c:v>
                </c:pt>
                <c:pt idx="3256">
                  <c:v>32.57</c:v>
                </c:pt>
                <c:pt idx="3257">
                  <c:v>32.58</c:v>
                </c:pt>
                <c:pt idx="3258">
                  <c:v>32.590000000000003</c:v>
                </c:pt>
                <c:pt idx="3259">
                  <c:v>32.6</c:v>
                </c:pt>
                <c:pt idx="3260">
                  <c:v>32.61</c:v>
                </c:pt>
                <c:pt idx="3261">
                  <c:v>32.619999999999997</c:v>
                </c:pt>
                <c:pt idx="3262">
                  <c:v>32.630000000000003</c:v>
                </c:pt>
                <c:pt idx="3263">
                  <c:v>32.64</c:v>
                </c:pt>
                <c:pt idx="3264">
                  <c:v>32.65</c:v>
                </c:pt>
                <c:pt idx="3265">
                  <c:v>32.659999999999997</c:v>
                </c:pt>
                <c:pt idx="3266">
                  <c:v>32.67</c:v>
                </c:pt>
                <c:pt idx="3267">
                  <c:v>32.68</c:v>
                </c:pt>
                <c:pt idx="3268">
                  <c:v>32.69</c:v>
                </c:pt>
                <c:pt idx="3269">
                  <c:v>32.700000000000003</c:v>
                </c:pt>
                <c:pt idx="3270">
                  <c:v>32.71</c:v>
                </c:pt>
                <c:pt idx="3271">
                  <c:v>32.72</c:v>
                </c:pt>
                <c:pt idx="3272">
                  <c:v>32.729999999999997</c:v>
                </c:pt>
                <c:pt idx="3273">
                  <c:v>32.74</c:v>
                </c:pt>
                <c:pt idx="3274">
                  <c:v>32.75</c:v>
                </c:pt>
                <c:pt idx="3275">
                  <c:v>32.76</c:v>
                </c:pt>
                <c:pt idx="3276">
                  <c:v>32.770000000000003</c:v>
                </c:pt>
                <c:pt idx="3277">
                  <c:v>32.78</c:v>
                </c:pt>
                <c:pt idx="3278">
                  <c:v>32.79</c:v>
                </c:pt>
                <c:pt idx="3279">
                  <c:v>32.799999999999997</c:v>
                </c:pt>
                <c:pt idx="3280">
                  <c:v>32.81</c:v>
                </c:pt>
                <c:pt idx="3281">
                  <c:v>32.82</c:v>
                </c:pt>
                <c:pt idx="3282">
                  <c:v>32.83</c:v>
                </c:pt>
                <c:pt idx="3283">
                  <c:v>32.840000000000003</c:v>
                </c:pt>
                <c:pt idx="3284">
                  <c:v>32.85</c:v>
                </c:pt>
                <c:pt idx="3285">
                  <c:v>32.86</c:v>
                </c:pt>
                <c:pt idx="3286">
                  <c:v>32.869999999999997</c:v>
                </c:pt>
                <c:pt idx="3287">
                  <c:v>32.880000000000003</c:v>
                </c:pt>
                <c:pt idx="3288">
                  <c:v>32.89</c:v>
                </c:pt>
                <c:pt idx="3289">
                  <c:v>32.9</c:v>
                </c:pt>
                <c:pt idx="3290">
                  <c:v>32.909999999999997</c:v>
                </c:pt>
                <c:pt idx="3291">
                  <c:v>32.92</c:v>
                </c:pt>
                <c:pt idx="3292">
                  <c:v>32.93</c:v>
                </c:pt>
                <c:pt idx="3293">
                  <c:v>32.94</c:v>
                </c:pt>
                <c:pt idx="3294">
                  <c:v>32.950000000000003</c:v>
                </c:pt>
                <c:pt idx="3295">
                  <c:v>32.96</c:v>
                </c:pt>
                <c:pt idx="3296">
                  <c:v>32.97</c:v>
                </c:pt>
                <c:pt idx="3297">
                  <c:v>32.979999999999997</c:v>
                </c:pt>
                <c:pt idx="3298">
                  <c:v>32.99</c:v>
                </c:pt>
                <c:pt idx="3299">
                  <c:v>33</c:v>
                </c:pt>
                <c:pt idx="3300">
                  <c:v>33.01</c:v>
                </c:pt>
                <c:pt idx="3301">
                  <c:v>33.020000000000003</c:v>
                </c:pt>
                <c:pt idx="3302">
                  <c:v>33.03</c:v>
                </c:pt>
                <c:pt idx="3303">
                  <c:v>33.04</c:v>
                </c:pt>
                <c:pt idx="3304">
                  <c:v>33.049999999999997</c:v>
                </c:pt>
                <c:pt idx="3305">
                  <c:v>33.06</c:v>
                </c:pt>
                <c:pt idx="3306">
                  <c:v>33.07</c:v>
                </c:pt>
                <c:pt idx="3307">
                  <c:v>33.08</c:v>
                </c:pt>
                <c:pt idx="3308">
                  <c:v>33.090000000000003</c:v>
                </c:pt>
                <c:pt idx="3309">
                  <c:v>33.1</c:v>
                </c:pt>
                <c:pt idx="3310">
                  <c:v>33.11</c:v>
                </c:pt>
                <c:pt idx="3311">
                  <c:v>33.119999999999997</c:v>
                </c:pt>
                <c:pt idx="3312">
                  <c:v>33.130000000000003</c:v>
                </c:pt>
                <c:pt idx="3313">
                  <c:v>33.14</c:v>
                </c:pt>
                <c:pt idx="3314">
                  <c:v>33.15</c:v>
                </c:pt>
                <c:pt idx="3315">
                  <c:v>33.159999999999997</c:v>
                </c:pt>
                <c:pt idx="3316">
                  <c:v>33.17</c:v>
                </c:pt>
                <c:pt idx="3317">
                  <c:v>33.18</c:v>
                </c:pt>
                <c:pt idx="3318">
                  <c:v>33.19</c:v>
                </c:pt>
                <c:pt idx="3319">
                  <c:v>33.200000000000003</c:v>
                </c:pt>
                <c:pt idx="3320">
                  <c:v>33.21</c:v>
                </c:pt>
                <c:pt idx="3321">
                  <c:v>33.22</c:v>
                </c:pt>
                <c:pt idx="3322">
                  <c:v>33.229999999999997</c:v>
                </c:pt>
                <c:pt idx="3323">
                  <c:v>33.24</c:v>
                </c:pt>
                <c:pt idx="3324">
                  <c:v>33.25</c:v>
                </c:pt>
                <c:pt idx="3325">
                  <c:v>33.26</c:v>
                </c:pt>
                <c:pt idx="3326">
                  <c:v>33.270000000000003</c:v>
                </c:pt>
                <c:pt idx="3327">
                  <c:v>33.28</c:v>
                </c:pt>
                <c:pt idx="3328">
                  <c:v>33.29</c:v>
                </c:pt>
                <c:pt idx="3329">
                  <c:v>33.299999999999997</c:v>
                </c:pt>
                <c:pt idx="3330">
                  <c:v>33.31</c:v>
                </c:pt>
                <c:pt idx="3331">
                  <c:v>33.32</c:v>
                </c:pt>
                <c:pt idx="3332">
                  <c:v>33.33</c:v>
                </c:pt>
                <c:pt idx="3333">
                  <c:v>33.340000000000003</c:v>
                </c:pt>
                <c:pt idx="3334">
                  <c:v>33.35</c:v>
                </c:pt>
                <c:pt idx="3335">
                  <c:v>33.36</c:v>
                </c:pt>
                <c:pt idx="3336">
                  <c:v>33.369999999999997</c:v>
                </c:pt>
                <c:pt idx="3337">
                  <c:v>33.380000000000003</c:v>
                </c:pt>
                <c:pt idx="3338">
                  <c:v>33.39</c:v>
                </c:pt>
                <c:pt idx="3339">
                  <c:v>33.4</c:v>
                </c:pt>
                <c:pt idx="3340">
                  <c:v>33.409999999999997</c:v>
                </c:pt>
                <c:pt idx="3341">
                  <c:v>33.42</c:v>
                </c:pt>
                <c:pt idx="3342">
                  <c:v>33.43</c:v>
                </c:pt>
                <c:pt idx="3343">
                  <c:v>33.44</c:v>
                </c:pt>
                <c:pt idx="3344">
                  <c:v>33.450000000000003</c:v>
                </c:pt>
                <c:pt idx="3345">
                  <c:v>33.46</c:v>
                </c:pt>
                <c:pt idx="3346">
                  <c:v>33.47</c:v>
                </c:pt>
                <c:pt idx="3347">
                  <c:v>33.479999999999997</c:v>
                </c:pt>
                <c:pt idx="3348">
                  <c:v>33.49</c:v>
                </c:pt>
                <c:pt idx="3349">
                  <c:v>33.5</c:v>
                </c:pt>
                <c:pt idx="3350">
                  <c:v>33.51</c:v>
                </c:pt>
                <c:pt idx="3351">
                  <c:v>33.520000000000003</c:v>
                </c:pt>
                <c:pt idx="3352">
                  <c:v>33.53</c:v>
                </c:pt>
                <c:pt idx="3353">
                  <c:v>33.54</c:v>
                </c:pt>
                <c:pt idx="3354">
                  <c:v>33.549999999999997</c:v>
                </c:pt>
                <c:pt idx="3355">
                  <c:v>33.56</c:v>
                </c:pt>
                <c:pt idx="3356">
                  <c:v>33.57</c:v>
                </c:pt>
                <c:pt idx="3357">
                  <c:v>33.58</c:v>
                </c:pt>
                <c:pt idx="3358">
                  <c:v>33.590000000000003</c:v>
                </c:pt>
                <c:pt idx="3359">
                  <c:v>33.6</c:v>
                </c:pt>
                <c:pt idx="3360">
                  <c:v>33.61</c:v>
                </c:pt>
                <c:pt idx="3361">
                  <c:v>33.619999999999997</c:v>
                </c:pt>
                <c:pt idx="3362">
                  <c:v>33.630000000000003</c:v>
                </c:pt>
                <c:pt idx="3363">
                  <c:v>33.64</c:v>
                </c:pt>
                <c:pt idx="3364">
                  <c:v>33.65</c:v>
                </c:pt>
                <c:pt idx="3365">
                  <c:v>33.659999999999997</c:v>
                </c:pt>
                <c:pt idx="3366">
                  <c:v>33.67</c:v>
                </c:pt>
                <c:pt idx="3367">
                  <c:v>33.68</c:v>
                </c:pt>
                <c:pt idx="3368">
                  <c:v>33.69</c:v>
                </c:pt>
                <c:pt idx="3369">
                  <c:v>33.700000000000003</c:v>
                </c:pt>
                <c:pt idx="3370">
                  <c:v>33.71</c:v>
                </c:pt>
                <c:pt idx="3371">
                  <c:v>33.72</c:v>
                </c:pt>
                <c:pt idx="3372">
                  <c:v>33.729999999999997</c:v>
                </c:pt>
                <c:pt idx="3373">
                  <c:v>33.74</c:v>
                </c:pt>
                <c:pt idx="3374">
                  <c:v>33.75</c:v>
                </c:pt>
                <c:pt idx="3375">
                  <c:v>33.76</c:v>
                </c:pt>
                <c:pt idx="3376">
                  <c:v>33.770000000000003</c:v>
                </c:pt>
                <c:pt idx="3377">
                  <c:v>33.78</c:v>
                </c:pt>
                <c:pt idx="3378">
                  <c:v>33.79</c:v>
                </c:pt>
                <c:pt idx="3379">
                  <c:v>33.799999999999997</c:v>
                </c:pt>
                <c:pt idx="3380">
                  <c:v>33.81</c:v>
                </c:pt>
                <c:pt idx="3381">
                  <c:v>33.82</c:v>
                </c:pt>
                <c:pt idx="3382">
                  <c:v>33.83</c:v>
                </c:pt>
                <c:pt idx="3383">
                  <c:v>33.840000000000003</c:v>
                </c:pt>
                <c:pt idx="3384">
                  <c:v>33.85</c:v>
                </c:pt>
                <c:pt idx="3385">
                  <c:v>33.86</c:v>
                </c:pt>
                <c:pt idx="3386">
                  <c:v>33.869999999999997</c:v>
                </c:pt>
                <c:pt idx="3387">
                  <c:v>33.880000000000003</c:v>
                </c:pt>
                <c:pt idx="3388">
                  <c:v>33.89</c:v>
                </c:pt>
                <c:pt idx="3389">
                  <c:v>33.9</c:v>
                </c:pt>
                <c:pt idx="3390">
                  <c:v>33.909999999999997</c:v>
                </c:pt>
                <c:pt idx="3391">
                  <c:v>33.92</c:v>
                </c:pt>
                <c:pt idx="3392">
                  <c:v>33.93</c:v>
                </c:pt>
                <c:pt idx="3393">
                  <c:v>33.94</c:v>
                </c:pt>
                <c:pt idx="3394">
                  <c:v>33.950000000000003</c:v>
                </c:pt>
                <c:pt idx="3395">
                  <c:v>33.96</c:v>
                </c:pt>
                <c:pt idx="3396">
                  <c:v>33.97</c:v>
                </c:pt>
                <c:pt idx="3397">
                  <c:v>33.979999999999997</c:v>
                </c:pt>
                <c:pt idx="3398">
                  <c:v>33.99</c:v>
                </c:pt>
                <c:pt idx="3399">
                  <c:v>34</c:v>
                </c:pt>
                <c:pt idx="3400">
                  <c:v>34.01</c:v>
                </c:pt>
                <c:pt idx="3401">
                  <c:v>34.020000000000003</c:v>
                </c:pt>
                <c:pt idx="3402">
                  <c:v>34.03</c:v>
                </c:pt>
                <c:pt idx="3403">
                  <c:v>34.04</c:v>
                </c:pt>
                <c:pt idx="3404">
                  <c:v>34.049999999999997</c:v>
                </c:pt>
                <c:pt idx="3405">
                  <c:v>34.06</c:v>
                </c:pt>
                <c:pt idx="3406">
                  <c:v>34.07</c:v>
                </c:pt>
                <c:pt idx="3407">
                  <c:v>34.08</c:v>
                </c:pt>
                <c:pt idx="3408">
                  <c:v>34.090000000000003</c:v>
                </c:pt>
                <c:pt idx="3409">
                  <c:v>34.1</c:v>
                </c:pt>
                <c:pt idx="3410">
                  <c:v>34.11</c:v>
                </c:pt>
                <c:pt idx="3411">
                  <c:v>34.119999999999997</c:v>
                </c:pt>
                <c:pt idx="3412">
                  <c:v>34.130000000000003</c:v>
                </c:pt>
                <c:pt idx="3413">
                  <c:v>34.14</c:v>
                </c:pt>
                <c:pt idx="3414">
                  <c:v>34.15</c:v>
                </c:pt>
                <c:pt idx="3415">
                  <c:v>34.159999999999997</c:v>
                </c:pt>
                <c:pt idx="3416">
                  <c:v>34.17</c:v>
                </c:pt>
                <c:pt idx="3417">
                  <c:v>34.18</c:v>
                </c:pt>
                <c:pt idx="3418">
                  <c:v>34.19</c:v>
                </c:pt>
                <c:pt idx="3419">
                  <c:v>34.200000000000003</c:v>
                </c:pt>
                <c:pt idx="3420">
                  <c:v>34.21</c:v>
                </c:pt>
                <c:pt idx="3421">
                  <c:v>34.22</c:v>
                </c:pt>
                <c:pt idx="3422">
                  <c:v>34.229999999999997</c:v>
                </c:pt>
                <c:pt idx="3423">
                  <c:v>34.24</c:v>
                </c:pt>
                <c:pt idx="3424">
                  <c:v>34.25</c:v>
                </c:pt>
                <c:pt idx="3425">
                  <c:v>34.26</c:v>
                </c:pt>
                <c:pt idx="3426">
                  <c:v>34.270000000000003</c:v>
                </c:pt>
                <c:pt idx="3427">
                  <c:v>34.28</c:v>
                </c:pt>
                <c:pt idx="3428">
                  <c:v>34.29</c:v>
                </c:pt>
                <c:pt idx="3429">
                  <c:v>34.299999999999997</c:v>
                </c:pt>
                <c:pt idx="3430">
                  <c:v>34.31</c:v>
                </c:pt>
                <c:pt idx="3431">
                  <c:v>34.32</c:v>
                </c:pt>
                <c:pt idx="3432">
                  <c:v>34.33</c:v>
                </c:pt>
                <c:pt idx="3433">
                  <c:v>34.340000000000003</c:v>
                </c:pt>
                <c:pt idx="3434">
                  <c:v>34.35</c:v>
                </c:pt>
                <c:pt idx="3435">
                  <c:v>34.36</c:v>
                </c:pt>
                <c:pt idx="3436">
                  <c:v>34.369999999999997</c:v>
                </c:pt>
                <c:pt idx="3437">
                  <c:v>34.380000000000003</c:v>
                </c:pt>
                <c:pt idx="3438">
                  <c:v>34.39</c:v>
                </c:pt>
                <c:pt idx="3439">
                  <c:v>34.4</c:v>
                </c:pt>
                <c:pt idx="3440">
                  <c:v>34.409999999999997</c:v>
                </c:pt>
                <c:pt idx="3441">
                  <c:v>34.42</c:v>
                </c:pt>
                <c:pt idx="3442">
                  <c:v>34.43</c:v>
                </c:pt>
                <c:pt idx="3443">
                  <c:v>34.44</c:v>
                </c:pt>
                <c:pt idx="3444">
                  <c:v>34.450000000000003</c:v>
                </c:pt>
                <c:pt idx="3445">
                  <c:v>34.46</c:v>
                </c:pt>
                <c:pt idx="3446">
                  <c:v>34.47</c:v>
                </c:pt>
                <c:pt idx="3447">
                  <c:v>34.479999999999997</c:v>
                </c:pt>
                <c:pt idx="3448">
                  <c:v>34.49</c:v>
                </c:pt>
                <c:pt idx="3449">
                  <c:v>34.5</c:v>
                </c:pt>
                <c:pt idx="3450">
                  <c:v>34.51</c:v>
                </c:pt>
                <c:pt idx="3451">
                  <c:v>34.520000000000003</c:v>
                </c:pt>
                <c:pt idx="3452">
                  <c:v>34.53</c:v>
                </c:pt>
                <c:pt idx="3453">
                  <c:v>34.54</c:v>
                </c:pt>
                <c:pt idx="3454">
                  <c:v>34.549999999999997</c:v>
                </c:pt>
                <c:pt idx="3455">
                  <c:v>34.56</c:v>
                </c:pt>
                <c:pt idx="3456">
                  <c:v>34.57</c:v>
                </c:pt>
                <c:pt idx="3457">
                  <c:v>34.58</c:v>
                </c:pt>
                <c:pt idx="3458">
                  <c:v>34.590000000000003</c:v>
                </c:pt>
                <c:pt idx="3459">
                  <c:v>34.6</c:v>
                </c:pt>
                <c:pt idx="3460">
                  <c:v>34.61</c:v>
                </c:pt>
                <c:pt idx="3461">
                  <c:v>34.619999999999997</c:v>
                </c:pt>
                <c:pt idx="3462">
                  <c:v>34.630000000000003</c:v>
                </c:pt>
                <c:pt idx="3463">
                  <c:v>34.64</c:v>
                </c:pt>
                <c:pt idx="3464">
                  <c:v>34.65</c:v>
                </c:pt>
                <c:pt idx="3465">
                  <c:v>34.659999999999997</c:v>
                </c:pt>
                <c:pt idx="3466">
                  <c:v>34.67</c:v>
                </c:pt>
                <c:pt idx="3467">
                  <c:v>34.68</c:v>
                </c:pt>
                <c:pt idx="3468">
                  <c:v>34.69</c:v>
                </c:pt>
                <c:pt idx="3469">
                  <c:v>34.700000000000003</c:v>
                </c:pt>
                <c:pt idx="3470">
                  <c:v>34.71</c:v>
                </c:pt>
                <c:pt idx="3471">
                  <c:v>34.72</c:v>
                </c:pt>
                <c:pt idx="3472">
                  <c:v>34.729999999999997</c:v>
                </c:pt>
                <c:pt idx="3473">
                  <c:v>34.74</c:v>
                </c:pt>
                <c:pt idx="3474">
                  <c:v>34.75</c:v>
                </c:pt>
                <c:pt idx="3475">
                  <c:v>34.76</c:v>
                </c:pt>
                <c:pt idx="3476">
                  <c:v>34.770000000000003</c:v>
                </c:pt>
                <c:pt idx="3477">
                  <c:v>34.78</c:v>
                </c:pt>
                <c:pt idx="3478">
                  <c:v>34.79</c:v>
                </c:pt>
                <c:pt idx="3479">
                  <c:v>34.799999999999997</c:v>
                </c:pt>
                <c:pt idx="3480">
                  <c:v>34.81</c:v>
                </c:pt>
                <c:pt idx="3481">
                  <c:v>34.82</c:v>
                </c:pt>
                <c:pt idx="3482">
                  <c:v>34.83</c:v>
                </c:pt>
                <c:pt idx="3483">
                  <c:v>34.840000000000003</c:v>
                </c:pt>
                <c:pt idx="3484">
                  <c:v>34.85</c:v>
                </c:pt>
                <c:pt idx="3485">
                  <c:v>34.86</c:v>
                </c:pt>
                <c:pt idx="3486">
                  <c:v>34.869999999999997</c:v>
                </c:pt>
                <c:pt idx="3487">
                  <c:v>34.880000000000003</c:v>
                </c:pt>
                <c:pt idx="3488">
                  <c:v>34.89</c:v>
                </c:pt>
                <c:pt idx="3489">
                  <c:v>34.9</c:v>
                </c:pt>
                <c:pt idx="3490">
                  <c:v>34.909999999999997</c:v>
                </c:pt>
                <c:pt idx="3491">
                  <c:v>34.92</c:v>
                </c:pt>
                <c:pt idx="3492">
                  <c:v>34.93</c:v>
                </c:pt>
                <c:pt idx="3493">
                  <c:v>34.94</c:v>
                </c:pt>
                <c:pt idx="3494">
                  <c:v>34.950000000000003</c:v>
                </c:pt>
                <c:pt idx="3495">
                  <c:v>34.96</c:v>
                </c:pt>
                <c:pt idx="3496">
                  <c:v>34.97</c:v>
                </c:pt>
                <c:pt idx="3497">
                  <c:v>34.979999999999997</c:v>
                </c:pt>
                <c:pt idx="3498">
                  <c:v>34.99</c:v>
                </c:pt>
                <c:pt idx="3499">
                  <c:v>35</c:v>
                </c:pt>
                <c:pt idx="3500">
                  <c:v>35.01</c:v>
                </c:pt>
                <c:pt idx="3501">
                  <c:v>35.020000000000003</c:v>
                </c:pt>
                <c:pt idx="3502">
                  <c:v>35.03</c:v>
                </c:pt>
                <c:pt idx="3503">
                  <c:v>35.04</c:v>
                </c:pt>
                <c:pt idx="3504">
                  <c:v>35.049999999999997</c:v>
                </c:pt>
                <c:pt idx="3505">
                  <c:v>35.06</c:v>
                </c:pt>
                <c:pt idx="3506">
                  <c:v>35.07</c:v>
                </c:pt>
                <c:pt idx="3507">
                  <c:v>35.08</c:v>
                </c:pt>
                <c:pt idx="3508">
                  <c:v>35.090000000000003</c:v>
                </c:pt>
                <c:pt idx="3509">
                  <c:v>35.1</c:v>
                </c:pt>
                <c:pt idx="3510">
                  <c:v>35.11</c:v>
                </c:pt>
                <c:pt idx="3511">
                  <c:v>35.119999999999997</c:v>
                </c:pt>
                <c:pt idx="3512">
                  <c:v>35.130000000000003</c:v>
                </c:pt>
                <c:pt idx="3513">
                  <c:v>35.14</c:v>
                </c:pt>
                <c:pt idx="3514">
                  <c:v>35.15</c:v>
                </c:pt>
                <c:pt idx="3515">
                  <c:v>35.159999999999997</c:v>
                </c:pt>
                <c:pt idx="3516">
                  <c:v>35.17</c:v>
                </c:pt>
                <c:pt idx="3517">
                  <c:v>35.18</c:v>
                </c:pt>
                <c:pt idx="3518">
                  <c:v>35.19</c:v>
                </c:pt>
                <c:pt idx="3519">
                  <c:v>35.200000000000003</c:v>
                </c:pt>
                <c:pt idx="3520">
                  <c:v>35.21</c:v>
                </c:pt>
                <c:pt idx="3521">
                  <c:v>35.22</c:v>
                </c:pt>
                <c:pt idx="3522">
                  <c:v>35.229999999999997</c:v>
                </c:pt>
                <c:pt idx="3523">
                  <c:v>35.24</c:v>
                </c:pt>
                <c:pt idx="3524">
                  <c:v>35.25</c:v>
                </c:pt>
                <c:pt idx="3525">
                  <c:v>35.26</c:v>
                </c:pt>
                <c:pt idx="3526">
                  <c:v>35.270000000000003</c:v>
                </c:pt>
                <c:pt idx="3527">
                  <c:v>35.28</c:v>
                </c:pt>
                <c:pt idx="3528">
                  <c:v>35.29</c:v>
                </c:pt>
                <c:pt idx="3529">
                  <c:v>35.299999999999997</c:v>
                </c:pt>
                <c:pt idx="3530">
                  <c:v>35.31</c:v>
                </c:pt>
                <c:pt idx="3531">
                  <c:v>35.32</c:v>
                </c:pt>
                <c:pt idx="3532">
                  <c:v>35.33</c:v>
                </c:pt>
                <c:pt idx="3533">
                  <c:v>35.340000000000003</c:v>
                </c:pt>
                <c:pt idx="3534">
                  <c:v>35.35</c:v>
                </c:pt>
                <c:pt idx="3535">
                  <c:v>35.36</c:v>
                </c:pt>
                <c:pt idx="3536">
                  <c:v>35.369999999999997</c:v>
                </c:pt>
                <c:pt idx="3537">
                  <c:v>35.380000000000003</c:v>
                </c:pt>
                <c:pt idx="3538">
                  <c:v>35.39</c:v>
                </c:pt>
                <c:pt idx="3539">
                  <c:v>35.4</c:v>
                </c:pt>
                <c:pt idx="3540">
                  <c:v>35.409999999999997</c:v>
                </c:pt>
                <c:pt idx="3541">
                  <c:v>35.42</c:v>
                </c:pt>
                <c:pt idx="3542">
                  <c:v>35.43</c:v>
                </c:pt>
                <c:pt idx="3543">
                  <c:v>35.44</c:v>
                </c:pt>
                <c:pt idx="3544">
                  <c:v>35.450000000000003</c:v>
                </c:pt>
                <c:pt idx="3545">
                  <c:v>35.46</c:v>
                </c:pt>
                <c:pt idx="3546">
                  <c:v>35.47</c:v>
                </c:pt>
                <c:pt idx="3547">
                  <c:v>35.479999999999997</c:v>
                </c:pt>
                <c:pt idx="3548">
                  <c:v>35.49</c:v>
                </c:pt>
                <c:pt idx="3549">
                  <c:v>35.5</c:v>
                </c:pt>
                <c:pt idx="3550">
                  <c:v>35.51</c:v>
                </c:pt>
                <c:pt idx="3551">
                  <c:v>35.520000000000003</c:v>
                </c:pt>
                <c:pt idx="3552">
                  <c:v>35.53</c:v>
                </c:pt>
                <c:pt idx="3553">
                  <c:v>35.54</c:v>
                </c:pt>
                <c:pt idx="3554">
                  <c:v>35.549999999999997</c:v>
                </c:pt>
                <c:pt idx="3555">
                  <c:v>35.56</c:v>
                </c:pt>
                <c:pt idx="3556">
                  <c:v>35.57</c:v>
                </c:pt>
                <c:pt idx="3557">
                  <c:v>35.58</c:v>
                </c:pt>
                <c:pt idx="3558">
                  <c:v>35.590000000000003</c:v>
                </c:pt>
                <c:pt idx="3559">
                  <c:v>35.6</c:v>
                </c:pt>
                <c:pt idx="3560">
                  <c:v>35.61</c:v>
                </c:pt>
                <c:pt idx="3561">
                  <c:v>35.619999999999997</c:v>
                </c:pt>
                <c:pt idx="3562">
                  <c:v>35.630000000000003</c:v>
                </c:pt>
                <c:pt idx="3563">
                  <c:v>35.64</c:v>
                </c:pt>
                <c:pt idx="3564">
                  <c:v>35.65</c:v>
                </c:pt>
                <c:pt idx="3565">
                  <c:v>35.659999999999997</c:v>
                </c:pt>
                <c:pt idx="3566">
                  <c:v>35.67</c:v>
                </c:pt>
                <c:pt idx="3567">
                  <c:v>35.68</c:v>
                </c:pt>
                <c:pt idx="3568">
                  <c:v>35.69</c:v>
                </c:pt>
                <c:pt idx="3569">
                  <c:v>35.700000000000003</c:v>
                </c:pt>
                <c:pt idx="3570">
                  <c:v>35.71</c:v>
                </c:pt>
                <c:pt idx="3571">
                  <c:v>35.72</c:v>
                </c:pt>
                <c:pt idx="3572">
                  <c:v>35.729999999999997</c:v>
                </c:pt>
                <c:pt idx="3573">
                  <c:v>35.74</c:v>
                </c:pt>
                <c:pt idx="3574">
                  <c:v>35.75</c:v>
                </c:pt>
                <c:pt idx="3575">
                  <c:v>35.76</c:v>
                </c:pt>
                <c:pt idx="3576">
                  <c:v>35.770000000000003</c:v>
                </c:pt>
                <c:pt idx="3577">
                  <c:v>35.78</c:v>
                </c:pt>
                <c:pt idx="3578">
                  <c:v>35.79</c:v>
                </c:pt>
                <c:pt idx="3579">
                  <c:v>35.799999999999997</c:v>
                </c:pt>
                <c:pt idx="3580">
                  <c:v>35.81</c:v>
                </c:pt>
                <c:pt idx="3581">
                  <c:v>35.82</c:v>
                </c:pt>
                <c:pt idx="3582">
                  <c:v>35.83</c:v>
                </c:pt>
                <c:pt idx="3583">
                  <c:v>35.840000000000003</c:v>
                </c:pt>
                <c:pt idx="3584">
                  <c:v>35.85</c:v>
                </c:pt>
                <c:pt idx="3585">
                  <c:v>35.86</c:v>
                </c:pt>
                <c:pt idx="3586">
                  <c:v>35.869999999999997</c:v>
                </c:pt>
                <c:pt idx="3587">
                  <c:v>35.880000000000003</c:v>
                </c:pt>
                <c:pt idx="3588">
                  <c:v>35.89</c:v>
                </c:pt>
                <c:pt idx="3589">
                  <c:v>35.9</c:v>
                </c:pt>
                <c:pt idx="3590">
                  <c:v>35.909999999999997</c:v>
                </c:pt>
                <c:pt idx="3591">
                  <c:v>35.92</c:v>
                </c:pt>
                <c:pt idx="3592">
                  <c:v>35.93</c:v>
                </c:pt>
                <c:pt idx="3593">
                  <c:v>35.94</c:v>
                </c:pt>
                <c:pt idx="3594">
                  <c:v>35.950000000000003</c:v>
                </c:pt>
                <c:pt idx="3595">
                  <c:v>35.96</c:v>
                </c:pt>
                <c:pt idx="3596">
                  <c:v>35.97</c:v>
                </c:pt>
                <c:pt idx="3597">
                  <c:v>35.979999999999997</c:v>
                </c:pt>
                <c:pt idx="3598">
                  <c:v>35.99</c:v>
                </c:pt>
                <c:pt idx="3599">
                  <c:v>36</c:v>
                </c:pt>
                <c:pt idx="3600">
                  <c:v>36.01</c:v>
                </c:pt>
                <c:pt idx="3601">
                  <c:v>36.020000000000003</c:v>
                </c:pt>
                <c:pt idx="3602">
                  <c:v>36.03</c:v>
                </c:pt>
                <c:pt idx="3603">
                  <c:v>36.04</c:v>
                </c:pt>
                <c:pt idx="3604">
                  <c:v>36.049999999999997</c:v>
                </c:pt>
                <c:pt idx="3605">
                  <c:v>36.06</c:v>
                </c:pt>
                <c:pt idx="3606">
                  <c:v>36.07</c:v>
                </c:pt>
                <c:pt idx="3607">
                  <c:v>36.08</c:v>
                </c:pt>
                <c:pt idx="3608">
                  <c:v>36.090000000000003</c:v>
                </c:pt>
                <c:pt idx="3609">
                  <c:v>36.1</c:v>
                </c:pt>
                <c:pt idx="3610">
                  <c:v>36.11</c:v>
                </c:pt>
                <c:pt idx="3611">
                  <c:v>36.119999999999997</c:v>
                </c:pt>
                <c:pt idx="3612">
                  <c:v>36.130000000000003</c:v>
                </c:pt>
                <c:pt idx="3613">
                  <c:v>36.14</c:v>
                </c:pt>
                <c:pt idx="3614">
                  <c:v>36.15</c:v>
                </c:pt>
                <c:pt idx="3615">
                  <c:v>36.159999999999997</c:v>
                </c:pt>
                <c:pt idx="3616">
                  <c:v>36.17</c:v>
                </c:pt>
                <c:pt idx="3617">
                  <c:v>36.18</c:v>
                </c:pt>
                <c:pt idx="3618">
                  <c:v>36.19</c:v>
                </c:pt>
                <c:pt idx="3619">
                  <c:v>36.200000000000003</c:v>
                </c:pt>
                <c:pt idx="3620">
                  <c:v>36.21</c:v>
                </c:pt>
                <c:pt idx="3621">
                  <c:v>36.22</c:v>
                </c:pt>
                <c:pt idx="3622">
                  <c:v>36.229999999999997</c:v>
                </c:pt>
                <c:pt idx="3623">
                  <c:v>36.24</c:v>
                </c:pt>
                <c:pt idx="3624">
                  <c:v>36.25</c:v>
                </c:pt>
                <c:pt idx="3625">
                  <c:v>36.26</c:v>
                </c:pt>
                <c:pt idx="3626">
                  <c:v>36.270000000000003</c:v>
                </c:pt>
                <c:pt idx="3627">
                  <c:v>36.28</c:v>
                </c:pt>
                <c:pt idx="3628">
                  <c:v>36.29</c:v>
                </c:pt>
                <c:pt idx="3629">
                  <c:v>36.299999999999997</c:v>
                </c:pt>
                <c:pt idx="3630">
                  <c:v>36.31</c:v>
                </c:pt>
                <c:pt idx="3631">
                  <c:v>36.32</c:v>
                </c:pt>
                <c:pt idx="3632">
                  <c:v>36.33</c:v>
                </c:pt>
                <c:pt idx="3633">
                  <c:v>36.340000000000003</c:v>
                </c:pt>
                <c:pt idx="3634">
                  <c:v>36.35</c:v>
                </c:pt>
                <c:pt idx="3635">
                  <c:v>36.36</c:v>
                </c:pt>
                <c:pt idx="3636">
                  <c:v>36.369999999999997</c:v>
                </c:pt>
                <c:pt idx="3637">
                  <c:v>36.380000000000003</c:v>
                </c:pt>
                <c:pt idx="3638">
                  <c:v>36.39</c:v>
                </c:pt>
                <c:pt idx="3639">
                  <c:v>36.4</c:v>
                </c:pt>
                <c:pt idx="3640">
                  <c:v>36.409999999999997</c:v>
                </c:pt>
                <c:pt idx="3641">
                  <c:v>36.42</c:v>
                </c:pt>
                <c:pt idx="3642">
                  <c:v>36.43</c:v>
                </c:pt>
                <c:pt idx="3643">
                  <c:v>36.44</c:v>
                </c:pt>
                <c:pt idx="3644">
                  <c:v>36.450000000000003</c:v>
                </c:pt>
                <c:pt idx="3645">
                  <c:v>36.46</c:v>
                </c:pt>
                <c:pt idx="3646">
                  <c:v>36.47</c:v>
                </c:pt>
                <c:pt idx="3647">
                  <c:v>36.479999999999997</c:v>
                </c:pt>
                <c:pt idx="3648">
                  <c:v>36.49</c:v>
                </c:pt>
                <c:pt idx="3649">
                  <c:v>36.5</c:v>
                </c:pt>
                <c:pt idx="3650">
                  <c:v>36.51</c:v>
                </c:pt>
                <c:pt idx="3651">
                  <c:v>36.520000000000003</c:v>
                </c:pt>
                <c:pt idx="3652">
                  <c:v>36.53</c:v>
                </c:pt>
                <c:pt idx="3653">
                  <c:v>36.54</c:v>
                </c:pt>
                <c:pt idx="3654">
                  <c:v>36.549999999999997</c:v>
                </c:pt>
                <c:pt idx="3655">
                  <c:v>36.56</c:v>
                </c:pt>
                <c:pt idx="3656">
                  <c:v>36.57</c:v>
                </c:pt>
                <c:pt idx="3657">
                  <c:v>36.58</c:v>
                </c:pt>
                <c:pt idx="3658">
                  <c:v>36.590000000000003</c:v>
                </c:pt>
                <c:pt idx="3659">
                  <c:v>36.6</c:v>
                </c:pt>
                <c:pt idx="3660">
                  <c:v>36.61</c:v>
                </c:pt>
                <c:pt idx="3661">
                  <c:v>36.619999999999997</c:v>
                </c:pt>
                <c:pt idx="3662">
                  <c:v>36.630000000000003</c:v>
                </c:pt>
                <c:pt idx="3663">
                  <c:v>36.64</c:v>
                </c:pt>
                <c:pt idx="3664">
                  <c:v>36.65</c:v>
                </c:pt>
                <c:pt idx="3665">
                  <c:v>36.659999999999997</c:v>
                </c:pt>
                <c:pt idx="3666">
                  <c:v>36.67</c:v>
                </c:pt>
                <c:pt idx="3667">
                  <c:v>36.68</c:v>
                </c:pt>
                <c:pt idx="3668">
                  <c:v>36.69</c:v>
                </c:pt>
                <c:pt idx="3669">
                  <c:v>36.700000000000003</c:v>
                </c:pt>
                <c:pt idx="3670">
                  <c:v>36.71</c:v>
                </c:pt>
                <c:pt idx="3671">
                  <c:v>36.72</c:v>
                </c:pt>
                <c:pt idx="3672">
                  <c:v>36.729999999999997</c:v>
                </c:pt>
                <c:pt idx="3673">
                  <c:v>36.74</c:v>
                </c:pt>
                <c:pt idx="3674">
                  <c:v>36.75</c:v>
                </c:pt>
                <c:pt idx="3675">
                  <c:v>36.76</c:v>
                </c:pt>
                <c:pt idx="3676">
                  <c:v>36.770000000000003</c:v>
                </c:pt>
                <c:pt idx="3677">
                  <c:v>36.78</c:v>
                </c:pt>
                <c:pt idx="3678">
                  <c:v>36.79</c:v>
                </c:pt>
                <c:pt idx="3679">
                  <c:v>36.799999999999997</c:v>
                </c:pt>
                <c:pt idx="3680">
                  <c:v>36.81</c:v>
                </c:pt>
                <c:pt idx="3681">
                  <c:v>36.82</c:v>
                </c:pt>
                <c:pt idx="3682">
                  <c:v>36.83</c:v>
                </c:pt>
                <c:pt idx="3683">
                  <c:v>36.840000000000003</c:v>
                </c:pt>
                <c:pt idx="3684">
                  <c:v>36.85</c:v>
                </c:pt>
                <c:pt idx="3685">
                  <c:v>36.86</c:v>
                </c:pt>
                <c:pt idx="3686">
                  <c:v>36.869999999999997</c:v>
                </c:pt>
                <c:pt idx="3687">
                  <c:v>36.880000000000003</c:v>
                </c:pt>
                <c:pt idx="3688">
                  <c:v>36.89</c:v>
                </c:pt>
                <c:pt idx="3689">
                  <c:v>36.9</c:v>
                </c:pt>
                <c:pt idx="3690">
                  <c:v>36.909999999999997</c:v>
                </c:pt>
                <c:pt idx="3691">
                  <c:v>36.92</c:v>
                </c:pt>
                <c:pt idx="3692">
                  <c:v>36.93</c:v>
                </c:pt>
                <c:pt idx="3693">
                  <c:v>36.94</c:v>
                </c:pt>
                <c:pt idx="3694">
                  <c:v>36.950000000000003</c:v>
                </c:pt>
                <c:pt idx="3695">
                  <c:v>36.96</c:v>
                </c:pt>
                <c:pt idx="3696">
                  <c:v>36.97</c:v>
                </c:pt>
                <c:pt idx="3697">
                  <c:v>36.979999999999997</c:v>
                </c:pt>
                <c:pt idx="3698">
                  <c:v>36.99</c:v>
                </c:pt>
                <c:pt idx="3699">
                  <c:v>37</c:v>
                </c:pt>
                <c:pt idx="3700">
                  <c:v>37.01</c:v>
                </c:pt>
                <c:pt idx="3701">
                  <c:v>37.020000000000003</c:v>
                </c:pt>
                <c:pt idx="3702">
                  <c:v>37.03</c:v>
                </c:pt>
                <c:pt idx="3703">
                  <c:v>37.04</c:v>
                </c:pt>
                <c:pt idx="3704">
                  <c:v>37.049999999999997</c:v>
                </c:pt>
                <c:pt idx="3705">
                  <c:v>37.06</c:v>
                </c:pt>
                <c:pt idx="3706">
                  <c:v>37.07</c:v>
                </c:pt>
                <c:pt idx="3707">
                  <c:v>37.08</c:v>
                </c:pt>
                <c:pt idx="3708">
                  <c:v>37.090000000000003</c:v>
                </c:pt>
                <c:pt idx="3709">
                  <c:v>37.1</c:v>
                </c:pt>
                <c:pt idx="3710">
                  <c:v>37.11</c:v>
                </c:pt>
                <c:pt idx="3711">
                  <c:v>37.119999999999997</c:v>
                </c:pt>
                <c:pt idx="3712">
                  <c:v>37.130000000000003</c:v>
                </c:pt>
                <c:pt idx="3713">
                  <c:v>37.14</c:v>
                </c:pt>
                <c:pt idx="3714">
                  <c:v>37.15</c:v>
                </c:pt>
                <c:pt idx="3715">
                  <c:v>37.159999999999997</c:v>
                </c:pt>
                <c:pt idx="3716">
                  <c:v>37.17</c:v>
                </c:pt>
                <c:pt idx="3717">
                  <c:v>37.18</c:v>
                </c:pt>
                <c:pt idx="3718">
                  <c:v>37.19</c:v>
                </c:pt>
                <c:pt idx="3719">
                  <c:v>37.200000000000003</c:v>
                </c:pt>
                <c:pt idx="3720">
                  <c:v>37.21</c:v>
                </c:pt>
                <c:pt idx="3721">
                  <c:v>37.22</c:v>
                </c:pt>
                <c:pt idx="3722">
                  <c:v>37.229999999999997</c:v>
                </c:pt>
                <c:pt idx="3723">
                  <c:v>37.24</c:v>
                </c:pt>
                <c:pt idx="3724">
                  <c:v>37.25</c:v>
                </c:pt>
                <c:pt idx="3725">
                  <c:v>37.26</c:v>
                </c:pt>
                <c:pt idx="3726">
                  <c:v>37.270000000000003</c:v>
                </c:pt>
                <c:pt idx="3727">
                  <c:v>37.28</c:v>
                </c:pt>
                <c:pt idx="3728">
                  <c:v>37.29</c:v>
                </c:pt>
                <c:pt idx="3729">
                  <c:v>37.299999999999997</c:v>
                </c:pt>
                <c:pt idx="3730">
                  <c:v>37.31</c:v>
                </c:pt>
                <c:pt idx="3731">
                  <c:v>37.32</c:v>
                </c:pt>
                <c:pt idx="3732">
                  <c:v>37.33</c:v>
                </c:pt>
                <c:pt idx="3733">
                  <c:v>37.340000000000003</c:v>
                </c:pt>
                <c:pt idx="3734">
                  <c:v>37.35</c:v>
                </c:pt>
                <c:pt idx="3735">
                  <c:v>37.36</c:v>
                </c:pt>
                <c:pt idx="3736">
                  <c:v>37.369999999999997</c:v>
                </c:pt>
                <c:pt idx="3737">
                  <c:v>37.380000000000003</c:v>
                </c:pt>
                <c:pt idx="3738">
                  <c:v>37.39</c:v>
                </c:pt>
                <c:pt idx="3739">
                  <c:v>37.4</c:v>
                </c:pt>
                <c:pt idx="3740">
                  <c:v>37.409999999999997</c:v>
                </c:pt>
                <c:pt idx="3741">
                  <c:v>37.42</c:v>
                </c:pt>
                <c:pt idx="3742">
                  <c:v>37.43</c:v>
                </c:pt>
                <c:pt idx="3743">
                  <c:v>37.44</c:v>
                </c:pt>
                <c:pt idx="3744">
                  <c:v>37.450000000000003</c:v>
                </c:pt>
                <c:pt idx="3745">
                  <c:v>37.46</c:v>
                </c:pt>
                <c:pt idx="3746">
                  <c:v>37.47</c:v>
                </c:pt>
                <c:pt idx="3747">
                  <c:v>37.479999999999997</c:v>
                </c:pt>
                <c:pt idx="3748">
                  <c:v>37.49</c:v>
                </c:pt>
                <c:pt idx="3749">
                  <c:v>37.5</c:v>
                </c:pt>
                <c:pt idx="3750">
                  <c:v>37.51</c:v>
                </c:pt>
                <c:pt idx="3751">
                  <c:v>37.520000000000003</c:v>
                </c:pt>
                <c:pt idx="3752">
                  <c:v>37.53</c:v>
                </c:pt>
                <c:pt idx="3753">
                  <c:v>37.54</c:v>
                </c:pt>
                <c:pt idx="3754">
                  <c:v>37.549999999999997</c:v>
                </c:pt>
                <c:pt idx="3755">
                  <c:v>37.56</c:v>
                </c:pt>
                <c:pt idx="3756">
                  <c:v>37.57</c:v>
                </c:pt>
                <c:pt idx="3757">
                  <c:v>37.58</c:v>
                </c:pt>
                <c:pt idx="3758">
                  <c:v>37.590000000000003</c:v>
                </c:pt>
                <c:pt idx="3759">
                  <c:v>37.6</c:v>
                </c:pt>
                <c:pt idx="3760">
                  <c:v>37.61</c:v>
                </c:pt>
                <c:pt idx="3761">
                  <c:v>37.619999999999997</c:v>
                </c:pt>
                <c:pt idx="3762">
                  <c:v>37.630000000000003</c:v>
                </c:pt>
                <c:pt idx="3763">
                  <c:v>37.64</c:v>
                </c:pt>
                <c:pt idx="3764">
                  <c:v>37.65</c:v>
                </c:pt>
                <c:pt idx="3765">
                  <c:v>37.659999999999997</c:v>
                </c:pt>
                <c:pt idx="3766">
                  <c:v>37.67</c:v>
                </c:pt>
                <c:pt idx="3767">
                  <c:v>37.68</c:v>
                </c:pt>
                <c:pt idx="3768">
                  <c:v>37.69</c:v>
                </c:pt>
                <c:pt idx="3769">
                  <c:v>37.700000000000003</c:v>
                </c:pt>
                <c:pt idx="3770">
                  <c:v>37.71</c:v>
                </c:pt>
                <c:pt idx="3771">
                  <c:v>37.72</c:v>
                </c:pt>
                <c:pt idx="3772">
                  <c:v>37.729999999999997</c:v>
                </c:pt>
                <c:pt idx="3773">
                  <c:v>37.74</c:v>
                </c:pt>
                <c:pt idx="3774">
                  <c:v>37.75</c:v>
                </c:pt>
                <c:pt idx="3775">
                  <c:v>37.76</c:v>
                </c:pt>
                <c:pt idx="3776">
                  <c:v>37.770000000000003</c:v>
                </c:pt>
                <c:pt idx="3777">
                  <c:v>37.78</c:v>
                </c:pt>
                <c:pt idx="3778">
                  <c:v>37.79</c:v>
                </c:pt>
                <c:pt idx="3779">
                  <c:v>37.799999999999997</c:v>
                </c:pt>
                <c:pt idx="3780">
                  <c:v>37.81</c:v>
                </c:pt>
                <c:pt idx="3781">
                  <c:v>37.82</c:v>
                </c:pt>
                <c:pt idx="3782">
                  <c:v>37.83</c:v>
                </c:pt>
                <c:pt idx="3783">
                  <c:v>37.840000000000003</c:v>
                </c:pt>
                <c:pt idx="3784">
                  <c:v>37.85</c:v>
                </c:pt>
                <c:pt idx="3785">
                  <c:v>37.86</c:v>
                </c:pt>
                <c:pt idx="3786">
                  <c:v>37.869999999999997</c:v>
                </c:pt>
                <c:pt idx="3787">
                  <c:v>37.880000000000003</c:v>
                </c:pt>
                <c:pt idx="3788">
                  <c:v>37.89</c:v>
                </c:pt>
                <c:pt idx="3789">
                  <c:v>37.9</c:v>
                </c:pt>
                <c:pt idx="3790">
                  <c:v>37.909999999999997</c:v>
                </c:pt>
                <c:pt idx="3791">
                  <c:v>37.92</c:v>
                </c:pt>
                <c:pt idx="3792">
                  <c:v>37.93</c:v>
                </c:pt>
                <c:pt idx="3793">
                  <c:v>37.94</c:v>
                </c:pt>
                <c:pt idx="3794">
                  <c:v>37.950000000000003</c:v>
                </c:pt>
                <c:pt idx="3795">
                  <c:v>37.96</c:v>
                </c:pt>
                <c:pt idx="3796">
                  <c:v>37.97</c:v>
                </c:pt>
                <c:pt idx="3797">
                  <c:v>37.979999999999997</c:v>
                </c:pt>
                <c:pt idx="3798">
                  <c:v>37.99</c:v>
                </c:pt>
                <c:pt idx="3799">
                  <c:v>38</c:v>
                </c:pt>
                <c:pt idx="3800">
                  <c:v>38.01</c:v>
                </c:pt>
                <c:pt idx="3801">
                  <c:v>38.020000000000003</c:v>
                </c:pt>
                <c:pt idx="3802">
                  <c:v>38.03</c:v>
                </c:pt>
                <c:pt idx="3803">
                  <c:v>38.04</c:v>
                </c:pt>
                <c:pt idx="3804">
                  <c:v>38.049999999999997</c:v>
                </c:pt>
                <c:pt idx="3805">
                  <c:v>38.06</c:v>
                </c:pt>
                <c:pt idx="3806">
                  <c:v>38.07</c:v>
                </c:pt>
                <c:pt idx="3807">
                  <c:v>38.08</c:v>
                </c:pt>
                <c:pt idx="3808">
                  <c:v>38.090000000000003</c:v>
                </c:pt>
                <c:pt idx="3809">
                  <c:v>38.1</c:v>
                </c:pt>
                <c:pt idx="3810">
                  <c:v>38.11</c:v>
                </c:pt>
                <c:pt idx="3811">
                  <c:v>38.119999999999997</c:v>
                </c:pt>
                <c:pt idx="3812">
                  <c:v>38.130000000000003</c:v>
                </c:pt>
                <c:pt idx="3813">
                  <c:v>38.14</c:v>
                </c:pt>
                <c:pt idx="3814">
                  <c:v>38.15</c:v>
                </c:pt>
                <c:pt idx="3815">
                  <c:v>38.159999999999997</c:v>
                </c:pt>
                <c:pt idx="3816">
                  <c:v>38.17</c:v>
                </c:pt>
                <c:pt idx="3817">
                  <c:v>38.18</c:v>
                </c:pt>
                <c:pt idx="3818">
                  <c:v>38.19</c:v>
                </c:pt>
                <c:pt idx="3819">
                  <c:v>38.200000000000003</c:v>
                </c:pt>
                <c:pt idx="3820">
                  <c:v>38.21</c:v>
                </c:pt>
                <c:pt idx="3821">
                  <c:v>38.22</c:v>
                </c:pt>
                <c:pt idx="3822">
                  <c:v>38.229999999999997</c:v>
                </c:pt>
                <c:pt idx="3823">
                  <c:v>38.24</c:v>
                </c:pt>
                <c:pt idx="3824">
                  <c:v>38.25</c:v>
                </c:pt>
                <c:pt idx="3825">
                  <c:v>38.26</c:v>
                </c:pt>
                <c:pt idx="3826">
                  <c:v>38.270000000000003</c:v>
                </c:pt>
                <c:pt idx="3827">
                  <c:v>38.28</c:v>
                </c:pt>
                <c:pt idx="3828">
                  <c:v>38.29</c:v>
                </c:pt>
                <c:pt idx="3829">
                  <c:v>38.299999999999997</c:v>
                </c:pt>
                <c:pt idx="3830">
                  <c:v>38.31</c:v>
                </c:pt>
                <c:pt idx="3831">
                  <c:v>38.32</c:v>
                </c:pt>
                <c:pt idx="3832">
                  <c:v>38.33</c:v>
                </c:pt>
                <c:pt idx="3833">
                  <c:v>38.340000000000003</c:v>
                </c:pt>
                <c:pt idx="3834">
                  <c:v>38.35</c:v>
                </c:pt>
                <c:pt idx="3835">
                  <c:v>38.36</c:v>
                </c:pt>
                <c:pt idx="3836">
                  <c:v>38.369999999999997</c:v>
                </c:pt>
                <c:pt idx="3837">
                  <c:v>38.380000000000003</c:v>
                </c:pt>
                <c:pt idx="3838">
                  <c:v>38.39</c:v>
                </c:pt>
                <c:pt idx="3839">
                  <c:v>38.4</c:v>
                </c:pt>
                <c:pt idx="3840">
                  <c:v>38.409999999999997</c:v>
                </c:pt>
                <c:pt idx="3841">
                  <c:v>38.42</c:v>
                </c:pt>
                <c:pt idx="3842">
                  <c:v>38.43</c:v>
                </c:pt>
                <c:pt idx="3843">
                  <c:v>38.44</c:v>
                </c:pt>
                <c:pt idx="3844">
                  <c:v>38.450000000000003</c:v>
                </c:pt>
                <c:pt idx="3845">
                  <c:v>38.46</c:v>
                </c:pt>
                <c:pt idx="3846">
                  <c:v>38.47</c:v>
                </c:pt>
                <c:pt idx="3847">
                  <c:v>38.479999999999997</c:v>
                </c:pt>
                <c:pt idx="3848">
                  <c:v>38.49</c:v>
                </c:pt>
                <c:pt idx="3849">
                  <c:v>38.5</c:v>
                </c:pt>
                <c:pt idx="3850">
                  <c:v>38.51</c:v>
                </c:pt>
                <c:pt idx="3851">
                  <c:v>38.520000000000003</c:v>
                </c:pt>
                <c:pt idx="3852">
                  <c:v>38.53</c:v>
                </c:pt>
                <c:pt idx="3853">
                  <c:v>38.54</c:v>
                </c:pt>
                <c:pt idx="3854">
                  <c:v>38.549999999999997</c:v>
                </c:pt>
                <c:pt idx="3855">
                  <c:v>38.56</c:v>
                </c:pt>
                <c:pt idx="3856">
                  <c:v>38.57</c:v>
                </c:pt>
                <c:pt idx="3857">
                  <c:v>38.58</c:v>
                </c:pt>
                <c:pt idx="3858">
                  <c:v>38.590000000000003</c:v>
                </c:pt>
                <c:pt idx="3859">
                  <c:v>38.6</c:v>
                </c:pt>
                <c:pt idx="3860">
                  <c:v>38.61</c:v>
                </c:pt>
                <c:pt idx="3861">
                  <c:v>38.619999999999997</c:v>
                </c:pt>
                <c:pt idx="3862">
                  <c:v>38.630000000000003</c:v>
                </c:pt>
                <c:pt idx="3863">
                  <c:v>38.64</c:v>
                </c:pt>
                <c:pt idx="3864">
                  <c:v>38.65</c:v>
                </c:pt>
                <c:pt idx="3865">
                  <c:v>38.659999999999997</c:v>
                </c:pt>
                <c:pt idx="3866">
                  <c:v>38.67</c:v>
                </c:pt>
                <c:pt idx="3867">
                  <c:v>38.68</c:v>
                </c:pt>
                <c:pt idx="3868">
                  <c:v>38.69</c:v>
                </c:pt>
                <c:pt idx="3869">
                  <c:v>38.700000000000003</c:v>
                </c:pt>
                <c:pt idx="3870">
                  <c:v>38.71</c:v>
                </c:pt>
                <c:pt idx="3871">
                  <c:v>38.72</c:v>
                </c:pt>
                <c:pt idx="3872">
                  <c:v>38.729999999999997</c:v>
                </c:pt>
                <c:pt idx="3873">
                  <c:v>38.74</c:v>
                </c:pt>
                <c:pt idx="3874">
                  <c:v>38.75</c:v>
                </c:pt>
                <c:pt idx="3875">
                  <c:v>38.76</c:v>
                </c:pt>
                <c:pt idx="3876">
                  <c:v>38.770000000000003</c:v>
                </c:pt>
                <c:pt idx="3877">
                  <c:v>38.78</c:v>
                </c:pt>
                <c:pt idx="3878">
                  <c:v>38.79</c:v>
                </c:pt>
                <c:pt idx="3879">
                  <c:v>38.799999999999997</c:v>
                </c:pt>
                <c:pt idx="3880">
                  <c:v>38.81</c:v>
                </c:pt>
                <c:pt idx="3881">
                  <c:v>38.82</c:v>
                </c:pt>
                <c:pt idx="3882">
                  <c:v>38.83</c:v>
                </c:pt>
                <c:pt idx="3883">
                  <c:v>38.840000000000003</c:v>
                </c:pt>
                <c:pt idx="3884">
                  <c:v>38.85</c:v>
                </c:pt>
                <c:pt idx="3885">
                  <c:v>38.86</c:v>
                </c:pt>
                <c:pt idx="3886">
                  <c:v>38.869999999999997</c:v>
                </c:pt>
                <c:pt idx="3887">
                  <c:v>38.880000000000003</c:v>
                </c:pt>
                <c:pt idx="3888">
                  <c:v>38.89</c:v>
                </c:pt>
                <c:pt idx="3889">
                  <c:v>38.9</c:v>
                </c:pt>
                <c:pt idx="3890">
                  <c:v>38.909999999999997</c:v>
                </c:pt>
                <c:pt idx="3891">
                  <c:v>38.92</c:v>
                </c:pt>
                <c:pt idx="3892">
                  <c:v>38.93</c:v>
                </c:pt>
                <c:pt idx="3893">
                  <c:v>38.94</c:v>
                </c:pt>
                <c:pt idx="3894">
                  <c:v>38.950000000000003</c:v>
                </c:pt>
                <c:pt idx="3895">
                  <c:v>38.96</c:v>
                </c:pt>
                <c:pt idx="3896">
                  <c:v>38.97</c:v>
                </c:pt>
                <c:pt idx="3897">
                  <c:v>38.979999999999997</c:v>
                </c:pt>
                <c:pt idx="3898">
                  <c:v>38.99</c:v>
                </c:pt>
                <c:pt idx="3899">
                  <c:v>39</c:v>
                </c:pt>
                <c:pt idx="3900">
                  <c:v>39.01</c:v>
                </c:pt>
                <c:pt idx="3901">
                  <c:v>39.020000000000003</c:v>
                </c:pt>
                <c:pt idx="3902">
                  <c:v>39.03</c:v>
                </c:pt>
                <c:pt idx="3903">
                  <c:v>39.04</c:v>
                </c:pt>
                <c:pt idx="3904">
                  <c:v>39.049999999999997</c:v>
                </c:pt>
                <c:pt idx="3905">
                  <c:v>39.06</c:v>
                </c:pt>
                <c:pt idx="3906">
                  <c:v>39.07</c:v>
                </c:pt>
                <c:pt idx="3907">
                  <c:v>39.08</c:v>
                </c:pt>
                <c:pt idx="3908">
                  <c:v>39.090000000000003</c:v>
                </c:pt>
                <c:pt idx="3909">
                  <c:v>39.1</c:v>
                </c:pt>
                <c:pt idx="3910">
                  <c:v>39.11</c:v>
                </c:pt>
                <c:pt idx="3911">
                  <c:v>39.119999999999997</c:v>
                </c:pt>
                <c:pt idx="3912">
                  <c:v>39.130000000000003</c:v>
                </c:pt>
                <c:pt idx="3913">
                  <c:v>39.14</c:v>
                </c:pt>
                <c:pt idx="3914">
                  <c:v>39.15</c:v>
                </c:pt>
                <c:pt idx="3915">
                  <c:v>39.159999999999997</c:v>
                </c:pt>
                <c:pt idx="3916">
                  <c:v>39.17</c:v>
                </c:pt>
                <c:pt idx="3917">
                  <c:v>39.18</c:v>
                </c:pt>
                <c:pt idx="3918">
                  <c:v>39.19</c:v>
                </c:pt>
                <c:pt idx="3919">
                  <c:v>39.200000000000003</c:v>
                </c:pt>
                <c:pt idx="3920">
                  <c:v>39.21</c:v>
                </c:pt>
                <c:pt idx="3921">
                  <c:v>39.22</c:v>
                </c:pt>
                <c:pt idx="3922">
                  <c:v>39.229999999999997</c:v>
                </c:pt>
                <c:pt idx="3923">
                  <c:v>39.24</c:v>
                </c:pt>
                <c:pt idx="3924">
                  <c:v>39.25</c:v>
                </c:pt>
                <c:pt idx="3925">
                  <c:v>39.26</c:v>
                </c:pt>
                <c:pt idx="3926">
                  <c:v>39.270000000000003</c:v>
                </c:pt>
                <c:pt idx="3927">
                  <c:v>39.28</c:v>
                </c:pt>
                <c:pt idx="3928">
                  <c:v>39.29</c:v>
                </c:pt>
                <c:pt idx="3929">
                  <c:v>39.299999999999997</c:v>
                </c:pt>
                <c:pt idx="3930">
                  <c:v>39.31</c:v>
                </c:pt>
                <c:pt idx="3931">
                  <c:v>39.32</c:v>
                </c:pt>
                <c:pt idx="3932">
                  <c:v>39.33</c:v>
                </c:pt>
                <c:pt idx="3933">
                  <c:v>39.340000000000003</c:v>
                </c:pt>
                <c:pt idx="3934">
                  <c:v>39.35</c:v>
                </c:pt>
                <c:pt idx="3935">
                  <c:v>39.36</c:v>
                </c:pt>
                <c:pt idx="3936">
                  <c:v>39.369999999999997</c:v>
                </c:pt>
                <c:pt idx="3937">
                  <c:v>39.380000000000003</c:v>
                </c:pt>
                <c:pt idx="3938">
                  <c:v>39.39</c:v>
                </c:pt>
                <c:pt idx="3939">
                  <c:v>39.4</c:v>
                </c:pt>
                <c:pt idx="3940">
                  <c:v>39.409999999999997</c:v>
                </c:pt>
                <c:pt idx="3941">
                  <c:v>39.42</c:v>
                </c:pt>
                <c:pt idx="3942">
                  <c:v>39.43</c:v>
                </c:pt>
                <c:pt idx="3943">
                  <c:v>39.44</c:v>
                </c:pt>
                <c:pt idx="3944">
                  <c:v>39.450000000000003</c:v>
                </c:pt>
                <c:pt idx="3945">
                  <c:v>39.46</c:v>
                </c:pt>
                <c:pt idx="3946">
                  <c:v>39.47</c:v>
                </c:pt>
                <c:pt idx="3947">
                  <c:v>39.479999999999997</c:v>
                </c:pt>
                <c:pt idx="3948">
                  <c:v>39.49</c:v>
                </c:pt>
                <c:pt idx="3949">
                  <c:v>39.5</c:v>
                </c:pt>
                <c:pt idx="3950">
                  <c:v>39.51</c:v>
                </c:pt>
                <c:pt idx="3951">
                  <c:v>39.520000000000003</c:v>
                </c:pt>
                <c:pt idx="3952">
                  <c:v>39.53</c:v>
                </c:pt>
                <c:pt idx="3953">
                  <c:v>39.54</c:v>
                </c:pt>
                <c:pt idx="3954">
                  <c:v>39.549999999999997</c:v>
                </c:pt>
                <c:pt idx="3955">
                  <c:v>39.56</c:v>
                </c:pt>
                <c:pt idx="3956">
                  <c:v>39.57</c:v>
                </c:pt>
                <c:pt idx="3957">
                  <c:v>39.58</c:v>
                </c:pt>
                <c:pt idx="3958">
                  <c:v>39.590000000000003</c:v>
                </c:pt>
                <c:pt idx="3959">
                  <c:v>39.6</c:v>
                </c:pt>
                <c:pt idx="3960">
                  <c:v>39.61</c:v>
                </c:pt>
                <c:pt idx="3961">
                  <c:v>39.619999999999997</c:v>
                </c:pt>
                <c:pt idx="3962">
                  <c:v>39.630000000000003</c:v>
                </c:pt>
                <c:pt idx="3963">
                  <c:v>39.64</c:v>
                </c:pt>
                <c:pt idx="3964">
                  <c:v>39.65</c:v>
                </c:pt>
                <c:pt idx="3965">
                  <c:v>39.659999999999997</c:v>
                </c:pt>
                <c:pt idx="3966">
                  <c:v>39.67</c:v>
                </c:pt>
                <c:pt idx="3967">
                  <c:v>39.68</c:v>
                </c:pt>
                <c:pt idx="3968">
                  <c:v>39.69</c:v>
                </c:pt>
                <c:pt idx="3969">
                  <c:v>39.700000000000003</c:v>
                </c:pt>
                <c:pt idx="3970">
                  <c:v>39.71</c:v>
                </c:pt>
                <c:pt idx="3971">
                  <c:v>39.72</c:v>
                </c:pt>
                <c:pt idx="3972">
                  <c:v>39.729999999999997</c:v>
                </c:pt>
                <c:pt idx="3973">
                  <c:v>39.74</c:v>
                </c:pt>
                <c:pt idx="3974">
                  <c:v>39.75</c:v>
                </c:pt>
                <c:pt idx="3975">
                  <c:v>39.76</c:v>
                </c:pt>
                <c:pt idx="3976">
                  <c:v>39.770000000000003</c:v>
                </c:pt>
                <c:pt idx="3977">
                  <c:v>39.78</c:v>
                </c:pt>
                <c:pt idx="3978">
                  <c:v>39.79</c:v>
                </c:pt>
                <c:pt idx="3979">
                  <c:v>39.799999999999997</c:v>
                </c:pt>
                <c:pt idx="3980">
                  <c:v>39.81</c:v>
                </c:pt>
                <c:pt idx="3981">
                  <c:v>39.82</c:v>
                </c:pt>
                <c:pt idx="3982">
                  <c:v>39.83</c:v>
                </c:pt>
                <c:pt idx="3983">
                  <c:v>39.840000000000003</c:v>
                </c:pt>
                <c:pt idx="3984">
                  <c:v>39.85</c:v>
                </c:pt>
                <c:pt idx="3985">
                  <c:v>39.86</c:v>
                </c:pt>
                <c:pt idx="3986">
                  <c:v>39.869999999999997</c:v>
                </c:pt>
                <c:pt idx="3987">
                  <c:v>39.880000000000003</c:v>
                </c:pt>
                <c:pt idx="3988">
                  <c:v>39.89</c:v>
                </c:pt>
                <c:pt idx="3989">
                  <c:v>39.9</c:v>
                </c:pt>
                <c:pt idx="3990">
                  <c:v>39.909999999999997</c:v>
                </c:pt>
                <c:pt idx="3991">
                  <c:v>39.92</c:v>
                </c:pt>
                <c:pt idx="3992">
                  <c:v>39.93</c:v>
                </c:pt>
                <c:pt idx="3993">
                  <c:v>39.94</c:v>
                </c:pt>
                <c:pt idx="3994">
                  <c:v>39.950000000000003</c:v>
                </c:pt>
                <c:pt idx="3995">
                  <c:v>39.96</c:v>
                </c:pt>
                <c:pt idx="3996">
                  <c:v>39.97</c:v>
                </c:pt>
                <c:pt idx="3997">
                  <c:v>39.979999999999997</c:v>
                </c:pt>
                <c:pt idx="3998">
                  <c:v>39.99</c:v>
                </c:pt>
                <c:pt idx="3999">
                  <c:v>40</c:v>
                </c:pt>
                <c:pt idx="4000">
                  <c:v>40.01</c:v>
                </c:pt>
                <c:pt idx="4001">
                  <c:v>40.020000000000003</c:v>
                </c:pt>
                <c:pt idx="4002">
                  <c:v>40.03</c:v>
                </c:pt>
                <c:pt idx="4003">
                  <c:v>40.04</c:v>
                </c:pt>
                <c:pt idx="4004">
                  <c:v>40.049999999999997</c:v>
                </c:pt>
                <c:pt idx="4005">
                  <c:v>40.06</c:v>
                </c:pt>
                <c:pt idx="4006">
                  <c:v>40.07</c:v>
                </c:pt>
                <c:pt idx="4007">
                  <c:v>40.08</c:v>
                </c:pt>
                <c:pt idx="4008">
                  <c:v>40.090000000000003</c:v>
                </c:pt>
                <c:pt idx="4009">
                  <c:v>40.1</c:v>
                </c:pt>
                <c:pt idx="4010">
                  <c:v>40.11</c:v>
                </c:pt>
                <c:pt idx="4011">
                  <c:v>40.119999999999997</c:v>
                </c:pt>
                <c:pt idx="4012">
                  <c:v>40.130000000000003</c:v>
                </c:pt>
                <c:pt idx="4013">
                  <c:v>40.14</c:v>
                </c:pt>
                <c:pt idx="4014">
                  <c:v>40.15</c:v>
                </c:pt>
                <c:pt idx="4015">
                  <c:v>40.159999999999997</c:v>
                </c:pt>
                <c:pt idx="4016">
                  <c:v>40.17</c:v>
                </c:pt>
                <c:pt idx="4017">
                  <c:v>40.18</c:v>
                </c:pt>
                <c:pt idx="4018">
                  <c:v>40.19</c:v>
                </c:pt>
                <c:pt idx="4019">
                  <c:v>40.200000000000003</c:v>
                </c:pt>
                <c:pt idx="4020">
                  <c:v>40.21</c:v>
                </c:pt>
                <c:pt idx="4021">
                  <c:v>40.22</c:v>
                </c:pt>
                <c:pt idx="4022">
                  <c:v>40.229999999999997</c:v>
                </c:pt>
                <c:pt idx="4023">
                  <c:v>40.24</c:v>
                </c:pt>
                <c:pt idx="4024">
                  <c:v>40.25</c:v>
                </c:pt>
                <c:pt idx="4025">
                  <c:v>40.26</c:v>
                </c:pt>
                <c:pt idx="4026">
                  <c:v>40.270000000000003</c:v>
                </c:pt>
                <c:pt idx="4027">
                  <c:v>40.28</c:v>
                </c:pt>
                <c:pt idx="4028">
                  <c:v>40.29</c:v>
                </c:pt>
                <c:pt idx="4029">
                  <c:v>40.299999999999997</c:v>
                </c:pt>
                <c:pt idx="4030">
                  <c:v>40.31</c:v>
                </c:pt>
                <c:pt idx="4031">
                  <c:v>40.32</c:v>
                </c:pt>
                <c:pt idx="4032">
                  <c:v>40.33</c:v>
                </c:pt>
                <c:pt idx="4033">
                  <c:v>40.340000000000003</c:v>
                </c:pt>
                <c:pt idx="4034">
                  <c:v>40.35</c:v>
                </c:pt>
                <c:pt idx="4035">
                  <c:v>40.36</c:v>
                </c:pt>
                <c:pt idx="4036">
                  <c:v>40.369999999999997</c:v>
                </c:pt>
                <c:pt idx="4037">
                  <c:v>40.380000000000003</c:v>
                </c:pt>
                <c:pt idx="4038">
                  <c:v>40.39</c:v>
                </c:pt>
                <c:pt idx="4039">
                  <c:v>40.4</c:v>
                </c:pt>
                <c:pt idx="4040">
                  <c:v>40.409999999999997</c:v>
                </c:pt>
                <c:pt idx="4041">
                  <c:v>40.42</c:v>
                </c:pt>
                <c:pt idx="4042">
                  <c:v>40.43</c:v>
                </c:pt>
                <c:pt idx="4043">
                  <c:v>40.44</c:v>
                </c:pt>
                <c:pt idx="4044">
                  <c:v>40.450000000000003</c:v>
                </c:pt>
                <c:pt idx="4045">
                  <c:v>40.46</c:v>
                </c:pt>
                <c:pt idx="4046">
                  <c:v>40.47</c:v>
                </c:pt>
                <c:pt idx="4047">
                  <c:v>40.479999999999997</c:v>
                </c:pt>
                <c:pt idx="4048">
                  <c:v>40.49</c:v>
                </c:pt>
                <c:pt idx="4049">
                  <c:v>40.5</c:v>
                </c:pt>
                <c:pt idx="4050">
                  <c:v>40.51</c:v>
                </c:pt>
                <c:pt idx="4051">
                  <c:v>40.520000000000003</c:v>
                </c:pt>
                <c:pt idx="4052">
                  <c:v>40.53</c:v>
                </c:pt>
                <c:pt idx="4053">
                  <c:v>40.54</c:v>
                </c:pt>
                <c:pt idx="4054">
                  <c:v>40.549999999999997</c:v>
                </c:pt>
                <c:pt idx="4055">
                  <c:v>40.56</c:v>
                </c:pt>
                <c:pt idx="4056">
                  <c:v>40.57</c:v>
                </c:pt>
                <c:pt idx="4057">
                  <c:v>40.58</c:v>
                </c:pt>
                <c:pt idx="4058">
                  <c:v>40.590000000000003</c:v>
                </c:pt>
                <c:pt idx="4059">
                  <c:v>40.6</c:v>
                </c:pt>
                <c:pt idx="4060">
                  <c:v>40.61</c:v>
                </c:pt>
                <c:pt idx="4061">
                  <c:v>40.619999999999997</c:v>
                </c:pt>
                <c:pt idx="4062">
                  <c:v>40.630000000000003</c:v>
                </c:pt>
                <c:pt idx="4063">
                  <c:v>40.64</c:v>
                </c:pt>
                <c:pt idx="4064">
                  <c:v>40.65</c:v>
                </c:pt>
                <c:pt idx="4065">
                  <c:v>40.659999999999997</c:v>
                </c:pt>
                <c:pt idx="4066">
                  <c:v>40.67</c:v>
                </c:pt>
                <c:pt idx="4067">
                  <c:v>40.68</c:v>
                </c:pt>
                <c:pt idx="4068">
                  <c:v>40.69</c:v>
                </c:pt>
                <c:pt idx="4069">
                  <c:v>40.700000000000003</c:v>
                </c:pt>
                <c:pt idx="4070">
                  <c:v>40.71</c:v>
                </c:pt>
                <c:pt idx="4071">
                  <c:v>40.72</c:v>
                </c:pt>
                <c:pt idx="4072">
                  <c:v>40.729999999999997</c:v>
                </c:pt>
                <c:pt idx="4073">
                  <c:v>40.74</c:v>
                </c:pt>
                <c:pt idx="4074">
                  <c:v>40.75</c:v>
                </c:pt>
                <c:pt idx="4075">
                  <c:v>40.76</c:v>
                </c:pt>
                <c:pt idx="4076">
                  <c:v>40.770000000000003</c:v>
                </c:pt>
                <c:pt idx="4077">
                  <c:v>40.78</c:v>
                </c:pt>
                <c:pt idx="4078">
                  <c:v>40.79</c:v>
                </c:pt>
                <c:pt idx="4079">
                  <c:v>40.799999999999997</c:v>
                </c:pt>
                <c:pt idx="4080">
                  <c:v>40.81</c:v>
                </c:pt>
                <c:pt idx="4081">
                  <c:v>40.82</c:v>
                </c:pt>
                <c:pt idx="4082">
                  <c:v>40.83</c:v>
                </c:pt>
                <c:pt idx="4083">
                  <c:v>40.840000000000003</c:v>
                </c:pt>
                <c:pt idx="4084">
                  <c:v>40.85</c:v>
                </c:pt>
                <c:pt idx="4085">
                  <c:v>40.86</c:v>
                </c:pt>
                <c:pt idx="4086">
                  <c:v>40.869999999999997</c:v>
                </c:pt>
                <c:pt idx="4087">
                  <c:v>40.880000000000003</c:v>
                </c:pt>
                <c:pt idx="4088">
                  <c:v>40.89</c:v>
                </c:pt>
                <c:pt idx="4089">
                  <c:v>40.9</c:v>
                </c:pt>
                <c:pt idx="4090">
                  <c:v>40.909999999999997</c:v>
                </c:pt>
                <c:pt idx="4091">
                  <c:v>40.92</c:v>
                </c:pt>
                <c:pt idx="4092">
                  <c:v>40.93</c:v>
                </c:pt>
                <c:pt idx="4093">
                  <c:v>40.94</c:v>
                </c:pt>
                <c:pt idx="4094">
                  <c:v>40.950000000000003</c:v>
                </c:pt>
                <c:pt idx="4095">
                  <c:v>40.96</c:v>
                </c:pt>
                <c:pt idx="4096">
                  <c:v>40.97</c:v>
                </c:pt>
                <c:pt idx="4097">
                  <c:v>40.98</c:v>
                </c:pt>
                <c:pt idx="4098">
                  <c:v>40.99</c:v>
                </c:pt>
                <c:pt idx="4099">
                  <c:v>41</c:v>
                </c:pt>
                <c:pt idx="4100">
                  <c:v>41.01</c:v>
                </c:pt>
                <c:pt idx="4101">
                  <c:v>41.02</c:v>
                </c:pt>
                <c:pt idx="4102">
                  <c:v>41.03</c:v>
                </c:pt>
                <c:pt idx="4103">
                  <c:v>41.04</c:v>
                </c:pt>
                <c:pt idx="4104">
                  <c:v>41.05</c:v>
                </c:pt>
                <c:pt idx="4105">
                  <c:v>41.06</c:v>
                </c:pt>
                <c:pt idx="4106">
                  <c:v>41.07</c:v>
                </c:pt>
                <c:pt idx="4107">
                  <c:v>41.08</c:v>
                </c:pt>
                <c:pt idx="4108">
                  <c:v>41.09</c:v>
                </c:pt>
                <c:pt idx="4109">
                  <c:v>41.1</c:v>
                </c:pt>
                <c:pt idx="4110">
                  <c:v>41.11</c:v>
                </c:pt>
                <c:pt idx="4111">
                  <c:v>41.12</c:v>
                </c:pt>
                <c:pt idx="4112">
                  <c:v>41.13</c:v>
                </c:pt>
                <c:pt idx="4113">
                  <c:v>41.14</c:v>
                </c:pt>
                <c:pt idx="4114">
                  <c:v>41.15</c:v>
                </c:pt>
                <c:pt idx="4115">
                  <c:v>41.16</c:v>
                </c:pt>
                <c:pt idx="4116">
                  <c:v>41.17</c:v>
                </c:pt>
                <c:pt idx="4117">
                  <c:v>41.18</c:v>
                </c:pt>
                <c:pt idx="4118">
                  <c:v>41.19</c:v>
                </c:pt>
                <c:pt idx="4119">
                  <c:v>41.2</c:v>
                </c:pt>
                <c:pt idx="4120">
                  <c:v>41.21</c:v>
                </c:pt>
                <c:pt idx="4121">
                  <c:v>41.22</c:v>
                </c:pt>
                <c:pt idx="4122">
                  <c:v>41.23</c:v>
                </c:pt>
                <c:pt idx="4123">
                  <c:v>41.24</c:v>
                </c:pt>
                <c:pt idx="4124">
                  <c:v>41.25</c:v>
                </c:pt>
                <c:pt idx="4125">
                  <c:v>41.26</c:v>
                </c:pt>
                <c:pt idx="4126">
                  <c:v>41.27</c:v>
                </c:pt>
                <c:pt idx="4127">
                  <c:v>41.28</c:v>
                </c:pt>
                <c:pt idx="4128">
                  <c:v>41.29</c:v>
                </c:pt>
                <c:pt idx="4129">
                  <c:v>41.3</c:v>
                </c:pt>
                <c:pt idx="4130">
                  <c:v>41.31</c:v>
                </c:pt>
                <c:pt idx="4131">
                  <c:v>41.32</c:v>
                </c:pt>
                <c:pt idx="4132">
                  <c:v>41.33</c:v>
                </c:pt>
                <c:pt idx="4133">
                  <c:v>41.34</c:v>
                </c:pt>
                <c:pt idx="4134">
                  <c:v>41.35</c:v>
                </c:pt>
                <c:pt idx="4135">
                  <c:v>41.36</c:v>
                </c:pt>
                <c:pt idx="4136">
                  <c:v>41.37</c:v>
                </c:pt>
                <c:pt idx="4137">
                  <c:v>41.38</c:v>
                </c:pt>
                <c:pt idx="4138">
                  <c:v>41.39</c:v>
                </c:pt>
                <c:pt idx="4139">
                  <c:v>41.4</c:v>
                </c:pt>
                <c:pt idx="4140">
                  <c:v>41.41</c:v>
                </c:pt>
                <c:pt idx="4141">
                  <c:v>41.42</c:v>
                </c:pt>
                <c:pt idx="4142">
                  <c:v>41.43</c:v>
                </c:pt>
                <c:pt idx="4143">
                  <c:v>41.44</c:v>
                </c:pt>
                <c:pt idx="4144">
                  <c:v>41.45</c:v>
                </c:pt>
                <c:pt idx="4145">
                  <c:v>41.46</c:v>
                </c:pt>
                <c:pt idx="4146">
                  <c:v>41.47</c:v>
                </c:pt>
                <c:pt idx="4147">
                  <c:v>41.48</c:v>
                </c:pt>
                <c:pt idx="4148">
                  <c:v>41.49</c:v>
                </c:pt>
                <c:pt idx="4149">
                  <c:v>41.5</c:v>
                </c:pt>
                <c:pt idx="4150">
                  <c:v>41.51</c:v>
                </c:pt>
                <c:pt idx="4151">
                  <c:v>41.52</c:v>
                </c:pt>
                <c:pt idx="4152">
                  <c:v>41.53</c:v>
                </c:pt>
                <c:pt idx="4153">
                  <c:v>41.54</c:v>
                </c:pt>
                <c:pt idx="4154">
                  <c:v>41.55</c:v>
                </c:pt>
                <c:pt idx="4155">
                  <c:v>41.56</c:v>
                </c:pt>
                <c:pt idx="4156">
                  <c:v>41.57</c:v>
                </c:pt>
                <c:pt idx="4157">
                  <c:v>41.58</c:v>
                </c:pt>
                <c:pt idx="4158">
                  <c:v>41.59</c:v>
                </c:pt>
                <c:pt idx="4159">
                  <c:v>41.6</c:v>
                </c:pt>
                <c:pt idx="4160">
                  <c:v>41.61</c:v>
                </c:pt>
                <c:pt idx="4161">
                  <c:v>41.62</c:v>
                </c:pt>
                <c:pt idx="4162">
                  <c:v>41.63</c:v>
                </c:pt>
                <c:pt idx="4163">
                  <c:v>41.64</c:v>
                </c:pt>
                <c:pt idx="4164">
                  <c:v>41.65</c:v>
                </c:pt>
                <c:pt idx="4165">
                  <c:v>41.66</c:v>
                </c:pt>
                <c:pt idx="4166">
                  <c:v>41.67</c:v>
                </c:pt>
                <c:pt idx="4167">
                  <c:v>41.68</c:v>
                </c:pt>
                <c:pt idx="4168">
                  <c:v>41.69</c:v>
                </c:pt>
                <c:pt idx="4169">
                  <c:v>41.7</c:v>
                </c:pt>
                <c:pt idx="4170">
                  <c:v>41.71</c:v>
                </c:pt>
                <c:pt idx="4171">
                  <c:v>41.72</c:v>
                </c:pt>
                <c:pt idx="4172">
                  <c:v>41.73</c:v>
                </c:pt>
                <c:pt idx="4173">
                  <c:v>41.74</c:v>
                </c:pt>
                <c:pt idx="4174">
                  <c:v>41.75</c:v>
                </c:pt>
                <c:pt idx="4175">
                  <c:v>41.76</c:v>
                </c:pt>
                <c:pt idx="4176">
                  <c:v>41.77</c:v>
                </c:pt>
                <c:pt idx="4177">
                  <c:v>41.78</c:v>
                </c:pt>
                <c:pt idx="4178">
                  <c:v>41.79</c:v>
                </c:pt>
                <c:pt idx="4179">
                  <c:v>41.8</c:v>
                </c:pt>
                <c:pt idx="4180">
                  <c:v>41.81</c:v>
                </c:pt>
                <c:pt idx="4181">
                  <c:v>41.82</c:v>
                </c:pt>
                <c:pt idx="4182">
                  <c:v>41.83</c:v>
                </c:pt>
                <c:pt idx="4183">
                  <c:v>41.84</c:v>
                </c:pt>
                <c:pt idx="4184">
                  <c:v>41.85</c:v>
                </c:pt>
                <c:pt idx="4185">
                  <c:v>41.86</c:v>
                </c:pt>
                <c:pt idx="4186">
                  <c:v>41.87</c:v>
                </c:pt>
                <c:pt idx="4187">
                  <c:v>41.88</c:v>
                </c:pt>
                <c:pt idx="4188">
                  <c:v>41.89</c:v>
                </c:pt>
                <c:pt idx="4189">
                  <c:v>41.9</c:v>
                </c:pt>
                <c:pt idx="4190">
                  <c:v>41.91</c:v>
                </c:pt>
                <c:pt idx="4191">
                  <c:v>41.92</c:v>
                </c:pt>
                <c:pt idx="4192">
                  <c:v>41.93</c:v>
                </c:pt>
                <c:pt idx="4193">
                  <c:v>41.94</c:v>
                </c:pt>
                <c:pt idx="4194">
                  <c:v>41.95</c:v>
                </c:pt>
                <c:pt idx="4195">
                  <c:v>41.96</c:v>
                </c:pt>
                <c:pt idx="4196">
                  <c:v>41.97</c:v>
                </c:pt>
                <c:pt idx="4197">
                  <c:v>41.98</c:v>
                </c:pt>
                <c:pt idx="4198">
                  <c:v>41.99</c:v>
                </c:pt>
                <c:pt idx="4199">
                  <c:v>42</c:v>
                </c:pt>
                <c:pt idx="4200">
                  <c:v>42.01</c:v>
                </c:pt>
                <c:pt idx="4201">
                  <c:v>42.02</c:v>
                </c:pt>
                <c:pt idx="4202">
                  <c:v>42.03</c:v>
                </c:pt>
                <c:pt idx="4203">
                  <c:v>42.04</c:v>
                </c:pt>
                <c:pt idx="4204">
                  <c:v>42.05</c:v>
                </c:pt>
                <c:pt idx="4205">
                  <c:v>42.06</c:v>
                </c:pt>
                <c:pt idx="4206">
                  <c:v>42.07</c:v>
                </c:pt>
                <c:pt idx="4207">
                  <c:v>42.08</c:v>
                </c:pt>
                <c:pt idx="4208">
                  <c:v>42.09</c:v>
                </c:pt>
                <c:pt idx="4209">
                  <c:v>42.1</c:v>
                </c:pt>
                <c:pt idx="4210">
                  <c:v>42.11</c:v>
                </c:pt>
                <c:pt idx="4211">
                  <c:v>42.12</c:v>
                </c:pt>
                <c:pt idx="4212">
                  <c:v>42.13</c:v>
                </c:pt>
                <c:pt idx="4213">
                  <c:v>42.14</c:v>
                </c:pt>
                <c:pt idx="4214">
                  <c:v>42.15</c:v>
                </c:pt>
                <c:pt idx="4215">
                  <c:v>42.16</c:v>
                </c:pt>
                <c:pt idx="4216">
                  <c:v>42.17</c:v>
                </c:pt>
                <c:pt idx="4217">
                  <c:v>42.18</c:v>
                </c:pt>
                <c:pt idx="4218">
                  <c:v>42.19</c:v>
                </c:pt>
                <c:pt idx="4219">
                  <c:v>42.2</c:v>
                </c:pt>
                <c:pt idx="4220">
                  <c:v>42.21</c:v>
                </c:pt>
                <c:pt idx="4221">
                  <c:v>42.22</c:v>
                </c:pt>
                <c:pt idx="4222">
                  <c:v>42.23</c:v>
                </c:pt>
                <c:pt idx="4223">
                  <c:v>42.24</c:v>
                </c:pt>
                <c:pt idx="4224">
                  <c:v>42.25</c:v>
                </c:pt>
                <c:pt idx="4225">
                  <c:v>42.26</c:v>
                </c:pt>
                <c:pt idx="4226">
                  <c:v>42.27</c:v>
                </c:pt>
                <c:pt idx="4227">
                  <c:v>42.28</c:v>
                </c:pt>
                <c:pt idx="4228">
                  <c:v>42.29</c:v>
                </c:pt>
                <c:pt idx="4229">
                  <c:v>42.3</c:v>
                </c:pt>
                <c:pt idx="4230">
                  <c:v>42.31</c:v>
                </c:pt>
                <c:pt idx="4231">
                  <c:v>42.32</c:v>
                </c:pt>
                <c:pt idx="4232">
                  <c:v>42.33</c:v>
                </c:pt>
                <c:pt idx="4233">
                  <c:v>42.34</c:v>
                </c:pt>
                <c:pt idx="4234">
                  <c:v>42.35</c:v>
                </c:pt>
                <c:pt idx="4235">
                  <c:v>42.36</c:v>
                </c:pt>
                <c:pt idx="4236">
                  <c:v>42.37</c:v>
                </c:pt>
                <c:pt idx="4237">
                  <c:v>42.38</c:v>
                </c:pt>
                <c:pt idx="4238">
                  <c:v>42.39</c:v>
                </c:pt>
                <c:pt idx="4239">
                  <c:v>42.4</c:v>
                </c:pt>
                <c:pt idx="4240">
                  <c:v>42.41</c:v>
                </c:pt>
                <c:pt idx="4241">
                  <c:v>42.42</c:v>
                </c:pt>
                <c:pt idx="4242">
                  <c:v>42.43</c:v>
                </c:pt>
                <c:pt idx="4243">
                  <c:v>42.44</c:v>
                </c:pt>
                <c:pt idx="4244">
                  <c:v>42.45</c:v>
                </c:pt>
                <c:pt idx="4245">
                  <c:v>42.46</c:v>
                </c:pt>
                <c:pt idx="4246">
                  <c:v>42.47</c:v>
                </c:pt>
                <c:pt idx="4247">
                  <c:v>42.48</c:v>
                </c:pt>
                <c:pt idx="4248">
                  <c:v>42.49</c:v>
                </c:pt>
                <c:pt idx="4249">
                  <c:v>42.5</c:v>
                </c:pt>
                <c:pt idx="4250">
                  <c:v>42.51</c:v>
                </c:pt>
                <c:pt idx="4251">
                  <c:v>42.52</c:v>
                </c:pt>
                <c:pt idx="4252">
                  <c:v>42.53</c:v>
                </c:pt>
                <c:pt idx="4253">
                  <c:v>42.54</c:v>
                </c:pt>
                <c:pt idx="4254">
                  <c:v>42.55</c:v>
                </c:pt>
                <c:pt idx="4255">
                  <c:v>42.56</c:v>
                </c:pt>
                <c:pt idx="4256">
                  <c:v>42.57</c:v>
                </c:pt>
                <c:pt idx="4257">
                  <c:v>42.58</c:v>
                </c:pt>
                <c:pt idx="4258">
                  <c:v>42.59</c:v>
                </c:pt>
                <c:pt idx="4259">
                  <c:v>42.6</c:v>
                </c:pt>
                <c:pt idx="4260">
                  <c:v>42.61</c:v>
                </c:pt>
                <c:pt idx="4261">
                  <c:v>42.62</c:v>
                </c:pt>
                <c:pt idx="4262">
                  <c:v>42.63</c:v>
                </c:pt>
                <c:pt idx="4263">
                  <c:v>42.64</c:v>
                </c:pt>
                <c:pt idx="4264">
                  <c:v>42.65</c:v>
                </c:pt>
                <c:pt idx="4265">
                  <c:v>42.66</c:v>
                </c:pt>
                <c:pt idx="4266">
                  <c:v>42.67</c:v>
                </c:pt>
                <c:pt idx="4267">
                  <c:v>42.68</c:v>
                </c:pt>
                <c:pt idx="4268">
                  <c:v>42.69</c:v>
                </c:pt>
                <c:pt idx="4269">
                  <c:v>42.7</c:v>
                </c:pt>
                <c:pt idx="4270">
                  <c:v>42.71</c:v>
                </c:pt>
                <c:pt idx="4271">
                  <c:v>42.72</c:v>
                </c:pt>
                <c:pt idx="4272">
                  <c:v>42.73</c:v>
                </c:pt>
                <c:pt idx="4273">
                  <c:v>42.74</c:v>
                </c:pt>
                <c:pt idx="4274">
                  <c:v>42.75</c:v>
                </c:pt>
                <c:pt idx="4275">
                  <c:v>42.76</c:v>
                </c:pt>
                <c:pt idx="4276">
                  <c:v>42.77</c:v>
                </c:pt>
                <c:pt idx="4277">
                  <c:v>42.78</c:v>
                </c:pt>
                <c:pt idx="4278">
                  <c:v>42.79</c:v>
                </c:pt>
                <c:pt idx="4279">
                  <c:v>42.8</c:v>
                </c:pt>
                <c:pt idx="4280">
                  <c:v>42.81</c:v>
                </c:pt>
                <c:pt idx="4281">
                  <c:v>42.82</c:v>
                </c:pt>
                <c:pt idx="4282">
                  <c:v>42.83</c:v>
                </c:pt>
                <c:pt idx="4283">
                  <c:v>42.84</c:v>
                </c:pt>
                <c:pt idx="4284">
                  <c:v>42.85</c:v>
                </c:pt>
                <c:pt idx="4285">
                  <c:v>42.86</c:v>
                </c:pt>
                <c:pt idx="4286">
                  <c:v>42.87</c:v>
                </c:pt>
                <c:pt idx="4287">
                  <c:v>42.88</c:v>
                </c:pt>
                <c:pt idx="4288">
                  <c:v>42.89</c:v>
                </c:pt>
                <c:pt idx="4289">
                  <c:v>42.9</c:v>
                </c:pt>
                <c:pt idx="4290">
                  <c:v>42.91</c:v>
                </c:pt>
                <c:pt idx="4291">
                  <c:v>42.92</c:v>
                </c:pt>
                <c:pt idx="4292">
                  <c:v>42.93</c:v>
                </c:pt>
                <c:pt idx="4293">
                  <c:v>42.94</c:v>
                </c:pt>
                <c:pt idx="4294">
                  <c:v>42.95</c:v>
                </c:pt>
                <c:pt idx="4295">
                  <c:v>42.96</c:v>
                </c:pt>
                <c:pt idx="4296">
                  <c:v>42.97</c:v>
                </c:pt>
                <c:pt idx="4297">
                  <c:v>42.98</c:v>
                </c:pt>
                <c:pt idx="4298">
                  <c:v>42.99</c:v>
                </c:pt>
                <c:pt idx="4299">
                  <c:v>43</c:v>
                </c:pt>
                <c:pt idx="4300">
                  <c:v>43.01</c:v>
                </c:pt>
                <c:pt idx="4301">
                  <c:v>43.02</c:v>
                </c:pt>
                <c:pt idx="4302">
                  <c:v>43.03</c:v>
                </c:pt>
                <c:pt idx="4303">
                  <c:v>43.04</c:v>
                </c:pt>
                <c:pt idx="4304">
                  <c:v>43.05</c:v>
                </c:pt>
                <c:pt idx="4305">
                  <c:v>43.06</c:v>
                </c:pt>
                <c:pt idx="4306">
                  <c:v>43.07</c:v>
                </c:pt>
                <c:pt idx="4307">
                  <c:v>43.08</c:v>
                </c:pt>
                <c:pt idx="4308">
                  <c:v>43.09</c:v>
                </c:pt>
                <c:pt idx="4309">
                  <c:v>43.1</c:v>
                </c:pt>
                <c:pt idx="4310">
                  <c:v>43.11</c:v>
                </c:pt>
                <c:pt idx="4311">
                  <c:v>43.12</c:v>
                </c:pt>
                <c:pt idx="4312">
                  <c:v>43.13</c:v>
                </c:pt>
                <c:pt idx="4313">
                  <c:v>43.14</c:v>
                </c:pt>
                <c:pt idx="4314">
                  <c:v>43.15</c:v>
                </c:pt>
                <c:pt idx="4315">
                  <c:v>43.16</c:v>
                </c:pt>
                <c:pt idx="4316">
                  <c:v>43.17</c:v>
                </c:pt>
                <c:pt idx="4317">
                  <c:v>43.18</c:v>
                </c:pt>
                <c:pt idx="4318">
                  <c:v>43.19</c:v>
                </c:pt>
                <c:pt idx="4319">
                  <c:v>43.2</c:v>
                </c:pt>
                <c:pt idx="4320">
                  <c:v>43.21</c:v>
                </c:pt>
                <c:pt idx="4321">
                  <c:v>43.22</c:v>
                </c:pt>
                <c:pt idx="4322">
                  <c:v>43.23</c:v>
                </c:pt>
                <c:pt idx="4323">
                  <c:v>43.24</c:v>
                </c:pt>
                <c:pt idx="4324">
                  <c:v>43.25</c:v>
                </c:pt>
                <c:pt idx="4325">
                  <c:v>43.26</c:v>
                </c:pt>
                <c:pt idx="4326">
                  <c:v>43.27</c:v>
                </c:pt>
                <c:pt idx="4327">
                  <c:v>43.28</c:v>
                </c:pt>
                <c:pt idx="4328">
                  <c:v>43.29</c:v>
                </c:pt>
                <c:pt idx="4329">
                  <c:v>43.3</c:v>
                </c:pt>
                <c:pt idx="4330">
                  <c:v>43.31</c:v>
                </c:pt>
                <c:pt idx="4331">
                  <c:v>43.32</c:v>
                </c:pt>
                <c:pt idx="4332">
                  <c:v>43.33</c:v>
                </c:pt>
                <c:pt idx="4333">
                  <c:v>43.34</c:v>
                </c:pt>
                <c:pt idx="4334">
                  <c:v>43.35</c:v>
                </c:pt>
                <c:pt idx="4335">
                  <c:v>43.36</c:v>
                </c:pt>
                <c:pt idx="4336">
                  <c:v>43.37</c:v>
                </c:pt>
                <c:pt idx="4337">
                  <c:v>43.38</c:v>
                </c:pt>
                <c:pt idx="4338">
                  <c:v>43.39</c:v>
                </c:pt>
                <c:pt idx="4339">
                  <c:v>43.4</c:v>
                </c:pt>
                <c:pt idx="4340">
                  <c:v>43.41</c:v>
                </c:pt>
                <c:pt idx="4341">
                  <c:v>43.42</c:v>
                </c:pt>
                <c:pt idx="4342">
                  <c:v>43.43</c:v>
                </c:pt>
                <c:pt idx="4343">
                  <c:v>43.44</c:v>
                </c:pt>
                <c:pt idx="4344">
                  <c:v>43.45</c:v>
                </c:pt>
                <c:pt idx="4345">
                  <c:v>43.46</c:v>
                </c:pt>
                <c:pt idx="4346">
                  <c:v>43.47</c:v>
                </c:pt>
                <c:pt idx="4347">
                  <c:v>43.48</c:v>
                </c:pt>
                <c:pt idx="4348">
                  <c:v>43.49</c:v>
                </c:pt>
                <c:pt idx="4349">
                  <c:v>43.5</c:v>
                </c:pt>
                <c:pt idx="4350">
                  <c:v>43.51</c:v>
                </c:pt>
                <c:pt idx="4351">
                  <c:v>43.52</c:v>
                </c:pt>
                <c:pt idx="4352">
                  <c:v>43.53</c:v>
                </c:pt>
                <c:pt idx="4353">
                  <c:v>43.54</c:v>
                </c:pt>
                <c:pt idx="4354">
                  <c:v>43.55</c:v>
                </c:pt>
                <c:pt idx="4355">
                  <c:v>43.56</c:v>
                </c:pt>
                <c:pt idx="4356">
                  <c:v>43.57</c:v>
                </c:pt>
                <c:pt idx="4357">
                  <c:v>43.58</c:v>
                </c:pt>
                <c:pt idx="4358">
                  <c:v>43.59</c:v>
                </c:pt>
                <c:pt idx="4359">
                  <c:v>43.6</c:v>
                </c:pt>
                <c:pt idx="4360">
                  <c:v>43.61</c:v>
                </c:pt>
                <c:pt idx="4361">
                  <c:v>43.62</c:v>
                </c:pt>
                <c:pt idx="4362">
                  <c:v>43.63</c:v>
                </c:pt>
                <c:pt idx="4363">
                  <c:v>43.64</c:v>
                </c:pt>
                <c:pt idx="4364">
                  <c:v>43.65</c:v>
                </c:pt>
                <c:pt idx="4365">
                  <c:v>43.66</c:v>
                </c:pt>
                <c:pt idx="4366">
                  <c:v>43.67</c:v>
                </c:pt>
                <c:pt idx="4367">
                  <c:v>43.68</c:v>
                </c:pt>
                <c:pt idx="4368">
                  <c:v>43.69</c:v>
                </c:pt>
                <c:pt idx="4369">
                  <c:v>43.7</c:v>
                </c:pt>
                <c:pt idx="4370">
                  <c:v>43.71</c:v>
                </c:pt>
                <c:pt idx="4371">
                  <c:v>43.72</c:v>
                </c:pt>
                <c:pt idx="4372">
                  <c:v>43.73</c:v>
                </c:pt>
                <c:pt idx="4373">
                  <c:v>43.74</c:v>
                </c:pt>
                <c:pt idx="4374">
                  <c:v>43.75</c:v>
                </c:pt>
                <c:pt idx="4375">
                  <c:v>43.76</c:v>
                </c:pt>
                <c:pt idx="4376">
                  <c:v>43.77</c:v>
                </c:pt>
                <c:pt idx="4377">
                  <c:v>43.78</c:v>
                </c:pt>
                <c:pt idx="4378">
                  <c:v>43.79</c:v>
                </c:pt>
                <c:pt idx="4379">
                  <c:v>43.8</c:v>
                </c:pt>
                <c:pt idx="4380">
                  <c:v>43.81</c:v>
                </c:pt>
                <c:pt idx="4381">
                  <c:v>43.82</c:v>
                </c:pt>
                <c:pt idx="4382">
                  <c:v>43.83</c:v>
                </c:pt>
                <c:pt idx="4383">
                  <c:v>43.84</c:v>
                </c:pt>
                <c:pt idx="4384">
                  <c:v>43.85</c:v>
                </c:pt>
                <c:pt idx="4385">
                  <c:v>43.86</c:v>
                </c:pt>
                <c:pt idx="4386">
                  <c:v>43.87</c:v>
                </c:pt>
                <c:pt idx="4387">
                  <c:v>43.88</c:v>
                </c:pt>
                <c:pt idx="4388">
                  <c:v>43.89</c:v>
                </c:pt>
                <c:pt idx="4389">
                  <c:v>43.9</c:v>
                </c:pt>
                <c:pt idx="4390">
                  <c:v>43.91</c:v>
                </c:pt>
                <c:pt idx="4391">
                  <c:v>43.92</c:v>
                </c:pt>
                <c:pt idx="4392">
                  <c:v>43.93</c:v>
                </c:pt>
                <c:pt idx="4393">
                  <c:v>43.94</c:v>
                </c:pt>
                <c:pt idx="4394">
                  <c:v>43.95</c:v>
                </c:pt>
                <c:pt idx="4395">
                  <c:v>43.96</c:v>
                </c:pt>
                <c:pt idx="4396">
                  <c:v>43.97</c:v>
                </c:pt>
                <c:pt idx="4397">
                  <c:v>43.98</c:v>
                </c:pt>
                <c:pt idx="4398">
                  <c:v>43.99</c:v>
                </c:pt>
                <c:pt idx="4399">
                  <c:v>44</c:v>
                </c:pt>
                <c:pt idx="4400">
                  <c:v>44.01</c:v>
                </c:pt>
                <c:pt idx="4401">
                  <c:v>44.02</c:v>
                </c:pt>
                <c:pt idx="4402">
                  <c:v>44.03</c:v>
                </c:pt>
                <c:pt idx="4403">
                  <c:v>44.04</c:v>
                </c:pt>
                <c:pt idx="4404">
                  <c:v>44.05</c:v>
                </c:pt>
                <c:pt idx="4405">
                  <c:v>44.06</c:v>
                </c:pt>
                <c:pt idx="4406">
                  <c:v>44.07</c:v>
                </c:pt>
                <c:pt idx="4407">
                  <c:v>44.08</c:v>
                </c:pt>
                <c:pt idx="4408">
                  <c:v>44.09</c:v>
                </c:pt>
                <c:pt idx="4409">
                  <c:v>44.1</c:v>
                </c:pt>
                <c:pt idx="4410">
                  <c:v>44.11</c:v>
                </c:pt>
                <c:pt idx="4411">
                  <c:v>44.12</c:v>
                </c:pt>
                <c:pt idx="4412">
                  <c:v>44.13</c:v>
                </c:pt>
                <c:pt idx="4413">
                  <c:v>44.14</c:v>
                </c:pt>
                <c:pt idx="4414">
                  <c:v>44.15</c:v>
                </c:pt>
                <c:pt idx="4415">
                  <c:v>44.16</c:v>
                </c:pt>
                <c:pt idx="4416">
                  <c:v>44.17</c:v>
                </c:pt>
                <c:pt idx="4417">
                  <c:v>44.18</c:v>
                </c:pt>
                <c:pt idx="4418">
                  <c:v>44.19</c:v>
                </c:pt>
                <c:pt idx="4419">
                  <c:v>44.2</c:v>
                </c:pt>
                <c:pt idx="4420">
                  <c:v>44.21</c:v>
                </c:pt>
                <c:pt idx="4421">
                  <c:v>44.22</c:v>
                </c:pt>
                <c:pt idx="4422">
                  <c:v>44.23</c:v>
                </c:pt>
                <c:pt idx="4423">
                  <c:v>44.24</c:v>
                </c:pt>
                <c:pt idx="4424">
                  <c:v>44.25</c:v>
                </c:pt>
                <c:pt idx="4425">
                  <c:v>44.26</c:v>
                </c:pt>
                <c:pt idx="4426">
                  <c:v>44.27</c:v>
                </c:pt>
                <c:pt idx="4427">
                  <c:v>44.28</c:v>
                </c:pt>
                <c:pt idx="4428">
                  <c:v>44.29</c:v>
                </c:pt>
                <c:pt idx="4429">
                  <c:v>44.3</c:v>
                </c:pt>
                <c:pt idx="4430">
                  <c:v>44.31</c:v>
                </c:pt>
                <c:pt idx="4431">
                  <c:v>44.32</c:v>
                </c:pt>
                <c:pt idx="4432">
                  <c:v>44.33</c:v>
                </c:pt>
                <c:pt idx="4433">
                  <c:v>44.34</c:v>
                </c:pt>
                <c:pt idx="4434">
                  <c:v>44.35</c:v>
                </c:pt>
                <c:pt idx="4435">
                  <c:v>44.36</c:v>
                </c:pt>
                <c:pt idx="4436">
                  <c:v>44.37</c:v>
                </c:pt>
                <c:pt idx="4437">
                  <c:v>44.38</c:v>
                </c:pt>
                <c:pt idx="4438">
                  <c:v>44.39</c:v>
                </c:pt>
                <c:pt idx="4439">
                  <c:v>44.4</c:v>
                </c:pt>
                <c:pt idx="4440">
                  <c:v>44.41</c:v>
                </c:pt>
                <c:pt idx="4441">
                  <c:v>44.42</c:v>
                </c:pt>
                <c:pt idx="4442">
                  <c:v>44.43</c:v>
                </c:pt>
                <c:pt idx="4443">
                  <c:v>44.44</c:v>
                </c:pt>
                <c:pt idx="4444">
                  <c:v>44.45</c:v>
                </c:pt>
                <c:pt idx="4445">
                  <c:v>44.46</c:v>
                </c:pt>
                <c:pt idx="4446">
                  <c:v>44.47</c:v>
                </c:pt>
                <c:pt idx="4447">
                  <c:v>44.48</c:v>
                </c:pt>
                <c:pt idx="4448">
                  <c:v>44.49</c:v>
                </c:pt>
                <c:pt idx="4449">
                  <c:v>44.5</c:v>
                </c:pt>
                <c:pt idx="4450">
                  <c:v>44.51</c:v>
                </c:pt>
                <c:pt idx="4451">
                  <c:v>44.52</c:v>
                </c:pt>
                <c:pt idx="4452">
                  <c:v>44.53</c:v>
                </c:pt>
                <c:pt idx="4453">
                  <c:v>44.54</c:v>
                </c:pt>
                <c:pt idx="4454">
                  <c:v>44.55</c:v>
                </c:pt>
                <c:pt idx="4455">
                  <c:v>44.56</c:v>
                </c:pt>
                <c:pt idx="4456">
                  <c:v>44.57</c:v>
                </c:pt>
                <c:pt idx="4457">
                  <c:v>44.58</c:v>
                </c:pt>
                <c:pt idx="4458">
                  <c:v>44.59</c:v>
                </c:pt>
                <c:pt idx="4459">
                  <c:v>44.6</c:v>
                </c:pt>
                <c:pt idx="4460">
                  <c:v>44.61</c:v>
                </c:pt>
                <c:pt idx="4461">
                  <c:v>44.62</c:v>
                </c:pt>
                <c:pt idx="4462">
                  <c:v>44.63</c:v>
                </c:pt>
                <c:pt idx="4463">
                  <c:v>44.64</c:v>
                </c:pt>
                <c:pt idx="4464">
                  <c:v>44.65</c:v>
                </c:pt>
                <c:pt idx="4465">
                  <c:v>44.66</c:v>
                </c:pt>
                <c:pt idx="4466">
                  <c:v>44.67</c:v>
                </c:pt>
                <c:pt idx="4467">
                  <c:v>44.68</c:v>
                </c:pt>
                <c:pt idx="4468">
                  <c:v>44.69</c:v>
                </c:pt>
                <c:pt idx="4469">
                  <c:v>44.7</c:v>
                </c:pt>
                <c:pt idx="4470">
                  <c:v>44.71</c:v>
                </c:pt>
                <c:pt idx="4471">
                  <c:v>44.72</c:v>
                </c:pt>
                <c:pt idx="4472">
                  <c:v>44.73</c:v>
                </c:pt>
                <c:pt idx="4473">
                  <c:v>44.74</c:v>
                </c:pt>
                <c:pt idx="4474">
                  <c:v>44.75</c:v>
                </c:pt>
                <c:pt idx="4475">
                  <c:v>44.76</c:v>
                </c:pt>
                <c:pt idx="4476">
                  <c:v>44.77</c:v>
                </c:pt>
                <c:pt idx="4477">
                  <c:v>44.78</c:v>
                </c:pt>
                <c:pt idx="4478">
                  <c:v>44.79</c:v>
                </c:pt>
                <c:pt idx="4479">
                  <c:v>44.8</c:v>
                </c:pt>
                <c:pt idx="4480">
                  <c:v>44.81</c:v>
                </c:pt>
                <c:pt idx="4481">
                  <c:v>44.82</c:v>
                </c:pt>
                <c:pt idx="4482">
                  <c:v>44.83</c:v>
                </c:pt>
                <c:pt idx="4483">
                  <c:v>44.84</c:v>
                </c:pt>
                <c:pt idx="4484">
                  <c:v>44.85</c:v>
                </c:pt>
                <c:pt idx="4485">
                  <c:v>44.86</c:v>
                </c:pt>
                <c:pt idx="4486">
                  <c:v>44.87</c:v>
                </c:pt>
                <c:pt idx="4487">
                  <c:v>44.88</c:v>
                </c:pt>
                <c:pt idx="4488">
                  <c:v>44.89</c:v>
                </c:pt>
                <c:pt idx="4489">
                  <c:v>44.9</c:v>
                </c:pt>
                <c:pt idx="4490">
                  <c:v>44.91</c:v>
                </c:pt>
                <c:pt idx="4491">
                  <c:v>44.92</c:v>
                </c:pt>
                <c:pt idx="4492">
                  <c:v>44.93</c:v>
                </c:pt>
                <c:pt idx="4493">
                  <c:v>44.94</c:v>
                </c:pt>
                <c:pt idx="4494">
                  <c:v>44.95</c:v>
                </c:pt>
                <c:pt idx="4495">
                  <c:v>44.96</c:v>
                </c:pt>
                <c:pt idx="4496">
                  <c:v>44.97</c:v>
                </c:pt>
                <c:pt idx="4497">
                  <c:v>44.98</c:v>
                </c:pt>
                <c:pt idx="4498">
                  <c:v>44.99</c:v>
                </c:pt>
                <c:pt idx="4499">
                  <c:v>45</c:v>
                </c:pt>
                <c:pt idx="4500">
                  <c:v>45.01</c:v>
                </c:pt>
                <c:pt idx="4501">
                  <c:v>45.02</c:v>
                </c:pt>
                <c:pt idx="4502">
                  <c:v>45.03</c:v>
                </c:pt>
                <c:pt idx="4503">
                  <c:v>45.04</c:v>
                </c:pt>
                <c:pt idx="4504">
                  <c:v>45.05</c:v>
                </c:pt>
                <c:pt idx="4505">
                  <c:v>45.06</c:v>
                </c:pt>
                <c:pt idx="4506">
                  <c:v>45.07</c:v>
                </c:pt>
                <c:pt idx="4507">
                  <c:v>45.08</c:v>
                </c:pt>
                <c:pt idx="4508">
                  <c:v>45.09</c:v>
                </c:pt>
                <c:pt idx="4509">
                  <c:v>45.1</c:v>
                </c:pt>
                <c:pt idx="4510">
                  <c:v>45.11</c:v>
                </c:pt>
                <c:pt idx="4511">
                  <c:v>45.12</c:v>
                </c:pt>
                <c:pt idx="4512">
                  <c:v>45.13</c:v>
                </c:pt>
                <c:pt idx="4513">
                  <c:v>45.14</c:v>
                </c:pt>
                <c:pt idx="4514">
                  <c:v>45.15</c:v>
                </c:pt>
                <c:pt idx="4515">
                  <c:v>45.16</c:v>
                </c:pt>
                <c:pt idx="4516">
                  <c:v>45.17</c:v>
                </c:pt>
                <c:pt idx="4517">
                  <c:v>45.18</c:v>
                </c:pt>
                <c:pt idx="4518">
                  <c:v>45.19</c:v>
                </c:pt>
                <c:pt idx="4519">
                  <c:v>45.2</c:v>
                </c:pt>
                <c:pt idx="4520">
                  <c:v>45.21</c:v>
                </c:pt>
                <c:pt idx="4521">
                  <c:v>45.22</c:v>
                </c:pt>
                <c:pt idx="4522">
                  <c:v>45.23</c:v>
                </c:pt>
                <c:pt idx="4523">
                  <c:v>45.24</c:v>
                </c:pt>
                <c:pt idx="4524">
                  <c:v>45.25</c:v>
                </c:pt>
                <c:pt idx="4525">
                  <c:v>45.26</c:v>
                </c:pt>
                <c:pt idx="4526">
                  <c:v>45.27</c:v>
                </c:pt>
                <c:pt idx="4527">
                  <c:v>45.28</c:v>
                </c:pt>
                <c:pt idx="4528">
                  <c:v>45.29</c:v>
                </c:pt>
                <c:pt idx="4529">
                  <c:v>45.3</c:v>
                </c:pt>
                <c:pt idx="4530">
                  <c:v>45.31</c:v>
                </c:pt>
                <c:pt idx="4531">
                  <c:v>45.32</c:v>
                </c:pt>
                <c:pt idx="4532">
                  <c:v>45.33</c:v>
                </c:pt>
                <c:pt idx="4533">
                  <c:v>45.34</c:v>
                </c:pt>
                <c:pt idx="4534">
                  <c:v>45.35</c:v>
                </c:pt>
                <c:pt idx="4535">
                  <c:v>45.36</c:v>
                </c:pt>
                <c:pt idx="4536">
                  <c:v>45.37</c:v>
                </c:pt>
                <c:pt idx="4537">
                  <c:v>45.38</c:v>
                </c:pt>
                <c:pt idx="4538">
                  <c:v>45.39</c:v>
                </c:pt>
                <c:pt idx="4539">
                  <c:v>45.4</c:v>
                </c:pt>
                <c:pt idx="4540">
                  <c:v>45.41</c:v>
                </c:pt>
                <c:pt idx="4541">
                  <c:v>45.42</c:v>
                </c:pt>
                <c:pt idx="4542">
                  <c:v>45.43</c:v>
                </c:pt>
                <c:pt idx="4543">
                  <c:v>45.44</c:v>
                </c:pt>
                <c:pt idx="4544">
                  <c:v>45.45</c:v>
                </c:pt>
                <c:pt idx="4545">
                  <c:v>45.46</c:v>
                </c:pt>
                <c:pt idx="4546">
                  <c:v>45.47</c:v>
                </c:pt>
                <c:pt idx="4547">
                  <c:v>45.48</c:v>
                </c:pt>
                <c:pt idx="4548">
                  <c:v>45.49</c:v>
                </c:pt>
                <c:pt idx="4549">
                  <c:v>45.5</c:v>
                </c:pt>
                <c:pt idx="4550">
                  <c:v>45.51</c:v>
                </c:pt>
                <c:pt idx="4551">
                  <c:v>45.52</c:v>
                </c:pt>
                <c:pt idx="4552">
                  <c:v>45.53</c:v>
                </c:pt>
                <c:pt idx="4553">
                  <c:v>45.54</c:v>
                </c:pt>
                <c:pt idx="4554">
                  <c:v>45.55</c:v>
                </c:pt>
                <c:pt idx="4555">
                  <c:v>45.56</c:v>
                </c:pt>
                <c:pt idx="4556">
                  <c:v>45.57</c:v>
                </c:pt>
                <c:pt idx="4557">
                  <c:v>45.58</c:v>
                </c:pt>
                <c:pt idx="4558">
                  <c:v>45.59</c:v>
                </c:pt>
                <c:pt idx="4559">
                  <c:v>45.6</c:v>
                </c:pt>
                <c:pt idx="4560">
                  <c:v>45.61</c:v>
                </c:pt>
                <c:pt idx="4561">
                  <c:v>45.62</c:v>
                </c:pt>
                <c:pt idx="4562">
                  <c:v>45.63</c:v>
                </c:pt>
                <c:pt idx="4563">
                  <c:v>45.64</c:v>
                </c:pt>
                <c:pt idx="4564">
                  <c:v>45.65</c:v>
                </c:pt>
                <c:pt idx="4565">
                  <c:v>45.66</c:v>
                </c:pt>
                <c:pt idx="4566">
                  <c:v>45.67</c:v>
                </c:pt>
                <c:pt idx="4567">
                  <c:v>45.68</c:v>
                </c:pt>
                <c:pt idx="4568">
                  <c:v>45.69</c:v>
                </c:pt>
                <c:pt idx="4569">
                  <c:v>45.7</c:v>
                </c:pt>
                <c:pt idx="4570">
                  <c:v>45.71</c:v>
                </c:pt>
                <c:pt idx="4571">
                  <c:v>45.72</c:v>
                </c:pt>
                <c:pt idx="4572">
                  <c:v>45.73</c:v>
                </c:pt>
                <c:pt idx="4573">
                  <c:v>45.74</c:v>
                </c:pt>
                <c:pt idx="4574">
                  <c:v>45.75</c:v>
                </c:pt>
                <c:pt idx="4575">
                  <c:v>45.76</c:v>
                </c:pt>
                <c:pt idx="4576">
                  <c:v>45.77</c:v>
                </c:pt>
                <c:pt idx="4577">
                  <c:v>45.78</c:v>
                </c:pt>
                <c:pt idx="4578">
                  <c:v>45.79</c:v>
                </c:pt>
                <c:pt idx="4579">
                  <c:v>45.8</c:v>
                </c:pt>
                <c:pt idx="4580">
                  <c:v>45.81</c:v>
                </c:pt>
                <c:pt idx="4581">
                  <c:v>45.82</c:v>
                </c:pt>
                <c:pt idx="4582">
                  <c:v>45.83</c:v>
                </c:pt>
                <c:pt idx="4583">
                  <c:v>45.84</c:v>
                </c:pt>
                <c:pt idx="4584">
                  <c:v>45.85</c:v>
                </c:pt>
                <c:pt idx="4585">
                  <c:v>45.86</c:v>
                </c:pt>
                <c:pt idx="4586">
                  <c:v>45.87</c:v>
                </c:pt>
                <c:pt idx="4587">
                  <c:v>45.88</c:v>
                </c:pt>
                <c:pt idx="4588">
                  <c:v>45.89</c:v>
                </c:pt>
                <c:pt idx="4589">
                  <c:v>45.9</c:v>
                </c:pt>
                <c:pt idx="4590">
                  <c:v>45.91</c:v>
                </c:pt>
                <c:pt idx="4591">
                  <c:v>45.92</c:v>
                </c:pt>
                <c:pt idx="4592">
                  <c:v>45.93</c:v>
                </c:pt>
                <c:pt idx="4593">
                  <c:v>45.94</c:v>
                </c:pt>
                <c:pt idx="4594">
                  <c:v>45.95</c:v>
                </c:pt>
                <c:pt idx="4595">
                  <c:v>45.96</c:v>
                </c:pt>
                <c:pt idx="4596">
                  <c:v>45.97</c:v>
                </c:pt>
                <c:pt idx="4597">
                  <c:v>45.98</c:v>
                </c:pt>
                <c:pt idx="4598">
                  <c:v>45.99</c:v>
                </c:pt>
                <c:pt idx="4599">
                  <c:v>46</c:v>
                </c:pt>
                <c:pt idx="4600">
                  <c:v>46.01</c:v>
                </c:pt>
                <c:pt idx="4601">
                  <c:v>46.02</c:v>
                </c:pt>
                <c:pt idx="4602">
                  <c:v>46.03</c:v>
                </c:pt>
                <c:pt idx="4603">
                  <c:v>46.04</c:v>
                </c:pt>
                <c:pt idx="4604">
                  <c:v>46.05</c:v>
                </c:pt>
                <c:pt idx="4605">
                  <c:v>46.06</c:v>
                </c:pt>
                <c:pt idx="4606">
                  <c:v>46.07</c:v>
                </c:pt>
                <c:pt idx="4607">
                  <c:v>46.08</c:v>
                </c:pt>
                <c:pt idx="4608">
                  <c:v>46.09</c:v>
                </c:pt>
                <c:pt idx="4609">
                  <c:v>46.1</c:v>
                </c:pt>
                <c:pt idx="4610">
                  <c:v>46.11</c:v>
                </c:pt>
                <c:pt idx="4611">
                  <c:v>46.12</c:v>
                </c:pt>
                <c:pt idx="4612">
                  <c:v>46.13</c:v>
                </c:pt>
                <c:pt idx="4613">
                  <c:v>46.14</c:v>
                </c:pt>
                <c:pt idx="4614">
                  <c:v>46.15</c:v>
                </c:pt>
                <c:pt idx="4615">
                  <c:v>46.16</c:v>
                </c:pt>
                <c:pt idx="4616">
                  <c:v>46.17</c:v>
                </c:pt>
                <c:pt idx="4617">
                  <c:v>46.18</c:v>
                </c:pt>
                <c:pt idx="4618">
                  <c:v>46.19</c:v>
                </c:pt>
                <c:pt idx="4619">
                  <c:v>46.2</c:v>
                </c:pt>
                <c:pt idx="4620">
                  <c:v>46.21</c:v>
                </c:pt>
                <c:pt idx="4621">
                  <c:v>46.22</c:v>
                </c:pt>
                <c:pt idx="4622">
                  <c:v>46.23</c:v>
                </c:pt>
                <c:pt idx="4623">
                  <c:v>46.24</c:v>
                </c:pt>
                <c:pt idx="4624">
                  <c:v>46.25</c:v>
                </c:pt>
                <c:pt idx="4625">
                  <c:v>46.26</c:v>
                </c:pt>
                <c:pt idx="4626">
                  <c:v>46.27</c:v>
                </c:pt>
                <c:pt idx="4627">
                  <c:v>46.28</c:v>
                </c:pt>
                <c:pt idx="4628">
                  <c:v>46.29</c:v>
                </c:pt>
                <c:pt idx="4629">
                  <c:v>46.3</c:v>
                </c:pt>
                <c:pt idx="4630">
                  <c:v>46.31</c:v>
                </c:pt>
                <c:pt idx="4631">
                  <c:v>46.32</c:v>
                </c:pt>
                <c:pt idx="4632">
                  <c:v>46.33</c:v>
                </c:pt>
                <c:pt idx="4633">
                  <c:v>46.34</c:v>
                </c:pt>
                <c:pt idx="4634">
                  <c:v>46.35</c:v>
                </c:pt>
                <c:pt idx="4635">
                  <c:v>46.36</c:v>
                </c:pt>
                <c:pt idx="4636">
                  <c:v>46.37</c:v>
                </c:pt>
                <c:pt idx="4637">
                  <c:v>46.38</c:v>
                </c:pt>
                <c:pt idx="4638">
                  <c:v>46.39</c:v>
                </c:pt>
                <c:pt idx="4639">
                  <c:v>46.4</c:v>
                </c:pt>
                <c:pt idx="4640">
                  <c:v>46.41</c:v>
                </c:pt>
                <c:pt idx="4641">
                  <c:v>46.42</c:v>
                </c:pt>
                <c:pt idx="4642">
                  <c:v>46.43</c:v>
                </c:pt>
                <c:pt idx="4643">
                  <c:v>46.44</c:v>
                </c:pt>
                <c:pt idx="4644">
                  <c:v>46.45</c:v>
                </c:pt>
                <c:pt idx="4645">
                  <c:v>46.46</c:v>
                </c:pt>
                <c:pt idx="4646">
                  <c:v>46.47</c:v>
                </c:pt>
                <c:pt idx="4647">
                  <c:v>46.48</c:v>
                </c:pt>
                <c:pt idx="4648">
                  <c:v>46.49</c:v>
                </c:pt>
                <c:pt idx="4649">
                  <c:v>46.5</c:v>
                </c:pt>
                <c:pt idx="4650">
                  <c:v>46.51</c:v>
                </c:pt>
                <c:pt idx="4651">
                  <c:v>46.52</c:v>
                </c:pt>
                <c:pt idx="4652">
                  <c:v>46.53</c:v>
                </c:pt>
                <c:pt idx="4653">
                  <c:v>46.54</c:v>
                </c:pt>
                <c:pt idx="4654">
                  <c:v>46.55</c:v>
                </c:pt>
                <c:pt idx="4655">
                  <c:v>46.56</c:v>
                </c:pt>
                <c:pt idx="4656">
                  <c:v>46.57</c:v>
                </c:pt>
                <c:pt idx="4657">
                  <c:v>46.58</c:v>
                </c:pt>
                <c:pt idx="4658">
                  <c:v>46.59</c:v>
                </c:pt>
                <c:pt idx="4659">
                  <c:v>46.6</c:v>
                </c:pt>
                <c:pt idx="4660">
                  <c:v>46.61</c:v>
                </c:pt>
                <c:pt idx="4661">
                  <c:v>46.62</c:v>
                </c:pt>
                <c:pt idx="4662">
                  <c:v>46.63</c:v>
                </c:pt>
                <c:pt idx="4663">
                  <c:v>46.64</c:v>
                </c:pt>
                <c:pt idx="4664">
                  <c:v>46.65</c:v>
                </c:pt>
                <c:pt idx="4665">
                  <c:v>46.66</c:v>
                </c:pt>
                <c:pt idx="4666">
                  <c:v>46.67</c:v>
                </c:pt>
                <c:pt idx="4667">
                  <c:v>46.68</c:v>
                </c:pt>
                <c:pt idx="4668">
                  <c:v>46.69</c:v>
                </c:pt>
                <c:pt idx="4669">
                  <c:v>46.7</c:v>
                </c:pt>
                <c:pt idx="4670">
                  <c:v>46.71</c:v>
                </c:pt>
                <c:pt idx="4671">
                  <c:v>46.72</c:v>
                </c:pt>
                <c:pt idx="4672">
                  <c:v>46.73</c:v>
                </c:pt>
                <c:pt idx="4673">
                  <c:v>46.74</c:v>
                </c:pt>
                <c:pt idx="4674">
                  <c:v>46.75</c:v>
                </c:pt>
                <c:pt idx="4675">
                  <c:v>46.76</c:v>
                </c:pt>
                <c:pt idx="4676">
                  <c:v>46.77</c:v>
                </c:pt>
                <c:pt idx="4677">
                  <c:v>46.78</c:v>
                </c:pt>
                <c:pt idx="4678">
                  <c:v>46.79</c:v>
                </c:pt>
                <c:pt idx="4679">
                  <c:v>46.8</c:v>
                </c:pt>
                <c:pt idx="4680">
                  <c:v>46.81</c:v>
                </c:pt>
                <c:pt idx="4681">
                  <c:v>46.82</c:v>
                </c:pt>
                <c:pt idx="4682">
                  <c:v>46.83</c:v>
                </c:pt>
                <c:pt idx="4683">
                  <c:v>46.84</c:v>
                </c:pt>
                <c:pt idx="4684">
                  <c:v>46.85</c:v>
                </c:pt>
                <c:pt idx="4685">
                  <c:v>46.86</c:v>
                </c:pt>
                <c:pt idx="4686">
                  <c:v>46.87</c:v>
                </c:pt>
                <c:pt idx="4687">
                  <c:v>46.88</c:v>
                </c:pt>
                <c:pt idx="4688">
                  <c:v>46.89</c:v>
                </c:pt>
                <c:pt idx="4689">
                  <c:v>46.9</c:v>
                </c:pt>
                <c:pt idx="4690">
                  <c:v>46.91</c:v>
                </c:pt>
                <c:pt idx="4691">
                  <c:v>46.92</c:v>
                </c:pt>
                <c:pt idx="4692">
                  <c:v>46.93</c:v>
                </c:pt>
                <c:pt idx="4693">
                  <c:v>46.94</c:v>
                </c:pt>
                <c:pt idx="4694">
                  <c:v>46.95</c:v>
                </c:pt>
                <c:pt idx="4695">
                  <c:v>46.96</c:v>
                </c:pt>
                <c:pt idx="4696">
                  <c:v>46.97</c:v>
                </c:pt>
                <c:pt idx="4697">
                  <c:v>46.98</c:v>
                </c:pt>
                <c:pt idx="4698">
                  <c:v>46.99</c:v>
                </c:pt>
                <c:pt idx="4699">
                  <c:v>47</c:v>
                </c:pt>
                <c:pt idx="4700">
                  <c:v>47.01</c:v>
                </c:pt>
                <c:pt idx="4701">
                  <c:v>47.02</c:v>
                </c:pt>
                <c:pt idx="4702">
                  <c:v>47.03</c:v>
                </c:pt>
                <c:pt idx="4703">
                  <c:v>47.04</c:v>
                </c:pt>
                <c:pt idx="4704">
                  <c:v>47.05</c:v>
                </c:pt>
                <c:pt idx="4705">
                  <c:v>47.06</c:v>
                </c:pt>
                <c:pt idx="4706">
                  <c:v>47.07</c:v>
                </c:pt>
                <c:pt idx="4707">
                  <c:v>47.08</c:v>
                </c:pt>
                <c:pt idx="4708">
                  <c:v>47.09</c:v>
                </c:pt>
                <c:pt idx="4709">
                  <c:v>47.1</c:v>
                </c:pt>
                <c:pt idx="4710">
                  <c:v>47.11</c:v>
                </c:pt>
                <c:pt idx="4711">
                  <c:v>47.12</c:v>
                </c:pt>
                <c:pt idx="4712">
                  <c:v>47.13</c:v>
                </c:pt>
                <c:pt idx="4713">
                  <c:v>47.14</c:v>
                </c:pt>
                <c:pt idx="4714">
                  <c:v>47.15</c:v>
                </c:pt>
                <c:pt idx="4715">
                  <c:v>47.16</c:v>
                </c:pt>
                <c:pt idx="4716">
                  <c:v>47.17</c:v>
                </c:pt>
                <c:pt idx="4717">
                  <c:v>47.18</c:v>
                </c:pt>
                <c:pt idx="4718">
                  <c:v>47.19</c:v>
                </c:pt>
                <c:pt idx="4719">
                  <c:v>47.2</c:v>
                </c:pt>
                <c:pt idx="4720">
                  <c:v>47.21</c:v>
                </c:pt>
                <c:pt idx="4721">
                  <c:v>47.22</c:v>
                </c:pt>
                <c:pt idx="4722">
                  <c:v>47.23</c:v>
                </c:pt>
                <c:pt idx="4723">
                  <c:v>47.24</c:v>
                </c:pt>
                <c:pt idx="4724">
                  <c:v>47.25</c:v>
                </c:pt>
                <c:pt idx="4725">
                  <c:v>47.26</c:v>
                </c:pt>
                <c:pt idx="4726">
                  <c:v>47.27</c:v>
                </c:pt>
                <c:pt idx="4727">
                  <c:v>47.28</c:v>
                </c:pt>
                <c:pt idx="4728">
                  <c:v>47.29</c:v>
                </c:pt>
                <c:pt idx="4729">
                  <c:v>47.3</c:v>
                </c:pt>
                <c:pt idx="4730">
                  <c:v>47.31</c:v>
                </c:pt>
                <c:pt idx="4731">
                  <c:v>47.32</c:v>
                </c:pt>
                <c:pt idx="4732">
                  <c:v>47.33</c:v>
                </c:pt>
                <c:pt idx="4733">
                  <c:v>47.34</c:v>
                </c:pt>
                <c:pt idx="4734">
                  <c:v>47.35</c:v>
                </c:pt>
                <c:pt idx="4735">
                  <c:v>47.36</c:v>
                </c:pt>
                <c:pt idx="4736">
                  <c:v>47.37</c:v>
                </c:pt>
                <c:pt idx="4737">
                  <c:v>47.38</c:v>
                </c:pt>
                <c:pt idx="4738">
                  <c:v>47.39</c:v>
                </c:pt>
                <c:pt idx="4739">
                  <c:v>47.4</c:v>
                </c:pt>
                <c:pt idx="4740">
                  <c:v>47.41</c:v>
                </c:pt>
                <c:pt idx="4741">
                  <c:v>47.42</c:v>
                </c:pt>
                <c:pt idx="4742">
                  <c:v>47.43</c:v>
                </c:pt>
                <c:pt idx="4743">
                  <c:v>47.44</c:v>
                </c:pt>
                <c:pt idx="4744">
                  <c:v>47.45</c:v>
                </c:pt>
                <c:pt idx="4745">
                  <c:v>47.46</c:v>
                </c:pt>
                <c:pt idx="4746">
                  <c:v>47.47</c:v>
                </c:pt>
                <c:pt idx="4747">
                  <c:v>47.48</c:v>
                </c:pt>
                <c:pt idx="4748">
                  <c:v>47.49</c:v>
                </c:pt>
                <c:pt idx="4749">
                  <c:v>47.5</c:v>
                </c:pt>
                <c:pt idx="4750">
                  <c:v>47.51</c:v>
                </c:pt>
                <c:pt idx="4751">
                  <c:v>47.52</c:v>
                </c:pt>
                <c:pt idx="4752">
                  <c:v>47.53</c:v>
                </c:pt>
                <c:pt idx="4753">
                  <c:v>47.54</c:v>
                </c:pt>
                <c:pt idx="4754">
                  <c:v>47.55</c:v>
                </c:pt>
                <c:pt idx="4755">
                  <c:v>47.56</c:v>
                </c:pt>
                <c:pt idx="4756">
                  <c:v>47.57</c:v>
                </c:pt>
                <c:pt idx="4757">
                  <c:v>47.58</c:v>
                </c:pt>
                <c:pt idx="4758">
                  <c:v>47.59</c:v>
                </c:pt>
                <c:pt idx="4759">
                  <c:v>47.6</c:v>
                </c:pt>
                <c:pt idx="4760">
                  <c:v>47.61</c:v>
                </c:pt>
                <c:pt idx="4761">
                  <c:v>47.62</c:v>
                </c:pt>
                <c:pt idx="4762">
                  <c:v>47.63</c:v>
                </c:pt>
                <c:pt idx="4763">
                  <c:v>47.64</c:v>
                </c:pt>
                <c:pt idx="4764">
                  <c:v>47.65</c:v>
                </c:pt>
                <c:pt idx="4765">
                  <c:v>47.66</c:v>
                </c:pt>
                <c:pt idx="4766">
                  <c:v>47.67</c:v>
                </c:pt>
                <c:pt idx="4767">
                  <c:v>47.68</c:v>
                </c:pt>
                <c:pt idx="4768">
                  <c:v>47.69</c:v>
                </c:pt>
                <c:pt idx="4769">
                  <c:v>47.7</c:v>
                </c:pt>
                <c:pt idx="4770">
                  <c:v>47.71</c:v>
                </c:pt>
                <c:pt idx="4771">
                  <c:v>47.72</c:v>
                </c:pt>
                <c:pt idx="4772">
                  <c:v>47.73</c:v>
                </c:pt>
                <c:pt idx="4773">
                  <c:v>47.74</c:v>
                </c:pt>
                <c:pt idx="4774">
                  <c:v>47.75</c:v>
                </c:pt>
                <c:pt idx="4775">
                  <c:v>47.76</c:v>
                </c:pt>
                <c:pt idx="4776">
                  <c:v>47.77</c:v>
                </c:pt>
                <c:pt idx="4777">
                  <c:v>47.78</c:v>
                </c:pt>
                <c:pt idx="4778">
                  <c:v>47.79</c:v>
                </c:pt>
                <c:pt idx="4779">
                  <c:v>47.8</c:v>
                </c:pt>
                <c:pt idx="4780">
                  <c:v>47.81</c:v>
                </c:pt>
                <c:pt idx="4781">
                  <c:v>47.82</c:v>
                </c:pt>
                <c:pt idx="4782">
                  <c:v>47.83</c:v>
                </c:pt>
                <c:pt idx="4783">
                  <c:v>47.84</c:v>
                </c:pt>
                <c:pt idx="4784">
                  <c:v>47.85</c:v>
                </c:pt>
                <c:pt idx="4785">
                  <c:v>47.86</c:v>
                </c:pt>
                <c:pt idx="4786">
                  <c:v>47.87</c:v>
                </c:pt>
                <c:pt idx="4787">
                  <c:v>47.88</c:v>
                </c:pt>
                <c:pt idx="4788">
                  <c:v>47.89</c:v>
                </c:pt>
                <c:pt idx="4789">
                  <c:v>47.9</c:v>
                </c:pt>
                <c:pt idx="4790">
                  <c:v>47.91</c:v>
                </c:pt>
                <c:pt idx="4791">
                  <c:v>47.92</c:v>
                </c:pt>
                <c:pt idx="4792">
                  <c:v>47.93</c:v>
                </c:pt>
                <c:pt idx="4793">
                  <c:v>47.94</c:v>
                </c:pt>
                <c:pt idx="4794">
                  <c:v>47.95</c:v>
                </c:pt>
                <c:pt idx="4795">
                  <c:v>47.96</c:v>
                </c:pt>
                <c:pt idx="4796">
                  <c:v>47.97</c:v>
                </c:pt>
                <c:pt idx="4797">
                  <c:v>47.98</c:v>
                </c:pt>
                <c:pt idx="4798">
                  <c:v>47.99</c:v>
                </c:pt>
                <c:pt idx="4799">
                  <c:v>48</c:v>
                </c:pt>
                <c:pt idx="4800">
                  <c:v>48.01</c:v>
                </c:pt>
                <c:pt idx="4801">
                  <c:v>48.02</c:v>
                </c:pt>
                <c:pt idx="4802">
                  <c:v>48.03</c:v>
                </c:pt>
                <c:pt idx="4803">
                  <c:v>48.04</c:v>
                </c:pt>
                <c:pt idx="4804">
                  <c:v>48.05</c:v>
                </c:pt>
                <c:pt idx="4805">
                  <c:v>48.06</c:v>
                </c:pt>
                <c:pt idx="4806">
                  <c:v>48.07</c:v>
                </c:pt>
                <c:pt idx="4807">
                  <c:v>48.08</c:v>
                </c:pt>
                <c:pt idx="4808">
                  <c:v>48.09</c:v>
                </c:pt>
                <c:pt idx="4809">
                  <c:v>48.1</c:v>
                </c:pt>
                <c:pt idx="4810">
                  <c:v>48.11</c:v>
                </c:pt>
                <c:pt idx="4811">
                  <c:v>48.12</c:v>
                </c:pt>
                <c:pt idx="4812">
                  <c:v>48.13</c:v>
                </c:pt>
                <c:pt idx="4813">
                  <c:v>48.14</c:v>
                </c:pt>
                <c:pt idx="4814">
                  <c:v>48.15</c:v>
                </c:pt>
                <c:pt idx="4815">
                  <c:v>48.16</c:v>
                </c:pt>
                <c:pt idx="4816">
                  <c:v>48.17</c:v>
                </c:pt>
                <c:pt idx="4817">
                  <c:v>48.18</c:v>
                </c:pt>
                <c:pt idx="4818">
                  <c:v>48.19</c:v>
                </c:pt>
                <c:pt idx="4819">
                  <c:v>48.2</c:v>
                </c:pt>
                <c:pt idx="4820">
                  <c:v>48.21</c:v>
                </c:pt>
                <c:pt idx="4821">
                  <c:v>48.22</c:v>
                </c:pt>
                <c:pt idx="4822">
                  <c:v>48.23</c:v>
                </c:pt>
                <c:pt idx="4823">
                  <c:v>48.24</c:v>
                </c:pt>
                <c:pt idx="4824">
                  <c:v>48.25</c:v>
                </c:pt>
                <c:pt idx="4825">
                  <c:v>48.26</c:v>
                </c:pt>
                <c:pt idx="4826">
                  <c:v>48.27</c:v>
                </c:pt>
                <c:pt idx="4827">
                  <c:v>48.28</c:v>
                </c:pt>
                <c:pt idx="4828">
                  <c:v>48.29</c:v>
                </c:pt>
                <c:pt idx="4829">
                  <c:v>48.3</c:v>
                </c:pt>
                <c:pt idx="4830">
                  <c:v>48.31</c:v>
                </c:pt>
                <c:pt idx="4831">
                  <c:v>48.32</c:v>
                </c:pt>
                <c:pt idx="4832">
                  <c:v>48.33</c:v>
                </c:pt>
                <c:pt idx="4833">
                  <c:v>48.34</c:v>
                </c:pt>
                <c:pt idx="4834">
                  <c:v>48.35</c:v>
                </c:pt>
                <c:pt idx="4835">
                  <c:v>48.36</c:v>
                </c:pt>
                <c:pt idx="4836">
                  <c:v>48.37</c:v>
                </c:pt>
                <c:pt idx="4837">
                  <c:v>48.38</c:v>
                </c:pt>
                <c:pt idx="4838">
                  <c:v>48.39</c:v>
                </c:pt>
                <c:pt idx="4839">
                  <c:v>48.4</c:v>
                </c:pt>
                <c:pt idx="4840">
                  <c:v>48.41</c:v>
                </c:pt>
                <c:pt idx="4841">
                  <c:v>48.42</c:v>
                </c:pt>
                <c:pt idx="4842">
                  <c:v>48.43</c:v>
                </c:pt>
                <c:pt idx="4843">
                  <c:v>48.44</c:v>
                </c:pt>
                <c:pt idx="4844">
                  <c:v>48.45</c:v>
                </c:pt>
                <c:pt idx="4845">
                  <c:v>48.46</c:v>
                </c:pt>
                <c:pt idx="4846">
                  <c:v>48.47</c:v>
                </c:pt>
                <c:pt idx="4847">
                  <c:v>48.48</c:v>
                </c:pt>
                <c:pt idx="4848">
                  <c:v>48.49</c:v>
                </c:pt>
                <c:pt idx="4849">
                  <c:v>48.5</c:v>
                </c:pt>
                <c:pt idx="4850">
                  <c:v>48.51</c:v>
                </c:pt>
                <c:pt idx="4851">
                  <c:v>48.52</c:v>
                </c:pt>
                <c:pt idx="4852">
                  <c:v>48.53</c:v>
                </c:pt>
                <c:pt idx="4853">
                  <c:v>48.54</c:v>
                </c:pt>
                <c:pt idx="4854">
                  <c:v>48.55</c:v>
                </c:pt>
                <c:pt idx="4855">
                  <c:v>48.56</c:v>
                </c:pt>
                <c:pt idx="4856">
                  <c:v>48.57</c:v>
                </c:pt>
                <c:pt idx="4857">
                  <c:v>48.58</c:v>
                </c:pt>
                <c:pt idx="4858">
                  <c:v>48.59</c:v>
                </c:pt>
                <c:pt idx="4859">
                  <c:v>48.6</c:v>
                </c:pt>
                <c:pt idx="4860">
                  <c:v>48.61</c:v>
                </c:pt>
                <c:pt idx="4861">
                  <c:v>48.62</c:v>
                </c:pt>
                <c:pt idx="4862">
                  <c:v>48.63</c:v>
                </c:pt>
                <c:pt idx="4863">
                  <c:v>48.64</c:v>
                </c:pt>
                <c:pt idx="4864">
                  <c:v>48.65</c:v>
                </c:pt>
                <c:pt idx="4865">
                  <c:v>48.66</c:v>
                </c:pt>
                <c:pt idx="4866">
                  <c:v>48.67</c:v>
                </c:pt>
                <c:pt idx="4867">
                  <c:v>48.68</c:v>
                </c:pt>
                <c:pt idx="4868">
                  <c:v>48.69</c:v>
                </c:pt>
                <c:pt idx="4869">
                  <c:v>48.7</c:v>
                </c:pt>
                <c:pt idx="4870">
                  <c:v>48.71</c:v>
                </c:pt>
                <c:pt idx="4871">
                  <c:v>48.72</c:v>
                </c:pt>
                <c:pt idx="4872">
                  <c:v>48.73</c:v>
                </c:pt>
                <c:pt idx="4873">
                  <c:v>48.74</c:v>
                </c:pt>
                <c:pt idx="4874">
                  <c:v>48.75</c:v>
                </c:pt>
                <c:pt idx="4875">
                  <c:v>48.76</c:v>
                </c:pt>
                <c:pt idx="4876">
                  <c:v>48.77</c:v>
                </c:pt>
                <c:pt idx="4877">
                  <c:v>48.78</c:v>
                </c:pt>
                <c:pt idx="4878">
                  <c:v>48.79</c:v>
                </c:pt>
                <c:pt idx="4879">
                  <c:v>48.8</c:v>
                </c:pt>
                <c:pt idx="4880">
                  <c:v>48.81</c:v>
                </c:pt>
                <c:pt idx="4881">
                  <c:v>48.82</c:v>
                </c:pt>
                <c:pt idx="4882">
                  <c:v>48.83</c:v>
                </c:pt>
                <c:pt idx="4883">
                  <c:v>48.84</c:v>
                </c:pt>
                <c:pt idx="4884">
                  <c:v>48.85</c:v>
                </c:pt>
                <c:pt idx="4885">
                  <c:v>48.86</c:v>
                </c:pt>
                <c:pt idx="4886">
                  <c:v>48.87</c:v>
                </c:pt>
                <c:pt idx="4887">
                  <c:v>48.88</c:v>
                </c:pt>
                <c:pt idx="4888">
                  <c:v>48.89</c:v>
                </c:pt>
                <c:pt idx="4889">
                  <c:v>48.9</c:v>
                </c:pt>
                <c:pt idx="4890">
                  <c:v>48.91</c:v>
                </c:pt>
                <c:pt idx="4891">
                  <c:v>48.92</c:v>
                </c:pt>
                <c:pt idx="4892">
                  <c:v>48.93</c:v>
                </c:pt>
                <c:pt idx="4893">
                  <c:v>48.94</c:v>
                </c:pt>
                <c:pt idx="4894">
                  <c:v>48.95</c:v>
                </c:pt>
                <c:pt idx="4895">
                  <c:v>48.96</c:v>
                </c:pt>
                <c:pt idx="4896">
                  <c:v>48.97</c:v>
                </c:pt>
                <c:pt idx="4897">
                  <c:v>48.98</c:v>
                </c:pt>
                <c:pt idx="4898">
                  <c:v>48.99</c:v>
                </c:pt>
                <c:pt idx="4899">
                  <c:v>49</c:v>
                </c:pt>
                <c:pt idx="4900">
                  <c:v>49.01</c:v>
                </c:pt>
                <c:pt idx="4901">
                  <c:v>49.02</c:v>
                </c:pt>
                <c:pt idx="4902">
                  <c:v>49.03</c:v>
                </c:pt>
                <c:pt idx="4903">
                  <c:v>49.04</c:v>
                </c:pt>
                <c:pt idx="4904">
                  <c:v>49.05</c:v>
                </c:pt>
                <c:pt idx="4905">
                  <c:v>49.06</c:v>
                </c:pt>
                <c:pt idx="4906">
                  <c:v>49.07</c:v>
                </c:pt>
                <c:pt idx="4907">
                  <c:v>49.08</c:v>
                </c:pt>
                <c:pt idx="4908">
                  <c:v>49.09</c:v>
                </c:pt>
                <c:pt idx="4909">
                  <c:v>49.1</c:v>
                </c:pt>
                <c:pt idx="4910">
                  <c:v>49.11</c:v>
                </c:pt>
                <c:pt idx="4911">
                  <c:v>49.12</c:v>
                </c:pt>
                <c:pt idx="4912">
                  <c:v>49.13</c:v>
                </c:pt>
                <c:pt idx="4913">
                  <c:v>49.14</c:v>
                </c:pt>
                <c:pt idx="4914">
                  <c:v>49.15</c:v>
                </c:pt>
                <c:pt idx="4915">
                  <c:v>49.16</c:v>
                </c:pt>
                <c:pt idx="4916">
                  <c:v>49.17</c:v>
                </c:pt>
                <c:pt idx="4917">
                  <c:v>49.18</c:v>
                </c:pt>
                <c:pt idx="4918">
                  <c:v>49.19</c:v>
                </c:pt>
                <c:pt idx="4919">
                  <c:v>49.2</c:v>
                </c:pt>
                <c:pt idx="4920">
                  <c:v>49.21</c:v>
                </c:pt>
                <c:pt idx="4921">
                  <c:v>49.22</c:v>
                </c:pt>
                <c:pt idx="4922">
                  <c:v>49.23</c:v>
                </c:pt>
                <c:pt idx="4923">
                  <c:v>49.24</c:v>
                </c:pt>
                <c:pt idx="4924">
                  <c:v>49.25</c:v>
                </c:pt>
                <c:pt idx="4925">
                  <c:v>49.26</c:v>
                </c:pt>
                <c:pt idx="4926">
                  <c:v>49.27</c:v>
                </c:pt>
                <c:pt idx="4927">
                  <c:v>49.28</c:v>
                </c:pt>
                <c:pt idx="4928">
                  <c:v>49.29</c:v>
                </c:pt>
                <c:pt idx="4929">
                  <c:v>49.3</c:v>
                </c:pt>
                <c:pt idx="4930">
                  <c:v>49.31</c:v>
                </c:pt>
                <c:pt idx="4931">
                  <c:v>49.32</c:v>
                </c:pt>
                <c:pt idx="4932">
                  <c:v>49.33</c:v>
                </c:pt>
                <c:pt idx="4933">
                  <c:v>49.34</c:v>
                </c:pt>
                <c:pt idx="4934">
                  <c:v>49.35</c:v>
                </c:pt>
                <c:pt idx="4935">
                  <c:v>49.36</c:v>
                </c:pt>
                <c:pt idx="4936">
                  <c:v>49.37</c:v>
                </c:pt>
                <c:pt idx="4937">
                  <c:v>49.38</c:v>
                </c:pt>
                <c:pt idx="4938">
                  <c:v>49.39</c:v>
                </c:pt>
                <c:pt idx="4939">
                  <c:v>49.4</c:v>
                </c:pt>
                <c:pt idx="4940">
                  <c:v>49.41</c:v>
                </c:pt>
                <c:pt idx="4941">
                  <c:v>49.42</c:v>
                </c:pt>
                <c:pt idx="4942">
                  <c:v>49.43</c:v>
                </c:pt>
                <c:pt idx="4943">
                  <c:v>49.44</c:v>
                </c:pt>
                <c:pt idx="4944">
                  <c:v>49.45</c:v>
                </c:pt>
                <c:pt idx="4945">
                  <c:v>49.46</c:v>
                </c:pt>
                <c:pt idx="4946">
                  <c:v>49.47</c:v>
                </c:pt>
                <c:pt idx="4947">
                  <c:v>49.48</c:v>
                </c:pt>
                <c:pt idx="4948">
                  <c:v>49.49</c:v>
                </c:pt>
                <c:pt idx="4949">
                  <c:v>49.5</c:v>
                </c:pt>
                <c:pt idx="4950">
                  <c:v>49.51</c:v>
                </c:pt>
                <c:pt idx="4951">
                  <c:v>49.52</c:v>
                </c:pt>
                <c:pt idx="4952">
                  <c:v>49.53</c:v>
                </c:pt>
                <c:pt idx="4953">
                  <c:v>49.54</c:v>
                </c:pt>
                <c:pt idx="4954">
                  <c:v>49.55</c:v>
                </c:pt>
                <c:pt idx="4955">
                  <c:v>49.56</c:v>
                </c:pt>
                <c:pt idx="4956">
                  <c:v>49.57</c:v>
                </c:pt>
                <c:pt idx="4957">
                  <c:v>49.58</c:v>
                </c:pt>
                <c:pt idx="4958">
                  <c:v>49.59</c:v>
                </c:pt>
                <c:pt idx="4959">
                  <c:v>49.6</c:v>
                </c:pt>
                <c:pt idx="4960">
                  <c:v>49.61</c:v>
                </c:pt>
                <c:pt idx="4961">
                  <c:v>49.62</c:v>
                </c:pt>
                <c:pt idx="4962">
                  <c:v>49.63</c:v>
                </c:pt>
                <c:pt idx="4963">
                  <c:v>49.64</c:v>
                </c:pt>
                <c:pt idx="4964">
                  <c:v>49.65</c:v>
                </c:pt>
                <c:pt idx="4965">
                  <c:v>49.66</c:v>
                </c:pt>
                <c:pt idx="4966">
                  <c:v>49.67</c:v>
                </c:pt>
                <c:pt idx="4967">
                  <c:v>49.68</c:v>
                </c:pt>
                <c:pt idx="4968">
                  <c:v>49.69</c:v>
                </c:pt>
                <c:pt idx="4969">
                  <c:v>49.7</c:v>
                </c:pt>
                <c:pt idx="4970">
                  <c:v>49.71</c:v>
                </c:pt>
                <c:pt idx="4971">
                  <c:v>49.72</c:v>
                </c:pt>
                <c:pt idx="4972">
                  <c:v>49.73</c:v>
                </c:pt>
                <c:pt idx="4973">
                  <c:v>49.74</c:v>
                </c:pt>
                <c:pt idx="4974">
                  <c:v>49.75</c:v>
                </c:pt>
                <c:pt idx="4975">
                  <c:v>49.76</c:v>
                </c:pt>
                <c:pt idx="4976">
                  <c:v>49.77</c:v>
                </c:pt>
                <c:pt idx="4977">
                  <c:v>49.78</c:v>
                </c:pt>
                <c:pt idx="4978">
                  <c:v>49.79</c:v>
                </c:pt>
                <c:pt idx="4979">
                  <c:v>49.8</c:v>
                </c:pt>
                <c:pt idx="4980">
                  <c:v>49.81</c:v>
                </c:pt>
                <c:pt idx="4981">
                  <c:v>49.82</c:v>
                </c:pt>
                <c:pt idx="4982">
                  <c:v>49.83</c:v>
                </c:pt>
                <c:pt idx="4983">
                  <c:v>49.84</c:v>
                </c:pt>
                <c:pt idx="4984">
                  <c:v>49.85</c:v>
                </c:pt>
                <c:pt idx="4985">
                  <c:v>49.86</c:v>
                </c:pt>
                <c:pt idx="4986">
                  <c:v>49.87</c:v>
                </c:pt>
                <c:pt idx="4987">
                  <c:v>49.88</c:v>
                </c:pt>
                <c:pt idx="4988">
                  <c:v>49.89</c:v>
                </c:pt>
                <c:pt idx="4989">
                  <c:v>49.9</c:v>
                </c:pt>
                <c:pt idx="4990">
                  <c:v>49.91</c:v>
                </c:pt>
                <c:pt idx="4991">
                  <c:v>49.92</c:v>
                </c:pt>
                <c:pt idx="4992">
                  <c:v>49.93</c:v>
                </c:pt>
                <c:pt idx="4993">
                  <c:v>49.94</c:v>
                </c:pt>
                <c:pt idx="4994">
                  <c:v>49.95</c:v>
                </c:pt>
                <c:pt idx="4995">
                  <c:v>49.96</c:v>
                </c:pt>
                <c:pt idx="4996">
                  <c:v>49.97</c:v>
                </c:pt>
                <c:pt idx="4997">
                  <c:v>49.98</c:v>
                </c:pt>
                <c:pt idx="4998">
                  <c:v>49.99</c:v>
                </c:pt>
                <c:pt idx="4999">
                  <c:v>50</c:v>
                </c:pt>
                <c:pt idx="5000">
                  <c:v>50.01</c:v>
                </c:pt>
                <c:pt idx="5001">
                  <c:v>50.02</c:v>
                </c:pt>
                <c:pt idx="5002">
                  <c:v>50.03</c:v>
                </c:pt>
                <c:pt idx="5003">
                  <c:v>50.04</c:v>
                </c:pt>
                <c:pt idx="5004">
                  <c:v>50.05</c:v>
                </c:pt>
                <c:pt idx="5005">
                  <c:v>50.06</c:v>
                </c:pt>
                <c:pt idx="5006">
                  <c:v>50.07</c:v>
                </c:pt>
                <c:pt idx="5007">
                  <c:v>50.08</c:v>
                </c:pt>
                <c:pt idx="5008">
                  <c:v>50.09</c:v>
                </c:pt>
                <c:pt idx="5009">
                  <c:v>50.1</c:v>
                </c:pt>
                <c:pt idx="5010">
                  <c:v>50.11</c:v>
                </c:pt>
                <c:pt idx="5011">
                  <c:v>50.12</c:v>
                </c:pt>
                <c:pt idx="5012">
                  <c:v>50.13</c:v>
                </c:pt>
                <c:pt idx="5013">
                  <c:v>50.14</c:v>
                </c:pt>
                <c:pt idx="5014">
                  <c:v>50.15</c:v>
                </c:pt>
                <c:pt idx="5015">
                  <c:v>50.16</c:v>
                </c:pt>
                <c:pt idx="5016">
                  <c:v>50.17</c:v>
                </c:pt>
                <c:pt idx="5017">
                  <c:v>50.18</c:v>
                </c:pt>
                <c:pt idx="5018">
                  <c:v>50.19</c:v>
                </c:pt>
                <c:pt idx="5019">
                  <c:v>50.2</c:v>
                </c:pt>
                <c:pt idx="5020">
                  <c:v>50.21</c:v>
                </c:pt>
                <c:pt idx="5021">
                  <c:v>50.22</c:v>
                </c:pt>
                <c:pt idx="5022">
                  <c:v>50.23</c:v>
                </c:pt>
                <c:pt idx="5023">
                  <c:v>50.24</c:v>
                </c:pt>
                <c:pt idx="5024">
                  <c:v>50.25</c:v>
                </c:pt>
                <c:pt idx="5025">
                  <c:v>50.26</c:v>
                </c:pt>
                <c:pt idx="5026">
                  <c:v>50.27</c:v>
                </c:pt>
                <c:pt idx="5027">
                  <c:v>50.28</c:v>
                </c:pt>
                <c:pt idx="5028">
                  <c:v>50.29</c:v>
                </c:pt>
                <c:pt idx="5029">
                  <c:v>50.3</c:v>
                </c:pt>
                <c:pt idx="5030">
                  <c:v>50.31</c:v>
                </c:pt>
                <c:pt idx="5031">
                  <c:v>50.32</c:v>
                </c:pt>
                <c:pt idx="5032">
                  <c:v>50.33</c:v>
                </c:pt>
                <c:pt idx="5033">
                  <c:v>50.34</c:v>
                </c:pt>
                <c:pt idx="5034">
                  <c:v>50.35</c:v>
                </c:pt>
                <c:pt idx="5035">
                  <c:v>50.36</c:v>
                </c:pt>
                <c:pt idx="5036">
                  <c:v>50.37</c:v>
                </c:pt>
                <c:pt idx="5037">
                  <c:v>50.38</c:v>
                </c:pt>
                <c:pt idx="5038">
                  <c:v>50.39</c:v>
                </c:pt>
                <c:pt idx="5039">
                  <c:v>50.4</c:v>
                </c:pt>
                <c:pt idx="5040">
                  <c:v>50.41</c:v>
                </c:pt>
                <c:pt idx="5041">
                  <c:v>50.42</c:v>
                </c:pt>
                <c:pt idx="5042">
                  <c:v>50.43</c:v>
                </c:pt>
                <c:pt idx="5043">
                  <c:v>50.44</c:v>
                </c:pt>
                <c:pt idx="5044">
                  <c:v>50.45</c:v>
                </c:pt>
                <c:pt idx="5045">
                  <c:v>50.46</c:v>
                </c:pt>
                <c:pt idx="5046">
                  <c:v>50.47</c:v>
                </c:pt>
                <c:pt idx="5047">
                  <c:v>50.48</c:v>
                </c:pt>
                <c:pt idx="5048">
                  <c:v>50.49</c:v>
                </c:pt>
                <c:pt idx="5049">
                  <c:v>50.5</c:v>
                </c:pt>
                <c:pt idx="5050">
                  <c:v>50.51</c:v>
                </c:pt>
                <c:pt idx="5051">
                  <c:v>50.52</c:v>
                </c:pt>
                <c:pt idx="5052">
                  <c:v>50.53</c:v>
                </c:pt>
                <c:pt idx="5053">
                  <c:v>50.54</c:v>
                </c:pt>
                <c:pt idx="5054">
                  <c:v>50.55</c:v>
                </c:pt>
                <c:pt idx="5055">
                  <c:v>50.56</c:v>
                </c:pt>
                <c:pt idx="5056">
                  <c:v>50.57</c:v>
                </c:pt>
                <c:pt idx="5057">
                  <c:v>50.58</c:v>
                </c:pt>
                <c:pt idx="5058">
                  <c:v>50.59</c:v>
                </c:pt>
                <c:pt idx="5059">
                  <c:v>50.6</c:v>
                </c:pt>
                <c:pt idx="5060">
                  <c:v>50.61</c:v>
                </c:pt>
                <c:pt idx="5061">
                  <c:v>50.62</c:v>
                </c:pt>
                <c:pt idx="5062">
                  <c:v>50.63</c:v>
                </c:pt>
                <c:pt idx="5063">
                  <c:v>50.64</c:v>
                </c:pt>
                <c:pt idx="5064">
                  <c:v>50.65</c:v>
                </c:pt>
                <c:pt idx="5065">
                  <c:v>50.66</c:v>
                </c:pt>
                <c:pt idx="5066">
                  <c:v>50.67</c:v>
                </c:pt>
                <c:pt idx="5067">
                  <c:v>50.68</c:v>
                </c:pt>
                <c:pt idx="5068">
                  <c:v>50.69</c:v>
                </c:pt>
                <c:pt idx="5069">
                  <c:v>50.7</c:v>
                </c:pt>
                <c:pt idx="5070">
                  <c:v>50.71</c:v>
                </c:pt>
                <c:pt idx="5071">
                  <c:v>50.72</c:v>
                </c:pt>
                <c:pt idx="5072">
                  <c:v>50.73</c:v>
                </c:pt>
                <c:pt idx="5073">
                  <c:v>50.74</c:v>
                </c:pt>
                <c:pt idx="5074">
                  <c:v>50.75</c:v>
                </c:pt>
                <c:pt idx="5075">
                  <c:v>50.76</c:v>
                </c:pt>
                <c:pt idx="5076">
                  <c:v>50.77</c:v>
                </c:pt>
                <c:pt idx="5077">
                  <c:v>50.78</c:v>
                </c:pt>
                <c:pt idx="5078">
                  <c:v>50.79</c:v>
                </c:pt>
                <c:pt idx="5079">
                  <c:v>50.8</c:v>
                </c:pt>
                <c:pt idx="5080">
                  <c:v>50.81</c:v>
                </c:pt>
                <c:pt idx="5081">
                  <c:v>50.82</c:v>
                </c:pt>
                <c:pt idx="5082">
                  <c:v>50.83</c:v>
                </c:pt>
                <c:pt idx="5083">
                  <c:v>50.84</c:v>
                </c:pt>
                <c:pt idx="5084">
                  <c:v>50.85</c:v>
                </c:pt>
                <c:pt idx="5085">
                  <c:v>50.86</c:v>
                </c:pt>
                <c:pt idx="5086">
                  <c:v>50.87</c:v>
                </c:pt>
                <c:pt idx="5087">
                  <c:v>50.88</c:v>
                </c:pt>
                <c:pt idx="5088">
                  <c:v>50.89</c:v>
                </c:pt>
                <c:pt idx="5089">
                  <c:v>50.9</c:v>
                </c:pt>
                <c:pt idx="5090">
                  <c:v>50.91</c:v>
                </c:pt>
                <c:pt idx="5091">
                  <c:v>50.92</c:v>
                </c:pt>
                <c:pt idx="5092">
                  <c:v>50.93</c:v>
                </c:pt>
                <c:pt idx="5093">
                  <c:v>50.94</c:v>
                </c:pt>
                <c:pt idx="5094">
                  <c:v>50.95</c:v>
                </c:pt>
                <c:pt idx="5095">
                  <c:v>50.96</c:v>
                </c:pt>
                <c:pt idx="5096">
                  <c:v>50.97</c:v>
                </c:pt>
                <c:pt idx="5097">
                  <c:v>50.98</c:v>
                </c:pt>
                <c:pt idx="5098">
                  <c:v>50.99</c:v>
                </c:pt>
                <c:pt idx="5099">
                  <c:v>51</c:v>
                </c:pt>
                <c:pt idx="5100">
                  <c:v>51.01</c:v>
                </c:pt>
                <c:pt idx="5101">
                  <c:v>51.02</c:v>
                </c:pt>
                <c:pt idx="5102">
                  <c:v>51.03</c:v>
                </c:pt>
                <c:pt idx="5103">
                  <c:v>51.04</c:v>
                </c:pt>
                <c:pt idx="5104">
                  <c:v>51.05</c:v>
                </c:pt>
                <c:pt idx="5105">
                  <c:v>51.06</c:v>
                </c:pt>
                <c:pt idx="5106">
                  <c:v>51.07</c:v>
                </c:pt>
                <c:pt idx="5107">
                  <c:v>51.08</c:v>
                </c:pt>
                <c:pt idx="5108">
                  <c:v>51.09</c:v>
                </c:pt>
                <c:pt idx="5109">
                  <c:v>51.1</c:v>
                </c:pt>
                <c:pt idx="5110">
                  <c:v>51.11</c:v>
                </c:pt>
                <c:pt idx="5111">
                  <c:v>51.12</c:v>
                </c:pt>
                <c:pt idx="5112">
                  <c:v>51.13</c:v>
                </c:pt>
                <c:pt idx="5113">
                  <c:v>51.14</c:v>
                </c:pt>
                <c:pt idx="5114">
                  <c:v>51.15</c:v>
                </c:pt>
                <c:pt idx="5115">
                  <c:v>51.16</c:v>
                </c:pt>
                <c:pt idx="5116">
                  <c:v>51.17</c:v>
                </c:pt>
                <c:pt idx="5117">
                  <c:v>51.18</c:v>
                </c:pt>
                <c:pt idx="5118">
                  <c:v>51.19</c:v>
                </c:pt>
                <c:pt idx="5119">
                  <c:v>51.2</c:v>
                </c:pt>
                <c:pt idx="5120">
                  <c:v>51.21</c:v>
                </c:pt>
                <c:pt idx="5121">
                  <c:v>51.22</c:v>
                </c:pt>
                <c:pt idx="5122">
                  <c:v>51.23</c:v>
                </c:pt>
                <c:pt idx="5123">
                  <c:v>51.24</c:v>
                </c:pt>
                <c:pt idx="5124">
                  <c:v>51.25</c:v>
                </c:pt>
                <c:pt idx="5125">
                  <c:v>51.26</c:v>
                </c:pt>
                <c:pt idx="5126">
                  <c:v>51.27</c:v>
                </c:pt>
                <c:pt idx="5127">
                  <c:v>51.28</c:v>
                </c:pt>
                <c:pt idx="5128">
                  <c:v>51.29</c:v>
                </c:pt>
                <c:pt idx="5129">
                  <c:v>51.3</c:v>
                </c:pt>
                <c:pt idx="5130">
                  <c:v>51.31</c:v>
                </c:pt>
                <c:pt idx="5131">
                  <c:v>51.32</c:v>
                </c:pt>
                <c:pt idx="5132">
                  <c:v>51.33</c:v>
                </c:pt>
                <c:pt idx="5133">
                  <c:v>51.34</c:v>
                </c:pt>
                <c:pt idx="5134">
                  <c:v>51.35</c:v>
                </c:pt>
                <c:pt idx="5135">
                  <c:v>51.36</c:v>
                </c:pt>
                <c:pt idx="5136">
                  <c:v>51.37</c:v>
                </c:pt>
                <c:pt idx="5137">
                  <c:v>51.38</c:v>
                </c:pt>
                <c:pt idx="5138">
                  <c:v>51.39</c:v>
                </c:pt>
                <c:pt idx="5139">
                  <c:v>51.4</c:v>
                </c:pt>
                <c:pt idx="5140">
                  <c:v>51.41</c:v>
                </c:pt>
                <c:pt idx="5141">
                  <c:v>51.42</c:v>
                </c:pt>
                <c:pt idx="5142">
                  <c:v>51.43</c:v>
                </c:pt>
                <c:pt idx="5143">
                  <c:v>51.44</c:v>
                </c:pt>
                <c:pt idx="5144">
                  <c:v>51.45</c:v>
                </c:pt>
                <c:pt idx="5145">
                  <c:v>51.46</c:v>
                </c:pt>
                <c:pt idx="5146">
                  <c:v>51.47</c:v>
                </c:pt>
                <c:pt idx="5147">
                  <c:v>51.48</c:v>
                </c:pt>
                <c:pt idx="5148">
                  <c:v>51.49</c:v>
                </c:pt>
                <c:pt idx="5149">
                  <c:v>51.5</c:v>
                </c:pt>
                <c:pt idx="5150">
                  <c:v>51.51</c:v>
                </c:pt>
                <c:pt idx="5151">
                  <c:v>51.52</c:v>
                </c:pt>
                <c:pt idx="5152">
                  <c:v>51.53</c:v>
                </c:pt>
                <c:pt idx="5153">
                  <c:v>51.54</c:v>
                </c:pt>
                <c:pt idx="5154">
                  <c:v>51.55</c:v>
                </c:pt>
                <c:pt idx="5155">
                  <c:v>51.56</c:v>
                </c:pt>
                <c:pt idx="5156">
                  <c:v>51.57</c:v>
                </c:pt>
                <c:pt idx="5157">
                  <c:v>51.58</c:v>
                </c:pt>
                <c:pt idx="5158">
                  <c:v>51.59</c:v>
                </c:pt>
                <c:pt idx="5159">
                  <c:v>51.6</c:v>
                </c:pt>
                <c:pt idx="5160">
                  <c:v>51.61</c:v>
                </c:pt>
                <c:pt idx="5161">
                  <c:v>51.62</c:v>
                </c:pt>
                <c:pt idx="5162">
                  <c:v>51.63</c:v>
                </c:pt>
                <c:pt idx="5163">
                  <c:v>51.64</c:v>
                </c:pt>
                <c:pt idx="5164">
                  <c:v>51.65</c:v>
                </c:pt>
                <c:pt idx="5165">
                  <c:v>51.66</c:v>
                </c:pt>
                <c:pt idx="5166">
                  <c:v>51.67</c:v>
                </c:pt>
                <c:pt idx="5167">
                  <c:v>51.68</c:v>
                </c:pt>
                <c:pt idx="5168">
                  <c:v>51.69</c:v>
                </c:pt>
                <c:pt idx="5169">
                  <c:v>51.7</c:v>
                </c:pt>
                <c:pt idx="5170">
                  <c:v>51.71</c:v>
                </c:pt>
                <c:pt idx="5171">
                  <c:v>51.72</c:v>
                </c:pt>
                <c:pt idx="5172">
                  <c:v>51.73</c:v>
                </c:pt>
                <c:pt idx="5173">
                  <c:v>51.74</c:v>
                </c:pt>
                <c:pt idx="5174">
                  <c:v>51.75</c:v>
                </c:pt>
                <c:pt idx="5175">
                  <c:v>51.76</c:v>
                </c:pt>
                <c:pt idx="5176">
                  <c:v>51.77</c:v>
                </c:pt>
                <c:pt idx="5177">
                  <c:v>51.78</c:v>
                </c:pt>
                <c:pt idx="5178">
                  <c:v>51.79</c:v>
                </c:pt>
                <c:pt idx="5179">
                  <c:v>51.8</c:v>
                </c:pt>
                <c:pt idx="5180">
                  <c:v>51.81</c:v>
                </c:pt>
                <c:pt idx="5181">
                  <c:v>51.82</c:v>
                </c:pt>
                <c:pt idx="5182">
                  <c:v>51.83</c:v>
                </c:pt>
                <c:pt idx="5183">
                  <c:v>51.84</c:v>
                </c:pt>
                <c:pt idx="5184">
                  <c:v>51.85</c:v>
                </c:pt>
                <c:pt idx="5185">
                  <c:v>51.86</c:v>
                </c:pt>
                <c:pt idx="5186">
                  <c:v>51.87</c:v>
                </c:pt>
                <c:pt idx="5187">
                  <c:v>51.88</c:v>
                </c:pt>
                <c:pt idx="5188">
                  <c:v>51.89</c:v>
                </c:pt>
                <c:pt idx="5189">
                  <c:v>51.9</c:v>
                </c:pt>
                <c:pt idx="5190">
                  <c:v>51.91</c:v>
                </c:pt>
                <c:pt idx="5191">
                  <c:v>51.92</c:v>
                </c:pt>
                <c:pt idx="5192">
                  <c:v>51.93</c:v>
                </c:pt>
                <c:pt idx="5193">
                  <c:v>51.94</c:v>
                </c:pt>
                <c:pt idx="5194">
                  <c:v>51.95</c:v>
                </c:pt>
                <c:pt idx="5195">
                  <c:v>51.96</c:v>
                </c:pt>
                <c:pt idx="5196">
                  <c:v>51.97</c:v>
                </c:pt>
                <c:pt idx="5197">
                  <c:v>51.98</c:v>
                </c:pt>
                <c:pt idx="5198">
                  <c:v>51.99</c:v>
                </c:pt>
                <c:pt idx="5199">
                  <c:v>52</c:v>
                </c:pt>
              </c:numCache>
            </c:numRef>
          </c:xVal>
          <c:yVal>
            <c:numRef>
              <c:f>Table!$G$3:$G$5202</c:f>
              <c:numCache>
                <c:formatCode>[hh]:mm:ss</c:formatCode>
                <c:ptCount val="5200"/>
                <c:pt idx="0">
                  <c:v>2.8989525304838067E-5</c:v>
                </c:pt>
                <c:pt idx="1">
                  <c:v>5.7982723463298473E-5</c:v>
                </c:pt>
                <c:pt idx="2">
                  <c:v>8.6979594439977895E-5</c:v>
                </c:pt>
                <c:pt idx="3">
                  <c:v>1.1598013819947305E-4</c:v>
                </c:pt>
                <c:pt idx="4">
                  <c:v>1.4498435470638058E-4</c:v>
                </c:pt>
                <c:pt idx="5">
                  <c:v>1.7399224392529715E-4</c:v>
                </c:pt>
                <c:pt idx="6">
                  <c:v>2.0300380582081952E-4</c:v>
                </c:pt>
                <c:pt idx="7">
                  <c:v>2.3201904035754427E-4</c:v>
                </c:pt>
                <c:pt idx="8">
                  <c:v>2.6103794750006814E-4</c:v>
                </c:pt>
                <c:pt idx="9">
                  <c:v>2.9006052721298781E-4</c:v>
                </c:pt>
                <c:pt idx="10">
                  <c:v>3.1908677946089991E-4</c:v>
                </c:pt>
                <c:pt idx="11">
                  <c:v>3.4811670420840121E-4</c:v>
                </c:pt>
                <c:pt idx="12">
                  <c:v>3.771503014200883E-4</c:v>
                </c:pt>
                <c:pt idx="13">
                  <c:v>4.0618757106055796E-4</c:v>
                </c:pt>
                <c:pt idx="14">
                  <c:v>4.3522851309440666E-4</c:v>
                </c:pt>
                <c:pt idx="15">
                  <c:v>4.6427312748623133E-4</c:v>
                </c:pt>
                <c:pt idx="16">
                  <c:v>4.9332141420062856E-4</c:v>
                </c:pt>
                <c:pt idx="17">
                  <c:v>5.2237337320219497E-4</c:v>
                </c:pt>
                <c:pt idx="18">
                  <c:v>5.5142900445552729E-4</c:v>
                </c:pt>
                <c:pt idx="19">
                  <c:v>5.8048830792522231E-4</c:v>
                </c:pt>
                <c:pt idx="20">
                  <c:v>6.0955128357587638E-4</c:v>
                </c:pt>
                <c:pt idx="21">
                  <c:v>6.3861793137208662E-4</c:v>
                </c:pt>
                <c:pt idx="22">
                  <c:v>6.6768825127844938E-4</c:v>
                </c:pt>
                <c:pt idx="23">
                  <c:v>6.9676224325956133E-4</c:v>
                </c:pt>
                <c:pt idx="24">
                  <c:v>7.2583990728001949E-4</c:v>
                </c:pt>
                <c:pt idx="25">
                  <c:v>7.5492124330442021E-4</c:v>
                </c:pt>
                <c:pt idx="26">
                  <c:v>7.8400625129736038E-4</c:v>
                </c:pt>
                <c:pt idx="27">
                  <c:v>8.1309493122343646E-4</c:v>
                </c:pt>
                <c:pt idx="28">
                  <c:v>8.4218728304724514E-4</c:v>
                </c:pt>
                <c:pt idx="29">
                  <c:v>8.7128330673338342E-4</c:v>
                </c:pt>
                <c:pt idx="30">
                  <c:v>9.0038300224644775E-4</c:v>
                </c:pt>
                <c:pt idx="31">
                  <c:v>9.2948636955103483E-4</c:v>
                </c:pt>
                <c:pt idx="32">
                  <c:v>9.5859340861174133E-4</c:v>
                </c:pt>
                <c:pt idx="33">
                  <c:v>9.8770411939316403E-4</c:v>
                </c:pt>
                <c:pt idx="34">
                  <c:v>1.0168185018598992E-3</c:v>
                </c:pt>
                <c:pt idx="35">
                  <c:v>1.045936555976544E-3</c:v>
                </c:pt>
                <c:pt idx="36">
                  <c:v>1.075058281707695E-3</c:v>
                </c:pt>
                <c:pt idx="37">
                  <c:v>1.1041836790179488E-3</c:v>
                </c:pt>
                <c:pt idx="38">
                  <c:v>1.133312747871902E-3</c:v>
                </c:pt>
                <c:pt idx="39">
                  <c:v>1.1624454882341515E-3</c:v>
                </c:pt>
                <c:pt idx="40">
                  <c:v>1.191581900069294E-3</c:v>
                </c:pt>
                <c:pt idx="41">
                  <c:v>1.220721983341926E-3</c:v>
                </c:pt>
                <c:pt idx="42">
                  <c:v>1.2498657380166441E-3</c:v>
                </c:pt>
                <c:pt idx="43">
                  <c:v>1.2790131640580454E-3</c:v>
                </c:pt>
                <c:pt idx="44">
                  <c:v>1.3081642614307259E-3</c:v>
                </c:pt>
                <c:pt idx="45">
                  <c:v>1.3373190300992827E-3</c:v>
                </c:pt>
                <c:pt idx="46">
                  <c:v>1.3664774700283126E-3</c:v>
                </c:pt>
                <c:pt idx="47">
                  <c:v>1.395639581182412E-3</c:v>
                </c:pt>
                <c:pt idx="48">
                  <c:v>1.424805363526178E-3</c:v>
                </c:pt>
                <c:pt idx="49">
                  <c:v>1.453974817024207E-3</c:v>
                </c:pt>
                <c:pt idx="50">
                  <c:v>1.4831479416410954E-3</c:v>
                </c:pt>
                <c:pt idx="51">
                  <c:v>1.5123247373414403E-3</c:v>
                </c:pt>
                <c:pt idx="52">
                  <c:v>1.5415052040898382E-3</c:v>
                </c:pt>
                <c:pt idx="53">
                  <c:v>1.5706893418508858E-3</c:v>
                </c:pt>
                <c:pt idx="54">
                  <c:v>1.5998771505891798E-3</c:v>
                </c:pt>
                <c:pt idx="55">
                  <c:v>1.6290686302693168E-3</c:v>
                </c:pt>
                <c:pt idx="56">
                  <c:v>1.6582637808558933E-3</c:v>
                </c:pt>
                <c:pt idx="57">
                  <c:v>1.6874626023135066E-3</c:v>
                </c:pt>
                <c:pt idx="58">
                  <c:v>1.716665094606753E-3</c:v>
                </c:pt>
                <c:pt idx="59">
                  <c:v>1.7458712577002294E-3</c:v>
                </c:pt>
                <c:pt idx="60">
                  <c:v>1.775081091558532E-3</c:v>
                </c:pt>
                <c:pt idx="61">
                  <c:v>1.8042945961462579E-3</c:v>
                </c:pt>
                <c:pt idx="62">
                  <c:v>1.8335117714280034E-3</c:v>
                </c:pt>
                <c:pt idx="63">
                  <c:v>1.8627326173683654E-3</c:v>
                </c:pt>
                <c:pt idx="64">
                  <c:v>1.8919571339319407E-3</c:v>
                </c:pt>
                <c:pt idx="65">
                  <c:v>1.9211853210833261E-3</c:v>
                </c:pt>
                <c:pt idx="66">
                  <c:v>1.9504171787871178E-3</c:v>
                </c:pt>
                <c:pt idx="67">
                  <c:v>1.9796527070079129E-3</c:v>
                </c:pt>
                <c:pt idx="68">
                  <c:v>2.0088919057103072E-3</c:v>
                </c:pt>
                <c:pt idx="69">
                  <c:v>2.0381347748588989E-3</c:v>
                </c:pt>
                <c:pt idx="70">
                  <c:v>2.0673813144182836E-3</c:v>
                </c:pt>
                <c:pt idx="71">
                  <c:v>2.0966315243530586E-3</c:v>
                </c:pt>
                <c:pt idx="72">
                  <c:v>2.1258854046278201E-3</c:v>
                </c:pt>
                <c:pt idx="73">
                  <c:v>2.1551429552071647E-3</c:v>
                </c:pt>
                <c:pt idx="74">
                  <c:v>2.1844041760556892E-3</c:v>
                </c:pt>
                <c:pt idx="75">
                  <c:v>2.2136690671379906E-3</c:v>
                </c:pt>
                <c:pt idx="76">
                  <c:v>2.2429376284186656E-3</c:v>
                </c:pt>
                <c:pt idx="77">
                  <c:v>2.2722098598623101E-3</c:v>
                </c:pt>
                <c:pt idx="78">
                  <c:v>2.301485761433522E-3</c:v>
                </c:pt>
                <c:pt idx="79">
                  <c:v>2.3307653330968967E-3</c:v>
                </c:pt>
                <c:pt idx="80">
                  <c:v>2.3600485748170317E-3</c:v>
                </c:pt>
                <c:pt idx="81">
                  <c:v>2.3893354865585229E-3</c:v>
                </c:pt>
                <c:pt idx="82">
                  <c:v>2.4186260682859686E-3</c:v>
                </c:pt>
                <c:pt idx="83">
                  <c:v>2.447920319963963E-3</c:v>
                </c:pt>
                <c:pt idx="84">
                  <c:v>2.4772182415571053E-3</c:v>
                </c:pt>
                <c:pt idx="85">
                  <c:v>2.5065198330299909E-3</c:v>
                </c:pt>
                <c:pt idx="86">
                  <c:v>2.5358250943472169E-3</c:v>
                </c:pt>
                <c:pt idx="87">
                  <c:v>2.5651340254733792E-3</c:v>
                </c:pt>
                <c:pt idx="88">
                  <c:v>2.5944466263730752E-3</c:v>
                </c:pt>
                <c:pt idx="89">
                  <c:v>2.6237628970109017E-3</c:v>
                </c:pt>
                <c:pt idx="90">
                  <c:v>2.6530828373514549E-3</c:v>
                </c:pt>
                <c:pt idx="91">
                  <c:v>2.682406447359331E-3</c:v>
                </c:pt>
                <c:pt idx="92">
                  <c:v>2.7117337269991285E-3</c:v>
                </c:pt>
                <c:pt idx="93">
                  <c:v>2.7410646762354414E-3</c:v>
                </c:pt>
                <c:pt idx="94">
                  <c:v>2.7703992950328694E-3</c:v>
                </c:pt>
                <c:pt idx="95">
                  <c:v>2.7997375833560068E-3</c:v>
                </c:pt>
                <c:pt idx="96">
                  <c:v>2.8290795411694517E-3</c:v>
                </c:pt>
                <c:pt idx="97">
                  <c:v>2.8584251684377997E-3</c:v>
                </c:pt>
                <c:pt idx="98">
                  <c:v>2.887774465125649E-3</c:v>
                </c:pt>
                <c:pt idx="99">
                  <c:v>2.9171274311975944E-3</c:v>
                </c:pt>
                <c:pt idx="100">
                  <c:v>2.9464840666182336E-3</c:v>
                </c:pt>
                <c:pt idx="101">
                  <c:v>2.9758443713521635E-3</c:v>
                </c:pt>
                <c:pt idx="102">
                  <c:v>3.0052083453639797E-3</c:v>
                </c:pt>
                <c:pt idx="103">
                  <c:v>3.0345759886182804E-3</c:v>
                </c:pt>
                <c:pt idx="104">
                  <c:v>3.0639473010796612E-3</c:v>
                </c:pt>
                <c:pt idx="105">
                  <c:v>3.0933222827127195E-3</c:v>
                </c:pt>
                <c:pt idx="106">
                  <c:v>3.1227009334820507E-3</c:v>
                </c:pt>
                <c:pt idx="107">
                  <c:v>3.1520832533522532E-3</c:v>
                </c:pt>
                <c:pt idx="108">
                  <c:v>3.1814692422879225E-3</c:v>
                </c:pt>
                <c:pt idx="109">
                  <c:v>3.2108589002536551E-3</c:v>
                </c:pt>
                <c:pt idx="110">
                  <c:v>3.2402522272140491E-3</c:v>
                </c:pt>
                <c:pt idx="111">
                  <c:v>3.2696492231336994E-3</c:v>
                </c:pt>
                <c:pt idx="112">
                  <c:v>3.2990498879772031E-3</c:v>
                </c:pt>
                <c:pt idx="113">
                  <c:v>3.3284542217091582E-3</c:v>
                </c:pt>
                <c:pt idx="114">
                  <c:v>3.3578622242941606E-3</c:v>
                </c:pt>
                <c:pt idx="115">
                  <c:v>3.3872738956968068E-3</c:v>
                </c:pt>
                <c:pt idx="116">
                  <c:v>3.4166892358816936E-3</c:v>
                </c:pt>
                <c:pt idx="117">
                  <c:v>3.4461082448134176E-3</c:v>
                </c:pt>
                <c:pt idx="118">
                  <c:v>3.4755309224565748E-3</c:v>
                </c:pt>
                <c:pt idx="119">
                  <c:v>3.5049572687757637E-3</c:v>
                </c:pt>
                <c:pt idx="120">
                  <c:v>3.5343872837355797E-3</c:v>
                </c:pt>
                <c:pt idx="121">
                  <c:v>3.563820967300619E-3</c:v>
                </c:pt>
                <c:pt idx="122">
                  <c:v>3.5932583194354796E-3</c:v>
                </c:pt>
                <c:pt idx="123">
                  <c:v>3.6226993401047573E-3</c:v>
                </c:pt>
                <c:pt idx="124">
                  <c:v>3.6521440292730492E-3</c:v>
                </c:pt>
                <c:pt idx="125">
                  <c:v>3.6815923869049508E-3</c:v>
                </c:pt>
                <c:pt idx="126">
                  <c:v>3.7110444129650607E-3</c:v>
                </c:pt>
                <c:pt idx="127">
                  <c:v>3.7405001074179746E-3</c:v>
                </c:pt>
                <c:pt idx="128">
                  <c:v>3.7699594702282893E-3</c:v>
                </c:pt>
                <c:pt idx="129">
                  <c:v>3.7994225013606008E-3</c:v>
                </c:pt>
                <c:pt idx="130">
                  <c:v>3.8288892007795074E-3</c:v>
                </c:pt>
                <c:pt idx="131">
                  <c:v>3.8583595684496038E-3</c:v>
                </c:pt>
                <c:pt idx="132">
                  <c:v>3.8878336043354877E-3</c:v>
                </c:pt>
                <c:pt idx="133">
                  <c:v>3.917311308401757E-3</c:v>
                </c:pt>
                <c:pt idx="134">
                  <c:v>3.9467926806130062E-3</c:v>
                </c:pt>
                <c:pt idx="135">
                  <c:v>3.976277720933832E-3</c:v>
                </c:pt>
                <c:pt idx="136">
                  <c:v>4.0057664293288329E-3</c:v>
                </c:pt>
                <c:pt idx="137">
                  <c:v>4.0352588057626032E-3</c:v>
                </c:pt>
                <c:pt idx="138">
                  <c:v>4.0647548501997425E-3</c:v>
                </c:pt>
                <c:pt idx="139">
                  <c:v>4.0942545626048467E-3</c:v>
                </c:pt>
                <c:pt idx="140">
                  <c:v>4.1237579429425101E-3</c:v>
                </c:pt>
                <c:pt idx="141">
                  <c:v>4.1532649911773323E-3</c:v>
                </c:pt>
                <c:pt idx="142">
                  <c:v>4.1827757072739084E-3</c:v>
                </c:pt>
                <c:pt idx="143">
                  <c:v>4.2122900911968353E-3</c:v>
                </c:pt>
                <c:pt idx="144">
                  <c:v>4.2418081429107099E-3</c:v>
                </c:pt>
                <c:pt idx="145">
                  <c:v>4.271329862380129E-3</c:v>
                </c:pt>
                <c:pt idx="146">
                  <c:v>4.300855249569688E-3</c:v>
                </c:pt>
                <c:pt idx="147">
                  <c:v>4.3303843044439861E-3</c:v>
                </c:pt>
                <c:pt idx="148">
                  <c:v>4.3599170269676179E-3</c:v>
                </c:pt>
                <c:pt idx="149">
                  <c:v>4.3894534171051809E-3</c:v>
                </c:pt>
                <c:pt idx="150">
                  <c:v>4.4189934748212704E-3</c:v>
                </c:pt>
                <c:pt idx="151">
                  <c:v>4.4485372000804858E-3</c:v>
                </c:pt>
                <c:pt idx="152">
                  <c:v>4.4780845928474216E-3</c:v>
                </c:pt>
                <c:pt idx="153">
                  <c:v>4.5076356530866753E-3</c:v>
                </c:pt>
                <c:pt idx="154">
                  <c:v>4.5371903807628431E-3</c:v>
                </c:pt>
                <c:pt idx="155">
                  <c:v>4.5667487758405218E-3</c:v>
                </c:pt>
                <c:pt idx="156">
                  <c:v>4.5963108382843093E-3</c:v>
                </c:pt>
                <c:pt idx="157">
                  <c:v>4.6258765680588006E-3</c:v>
                </c:pt>
                <c:pt idx="158">
                  <c:v>4.6554459651285936E-3</c:v>
                </c:pt>
                <c:pt idx="159">
                  <c:v>4.6850190294582842E-3</c:v>
                </c:pt>
                <c:pt idx="160">
                  <c:v>4.7145957610124677E-3</c:v>
                </c:pt>
                <c:pt idx="161">
                  <c:v>4.7441761597557452E-3</c:v>
                </c:pt>
                <c:pt idx="162">
                  <c:v>4.7737602256527076E-3</c:v>
                </c:pt>
                <c:pt idx="163">
                  <c:v>4.8033479586679553E-3</c:v>
                </c:pt>
                <c:pt idx="164">
                  <c:v>4.8329393587660851E-3</c:v>
                </c:pt>
                <c:pt idx="165">
                  <c:v>4.862534425911693E-3</c:v>
                </c:pt>
                <c:pt idx="166">
                  <c:v>4.8921331600693743E-3</c:v>
                </c:pt>
                <c:pt idx="167">
                  <c:v>4.9217355612037276E-3</c:v>
                </c:pt>
                <c:pt idx="168">
                  <c:v>4.9513416292793488E-3</c:v>
                </c:pt>
                <c:pt idx="169">
                  <c:v>4.9809513642608341E-3</c:v>
                </c:pt>
                <c:pt idx="170">
                  <c:v>5.0105647661127821E-3</c:v>
                </c:pt>
                <c:pt idx="171">
                  <c:v>5.0401818347997869E-3</c:v>
                </c:pt>
                <c:pt idx="172">
                  <c:v>5.0698025702864465E-3</c:v>
                </c:pt>
                <c:pt idx="173">
                  <c:v>5.0994269725373569E-3</c:v>
                </c:pt>
                <c:pt idx="174">
                  <c:v>5.1290550415171166E-3</c:v>
                </c:pt>
                <c:pt idx="175">
                  <c:v>5.1586867771903199E-3</c:v>
                </c:pt>
                <c:pt idx="176">
                  <c:v>5.1883221795215656E-3</c:v>
                </c:pt>
                <c:pt idx="177">
                  <c:v>5.2179612484754487E-3</c:v>
                </c:pt>
                <c:pt idx="178">
                  <c:v>5.2476039840165661E-3</c:v>
                </c:pt>
                <c:pt idx="179">
                  <c:v>5.2772503861095166E-3</c:v>
                </c:pt>
                <c:pt idx="180">
                  <c:v>5.3069004547188934E-3</c:v>
                </c:pt>
                <c:pt idx="181">
                  <c:v>5.3365541898092953E-3</c:v>
                </c:pt>
                <c:pt idx="182">
                  <c:v>5.3662115913453183E-3</c:v>
                </c:pt>
                <c:pt idx="183">
                  <c:v>5.3958726592915601E-3</c:v>
                </c:pt>
                <c:pt idx="184">
                  <c:v>5.4255373936126167E-3</c:v>
                </c:pt>
                <c:pt idx="185">
                  <c:v>5.4552057942730851E-3</c:v>
                </c:pt>
                <c:pt idx="186">
                  <c:v>5.4848778612375613E-3</c:v>
                </c:pt>
                <c:pt idx="187">
                  <c:v>5.5145535944706413E-3</c:v>
                </c:pt>
                <c:pt idx="188">
                  <c:v>5.5442329939369246E-3</c:v>
                </c:pt>
                <c:pt idx="189">
                  <c:v>5.5739160596010046E-3</c:v>
                </c:pt>
                <c:pt idx="190">
                  <c:v>5.6036027914274809E-3</c:v>
                </c:pt>
                <c:pt idx="191">
                  <c:v>5.6332931893809477E-3</c:v>
                </c:pt>
                <c:pt idx="192">
                  <c:v>5.6629872534260037E-3</c:v>
                </c:pt>
                <c:pt idx="193">
                  <c:v>5.692684983527244E-3</c:v>
                </c:pt>
                <c:pt idx="194">
                  <c:v>5.7223863796492655E-3</c:v>
                </c:pt>
                <c:pt idx="195">
                  <c:v>5.7520914417566659E-3</c:v>
                </c:pt>
                <c:pt idx="196">
                  <c:v>5.7818001698140414E-3</c:v>
                </c:pt>
                <c:pt idx="197">
                  <c:v>5.8115125637859888E-3</c:v>
                </c:pt>
                <c:pt idx="198">
                  <c:v>5.8412286236371033E-3</c:v>
                </c:pt>
                <c:pt idx="199">
                  <c:v>5.8709483493319843E-3</c:v>
                </c:pt>
                <c:pt idx="200">
                  <c:v>5.9006717408352253E-3</c:v>
                </c:pt>
                <c:pt idx="201">
                  <c:v>5.9303987981114258E-3</c:v>
                </c:pt>
                <c:pt idx="202">
                  <c:v>5.960129521125181E-3</c:v>
                </c:pt>
                <c:pt idx="203">
                  <c:v>5.9898639098410894E-3</c:v>
                </c:pt>
                <c:pt idx="204">
                  <c:v>6.0196019642237437E-3</c:v>
                </c:pt>
                <c:pt idx="205">
                  <c:v>6.049343684237745E-3</c:v>
                </c:pt>
                <c:pt idx="206">
                  <c:v>6.0790890698476869E-3</c:v>
                </c:pt>
                <c:pt idx="207">
                  <c:v>6.1088381210181687E-3</c:v>
                </c:pt>
                <c:pt idx="208">
                  <c:v>6.138590837713784E-3</c:v>
                </c:pt>
                <c:pt idx="209">
                  <c:v>6.1683472198991321E-3</c:v>
                </c:pt>
                <c:pt idx="210">
                  <c:v>6.1981072675388084E-3</c:v>
                </c:pt>
                <c:pt idx="211">
                  <c:v>6.2278709805974114E-3</c:v>
                </c:pt>
                <c:pt idx="212">
                  <c:v>6.2576383590395336E-3</c:v>
                </c:pt>
                <c:pt idx="213">
                  <c:v>6.2874094028297755E-3</c:v>
                </c:pt>
                <c:pt idx="214">
                  <c:v>6.3171841119327322E-3</c:v>
                </c:pt>
                <c:pt idx="215">
                  <c:v>6.3469624863130014E-3</c:v>
                </c:pt>
                <c:pt idx="216">
                  <c:v>6.3767445259351793E-3</c:v>
                </c:pt>
                <c:pt idx="217">
                  <c:v>6.4065302307638626E-3</c:v>
                </c:pt>
                <c:pt idx="218">
                  <c:v>6.4363196007636465E-3</c:v>
                </c:pt>
                <c:pt idx="219">
                  <c:v>6.4661126358991306E-3</c:v>
                </c:pt>
                <c:pt idx="220">
                  <c:v>6.4959093361349092E-3</c:v>
                </c:pt>
                <c:pt idx="221">
                  <c:v>6.5257097014355808E-3</c:v>
                </c:pt>
                <c:pt idx="222">
                  <c:v>6.5555137317657389E-3</c:v>
                </c:pt>
                <c:pt idx="223">
                  <c:v>6.5853214270899848E-3</c:v>
                </c:pt>
                <c:pt idx="224">
                  <c:v>6.6151327873729101E-3</c:v>
                </c:pt>
                <c:pt idx="225">
                  <c:v>6.6449478125791151E-3</c:v>
                </c:pt>
                <c:pt idx="226">
                  <c:v>6.6747665026731968E-3</c:v>
                </c:pt>
                <c:pt idx="227">
                  <c:v>6.7045888576197487E-3</c:v>
                </c:pt>
                <c:pt idx="228">
                  <c:v>6.734414877383371E-3</c:v>
                </c:pt>
                <c:pt idx="229">
                  <c:v>6.7642445619286572E-3</c:v>
                </c:pt>
                <c:pt idx="230">
                  <c:v>6.7940779112202069E-3</c:v>
                </c:pt>
                <c:pt idx="231">
                  <c:v>6.8239149252226142E-3</c:v>
                </c:pt>
                <c:pt idx="232">
                  <c:v>6.8537556039004778E-3</c:v>
                </c:pt>
                <c:pt idx="233">
                  <c:v>6.8835999472183929E-3</c:v>
                </c:pt>
                <c:pt idx="234">
                  <c:v>6.913447955140959E-3</c:v>
                </c:pt>
                <c:pt idx="235">
                  <c:v>6.9432996276327678E-3</c:v>
                </c:pt>
                <c:pt idx="236">
                  <c:v>6.9731549646584196E-3</c:v>
                </c:pt>
                <c:pt idx="237">
                  <c:v>7.0030139661825105E-3</c:v>
                </c:pt>
                <c:pt idx="238">
                  <c:v>7.0328766321696374E-3</c:v>
                </c:pt>
                <c:pt idx="239">
                  <c:v>7.0627429625843953E-3</c:v>
                </c:pt>
                <c:pt idx="240">
                  <c:v>7.0926129573913839E-3</c:v>
                </c:pt>
                <c:pt idx="241">
                  <c:v>7.1224866165551957E-3</c:v>
                </c:pt>
                <c:pt idx="242">
                  <c:v>7.152363940040431E-3</c:v>
                </c:pt>
                <c:pt idx="243">
                  <c:v>7.1822449278116859E-3</c:v>
                </c:pt>
                <c:pt idx="244">
                  <c:v>7.2121295798335556E-3</c:v>
                </c:pt>
                <c:pt idx="245">
                  <c:v>7.2420178960706369E-3</c:v>
                </c:pt>
                <c:pt idx="246">
                  <c:v>7.2719098764875293E-3</c:v>
                </c:pt>
                <c:pt idx="247">
                  <c:v>7.3018055210488262E-3</c:v>
                </c:pt>
                <c:pt idx="248">
                  <c:v>7.3317048297191255E-3</c:v>
                </c:pt>
                <c:pt idx="249">
                  <c:v>7.3616078024630232E-3</c:v>
                </c:pt>
                <c:pt idx="250">
                  <c:v>7.391514439245116E-3</c:v>
                </c:pt>
                <c:pt idx="251">
                  <c:v>7.4214247400300028E-3</c:v>
                </c:pt>
                <c:pt idx="252">
                  <c:v>7.4513387047822786E-3</c:v>
                </c:pt>
                <c:pt idx="253">
                  <c:v>7.4812563334665395E-3</c:v>
                </c:pt>
                <c:pt idx="254">
                  <c:v>7.5111776260473823E-3</c:v>
                </c:pt>
                <c:pt idx="255">
                  <c:v>7.5411025824894048E-3</c:v>
                </c:pt>
                <c:pt idx="256">
                  <c:v>7.571031202757204E-3</c:v>
                </c:pt>
                <c:pt idx="257">
                  <c:v>7.600963486815375E-3</c:v>
                </c:pt>
                <c:pt idx="258">
                  <c:v>7.6308994346285146E-3</c:v>
                </c:pt>
                <c:pt idx="259">
                  <c:v>7.6608390461612207E-3</c:v>
                </c:pt>
                <c:pt idx="260">
                  <c:v>7.6907823213780884E-3</c:v>
                </c:pt>
                <c:pt idx="261">
                  <c:v>7.7207292602437172E-3</c:v>
                </c:pt>
                <c:pt idx="262">
                  <c:v>7.7506798627226996E-3</c:v>
                </c:pt>
                <c:pt idx="263">
                  <c:v>7.7806341287796361E-3</c:v>
                </c:pt>
                <c:pt idx="264">
                  <c:v>7.81059205837912E-3</c:v>
                </c:pt>
                <c:pt idx="265">
                  <c:v>7.8405536514857526E-3</c:v>
                </c:pt>
                <c:pt idx="266">
                  <c:v>7.8705189080641256E-3</c:v>
                </c:pt>
                <c:pt idx="267">
                  <c:v>7.9004878280788393E-3</c:v>
                </c:pt>
                <c:pt idx="268">
                  <c:v>7.9304604114944881E-3</c:v>
                </c:pt>
                <c:pt idx="269">
                  <c:v>7.9604366582756696E-3</c:v>
                </c:pt>
                <c:pt idx="270">
                  <c:v>7.9904165683869783E-3</c:v>
                </c:pt>
                <c:pt idx="271">
                  <c:v>8.020400141793017E-3</c:v>
                </c:pt>
                <c:pt idx="272">
                  <c:v>8.0503873784583766E-3</c:v>
                </c:pt>
                <c:pt idx="273">
                  <c:v>8.0803782783476549E-3</c:v>
                </c:pt>
                <c:pt idx="274">
                  <c:v>8.1103728414254495E-3</c:v>
                </c:pt>
                <c:pt idx="275">
                  <c:v>8.1403710676563549E-3</c:v>
                </c:pt>
                <c:pt idx="276">
                  <c:v>8.1703729570049739E-3</c:v>
                </c:pt>
                <c:pt idx="277">
                  <c:v>8.2003785094358957E-3</c:v>
                </c:pt>
                <c:pt idx="278">
                  <c:v>8.2303877249137215E-3</c:v>
                </c:pt>
                <c:pt idx="279">
                  <c:v>8.2604006034030474E-3</c:v>
                </c:pt>
                <c:pt idx="280">
                  <c:v>8.2904171448684675E-3</c:v>
                </c:pt>
                <c:pt idx="281">
                  <c:v>8.3204373492745815E-3</c:v>
                </c:pt>
                <c:pt idx="282">
                  <c:v>8.3504612165859853E-3</c:v>
                </c:pt>
                <c:pt idx="283">
                  <c:v>8.3804887467672749E-3</c:v>
                </c:pt>
                <c:pt idx="284">
                  <c:v>8.4105199397830482E-3</c:v>
                </c:pt>
                <c:pt idx="285">
                  <c:v>8.4405547955978995E-3</c:v>
                </c:pt>
                <c:pt idx="286">
                  <c:v>8.4705933141764281E-3</c:v>
                </c:pt>
                <c:pt idx="287">
                  <c:v>8.5006354954832285E-3</c:v>
                </c:pt>
                <c:pt idx="288">
                  <c:v>8.5306813394828984E-3</c:v>
                </c:pt>
                <c:pt idx="289">
                  <c:v>8.5607308461400355E-3</c:v>
                </c:pt>
                <c:pt idx="290">
                  <c:v>8.5907840154192359E-3</c:v>
                </c:pt>
                <c:pt idx="291">
                  <c:v>8.6208408472850939E-3</c:v>
                </c:pt>
                <c:pt idx="292">
                  <c:v>8.6509013417022107E-3</c:v>
                </c:pt>
                <c:pt idx="293">
                  <c:v>8.6809654986351771E-3</c:v>
                </c:pt>
                <c:pt idx="294">
                  <c:v>8.7110333180485978E-3</c:v>
                </c:pt>
                <c:pt idx="295">
                  <c:v>8.741104799907062E-3</c:v>
                </c:pt>
                <c:pt idx="296">
                  <c:v>8.7711799441751691E-3</c:v>
                </c:pt>
                <c:pt idx="297">
                  <c:v>8.8012587508175168E-3</c:v>
                </c:pt>
                <c:pt idx="298">
                  <c:v>8.8313412197986996E-3</c:v>
                </c:pt>
                <c:pt idx="299">
                  <c:v>8.861427351083315E-3</c:v>
                </c:pt>
                <c:pt idx="300">
                  <c:v>8.891517144635961E-3</c:v>
                </c:pt>
                <c:pt idx="301">
                  <c:v>8.9216106004212353E-3</c:v>
                </c:pt>
                <c:pt idx="302">
                  <c:v>8.9517077184037286E-3</c:v>
                </c:pt>
                <c:pt idx="303">
                  <c:v>8.981808498548044E-3</c:v>
                </c:pt>
                <c:pt idx="304">
                  <c:v>9.0119129408187757E-3</c:v>
                </c:pt>
                <c:pt idx="305">
                  <c:v>9.0420210451805233E-3</c:v>
                </c:pt>
                <c:pt idx="306">
                  <c:v>9.0721328115978758E-3</c:v>
                </c:pt>
                <c:pt idx="307">
                  <c:v>9.102248240035438E-3</c:v>
                </c:pt>
                <c:pt idx="308">
                  <c:v>9.1323673304578024E-3</c:v>
                </c:pt>
                <c:pt idx="309">
                  <c:v>9.162490082829565E-3</c:v>
                </c:pt>
                <c:pt idx="310">
                  <c:v>9.192616497115327E-3</c:v>
                </c:pt>
                <c:pt idx="311">
                  <c:v>9.2227465732796794E-3</c:v>
                </c:pt>
                <c:pt idx="312">
                  <c:v>9.2528803112872249E-3</c:v>
                </c:pt>
                <c:pt idx="313">
                  <c:v>9.2830177111025546E-3</c:v>
                </c:pt>
                <c:pt idx="314">
                  <c:v>9.3131587726902679E-3</c:v>
                </c:pt>
                <c:pt idx="315">
                  <c:v>9.3433034960149625E-3</c:v>
                </c:pt>
                <c:pt idx="316">
                  <c:v>9.3734518810412309E-3</c:v>
                </c:pt>
                <c:pt idx="317">
                  <c:v>9.4036039277336746E-3</c:v>
                </c:pt>
                <c:pt idx="318">
                  <c:v>9.4337596360568893E-3</c:v>
                </c:pt>
                <c:pt idx="319">
                  <c:v>9.4639190059754678E-3</c:v>
                </c:pt>
                <c:pt idx="320">
                  <c:v>9.4940820374540113E-3</c:v>
                </c:pt>
                <c:pt idx="321">
                  <c:v>9.524248730457114E-3</c:v>
                </c:pt>
                <c:pt idx="322">
                  <c:v>9.5544190849493737E-3</c:v>
                </c:pt>
                <c:pt idx="323">
                  <c:v>9.5845931008953882E-3</c:v>
                </c:pt>
                <c:pt idx="324">
                  <c:v>9.61477077825975E-3</c:v>
                </c:pt>
                <c:pt idx="325">
                  <c:v>9.6449521170070603E-3</c:v>
                </c:pt>
                <c:pt idx="326">
                  <c:v>9.6751371171019136E-3</c:v>
                </c:pt>
                <c:pt idx="327">
                  <c:v>9.7053257785089074E-3</c:v>
                </c:pt>
                <c:pt idx="328">
                  <c:v>9.7355181011926379E-3</c:v>
                </c:pt>
                <c:pt idx="329">
                  <c:v>9.7657140851176993E-3</c:v>
                </c:pt>
                <c:pt idx="330">
                  <c:v>9.7959137302486947E-3</c:v>
                </c:pt>
                <c:pt idx="331">
                  <c:v>9.8261170365502148E-3</c:v>
                </c:pt>
                <c:pt idx="332">
                  <c:v>9.8563240039868591E-3</c:v>
                </c:pt>
                <c:pt idx="333">
                  <c:v>9.8865346325232219E-3</c:v>
                </c:pt>
                <c:pt idx="334">
                  <c:v>9.9167489221239045E-3</c:v>
                </c:pt>
                <c:pt idx="335">
                  <c:v>9.9469668727534977E-3</c:v>
                </c:pt>
                <c:pt idx="336">
                  <c:v>9.9771884843766045E-3</c:v>
                </c:pt>
                <c:pt idx="337">
                  <c:v>1.0007413756957812E-2</c:v>
                </c:pt>
                <c:pt idx="338">
                  <c:v>1.0037642690461731E-2</c:v>
                </c:pt>
                <c:pt idx="339">
                  <c:v>1.0067875284852944E-2</c:v>
                </c:pt>
                <c:pt idx="340">
                  <c:v>1.0098111540096058E-2</c:v>
                </c:pt>
                <c:pt idx="341">
                  <c:v>1.0128351456155663E-2</c:v>
                </c:pt>
                <c:pt idx="342">
                  <c:v>1.015859503299636E-2</c:v>
                </c:pt>
                <c:pt idx="343">
                  <c:v>1.0188842270582742E-2</c:v>
                </c:pt>
                <c:pt idx="344">
                  <c:v>1.0219093168879409E-2</c:v>
                </c:pt>
                <c:pt idx="345">
                  <c:v>1.0249347727850956E-2</c:v>
                </c:pt>
                <c:pt idx="346">
                  <c:v>1.0279605947461981E-2</c:v>
                </c:pt>
                <c:pt idx="347">
                  <c:v>1.0309867827677077E-2</c:v>
                </c:pt>
                <c:pt idx="348">
                  <c:v>1.0340133368460847E-2</c:v>
                </c:pt>
                <c:pt idx="349">
                  <c:v>1.0370402569777882E-2</c:v>
                </c:pt>
                <c:pt idx="350">
                  <c:v>1.0400675431592779E-2</c:v>
                </c:pt>
                <c:pt idx="351">
                  <c:v>1.043095195387014E-2</c:v>
                </c:pt>
                <c:pt idx="352">
                  <c:v>1.0461232136574555E-2</c:v>
                </c:pt>
                <c:pt idx="353">
                  <c:v>1.0491515979670624E-2</c:v>
                </c:pt>
                <c:pt idx="354">
                  <c:v>1.0521803483122946E-2</c:v>
                </c:pt>
                <c:pt idx="355">
                  <c:v>1.0552094646896113E-2</c:v>
                </c:pt>
                <c:pt idx="356">
                  <c:v>1.0582389470954722E-2</c:v>
                </c:pt>
                <c:pt idx="357">
                  <c:v>1.0612687955263374E-2</c:v>
                </c:pt>
                <c:pt idx="358">
                  <c:v>1.0642990099786663E-2</c:v>
                </c:pt>
                <c:pt idx="359">
                  <c:v>1.0673295904489188E-2</c:v>
                </c:pt>
                <c:pt idx="360">
                  <c:v>1.0703605369335541E-2</c:v>
                </c:pt>
                <c:pt idx="361">
                  <c:v>1.0733918494290322E-2</c:v>
                </c:pt>
                <c:pt idx="362">
                  <c:v>1.0764235279318125E-2</c:v>
                </c:pt>
                <c:pt idx="363">
                  <c:v>1.0794555724383552E-2</c:v>
                </c:pt>
                <c:pt idx="364">
                  <c:v>1.0824879829451193E-2</c:v>
                </c:pt>
                <c:pt idx="365">
                  <c:v>1.0855207594485649E-2</c:v>
                </c:pt>
                <c:pt idx="366">
                  <c:v>1.0885539019451516E-2</c:v>
                </c:pt>
                <c:pt idx="367">
                  <c:v>1.091587410431339E-2</c:v>
                </c:pt>
                <c:pt idx="368">
                  <c:v>1.0946212849035868E-2</c:v>
                </c:pt>
                <c:pt idx="369">
                  <c:v>1.0976555253583549E-2</c:v>
                </c:pt>
                <c:pt idx="370">
                  <c:v>1.1006901317921022E-2</c:v>
                </c:pt>
                <c:pt idx="371">
                  <c:v>1.1037251042012893E-2</c:v>
                </c:pt>
                <c:pt idx="372">
                  <c:v>1.1067604425823753E-2</c:v>
                </c:pt>
                <c:pt idx="373">
                  <c:v>1.1097961469318202E-2</c:v>
                </c:pt>
                <c:pt idx="374">
                  <c:v>1.1128322172460833E-2</c:v>
                </c:pt>
                <c:pt idx="375">
                  <c:v>1.1158686535216244E-2</c:v>
                </c:pt>
                <c:pt idx="376">
                  <c:v>1.1189054557549037E-2</c:v>
                </c:pt>
                <c:pt idx="377">
                  <c:v>1.12194262394238E-2</c:v>
                </c:pt>
                <c:pt idx="378">
                  <c:v>1.1249801580805135E-2</c:v>
                </c:pt>
                <c:pt idx="379">
                  <c:v>1.1280180581657636E-2</c:v>
                </c:pt>
                <c:pt idx="380">
                  <c:v>1.1310563241945903E-2</c:v>
                </c:pt>
                <c:pt idx="381">
                  <c:v>1.134094956163453E-2</c:v>
                </c:pt>
                <c:pt idx="382">
                  <c:v>1.1371339540688119E-2</c:v>
                </c:pt>
                <c:pt idx="383">
                  <c:v>1.1401733179071253E-2</c:v>
                </c:pt>
                <c:pt idx="384">
                  <c:v>1.1432130476748547E-2</c:v>
                </c:pt>
                <c:pt idx="385">
                  <c:v>1.1462531433684583E-2</c:v>
                </c:pt>
                <c:pt idx="386">
                  <c:v>1.1492936049843964E-2</c:v>
                </c:pt>
                <c:pt idx="387">
                  <c:v>1.1523344325191287E-2</c:v>
                </c:pt>
                <c:pt idx="388">
                  <c:v>1.1553756259691147E-2</c:v>
                </c:pt>
                <c:pt idx="389">
                  <c:v>1.158417185330814E-2</c:v>
                </c:pt>
                <c:pt idx="390">
                  <c:v>1.1614591106006865E-2</c:v>
                </c:pt>
                <c:pt idx="391">
                  <c:v>1.1645014017751918E-2</c:v>
                </c:pt>
                <c:pt idx="392">
                  <c:v>1.1675440588507896E-2</c:v>
                </c:pt>
                <c:pt idx="393">
                  <c:v>1.1705870818239391E-2</c:v>
                </c:pt>
                <c:pt idx="394">
                  <c:v>1.1736304706911008E-2</c:v>
                </c:pt>
                <c:pt idx="395">
                  <c:v>1.1766742254487339E-2</c:v>
                </c:pt>
                <c:pt idx="396">
                  <c:v>1.179718346093298E-2</c:v>
                </c:pt>
                <c:pt idx="397">
                  <c:v>1.1827628326212531E-2</c:v>
                </c:pt>
                <c:pt idx="398">
                  <c:v>1.1858076850290581E-2</c:v>
                </c:pt>
                <c:pt idx="399">
                  <c:v>1.1888529033131735E-2</c:v>
                </c:pt>
                <c:pt idx="400">
                  <c:v>1.1918984874700587E-2</c:v>
                </c:pt>
                <c:pt idx="401">
                  <c:v>1.1949444374961732E-2</c:v>
                </c:pt>
                <c:pt idx="402">
                  <c:v>1.1979907533879772E-2</c:v>
                </c:pt>
                <c:pt idx="403">
                  <c:v>1.2010374351419295E-2</c:v>
                </c:pt>
                <c:pt idx="404">
                  <c:v>1.2040844827544906E-2</c:v>
                </c:pt>
                <c:pt idx="405">
                  <c:v>1.2071318962221194E-2</c:v>
                </c:pt>
                <c:pt idx="406">
                  <c:v>1.2101796755412765E-2</c:v>
                </c:pt>
                <c:pt idx="407">
                  <c:v>1.2132278207084207E-2</c:v>
                </c:pt>
                <c:pt idx="408">
                  <c:v>1.2162763317200122E-2</c:v>
                </c:pt>
                <c:pt idx="409">
                  <c:v>1.2193252085725101E-2</c:v>
                </c:pt>
                <c:pt idx="410">
                  <c:v>1.2223744512623751E-2</c:v>
                </c:pt>
                <c:pt idx="411">
                  <c:v>1.2254240597860658E-2</c:v>
                </c:pt>
                <c:pt idx="412">
                  <c:v>1.2284740341400422E-2</c:v>
                </c:pt>
                <c:pt idx="413">
                  <c:v>1.2315243743207643E-2</c:v>
                </c:pt>
                <c:pt idx="414">
                  <c:v>1.2345750803246916E-2</c:v>
                </c:pt>
                <c:pt idx="415">
                  <c:v>1.2376261521482834E-2</c:v>
                </c:pt>
                <c:pt idx="416">
                  <c:v>1.2406775897879996E-2</c:v>
                </c:pt>
                <c:pt idx="417">
                  <c:v>1.2437293932403002E-2</c:v>
                </c:pt>
                <c:pt idx="418">
                  <c:v>1.2467815625016445E-2</c:v>
                </c:pt>
                <c:pt idx="419">
                  <c:v>1.2498340975684924E-2</c:v>
                </c:pt>
                <c:pt idx="420">
                  <c:v>1.2528869984373033E-2</c:v>
                </c:pt>
                <c:pt idx="421">
                  <c:v>1.2559402651045369E-2</c:v>
                </c:pt>
                <c:pt idx="422">
                  <c:v>1.2589938975666534E-2</c:v>
                </c:pt>
                <c:pt idx="423">
                  <c:v>1.2620478958201115E-2</c:v>
                </c:pt>
                <c:pt idx="424">
                  <c:v>1.2651022598613714E-2</c:v>
                </c:pt>
                <c:pt idx="425">
                  <c:v>1.268156989686893E-2</c:v>
                </c:pt>
                <c:pt idx="426">
                  <c:v>1.2712120852931358E-2</c:v>
                </c:pt>
                <c:pt idx="427">
                  <c:v>1.2742675466765595E-2</c:v>
                </c:pt>
                <c:pt idx="428">
                  <c:v>1.2773233738336234E-2</c:v>
                </c:pt>
                <c:pt idx="429">
                  <c:v>1.2803795667607873E-2</c:v>
                </c:pt>
                <c:pt idx="430">
                  <c:v>1.2834361254545113E-2</c:v>
                </c:pt>
                <c:pt idx="431">
                  <c:v>1.286493049911255E-2</c:v>
                </c:pt>
                <c:pt idx="432">
                  <c:v>1.2895503401274776E-2</c:v>
                </c:pt>
                <c:pt idx="433">
                  <c:v>1.2926079960996392E-2</c:v>
                </c:pt>
                <c:pt idx="434">
                  <c:v>1.2956660178241989E-2</c:v>
                </c:pt>
                <c:pt idx="435">
                  <c:v>1.2987244052976171E-2</c:v>
                </c:pt>
                <c:pt idx="436">
                  <c:v>1.3017831585163529E-2</c:v>
                </c:pt>
                <c:pt idx="437">
                  <c:v>1.3048422774768661E-2</c:v>
                </c:pt>
                <c:pt idx="438">
                  <c:v>1.3079017621756166E-2</c:v>
                </c:pt>
                <c:pt idx="439">
                  <c:v>1.3109616126090642E-2</c:v>
                </c:pt>
                <c:pt idx="440">
                  <c:v>1.314021828773668E-2</c:v>
                </c:pt>
                <c:pt idx="441">
                  <c:v>1.3170824106658881E-2</c:v>
                </c:pt>
                <c:pt idx="442">
                  <c:v>1.3201433582821836E-2</c:v>
                </c:pt>
                <c:pt idx="443">
                  <c:v>1.3232046716190153E-2</c:v>
                </c:pt>
                <c:pt idx="444">
                  <c:v>1.3262663506728417E-2</c:v>
                </c:pt>
                <c:pt idx="445">
                  <c:v>1.3293283954401229E-2</c:v>
                </c:pt>
                <c:pt idx="446">
                  <c:v>1.3323908059173186E-2</c:v>
                </c:pt>
                <c:pt idx="447">
                  <c:v>1.3354535821008888E-2</c:v>
                </c:pt>
                <c:pt idx="448">
                  <c:v>1.3385167239872929E-2</c:v>
                </c:pt>
                <c:pt idx="449">
                  <c:v>1.3415802315729898E-2</c:v>
                </c:pt>
                <c:pt idx="450">
                  <c:v>1.3446441048544403E-2</c:v>
                </c:pt>
                <c:pt idx="451">
                  <c:v>1.3477083438281037E-2</c:v>
                </c:pt>
                <c:pt idx="452">
                  <c:v>1.3507729484904397E-2</c:v>
                </c:pt>
                <c:pt idx="453">
                  <c:v>1.3538379188379078E-2</c:v>
                </c:pt>
                <c:pt idx="454">
                  <c:v>1.3569032548669677E-2</c:v>
                </c:pt>
                <c:pt idx="455">
                  <c:v>1.3599689565740787E-2</c:v>
                </c:pt>
                <c:pt idx="456">
                  <c:v>1.3630350239557018E-2</c:v>
                </c:pt>
                <c:pt idx="457">
                  <c:v>1.366101457008295E-2</c:v>
                </c:pt>
                <c:pt idx="458">
                  <c:v>1.3691682557283189E-2</c:v>
                </c:pt>
                <c:pt idx="459">
                  <c:v>1.372235420112233E-2</c:v>
                </c:pt>
                <c:pt idx="460">
                  <c:v>1.3753029501564972E-2</c:v>
                </c:pt>
                <c:pt idx="461">
                  <c:v>1.3783708458575707E-2</c:v>
                </c:pt>
                <c:pt idx="462">
                  <c:v>1.3814391072119132E-2</c:v>
                </c:pt>
                <c:pt idx="463">
                  <c:v>1.3845077342159848E-2</c:v>
                </c:pt>
                <c:pt idx="464">
                  <c:v>1.3875767268662451E-2</c:v>
                </c:pt>
                <c:pt idx="465">
                  <c:v>1.3906460851591532E-2</c:v>
                </c:pt>
                <c:pt idx="466">
                  <c:v>1.3937158090911693E-2</c:v>
                </c:pt>
                <c:pt idx="467">
                  <c:v>1.396785898658753E-2</c:v>
                </c:pt>
                <c:pt idx="468">
                  <c:v>1.399856353858364E-2</c:v>
                </c:pt>
                <c:pt idx="469">
                  <c:v>1.4029271746864616E-2</c:v>
                </c:pt>
                <c:pt idx="470">
                  <c:v>1.4059983611395058E-2</c:v>
                </c:pt>
                <c:pt idx="471">
                  <c:v>1.4090699132139561E-2</c:v>
                </c:pt>
                <c:pt idx="472">
                  <c:v>1.4121418309062727E-2</c:v>
                </c:pt>
                <c:pt idx="473">
                  <c:v>1.4152141142129145E-2</c:v>
                </c:pt>
                <c:pt idx="474">
                  <c:v>1.4182867631303416E-2</c:v>
                </c:pt>
                <c:pt idx="475">
                  <c:v>1.4213597776550133E-2</c:v>
                </c:pt>
                <c:pt idx="476">
                  <c:v>1.4244331577833899E-2</c:v>
                </c:pt>
                <c:pt idx="477">
                  <c:v>1.4275069035119306E-2</c:v>
                </c:pt>
                <c:pt idx="478">
                  <c:v>1.4305810148370953E-2</c:v>
                </c:pt>
                <c:pt idx="479">
                  <c:v>1.4336554917553434E-2</c:v>
                </c:pt>
                <c:pt idx="480">
                  <c:v>1.4367303342631347E-2</c:v>
                </c:pt>
                <c:pt idx="481">
                  <c:v>1.4398055423569291E-2</c:v>
                </c:pt>
                <c:pt idx="482">
                  <c:v>1.4428811160331859E-2</c:v>
                </c:pt>
                <c:pt idx="483">
                  <c:v>1.4459570552883645E-2</c:v>
                </c:pt>
                <c:pt idx="484">
                  <c:v>1.4490333601189254E-2</c:v>
                </c:pt>
                <c:pt idx="485">
                  <c:v>1.452110030521328E-2</c:v>
                </c:pt>
                <c:pt idx="486">
                  <c:v>1.4551870664920316E-2</c:v>
                </c:pt>
                <c:pt idx="487">
                  <c:v>1.4582644680274962E-2</c:v>
                </c:pt>
                <c:pt idx="488">
                  <c:v>1.4613422351241811E-2</c:v>
                </c:pt>
                <c:pt idx="489">
                  <c:v>1.4644203677785466E-2</c:v>
                </c:pt>
                <c:pt idx="490">
                  <c:v>1.4674988659870518E-2</c:v>
                </c:pt>
                <c:pt idx="491">
                  <c:v>1.4705777297461566E-2</c:v>
                </c:pt>
                <c:pt idx="492">
                  <c:v>1.4736569590523205E-2</c:v>
                </c:pt>
                <c:pt idx="493">
                  <c:v>1.4767365539020035E-2</c:v>
                </c:pt>
                <c:pt idx="494">
                  <c:v>1.4798165142916651E-2</c:v>
                </c:pt>
                <c:pt idx="495">
                  <c:v>1.4828968402177647E-2</c:v>
                </c:pt>
                <c:pt idx="496">
                  <c:v>1.4859775316767619E-2</c:v>
                </c:pt>
                <c:pt idx="497">
                  <c:v>1.4890585886651176E-2</c:v>
                </c:pt>
                <c:pt idx="498">
                  <c:v>1.4921400111792897E-2</c:v>
                </c:pt>
                <c:pt idx="499">
                  <c:v>1.495221799215739E-2</c:v>
                </c:pt>
                <c:pt idx="500">
                  <c:v>1.498303952770925E-2</c:v>
                </c:pt>
                <c:pt idx="501">
                  <c:v>1.5013864718413069E-2</c:v>
                </c:pt>
                <c:pt idx="502">
                  <c:v>1.5044693564233453E-2</c:v>
                </c:pt>
                <c:pt idx="503">
                  <c:v>1.5075526065134988E-2</c:v>
                </c:pt>
                <c:pt idx="504">
                  <c:v>1.5106362221082274E-2</c:v>
                </c:pt>
                <c:pt idx="505">
                  <c:v>1.5137202032039913E-2</c:v>
                </c:pt>
                <c:pt idx="506">
                  <c:v>1.5168045497972498E-2</c:v>
                </c:pt>
                <c:pt idx="507">
                  <c:v>1.5198892618844623E-2</c:v>
                </c:pt>
                <c:pt idx="508">
                  <c:v>1.5229743394620888E-2</c:v>
                </c:pt>
                <c:pt idx="509">
                  <c:v>1.5260597825265888E-2</c:v>
                </c:pt>
                <c:pt idx="510">
                  <c:v>1.5291455910744225E-2</c:v>
                </c:pt>
                <c:pt idx="511">
                  <c:v>1.5322317651020486E-2</c:v>
                </c:pt>
                <c:pt idx="512">
                  <c:v>1.5353183046059276E-2</c:v>
                </c:pt>
                <c:pt idx="513">
                  <c:v>1.5384052095825185E-2</c:v>
                </c:pt>
                <c:pt idx="514">
                  <c:v>1.5414924800282819E-2</c:v>
                </c:pt>
                <c:pt idx="515">
                  <c:v>1.5445801159396765E-2</c:v>
                </c:pt>
                <c:pt idx="516">
                  <c:v>1.5476681173131623E-2</c:v>
                </c:pt>
                <c:pt idx="517">
                  <c:v>1.5507564841451991E-2</c:v>
                </c:pt>
                <c:pt idx="518">
                  <c:v>1.5538452164322467E-2</c:v>
                </c:pt>
                <c:pt idx="519">
                  <c:v>1.5569343141707643E-2</c:v>
                </c:pt>
                <c:pt idx="520">
                  <c:v>1.5600237773572119E-2</c:v>
                </c:pt>
                <c:pt idx="521">
                  <c:v>1.5631136059880493E-2</c:v>
                </c:pt>
                <c:pt idx="522">
                  <c:v>1.5662038000597359E-2</c:v>
                </c:pt>
                <c:pt idx="523">
                  <c:v>1.5692943595687313E-2</c:v>
                </c:pt>
                <c:pt idx="524">
                  <c:v>1.5723852845114954E-2</c:v>
                </c:pt>
                <c:pt idx="525">
                  <c:v>1.5754765748844875E-2</c:v>
                </c:pt>
                <c:pt idx="526">
                  <c:v>1.5785682306841676E-2</c:v>
                </c:pt>
                <c:pt idx="527">
                  <c:v>1.5816602519069956E-2</c:v>
                </c:pt>
                <c:pt idx="528">
                  <c:v>1.5847526385494311E-2</c:v>
                </c:pt>
                <c:pt idx="529">
                  <c:v>1.587845390607933E-2</c:v>
                </c:pt>
                <c:pt idx="530">
                  <c:v>1.5909385080789616E-2</c:v>
                </c:pt>
                <c:pt idx="531">
                  <c:v>1.5940319909589766E-2</c:v>
                </c:pt>
                <c:pt idx="532">
                  <c:v>1.5971258392444378E-2</c:v>
                </c:pt>
                <c:pt idx="533">
                  <c:v>1.6002200529318042E-2</c:v>
                </c:pt>
                <c:pt idx="534">
                  <c:v>1.603314632017536E-2</c:v>
                </c:pt>
                <c:pt idx="535">
                  <c:v>1.606409576498093E-2</c:v>
                </c:pt>
                <c:pt idx="536">
                  <c:v>1.6095048863699345E-2</c:v>
                </c:pt>
                <c:pt idx="537">
                  <c:v>1.6126005616295201E-2</c:v>
                </c:pt>
                <c:pt idx="538">
                  <c:v>1.6156966022733098E-2</c:v>
                </c:pt>
                <c:pt idx="539">
                  <c:v>1.6187930082977635E-2</c:v>
                </c:pt>
                <c:pt idx="540">
                  <c:v>1.6218897796993398E-2</c:v>
                </c:pt>
                <c:pt idx="541">
                  <c:v>1.6249869164744992E-2</c:v>
                </c:pt>
                <c:pt idx="542">
                  <c:v>1.6280844186197012E-2</c:v>
                </c:pt>
                <c:pt idx="543">
                  <c:v>1.6311822861314062E-2</c:v>
                </c:pt>
                <c:pt idx="544">
                  <c:v>1.6342805190060726E-2</c:v>
                </c:pt>
                <c:pt idx="545">
                  <c:v>1.6373791172401606E-2</c:v>
                </c:pt>
                <c:pt idx="546">
                  <c:v>1.6404780808301295E-2</c:v>
                </c:pt>
                <c:pt idx="547">
                  <c:v>1.6435774097724405E-2</c:v>
                </c:pt>
                <c:pt idx="548">
                  <c:v>1.6466771040635517E-2</c:v>
                </c:pt>
                <c:pt idx="549">
                  <c:v>1.6497771636999229E-2</c:v>
                </c:pt>
                <c:pt idx="550">
                  <c:v>1.6528775886780141E-2</c:v>
                </c:pt>
                <c:pt idx="551">
                  <c:v>1.6559783789942849E-2</c:v>
                </c:pt>
                <c:pt idx="552">
                  <c:v>1.6590795346451952E-2</c:v>
                </c:pt>
                <c:pt idx="553">
                  <c:v>1.6621810556272043E-2</c:v>
                </c:pt>
                <c:pt idx="554">
                  <c:v>1.6652829419367726E-2</c:v>
                </c:pt>
                <c:pt idx="555">
                  <c:v>1.6683851935703587E-2</c:v>
                </c:pt>
                <c:pt idx="556">
                  <c:v>1.6714878105244226E-2</c:v>
                </c:pt>
                <c:pt idx="557">
                  <c:v>1.6745907927954246E-2</c:v>
                </c:pt>
                <c:pt idx="558">
                  <c:v>1.6776941403798238E-2</c:v>
                </c:pt>
                <c:pt idx="559">
                  <c:v>1.6807978532740797E-2</c:v>
                </c:pt>
                <c:pt idx="560">
                  <c:v>1.6839019314746528E-2</c:v>
                </c:pt>
                <c:pt idx="561">
                  <c:v>1.6870063749780017E-2</c:v>
                </c:pt>
                <c:pt idx="562">
                  <c:v>1.6901111837805866E-2</c:v>
                </c:pt>
                <c:pt idx="563">
                  <c:v>1.6932163578788673E-2</c:v>
                </c:pt>
                <c:pt idx="564">
                  <c:v>1.6963218972693039E-2</c:v>
                </c:pt>
                <c:pt idx="565">
                  <c:v>1.6994278019483548E-2</c:v>
                </c:pt>
                <c:pt idx="566">
                  <c:v>1.7025340719124805E-2</c:v>
                </c:pt>
                <c:pt idx="567">
                  <c:v>1.7056407071581403E-2</c:v>
                </c:pt>
                <c:pt idx="568">
                  <c:v>1.7087477076817948E-2</c:v>
                </c:pt>
                <c:pt idx="569">
                  <c:v>1.7118550734799023E-2</c:v>
                </c:pt>
                <c:pt idx="570">
                  <c:v>1.7149628045489234E-2</c:v>
                </c:pt>
                <c:pt idx="571">
                  <c:v>1.7180709008853174E-2</c:v>
                </c:pt>
                <c:pt idx="572">
                  <c:v>1.7211793624855441E-2</c:v>
                </c:pt>
                <c:pt idx="573">
                  <c:v>1.7242881893460633E-2</c:v>
                </c:pt>
                <c:pt idx="574">
                  <c:v>1.7273973814633345E-2</c:v>
                </c:pt>
                <c:pt idx="575">
                  <c:v>1.730506938833817E-2</c:v>
                </c:pt>
                <c:pt idx="576">
                  <c:v>1.733616861453971E-2</c:v>
                </c:pt>
                <c:pt idx="577">
                  <c:v>1.7367271493202566E-2</c:v>
                </c:pt>
                <c:pt idx="578">
                  <c:v>1.7398378024291318E-2</c:v>
                </c:pt>
                <c:pt idx="579">
                  <c:v>1.7429488207770582E-2</c:v>
                </c:pt>
                <c:pt idx="580">
                  <c:v>1.7460602043604941E-2</c:v>
                </c:pt>
                <c:pt idx="581">
                  <c:v>1.7491719531759001E-2</c:v>
                </c:pt>
                <c:pt idx="582">
                  <c:v>1.7522840672197355E-2</c:v>
                </c:pt>
                <c:pt idx="583">
                  <c:v>1.7553965464884597E-2</c:v>
                </c:pt>
                <c:pt idx="584">
                  <c:v>1.7585093909785323E-2</c:v>
                </c:pt>
                <c:pt idx="585">
                  <c:v>1.761622600686414E-2</c:v>
                </c:pt>
                <c:pt idx="586">
                  <c:v>1.7647361756085632E-2</c:v>
                </c:pt>
                <c:pt idx="587">
                  <c:v>1.76785011574144E-2</c:v>
                </c:pt>
                <c:pt idx="588">
                  <c:v>1.7709644210815043E-2</c:v>
                </c:pt>
                <c:pt idx="589">
                  <c:v>1.7740790916252157E-2</c:v>
                </c:pt>
                <c:pt idx="590">
                  <c:v>1.7771941273690337E-2</c:v>
                </c:pt>
                <c:pt idx="591">
                  <c:v>1.7803095283094181E-2</c:v>
                </c:pt>
                <c:pt idx="592">
                  <c:v>1.7834252944428284E-2</c:v>
                </c:pt>
                <c:pt idx="593">
                  <c:v>1.7865414257657249E-2</c:v>
                </c:pt>
                <c:pt idx="594">
                  <c:v>1.7896579222745661E-2</c:v>
                </c:pt>
                <c:pt idx="595">
                  <c:v>1.7927747839658129E-2</c:v>
                </c:pt>
                <c:pt idx="596">
                  <c:v>1.7958920108359241E-2</c:v>
                </c:pt>
                <c:pt idx="597">
                  <c:v>1.7990096028813598E-2</c:v>
                </c:pt>
                <c:pt idx="598">
                  <c:v>1.8021275600985792E-2</c:v>
                </c:pt>
                <c:pt idx="599">
                  <c:v>1.8052458824840426E-2</c:v>
                </c:pt>
                <c:pt idx="600">
                  <c:v>1.8083645700342092E-2</c:v>
                </c:pt>
                <c:pt idx="601">
                  <c:v>1.8114836227455394E-2</c:v>
                </c:pt>
                <c:pt idx="602">
                  <c:v>1.8146030406144917E-2</c:v>
                </c:pt>
                <c:pt idx="603">
                  <c:v>1.8177228236375267E-2</c:v>
                </c:pt>
                <c:pt idx="604">
                  <c:v>1.8208429718111038E-2</c:v>
                </c:pt>
                <c:pt idx="605">
                  <c:v>1.823963485131682E-2</c:v>
                </c:pt>
                <c:pt idx="606">
                  <c:v>1.8270843635957226E-2</c:v>
                </c:pt>
                <c:pt idx="607">
                  <c:v>1.8302056071996833E-2</c:v>
                </c:pt>
                <c:pt idx="608">
                  <c:v>1.8333272159400251E-2</c:v>
                </c:pt>
                <c:pt idx="609">
                  <c:v>1.8364491898132072E-2</c:v>
                </c:pt>
                <c:pt idx="610">
                  <c:v>1.8395715288156894E-2</c:v>
                </c:pt>
                <c:pt idx="611">
                  <c:v>1.8426942329439314E-2</c:v>
                </c:pt>
                <c:pt idx="612">
                  <c:v>1.8458173021943927E-2</c:v>
                </c:pt>
                <c:pt idx="613">
                  <c:v>1.848940736563533E-2</c:v>
                </c:pt>
                <c:pt idx="614">
                  <c:v>1.8520645360478125E-2</c:v>
                </c:pt>
                <c:pt idx="615">
                  <c:v>1.8551887006436899E-2</c:v>
                </c:pt>
                <c:pt idx="616">
                  <c:v>1.8583132303476257E-2</c:v>
                </c:pt>
                <c:pt idx="617">
                  <c:v>1.8614381251560785E-2</c:v>
                </c:pt>
                <c:pt idx="618">
                  <c:v>1.8645633850655093E-2</c:v>
                </c:pt>
                <c:pt idx="619">
                  <c:v>1.8676890100723775E-2</c:v>
                </c:pt>
                <c:pt idx="620">
                  <c:v>1.870815000173142E-2</c:v>
                </c:pt>
                <c:pt idx="621">
                  <c:v>1.8739413553642628E-2</c:v>
                </c:pt>
                <c:pt idx="622">
                  <c:v>1.8770680756421999E-2</c:v>
                </c:pt>
                <c:pt idx="623">
                  <c:v>1.8801951610034125E-2</c:v>
                </c:pt>
                <c:pt idx="624">
                  <c:v>1.8833226114443605E-2</c:v>
                </c:pt>
                <c:pt idx="625">
                  <c:v>1.8864504269615036E-2</c:v>
                </c:pt>
                <c:pt idx="626">
                  <c:v>1.8895786075513017E-2</c:v>
                </c:pt>
                <c:pt idx="627">
                  <c:v>1.8927071532102144E-2</c:v>
                </c:pt>
                <c:pt idx="628">
                  <c:v>1.8958360639347006E-2</c:v>
                </c:pt>
                <c:pt idx="629">
                  <c:v>1.898965339721221E-2</c:v>
                </c:pt>
                <c:pt idx="630">
                  <c:v>1.9020949805662345E-2</c:v>
                </c:pt>
                <c:pt idx="631">
                  <c:v>1.9052249864662016E-2</c:v>
                </c:pt>
                <c:pt idx="632">
                  <c:v>1.9083553574175811E-2</c:v>
                </c:pt>
                <c:pt idx="633">
                  <c:v>1.9114860934168323E-2</c:v>
                </c:pt>
                <c:pt idx="634">
                  <c:v>1.9146171944604162E-2</c:v>
                </c:pt>
                <c:pt idx="635">
                  <c:v>1.9177486605447921E-2</c:v>
                </c:pt>
                <c:pt idx="636">
                  <c:v>1.9208804916664195E-2</c:v>
                </c:pt>
                <c:pt idx="637">
                  <c:v>1.9240126878217578E-2</c:v>
                </c:pt>
                <c:pt idx="638">
                  <c:v>1.9271452490072664E-2</c:v>
                </c:pt>
                <c:pt idx="639">
                  <c:v>1.9302781752194062E-2</c:v>
                </c:pt>
                <c:pt idx="640">
                  <c:v>1.9334114664546358E-2</c:v>
                </c:pt>
                <c:pt idx="641">
                  <c:v>1.9365451227094148E-2</c:v>
                </c:pt>
                <c:pt idx="642">
                  <c:v>1.9396791439802039E-2</c:v>
                </c:pt>
                <c:pt idx="643">
                  <c:v>1.9428135302634618E-2</c:v>
                </c:pt>
                <c:pt idx="644">
                  <c:v>1.945948281555648E-2</c:v>
                </c:pt>
                <c:pt idx="645">
                  <c:v>1.949083397853223E-2</c:v>
                </c:pt>
                <c:pt idx="646">
                  <c:v>1.9522188791526458E-2</c:v>
                </c:pt>
                <c:pt idx="647">
                  <c:v>1.9553547254503773E-2</c:v>
                </c:pt>
                <c:pt idx="648">
                  <c:v>1.9584909367428755E-2</c:v>
                </c:pt>
                <c:pt idx="649">
                  <c:v>1.9616275130266009E-2</c:v>
                </c:pt>
                <c:pt idx="650">
                  <c:v>1.9647644542980128E-2</c:v>
                </c:pt>
                <c:pt idx="651">
                  <c:v>1.9679017605535715E-2</c:v>
                </c:pt>
                <c:pt idx="652">
                  <c:v>1.9710394317897367E-2</c:v>
                </c:pt>
                <c:pt idx="653">
                  <c:v>1.9741774680029668E-2</c:v>
                </c:pt>
                <c:pt idx="654">
                  <c:v>1.9773158691897233E-2</c:v>
                </c:pt>
                <c:pt idx="655">
                  <c:v>1.9804546353464639E-2</c:v>
                </c:pt>
                <c:pt idx="656">
                  <c:v>1.9835937664696504E-2</c:v>
                </c:pt>
                <c:pt idx="657">
                  <c:v>1.9867332625557409E-2</c:v>
                </c:pt>
                <c:pt idx="658">
                  <c:v>1.9898731236011952E-2</c:v>
                </c:pt>
                <c:pt idx="659">
                  <c:v>1.9930133496024731E-2</c:v>
                </c:pt>
                <c:pt idx="660">
                  <c:v>1.9961539405560353E-2</c:v>
                </c:pt>
                <c:pt idx="661">
                  <c:v>1.9992948964583399E-2</c:v>
                </c:pt>
                <c:pt idx="662">
                  <c:v>2.0024362173058474E-2</c:v>
                </c:pt>
                <c:pt idx="663">
                  <c:v>2.0055779030950179E-2</c:v>
                </c:pt>
                <c:pt idx="664">
                  <c:v>2.0087199538223098E-2</c:v>
                </c:pt>
                <c:pt idx="665">
                  <c:v>2.0118623694841839E-2</c:v>
                </c:pt>
                <c:pt idx="666">
                  <c:v>2.0150051500770993E-2</c:v>
                </c:pt>
                <c:pt idx="667">
                  <c:v>2.0181482955975157E-2</c:v>
                </c:pt>
                <c:pt idx="668">
                  <c:v>2.0212918060418934E-2</c:v>
                </c:pt>
                <c:pt idx="669">
                  <c:v>2.0244356814066913E-2</c:v>
                </c:pt>
                <c:pt idx="670">
                  <c:v>2.0275799216883692E-2</c:v>
                </c:pt>
                <c:pt idx="671">
                  <c:v>2.030724526883387E-2</c:v>
                </c:pt>
                <c:pt idx="672">
                  <c:v>2.0338694969882047E-2</c:v>
                </c:pt>
                <c:pt idx="673">
                  <c:v>2.0370148319992811E-2</c:v>
                </c:pt>
                <c:pt idx="674">
                  <c:v>2.040160531913076E-2</c:v>
                </c:pt>
                <c:pt idx="675">
                  <c:v>2.0433065967260498E-2</c:v>
                </c:pt>
                <c:pt idx="676">
                  <c:v>2.0464530264346616E-2</c:v>
                </c:pt>
                <c:pt idx="677">
                  <c:v>2.0495998210353715E-2</c:v>
                </c:pt>
                <c:pt idx="678">
                  <c:v>2.0527469805246387E-2</c:v>
                </c:pt>
                <c:pt idx="679">
                  <c:v>2.0558945048989224E-2</c:v>
                </c:pt>
                <c:pt idx="680">
                  <c:v>2.0590423941546837E-2</c:v>
                </c:pt>
                <c:pt idx="681">
                  <c:v>2.0621906482883815E-2</c:v>
                </c:pt>
                <c:pt idx="682">
                  <c:v>2.0653392672964756E-2</c:v>
                </c:pt>
                <c:pt idx="683">
                  <c:v>2.0684882511754252E-2</c:v>
                </c:pt>
                <c:pt idx="684">
                  <c:v>2.0716375999216899E-2</c:v>
                </c:pt>
                <c:pt idx="685">
                  <c:v>2.0747873135317303E-2</c:v>
                </c:pt>
                <c:pt idx="686">
                  <c:v>2.0779373920020057E-2</c:v>
                </c:pt>
                <c:pt idx="687">
                  <c:v>2.081087835328975E-2</c:v>
                </c:pt>
                <c:pt idx="688">
                  <c:v>2.0842386435090985E-2</c:v>
                </c:pt>
                <c:pt idx="689">
                  <c:v>2.0873898165388361E-2</c:v>
                </c:pt>
                <c:pt idx="690">
                  <c:v>2.0905413544146472E-2</c:v>
                </c:pt>
                <c:pt idx="691">
                  <c:v>2.0936932571329916E-2</c:v>
                </c:pt>
                <c:pt idx="692">
                  <c:v>2.0968455246903283E-2</c:v>
                </c:pt>
                <c:pt idx="693">
                  <c:v>2.0999981570831182E-2</c:v>
                </c:pt>
                <c:pt idx="694">
                  <c:v>2.1031511543078196E-2</c:v>
                </c:pt>
                <c:pt idx="695">
                  <c:v>2.1063045163608931E-2</c:v>
                </c:pt>
                <c:pt idx="696">
                  <c:v>2.109458243238798E-2</c:v>
                </c:pt>
                <c:pt idx="697">
                  <c:v>2.1126123349379945E-2</c:v>
                </c:pt>
                <c:pt idx="698">
                  <c:v>2.1157667914549417E-2</c:v>
                </c:pt>
                <c:pt idx="699">
                  <c:v>2.1189216127860993E-2</c:v>
                </c:pt>
                <c:pt idx="700">
                  <c:v>2.1220767989279268E-2</c:v>
                </c:pt>
                <c:pt idx="701">
                  <c:v>2.1252323498768842E-2</c:v>
                </c:pt>
                <c:pt idx="702">
                  <c:v>2.1283882656294318E-2</c:v>
                </c:pt>
                <c:pt idx="703">
                  <c:v>2.1315445461820279E-2</c:v>
                </c:pt>
                <c:pt idx="704">
                  <c:v>2.1347011915311333E-2</c:v>
                </c:pt>
                <c:pt idx="705">
                  <c:v>2.1378582016732064E-2</c:v>
                </c:pt>
                <c:pt idx="706">
                  <c:v>2.1410155766047084E-2</c:v>
                </c:pt>
                <c:pt idx="707">
                  <c:v>2.1441733163220983E-2</c:v>
                </c:pt>
                <c:pt idx="708">
                  <c:v>2.1473314208218353E-2</c:v>
                </c:pt>
                <c:pt idx="709">
                  <c:v>2.1504898901003797E-2</c:v>
                </c:pt>
                <c:pt idx="710">
                  <c:v>2.1536487241541908E-2</c:v>
                </c:pt>
                <c:pt idx="711">
                  <c:v>2.1568079229797286E-2</c:v>
                </c:pt>
                <c:pt idx="712">
                  <c:v>2.1599674865734528E-2</c:v>
                </c:pt>
                <c:pt idx="713">
                  <c:v>2.1631274149318227E-2</c:v>
                </c:pt>
                <c:pt idx="714">
                  <c:v>2.1662877080512979E-2</c:v>
                </c:pt>
                <c:pt idx="715">
                  <c:v>2.1694483659283385E-2</c:v>
                </c:pt>
                <c:pt idx="716">
                  <c:v>2.1726093885594037E-2</c:v>
                </c:pt>
                <c:pt idx="717">
                  <c:v>2.175770775940954E-2</c:v>
                </c:pt>
                <c:pt idx="718">
                  <c:v>2.1789325280694483E-2</c:v>
                </c:pt>
                <c:pt idx="719">
                  <c:v>2.1820946449413462E-2</c:v>
                </c:pt>
                <c:pt idx="720">
                  <c:v>2.1852571265531074E-2</c:v>
                </c:pt>
                <c:pt idx="721">
                  <c:v>2.1884199729011924E-2</c:v>
                </c:pt>
                <c:pt idx="722">
                  <c:v>2.1915831839820602E-2</c:v>
                </c:pt>
                <c:pt idx="723">
                  <c:v>2.1947467597921703E-2</c:v>
                </c:pt>
                <c:pt idx="724">
                  <c:v>2.1979107003279826E-2</c:v>
                </c:pt>
                <c:pt idx="725">
                  <c:v>2.2010750055859566E-2</c:v>
                </c:pt>
                <c:pt idx="726">
                  <c:v>2.2042396755625523E-2</c:v>
                </c:pt>
                <c:pt idx="727">
                  <c:v>2.2074047102542297E-2</c:v>
                </c:pt>
                <c:pt idx="728">
                  <c:v>2.2105701096574476E-2</c:v>
                </c:pt>
                <c:pt idx="729">
                  <c:v>2.2137358737686661E-2</c:v>
                </c:pt>
                <c:pt idx="730">
                  <c:v>2.216902002584345E-2</c:v>
                </c:pt>
                <c:pt idx="731">
                  <c:v>2.220068496100943E-2</c:v>
                </c:pt>
                <c:pt idx="732">
                  <c:v>2.2232353543149213E-2</c:v>
                </c:pt>
                <c:pt idx="733">
                  <c:v>2.2264025772227386E-2</c:v>
                </c:pt>
                <c:pt idx="734">
                  <c:v>2.229570164820855E-2</c:v>
                </c:pt>
                <c:pt idx="735">
                  <c:v>2.2327381171057294E-2</c:v>
                </c:pt>
                <c:pt idx="736">
                  <c:v>2.2359064340738227E-2</c:v>
                </c:pt>
                <c:pt idx="737">
                  <c:v>2.2390751157215939E-2</c:v>
                </c:pt>
                <c:pt idx="738">
                  <c:v>2.2422441620455019E-2</c:v>
                </c:pt>
                <c:pt idx="739">
                  <c:v>2.2454135730420079E-2</c:v>
                </c:pt>
                <c:pt idx="740">
                  <c:v>2.2485833487075703E-2</c:v>
                </c:pt>
                <c:pt idx="741">
                  <c:v>2.2517534890386492E-2</c:v>
                </c:pt>
                <c:pt idx="742">
                  <c:v>2.2549239940317045E-2</c:v>
                </c:pt>
                <c:pt idx="743">
                  <c:v>2.2580948636831962E-2</c:v>
                </c:pt>
                <c:pt idx="744">
                  <c:v>2.2612660979895834E-2</c:v>
                </c:pt>
                <c:pt idx="745">
                  <c:v>2.2644376969473252E-2</c:v>
                </c:pt>
                <c:pt idx="746">
                  <c:v>2.2676096605528818E-2</c:v>
                </c:pt>
                <c:pt idx="747">
                  <c:v>2.2707819888027139E-2</c:v>
                </c:pt>
                <c:pt idx="748">
                  <c:v>2.2739546816932795E-2</c:v>
                </c:pt>
                <c:pt idx="749">
                  <c:v>2.2771277392210396E-2</c:v>
                </c:pt>
                <c:pt idx="750">
                  <c:v>2.2803011613824524E-2</c:v>
                </c:pt>
                <c:pt idx="751">
                  <c:v>2.2834749481739788E-2</c:v>
                </c:pt>
                <c:pt idx="752">
                  <c:v>2.2866490995920783E-2</c:v>
                </c:pt>
                <c:pt idx="753">
                  <c:v>2.2898236156332106E-2</c:v>
                </c:pt>
                <c:pt idx="754">
                  <c:v>2.2929984962938348E-2</c:v>
                </c:pt>
                <c:pt idx="755">
                  <c:v>2.2961737415704109E-2</c:v>
                </c:pt>
                <c:pt idx="756">
                  <c:v>2.2993493514593989E-2</c:v>
                </c:pt>
                <c:pt idx="757">
                  <c:v>2.3025253259572581E-2</c:v>
                </c:pt>
                <c:pt idx="758">
                  <c:v>2.305701665060448E-2</c:v>
                </c:pt>
                <c:pt idx="759">
                  <c:v>2.3088783687654286E-2</c:v>
                </c:pt>
                <c:pt idx="760">
                  <c:v>2.3120554370686594E-2</c:v>
                </c:pt>
                <c:pt idx="761">
                  <c:v>2.3152328699665995E-2</c:v>
                </c:pt>
                <c:pt idx="762">
                  <c:v>2.3184106674557104E-2</c:v>
                </c:pt>
                <c:pt idx="763">
                  <c:v>2.3215888295324498E-2</c:v>
                </c:pt>
                <c:pt idx="764">
                  <c:v>2.3247673561932785E-2</c:v>
                </c:pt>
                <c:pt idx="765">
                  <c:v>2.3279462474346556E-2</c:v>
                </c:pt>
                <c:pt idx="766">
                  <c:v>2.3311255032530408E-2</c:v>
                </c:pt>
                <c:pt idx="767">
                  <c:v>2.334305123644894E-2</c:v>
                </c:pt>
                <c:pt idx="768">
                  <c:v>2.3374851086066753E-2</c:v>
                </c:pt>
                <c:pt idx="769">
                  <c:v>2.3406654581348434E-2</c:v>
                </c:pt>
                <c:pt idx="770">
                  <c:v>2.3438461722258587E-2</c:v>
                </c:pt>
                <c:pt idx="771">
                  <c:v>2.34702725087618E-2</c:v>
                </c:pt>
                <c:pt idx="772">
                  <c:v>2.3502086940822682E-2</c:v>
                </c:pt>
                <c:pt idx="773">
                  <c:v>2.3533905018405823E-2</c:v>
                </c:pt>
                <c:pt idx="774">
                  <c:v>2.3565726741475817E-2</c:v>
                </c:pt>
                <c:pt idx="775">
                  <c:v>2.3597552109997266E-2</c:v>
                </c:pt>
                <c:pt idx="776">
                  <c:v>2.3629381123934763E-2</c:v>
                </c:pt>
                <c:pt idx="777">
                  <c:v>2.3661213783252907E-2</c:v>
                </c:pt>
                <c:pt idx="778">
                  <c:v>2.3693050087916296E-2</c:v>
                </c:pt>
                <c:pt idx="779">
                  <c:v>2.372489003788952E-2</c:v>
                </c:pt>
                <c:pt idx="780">
                  <c:v>2.3756733633137184E-2</c:v>
                </c:pt>
                <c:pt idx="781">
                  <c:v>2.3788580873623878E-2</c:v>
                </c:pt>
                <c:pt idx="782">
                  <c:v>2.3820431759314201E-2</c:v>
                </c:pt>
                <c:pt idx="783">
                  <c:v>2.3852286290172754E-2</c:v>
                </c:pt>
                <c:pt idx="784">
                  <c:v>2.3884144466164128E-2</c:v>
                </c:pt>
                <c:pt idx="785">
                  <c:v>2.3916006287252926E-2</c:v>
                </c:pt>
                <c:pt idx="786">
                  <c:v>2.3947871753403734E-2</c:v>
                </c:pt>
                <c:pt idx="787">
                  <c:v>2.3979740864581153E-2</c:v>
                </c:pt>
                <c:pt idx="788">
                  <c:v>2.4011613620749786E-2</c:v>
                </c:pt>
                <c:pt idx="789">
                  <c:v>2.4043490021874229E-2</c:v>
                </c:pt>
                <c:pt idx="790">
                  <c:v>2.4075370067919068E-2</c:v>
                </c:pt>
                <c:pt idx="791">
                  <c:v>2.4107253758848909E-2</c:v>
                </c:pt>
                <c:pt idx="792">
                  <c:v>2.4139141094628343E-2</c:v>
                </c:pt>
                <c:pt idx="793">
                  <c:v>2.417103207522198E-2</c:v>
                </c:pt>
                <c:pt idx="794">
                  <c:v>2.4202926700594398E-2</c:v>
                </c:pt>
                <c:pt idx="795">
                  <c:v>2.4234824970710205E-2</c:v>
                </c:pt>
                <c:pt idx="796">
                  <c:v>2.4266726885533996E-2</c:v>
                </c:pt>
                <c:pt idx="797">
                  <c:v>2.4298632445030364E-2</c:v>
                </c:pt>
                <c:pt idx="798">
                  <c:v>2.4330541649163911E-2</c:v>
                </c:pt>
                <c:pt idx="799">
                  <c:v>2.4362454497899227E-2</c:v>
                </c:pt>
                <c:pt idx="800">
                  <c:v>2.4394370991200919E-2</c:v>
                </c:pt>
                <c:pt idx="801">
                  <c:v>2.4426291129033575E-2</c:v>
                </c:pt>
                <c:pt idx="802">
                  <c:v>2.4458214911361791E-2</c:v>
                </c:pt>
                <c:pt idx="803">
                  <c:v>2.4490142338150167E-2</c:v>
                </c:pt>
                <c:pt idx="804">
                  <c:v>2.4522073409363309E-2</c:v>
                </c:pt>
                <c:pt idx="805">
                  <c:v>2.4554008124965797E-2</c:v>
                </c:pt>
                <c:pt idx="806">
                  <c:v>2.4585946484922232E-2</c:v>
                </c:pt>
                <c:pt idx="807">
                  <c:v>2.4617888489197215E-2</c:v>
                </c:pt>
                <c:pt idx="808">
                  <c:v>2.4649834137755344E-2</c:v>
                </c:pt>
                <c:pt idx="809">
                  <c:v>2.468178343056121E-2</c:v>
                </c:pt>
                <c:pt idx="810">
                  <c:v>2.4713736367579415E-2</c:v>
                </c:pt>
                <c:pt idx="811">
                  <c:v>2.4745692948774552E-2</c:v>
                </c:pt>
                <c:pt idx="812">
                  <c:v>2.4777653174111222E-2</c:v>
                </c:pt>
                <c:pt idx="813">
                  <c:v>2.4809617043554017E-2</c:v>
                </c:pt>
                <c:pt idx="814">
                  <c:v>2.4841584557067531E-2</c:v>
                </c:pt>
                <c:pt idx="815">
                  <c:v>2.4873555714616368E-2</c:v>
                </c:pt>
                <c:pt idx="816">
                  <c:v>2.4905530516165123E-2</c:v>
                </c:pt>
                <c:pt idx="817">
                  <c:v>2.493750896167839E-2</c:v>
                </c:pt>
                <c:pt idx="818">
                  <c:v>2.4969491051120764E-2</c:v>
                </c:pt>
                <c:pt idx="819">
                  <c:v>2.5001476784456848E-2</c:v>
                </c:pt>
                <c:pt idx="820">
                  <c:v>2.5033466161651242E-2</c:v>
                </c:pt>
                <c:pt idx="821">
                  <c:v>2.5065459182668528E-2</c:v>
                </c:pt>
                <c:pt idx="822">
                  <c:v>2.5097455847473308E-2</c:v>
                </c:pt>
                <c:pt idx="823">
                  <c:v>2.512945615603019E-2</c:v>
                </c:pt>
                <c:pt idx="824">
                  <c:v>2.5161460108303755E-2</c:v>
                </c:pt>
                <c:pt idx="825">
                  <c:v>2.519346770425861E-2</c:v>
                </c:pt>
                <c:pt idx="826">
                  <c:v>2.5225478943859347E-2</c:v>
                </c:pt>
                <c:pt idx="827">
                  <c:v>2.5257493827070564E-2</c:v>
                </c:pt>
                <c:pt idx="828">
                  <c:v>2.5289512353856861E-2</c:v>
                </c:pt>
                <c:pt idx="829">
                  <c:v>2.5321534524182832E-2</c:v>
                </c:pt>
                <c:pt idx="830">
                  <c:v>2.535356033801307E-2</c:v>
                </c:pt>
                <c:pt idx="831">
                  <c:v>2.5385589795312177E-2</c:v>
                </c:pt>
                <c:pt idx="832">
                  <c:v>2.5417622896044743E-2</c:v>
                </c:pt>
                <c:pt idx="833">
                  <c:v>2.5449659640175371E-2</c:v>
                </c:pt>
                <c:pt idx="834">
                  <c:v>2.5481700027668659E-2</c:v>
                </c:pt>
                <c:pt idx="835">
                  <c:v>2.5513744058489194E-2</c:v>
                </c:pt>
                <c:pt idx="836">
                  <c:v>2.5545791732601585E-2</c:v>
                </c:pt>
                <c:pt idx="837">
                  <c:v>2.5577843049970427E-2</c:v>
                </c:pt>
                <c:pt idx="838">
                  <c:v>2.5609898010560305E-2</c:v>
                </c:pt>
                <c:pt idx="839">
                  <c:v>2.5641956614335829E-2</c:v>
                </c:pt>
                <c:pt idx="840">
                  <c:v>2.5674018861261583E-2</c:v>
                </c:pt>
                <c:pt idx="841">
                  <c:v>2.5706084751302174E-2</c:v>
                </c:pt>
                <c:pt idx="842">
                  <c:v>2.57381542844222E-2</c:v>
                </c:pt>
                <c:pt idx="843">
                  <c:v>2.5770227460586246E-2</c:v>
                </c:pt>
                <c:pt idx="844">
                  <c:v>2.5802304279758916E-2</c:v>
                </c:pt>
                <c:pt idx="845">
                  <c:v>2.5834384741904817E-2</c:v>
                </c:pt>
                <c:pt idx="846">
                  <c:v>2.5866468846988525E-2</c:v>
                </c:pt>
                <c:pt idx="847">
                  <c:v>2.5898556594974649E-2</c:v>
                </c:pt>
                <c:pt idx="848">
                  <c:v>2.5930647985827782E-2</c:v>
                </c:pt>
                <c:pt idx="849">
                  <c:v>2.5962743019512523E-2</c:v>
                </c:pt>
                <c:pt idx="850">
                  <c:v>2.5994841695993465E-2</c:v>
                </c:pt>
                <c:pt idx="851">
                  <c:v>2.6026944015235212E-2</c:v>
                </c:pt>
                <c:pt idx="852">
                  <c:v>2.6059049977202355E-2</c:v>
                </c:pt>
                <c:pt idx="853">
                  <c:v>2.609115958185949E-2</c:v>
                </c:pt>
                <c:pt idx="854">
                  <c:v>2.6123272829171224E-2</c:v>
                </c:pt>
                <c:pt idx="855">
                  <c:v>2.6155389719102137E-2</c:v>
                </c:pt>
                <c:pt idx="856">
                  <c:v>2.6187510251616836E-2</c:v>
                </c:pt>
                <c:pt idx="857">
                  <c:v>2.6219634426679912E-2</c:v>
                </c:pt>
                <c:pt idx="858">
                  <c:v>2.6251762244255968E-2</c:v>
                </c:pt>
                <c:pt idx="859">
                  <c:v>2.6283893704309596E-2</c:v>
                </c:pt>
                <c:pt idx="860">
                  <c:v>2.6316028806805395E-2</c:v>
                </c:pt>
                <c:pt idx="861">
                  <c:v>2.6348167551707963E-2</c:v>
                </c:pt>
                <c:pt idx="862">
                  <c:v>2.6380309938981897E-2</c:v>
                </c:pt>
                <c:pt idx="863">
                  <c:v>2.6412455968591788E-2</c:v>
                </c:pt>
                <c:pt idx="864">
                  <c:v>2.6444605640502238E-2</c:v>
                </c:pt>
                <c:pt idx="865">
                  <c:v>2.6476758954677843E-2</c:v>
                </c:pt>
                <c:pt idx="866">
                  <c:v>2.6508915911083199E-2</c:v>
                </c:pt>
                <c:pt idx="867">
                  <c:v>2.65410765096829E-2</c:v>
                </c:pt>
                <c:pt idx="868">
                  <c:v>2.6573240750441544E-2</c:v>
                </c:pt>
                <c:pt idx="869">
                  <c:v>2.6605408633323731E-2</c:v>
                </c:pt>
                <c:pt idx="870">
                  <c:v>2.6637580158294059E-2</c:v>
                </c:pt>
                <c:pt idx="871">
                  <c:v>2.6669755325317117E-2</c:v>
                </c:pt>
                <c:pt idx="872">
                  <c:v>2.6701934134357504E-2</c:v>
                </c:pt>
                <c:pt idx="873">
                  <c:v>2.673411658537982E-2</c:v>
                </c:pt>
                <c:pt idx="874">
                  <c:v>2.6766302678348657E-2</c:v>
                </c:pt>
                <c:pt idx="875">
                  <c:v>2.6798492413228618E-2</c:v>
                </c:pt>
                <c:pt idx="876">
                  <c:v>2.6830685789984297E-2</c:v>
                </c:pt>
                <c:pt idx="877">
                  <c:v>2.6862882808580291E-2</c:v>
                </c:pt>
                <c:pt idx="878">
                  <c:v>2.6895083468981191E-2</c:v>
                </c:pt>
                <c:pt idx="879">
                  <c:v>2.6927287771151606E-2</c:v>
                </c:pt>
                <c:pt idx="880">
                  <c:v>2.6959495715056122E-2</c:v>
                </c:pt>
                <c:pt idx="881">
                  <c:v>2.6991707300659334E-2</c:v>
                </c:pt>
                <c:pt idx="882">
                  <c:v>2.7023922527925848E-2</c:v>
                </c:pt>
                <c:pt idx="883">
                  <c:v>2.7056141396820256E-2</c:v>
                </c:pt>
                <c:pt idx="884">
                  <c:v>2.7088363907307157E-2</c:v>
                </c:pt>
                <c:pt idx="885">
                  <c:v>2.7120590059351139E-2</c:v>
                </c:pt>
                <c:pt idx="886">
                  <c:v>2.7152819852916808E-2</c:v>
                </c:pt>
                <c:pt idx="887">
                  <c:v>2.7185053287968768E-2</c:v>
                </c:pt>
                <c:pt idx="888">
                  <c:v>2.7217290364471593E-2</c:v>
                </c:pt>
                <c:pt idx="889">
                  <c:v>2.7249531082389897E-2</c:v>
                </c:pt>
                <c:pt idx="890">
                  <c:v>2.728177544168827E-2</c:v>
                </c:pt>
                <c:pt idx="891">
                  <c:v>2.731402344233131E-2</c:v>
                </c:pt>
                <c:pt idx="892">
                  <c:v>2.7346275084283618E-2</c:v>
                </c:pt>
                <c:pt idx="893">
                  <c:v>2.7378530367509788E-2</c:v>
                </c:pt>
                <c:pt idx="894">
                  <c:v>2.7410789291974411E-2</c:v>
                </c:pt>
                <c:pt idx="895">
                  <c:v>2.7443051857642092E-2</c:v>
                </c:pt>
                <c:pt idx="896">
                  <c:v>2.7475318064477425E-2</c:v>
                </c:pt>
                <c:pt idx="897">
                  <c:v>2.7507587912445002E-2</c:v>
                </c:pt>
                <c:pt idx="898">
                  <c:v>2.7539861401509425E-2</c:v>
                </c:pt>
                <c:pt idx="899">
                  <c:v>2.7572138531635287E-2</c:v>
                </c:pt>
                <c:pt idx="900">
                  <c:v>2.7604419302787189E-2</c:v>
                </c:pt>
                <c:pt idx="901">
                  <c:v>2.7636703714929722E-2</c:v>
                </c:pt>
                <c:pt idx="902">
                  <c:v>2.7668991768027493E-2</c:v>
                </c:pt>
                <c:pt idx="903">
                  <c:v>2.770128346204509E-2</c:v>
                </c:pt>
                <c:pt idx="904">
                  <c:v>2.7733578796947111E-2</c:v>
                </c:pt>
                <c:pt idx="905">
                  <c:v>2.7765877772698153E-2</c:v>
                </c:pt>
                <c:pt idx="906">
                  <c:v>2.7798180389262812E-2</c:v>
                </c:pt>
                <c:pt idx="907">
                  <c:v>2.7830486646605684E-2</c:v>
                </c:pt>
                <c:pt idx="908">
                  <c:v>2.7862796544691367E-2</c:v>
                </c:pt>
                <c:pt idx="909">
                  <c:v>2.789511008348446E-2</c:v>
                </c:pt>
                <c:pt idx="910">
                  <c:v>2.7927427262949556E-2</c:v>
                </c:pt>
                <c:pt idx="911">
                  <c:v>2.7959748083051253E-2</c:v>
                </c:pt>
                <c:pt idx="912">
                  <c:v>2.7992072543754156E-2</c:v>
                </c:pt>
                <c:pt idx="913">
                  <c:v>2.8024400645022846E-2</c:v>
                </c:pt>
                <c:pt idx="914">
                  <c:v>2.8056732386821926E-2</c:v>
                </c:pt>
                <c:pt idx="915">
                  <c:v>2.8089067769115995E-2</c:v>
                </c:pt>
                <c:pt idx="916">
                  <c:v>2.8121406791869648E-2</c:v>
                </c:pt>
                <c:pt idx="917">
                  <c:v>2.8153749455047488E-2</c:v>
                </c:pt>
                <c:pt idx="918">
                  <c:v>2.81860957586141E-2</c:v>
                </c:pt>
                <c:pt idx="919">
                  <c:v>2.8218445702534088E-2</c:v>
                </c:pt>
                <c:pt idx="920">
                  <c:v>2.8250799286772054E-2</c:v>
                </c:pt>
                <c:pt idx="921">
                  <c:v>2.8283156511292585E-2</c:v>
                </c:pt>
                <c:pt idx="922">
                  <c:v>2.8315517376060275E-2</c:v>
                </c:pt>
                <c:pt idx="923">
                  <c:v>2.8347881881039729E-2</c:v>
                </c:pt>
                <c:pt idx="924">
                  <c:v>2.8380250026195545E-2</c:v>
                </c:pt>
                <c:pt idx="925">
                  <c:v>2.8412621811492306E-2</c:v>
                </c:pt>
                <c:pt idx="926">
                  <c:v>2.8444997236894625E-2</c:v>
                </c:pt>
                <c:pt idx="927">
                  <c:v>2.8477376302367092E-2</c:v>
                </c:pt>
                <c:pt idx="928">
                  <c:v>2.8509759007874308E-2</c:v>
                </c:pt>
                <c:pt idx="929">
                  <c:v>2.8542145353380864E-2</c:v>
                </c:pt>
                <c:pt idx="930">
                  <c:v>2.8574535338851355E-2</c:v>
                </c:pt>
                <c:pt idx="931">
                  <c:v>2.8606928964250381E-2</c:v>
                </c:pt>
                <c:pt idx="932">
                  <c:v>2.8639326229542541E-2</c:v>
                </c:pt>
                <c:pt idx="933">
                  <c:v>2.8671727134692425E-2</c:v>
                </c:pt>
                <c:pt idx="934">
                  <c:v>2.8704131679664638E-2</c:v>
                </c:pt>
                <c:pt idx="935">
                  <c:v>2.8736539864423771E-2</c:v>
                </c:pt>
                <c:pt idx="936">
                  <c:v>2.8768951688934424E-2</c:v>
                </c:pt>
                <c:pt idx="937">
                  <c:v>2.8801367153161193E-2</c:v>
                </c:pt>
                <c:pt idx="938">
                  <c:v>2.8833786257068669E-2</c:v>
                </c:pt>
                <c:pt idx="939">
                  <c:v>2.8866209000621458E-2</c:v>
                </c:pt>
                <c:pt idx="940">
                  <c:v>2.8898635383784146E-2</c:v>
                </c:pt>
                <c:pt idx="941">
                  <c:v>2.893106540652134E-2</c:v>
                </c:pt>
                <c:pt idx="942">
                  <c:v>2.8963499068797628E-2</c:v>
                </c:pt>
                <c:pt idx="943">
                  <c:v>2.8995936370577614E-2</c:v>
                </c:pt>
                <c:pt idx="944">
                  <c:v>2.9028377311825896E-2</c:v>
                </c:pt>
                <c:pt idx="945">
                  <c:v>2.9060821892507065E-2</c:v>
                </c:pt>
                <c:pt idx="946">
                  <c:v>2.9093270112585716E-2</c:v>
                </c:pt>
                <c:pt idx="947">
                  <c:v>2.9125721972026449E-2</c:v>
                </c:pt>
                <c:pt idx="948">
                  <c:v>2.9158177470793859E-2</c:v>
                </c:pt>
                <c:pt idx="949">
                  <c:v>2.9190636608852551E-2</c:v>
                </c:pt>
                <c:pt idx="950">
                  <c:v>2.9223099386167108E-2</c:v>
                </c:pt>
                <c:pt idx="951">
                  <c:v>2.9255565802702131E-2</c:v>
                </c:pt>
                <c:pt idx="952">
                  <c:v>2.9288035858422223E-2</c:v>
                </c:pt>
                <c:pt idx="953">
                  <c:v>2.9320509553291976E-2</c:v>
                </c:pt>
                <c:pt idx="954">
                  <c:v>2.9352986887275997E-2</c:v>
                </c:pt>
                <c:pt idx="955">
                  <c:v>2.9385467860338861E-2</c:v>
                </c:pt>
                <c:pt idx="956">
                  <c:v>2.9417952472445181E-2</c:v>
                </c:pt>
                <c:pt idx="957">
                  <c:v>2.9450440723559547E-2</c:v>
                </c:pt>
                <c:pt idx="958">
                  <c:v>2.9482932613646564E-2</c:v>
                </c:pt>
                <c:pt idx="959">
                  <c:v>2.9515428142670819E-2</c:v>
                </c:pt>
                <c:pt idx="960">
                  <c:v>2.9547927310596911E-2</c:v>
                </c:pt>
                <c:pt idx="961">
                  <c:v>2.9580430117389443E-2</c:v>
                </c:pt>
                <c:pt idx="962">
                  <c:v>2.9612936563013007E-2</c:v>
                </c:pt>
                <c:pt idx="963">
                  <c:v>2.9645446647432197E-2</c:v>
                </c:pt>
                <c:pt idx="964">
                  <c:v>2.9677960370611614E-2</c:v>
                </c:pt>
                <c:pt idx="965">
                  <c:v>2.9710477732515849E-2</c:v>
                </c:pt>
                <c:pt idx="966">
                  <c:v>2.9742998733109503E-2</c:v>
                </c:pt>
                <c:pt idx="967">
                  <c:v>2.9775523372357175E-2</c:v>
                </c:pt>
                <c:pt idx="968">
                  <c:v>2.9808051650223457E-2</c:v>
                </c:pt>
                <c:pt idx="969">
                  <c:v>2.9840583566672952E-2</c:v>
                </c:pt>
                <c:pt idx="970">
                  <c:v>2.9873119121670254E-2</c:v>
                </c:pt>
                <c:pt idx="971">
                  <c:v>2.990565831517995E-2</c:v>
                </c:pt>
                <c:pt idx="972">
                  <c:v>2.9938201147166648E-2</c:v>
                </c:pt>
                <c:pt idx="973">
                  <c:v>2.9970747617594943E-2</c:v>
                </c:pt>
                <c:pt idx="974">
                  <c:v>3.0003297726429429E-2</c:v>
                </c:pt>
                <c:pt idx="975">
                  <c:v>3.0035851473634703E-2</c:v>
                </c:pt>
                <c:pt idx="976">
                  <c:v>3.0068408859175364E-2</c:v>
                </c:pt>
                <c:pt idx="977">
                  <c:v>3.0100969883016002E-2</c:v>
                </c:pt>
                <c:pt idx="978">
                  <c:v>3.0133534545121222E-2</c:v>
                </c:pt>
                <c:pt idx="979">
                  <c:v>3.0166102845455629E-2</c:v>
                </c:pt>
                <c:pt idx="980">
                  <c:v>3.01986747839838E-2</c:v>
                </c:pt>
                <c:pt idx="981">
                  <c:v>3.0231250360670332E-2</c:v>
                </c:pt>
                <c:pt idx="982">
                  <c:v>3.0263829575479836E-2</c:v>
                </c:pt>
                <c:pt idx="983">
                  <c:v>3.0296412428376902E-2</c:v>
                </c:pt>
                <c:pt idx="984">
                  <c:v>3.0328998919326125E-2</c:v>
                </c:pt>
                <c:pt idx="985">
                  <c:v>3.0361589048292104E-2</c:v>
                </c:pt>
                <c:pt idx="986">
                  <c:v>3.0394182815239441E-2</c:v>
                </c:pt>
                <c:pt idx="987">
                  <c:v>3.0426780220132725E-2</c:v>
                </c:pt>
                <c:pt idx="988">
                  <c:v>3.0459381262936552E-2</c:v>
                </c:pt>
                <c:pt idx="989">
                  <c:v>3.0491985943615522E-2</c:v>
                </c:pt>
                <c:pt idx="990">
                  <c:v>3.052459426213423E-2</c:v>
                </c:pt>
                <c:pt idx="991">
                  <c:v>3.0557206218457273E-2</c:v>
                </c:pt>
                <c:pt idx="992">
                  <c:v>3.0589821812549246E-2</c:v>
                </c:pt>
                <c:pt idx="993">
                  <c:v>3.0622441044374754E-2</c:v>
                </c:pt>
                <c:pt idx="994">
                  <c:v>3.0655063913898384E-2</c:v>
                </c:pt>
                <c:pt idx="995">
                  <c:v>3.0687690421084744E-2</c:v>
                </c:pt>
                <c:pt idx="996">
                  <c:v>3.0720320565898414E-2</c:v>
                </c:pt>
                <c:pt idx="997">
                  <c:v>3.0752954348304006E-2</c:v>
                </c:pt>
                <c:pt idx="998">
                  <c:v>3.0785591768266105E-2</c:v>
                </c:pt>
                <c:pt idx="999">
                  <c:v>3.0818232825749314E-2</c:v>
                </c:pt>
                <c:pt idx="1000">
                  <c:v>3.0850877520718231E-2</c:v>
                </c:pt>
                <c:pt idx="1001">
                  <c:v>3.0883525853137448E-2</c:v>
                </c:pt>
                <c:pt idx="1002">
                  <c:v>3.0916177822971565E-2</c:v>
                </c:pt>
                <c:pt idx="1003">
                  <c:v>3.0948833430185178E-2</c:v>
                </c:pt>
                <c:pt idx="1004">
                  <c:v>3.0981492674742893E-2</c:v>
                </c:pt>
                <c:pt idx="1005">
                  <c:v>3.1014155556609288E-2</c:v>
                </c:pt>
                <c:pt idx="1006">
                  <c:v>3.1046822075748968E-2</c:v>
                </c:pt>
                <c:pt idx="1007">
                  <c:v>3.1079492232126527E-2</c:v>
                </c:pt>
                <c:pt idx="1008">
                  <c:v>3.1112166025706569E-2</c:v>
                </c:pt>
                <c:pt idx="1009">
                  <c:v>3.1144843456453689E-2</c:v>
                </c:pt>
                <c:pt idx="1010">
                  <c:v>3.1177524524332482E-2</c:v>
                </c:pt>
                <c:pt idx="1011">
                  <c:v>3.1210209229307541E-2</c:v>
                </c:pt>
                <c:pt idx="1012">
                  <c:v>3.1242897571343475E-2</c:v>
                </c:pt>
                <c:pt idx="1013">
                  <c:v>3.1275589550404867E-2</c:v>
                </c:pt>
                <c:pt idx="1014">
                  <c:v>3.1308285166456312E-2</c:v>
                </c:pt>
                <c:pt idx="1015">
                  <c:v>3.1340984419462418E-2</c:v>
                </c:pt>
                <c:pt idx="1016">
                  <c:v>3.1373687309387777E-2</c:v>
                </c:pt>
                <c:pt idx="1017">
                  <c:v>3.1406393836196977E-2</c:v>
                </c:pt>
                <c:pt idx="1018">
                  <c:v>3.1439103999854633E-2</c:v>
                </c:pt>
                <c:pt idx="1019">
                  <c:v>3.1471817800325326E-2</c:v>
                </c:pt>
                <c:pt idx="1020">
                  <c:v>3.1504535237573669E-2</c:v>
                </c:pt>
                <c:pt idx="1021">
                  <c:v>3.1537256311564239E-2</c:v>
                </c:pt>
                <c:pt idx="1022">
                  <c:v>3.1569981022261641E-2</c:v>
                </c:pt>
                <c:pt idx="1023">
                  <c:v>3.1602709369630472E-2</c:v>
                </c:pt>
                <c:pt idx="1024">
                  <c:v>3.163544135363533E-2</c:v>
                </c:pt>
                <c:pt idx="1025">
                  <c:v>3.1668176974240819E-2</c:v>
                </c:pt>
                <c:pt idx="1026">
                  <c:v>3.1700916231411518E-2</c:v>
                </c:pt>
                <c:pt idx="1027">
                  <c:v>3.1733659125112036E-2</c:v>
                </c:pt>
                <c:pt idx="1028">
                  <c:v>3.1766405655306966E-2</c:v>
                </c:pt>
                <c:pt idx="1029">
                  <c:v>3.1799155821960912E-2</c:v>
                </c:pt>
                <c:pt idx="1030">
                  <c:v>3.1831909625038457E-2</c:v>
                </c:pt>
                <c:pt idx="1031">
                  <c:v>3.1864667064504207E-2</c:v>
                </c:pt>
                <c:pt idx="1032">
                  <c:v>3.1897428140322752E-2</c:v>
                </c:pt>
                <c:pt idx="1033">
                  <c:v>3.1930192852458697E-2</c:v>
                </c:pt>
                <c:pt idx="1034">
                  <c:v>3.1962961200876633E-2</c:v>
                </c:pt>
                <c:pt idx="1035">
                  <c:v>3.1995733185541164E-2</c:v>
                </c:pt>
                <c:pt idx="1036">
                  <c:v>3.2028508806416882E-2</c:v>
                </c:pt>
                <c:pt idx="1037">
                  <c:v>3.2061288063468377E-2</c:v>
                </c:pt>
                <c:pt idx="1038">
                  <c:v>3.209407095666026E-2</c:v>
                </c:pt>
                <c:pt idx="1039">
                  <c:v>3.212685748595711E-2</c:v>
                </c:pt>
                <c:pt idx="1040">
                  <c:v>3.2159647651323536E-2</c:v>
                </c:pt>
                <c:pt idx="1041">
                  <c:v>3.2192441452724131E-2</c:v>
                </c:pt>
                <c:pt idx="1042">
                  <c:v>3.2225238890123499E-2</c:v>
                </c:pt>
                <c:pt idx="1043">
                  <c:v>3.2258039963486224E-2</c:v>
                </c:pt>
                <c:pt idx="1044">
                  <c:v>3.2290844672776903E-2</c:v>
                </c:pt>
                <c:pt idx="1045">
                  <c:v>3.2323653017960155E-2</c:v>
                </c:pt>
                <c:pt idx="1046">
                  <c:v>3.2356464999000543E-2</c:v>
                </c:pt>
                <c:pt idx="1047">
                  <c:v>3.2389280615862694E-2</c:v>
                </c:pt>
                <c:pt idx="1048">
                  <c:v>3.2422099868511176E-2</c:v>
                </c:pt>
                <c:pt idx="1049">
                  <c:v>3.2454922756910608E-2</c:v>
                </c:pt>
                <c:pt idx="1050">
                  <c:v>3.2487749281025581E-2</c:v>
                </c:pt>
                <c:pt idx="1051">
                  <c:v>3.2520579440820693E-2</c:v>
                </c:pt>
                <c:pt idx="1052">
                  <c:v>3.2553413236260542E-2</c:v>
                </c:pt>
                <c:pt idx="1053">
                  <c:v>3.2586250667309712E-2</c:v>
                </c:pt>
                <c:pt idx="1054">
                  <c:v>3.2619091733932813E-2</c:v>
                </c:pt>
                <c:pt idx="1055">
                  <c:v>3.2651936436094438E-2</c:v>
                </c:pt>
                <c:pt idx="1056">
                  <c:v>3.2684784773759176E-2</c:v>
                </c:pt>
                <c:pt idx="1057">
                  <c:v>3.271763674689164E-2</c:v>
                </c:pt>
                <c:pt idx="1058">
                  <c:v>3.2750492355456413E-2</c:v>
                </c:pt>
                <c:pt idx="1059">
                  <c:v>3.2783351599418094E-2</c:v>
                </c:pt>
                <c:pt idx="1060">
                  <c:v>3.2816214478741279E-2</c:v>
                </c:pt>
                <c:pt idx="1061">
                  <c:v>3.2849080993390574E-2</c:v>
                </c:pt>
                <c:pt idx="1062">
                  <c:v>3.2881951143330576E-2</c:v>
                </c:pt>
                <c:pt idx="1063">
                  <c:v>3.2914824928525863E-2</c:v>
                </c:pt>
                <c:pt idx="1064">
                  <c:v>3.2947702348941045E-2</c:v>
                </c:pt>
                <c:pt idx="1065">
                  <c:v>3.2980583404540721E-2</c:v>
                </c:pt>
                <c:pt idx="1066">
                  <c:v>3.3013468095289475E-2</c:v>
                </c:pt>
                <c:pt idx="1067">
                  <c:v>3.3046356421151925E-2</c:v>
                </c:pt>
                <c:pt idx="1068">
                  <c:v>3.3079248382092641E-2</c:v>
                </c:pt>
                <c:pt idx="1069">
                  <c:v>3.3112143978076242E-2</c:v>
                </c:pt>
                <c:pt idx="1070">
                  <c:v>3.3145043209067318E-2</c:v>
                </c:pt>
                <c:pt idx="1071">
                  <c:v>3.3177946075030461E-2</c:v>
                </c:pt>
                <c:pt idx="1072">
                  <c:v>3.3210852575930275E-2</c:v>
                </c:pt>
                <c:pt idx="1073">
                  <c:v>3.3243762711731351E-2</c:v>
                </c:pt>
                <c:pt idx="1074">
                  <c:v>3.3276676482398272E-2</c:v>
                </c:pt>
                <c:pt idx="1075">
                  <c:v>3.3309593887895665E-2</c:v>
                </c:pt>
                <c:pt idx="1076">
                  <c:v>3.3342514928188113E-2</c:v>
                </c:pt>
                <c:pt idx="1077">
                  <c:v>3.3375439603240201E-2</c:v>
                </c:pt>
                <c:pt idx="1078">
                  <c:v>3.3408367913016539E-2</c:v>
                </c:pt>
                <c:pt idx="1079">
                  <c:v>3.3441299857481732E-2</c:v>
                </c:pt>
                <c:pt idx="1080">
                  <c:v>3.3474235436600358E-2</c:v>
                </c:pt>
                <c:pt idx="1081">
                  <c:v>3.3507174650337014E-2</c:v>
                </c:pt>
                <c:pt idx="1082">
                  <c:v>3.3540117498656312E-2</c:v>
                </c:pt>
                <c:pt idx="1083">
                  <c:v>3.3573063981522835E-2</c:v>
                </c:pt>
                <c:pt idx="1084">
                  <c:v>3.3606014098901189E-2</c:v>
                </c:pt>
                <c:pt idx="1085">
                  <c:v>3.3638967850755964E-2</c:v>
                </c:pt>
                <c:pt idx="1086">
                  <c:v>3.3671925237051759E-2</c:v>
                </c:pt>
                <c:pt idx="1087">
                  <c:v>3.3704886257753183E-2</c:v>
                </c:pt>
                <c:pt idx="1088">
                  <c:v>3.3737850912824802E-2</c:v>
                </c:pt>
                <c:pt idx="1089">
                  <c:v>3.3770819202231246E-2</c:v>
                </c:pt>
                <c:pt idx="1090">
                  <c:v>3.3803791125937087E-2</c:v>
                </c:pt>
                <c:pt idx="1091">
                  <c:v>3.3836766683906935E-2</c:v>
                </c:pt>
                <c:pt idx="1092">
                  <c:v>3.3869745876105382E-2</c:v>
                </c:pt>
                <c:pt idx="1093">
                  <c:v>3.3902728702497026E-2</c:v>
                </c:pt>
                <c:pt idx="1094">
                  <c:v>3.393571516304647E-2</c:v>
                </c:pt>
                <c:pt idx="1095">
                  <c:v>3.39687052577183E-2</c:v>
                </c:pt>
                <c:pt idx="1096">
                  <c:v>3.4001698986477112E-2</c:v>
                </c:pt>
                <c:pt idx="1097">
                  <c:v>3.4034696349287512E-2</c:v>
                </c:pt>
                <c:pt idx="1098">
                  <c:v>3.4067697346114097E-2</c:v>
                </c:pt>
                <c:pt idx="1099">
                  <c:v>3.4100701976921458E-2</c:v>
                </c:pt>
                <c:pt idx="1100">
                  <c:v>3.4133710241674185E-2</c:v>
                </c:pt>
                <c:pt idx="1101">
                  <c:v>3.4166722140336891E-2</c:v>
                </c:pt>
                <c:pt idx="1102">
                  <c:v>3.419973767287416E-2</c:v>
                </c:pt>
                <c:pt idx="1103">
                  <c:v>3.4232756839250589E-2</c:v>
                </c:pt>
                <c:pt idx="1104">
                  <c:v>3.4265779639430796E-2</c:v>
                </c:pt>
                <c:pt idx="1105">
                  <c:v>3.4298806073379345E-2</c:v>
                </c:pt>
                <c:pt idx="1106">
                  <c:v>3.4331836141060848E-2</c:v>
                </c:pt>
                <c:pt idx="1107">
                  <c:v>3.4364869842439902E-2</c:v>
                </c:pt>
                <c:pt idx="1108">
                  <c:v>3.4397907177481105E-2</c:v>
                </c:pt>
                <c:pt idx="1109">
                  <c:v>3.4430948146149054E-2</c:v>
                </c:pt>
                <c:pt idx="1110">
                  <c:v>3.4463992748408334E-2</c:v>
                </c:pt>
                <c:pt idx="1111">
                  <c:v>3.4497040984223563E-2</c:v>
                </c:pt>
                <c:pt idx="1112">
                  <c:v>3.4530092853559326E-2</c:v>
                </c:pt>
                <c:pt idx="1113">
                  <c:v>3.4563148356380212E-2</c:v>
                </c:pt>
                <c:pt idx="1114">
                  <c:v>3.4596207492650834E-2</c:v>
                </c:pt>
                <c:pt idx="1115">
                  <c:v>3.4629270262335768E-2</c:v>
                </c:pt>
                <c:pt idx="1116">
                  <c:v>3.4662336665399633E-2</c:v>
                </c:pt>
                <c:pt idx="1117">
                  <c:v>3.4695406701807013E-2</c:v>
                </c:pt>
                <c:pt idx="1118">
                  <c:v>3.4728480371522499E-2</c:v>
                </c:pt>
                <c:pt idx="1119">
                  <c:v>3.476155767451071E-2</c:v>
                </c:pt>
                <c:pt idx="1120">
                  <c:v>3.4794638610736221E-2</c:v>
                </c:pt>
                <c:pt idx="1121">
                  <c:v>3.4827723180163646E-2</c:v>
                </c:pt>
                <c:pt idx="1122">
                  <c:v>3.4860811382757553E-2</c:v>
                </c:pt>
                <c:pt idx="1123">
                  <c:v>3.4893903218482569E-2</c:v>
                </c:pt>
                <c:pt idx="1124">
                  <c:v>3.4926998687303278E-2</c:v>
                </c:pt>
                <c:pt idx="1125">
                  <c:v>3.4960097789184269E-2</c:v>
                </c:pt>
                <c:pt idx="1126">
                  <c:v>3.4993200524090155E-2</c:v>
                </c:pt>
                <c:pt idx="1127">
                  <c:v>3.5026306891985527E-2</c:v>
                </c:pt>
                <c:pt idx="1128">
                  <c:v>3.5059416892834983E-2</c:v>
                </c:pt>
                <c:pt idx="1129">
                  <c:v>3.5092530526603112E-2</c:v>
                </c:pt>
                <c:pt idx="1130">
                  <c:v>3.5125647793254514E-2</c:v>
                </c:pt>
                <c:pt idx="1131">
                  <c:v>3.5158768692753792E-2</c:v>
                </c:pt>
                <c:pt idx="1132">
                  <c:v>3.5191893225065531E-2</c:v>
                </c:pt>
                <c:pt idx="1133">
                  <c:v>3.5225021390154335E-2</c:v>
                </c:pt>
                <c:pt idx="1134">
                  <c:v>3.5258153187984802E-2</c:v>
                </c:pt>
                <c:pt idx="1135">
                  <c:v>3.5291288618521523E-2</c:v>
                </c:pt>
                <c:pt idx="1136">
                  <c:v>3.5324427681729102E-2</c:v>
                </c:pt>
                <c:pt idx="1137">
                  <c:v>3.5357570377572138E-2</c:v>
                </c:pt>
                <c:pt idx="1138">
                  <c:v>3.5390716706015214E-2</c:v>
                </c:pt>
                <c:pt idx="1139">
                  <c:v>3.5423866667022942E-2</c:v>
                </c:pt>
                <c:pt idx="1140">
                  <c:v>3.5457020260559899E-2</c:v>
                </c:pt>
                <c:pt idx="1141">
                  <c:v>3.5490177486590696E-2</c:v>
                </c:pt>
                <c:pt idx="1142">
                  <c:v>3.5523338345079931E-2</c:v>
                </c:pt>
                <c:pt idx="1143">
                  <c:v>3.5556502835992203E-2</c:v>
                </c:pt>
                <c:pt idx="1144">
                  <c:v>3.5589670959292094E-2</c:v>
                </c:pt>
                <c:pt idx="1145">
                  <c:v>3.562284271494421E-2</c:v>
                </c:pt>
                <c:pt idx="1146">
                  <c:v>3.5656018102913162E-2</c:v>
                </c:pt>
                <c:pt idx="1147">
                  <c:v>3.5689197123163513E-2</c:v>
                </c:pt>
                <c:pt idx="1148">
                  <c:v>3.5722379775659875E-2</c:v>
                </c:pt>
                <c:pt idx="1149">
                  <c:v>3.5755566060366867E-2</c:v>
                </c:pt>
                <c:pt idx="1150">
                  <c:v>3.5788755977249051E-2</c:v>
                </c:pt>
                <c:pt idx="1151">
                  <c:v>3.5821949526271053E-2</c:v>
                </c:pt>
                <c:pt idx="1152">
                  <c:v>3.5855146707397444E-2</c:v>
                </c:pt>
                <c:pt idx="1153">
                  <c:v>3.5888347520592834E-2</c:v>
                </c:pt>
                <c:pt idx="1154">
                  <c:v>3.5921551965821828E-2</c:v>
                </c:pt>
                <c:pt idx="1155">
                  <c:v>3.5954760043049011E-2</c:v>
                </c:pt>
                <c:pt idx="1156">
                  <c:v>3.598797175223898E-2</c:v>
                </c:pt>
                <c:pt idx="1157">
                  <c:v>3.6021187093356333E-2</c:v>
                </c:pt>
                <c:pt idx="1158">
                  <c:v>3.6054406066365667E-2</c:v>
                </c:pt>
                <c:pt idx="1159">
                  <c:v>3.6087628671231574E-2</c:v>
                </c:pt>
                <c:pt idx="1160">
                  <c:v>3.6120854907918658E-2</c:v>
                </c:pt>
                <c:pt idx="1161">
                  <c:v>3.6154084776391517E-2</c:v>
                </c:pt>
                <c:pt idx="1162">
                  <c:v>3.6187318276614748E-2</c:v>
                </c:pt>
                <c:pt idx="1163">
                  <c:v>3.6220555408552929E-2</c:v>
                </c:pt>
                <c:pt idx="1164">
                  <c:v>3.6253796172170685E-2</c:v>
                </c:pt>
                <c:pt idx="1165">
                  <c:v>3.6287040567432594E-2</c:v>
                </c:pt>
                <c:pt idx="1166">
                  <c:v>3.6320288594303266E-2</c:v>
                </c:pt>
                <c:pt idx="1167">
                  <c:v>3.6353540252747271E-2</c:v>
                </c:pt>
                <c:pt idx="1168">
                  <c:v>3.6386795542729243E-2</c:v>
                </c:pt>
                <c:pt idx="1169">
                  <c:v>3.6420054464213744E-2</c:v>
                </c:pt>
                <c:pt idx="1170">
                  <c:v>3.64533170171654E-2</c:v>
                </c:pt>
                <c:pt idx="1171">
                  <c:v>3.6486583201548795E-2</c:v>
                </c:pt>
                <c:pt idx="1172">
                  <c:v>3.6519853017328512E-2</c:v>
                </c:pt>
                <c:pt idx="1173">
                  <c:v>3.655312646446917E-2</c:v>
                </c:pt>
                <c:pt idx="1174">
                  <c:v>3.6586403542935346E-2</c:v>
                </c:pt>
                <c:pt idx="1175">
                  <c:v>3.6619684252691652E-2</c:v>
                </c:pt>
                <c:pt idx="1176">
                  <c:v>3.6652968593702685E-2</c:v>
                </c:pt>
                <c:pt idx="1177">
                  <c:v>3.6686256565933023E-2</c:v>
                </c:pt>
                <c:pt idx="1178">
                  <c:v>3.6719548169347298E-2</c:v>
                </c:pt>
                <c:pt idx="1179">
                  <c:v>3.6752843403910065E-2</c:v>
                </c:pt>
                <c:pt idx="1180">
                  <c:v>3.6786142269585952E-2</c:v>
                </c:pt>
                <c:pt idx="1181">
                  <c:v>3.6819444766339533E-2</c:v>
                </c:pt>
                <c:pt idx="1182">
                  <c:v>3.6852750894135422E-2</c:v>
                </c:pt>
                <c:pt idx="1183">
                  <c:v>3.6886060652938216E-2</c:v>
                </c:pt>
                <c:pt idx="1184">
                  <c:v>3.6919374042712491E-2</c:v>
                </c:pt>
                <c:pt idx="1185">
                  <c:v>3.6952691063422867E-2</c:v>
                </c:pt>
                <c:pt idx="1186">
                  <c:v>3.6986011715033927E-2</c:v>
                </c:pt>
                <c:pt idx="1187">
                  <c:v>3.7019335997510276E-2</c:v>
                </c:pt>
                <c:pt idx="1188">
                  <c:v>3.7052663910816498E-2</c:v>
                </c:pt>
                <c:pt idx="1189">
                  <c:v>3.7085995454917205E-2</c:v>
                </c:pt>
                <c:pt idx="1190">
                  <c:v>3.7119330629776986E-2</c:v>
                </c:pt>
                <c:pt idx="1191">
                  <c:v>3.7152669435360448E-2</c:v>
                </c:pt>
                <c:pt idx="1192">
                  <c:v>3.7186011871632167E-2</c:v>
                </c:pt>
                <c:pt idx="1193">
                  <c:v>3.7219357938556755E-2</c:v>
                </c:pt>
                <c:pt idx="1194">
                  <c:v>3.7252707636098795E-2</c:v>
                </c:pt>
                <c:pt idx="1195">
                  <c:v>3.7286060964222913E-2</c:v>
                </c:pt>
                <c:pt idx="1196">
                  <c:v>3.7319417922893679E-2</c:v>
                </c:pt>
                <c:pt idx="1197">
                  <c:v>3.7352778512075684E-2</c:v>
                </c:pt>
                <c:pt idx="1198">
                  <c:v>3.7386142731733553E-2</c:v>
                </c:pt>
                <c:pt idx="1199">
                  <c:v>3.7419510581831857E-2</c:v>
                </c:pt>
                <c:pt idx="1200">
                  <c:v>3.7452882062335199E-2</c:v>
                </c:pt>
                <c:pt idx="1201">
                  <c:v>3.7486257173208186E-2</c:v>
                </c:pt>
                <c:pt idx="1202">
                  <c:v>3.7519635914415414E-2</c:v>
                </c:pt>
                <c:pt idx="1203">
                  <c:v>3.7553018285921475E-2</c:v>
                </c:pt>
                <c:pt idx="1204">
                  <c:v>3.7586404287690958E-2</c:v>
                </c:pt>
                <c:pt idx="1205">
                  <c:v>3.7619793919688463E-2</c:v>
                </c:pt>
                <c:pt idx="1206">
                  <c:v>3.7653187181878593E-2</c:v>
                </c:pt>
                <c:pt idx="1207">
                  <c:v>3.768658407422594E-2</c:v>
                </c:pt>
                <c:pt idx="1208">
                  <c:v>3.7719984596695115E-2</c:v>
                </c:pt>
                <c:pt idx="1209">
                  <c:v>3.7753388749250681E-2</c:v>
                </c:pt>
                <c:pt idx="1210">
                  <c:v>3.7786796531857271E-2</c:v>
                </c:pt>
                <c:pt idx="1211">
                  <c:v>3.7820207944479461E-2</c:v>
                </c:pt>
                <c:pt idx="1212">
                  <c:v>3.785362298708185E-2</c:v>
                </c:pt>
                <c:pt idx="1213">
                  <c:v>3.7887041659629056E-2</c:v>
                </c:pt>
                <c:pt idx="1214">
                  <c:v>3.7920463962085635E-2</c:v>
                </c:pt>
                <c:pt idx="1215">
                  <c:v>3.7953889894416205E-2</c:v>
                </c:pt>
                <c:pt idx="1216">
                  <c:v>3.7987319456585372E-2</c:v>
                </c:pt>
                <c:pt idx="1217">
                  <c:v>3.8020752648557726E-2</c:v>
                </c:pt>
                <c:pt idx="1218">
                  <c:v>3.8054189470297865E-2</c:v>
                </c:pt>
                <c:pt idx="1219">
                  <c:v>3.808762992177038E-2</c:v>
                </c:pt>
                <c:pt idx="1220">
                  <c:v>3.8121074002939868E-2</c:v>
                </c:pt>
                <c:pt idx="1221">
                  <c:v>3.8154521713770935E-2</c:v>
                </c:pt>
                <c:pt idx="1222">
                  <c:v>3.8187973054228157E-2</c:v>
                </c:pt>
                <c:pt idx="1223">
                  <c:v>3.8221428024276159E-2</c:v>
                </c:pt>
                <c:pt idx="1224">
                  <c:v>3.8254886623879512E-2</c:v>
                </c:pt>
                <c:pt idx="1225">
                  <c:v>3.8288348853002828E-2</c:v>
                </c:pt>
                <c:pt idx="1226">
                  <c:v>3.8321814711610697E-2</c:v>
                </c:pt>
                <c:pt idx="1227">
                  <c:v>3.8355284199667716E-2</c:v>
                </c:pt>
                <c:pt idx="1228">
                  <c:v>3.8388757317138499E-2</c:v>
                </c:pt>
                <c:pt idx="1229">
                  <c:v>3.842223406398762E-2</c:v>
                </c:pt>
                <c:pt idx="1230">
                  <c:v>3.8455714440179672E-2</c:v>
                </c:pt>
                <c:pt idx="1231">
                  <c:v>3.848919844567928E-2</c:v>
                </c:pt>
                <c:pt idx="1232">
                  <c:v>3.8522686080451014E-2</c:v>
                </c:pt>
                <c:pt idx="1233">
                  <c:v>3.8556177344459486E-2</c:v>
                </c:pt>
                <c:pt idx="1234">
                  <c:v>3.8589672237669279E-2</c:v>
                </c:pt>
                <c:pt idx="1235">
                  <c:v>3.8623170760045004E-2</c:v>
                </c:pt>
                <c:pt idx="1236">
                  <c:v>3.865667291155124E-2</c:v>
                </c:pt>
                <c:pt idx="1237">
                  <c:v>3.8690178692152612E-2</c:v>
                </c:pt>
                <c:pt idx="1238">
                  <c:v>3.8723688101813696E-2</c:v>
                </c:pt>
                <c:pt idx="1239">
                  <c:v>3.8757201140499083E-2</c:v>
                </c:pt>
                <c:pt idx="1240">
                  <c:v>3.8790717808173378E-2</c:v>
                </c:pt>
                <c:pt idx="1241">
                  <c:v>3.8824238104801186E-2</c:v>
                </c:pt>
                <c:pt idx="1242">
                  <c:v>3.885776203034709E-2</c:v>
                </c:pt>
                <c:pt idx="1243">
                  <c:v>3.8891289584775703E-2</c:v>
                </c:pt>
                <c:pt idx="1244">
                  <c:v>3.89248207680516E-2</c:v>
                </c:pt>
                <c:pt idx="1245">
                  <c:v>3.8958355580139402E-2</c:v>
                </c:pt>
                <c:pt idx="1246">
                  <c:v>3.8991894021003691E-2</c:v>
                </c:pt>
                <c:pt idx="1247">
                  <c:v>3.9025436090609066E-2</c:v>
                </c:pt>
                <c:pt idx="1248">
                  <c:v>3.9058981788920116E-2</c:v>
                </c:pt>
                <c:pt idx="1249">
                  <c:v>3.9092531115901448E-2</c:v>
                </c:pt>
                <c:pt idx="1250">
                  <c:v>3.9126084071517665E-2</c:v>
                </c:pt>
                <c:pt idx="1251">
                  <c:v>3.9159640655733338E-2</c:v>
                </c:pt>
                <c:pt idx="1252">
                  <c:v>3.9193200868513085E-2</c:v>
                </c:pt>
                <c:pt idx="1253">
                  <c:v>3.9226764709821504E-2</c:v>
                </c:pt>
                <c:pt idx="1254">
                  <c:v>3.9260332179623186E-2</c:v>
                </c:pt>
                <c:pt idx="1255">
                  <c:v>3.9293903277882722E-2</c:v>
                </c:pt>
                <c:pt idx="1256">
                  <c:v>3.9327478004564723E-2</c:v>
                </c:pt>
                <c:pt idx="1257">
                  <c:v>3.9361056359633759E-2</c:v>
                </c:pt>
                <c:pt idx="1258">
                  <c:v>3.9394638343054462E-2</c:v>
                </c:pt>
                <c:pt idx="1259">
                  <c:v>3.9428223954791397E-2</c:v>
                </c:pt>
                <c:pt idx="1260">
                  <c:v>3.9461813194809188E-2</c:v>
                </c:pt>
                <c:pt idx="1261">
                  <c:v>3.9495406063072405E-2</c:v>
                </c:pt>
                <c:pt idx="1262">
                  <c:v>3.9529002559545667E-2</c:v>
                </c:pt>
                <c:pt idx="1263">
                  <c:v>3.9562602684193565E-2</c:v>
                </c:pt>
                <c:pt idx="1264">
                  <c:v>3.9596206436980683E-2</c:v>
                </c:pt>
                <c:pt idx="1265">
                  <c:v>3.9629813817871631E-2</c:v>
                </c:pt>
                <c:pt idx="1266">
                  <c:v>3.9663424826831009E-2</c:v>
                </c:pt>
                <c:pt idx="1267">
                  <c:v>3.9697039463823386E-2</c:v>
                </c:pt>
                <c:pt idx="1268">
                  <c:v>3.9730657728813401E-2</c:v>
                </c:pt>
                <c:pt idx="1269">
                  <c:v>3.9764279621765611E-2</c:v>
                </c:pt>
                <c:pt idx="1270">
                  <c:v>3.9797905142644648E-2</c:v>
                </c:pt>
                <c:pt idx="1271">
                  <c:v>3.9831534291415088E-2</c:v>
                </c:pt>
                <c:pt idx="1272">
                  <c:v>3.9865167068041517E-2</c:v>
                </c:pt>
                <c:pt idx="1273">
                  <c:v>3.9898803472488559E-2</c:v>
                </c:pt>
                <c:pt idx="1274">
                  <c:v>3.9932443504720784E-2</c:v>
                </c:pt>
                <c:pt idx="1275">
                  <c:v>3.9966087164702818E-2</c:v>
                </c:pt>
                <c:pt idx="1276">
                  <c:v>3.9999734452399231E-2</c:v>
                </c:pt>
                <c:pt idx="1277">
                  <c:v>4.0033385367774628E-2</c:v>
                </c:pt>
                <c:pt idx="1278">
                  <c:v>4.006703991079362E-2</c:v>
                </c:pt>
                <c:pt idx="1279">
                  <c:v>4.0100698081420784E-2</c:v>
                </c:pt>
                <c:pt idx="1280">
                  <c:v>4.0134359879620725E-2</c:v>
                </c:pt>
                <c:pt idx="1281">
                  <c:v>4.0168025305358034E-2</c:v>
                </c:pt>
                <c:pt idx="1282">
                  <c:v>4.0201694358597315E-2</c:v>
                </c:pt>
                <c:pt idx="1283">
                  <c:v>4.0235367039303166E-2</c:v>
                </c:pt>
                <c:pt idx="1284">
                  <c:v>4.0269043347440178E-2</c:v>
                </c:pt>
                <c:pt idx="1285">
                  <c:v>4.0302723282972956E-2</c:v>
                </c:pt>
                <c:pt idx="1286">
                  <c:v>4.0336406845866077E-2</c:v>
                </c:pt>
                <c:pt idx="1287">
                  <c:v>4.0370094036084159E-2</c:v>
                </c:pt>
                <c:pt idx="1288">
                  <c:v>4.0403784853591793E-2</c:v>
                </c:pt>
                <c:pt idx="1289">
                  <c:v>4.0437479298353569E-2</c:v>
                </c:pt>
                <c:pt idx="1290">
                  <c:v>4.0471177370334094E-2</c:v>
                </c:pt>
                <c:pt idx="1291">
                  <c:v>4.050487906949795E-2</c:v>
                </c:pt>
                <c:pt idx="1292">
                  <c:v>4.0538584395809735E-2</c:v>
                </c:pt>
                <c:pt idx="1293">
                  <c:v>4.0572293349234075E-2</c:v>
                </c:pt>
                <c:pt idx="1294">
                  <c:v>4.0606005929735532E-2</c:v>
                </c:pt>
                <c:pt idx="1295">
                  <c:v>4.0639722137278726E-2</c:v>
                </c:pt>
                <c:pt idx="1296">
                  <c:v>4.0673441971828234E-2</c:v>
                </c:pt>
                <c:pt idx="1297">
                  <c:v>4.0707165433348659E-2</c:v>
                </c:pt>
                <c:pt idx="1298">
                  <c:v>4.0740892521804607E-2</c:v>
                </c:pt>
                <c:pt idx="1299">
                  <c:v>4.0774623237160662E-2</c:v>
                </c:pt>
                <c:pt idx="1300">
                  <c:v>4.0808357579381428E-2</c:v>
                </c:pt>
                <c:pt idx="1301">
                  <c:v>4.0842095548431503E-2</c:v>
                </c:pt>
                <c:pt idx="1302">
                  <c:v>4.0875837144275486E-2</c:v>
                </c:pt>
                <c:pt idx="1303">
                  <c:v>4.0909582366877958E-2</c:v>
                </c:pt>
                <c:pt idx="1304">
                  <c:v>4.0943331216203534E-2</c:v>
                </c:pt>
                <c:pt idx="1305">
                  <c:v>4.0977083692216809E-2</c:v>
                </c:pt>
                <c:pt idx="1306">
                  <c:v>4.1010839794882362E-2</c:v>
                </c:pt>
                <c:pt idx="1307">
                  <c:v>4.1044599524164803E-2</c:v>
                </c:pt>
                <c:pt idx="1308">
                  <c:v>4.1078362880028731E-2</c:v>
                </c:pt>
                <c:pt idx="1309">
                  <c:v>4.1112129862438736E-2</c:v>
                </c:pt>
                <c:pt idx="1310">
                  <c:v>4.114590047135943E-2</c:v>
                </c:pt>
                <c:pt idx="1311">
                  <c:v>4.1179674706755376E-2</c:v>
                </c:pt>
                <c:pt idx="1312">
                  <c:v>4.1213452568591206E-2</c:v>
                </c:pt>
                <c:pt idx="1313">
                  <c:v>4.1247234056831505E-2</c:v>
                </c:pt>
                <c:pt idx="1314">
                  <c:v>4.1281019171440857E-2</c:v>
                </c:pt>
                <c:pt idx="1315">
                  <c:v>4.1314807912383879E-2</c:v>
                </c:pt>
                <c:pt idx="1316">
                  <c:v>4.1348600279625149E-2</c:v>
                </c:pt>
                <c:pt idx="1317">
                  <c:v>4.1382396273129285E-2</c:v>
                </c:pt>
                <c:pt idx="1318">
                  <c:v>4.1416195892860858E-2</c:v>
                </c:pt>
                <c:pt idx="1319">
                  <c:v>4.1449999138784478E-2</c:v>
                </c:pt>
                <c:pt idx="1320">
                  <c:v>4.1483806010864759E-2</c:v>
                </c:pt>
                <c:pt idx="1321">
                  <c:v>4.1517616509066262E-2</c:v>
                </c:pt>
                <c:pt idx="1322">
                  <c:v>4.1551430633353606E-2</c:v>
                </c:pt>
                <c:pt idx="1323">
                  <c:v>4.1585248383691382E-2</c:v>
                </c:pt>
                <c:pt idx="1324">
                  <c:v>4.1619069760044189E-2</c:v>
                </c:pt>
                <c:pt idx="1325">
                  <c:v>4.165289476237663E-2</c:v>
                </c:pt>
                <c:pt idx="1326">
                  <c:v>4.1686723390653282E-2</c:v>
                </c:pt>
                <c:pt idx="1327">
                  <c:v>4.1720555644838765E-2</c:v>
                </c:pt>
                <c:pt idx="1328">
                  <c:v>4.1754391524897662E-2</c:v>
                </c:pt>
                <c:pt idx="1329">
                  <c:v>4.1788231030794577E-2</c:v>
                </c:pt>
                <c:pt idx="1330">
                  <c:v>4.1822074162494102E-2</c:v>
                </c:pt>
                <c:pt idx="1331">
                  <c:v>4.1855920919960821E-2</c:v>
                </c:pt>
                <c:pt idx="1332">
                  <c:v>4.1889771303159358E-2</c:v>
                </c:pt>
                <c:pt idx="1333">
                  <c:v>4.1923625312054284E-2</c:v>
                </c:pt>
                <c:pt idx="1334">
                  <c:v>4.1957482946610204E-2</c:v>
                </c:pt>
                <c:pt idx="1335">
                  <c:v>4.1991344206791736E-2</c:v>
                </c:pt>
                <c:pt idx="1336">
                  <c:v>4.2025209092563444E-2</c:v>
                </c:pt>
                <c:pt idx="1337">
                  <c:v>4.2059077603889945E-2</c:v>
                </c:pt>
                <c:pt idx="1338">
                  <c:v>4.2092949740735831E-2</c:v>
                </c:pt>
                <c:pt idx="1339">
                  <c:v>4.2126825503065693E-2</c:v>
                </c:pt>
                <c:pt idx="1340">
                  <c:v>4.2160704890844135E-2</c:v>
                </c:pt>
                <c:pt idx="1341">
                  <c:v>4.2194587904035748E-2</c:v>
                </c:pt>
                <c:pt idx="1342">
                  <c:v>4.2228474542605129E-2</c:v>
                </c:pt>
                <c:pt idx="1343">
                  <c:v>4.2262364806516878E-2</c:v>
                </c:pt>
                <c:pt idx="1344">
                  <c:v>4.229625869573559E-2</c:v>
                </c:pt>
                <c:pt idx="1345">
                  <c:v>4.2330156210225879E-2</c:v>
                </c:pt>
                <c:pt idx="1346">
                  <c:v>4.2364057349952307E-2</c:v>
                </c:pt>
                <c:pt idx="1347">
                  <c:v>4.2397962114879499E-2</c:v>
                </c:pt>
                <c:pt idx="1348">
                  <c:v>4.2431870504972026E-2</c:v>
                </c:pt>
                <c:pt idx="1349">
                  <c:v>4.2465782520194513E-2</c:v>
                </c:pt>
                <c:pt idx="1350">
                  <c:v>4.2499698160511544E-2</c:v>
                </c:pt>
                <c:pt idx="1351">
                  <c:v>4.253361742588771E-2</c:v>
                </c:pt>
                <c:pt idx="1352">
                  <c:v>4.2567540316287615E-2</c:v>
                </c:pt>
                <c:pt idx="1353">
                  <c:v>4.2601466831675851E-2</c:v>
                </c:pt>
                <c:pt idx="1354">
                  <c:v>4.2635396972017028E-2</c:v>
                </c:pt>
                <c:pt idx="1355">
                  <c:v>4.2669330737275732E-2</c:v>
                </c:pt>
                <c:pt idx="1356">
                  <c:v>4.2703268127416545E-2</c:v>
                </c:pt>
                <c:pt idx="1357">
                  <c:v>4.2737209142404087E-2</c:v>
                </c:pt>
                <c:pt idx="1358">
                  <c:v>4.2771153782202948E-2</c:v>
                </c:pt>
                <c:pt idx="1359">
                  <c:v>4.2805102046777718E-2</c:v>
                </c:pt>
                <c:pt idx="1360">
                  <c:v>4.2839053936093004E-2</c:v>
                </c:pt>
                <c:pt idx="1361">
                  <c:v>4.2873009450113388E-2</c:v>
                </c:pt>
                <c:pt idx="1362">
                  <c:v>4.2906968588803489E-2</c:v>
                </c:pt>
                <c:pt idx="1363">
                  <c:v>4.2940931352127891E-2</c:v>
                </c:pt>
                <c:pt idx="1364">
                  <c:v>4.2974897740051185E-2</c:v>
                </c:pt>
                <c:pt idx="1365">
                  <c:v>4.3008867752537976E-2</c:v>
                </c:pt>
                <c:pt idx="1366">
                  <c:v>4.3042841389552854E-2</c:v>
                </c:pt>
                <c:pt idx="1367">
                  <c:v>4.3076818651060417E-2</c:v>
                </c:pt>
                <c:pt idx="1368">
                  <c:v>4.3110799537025263E-2</c:v>
                </c:pt>
                <c:pt idx="1369">
                  <c:v>4.3144784047411996E-2</c:v>
                </c:pt>
                <c:pt idx="1370">
                  <c:v>4.3178772182185209E-2</c:v>
                </c:pt>
                <c:pt idx="1371">
                  <c:v>4.321276394130949E-2</c:v>
                </c:pt>
                <c:pt idx="1372">
                  <c:v>4.3246759324749438E-2</c:v>
                </c:pt>
                <c:pt idx="1373">
                  <c:v>4.3280758332469658E-2</c:v>
                </c:pt>
                <c:pt idx="1374">
                  <c:v>4.3314760964434748E-2</c:v>
                </c:pt>
                <c:pt idx="1375">
                  <c:v>4.3348767220609298E-2</c:v>
                </c:pt>
                <c:pt idx="1376">
                  <c:v>4.3382777100957892E-2</c:v>
                </c:pt>
                <c:pt idx="1377">
                  <c:v>4.3416790605445156E-2</c:v>
                </c:pt>
                <c:pt idx="1378">
                  <c:v>4.345080773403566E-2</c:v>
                </c:pt>
                <c:pt idx="1379">
                  <c:v>4.3484828486694015E-2</c:v>
                </c:pt>
                <c:pt idx="1380">
                  <c:v>4.3518852863384826E-2</c:v>
                </c:pt>
                <c:pt idx="1381">
                  <c:v>4.3552880864072656E-2</c:v>
                </c:pt>
                <c:pt idx="1382">
                  <c:v>4.3586912488722138E-2</c:v>
                </c:pt>
                <c:pt idx="1383">
                  <c:v>4.3620947737297848E-2</c:v>
                </c:pt>
                <c:pt idx="1384">
                  <c:v>4.3654986609764398E-2</c:v>
                </c:pt>
                <c:pt idx="1385">
                  <c:v>4.3689029106086366E-2</c:v>
                </c:pt>
                <c:pt idx="1386">
                  <c:v>4.3723075226228363E-2</c:v>
                </c:pt>
                <c:pt idx="1387">
                  <c:v>4.3757124970154992E-2</c:v>
                </c:pt>
                <c:pt idx="1388">
                  <c:v>4.3791178337830819E-2</c:v>
                </c:pt>
                <c:pt idx="1389">
                  <c:v>4.3825235329220461E-2</c:v>
                </c:pt>
                <c:pt idx="1390">
                  <c:v>4.3859295944288529E-2</c:v>
                </c:pt>
                <c:pt idx="1391">
                  <c:v>4.3893360182999587E-2</c:v>
                </c:pt>
                <c:pt idx="1392">
                  <c:v>4.3927428045318268E-2</c:v>
                </c:pt>
                <c:pt idx="1393">
                  <c:v>4.396149953120914E-2</c:v>
                </c:pt>
                <c:pt idx="1394">
                  <c:v>4.399557464063681E-2</c:v>
                </c:pt>
                <c:pt idx="1395">
                  <c:v>4.4029653373565882E-2</c:v>
                </c:pt>
                <c:pt idx="1396">
                  <c:v>4.4063735729960939E-2</c:v>
                </c:pt>
                <c:pt idx="1397">
                  <c:v>4.4097821709786586E-2</c:v>
                </c:pt>
                <c:pt idx="1398">
                  <c:v>4.4131911313007408E-2</c:v>
                </c:pt>
                <c:pt idx="1399">
                  <c:v>4.4166004539588029E-2</c:v>
                </c:pt>
                <c:pt idx="1400">
                  <c:v>4.4200101389493013E-2</c:v>
                </c:pt>
                <c:pt idx="1401">
                  <c:v>4.4234201862686964E-2</c:v>
                </c:pt>
                <c:pt idx="1402">
                  <c:v>4.4268305959134509E-2</c:v>
                </c:pt>
                <c:pt idx="1403">
                  <c:v>4.4302413678800209E-2</c:v>
                </c:pt>
                <c:pt idx="1404">
                  <c:v>4.4336525021648678E-2</c:v>
                </c:pt>
                <c:pt idx="1405">
                  <c:v>4.4370639987644504E-2</c:v>
                </c:pt>
                <c:pt idx="1406">
                  <c:v>4.4404758576752287E-2</c:v>
                </c:pt>
                <c:pt idx="1407">
                  <c:v>4.4438880788936631E-2</c:v>
                </c:pt>
                <c:pt idx="1408">
                  <c:v>4.447300662416212E-2</c:v>
                </c:pt>
                <c:pt idx="1409">
                  <c:v>4.4507136082393366E-2</c:v>
                </c:pt>
                <c:pt idx="1410">
                  <c:v>4.4541269163594951E-2</c:v>
                </c:pt>
                <c:pt idx="1411">
                  <c:v>4.4575405867731475E-2</c:v>
                </c:pt>
                <c:pt idx="1412">
                  <c:v>4.4609546194767542E-2</c:v>
                </c:pt>
                <c:pt idx="1413">
                  <c:v>4.4643690144667736E-2</c:v>
                </c:pt>
                <c:pt idx="1414">
                  <c:v>4.4677837717396661E-2</c:v>
                </c:pt>
                <c:pt idx="1415">
                  <c:v>4.4711988912918929E-2</c:v>
                </c:pt>
                <c:pt idx="1416">
                  <c:v>4.4746143731199103E-2</c:v>
                </c:pt>
                <c:pt idx="1417">
                  <c:v>4.4780302172201816E-2</c:v>
                </c:pt>
                <c:pt idx="1418">
                  <c:v>4.4814464235891631E-2</c:v>
                </c:pt>
                <c:pt idx="1419">
                  <c:v>4.4848629922233173E-2</c:v>
                </c:pt>
                <c:pt idx="1420">
                  <c:v>4.4882799231191026E-2</c:v>
                </c:pt>
                <c:pt idx="1421">
                  <c:v>4.4916972162729774E-2</c:v>
                </c:pt>
                <c:pt idx="1422">
                  <c:v>4.4951148716814042E-2</c:v>
                </c:pt>
                <c:pt idx="1423">
                  <c:v>4.4985328893408408E-2</c:v>
                </c:pt>
                <c:pt idx="1424">
                  <c:v>4.5019512692477469E-2</c:v>
                </c:pt>
                <c:pt idx="1425">
                  <c:v>4.5053700113985823E-2</c:v>
                </c:pt>
                <c:pt idx="1426">
                  <c:v>4.5087891157898061E-2</c:v>
                </c:pt>
                <c:pt idx="1427">
                  <c:v>4.5122085824178801E-2</c:v>
                </c:pt>
                <c:pt idx="1428">
                  <c:v>4.515628411279262E-2</c:v>
                </c:pt>
                <c:pt idx="1429">
                  <c:v>4.5190486023704124E-2</c:v>
                </c:pt>
                <c:pt idx="1430">
                  <c:v>4.5224691556877916E-2</c:v>
                </c:pt>
                <c:pt idx="1431">
                  <c:v>4.5258900712278567E-2</c:v>
                </c:pt>
                <c:pt idx="1432">
                  <c:v>4.5293113489870696E-2</c:v>
                </c:pt>
                <c:pt idx="1433">
                  <c:v>4.5327329889618885E-2</c:v>
                </c:pt>
                <c:pt idx="1434">
                  <c:v>4.5361549911487747E-2</c:v>
                </c:pt>
                <c:pt idx="1435">
                  <c:v>4.5395773555441873E-2</c:v>
                </c:pt>
                <c:pt idx="1436">
                  <c:v>4.5430000821445854E-2</c:v>
                </c:pt>
                <c:pt idx="1437">
                  <c:v>4.5464231709464294E-2</c:v>
                </c:pt>
                <c:pt idx="1438">
                  <c:v>4.5498466219461776E-2</c:v>
                </c:pt>
                <c:pt idx="1439">
                  <c:v>4.5532704351402921E-2</c:v>
                </c:pt>
                <c:pt idx="1440">
                  <c:v>4.556694610525229E-2</c:v>
                </c:pt>
                <c:pt idx="1441">
                  <c:v>4.5601191480974516E-2</c:v>
                </c:pt>
                <c:pt idx="1442">
                  <c:v>4.5635440478534177E-2</c:v>
                </c:pt>
                <c:pt idx="1443">
                  <c:v>4.5669693097895869E-2</c:v>
                </c:pt>
                <c:pt idx="1444">
                  <c:v>4.5703949339024205E-2</c:v>
                </c:pt>
                <c:pt idx="1445">
                  <c:v>4.5738209201883762E-2</c:v>
                </c:pt>
                <c:pt idx="1446">
                  <c:v>4.5772472686439143E-2</c:v>
                </c:pt>
                <c:pt idx="1447">
                  <c:v>4.5806739792654948E-2</c:v>
                </c:pt>
                <c:pt idx="1448">
                  <c:v>4.5841010520495766E-2</c:v>
                </c:pt>
                <c:pt idx="1449">
                  <c:v>4.587528486992621E-2</c:v>
                </c:pt>
                <c:pt idx="1450">
                  <c:v>4.5909562840910856E-2</c:v>
                </c:pt>
                <c:pt idx="1451">
                  <c:v>4.5943844433414309E-2</c:v>
                </c:pt>
                <c:pt idx="1452">
                  <c:v>4.5978129647401174E-2</c:v>
                </c:pt>
                <c:pt idx="1453">
                  <c:v>4.6012418482836034E-2</c:v>
                </c:pt>
                <c:pt idx="1454">
                  <c:v>4.6046710939683509E-2</c:v>
                </c:pt>
                <c:pt idx="1455">
                  <c:v>4.6081007017908161E-2</c:v>
                </c:pt>
                <c:pt idx="1456">
                  <c:v>4.6115306717474609E-2</c:v>
                </c:pt>
                <c:pt idx="1457">
                  <c:v>4.6149610038347451E-2</c:v>
                </c:pt>
                <c:pt idx="1458">
                  <c:v>4.618391698049127E-2</c:v>
                </c:pt>
                <c:pt idx="1459">
                  <c:v>4.6218227543870685E-2</c:v>
                </c:pt>
                <c:pt idx="1460">
                  <c:v>4.625254172845026E-2</c:v>
                </c:pt>
                <c:pt idx="1461">
                  <c:v>4.6286859534194626E-2</c:v>
                </c:pt>
                <c:pt idx="1462">
                  <c:v>4.6321180961068367E-2</c:v>
                </c:pt>
                <c:pt idx="1463">
                  <c:v>4.6355506009036068E-2</c:v>
                </c:pt>
                <c:pt idx="1464">
                  <c:v>4.6389834678062333E-2</c:v>
                </c:pt>
                <c:pt idx="1465">
                  <c:v>4.642416696811176E-2</c:v>
                </c:pt>
                <c:pt idx="1466">
                  <c:v>4.6458502879148947E-2</c:v>
                </c:pt>
                <c:pt idx="1467">
                  <c:v>4.6492842411138491E-2</c:v>
                </c:pt>
                <c:pt idx="1468">
                  <c:v>4.6527185564044983E-2</c:v>
                </c:pt>
                <c:pt idx="1469">
                  <c:v>4.6561532337833028E-2</c:v>
                </c:pt>
                <c:pt idx="1470">
                  <c:v>4.6595882732467224E-2</c:v>
                </c:pt>
                <c:pt idx="1471">
                  <c:v>4.6630236747912154E-2</c:v>
                </c:pt>
                <c:pt idx="1472">
                  <c:v>4.6664594384132424E-2</c:v>
                </c:pt>
                <c:pt idx="1473">
                  <c:v>4.6698955641092624E-2</c:v>
                </c:pt>
                <c:pt idx="1474">
                  <c:v>4.6733320518757365E-2</c:v>
                </c:pt>
                <c:pt idx="1475">
                  <c:v>4.6767689017091232E-2</c:v>
                </c:pt>
                <c:pt idx="1476">
                  <c:v>4.6802061136058823E-2</c:v>
                </c:pt>
                <c:pt idx="1477">
                  <c:v>4.6836436875624735E-2</c:v>
                </c:pt>
                <c:pt idx="1478">
                  <c:v>4.6870816235753572E-2</c:v>
                </c:pt>
                <c:pt idx="1479">
                  <c:v>4.6905199216409933E-2</c:v>
                </c:pt>
                <c:pt idx="1480">
                  <c:v>4.6939585817558388E-2</c:v>
                </c:pt>
                <c:pt idx="1481">
                  <c:v>4.6973976039163555E-2</c:v>
                </c:pt>
                <c:pt idx="1482">
                  <c:v>4.7008369881190039E-2</c:v>
                </c:pt>
                <c:pt idx="1483">
                  <c:v>4.704276734360241E-2</c:v>
                </c:pt>
                <c:pt idx="1484">
                  <c:v>4.7077168426365293E-2</c:v>
                </c:pt>
                <c:pt idx="1485">
                  <c:v>4.7111573129443265E-2</c:v>
                </c:pt>
                <c:pt idx="1486">
                  <c:v>4.7145981452800932E-2</c:v>
                </c:pt>
                <c:pt idx="1487">
                  <c:v>4.7180393396402891E-2</c:v>
                </c:pt>
                <c:pt idx="1488">
                  <c:v>4.7214808960213732E-2</c:v>
                </c:pt>
                <c:pt idx="1489">
                  <c:v>4.7249228144198054E-2</c:v>
                </c:pt>
                <c:pt idx="1490">
                  <c:v>4.7283650948320446E-2</c:v>
                </c:pt>
                <c:pt idx="1491">
                  <c:v>4.7318077372545536E-2</c:v>
                </c:pt>
                <c:pt idx="1492">
                  <c:v>4.7352507416837879E-2</c:v>
                </c:pt>
                <c:pt idx="1493">
                  <c:v>4.7386941081162093E-2</c:v>
                </c:pt>
                <c:pt idx="1494">
                  <c:v>4.7421378365482783E-2</c:v>
                </c:pt>
                <c:pt idx="1495">
                  <c:v>4.7455819269764533E-2</c:v>
                </c:pt>
                <c:pt idx="1496">
                  <c:v>4.7490263793971942E-2</c:v>
                </c:pt>
                <c:pt idx="1497">
                  <c:v>4.7524711938069605E-2</c:v>
                </c:pt>
                <c:pt idx="1498">
                  <c:v>4.7559163702022116E-2</c:v>
                </c:pt>
                <c:pt idx="1499">
                  <c:v>4.7593619085794084E-2</c:v>
                </c:pt>
                <c:pt idx="1500">
                  <c:v>4.7628078089350087E-2</c:v>
                </c:pt>
                <c:pt idx="1501">
                  <c:v>4.7662540712654744E-2</c:v>
                </c:pt>
                <c:pt idx="1502">
                  <c:v>4.7697006955672638E-2</c:v>
                </c:pt>
                <c:pt idx="1503">
                  <c:v>4.7731476818368354E-2</c:v>
                </c:pt>
                <c:pt idx="1504">
                  <c:v>4.7765950300706531E-2</c:v>
                </c:pt>
                <c:pt idx="1505">
                  <c:v>4.7800427402651717E-2</c:v>
                </c:pt>
                <c:pt idx="1506">
                  <c:v>4.7834908124168539E-2</c:v>
                </c:pt>
                <c:pt idx="1507">
                  <c:v>4.7869392465221566E-2</c:v>
                </c:pt>
                <c:pt idx="1508">
                  <c:v>4.7903880425775418E-2</c:v>
                </c:pt>
                <c:pt idx="1509">
                  <c:v>4.7938372005794698E-2</c:v>
                </c:pt>
                <c:pt idx="1510">
                  <c:v>4.7972867205243984E-2</c:v>
                </c:pt>
                <c:pt idx="1511">
                  <c:v>4.800736602408788E-2</c:v>
                </c:pt>
                <c:pt idx="1512">
                  <c:v>4.8041868462290992E-2</c:v>
                </c:pt>
                <c:pt idx="1513">
                  <c:v>4.8076374519817888E-2</c:v>
                </c:pt>
                <c:pt idx="1514">
                  <c:v>4.8110884196633195E-2</c:v>
                </c:pt>
                <c:pt idx="1515">
                  <c:v>4.814539749270149E-2</c:v>
                </c:pt>
                <c:pt idx="1516">
                  <c:v>4.8179914407987391E-2</c:v>
                </c:pt>
                <c:pt idx="1517">
                  <c:v>4.8214434942455468E-2</c:v>
                </c:pt>
                <c:pt idx="1518">
                  <c:v>4.8248959096070333E-2</c:v>
                </c:pt>
                <c:pt idx="1519">
                  <c:v>4.8283486868796584E-2</c:v>
                </c:pt>
                <c:pt idx="1520">
                  <c:v>4.8318018260598818E-2</c:v>
                </c:pt>
                <c:pt idx="1521">
                  <c:v>4.8352553271441633E-2</c:v>
                </c:pt>
                <c:pt idx="1522">
                  <c:v>4.8387091901289606E-2</c:v>
                </c:pt>
                <c:pt idx="1523">
                  <c:v>4.8421634150107355E-2</c:v>
                </c:pt>
                <c:pt idx="1524">
                  <c:v>4.8456180017859472E-2</c:v>
                </c:pt>
                <c:pt idx="1525">
                  <c:v>4.8490729504510548E-2</c:v>
                </c:pt>
                <c:pt idx="1526">
                  <c:v>4.8525282610025186E-2</c:v>
                </c:pt>
                <c:pt idx="1527">
                  <c:v>4.8559839334367978E-2</c:v>
                </c:pt>
                <c:pt idx="1528">
                  <c:v>4.8594399677503536E-2</c:v>
                </c:pt>
                <c:pt idx="1529">
                  <c:v>4.8628963639396429E-2</c:v>
                </c:pt>
                <c:pt idx="1530">
                  <c:v>4.8663531220011269E-2</c:v>
                </c:pt>
                <c:pt idx="1531">
                  <c:v>4.8698102419312661E-2</c:v>
                </c:pt>
                <c:pt idx="1532">
                  <c:v>4.8732677237265182E-2</c:v>
                </c:pt>
                <c:pt idx="1533">
                  <c:v>4.8767255673833436E-2</c:v>
                </c:pt>
                <c:pt idx="1534">
                  <c:v>4.8801837728982035E-2</c:v>
                </c:pt>
                <c:pt idx="1535">
                  <c:v>4.8836423402675563E-2</c:v>
                </c:pt>
                <c:pt idx="1536">
                  <c:v>4.8871012694878611E-2</c:v>
                </c:pt>
                <c:pt idx="1537">
                  <c:v>4.8905605605555791E-2</c:v>
                </c:pt>
                <c:pt idx="1538">
                  <c:v>4.8940202134671686E-2</c:v>
                </c:pt>
                <c:pt idx="1539">
                  <c:v>4.8974802282190893E-2</c:v>
                </c:pt>
                <c:pt idx="1540">
                  <c:v>4.9009406048078012E-2</c:v>
                </c:pt>
                <c:pt idx="1541">
                  <c:v>4.9044013432297653E-2</c:v>
                </c:pt>
                <c:pt idx="1542">
                  <c:v>4.9078624434814387E-2</c:v>
                </c:pt>
                <c:pt idx="1543">
                  <c:v>4.9113239055592832E-2</c:v>
                </c:pt>
                <c:pt idx="1544">
                  <c:v>4.9147857294597572E-2</c:v>
                </c:pt>
                <c:pt idx="1545">
                  <c:v>4.9182479151793218E-2</c:v>
                </c:pt>
                <c:pt idx="1546">
                  <c:v>4.9217104627144348E-2</c:v>
                </c:pt>
                <c:pt idx="1547">
                  <c:v>4.9251733720615566E-2</c:v>
                </c:pt>
                <c:pt idx="1548">
                  <c:v>4.928636643217147E-2</c:v>
                </c:pt>
                <c:pt idx="1549">
                  <c:v>4.9321002761776672E-2</c:v>
                </c:pt>
                <c:pt idx="1550">
                  <c:v>4.9355642709395735E-2</c:v>
                </c:pt>
                <c:pt idx="1551">
                  <c:v>4.9390286274993291E-2</c:v>
                </c:pt>
                <c:pt idx="1552">
                  <c:v>4.942493345853391E-2</c:v>
                </c:pt>
                <c:pt idx="1553">
                  <c:v>4.9459584259982203E-2</c:v>
                </c:pt>
                <c:pt idx="1554">
                  <c:v>4.9494238679302763E-2</c:v>
                </c:pt>
                <c:pt idx="1555">
                  <c:v>4.9528896716460179E-2</c:v>
                </c:pt>
                <c:pt idx="1556">
                  <c:v>4.956355837141907E-2</c:v>
                </c:pt>
                <c:pt idx="1557">
                  <c:v>4.9598223644143999E-2</c:v>
                </c:pt>
                <c:pt idx="1558">
                  <c:v>4.9632892534599592E-2</c:v>
                </c:pt>
                <c:pt idx="1559">
                  <c:v>4.9667565042750432E-2</c:v>
                </c:pt>
                <c:pt idx="1560">
                  <c:v>4.9702241168561118E-2</c:v>
                </c:pt>
                <c:pt idx="1561">
                  <c:v>4.9736920911996246E-2</c:v>
                </c:pt>
                <c:pt idx="1562">
                  <c:v>4.9771604273020423E-2</c:v>
                </c:pt>
                <c:pt idx="1563">
                  <c:v>4.9806291251598231E-2</c:v>
                </c:pt>
                <c:pt idx="1564">
                  <c:v>4.9840981847694275E-2</c:v>
                </c:pt>
                <c:pt idx="1565">
                  <c:v>4.987567606127314E-2</c:v>
                </c:pt>
                <c:pt idx="1566">
                  <c:v>4.9910373892299444E-2</c:v>
                </c:pt>
                <c:pt idx="1567">
                  <c:v>4.9945075340737763E-2</c:v>
                </c:pt>
                <c:pt idx="1568">
                  <c:v>4.997978040655271E-2</c:v>
                </c:pt>
                <c:pt idx="1569">
                  <c:v>5.0014489089708868E-2</c:v>
                </c:pt>
                <c:pt idx="1570">
                  <c:v>5.0049201390170842E-2</c:v>
                </c:pt>
                <c:pt idx="1571">
                  <c:v>5.0083917307903229E-2</c:v>
                </c:pt>
                <c:pt idx="1572">
                  <c:v>5.0118636842870608E-2</c:v>
                </c:pt>
                <c:pt idx="1573">
                  <c:v>5.0153359995037609E-2</c:v>
                </c:pt>
                <c:pt idx="1574">
                  <c:v>5.0188086764368797E-2</c:v>
                </c:pt>
                <c:pt idx="1575">
                  <c:v>5.0222817150828783E-2</c:v>
                </c:pt>
                <c:pt idx="1576">
                  <c:v>5.0257551154382171E-2</c:v>
                </c:pt>
                <c:pt idx="1577">
                  <c:v>5.0292288774993539E-2</c:v>
                </c:pt>
                <c:pt idx="1578">
                  <c:v>5.0327030012627505E-2</c:v>
                </c:pt>
                <c:pt idx="1579">
                  <c:v>5.0361774867248653E-2</c:v>
                </c:pt>
                <c:pt idx="1580">
                  <c:v>5.0396523338821574E-2</c:v>
                </c:pt>
                <c:pt idx="1581">
                  <c:v>5.0431275427310879E-2</c:v>
                </c:pt>
                <c:pt idx="1582">
                  <c:v>5.0466031132681152E-2</c:v>
                </c:pt>
                <c:pt idx="1583">
                  <c:v>5.0500790454896999E-2</c:v>
                </c:pt>
                <c:pt idx="1584">
                  <c:v>5.0535553393923009E-2</c:v>
                </c:pt>
                <c:pt idx="1585">
                  <c:v>5.0570319949723781E-2</c:v>
                </c:pt>
                <c:pt idx="1586">
                  <c:v>5.060509012226392E-2</c:v>
                </c:pt>
                <c:pt idx="1587">
                  <c:v>5.0639863911508022E-2</c:v>
                </c:pt>
                <c:pt idx="1588">
                  <c:v>5.0674641317420659E-2</c:v>
                </c:pt>
                <c:pt idx="1589">
                  <c:v>5.0709422339966462E-2</c:v>
                </c:pt>
                <c:pt idx="1590">
                  <c:v>5.0744206979110001E-2</c:v>
                </c:pt>
                <c:pt idx="1591">
                  <c:v>5.0778995234815896E-2</c:v>
                </c:pt>
                <c:pt idx="1592">
                  <c:v>5.0813787107048723E-2</c:v>
                </c:pt>
                <c:pt idx="1593">
                  <c:v>5.0848582595773087E-2</c:v>
                </c:pt>
                <c:pt idx="1594">
                  <c:v>5.0883381700953585E-2</c:v>
                </c:pt>
                <c:pt idx="1595">
                  <c:v>5.091818442255483E-2</c:v>
                </c:pt>
                <c:pt idx="1596">
                  <c:v>5.0952990760541383E-2</c:v>
                </c:pt>
                <c:pt idx="1597">
                  <c:v>5.0987800714877865E-2</c:v>
                </c:pt>
                <c:pt idx="1598">
                  <c:v>5.1022614285528865E-2</c:v>
                </c:pt>
                <c:pt idx="1599">
                  <c:v>5.1057431472458989E-2</c:v>
                </c:pt>
                <c:pt idx="1600">
                  <c:v>5.109225227563282E-2</c:v>
                </c:pt>
                <c:pt idx="1601">
                  <c:v>5.1127076695014963E-2</c:v>
                </c:pt>
                <c:pt idx="1602">
                  <c:v>5.1161904730570015E-2</c:v>
                </c:pt>
                <c:pt idx="1603">
                  <c:v>5.1196736382262568E-2</c:v>
                </c:pt>
                <c:pt idx="1604">
                  <c:v>5.1231571650057227E-2</c:v>
                </c:pt>
                <c:pt idx="1605">
                  <c:v>5.1266410533918581E-2</c:v>
                </c:pt>
                <c:pt idx="1606">
                  <c:v>5.130125303381123E-2</c:v>
                </c:pt>
                <c:pt idx="1607">
                  <c:v>5.1336099149699756E-2</c:v>
                </c:pt>
                <c:pt idx="1608">
                  <c:v>5.1370948881548792E-2</c:v>
                </c:pt>
                <c:pt idx="1609">
                  <c:v>5.1405802229322908E-2</c:v>
                </c:pt>
                <c:pt idx="1610">
                  <c:v>5.1440659192986689E-2</c:v>
                </c:pt>
                <c:pt idx="1611">
                  <c:v>5.1475519772504759E-2</c:v>
                </c:pt>
                <c:pt idx="1612">
                  <c:v>5.1510383967841689E-2</c:v>
                </c:pt>
                <c:pt idx="1613">
                  <c:v>5.1545251778962117E-2</c:v>
                </c:pt>
                <c:pt idx="1614">
                  <c:v>5.158012320583058E-2</c:v>
                </c:pt>
                <c:pt idx="1615">
                  <c:v>5.1614998248411731E-2</c:v>
                </c:pt>
                <c:pt idx="1616">
                  <c:v>5.1649876906670139E-2</c:v>
                </c:pt>
                <c:pt idx="1617">
                  <c:v>5.1684759180570389E-2</c:v>
                </c:pt>
                <c:pt idx="1618">
                  <c:v>5.1719645070077119E-2</c:v>
                </c:pt>
                <c:pt idx="1619">
                  <c:v>5.175453457515488E-2</c:v>
                </c:pt>
                <c:pt idx="1620">
                  <c:v>5.1789427695768296E-2</c:v>
                </c:pt>
                <c:pt idx="1621">
                  <c:v>5.1824324431881952E-2</c:v>
                </c:pt>
                <c:pt idx="1622">
                  <c:v>5.1859224783460452E-2</c:v>
                </c:pt>
                <c:pt idx="1623">
                  <c:v>5.1894128750468387E-2</c:v>
                </c:pt>
                <c:pt idx="1624">
                  <c:v>5.1929036332870361E-2</c:v>
                </c:pt>
                <c:pt idx="1625">
                  <c:v>5.1963947530630966E-2</c:v>
                </c:pt>
                <c:pt idx="1626">
                  <c:v>5.1998862343714793E-2</c:v>
                </c:pt>
                <c:pt idx="1627">
                  <c:v>5.2033780772086445E-2</c:v>
                </c:pt>
                <c:pt idx="1628">
                  <c:v>5.2068702815710521E-2</c:v>
                </c:pt>
                <c:pt idx="1629">
                  <c:v>5.2103628474551612E-2</c:v>
                </c:pt>
                <c:pt idx="1630">
                  <c:v>5.2138557748574316E-2</c:v>
                </c:pt>
                <c:pt idx="1631">
                  <c:v>5.2173490637743243E-2</c:v>
                </c:pt>
                <c:pt idx="1632">
                  <c:v>5.2208427142022965E-2</c:v>
                </c:pt>
                <c:pt idx="1633">
                  <c:v>5.2243367261378092E-2</c:v>
                </c:pt>
                <c:pt idx="1634">
                  <c:v>5.2278310995773229E-2</c:v>
                </c:pt>
                <c:pt idx="1635">
                  <c:v>5.2313258345172954E-2</c:v>
                </c:pt>
                <c:pt idx="1636">
                  <c:v>5.2348209309541878E-2</c:v>
                </c:pt>
                <c:pt idx="1637">
                  <c:v>5.2383163888844578E-2</c:v>
                </c:pt>
                <c:pt idx="1638">
                  <c:v>5.24181220830457E-2</c:v>
                </c:pt>
                <c:pt idx="1639">
                  <c:v>5.2453083892109773E-2</c:v>
                </c:pt>
                <c:pt idx="1640">
                  <c:v>5.2488049316001442E-2</c:v>
                </c:pt>
                <c:pt idx="1641">
                  <c:v>5.25230183546853E-2</c:v>
                </c:pt>
                <c:pt idx="1642">
                  <c:v>5.2557991008125908E-2</c:v>
                </c:pt>
                <c:pt idx="1643">
                  <c:v>5.2592967276287907E-2</c:v>
                </c:pt>
                <c:pt idx="1644">
                  <c:v>5.2627947159135852E-2</c:v>
                </c:pt>
                <c:pt idx="1645">
                  <c:v>5.2662930656634376E-2</c:v>
                </c:pt>
                <c:pt idx="1646">
                  <c:v>5.2697917768748055E-2</c:v>
                </c:pt>
                <c:pt idx="1647">
                  <c:v>5.2732908495441502E-2</c:v>
                </c:pt>
                <c:pt idx="1648">
                  <c:v>5.2767902836679294E-2</c:v>
                </c:pt>
                <c:pt idx="1649">
                  <c:v>5.2802900792426055E-2</c:v>
                </c:pt>
                <c:pt idx="1650">
                  <c:v>5.283790236264635E-2</c:v>
                </c:pt>
                <c:pt idx="1651">
                  <c:v>5.2872907547304789E-2</c:v>
                </c:pt>
                <c:pt idx="1652">
                  <c:v>5.290791634636597E-2</c:v>
                </c:pt>
                <c:pt idx="1653">
                  <c:v>5.2942928759794484E-2</c:v>
                </c:pt>
                <c:pt idx="1654">
                  <c:v>5.2977944787554944E-2</c:v>
                </c:pt>
                <c:pt idx="1655">
                  <c:v>5.3012964429611925E-2</c:v>
                </c:pt>
                <c:pt idx="1656">
                  <c:v>5.3047987685930047E-2</c:v>
                </c:pt>
                <c:pt idx="1657">
                  <c:v>5.3083014556473872E-2</c:v>
                </c:pt>
                <c:pt idx="1658">
                  <c:v>5.311804504120804E-2</c:v>
                </c:pt>
                <c:pt idx="1659">
                  <c:v>5.3153079140097127E-2</c:v>
                </c:pt>
                <c:pt idx="1660">
                  <c:v>5.3188116853105705E-2</c:v>
                </c:pt>
                <c:pt idx="1661">
                  <c:v>5.3223158180198418E-2</c:v>
                </c:pt>
                <c:pt idx="1662">
                  <c:v>5.3258203121339817E-2</c:v>
                </c:pt>
                <c:pt idx="1663">
                  <c:v>5.3293251676494548E-2</c:v>
                </c:pt>
                <c:pt idx="1664">
                  <c:v>5.3328303845627145E-2</c:v>
                </c:pt>
                <c:pt idx="1665">
                  <c:v>5.3363359628702277E-2</c:v>
                </c:pt>
                <c:pt idx="1666">
                  <c:v>5.3398419025684485E-2</c:v>
                </c:pt>
                <c:pt idx="1667">
                  <c:v>5.3433482036538381E-2</c:v>
                </c:pt>
                <c:pt idx="1668">
                  <c:v>5.3468548661228583E-2</c:v>
                </c:pt>
                <c:pt idx="1669">
                  <c:v>5.3503618899719649E-2</c:v>
                </c:pt>
                <c:pt idx="1670">
                  <c:v>5.3538692751976209E-2</c:v>
                </c:pt>
                <c:pt idx="1671">
                  <c:v>5.3573770217962835E-2</c:v>
                </c:pt>
                <c:pt idx="1672">
                  <c:v>5.3608851297644151E-2</c:v>
                </c:pt>
                <c:pt idx="1673">
                  <c:v>5.3643935990984729E-2</c:v>
                </c:pt>
                <c:pt idx="1674">
                  <c:v>5.3679024297949178E-2</c:v>
                </c:pt>
                <c:pt idx="1675">
                  <c:v>5.3714116218502098E-2</c:v>
                </c:pt>
                <c:pt idx="1676">
                  <c:v>5.3749211752608064E-2</c:v>
                </c:pt>
                <c:pt idx="1677">
                  <c:v>5.378431090023171E-2</c:v>
                </c:pt>
                <c:pt idx="1678">
                  <c:v>5.3819413661337592E-2</c:v>
                </c:pt>
                <c:pt idx="1679">
                  <c:v>5.3854520035890335E-2</c:v>
                </c:pt>
                <c:pt idx="1680">
                  <c:v>5.3889630023854523E-2</c:v>
                </c:pt>
                <c:pt idx="1681">
                  <c:v>5.3924743625194768E-2</c:v>
                </c:pt>
                <c:pt idx="1682">
                  <c:v>5.3959860839875633E-2</c:v>
                </c:pt>
                <c:pt idx="1683">
                  <c:v>5.3994981667861756E-2</c:v>
                </c:pt>
                <c:pt idx="1684">
                  <c:v>5.4030106109117702E-2</c:v>
                </c:pt>
                <c:pt idx="1685">
                  <c:v>5.4065234163608082E-2</c:v>
                </c:pt>
                <c:pt idx="1686">
                  <c:v>5.4100365831297494E-2</c:v>
                </c:pt>
                <c:pt idx="1687">
                  <c:v>5.4135501112150528E-2</c:v>
                </c:pt>
                <c:pt idx="1688">
                  <c:v>5.4170640006131789E-2</c:v>
                </c:pt>
                <c:pt idx="1689">
                  <c:v>5.4205782513205847E-2</c:v>
                </c:pt>
                <c:pt idx="1690">
                  <c:v>5.4240928633337349E-2</c:v>
                </c:pt>
                <c:pt idx="1691">
                  <c:v>5.427607836649085E-2</c:v>
                </c:pt>
                <c:pt idx="1692">
                  <c:v>5.4311231712630949E-2</c:v>
                </c:pt>
                <c:pt idx="1693">
                  <c:v>5.4346388671722277E-2</c:v>
                </c:pt>
                <c:pt idx="1694">
                  <c:v>5.4381549243729385E-2</c:v>
                </c:pt>
                <c:pt idx="1695">
                  <c:v>5.4416713428616911E-2</c:v>
                </c:pt>
                <c:pt idx="1696">
                  <c:v>5.4451881226349412E-2</c:v>
                </c:pt>
                <c:pt idx="1697">
                  <c:v>5.4487052636891513E-2</c:v>
                </c:pt>
                <c:pt idx="1698">
                  <c:v>5.4522227660207798E-2</c:v>
                </c:pt>
                <c:pt idx="1699">
                  <c:v>5.4557406296262878E-2</c:v>
                </c:pt>
                <c:pt idx="1700">
                  <c:v>5.4592588545021345E-2</c:v>
                </c:pt>
                <c:pt idx="1701">
                  <c:v>5.4627774406447775E-2</c:v>
                </c:pt>
                <c:pt idx="1702">
                  <c:v>5.4662963880506787E-2</c:v>
                </c:pt>
                <c:pt idx="1703">
                  <c:v>5.4698156967162972E-2</c:v>
                </c:pt>
                <c:pt idx="1704">
                  <c:v>5.4733353666380928E-2</c:v>
                </c:pt>
                <c:pt idx="1705">
                  <c:v>5.4768553978125238E-2</c:v>
                </c:pt>
                <c:pt idx="1706">
                  <c:v>5.4803757902360528E-2</c:v>
                </c:pt>
                <c:pt idx="1707">
                  <c:v>5.4838965439051361E-2</c:v>
                </c:pt>
                <c:pt idx="1708">
                  <c:v>5.4874176588162363E-2</c:v>
                </c:pt>
                <c:pt idx="1709">
                  <c:v>5.490939134965811E-2</c:v>
                </c:pt>
                <c:pt idx="1710">
                  <c:v>5.4944609723503193E-2</c:v>
                </c:pt>
                <c:pt idx="1711">
                  <c:v>5.4979831709662245E-2</c:v>
                </c:pt>
                <c:pt idx="1712">
                  <c:v>5.5015057308099823E-2</c:v>
                </c:pt>
                <c:pt idx="1713">
                  <c:v>5.5050286518780543E-2</c:v>
                </c:pt>
                <c:pt idx="1714">
                  <c:v>5.5085519341668984E-2</c:v>
                </c:pt>
                <c:pt idx="1715">
                  <c:v>5.5120755776729792E-2</c:v>
                </c:pt>
                <c:pt idx="1716">
                  <c:v>5.5155995823927509E-2</c:v>
                </c:pt>
                <c:pt idx="1717">
                  <c:v>5.5191239483226753E-2</c:v>
                </c:pt>
                <c:pt idx="1718">
                  <c:v>5.5226486754592116E-2</c:v>
                </c:pt>
                <c:pt idx="1719">
                  <c:v>5.5261737637988188E-2</c:v>
                </c:pt>
                <c:pt idx="1720">
                  <c:v>5.5296992133379595E-2</c:v>
                </c:pt>
                <c:pt idx="1721">
                  <c:v>5.53322502407309E-2</c:v>
                </c:pt>
                <c:pt idx="1722">
                  <c:v>5.5367511960006721E-2</c:v>
                </c:pt>
                <c:pt idx="1723">
                  <c:v>5.5402777291171643E-2</c:v>
                </c:pt>
                <c:pt idx="1724">
                  <c:v>5.5438046234190276E-2</c:v>
                </c:pt>
                <c:pt idx="1725">
                  <c:v>5.5473318789027212E-2</c:v>
                </c:pt>
                <c:pt idx="1726">
                  <c:v>5.5508594955647028E-2</c:v>
                </c:pt>
                <c:pt idx="1727">
                  <c:v>5.5543874734014349E-2</c:v>
                </c:pt>
                <c:pt idx="1728">
                  <c:v>5.5579158124093746E-2</c:v>
                </c:pt>
                <c:pt idx="1729">
                  <c:v>5.5614445125849843E-2</c:v>
                </c:pt>
                <c:pt idx="1730">
                  <c:v>5.5649735739247211E-2</c:v>
                </c:pt>
                <c:pt idx="1731">
                  <c:v>5.5685029964250461E-2</c:v>
                </c:pt>
                <c:pt idx="1732">
                  <c:v>5.5720327800824185E-2</c:v>
                </c:pt>
                <c:pt idx="1733">
                  <c:v>5.5755629248932986E-2</c:v>
                </c:pt>
                <c:pt idx="1734">
                  <c:v>5.5790934308541464E-2</c:v>
                </c:pt>
                <c:pt idx="1735">
                  <c:v>5.5826242979614187E-2</c:v>
                </c:pt>
                <c:pt idx="1736">
                  <c:v>5.5861555262115781E-2</c:v>
                </c:pt>
                <c:pt idx="1737">
                  <c:v>5.5896871156010837E-2</c:v>
                </c:pt>
                <c:pt idx="1738">
                  <c:v>5.5932190661263953E-2</c:v>
                </c:pt>
                <c:pt idx="1739">
                  <c:v>5.5967513777839713E-2</c:v>
                </c:pt>
                <c:pt idx="1740">
                  <c:v>5.6002840505702728E-2</c:v>
                </c:pt>
                <c:pt idx="1741">
                  <c:v>5.6038170844817589E-2</c:v>
                </c:pt>
                <c:pt idx="1742">
                  <c:v>5.607350479514888E-2</c:v>
                </c:pt>
                <c:pt idx="1743">
                  <c:v>5.6108842356661227E-2</c:v>
                </c:pt>
                <c:pt idx="1744">
                  <c:v>5.6144183529319193E-2</c:v>
                </c:pt>
                <c:pt idx="1745">
                  <c:v>5.6179528313087417E-2</c:v>
                </c:pt>
                <c:pt idx="1746">
                  <c:v>5.621487670793044E-2</c:v>
                </c:pt>
                <c:pt idx="1747">
                  <c:v>5.6250228713812918E-2</c:v>
                </c:pt>
                <c:pt idx="1748">
                  <c:v>5.6285584330699391E-2</c:v>
                </c:pt>
                <c:pt idx="1749">
                  <c:v>5.6320943558554493E-2</c:v>
                </c:pt>
                <c:pt idx="1750">
                  <c:v>5.6356306397342834E-2</c:v>
                </c:pt>
                <c:pt idx="1751">
                  <c:v>5.6391672847028951E-2</c:v>
                </c:pt>
                <c:pt idx="1752">
                  <c:v>5.6427042907577503E-2</c:v>
                </c:pt>
                <c:pt idx="1753">
                  <c:v>5.646241657895304E-2</c:v>
                </c:pt>
                <c:pt idx="1754">
                  <c:v>5.6497793861120194E-2</c:v>
                </c:pt>
                <c:pt idx="1755">
                  <c:v>5.6533174754043541E-2</c:v>
                </c:pt>
                <c:pt idx="1756">
                  <c:v>5.6568559257687695E-2</c:v>
                </c:pt>
                <c:pt idx="1757">
                  <c:v>5.6603947372017231E-2</c:v>
                </c:pt>
                <c:pt idx="1758">
                  <c:v>5.6639339096996762E-2</c:v>
                </c:pt>
                <c:pt idx="1759">
                  <c:v>5.6674734432590877E-2</c:v>
                </c:pt>
                <c:pt idx="1760">
                  <c:v>5.6710133378764176E-2</c:v>
                </c:pt>
                <c:pt idx="1761">
                  <c:v>5.6745535935481255E-2</c:v>
                </c:pt>
                <c:pt idx="1762">
                  <c:v>5.6780942102706705E-2</c:v>
                </c:pt>
                <c:pt idx="1763">
                  <c:v>5.6816351880405139E-2</c:v>
                </c:pt>
                <c:pt idx="1764">
                  <c:v>5.6851765268541125E-2</c:v>
                </c:pt>
                <c:pt idx="1765">
                  <c:v>5.6887182267079291E-2</c:v>
                </c:pt>
                <c:pt idx="1766">
                  <c:v>5.6922602875984218E-2</c:v>
                </c:pt>
                <c:pt idx="1767">
                  <c:v>5.69580270952205E-2</c:v>
                </c:pt>
                <c:pt idx="1768">
                  <c:v>5.6993454924752746E-2</c:v>
                </c:pt>
                <c:pt idx="1769">
                  <c:v>5.7028886364545534E-2</c:v>
                </c:pt>
                <c:pt idx="1770">
                  <c:v>5.7064321414563482E-2</c:v>
                </c:pt>
                <c:pt idx="1771">
                  <c:v>5.7099760074771154E-2</c:v>
                </c:pt>
                <c:pt idx="1772">
                  <c:v>5.7135202345133196E-2</c:v>
                </c:pt>
                <c:pt idx="1773">
                  <c:v>5.7170648225614157E-2</c:v>
                </c:pt>
                <c:pt idx="1774">
                  <c:v>5.7206097716178669E-2</c:v>
                </c:pt>
                <c:pt idx="1775">
                  <c:v>5.7241550816791317E-2</c:v>
                </c:pt>
                <c:pt idx="1776">
                  <c:v>5.7277007527416678E-2</c:v>
                </c:pt>
                <c:pt idx="1777">
                  <c:v>5.7312467848019383E-2</c:v>
                </c:pt>
                <c:pt idx="1778">
                  <c:v>5.7347931778563996E-2</c:v>
                </c:pt>
                <c:pt idx="1779">
                  <c:v>5.7383399319015135E-2</c:v>
                </c:pt>
                <c:pt idx="1780">
                  <c:v>5.7418870469337385E-2</c:v>
                </c:pt>
                <c:pt idx="1781">
                  <c:v>5.7454345229495357E-2</c:v>
                </c:pt>
                <c:pt idx="1782">
                  <c:v>5.7489823599453635E-2</c:v>
                </c:pt>
                <c:pt idx="1783">
                  <c:v>5.7525305579176816E-2</c:v>
                </c:pt>
                <c:pt idx="1784">
                  <c:v>5.7560791168629513E-2</c:v>
                </c:pt>
                <c:pt idx="1785">
                  <c:v>5.7596280367776295E-2</c:v>
                </c:pt>
                <c:pt idx="1786">
                  <c:v>5.7631773176581781E-2</c:v>
                </c:pt>
                <c:pt idx="1787">
                  <c:v>5.7667269595010548E-2</c:v>
                </c:pt>
                <c:pt idx="1788">
                  <c:v>5.7702769623027214E-2</c:v>
                </c:pt>
                <c:pt idx="1789">
                  <c:v>5.7738273260596371E-2</c:v>
                </c:pt>
                <c:pt idx="1790">
                  <c:v>5.7773780507682608E-2</c:v>
                </c:pt>
                <c:pt idx="1791">
                  <c:v>5.7809291364250531E-2</c:v>
                </c:pt>
                <c:pt idx="1792">
                  <c:v>5.7844805830264717E-2</c:v>
                </c:pt>
                <c:pt idx="1793">
                  <c:v>5.7880323905689784E-2</c:v>
                </c:pt>
                <c:pt idx="1794">
                  <c:v>5.7915845590490317E-2</c:v>
                </c:pt>
                <c:pt idx="1795">
                  <c:v>5.7951370884630926E-2</c:v>
                </c:pt>
                <c:pt idx="1796">
                  <c:v>5.7986899788076175E-2</c:v>
                </c:pt>
                <c:pt idx="1797">
                  <c:v>5.8022432300790711E-2</c:v>
                </c:pt>
                <c:pt idx="1798">
                  <c:v>5.8057968422739081E-2</c:v>
                </c:pt>
                <c:pt idx="1799">
                  <c:v>5.809350815388592E-2</c:v>
                </c:pt>
                <c:pt idx="1800">
                  <c:v>5.812905149419581E-2</c:v>
                </c:pt>
                <c:pt idx="1801">
                  <c:v>5.8164598443633329E-2</c:v>
                </c:pt>
                <c:pt idx="1802">
                  <c:v>5.8200149002163117E-2</c:v>
                </c:pt>
                <c:pt idx="1803">
                  <c:v>5.8235703169749721E-2</c:v>
                </c:pt>
                <c:pt idx="1804">
                  <c:v>5.8271260946357775E-2</c:v>
                </c:pt>
                <c:pt idx="1805">
                  <c:v>5.8306822331951856E-2</c:v>
                </c:pt>
                <c:pt idx="1806">
                  <c:v>5.8342387326496568E-2</c:v>
                </c:pt>
                <c:pt idx="1807">
                  <c:v>5.837795592995651E-2</c:v>
                </c:pt>
                <c:pt idx="1808">
                  <c:v>5.8413528142296278E-2</c:v>
                </c:pt>
                <c:pt idx="1809">
                  <c:v>5.8449103963480464E-2</c:v>
                </c:pt>
                <c:pt idx="1810">
                  <c:v>5.8484683393473659E-2</c:v>
                </c:pt>
                <c:pt idx="1811">
                  <c:v>5.8520266432240481E-2</c:v>
                </c:pt>
                <c:pt idx="1812">
                  <c:v>5.85558530797455E-2</c:v>
                </c:pt>
                <c:pt idx="1813">
                  <c:v>5.8591443335953335E-2</c:v>
                </c:pt>
                <c:pt idx="1814">
                  <c:v>5.8627037200828562E-2</c:v>
                </c:pt>
                <c:pt idx="1815">
                  <c:v>5.8662634674335801E-2</c:v>
                </c:pt>
                <c:pt idx="1816">
                  <c:v>5.8698235756439641E-2</c:v>
                </c:pt>
                <c:pt idx="1817">
                  <c:v>5.8733840447104661E-2</c:v>
                </c:pt>
                <c:pt idx="1818">
                  <c:v>5.8769448746295479E-2</c:v>
                </c:pt>
                <c:pt idx="1819">
                  <c:v>5.8805060653976678E-2</c:v>
                </c:pt>
                <c:pt idx="1820">
                  <c:v>5.884067617011287E-2</c:v>
                </c:pt>
                <c:pt idx="1821">
                  <c:v>5.8876295294668632E-2</c:v>
                </c:pt>
                <c:pt idx="1822">
                  <c:v>5.8911918027608576E-2</c:v>
                </c:pt>
                <c:pt idx="1823">
                  <c:v>5.8947544368897278E-2</c:v>
                </c:pt>
                <c:pt idx="1824">
                  <c:v>5.8983174318499372E-2</c:v>
                </c:pt>
                <c:pt idx="1825">
                  <c:v>5.9018807876379434E-2</c:v>
                </c:pt>
                <c:pt idx="1826">
                  <c:v>5.9054445042502041E-2</c:v>
                </c:pt>
                <c:pt idx="1827">
                  <c:v>5.9090085816831832E-2</c:v>
                </c:pt>
                <c:pt idx="1828">
                  <c:v>5.912573019933335E-2</c:v>
                </c:pt>
                <c:pt idx="1829">
                  <c:v>5.9161378189971241E-2</c:v>
                </c:pt>
                <c:pt idx="1830">
                  <c:v>5.9197029788710075E-2</c:v>
                </c:pt>
                <c:pt idx="1831">
                  <c:v>5.923268499551447E-2</c:v>
                </c:pt>
                <c:pt idx="1832">
                  <c:v>5.926834381034899E-2</c:v>
                </c:pt>
                <c:pt idx="1833">
                  <c:v>5.9304006233178268E-2</c:v>
                </c:pt>
                <c:pt idx="1834">
                  <c:v>5.9339672263966872E-2</c:v>
                </c:pt>
                <c:pt idx="1835">
                  <c:v>5.9375341902679409E-2</c:v>
                </c:pt>
                <c:pt idx="1836">
                  <c:v>5.9411015149280481E-2</c:v>
                </c:pt>
                <c:pt idx="1837">
                  <c:v>5.9446692003734682E-2</c:v>
                </c:pt>
                <c:pt idx="1838">
                  <c:v>5.94823724660066E-2</c:v>
                </c:pt>
                <c:pt idx="1839">
                  <c:v>5.9518056536060841E-2</c:v>
                </c:pt>
                <c:pt idx="1840">
                  <c:v>5.9553744213862003E-2</c:v>
                </c:pt>
                <c:pt idx="1841">
                  <c:v>5.9589435499374684E-2</c:v>
                </c:pt>
                <c:pt idx="1842">
                  <c:v>5.9625130392563466E-2</c:v>
                </c:pt>
                <c:pt idx="1843">
                  <c:v>5.9660828893392956E-2</c:v>
                </c:pt>
                <c:pt idx="1844">
                  <c:v>5.9696531001827743E-2</c:v>
                </c:pt>
                <c:pt idx="1845">
                  <c:v>5.9732236717832447E-2</c:v>
                </c:pt>
                <c:pt idx="1846">
                  <c:v>5.9767946041371638E-2</c:v>
                </c:pt>
                <c:pt idx="1847">
                  <c:v>5.9803658972409926E-2</c:v>
                </c:pt>
                <c:pt idx="1848">
                  <c:v>5.9839375510911889E-2</c:v>
                </c:pt>
                <c:pt idx="1849">
                  <c:v>5.987509565684216E-2</c:v>
                </c:pt>
                <c:pt idx="1850">
                  <c:v>5.9910819410165315E-2</c:v>
                </c:pt>
                <c:pt idx="1851">
                  <c:v>5.9946546770845932E-2</c:v>
                </c:pt>
                <c:pt idx="1852">
                  <c:v>5.9982277738848649E-2</c:v>
                </c:pt>
                <c:pt idx="1853">
                  <c:v>6.0018012314138017E-2</c:v>
                </c:pt>
                <c:pt idx="1854">
                  <c:v>6.005375049667868E-2</c:v>
                </c:pt>
                <c:pt idx="1855">
                  <c:v>6.0089492286435189E-2</c:v>
                </c:pt>
                <c:pt idx="1856">
                  <c:v>6.0125237683372169E-2</c:v>
                </c:pt>
                <c:pt idx="1857">
                  <c:v>6.0160986687454211E-2</c:v>
                </c:pt>
                <c:pt idx="1858">
                  <c:v>6.0196739298645913E-2</c:v>
                </c:pt>
                <c:pt idx="1859">
                  <c:v>6.0232495516911871E-2</c:v>
                </c:pt>
                <c:pt idx="1860">
                  <c:v>6.0268255342216671E-2</c:v>
                </c:pt>
                <c:pt idx="1861">
                  <c:v>6.0304018774524931E-2</c:v>
                </c:pt>
                <c:pt idx="1862">
                  <c:v>6.0339785813801221E-2</c:v>
                </c:pt>
                <c:pt idx="1863">
                  <c:v>6.0375556460010159E-2</c:v>
                </c:pt>
                <c:pt idx="1864">
                  <c:v>6.0411330713116329E-2</c:v>
                </c:pt>
                <c:pt idx="1865">
                  <c:v>6.0447108573084343E-2</c:v>
                </c:pt>
                <c:pt idx="1866">
                  <c:v>6.0482890039878785E-2</c:v>
                </c:pt>
                <c:pt idx="1867">
                  <c:v>6.0518675113464246E-2</c:v>
                </c:pt>
                <c:pt idx="1868">
                  <c:v>6.0554463793805344E-2</c:v>
                </c:pt>
                <c:pt idx="1869">
                  <c:v>6.0590256080866649E-2</c:v>
                </c:pt>
                <c:pt idx="1870">
                  <c:v>6.0626051974612787E-2</c:v>
                </c:pt>
                <c:pt idx="1871">
                  <c:v>6.0661851475008327E-2</c:v>
                </c:pt>
                <c:pt idx="1872">
                  <c:v>6.0697654582017882E-2</c:v>
                </c:pt>
                <c:pt idx="1873">
                  <c:v>6.0733461295606042E-2</c:v>
                </c:pt>
                <c:pt idx="1874">
                  <c:v>6.0769271615737412E-2</c:v>
                </c:pt>
                <c:pt idx="1875">
                  <c:v>6.0805085542376583E-2</c:v>
                </c:pt>
                <c:pt idx="1876">
                  <c:v>6.0840903075488138E-2</c:v>
                </c:pt>
                <c:pt idx="1877">
                  <c:v>6.0876724215036704E-2</c:v>
                </c:pt>
                <c:pt idx="1878">
                  <c:v>6.091254896098685E-2</c:v>
                </c:pt>
                <c:pt idx="1879">
                  <c:v>6.0948377313303187E-2</c:v>
                </c:pt>
                <c:pt idx="1880">
                  <c:v>6.0984209271950307E-2</c:v>
                </c:pt>
                <c:pt idx="1881">
                  <c:v>6.1020044836892814E-2</c:v>
                </c:pt>
                <c:pt idx="1882">
                  <c:v>6.1055884008095286E-2</c:v>
                </c:pt>
                <c:pt idx="1883">
                  <c:v>6.1091726785522348E-2</c:v>
                </c:pt>
                <c:pt idx="1884">
                  <c:v>6.112757316913859E-2</c:v>
                </c:pt>
                <c:pt idx="1885">
                  <c:v>6.1163423158908561E-2</c:v>
                </c:pt>
                <c:pt idx="1886">
                  <c:v>6.119927675479693E-2</c:v>
                </c:pt>
                <c:pt idx="1887">
                  <c:v>6.1235133956768238E-2</c:v>
                </c:pt>
                <c:pt idx="1888">
                  <c:v>6.1270994764787125E-2</c:v>
                </c:pt>
                <c:pt idx="1889">
                  <c:v>6.1306859178818153E-2</c:v>
                </c:pt>
                <c:pt idx="1890">
                  <c:v>6.1342727198825941E-2</c:v>
                </c:pt>
                <c:pt idx="1891">
                  <c:v>6.1378598824775074E-2</c:v>
                </c:pt>
                <c:pt idx="1892">
                  <c:v>6.1414474056630142E-2</c:v>
                </c:pt>
                <c:pt idx="1893">
                  <c:v>6.1450352894355763E-2</c:v>
                </c:pt>
                <c:pt idx="1894">
                  <c:v>6.1486235337916514E-2</c:v>
                </c:pt>
                <c:pt idx="1895">
                  <c:v>6.1522121387277015E-2</c:v>
                </c:pt>
                <c:pt idx="1896">
                  <c:v>6.1558011042401821E-2</c:v>
                </c:pt>
                <c:pt idx="1897">
                  <c:v>6.1593904303255578E-2</c:v>
                </c:pt>
                <c:pt idx="1898">
                  <c:v>6.1629801169802843E-2</c:v>
                </c:pt>
                <c:pt idx="1899">
                  <c:v>6.1665701642008242E-2</c:v>
                </c:pt>
                <c:pt idx="1900">
                  <c:v>6.1701605719836357E-2</c:v>
                </c:pt>
                <c:pt idx="1901">
                  <c:v>6.173751340325178E-2</c:v>
                </c:pt>
                <c:pt idx="1902">
                  <c:v>6.177342469221913E-2</c:v>
                </c:pt>
                <c:pt idx="1903">
                  <c:v>6.1809339586702955E-2</c:v>
                </c:pt>
                <c:pt idx="1904">
                  <c:v>6.1845258086667916E-2</c:v>
                </c:pt>
                <c:pt idx="1905">
                  <c:v>6.1881180192078555E-2</c:v>
                </c:pt>
                <c:pt idx="1906">
                  <c:v>6.1917105902899519E-2</c:v>
                </c:pt>
                <c:pt idx="1907">
                  <c:v>6.1953035219095356E-2</c:v>
                </c:pt>
                <c:pt idx="1908">
                  <c:v>6.1988968140630693E-2</c:v>
                </c:pt>
                <c:pt idx="1909">
                  <c:v>6.2024904667470133E-2</c:v>
                </c:pt>
                <c:pt idx="1910">
                  <c:v>6.2060844799578227E-2</c:v>
                </c:pt>
                <c:pt idx="1911">
                  <c:v>6.209678853691962E-2</c:v>
                </c:pt>
                <c:pt idx="1912">
                  <c:v>6.2132735879458882E-2</c:v>
                </c:pt>
                <c:pt idx="1913">
                  <c:v>6.2168686827160632E-2</c:v>
                </c:pt>
                <c:pt idx="1914">
                  <c:v>6.2204641379989441E-2</c:v>
                </c:pt>
                <c:pt idx="1915">
                  <c:v>6.2240599537909926E-2</c:v>
                </c:pt>
                <c:pt idx="1916">
                  <c:v>6.2276561300886685E-2</c:v>
                </c:pt>
                <c:pt idx="1917">
                  <c:v>6.2312526668884281E-2</c:v>
                </c:pt>
                <c:pt idx="1918">
                  <c:v>6.2348495641867355E-2</c:v>
                </c:pt>
                <c:pt idx="1919">
                  <c:v>6.2384468219800468E-2</c:v>
                </c:pt>
                <c:pt idx="1920">
                  <c:v>6.2420444402648247E-2</c:v>
                </c:pt>
                <c:pt idx="1921">
                  <c:v>6.2456424190375268E-2</c:v>
                </c:pt>
                <c:pt idx="1922">
                  <c:v>6.2492407582946136E-2</c:v>
                </c:pt>
                <c:pt idx="1923">
                  <c:v>6.2528394580325442E-2</c:v>
                </c:pt>
                <c:pt idx="1924">
                  <c:v>6.2564385182477783E-2</c:v>
                </c:pt>
                <c:pt idx="1925">
                  <c:v>6.2600379389367786E-2</c:v>
                </c:pt>
                <c:pt idx="1926">
                  <c:v>6.2636377200959992E-2</c:v>
                </c:pt>
                <c:pt idx="1927">
                  <c:v>6.2672378617219041E-2</c:v>
                </c:pt>
                <c:pt idx="1928">
                  <c:v>6.2708383638109488E-2</c:v>
                </c:pt>
                <c:pt idx="1929">
                  <c:v>6.2744392263595988E-2</c:v>
                </c:pt>
                <c:pt idx="1930">
                  <c:v>6.2780404493643083E-2</c:v>
                </c:pt>
                <c:pt idx="1931">
                  <c:v>6.2816420328215411E-2</c:v>
                </c:pt>
                <c:pt idx="1932">
                  <c:v>6.2852439767277529E-2</c:v>
                </c:pt>
                <c:pt idx="1933">
                  <c:v>6.2888462810794077E-2</c:v>
                </c:pt>
                <c:pt idx="1934">
                  <c:v>6.2924489458729638E-2</c:v>
                </c:pt>
                <c:pt idx="1935">
                  <c:v>6.2960519711048768E-2</c:v>
                </c:pt>
                <c:pt idx="1936">
                  <c:v>6.2996553567716121E-2</c:v>
                </c:pt>
                <c:pt idx="1937">
                  <c:v>6.3032591028696253E-2</c:v>
                </c:pt>
                <c:pt idx="1938">
                  <c:v>6.3068632093953789E-2</c:v>
                </c:pt>
                <c:pt idx="1939">
                  <c:v>6.3104676763453313E-2</c:v>
                </c:pt>
                <c:pt idx="1940">
                  <c:v>6.3140725037159437E-2</c:v>
                </c:pt>
                <c:pt idx="1941">
                  <c:v>6.3176776915036717E-2</c:v>
                </c:pt>
                <c:pt idx="1942">
                  <c:v>6.3212832397049792E-2</c:v>
                </c:pt>
                <c:pt idx="1943">
                  <c:v>6.3248891483163219E-2</c:v>
                </c:pt>
                <c:pt idx="1944">
                  <c:v>6.3284954173341637E-2</c:v>
                </c:pt>
                <c:pt idx="1945">
                  <c:v>6.3321020467549644E-2</c:v>
                </c:pt>
                <c:pt idx="1946">
                  <c:v>6.3357090365751781E-2</c:v>
                </c:pt>
                <c:pt idx="1947">
                  <c:v>6.3393163867912689E-2</c:v>
                </c:pt>
                <c:pt idx="1948">
                  <c:v>6.342924097399695E-2</c:v>
                </c:pt>
                <c:pt idx="1949">
                  <c:v>6.3465321683969178E-2</c:v>
                </c:pt>
                <c:pt idx="1950">
                  <c:v>6.3501405997793955E-2</c:v>
                </c:pt>
                <c:pt idx="1951">
                  <c:v>6.353749391543588E-2</c:v>
                </c:pt>
                <c:pt idx="1952">
                  <c:v>6.357358543685955E-2</c:v>
                </c:pt>
                <c:pt idx="1953">
                  <c:v>6.3609680562029564E-2</c:v>
                </c:pt>
                <c:pt idx="1954">
                  <c:v>6.3645779290910517E-2</c:v>
                </c:pt>
                <c:pt idx="1955">
                  <c:v>6.3681881623466996E-2</c:v>
                </c:pt>
                <c:pt idx="1956">
                  <c:v>6.3717987559663625E-2</c:v>
                </c:pt>
                <c:pt idx="1957">
                  <c:v>6.375409709946496E-2</c:v>
                </c:pt>
                <c:pt idx="1958">
                  <c:v>6.379021024283564E-2</c:v>
                </c:pt>
                <c:pt idx="1959">
                  <c:v>6.3826326989740237E-2</c:v>
                </c:pt>
                <c:pt idx="1960">
                  <c:v>6.3862447340143333E-2</c:v>
                </c:pt>
                <c:pt idx="1961">
                  <c:v>6.3898571294009582E-2</c:v>
                </c:pt>
                <c:pt idx="1962">
                  <c:v>6.3934698851303512E-2</c:v>
                </c:pt>
                <c:pt idx="1963">
                  <c:v>6.3970830011989763E-2</c:v>
                </c:pt>
                <c:pt idx="1964">
                  <c:v>6.4006964776032918E-2</c:v>
                </c:pt>
                <c:pt idx="1965">
                  <c:v>6.4043103143397576E-2</c:v>
                </c:pt>
                <c:pt idx="1966">
                  <c:v>6.4079245114048347E-2</c:v>
                </c:pt>
                <c:pt idx="1967">
                  <c:v>6.4115390687949775E-2</c:v>
                </c:pt>
                <c:pt idx="1968">
                  <c:v>6.4151539865066526E-2</c:v>
                </c:pt>
                <c:pt idx="1969">
                  <c:v>6.418769264536317E-2</c:v>
                </c:pt>
                <c:pt idx="1970">
                  <c:v>6.4223849028804278E-2</c:v>
                </c:pt>
                <c:pt idx="1971">
                  <c:v>6.4260009015354475E-2</c:v>
                </c:pt>
                <c:pt idx="1972">
                  <c:v>6.4296172604978358E-2</c:v>
                </c:pt>
                <c:pt idx="1973">
                  <c:v>6.4332339797640511E-2</c:v>
                </c:pt>
                <c:pt idx="1974">
                  <c:v>6.4368510593305533E-2</c:v>
                </c:pt>
                <c:pt idx="1975">
                  <c:v>6.4404684991938035E-2</c:v>
                </c:pt>
                <c:pt idx="1976">
                  <c:v>6.4440862993502587E-2</c:v>
                </c:pt>
                <c:pt idx="1977">
                  <c:v>6.4477044597963828E-2</c:v>
                </c:pt>
                <c:pt idx="1978">
                  <c:v>6.4513229805286301E-2</c:v>
                </c:pt>
                <c:pt idx="1979">
                  <c:v>6.4549418615434645E-2</c:v>
                </c:pt>
                <c:pt idx="1980">
                  <c:v>6.458561102837343E-2</c:v>
                </c:pt>
                <c:pt idx="1981">
                  <c:v>6.4621807044067267E-2</c:v>
                </c:pt>
                <c:pt idx="1982">
                  <c:v>6.4658006662480755E-2</c:v>
                </c:pt>
                <c:pt idx="1983">
                  <c:v>6.4694209883578491E-2</c:v>
                </c:pt>
                <c:pt idx="1984">
                  <c:v>6.4730416707325059E-2</c:v>
                </c:pt>
                <c:pt idx="1985">
                  <c:v>6.4766627133685056E-2</c:v>
                </c:pt>
                <c:pt idx="1986">
                  <c:v>6.4802841162623095E-2</c:v>
                </c:pt>
                <c:pt idx="1987">
                  <c:v>6.483905879410376E-2</c:v>
                </c:pt>
                <c:pt idx="1988">
                  <c:v>6.4875280028091648E-2</c:v>
                </c:pt>
                <c:pt idx="1989">
                  <c:v>6.4911504864551356E-2</c:v>
                </c:pt>
                <c:pt idx="1990">
                  <c:v>6.4947733303447497E-2</c:v>
                </c:pt>
                <c:pt idx="1991">
                  <c:v>6.498396534474464E-2</c:v>
                </c:pt>
                <c:pt idx="1992">
                  <c:v>6.5020200988407412E-2</c:v>
                </c:pt>
                <c:pt idx="1993">
                  <c:v>6.5056440234400367E-2</c:v>
                </c:pt>
                <c:pt idx="1994">
                  <c:v>6.5092683082688146E-2</c:v>
                </c:pt>
                <c:pt idx="1995">
                  <c:v>6.5128929533235319E-2</c:v>
                </c:pt>
                <c:pt idx="1996">
                  <c:v>6.5165179586006497E-2</c:v>
                </c:pt>
                <c:pt idx="1997">
                  <c:v>6.5201433240966278E-2</c:v>
                </c:pt>
                <c:pt idx="1998">
                  <c:v>6.5237690498079232E-2</c:v>
                </c:pt>
                <c:pt idx="1999">
                  <c:v>6.5273951357309998E-2</c:v>
                </c:pt>
                <c:pt idx="2000">
                  <c:v>6.5310215818623132E-2</c:v>
                </c:pt>
                <c:pt idx="2001">
                  <c:v>6.5346483881983261E-2</c:v>
                </c:pt>
                <c:pt idx="2002">
                  <c:v>6.5382755547354968E-2</c:v>
                </c:pt>
                <c:pt idx="2003">
                  <c:v>6.5419030814702836E-2</c:v>
                </c:pt>
                <c:pt idx="2004">
                  <c:v>6.5455309683991492E-2</c:v>
                </c:pt>
                <c:pt idx="2005">
                  <c:v>6.5491592155185505E-2</c:v>
                </c:pt>
                <c:pt idx="2006">
                  <c:v>6.55278782282495E-2</c:v>
                </c:pt>
                <c:pt idx="2007">
                  <c:v>6.5564167903148035E-2</c:v>
                </c:pt>
                <c:pt idx="2008">
                  <c:v>6.5600461179845762E-2</c:v>
                </c:pt>
                <c:pt idx="2009">
                  <c:v>6.5636758058307224E-2</c:v>
                </c:pt>
                <c:pt idx="2010">
                  <c:v>6.5673058538497045E-2</c:v>
                </c:pt>
                <c:pt idx="2011">
                  <c:v>6.5709362620379824E-2</c:v>
                </c:pt>
                <c:pt idx="2012">
                  <c:v>6.5745670303920117E-2</c:v>
                </c:pt>
                <c:pt idx="2013">
                  <c:v>6.5781981589082578E-2</c:v>
                </c:pt>
                <c:pt idx="2014">
                  <c:v>6.5818296475831761E-2</c:v>
                </c:pt>
                <c:pt idx="2015">
                  <c:v>6.5854614964132308E-2</c:v>
                </c:pt>
                <c:pt idx="2016">
                  <c:v>6.5890937053948773E-2</c:v>
                </c:pt>
                <c:pt idx="2017">
                  <c:v>6.5927262745245754E-2</c:v>
                </c:pt>
                <c:pt idx="2018">
                  <c:v>6.5963592037987892E-2</c:v>
                </c:pt>
                <c:pt idx="2019">
                  <c:v>6.5999924932139728E-2</c:v>
                </c:pt>
                <c:pt idx="2020">
                  <c:v>6.6036261427665902E-2</c:v>
                </c:pt>
                <c:pt idx="2021">
                  <c:v>6.6072601524530969E-2</c:v>
                </c:pt>
                <c:pt idx="2022">
                  <c:v>6.6108945222699569E-2</c:v>
                </c:pt>
                <c:pt idx="2023">
                  <c:v>6.6145292522136273E-2</c:v>
                </c:pt>
                <c:pt idx="2024">
                  <c:v>6.6181643422805664E-2</c:v>
                </c:pt>
                <c:pt idx="2025">
                  <c:v>6.6217997924672381E-2</c:v>
                </c:pt>
                <c:pt idx="2026">
                  <c:v>6.6254356027700995E-2</c:v>
                </c:pt>
                <c:pt idx="2027">
                  <c:v>6.6290717731856103E-2</c:v>
                </c:pt>
                <c:pt idx="2028">
                  <c:v>6.6327083037102302E-2</c:v>
                </c:pt>
                <c:pt idx="2029">
                  <c:v>6.6363451943404192E-2</c:v>
                </c:pt>
                <c:pt idx="2030">
                  <c:v>6.6399824450726369E-2</c:v>
                </c:pt>
                <c:pt idx="2031">
                  <c:v>6.6436200559033431E-2</c:v>
                </c:pt>
                <c:pt idx="2032">
                  <c:v>6.6472580268289963E-2</c:v>
                </c:pt>
                <c:pt idx="2033">
                  <c:v>6.6508963578460589E-2</c:v>
                </c:pt>
                <c:pt idx="2034">
                  <c:v>6.6545350489509866E-2</c:v>
                </c:pt>
                <c:pt idx="2035">
                  <c:v>6.658174100140242E-2</c:v>
                </c:pt>
                <c:pt idx="2036">
                  <c:v>6.6618135114102847E-2</c:v>
                </c:pt>
                <c:pt idx="2037">
                  <c:v>6.6654532827575733E-2</c:v>
                </c:pt>
                <c:pt idx="2038">
                  <c:v>6.6690934141785688E-2</c:v>
                </c:pt>
                <c:pt idx="2039">
                  <c:v>6.6727339056697282E-2</c:v>
                </c:pt>
                <c:pt idx="2040">
                  <c:v>6.6763747572275142E-2</c:v>
                </c:pt>
                <c:pt idx="2041">
                  <c:v>6.6800159688483865E-2</c:v>
                </c:pt>
                <c:pt idx="2042">
                  <c:v>6.6836575405288007E-2</c:v>
                </c:pt>
                <c:pt idx="2043">
                  <c:v>6.6872994722652221E-2</c:v>
                </c:pt>
                <c:pt idx="2044">
                  <c:v>6.6909417640541036E-2</c:v>
                </c:pt>
                <c:pt idx="2045">
                  <c:v>6.6945844158919118E-2</c:v>
                </c:pt>
                <c:pt idx="2046">
                  <c:v>6.6982274277751011E-2</c:v>
                </c:pt>
                <c:pt idx="2047">
                  <c:v>6.7018707997001353E-2</c:v>
                </c:pt>
                <c:pt idx="2048">
                  <c:v>6.7055145316634715E-2</c:v>
                </c:pt>
                <c:pt idx="2049">
                  <c:v>6.7091586236615694E-2</c:v>
                </c:pt>
                <c:pt idx="2050">
                  <c:v>6.7128030756908916E-2</c:v>
                </c:pt>
                <c:pt idx="2051">
                  <c:v>6.7164478877478936E-2</c:v>
                </c:pt>
                <c:pt idx="2052">
                  <c:v>6.7200930598290368E-2</c:v>
                </c:pt>
                <c:pt idx="2053">
                  <c:v>6.7237385919307807E-2</c:v>
                </c:pt>
                <c:pt idx="2054">
                  <c:v>6.7273844840495867E-2</c:v>
                </c:pt>
                <c:pt idx="2055">
                  <c:v>6.7310307361819116E-2</c:v>
                </c:pt>
                <c:pt idx="2056">
                  <c:v>6.7346773483242181E-2</c:v>
                </c:pt>
                <c:pt idx="2057">
                  <c:v>6.7383243204729631E-2</c:v>
                </c:pt>
                <c:pt idx="2058">
                  <c:v>6.7419716526246079E-2</c:v>
                </c:pt>
                <c:pt idx="2059">
                  <c:v>6.7456193447756121E-2</c:v>
                </c:pt>
                <c:pt idx="2060">
                  <c:v>6.7492673969224343E-2</c:v>
                </c:pt>
                <c:pt idx="2061">
                  <c:v>6.7529158090615354E-2</c:v>
                </c:pt>
                <c:pt idx="2062">
                  <c:v>6.7565645811893726E-2</c:v>
                </c:pt>
                <c:pt idx="2063">
                  <c:v>6.7602137133024098E-2</c:v>
                </c:pt>
                <c:pt idx="2064">
                  <c:v>6.7638632053971026E-2</c:v>
                </c:pt>
                <c:pt idx="2065">
                  <c:v>6.7675130574699149E-2</c:v>
                </c:pt>
                <c:pt idx="2066">
                  <c:v>6.7711632695173024E-2</c:v>
                </c:pt>
                <c:pt idx="2067">
                  <c:v>6.7748138415357248E-2</c:v>
                </c:pt>
                <c:pt idx="2068">
                  <c:v>6.7784647735216461E-2</c:v>
                </c:pt>
                <c:pt idx="2069">
                  <c:v>6.782116065471519E-2</c:v>
                </c:pt>
                <c:pt idx="2070">
                  <c:v>6.7857677173818118E-2</c:v>
                </c:pt>
                <c:pt idx="2071">
                  <c:v>6.7894197292489772E-2</c:v>
                </c:pt>
                <c:pt idx="2072">
                  <c:v>6.7930721010694778E-2</c:v>
                </c:pt>
                <c:pt idx="2073">
                  <c:v>6.796724832839772E-2</c:v>
                </c:pt>
                <c:pt idx="2074">
                  <c:v>6.8003779245563209E-2</c:v>
                </c:pt>
                <c:pt idx="2075">
                  <c:v>6.8040313762155843E-2</c:v>
                </c:pt>
                <c:pt idx="2076">
                  <c:v>6.8076851878140207E-2</c:v>
                </c:pt>
                <c:pt idx="2077">
                  <c:v>6.8113393593480884E-2</c:v>
                </c:pt>
                <c:pt idx="2078">
                  <c:v>6.8149938908142513E-2</c:v>
                </c:pt>
                <c:pt idx="2079">
                  <c:v>6.818648782208965E-2</c:v>
                </c:pt>
                <c:pt idx="2080">
                  <c:v>6.8223040335286894E-2</c:v>
                </c:pt>
                <c:pt idx="2081">
                  <c:v>6.8259596447698898E-2</c:v>
                </c:pt>
                <c:pt idx="2082">
                  <c:v>6.8296156159290175E-2</c:v>
                </c:pt>
                <c:pt idx="2083">
                  <c:v>6.833271947002538E-2</c:v>
                </c:pt>
                <c:pt idx="2084">
                  <c:v>6.8369286379869096E-2</c:v>
                </c:pt>
                <c:pt idx="2085">
                  <c:v>6.8405856888785893E-2</c:v>
                </c:pt>
                <c:pt idx="2086">
                  <c:v>6.8442430996740411E-2</c:v>
                </c:pt>
                <c:pt idx="2087">
                  <c:v>6.8479008703697233E-2</c:v>
                </c:pt>
                <c:pt idx="2088">
                  <c:v>6.8515590009620944E-2</c:v>
                </c:pt>
                <c:pt idx="2089">
                  <c:v>6.8552174914476127E-2</c:v>
                </c:pt>
                <c:pt idx="2090">
                  <c:v>6.8588763418227408E-2</c:v>
                </c:pt>
                <c:pt idx="2091">
                  <c:v>6.8625355520839385E-2</c:v>
                </c:pt>
                <c:pt idx="2092">
                  <c:v>6.8661951222276613E-2</c:v>
                </c:pt>
                <c:pt idx="2093">
                  <c:v>6.8698550522503746E-2</c:v>
                </c:pt>
                <c:pt idx="2094">
                  <c:v>6.873515342148534E-2</c:v>
                </c:pt>
                <c:pt idx="2095">
                  <c:v>6.8771759919186021E-2</c:v>
                </c:pt>
                <c:pt idx="2096">
                  <c:v>6.8808370015570344E-2</c:v>
                </c:pt>
                <c:pt idx="2097">
                  <c:v>6.884498371060295E-2</c:v>
                </c:pt>
                <c:pt idx="2098">
                  <c:v>6.8881601004248394E-2</c:v>
                </c:pt>
                <c:pt idx="2099">
                  <c:v>6.8918221896471329E-2</c:v>
                </c:pt>
                <c:pt idx="2100">
                  <c:v>6.8954846387236299E-2</c:v>
                </c:pt>
                <c:pt idx="2101">
                  <c:v>6.8991474476507927E-2</c:v>
                </c:pt>
                <c:pt idx="2102">
                  <c:v>6.9028106164250785E-2</c:v>
                </c:pt>
                <c:pt idx="2103">
                  <c:v>6.9064741450429512E-2</c:v>
                </c:pt>
                <c:pt idx="2104">
                  <c:v>6.9101380335008664E-2</c:v>
                </c:pt>
                <c:pt idx="2105">
                  <c:v>6.9138022817952838E-2</c:v>
                </c:pt>
                <c:pt idx="2106">
                  <c:v>6.9174668899226674E-2</c:v>
                </c:pt>
                <c:pt idx="2107">
                  <c:v>6.9211318578794728E-2</c:v>
                </c:pt>
                <c:pt idx="2108">
                  <c:v>6.9247971856621612E-2</c:v>
                </c:pt>
                <c:pt idx="2109">
                  <c:v>6.9284628732671924E-2</c:v>
                </c:pt>
                <c:pt idx="2110">
                  <c:v>6.9321289206910247E-2</c:v>
                </c:pt>
                <c:pt idx="2111">
                  <c:v>6.9357953279301207E-2</c:v>
                </c:pt>
                <c:pt idx="2112">
                  <c:v>6.9394620949809346E-2</c:v>
                </c:pt>
                <c:pt idx="2113">
                  <c:v>6.9431292218399332E-2</c:v>
                </c:pt>
                <c:pt idx="2114">
                  <c:v>6.9467967085035706E-2</c:v>
                </c:pt>
                <c:pt idx="2115">
                  <c:v>6.9504645549683094E-2</c:v>
                </c:pt>
                <c:pt idx="2116">
                  <c:v>6.9541327612306081E-2</c:v>
                </c:pt>
                <c:pt idx="2117">
                  <c:v>6.9578013272869263E-2</c:v>
                </c:pt>
                <c:pt idx="2118">
                  <c:v>6.9614702531337239E-2</c:v>
                </c:pt>
                <c:pt idx="2119">
                  <c:v>6.9651395387674592E-2</c:v>
                </c:pt>
                <c:pt idx="2120">
                  <c:v>6.9688091841845962E-2</c:v>
                </c:pt>
                <c:pt idx="2121">
                  <c:v>6.9724791893815891E-2</c:v>
                </c:pt>
                <c:pt idx="2122">
                  <c:v>6.9761495543549004E-2</c:v>
                </c:pt>
                <c:pt idx="2123">
                  <c:v>6.97982027910099E-2</c:v>
                </c:pt>
                <c:pt idx="2124">
                  <c:v>6.9834913636163176E-2</c:v>
                </c:pt>
                <c:pt idx="2125">
                  <c:v>6.987162807897343E-2</c:v>
                </c:pt>
                <c:pt idx="2126">
                  <c:v>6.9908346119405218E-2</c:v>
                </c:pt>
                <c:pt idx="2127">
                  <c:v>6.9945067757423207E-2</c:v>
                </c:pt>
                <c:pt idx="2128">
                  <c:v>6.9981792992991926E-2</c:v>
                </c:pt>
                <c:pt idx="2129">
                  <c:v>7.0018521826076041E-2</c:v>
                </c:pt>
                <c:pt idx="2130">
                  <c:v>7.0055254256640068E-2</c:v>
                </c:pt>
                <c:pt idx="2131">
                  <c:v>7.0091990284648659E-2</c:v>
                </c:pt>
                <c:pt idx="2132">
                  <c:v>7.0128729910066412E-2</c:v>
                </c:pt>
                <c:pt idx="2133">
                  <c:v>7.0165473132857911E-2</c:v>
                </c:pt>
                <c:pt idx="2134">
                  <c:v>7.0202219952987741E-2</c:v>
                </c:pt>
                <c:pt idx="2135">
                  <c:v>7.0238970370420512E-2</c:v>
                </c:pt>
                <c:pt idx="2136">
                  <c:v>7.0275724385120822E-2</c:v>
                </c:pt>
                <c:pt idx="2137">
                  <c:v>7.0312481997053242E-2</c:v>
                </c:pt>
                <c:pt idx="2138">
                  <c:v>7.034924320618241E-2</c:v>
                </c:pt>
                <c:pt idx="2139">
                  <c:v>7.0386008012472884E-2</c:v>
                </c:pt>
                <c:pt idx="2140">
                  <c:v>7.0422776415889302E-2</c:v>
                </c:pt>
                <c:pt idx="2141">
                  <c:v>7.0459548416396234E-2</c:v>
                </c:pt>
                <c:pt idx="2142">
                  <c:v>7.0496324013958278E-2</c:v>
                </c:pt>
                <c:pt idx="2143">
                  <c:v>7.0533103208540032E-2</c:v>
                </c:pt>
                <c:pt idx="2144">
                  <c:v>7.0569886000106066E-2</c:v>
                </c:pt>
                <c:pt idx="2145">
                  <c:v>7.0606672388621047E-2</c:v>
                </c:pt>
                <c:pt idx="2146">
                  <c:v>7.0643462374049504E-2</c:v>
                </c:pt>
                <c:pt idx="2147">
                  <c:v>7.0680255956356089E-2</c:v>
                </c:pt>
                <c:pt idx="2148">
                  <c:v>7.0717053135505317E-2</c:v>
                </c:pt>
                <c:pt idx="2149">
                  <c:v>7.0753853911461884E-2</c:v>
                </c:pt>
                <c:pt idx="2150">
                  <c:v>7.0790658284190316E-2</c:v>
                </c:pt>
                <c:pt idx="2151">
                  <c:v>7.0827466253655227E-2</c:v>
                </c:pt>
                <c:pt idx="2152">
                  <c:v>7.0864277819821242E-2</c:v>
                </c:pt>
                <c:pt idx="2153">
                  <c:v>7.0901092982652916E-2</c:v>
                </c:pt>
                <c:pt idx="2154">
                  <c:v>7.093791174211489E-2</c:v>
                </c:pt>
                <c:pt idx="2155">
                  <c:v>7.0974734098171705E-2</c:v>
                </c:pt>
                <c:pt idx="2156">
                  <c:v>7.1011560050788014E-2</c:v>
                </c:pt>
                <c:pt idx="2157">
                  <c:v>7.104838959992836E-2</c:v>
                </c:pt>
                <c:pt idx="2158">
                  <c:v>7.1085222745557383E-2</c:v>
                </c:pt>
                <c:pt idx="2159">
                  <c:v>7.112205948763968E-2</c:v>
                </c:pt>
                <c:pt idx="2160">
                  <c:v>7.1158899826139793E-2</c:v>
                </c:pt>
                <c:pt idx="2161">
                  <c:v>7.119574376102239E-2</c:v>
                </c:pt>
                <c:pt idx="2162">
                  <c:v>7.1232591292252012E-2</c:v>
                </c:pt>
                <c:pt idx="2163">
                  <c:v>7.12694424197933E-2</c:v>
                </c:pt>
                <c:pt idx="2164">
                  <c:v>7.1306297143610808E-2</c:v>
                </c:pt>
                <c:pt idx="2165">
                  <c:v>7.1343155463669178E-2</c:v>
                </c:pt>
                <c:pt idx="2166">
                  <c:v>7.1380017379932964E-2</c:v>
                </c:pt>
                <c:pt idx="2167">
                  <c:v>7.1416882892366793E-2</c:v>
                </c:pt>
                <c:pt idx="2168">
                  <c:v>7.1453752000935247E-2</c:v>
                </c:pt>
                <c:pt idx="2169">
                  <c:v>7.1490624705602926E-2</c:v>
                </c:pt>
                <c:pt idx="2170">
                  <c:v>7.1527501006334426E-2</c:v>
                </c:pt>
                <c:pt idx="2171">
                  <c:v>7.1564380903094332E-2</c:v>
                </c:pt>
                <c:pt idx="2172">
                  <c:v>7.1601264395847269E-2</c:v>
                </c:pt>
                <c:pt idx="2173">
                  <c:v>7.1638151484557822E-2</c:v>
                </c:pt>
                <c:pt idx="2174">
                  <c:v>7.1675042169190573E-2</c:v>
                </c:pt>
                <c:pt idx="2175">
                  <c:v>7.1711936449710134E-2</c:v>
                </c:pt>
                <c:pt idx="2176">
                  <c:v>7.1748834326081104E-2</c:v>
                </c:pt>
                <c:pt idx="2177">
                  <c:v>7.1785735798268052E-2</c:v>
                </c:pt>
                <c:pt idx="2178">
                  <c:v>7.1822640866235604E-2</c:v>
                </c:pt>
                <c:pt idx="2179">
                  <c:v>7.1859549529948358E-2</c:v>
                </c:pt>
                <c:pt idx="2180">
                  <c:v>7.1896461789370883E-2</c:v>
                </c:pt>
                <c:pt idx="2181">
                  <c:v>7.1933377644467805E-2</c:v>
                </c:pt>
                <c:pt idx="2182">
                  <c:v>7.1970297095203695E-2</c:v>
                </c:pt>
                <c:pt idx="2183">
                  <c:v>7.2007220141543191E-2</c:v>
                </c:pt>
                <c:pt idx="2184">
                  <c:v>7.2044146783450835E-2</c:v>
                </c:pt>
                <c:pt idx="2185">
                  <c:v>7.2081077020891254E-2</c:v>
                </c:pt>
                <c:pt idx="2186">
                  <c:v>7.2118010853829059E-2</c:v>
                </c:pt>
                <c:pt idx="2187">
                  <c:v>7.2154948282228806E-2</c:v>
                </c:pt>
                <c:pt idx="2188">
                  <c:v>7.2191889306055135E-2</c:v>
                </c:pt>
                <c:pt idx="2189">
                  <c:v>7.2228833925272615E-2</c:v>
                </c:pt>
                <c:pt idx="2190">
                  <c:v>7.226578213984583E-2</c:v>
                </c:pt>
                <c:pt idx="2191">
                  <c:v>7.2302733949739434E-2</c:v>
                </c:pt>
                <c:pt idx="2192">
                  <c:v>7.2339689354917969E-2</c:v>
                </c:pt>
                <c:pt idx="2193">
                  <c:v>7.2376648355346032E-2</c:v>
                </c:pt>
                <c:pt idx="2194">
                  <c:v>7.241361095098825E-2</c:v>
                </c:pt>
                <c:pt idx="2195">
                  <c:v>7.2450577141809233E-2</c:v>
                </c:pt>
                <c:pt idx="2196">
                  <c:v>7.2487546927773511E-2</c:v>
                </c:pt>
                <c:pt idx="2197">
                  <c:v>7.2524520308845736E-2</c:v>
                </c:pt>
                <c:pt idx="2198">
                  <c:v>7.2561497284990492E-2</c:v>
                </c:pt>
                <c:pt idx="2199">
                  <c:v>7.2598477856172391E-2</c:v>
                </c:pt>
                <c:pt idx="2200">
                  <c:v>7.263546202235599E-2</c:v>
                </c:pt>
                <c:pt idx="2201">
                  <c:v>7.2672449783505913E-2</c:v>
                </c:pt>
                <c:pt idx="2202">
                  <c:v>7.2709441139586745E-2</c:v>
                </c:pt>
                <c:pt idx="2203">
                  <c:v>7.274643609056311E-2</c:v>
                </c:pt>
                <c:pt idx="2204">
                  <c:v>7.2783434636399552E-2</c:v>
                </c:pt>
                <c:pt idx="2205">
                  <c:v>7.282043677706071E-2</c:v>
                </c:pt>
                <c:pt idx="2206">
                  <c:v>7.2857442512511195E-2</c:v>
                </c:pt>
                <c:pt idx="2207">
                  <c:v>7.2894451842715535E-2</c:v>
                </c:pt>
                <c:pt idx="2208">
                  <c:v>7.2931464767638399E-2</c:v>
                </c:pt>
                <c:pt idx="2209">
                  <c:v>7.2968481287244369E-2</c:v>
                </c:pt>
                <c:pt idx="2210">
                  <c:v>7.3005501401498002E-2</c:v>
                </c:pt>
                <c:pt idx="2211">
                  <c:v>7.3042525110363937E-2</c:v>
                </c:pt>
                <c:pt idx="2212">
                  <c:v>7.3079552413806731E-2</c:v>
                </c:pt>
                <c:pt idx="2213">
                  <c:v>7.3116583311791036E-2</c:v>
                </c:pt>
                <c:pt idx="2214">
                  <c:v>7.3153617804281382E-2</c:v>
                </c:pt>
                <c:pt idx="2215">
                  <c:v>7.319065589124242E-2</c:v>
                </c:pt>
                <c:pt idx="2216">
                  <c:v>7.3227697572638736E-2</c:v>
                </c:pt>
                <c:pt idx="2217">
                  <c:v>7.3264742848434886E-2</c:v>
                </c:pt>
                <c:pt idx="2218">
                  <c:v>7.3301791718595521E-2</c:v>
                </c:pt>
                <c:pt idx="2219">
                  <c:v>7.3338844183085214E-2</c:v>
                </c:pt>
                <c:pt idx="2220">
                  <c:v>7.3375900241868547E-2</c:v>
                </c:pt>
                <c:pt idx="2221">
                  <c:v>7.3412959894910146E-2</c:v>
                </c:pt>
                <c:pt idx="2222">
                  <c:v>7.3450023142174609E-2</c:v>
                </c:pt>
                <c:pt idx="2223">
                  <c:v>7.3487089983626491E-2</c:v>
                </c:pt>
                <c:pt idx="2224">
                  <c:v>7.3524160419230433E-2</c:v>
                </c:pt>
                <c:pt idx="2225">
                  <c:v>7.3561234448951004E-2</c:v>
                </c:pt>
                <c:pt idx="2226">
                  <c:v>7.3598312072752831E-2</c:v>
                </c:pt>
                <c:pt idx="2227">
                  <c:v>7.3635393290600468E-2</c:v>
                </c:pt>
                <c:pt idx="2228">
                  <c:v>7.3672478102458527E-2</c:v>
                </c:pt>
                <c:pt idx="2229">
                  <c:v>7.3709566508291635E-2</c:v>
                </c:pt>
                <c:pt idx="2230">
                  <c:v>7.3746658508064347E-2</c:v>
                </c:pt>
                <c:pt idx="2231">
                  <c:v>7.3783754101741289E-2</c:v>
                </c:pt>
                <c:pt idx="2232">
                  <c:v>7.3820853289287031E-2</c:v>
                </c:pt>
                <c:pt idx="2233">
                  <c:v>7.3857956070666211E-2</c:v>
                </c:pt>
                <c:pt idx="2234">
                  <c:v>7.3895062445843374E-2</c:v>
                </c:pt>
                <c:pt idx="2235">
                  <c:v>7.3932172414783157E-2</c:v>
                </c:pt>
                <c:pt idx="2236">
                  <c:v>7.3969285977450158E-2</c:v>
                </c:pt>
                <c:pt idx="2237">
                  <c:v>7.4006403133808935E-2</c:v>
                </c:pt>
                <c:pt idx="2238">
                  <c:v>7.4043523883824111E-2</c:v>
                </c:pt>
                <c:pt idx="2239">
                  <c:v>7.4080648227460272E-2</c:v>
                </c:pt>
                <c:pt idx="2240">
                  <c:v>7.4117776164682042E-2</c:v>
                </c:pt>
                <c:pt idx="2241">
                  <c:v>7.4154907695453992E-2</c:v>
                </c:pt>
                <c:pt idx="2242">
                  <c:v>7.4192042819740719E-2</c:v>
                </c:pt>
                <c:pt idx="2243">
                  <c:v>7.422918153750685E-2</c:v>
                </c:pt>
                <c:pt idx="2244">
                  <c:v>7.4266323848716898E-2</c:v>
                </c:pt>
                <c:pt idx="2245">
                  <c:v>7.4303469753335571E-2</c:v>
                </c:pt>
                <c:pt idx="2246">
                  <c:v>7.4340619251327386E-2</c:v>
                </c:pt>
                <c:pt idx="2247">
                  <c:v>7.4377772342656981E-2</c:v>
                </c:pt>
                <c:pt idx="2248">
                  <c:v>7.441492902728894E-2</c:v>
                </c:pt>
                <c:pt idx="2249">
                  <c:v>7.4452089305187846E-2</c:v>
                </c:pt>
                <c:pt idx="2250">
                  <c:v>7.4489253176318312E-2</c:v>
                </c:pt>
                <c:pt idx="2251">
                  <c:v>7.452642064064495E-2</c:v>
                </c:pt>
                <c:pt idx="2252">
                  <c:v>7.4563591698132328E-2</c:v>
                </c:pt>
                <c:pt idx="2253">
                  <c:v>7.4600766348745046E-2</c:v>
                </c:pt>
                <c:pt idx="2254">
                  <c:v>7.46379445924477E-2</c:v>
                </c:pt>
                <c:pt idx="2255">
                  <c:v>7.4675126429204888E-2</c:v>
                </c:pt>
                <c:pt idx="2256">
                  <c:v>7.4712311858981237E-2</c:v>
                </c:pt>
                <c:pt idx="2257">
                  <c:v>7.4749500881741301E-2</c:v>
                </c:pt>
                <c:pt idx="2258">
                  <c:v>7.4786693497449708E-2</c:v>
                </c:pt>
                <c:pt idx="2259">
                  <c:v>7.482388970607104E-2</c:v>
                </c:pt>
                <c:pt idx="2260">
                  <c:v>7.4861089507569881E-2</c:v>
                </c:pt>
                <c:pt idx="2261">
                  <c:v>7.4898292901910843E-2</c:v>
                </c:pt>
                <c:pt idx="2262">
                  <c:v>7.4935499889058524E-2</c:v>
                </c:pt>
                <c:pt idx="2263">
                  <c:v>7.4972710468977535E-2</c:v>
                </c:pt>
                <c:pt idx="2264">
                  <c:v>7.5009924641632419E-2</c:v>
                </c:pt>
                <c:pt idx="2265">
                  <c:v>7.504714240698783E-2</c:v>
                </c:pt>
                <c:pt idx="2266">
                  <c:v>7.5084363765008363E-2</c:v>
                </c:pt>
                <c:pt idx="2267">
                  <c:v>7.5121588715658563E-2</c:v>
                </c:pt>
                <c:pt idx="2268">
                  <c:v>7.5158817258903082E-2</c:v>
                </c:pt>
                <c:pt idx="2269">
                  <c:v>7.5196049394706477E-2</c:v>
                </c:pt>
                <c:pt idx="2270">
                  <c:v>7.5233285123033372E-2</c:v>
                </c:pt>
                <c:pt idx="2271">
                  <c:v>7.5270524443848338E-2</c:v>
                </c:pt>
                <c:pt idx="2272">
                  <c:v>7.5307767357116015E-2</c:v>
                </c:pt>
                <c:pt idx="2273">
                  <c:v>7.5345013862800944E-2</c:v>
                </c:pt>
                <c:pt idx="2274">
                  <c:v>7.5382263960867765E-2</c:v>
                </c:pt>
                <c:pt idx="2275">
                  <c:v>7.5419517651281062E-2</c:v>
                </c:pt>
                <c:pt idx="2276">
                  <c:v>7.5456774934005419E-2</c:v>
                </c:pt>
                <c:pt idx="2277">
                  <c:v>7.5494035809005447E-2</c:v>
                </c:pt>
                <c:pt idx="2278">
                  <c:v>7.553130027624573E-2</c:v>
                </c:pt>
                <c:pt idx="2279">
                  <c:v>7.5568568335690894E-2</c:v>
                </c:pt>
                <c:pt idx="2280">
                  <c:v>7.5605839987305495E-2</c:v>
                </c:pt>
                <c:pt idx="2281">
                  <c:v>7.5643115231054159E-2</c:v>
                </c:pt>
                <c:pt idx="2282">
                  <c:v>7.5680394066901455E-2</c:v>
                </c:pt>
                <c:pt idx="2283">
                  <c:v>7.5717676494812022E-2</c:v>
                </c:pt>
                <c:pt idx="2284">
                  <c:v>7.5754962514750418E-2</c:v>
                </c:pt>
                <c:pt idx="2285">
                  <c:v>7.5792252126681253E-2</c:v>
                </c:pt>
                <c:pt idx="2286">
                  <c:v>7.582954533056914E-2</c:v>
                </c:pt>
                <c:pt idx="2287">
                  <c:v>7.5866842126378647E-2</c:v>
                </c:pt>
                <c:pt idx="2288">
                  <c:v>7.5904142514074388E-2</c:v>
                </c:pt>
                <c:pt idx="2289">
                  <c:v>7.5941446493620945E-2</c:v>
                </c:pt>
                <c:pt idx="2290">
                  <c:v>7.5978754064982931E-2</c:v>
                </c:pt>
                <c:pt idx="2291">
                  <c:v>7.6016065228124943E-2</c:v>
                </c:pt>
                <c:pt idx="2292">
                  <c:v>7.6053379983011565E-2</c:v>
                </c:pt>
                <c:pt idx="2293">
                  <c:v>7.6090698329607409E-2</c:v>
                </c:pt>
                <c:pt idx="2294">
                  <c:v>7.6128020267877031E-2</c:v>
                </c:pt>
                <c:pt idx="2295">
                  <c:v>7.6165345797785097E-2</c:v>
                </c:pt>
                <c:pt idx="2296">
                  <c:v>7.6202674919296165E-2</c:v>
                </c:pt>
                <c:pt idx="2297">
                  <c:v>7.6240007632374804E-2</c:v>
                </c:pt>
                <c:pt idx="2298">
                  <c:v>7.6277343936985667E-2</c:v>
                </c:pt>
                <c:pt idx="2299">
                  <c:v>7.6314683833093311E-2</c:v>
                </c:pt>
                <c:pt idx="2300">
                  <c:v>7.6352027320662347E-2</c:v>
                </c:pt>
                <c:pt idx="2301">
                  <c:v>7.6389374399657359E-2</c:v>
                </c:pt>
                <c:pt idx="2302">
                  <c:v>7.6426725070042986E-2</c:v>
                </c:pt>
                <c:pt idx="2303">
                  <c:v>7.6464079331783771E-2</c:v>
                </c:pt>
                <c:pt idx="2304">
                  <c:v>7.6501437184844326E-2</c:v>
                </c:pt>
                <c:pt idx="2305">
                  <c:v>7.6538798629189261E-2</c:v>
                </c:pt>
                <c:pt idx="2306">
                  <c:v>7.6576163664783176E-2</c:v>
                </c:pt>
                <c:pt idx="2307">
                  <c:v>7.6613532291590652E-2</c:v>
                </c:pt>
                <c:pt idx="2308">
                  <c:v>7.665090450957629E-2</c:v>
                </c:pt>
                <c:pt idx="2309">
                  <c:v>7.6688280318704699E-2</c:v>
                </c:pt>
                <c:pt idx="2310">
                  <c:v>7.6725659718940437E-2</c:v>
                </c:pt>
                <c:pt idx="2311">
                  <c:v>7.6763042710248142E-2</c:v>
                </c:pt>
                <c:pt idx="2312">
                  <c:v>7.6800429292592398E-2</c:v>
                </c:pt>
                <c:pt idx="2313">
                  <c:v>7.6837819465937818E-2</c:v>
                </c:pt>
                <c:pt idx="2314">
                  <c:v>7.6875213230248943E-2</c:v>
                </c:pt>
                <c:pt idx="2315">
                  <c:v>7.691261058549044E-2</c:v>
                </c:pt>
                <c:pt idx="2316">
                  <c:v>7.695001153162688E-2</c:v>
                </c:pt>
                <c:pt idx="2317">
                  <c:v>7.6987416068622833E-2</c:v>
                </c:pt>
                <c:pt idx="2318">
                  <c:v>7.7024824196442923E-2</c:v>
                </c:pt>
                <c:pt idx="2319">
                  <c:v>7.7062235915051736E-2</c:v>
                </c:pt>
                <c:pt idx="2320">
                  <c:v>7.7099651224413882E-2</c:v>
                </c:pt>
                <c:pt idx="2321">
                  <c:v>7.7137070124493917E-2</c:v>
                </c:pt>
                <c:pt idx="2322">
                  <c:v>7.7174492615256524E-2</c:v>
                </c:pt>
                <c:pt idx="2323">
                  <c:v>7.7211918696666201E-2</c:v>
                </c:pt>
                <c:pt idx="2324">
                  <c:v>7.7249348368687604E-2</c:v>
                </c:pt>
                <c:pt idx="2325">
                  <c:v>7.7286781631285315E-2</c:v>
                </c:pt>
                <c:pt idx="2326">
                  <c:v>7.7324218484423918E-2</c:v>
                </c:pt>
                <c:pt idx="2327">
                  <c:v>7.7361658928068039E-2</c:v>
                </c:pt>
                <c:pt idx="2328">
                  <c:v>7.7399102962182248E-2</c:v>
                </c:pt>
                <c:pt idx="2329">
                  <c:v>7.7436550586731157E-2</c:v>
                </c:pt>
                <c:pt idx="2330">
                  <c:v>7.7474001801679349E-2</c:v>
                </c:pt>
                <c:pt idx="2331">
                  <c:v>7.7511456606991422E-2</c:v>
                </c:pt>
                <c:pt idx="2332">
                  <c:v>7.7548915002631974E-2</c:v>
                </c:pt>
                <c:pt idx="2333">
                  <c:v>7.7586376988565631E-2</c:v>
                </c:pt>
                <c:pt idx="2334">
                  <c:v>7.7623842564756948E-2</c:v>
                </c:pt>
                <c:pt idx="2335">
                  <c:v>7.7661311731170538E-2</c:v>
                </c:pt>
                <c:pt idx="2336">
                  <c:v>7.7698784487771011E-2</c:v>
                </c:pt>
                <c:pt idx="2337">
                  <c:v>7.7736260834522938E-2</c:v>
                </c:pt>
                <c:pt idx="2338">
                  <c:v>7.7773740771390945E-2</c:v>
                </c:pt>
                <c:pt idx="2339">
                  <c:v>7.7811224298339601E-2</c:v>
                </c:pt>
                <c:pt idx="2340">
                  <c:v>7.7848711415333519E-2</c:v>
                </c:pt>
                <c:pt idx="2341">
                  <c:v>7.7886202122337295E-2</c:v>
                </c:pt>
                <c:pt idx="2342">
                  <c:v>7.79236964193155E-2</c:v>
                </c:pt>
                <c:pt idx="2343">
                  <c:v>7.7961194306232773E-2</c:v>
                </c:pt>
                <c:pt idx="2344">
                  <c:v>7.799869578305367E-2</c:v>
                </c:pt>
                <c:pt idx="2345">
                  <c:v>7.8036200849742832E-2</c:v>
                </c:pt>
                <c:pt idx="2346">
                  <c:v>7.8073709506264813E-2</c:v>
                </c:pt>
                <c:pt idx="2347">
                  <c:v>7.8111221752584253E-2</c:v>
                </c:pt>
                <c:pt idx="2348">
                  <c:v>7.8148737588665682E-2</c:v>
                </c:pt>
                <c:pt idx="2349">
                  <c:v>7.8186257014473765E-2</c:v>
                </c:pt>
                <c:pt idx="2350">
                  <c:v>7.82237800299731E-2</c:v>
                </c:pt>
                <c:pt idx="2351">
                  <c:v>7.8261306635128189E-2</c:v>
                </c:pt>
                <c:pt idx="2352">
                  <c:v>7.8298836829903753E-2</c:v>
                </c:pt>
                <c:pt idx="2353">
                  <c:v>7.8336370614264308E-2</c:v>
                </c:pt>
                <c:pt idx="2354">
                  <c:v>7.8373907988174465E-2</c:v>
                </c:pt>
                <c:pt idx="2355">
                  <c:v>7.8411448951598836E-2</c:v>
                </c:pt>
                <c:pt idx="2356">
                  <c:v>7.8448993504502032E-2</c:v>
                </c:pt>
                <c:pt idx="2357">
                  <c:v>7.8486541646848595E-2</c:v>
                </c:pt>
                <c:pt idx="2358">
                  <c:v>7.852409337860318E-2</c:v>
                </c:pt>
                <c:pt idx="2359">
                  <c:v>7.8561648699730355E-2</c:v>
                </c:pt>
                <c:pt idx="2360">
                  <c:v>7.8599207610194705E-2</c:v>
                </c:pt>
                <c:pt idx="2361">
                  <c:v>7.8636770109960855E-2</c:v>
                </c:pt>
                <c:pt idx="2362">
                  <c:v>7.8674336198993389E-2</c:v>
                </c:pt>
                <c:pt idx="2363">
                  <c:v>7.8711905877256919E-2</c:v>
                </c:pt>
                <c:pt idx="2364">
                  <c:v>7.8749479144716E-2</c:v>
                </c:pt>
                <c:pt idx="2365">
                  <c:v>7.8787056001335273E-2</c:v>
                </c:pt>
                <c:pt idx="2366">
                  <c:v>7.8824636447079308E-2</c:v>
                </c:pt>
                <c:pt idx="2367">
                  <c:v>7.8862220481912715E-2</c:v>
                </c:pt>
                <c:pt idx="2368">
                  <c:v>7.8899808105800079E-2</c:v>
                </c:pt>
                <c:pt idx="2369">
                  <c:v>7.8937399318705997E-2</c:v>
                </c:pt>
                <c:pt idx="2370">
                  <c:v>7.8974994120595096E-2</c:v>
                </c:pt>
                <c:pt idx="2371">
                  <c:v>7.9012592511431917E-2</c:v>
                </c:pt>
                <c:pt idx="2372">
                  <c:v>7.9050194491181128E-2</c:v>
                </c:pt>
                <c:pt idx="2373">
                  <c:v>7.9087800059807256E-2</c:v>
                </c:pt>
                <c:pt idx="2374">
                  <c:v>7.9125409217274956E-2</c:v>
                </c:pt>
                <c:pt idx="2375">
                  <c:v>7.9163021963548769E-2</c:v>
                </c:pt>
                <c:pt idx="2376">
                  <c:v>7.9200638298593334E-2</c:v>
                </c:pt>
                <c:pt idx="2377">
                  <c:v>7.9238258222373237E-2</c:v>
                </c:pt>
                <c:pt idx="2378">
                  <c:v>7.927588173485306E-2</c:v>
                </c:pt>
                <c:pt idx="2379">
                  <c:v>7.9313508835997429E-2</c:v>
                </c:pt>
                <c:pt idx="2380">
                  <c:v>7.93511395257709E-2</c:v>
                </c:pt>
                <c:pt idx="2381">
                  <c:v>7.9388773804138099E-2</c:v>
                </c:pt>
                <c:pt idx="2382">
                  <c:v>7.9426411671063624E-2</c:v>
                </c:pt>
                <c:pt idx="2383">
                  <c:v>7.9464053126512058E-2</c:v>
                </c:pt>
                <c:pt idx="2384">
                  <c:v>7.9501698170447999E-2</c:v>
                </c:pt>
                <c:pt idx="2385">
                  <c:v>7.9539346802836045E-2</c:v>
                </c:pt>
                <c:pt idx="2386">
                  <c:v>7.9576999023640807E-2</c:v>
                </c:pt>
                <c:pt idx="2387">
                  <c:v>7.961465483282687E-2</c:v>
                </c:pt>
                <c:pt idx="2388">
                  <c:v>7.9652314230358831E-2</c:v>
                </c:pt>
                <c:pt idx="2389">
                  <c:v>7.968997721620126E-2</c:v>
                </c:pt>
                <c:pt idx="2390">
                  <c:v>7.9727643790318825E-2</c:v>
                </c:pt>
                <c:pt idx="2391">
                  <c:v>7.9765313952676054E-2</c:v>
                </c:pt>
                <c:pt idx="2392">
                  <c:v>7.9802987703237557E-2</c:v>
                </c:pt>
                <c:pt idx="2393">
                  <c:v>7.9840665041967962E-2</c:v>
                </c:pt>
                <c:pt idx="2394">
                  <c:v>7.9878345968831838E-2</c:v>
                </c:pt>
                <c:pt idx="2395">
                  <c:v>7.9916030483793782E-2</c:v>
                </c:pt>
                <c:pt idx="2396">
                  <c:v>7.9953718586818406E-2</c:v>
                </c:pt>
                <c:pt idx="2397">
                  <c:v>7.9991410277870309E-2</c:v>
                </c:pt>
                <c:pt idx="2398">
                  <c:v>8.0029105556914032E-2</c:v>
                </c:pt>
                <c:pt idx="2399">
                  <c:v>8.0066804423914256E-2</c:v>
                </c:pt>
                <c:pt idx="2400">
                  <c:v>8.0104506878835538E-2</c:v>
                </c:pt>
                <c:pt idx="2401">
                  <c:v>8.0142212921642447E-2</c:v>
                </c:pt>
                <c:pt idx="2402">
                  <c:v>8.0179922552299637E-2</c:v>
                </c:pt>
                <c:pt idx="2403">
                  <c:v>8.0217635770771664E-2</c:v>
                </c:pt>
                <c:pt idx="2404">
                  <c:v>8.0255352577023126E-2</c:v>
                </c:pt>
                <c:pt idx="2405">
                  <c:v>8.0293072971018634E-2</c:v>
                </c:pt>
                <c:pt idx="2406">
                  <c:v>8.0330796952722786E-2</c:v>
                </c:pt>
                <c:pt idx="2407">
                  <c:v>8.0368524522100179E-2</c:v>
                </c:pt>
                <c:pt idx="2408">
                  <c:v>8.0406255679115385E-2</c:v>
                </c:pt>
                <c:pt idx="2409">
                  <c:v>8.0443990423733042E-2</c:v>
                </c:pt>
                <c:pt idx="2410">
                  <c:v>8.0481728755917706E-2</c:v>
                </c:pt>
                <c:pt idx="2411">
                  <c:v>8.0519470675633989E-2</c:v>
                </c:pt>
                <c:pt idx="2412">
                  <c:v>8.0557216182846503E-2</c:v>
                </c:pt>
                <c:pt idx="2413">
                  <c:v>8.0594965277519845E-2</c:v>
                </c:pt>
                <c:pt idx="2414">
                  <c:v>8.0632717959618572E-2</c:v>
                </c:pt>
                <c:pt idx="2415">
                  <c:v>8.0670474229107308E-2</c:v>
                </c:pt>
                <c:pt idx="2416">
                  <c:v>8.0708234085950667E-2</c:v>
                </c:pt>
                <c:pt idx="2417">
                  <c:v>8.0745997530113217E-2</c:v>
                </c:pt>
                <c:pt idx="2418">
                  <c:v>8.0783764561559557E-2</c:v>
                </c:pt>
                <c:pt idx="2419">
                  <c:v>8.0821535180254298E-2</c:v>
                </c:pt>
                <c:pt idx="2420">
                  <c:v>8.0859309386162037E-2</c:v>
                </c:pt>
                <c:pt idx="2421">
                  <c:v>8.0897087179247359E-2</c:v>
                </c:pt>
                <c:pt idx="2422">
                  <c:v>8.0934868559474876E-2</c:v>
                </c:pt>
                <c:pt idx="2423">
                  <c:v>8.0972653526809157E-2</c:v>
                </c:pt>
                <c:pt idx="2424">
                  <c:v>8.1010442081214828E-2</c:v>
                </c:pt>
                <c:pt idx="2425">
                  <c:v>8.1048234222656473E-2</c:v>
                </c:pt>
                <c:pt idx="2426">
                  <c:v>8.108602995109869E-2</c:v>
                </c:pt>
                <c:pt idx="2427">
                  <c:v>8.1123829266506076E-2</c:v>
                </c:pt>
                <c:pt idx="2428">
                  <c:v>8.1161632168843215E-2</c:v>
                </c:pt>
                <c:pt idx="2429">
                  <c:v>8.1199438658074732E-2</c:v>
                </c:pt>
                <c:pt idx="2430">
                  <c:v>8.1237248734165185E-2</c:v>
                </c:pt>
                <c:pt idx="2431">
                  <c:v>8.1275062397079212E-2</c:v>
                </c:pt>
                <c:pt idx="2432">
                  <c:v>8.1312879646781383E-2</c:v>
                </c:pt>
                <c:pt idx="2433">
                  <c:v>8.1350700483236324E-2</c:v>
                </c:pt>
                <c:pt idx="2434">
                  <c:v>8.1388524906408591E-2</c:v>
                </c:pt>
                <c:pt idx="2435">
                  <c:v>8.1426352916262795E-2</c:v>
                </c:pt>
                <c:pt idx="2436">
                  <c:v>8.1464184512763563E-2</c:v>
                </c:pt>
                <c:pt idx="2437">
                  <c:v>8.1502019695875422E-2</c:v>
                </c:pt>
                <c:pt idx="2438">
                  <c:v>8.1539858465563053E-2</c:v>
                </c:pt>
                <c:pt idx="2439">
                  <c:v>8.1577700821790985E-2</c:v>
                </c:pt>
                <c:pt idx="2440">
                  <c:v>8.1615546764523872E-2</c:v>
                </c:pt>
                <c:pt idx="2441">
                  <c:v>8.1653396293726255E-2</c:v>
                </c:pt>
                <c:pt idx="2442">
                  <c:v>8.1691249409362773E-2</c:v>
                </c:pt>
                <c:pt idx="2443">
                  <c:v>8.1729106111397998E-2</c:v>
                </c:pt>
                <c:pt idx="2444">
                  <c:v>8.1766966399796526E-2</c:v>
                </c:pt>
                <c:pt idx="2445">
                  <c:v>8.1804830274522983E-2</c:v>
                </c:pt>
                <c:pt idx="2446">
                  <c:v>8.1842697735541925E-2</c:v>
                </c:pt>
                <c:pt idx="2447">
                  <c:v>8.1880568782817992E-2</c:v>
                </c:pt>
                <c:pt idx="2448">
                  <c:v>8.1918443416315725E-2</c:v>
                </c:pt>
                <c:pt idx="2449">
                  <c:v>8.1956321635999779E-2</c:v>
                </c:pt>
                <c:pt idx="2450">
                  <c:v>8.1994203441834723E-2</c:v>
                </c:pt>
                <c:pt idx="2451">
                  <c:v>8.2032088833785141E-2</c:v>
                </c:pt>
                <c:pt idx="2452">
                  <c:v>8.2069977811815673E-2</c:v>
                </c:pt>
                <c:pt idx="2453">
                  <c:v>8.210787037589086E-2</c:v>
                </c:pt>
                <c:pt idx="2454">
                  <c:v>8.2145766525975342E-2</c:v>
                </c:pt>
                <c:pt idx="2455">
                  <c:v>8.2183666262033675E-2</c:v>
                </c:pt>
                <c:pt idx="2456">
                  <c:v>8.2221569584030499E-2</c:v>
                </c:pt>
                <c:pt idx="2457">
                  <c:v>8.2259476491930383E-2</c:v>
                </c:pt>
                <c:pt idx="2458">
                  <c:v>8.2297386985697954E-2</c:v>
                </c:pt>
                <c:pt idx="2459">
                  <c:v>8.2335301065297781E-2</c:v>
                </c:pt>
                <c:pt idx="2460">
                  <c:v>8.2373218730694447E-2</c:v>
                </c:pt>
                <c:pt idx="2461">
                  <c:v>8.2411139981852594E-2</c:v>
                </c:pt>
                <c:pt idx="2462">
                  <c:v>8.2449064818736775E-2</c:v>
                </c:pt>
                <c:pt idx="2463">
                  <c:v>8.2486993241311618E-2</c:v>
                </c:pt>
                <c:pt idx="2464">
                  <c:v>8.2524925249541678E-2</c:v>
                </c:pt>
                <c:pt idx="2465">
                  <c:v>8.2562860843391594E-2</c:v>
                </c:pt>
                <c:pt idx="2466">
                  <c:v>8.2600800022825979E-2</c:v>
                </c:pt>
                <c:pt idx="2467">
                  <c:v>8.2638742787809361E-2</c:v>
                </c:pt>
                <c:pt idx="2468">
                  <c:v>8.2676689138306392E-2</c:v>
                </c:pt>
                <c:pt idx="2469">
                  <c:v>8.2714639074281643E-2</c:v>
                </c:pt>
                <c:pt idx="2470">
                  <c:v>8.2752592595699725E-2</c:v>
                </c:pt>
                <c:pt idx="2471">
                  <c:v>8.2790549702525251E-2</c:v>
                </c:pt>
                <c:pt idx="2472">
                  <c:v>8.2828510394722762E-2</c:v>
                </c:pt>
                <c:pt idx="2473">
                  <c:v>8.2866474672256898E-2</c:v>
                </c:pt>
                <c:pt idx="2474">
                  <c:v>8.2904442535092257E-2</c:v>
                </c:pt>
                <c:pt idx="2475">
                  <c:v>8.2942413983193422E-2</c:v>
                </c:pt>
                <c:pt idx="2476">
                  <c:v>8.2980389016524991E-2</c:v>
                </c:pt>
                <c:pt idx="2477">
                  <c:v>8.3018367635051563E-2</c:v>
                </c:pt>
                <c:pt idx="2478">
                  <c:v>8.3056349838737706E-2</c:v>
                </c:pt>
                <c:pt idx="2479">
                  <c:v>8.3094335627548102E-2</c:v>
                </c:pt>
                <c:pt idx="2480">
                  <c:v>8.3132325001447238E-2</c:v>
                </c:pt>
                <c:pt idx="2481">
                  <c:v>8.3170317960399781E-2</c:v>
                </c:pt>
                <c:pt idx="2482">
                  <c:v>8.3208314504370301E-2</c:v>
                </c:pt>
                <c:pt idx="2483">
                  <c:v>8.3246314633323437E-2</c:v>
                </c:pt>
                <c:pt idx="2484">
                  <c:v>8.3284318347223746E-2</c:v>
                </c:pt>
                <c:pt idx="2485">
                  <c:v>8.3322325646035797E-2</c:v>
                </c:pt>
                <c:pt idx="2486">
                  <c:v>8.3360336529724244E-2</c:v>
                </c:pt>
                <c:pt idx="2487">
                  <c:v>8.3398350998253643E-2</c:v>
                </c:pt>
                <c:pt idx="2488">
                  <c:v>8.3436369051588619E-2</c:v>
                </c:pt>
                <c:pt idx="2489">
                  <c:v>8.3474390689693756E-2</c:v>
                </c:pt>
                <c:pt idx="2490">
                  <c:v>8.3512415912533666E-2</c:v>
                </c:pt>
                <c:pt idx="2491">
                  <c:v>8.3550444720072919E-2</c:v>
                </c:pt>
                <c:pt idx="2492">
                  <c:v>8.3588477112276127E-2</c:v>
                </c:pt>
                <c:pt idx="2493">
                  <c:v>8.3626513089107887E-2</c:v>
                </c:pt>
                <c:pt idx="2494">
                  <c:v>8.3664552650532784E-2</c:v>
                </c:pt>
                <c:pt idx="2495">
                  <c:v>8.3702595796515428E-2</c:v>
                </c:pt>
                <c:pt idx="2496">
                  <c:v>8.3740642527020417E-2</c:v>
                </c:pt>
                <c:pt idx="2497">
                  <c:v>8.3778692842012337E-2</c:v>
                </c:pt>
                <c:pt idx="2498">
                  <c:v>8.3816746741455783E-2</c:v>
                </c:pt>
                <c:pt idx="2499">
                  <c:v>8.3854804225315369E-2</c:v>
                </c:pt>
                <c:pt idx="2500">
                  <c:v>8.3892865293555691E-2</c:v>
                </c:pt>
                <c:pt idx="2501">
                  <c:v>8.3930929946141306E-2</c:v>
                </c:pt>
                <c:pt idx="2502">
                  <c:v>8.3968998183036866E-2</c:v>
                </c:pt>
                <c:pt idx="2503">
                  <c:v>8.4007070004206916E-2</c:v>
                </c:pt>
                <c:pt idx="2504">
                  <c:v>8.4045145409616107E-2</c:v>
                </c:pt>
                <c:pt idx="2505">
                  <c:v>8.4083224399228981E-2</c:v>
                </c:pt>
                <c:pt idx="2506">
                  <c:v>8.4121306973010193E-2</c:v>
                </c:pt>
                <c:pt idx="2507">
                  <c:v>8.4159393130924284E-2</c:v>
                </c:pt>
                <c:pt idx="2508">
                  <c:v>8.4197482872935867E-2</c:v>
                </c:pt>
                <c:pt idx="2509">
                  <c:v>8.4235576199009579E-2</c:v>
                </c:pt>
                <c:pt idx="2510">
                  <c:v>8.4273673109109964E-2</c:v>
                </c:pt>
                <c:pt idx="2511">
                  <c:v>8.431177360320162E-2</c:v>
                </c:pt>
                <c:pt idx="2512">
                  <c:v>8.4349877681249186E-2</c:v>
                </c:pt>
                <c:pt idx="2513">
                  <c:v>8.4387985343217245E-2</c:v>
                </c:pt>
                <c:pt idx="2514">
                  <c:v>8.4426096589070368E-2</c:v>
                </c:pt>
                <c:pt idx="2515">
                  <c:v>8.4464211418773166E-2</c:v>
                </c:pt>
                <c:pt idx="2516">
                  <c:v>8.4502329832290252E-2</c:v>
                </c:pt>
                <c:pt idx="2517">
                  <c:v>8.454045182958618E-2</c:v>
                </c:pt>
                <c:pt idx="2518">
                  <c:v>8.4578577410625591E-2</c:v>
                </c:pt>
                <c:pt idx="2519">
                  <c:v>8.4616706575373068E-2</c:v>
                </c:pt>
                <c:pt idx="2520">
                  <c:v>8.4654839323793196E-2</c:v>
                </c:pt>
                <c:pt idx="2521">
                  <c:v>8.4692975655850586E-2</c:v>
                </c:pt>
                <c:pt idx="2522">
                  <c:v>8.4731115571509821E-2</c:v>
                </c:pt>
                <c:pt idx="2523">
                  <c:v>8.47692590707355E-2</c:v>
                </c:pt>
                <c:pt idx="2524">
                  <c:v>8.4807406153492249E-2</c:v>
                </c:pt>
                <c:pt idx="2525">
                  <c:v>8.4845556819744636E-2</c:v>
                </c:pt>
                <c:pt idx="2526">
                  <c:v>8.488371106945726E-2</c:v>
                </c:pt>
                <c:pt idx="2527">
                  <c:v>8.4921868902594719E-2</c:v>
                </c:pt>
                <c:pt idx="2528">
                  <c:v>8.4960030319121596E-2</c:v>
                </c:pt>
                <c:pt idx="2529">
                  <c:v>8.4998195319002517E-2</c:v>
                </c:pt>
                <c:pt idx="2530">
                  <c:v>8.5036363902202053E-2</c:v>
                </c:pt>
                <c:pt idx="2531">
                  <c:v>8.5074536068684842E-2</c:v>
                </c:pt>
                <c:pt idx="2532">
                  <c:v>8.5112711818415412E-2</c:v>
                </c:pt>
                <c:pt idx="2533">
                  <c:v>8.5150891151358418E-2</c:v>
                </c:pt>
                <c:pt idx="2534">
                  <c:v>8.5189074067478457E-2</c:v>
                </c:pt>
                <c:pt idx="2535">
                  <c:v>8.5227260566740057E-2</c:v>
                </c:pt>
                <c:pt idx="2536">
                  <c:v>8.5265450649107899E-2</c:v>
                </c:pt>
                <c:pt idx="2537">
                  <c:v>8.530364431454654E-2</c:v>
                </c:pt>
                <c:pt idx="2538">
                  <c:v>8.5341841563020576E-2</c:v>
                </c:pt>
                <c:pt idx="2539">
                  <c:v>8.5380042394494593E-2</c:v>
                </c:pt>
                <c:pt idx="2540">
                  <c:v>8.5418246808933243E-2</c:v>
                </c:pt>
                <c:pt idx="2541">
                  <c:v>8.5456454806301055E-2</c:v>
                </c:pt>
                <c:pt idx="2542">
                  <c:v>8.5494666386562654E-2</c:v>
                </c:pt>
                <c:pt idx="2543">
                  <c:v>8.5532881549682652E-2</c:v>
                </c:pt>
                <c:pt idx="2544">
                  <c:v>8.5571100295625618E-2</c:v>
                </c:pt>
                <c:pt idx="2545">
                  <c:v>8.5609322624356166E-2</c:v>
                </c:pt>
                <c:pt idx="2546">
                  <c:v>8.5647548535838863E-2</c:v>
                </c:pt>
                <c:pt idx="2547">
                  <c:v>8.5685778030038365E-2</c:v>
                </c:pt>
                <c:pt idx="2548">
                  <c:v>8.5724011106919212E-2</c:v>
                </c:pt>
                <c:pt idx="2549">
                  <c:v>8.5762247766446018E-2</c:v>
                </c:pt>
                <c:pt idx="2550">
                  <c:v>8.580048800858342E-2</c:v>
                </c:pt>
                <c:pt idx="2551">
                  <c:v>8.5838731833295934E-2</c:v>
                </c:pt>
                <c:pt idx="2552">
                  <c:v>8.587697924054824E-2</c:v>
                </c:pt>
                <c:pt idx="2553">
                  <c:v>8.5915230230304868E-2</c:v>
                </c:pt>
                <c:pt idx="2554">
                  <c:v>8.5953484802530455E-2</c:v>
                </c:pt>
                <c:pt idx="2555">
                  <c:v>8.599174295718956E-2</c:v>
                </c:pt>
                <c:pt idx="2556">
                  <c:v>8.6030004694246848E-2</c:v>
                </c:pt>
                <c:pt idx="2557">
                  <c:v>8.6068270013666834E-2</c:v>
                </c:pt>
                <c:pt idx="2558">
                  <c:v>8.6106538915414199E-2</c:v>
                </c:pt>
                <c:pt idx="2559">
                  <c:v>8.6144811399453458E-2</c:v>
                </c:pt>
                <c:pt idx="2560">
                  <c:v>8.618308746574925E-2</c:v>
                </c:pt>
                <c:pt idx="2561">
                  <c:v>8.6221367114266173E-2</c:v>
                </c:pt>
                <c:pt idx="2562">
                  <c:v>8.6259650344968797E-2</c:v>
                </c:pt>
                <c:pt idx="2563">
                  <c:v>8.6297937157821761E-2</c:v>
                </c:pt>
                <c:pt idx="2564">
                  <c:v>8.6336227552789621E-2</c:v>
                </c:pt>
                <c:pt idx="2565">
                  <c:v>8.6374521529837003E-2</c:v>
                </c:pt>
                <c:pt idx="2566">
                  <c:v>8.6412819088928491E-2</c:v>
                </c:pt>
                <c:pt idx="2567">
                  <c:v>8.6451120230028683E-2</c:v>
                </c:pt>
                <c:pt idx="2568">
                  <c:v>8.6489424953102176E-2</c:v>
                </c:pt>
                <c:pt idx="2569">
                  <c:v>8.6527733258113554E-2</c:v>
                </c:pt>
                <c:pt idx="2570">
                  <c:v>8.6566045145027443E-2</c:v>
                </c:pt>
                <c:pt idx="2571">
                  <c:v>8.6604360613808412E-2</c:v>
                </c:pt>
                <c:pt idx="2572">
                  <c:v>8.664267966442106E-2</c:v>
                </c:pt>
                <c:pt idx="2573">
                  <c:v>8.6681002296830012E-2</c:v>
                </c:pt>
                <c:pt idx="2574">
                  <c:v>8.6719328510999838E-2</c:v>
                </c:pt>
                <c:pt idx="2575">
                  <c:v>8.6757658306895136E-2</c:v>
                </c:pt>
                <c:pt idx="2576">
                  <c:v>8.6795991684480503E-2</c:v>
                </c:pt>
                <c:pt idx="2577">
                  <c:v>8.6834328643720551E-2</c:v>
                </c:pt>
                <c:pt idx="2578">
                  <c:v>8.6872669184579851E-2</c:v>
                </c:pt>
                <c:pt idx="2579">
                  <c:v>8.6911013307023027E-2</c:v>
                </c:pt>
                <c:pt idx="2580">
                  <c:v>8.6949361011014664E-2</c:v>
                </c:pt>
                <c:pt idx="2581">
                  <c:v>8.6987712296519373E-2</c:v>
                </c:pt>
                <c:pt idx="2582">
                  <c:v>8.7026067163501683E-2</c:v>
                </c:pt>
                <c:pt idx="2583">
                  <c:v>8.7064425611926302E-2</c:v>
                </c:pt>
                <c:pt idx="2584">
                  <c:v>8.7102787641757745E-2</c:v>
                </c:pt>
                <c:pt idx="2585">
                  <c:v>8.7141153252960624E-2</c:v>
                </c:pt>
                <c:pt idx="2586">
                  <c:v>8.7179522445499549E-2</c:v>
                </c:pt>
                <c:pt idx="2587">
                  <c:v>8.721789521933912E-2</c:v>
                </c:pt>
                <c:pt idx="2588">
                  <c:v>8.7256271574443919E-2</c:v>
                </c:pt>
                <c:pt idx="2589">
                  <c:v>8.7294651510778531E-2</c:v>
                </c:pt>
                <c:pt idx="2590">
                  <c:v>8.733303502830761E-2</c:v>
                </c:pt>
                <c:pt idx="2591">
                  <c:v>8.7371422126995696E-2</c:v>
                </c:pt>
                <c:pt idx="2592">
                  <c:v>8.7409812806807374E-2</c:v>
                </c:pt>
                <c:pt idx="2593">
                  <c:v>8.7448207067707312E-2</c:v>
                </c:pt>
                <c:pt idx="2594">
                  <c:v>8.7486604909660037E-2</c:v>
                </c:pt>
                <c:pt idx="2595">
                  <c:v>8.7525006332630176E-2</c:v>
                </c:pt>
                <c:pt idx="2596">
                  <c:v>8.7563411336582311E-2</c:v>
                </c:pt>
                <c:pt idx="2597">
                  <c:v>8.7601819921481083E-2</c:v>
                </c:pt>
                <c:pt idx="2598">
                  <c:v>8.7640232087291034E-2</c:v>
                </c:pt>
                <c:pt idx="2599">
                  <c:v>8.7678647833976789E-2</c:v>
                </c:pt>
                <c:pt idx="2600">
                  <c:v>8.7717067161502932E-2</c:v>
                </c:pt>
                <c:pt idx="2601">
                  <c:v>8.7755490069834075E-2</c:v>
                </c:pt>
                <c:pt idx="2602">
                  <c:v>8.7793916558934801E-2</c:v>
                </c:pt>
                <c:pt idx="2603">
                  <c:v>8.7832346628769695E-2</c:v>
                </c:pt>
                <c:pt idx="2604">
                  <c:v>8.7870780279303395E-2</c:v>
                </c:pt>
                <c:pt idx="2605">
                  <c:v>8.7909217510500459E-2</c:v>
                </c:pt>
                <c:pt idx="2606">
                  <c:v>8.7947658322325498E-2</c:v>
                </c:pt>
                <c:pt idx="2607">
                  <c:v>8.7986102714743109E-2</c:v>
                </c:pt>
                <c:pt idx="2608">
                  <c:v>8.802455068771789E-2</c:v>
                </c:pt>
                <c:pt idx="2609">
                  <c:v>8.8063002241214439E-2</c:v>
                </c:pt>
                <c:pt idx="2610">
                  <c:v>8.8101457375197326E-2</c:v>
                </c:pt>
                <c:pt idx="2611">
                  <c:v>8.8139916089631204E-2</c:v>
                </c:pt>
                <c:pt idx="2612">
                  <c:v>8.8178378384480602E-2</c:v>
                </c:pt>
                <c:pt idx="2613">
                  <c:v>8.8216844259710173E-2</c:v>
                </c:pt>
                <c:pt idx="2614">
                  <c:v>8.8255313715284486E-2</c:v>
                </c:pt>
                <c:pt idx="2615">
                  <c:v>8.8293786751168141E-2</c:v>
                </c:pt>
                <c:pt idx="2616">
                  <c:v>8.8332263367325761E-2</c:v>
                </c:pt>
                <c:pt idx="2617">
                  <c:v>8.8370743563721876E-2</c:v>
                </c:pt>
                <c:pt idx="2618">
                  <c:v>8.8409227340321153E-2</c:v>
                </c:pt>
                <c:pt idx="2619">
                  <c:v>8.8447714697088148E-2</c:v>
                </c:pt>
                <c:pt idx="2620">
                  <c:v>8.84862056339875E-2</c:v>
                </c:pt>
                <c:pt idx="2621">
                  <c:v>8.8524700150983737E-2</c:v>
                </c:pt>
                <c:pt idx="2622">
                  <c:v>8.8563198248041528E-2</c:v>
                </c:pt>
                <c:pt idx="2623">
                  <c:v>8.8601699925125413E-2</c:v>
                </c:pt>
                <c:pt idx="2624">
                  <c:v>8.8640205182200033E-2</c:v>
                </c:pt>
                <c:pt idx="2625">
                  <c:v>8.8678714019229943E-2</c:v>
                </c:pt>
                <c:pt idx="2626">
                  <c:v>8.8717226436179755E-2</c:v>
                </c:pt>
                <c:pt idx="2627">
                  <c:v>8.8755742433014095E-2</c:v>
                </c:pt>
                <c:pt idx="2628">
                  <c:v>8.8794262009697533E-2</c:v>
                </c:pt>
                <c:pt idx="2629">
                  <c:v>8.8832785166194667E-2</c:v>
                </c:pt>
                <c:pt idx="2630">
                  <c:v>8.8871311902470065E-2</c:v>
                </c:pt>
                <c:pt idx="2631">
                  <c:v>8.8909842218488411E-2</c:v>
                </c:pt>
                <c:pt idx="2632">
                  <c:v>8.8948376114214189E-2</c:v>
                </c:pt>
                <c:pt idx="2633">
                  <c:v>8.8986913589612082E-2</c:v>
                </c:pt>
                <c:pt idx="2634">
                  <c:v>8.9025454644646659E-2</c:v>
                </c:pt>
                <c:pt idx="2635">
                  <c:v>8.9063999279282505E-2</c:v>
                </c:pt>
                <c:pt idx="2636">
                  <c:v>8.910254749348423E-2</c:v>
                </c:pt>
                <c:pt idx="2637">
                  <c:v>8.9141099287216405E-2</c:v>
                </c:pt>
                <c:pt idx="2638">
                  <c:v>8.9179654660443683E-2</c:v>
                </c:pt>
                <c:pt idx="2639">
                  <c:v>8.9218213613130579E-2</c:v>
                </c:pt>
                <c:pt idx="2640">
                  <c:v>8.9256776145241787E-2</c:v>
                </c:pt>
                <c:pt idx="2641">
                  <c:v>8.9295342256741836E-2</c:v>
                </c:pt>
                <c:pt idx="2642">
                  <c:v>8.933391194759531E-2</c:v>
                </c:pt>
                <c:pt idx="2643">
                  <c:v>8.9372485217766875E-2</c:v>
                </c:pt>
                <c:pt idx="2644">
                  <c:v>8.9411062067221075E-2</c:v>
                </c:pt>
                <c:pt idx="2645">
                  <c:v>8.9449642495922507E-2</c:v>
                </c:pt>
                <c:pt idx="2646">
                  <c:v>8.9488226503835797E-2</c:v>
                </c:pt>
                <c:pt idx="2647">
                  <c:v>8.9526814090925527E-2</c:v>
                </c:pt>
                <c:pt idx="2648">
                  <c:v>8.9565405257156269E-2</c:v>
                </c:pt>
                <c:pt idx="2649">
                  <c:v>8.9604000002492648E-2</c:v>
                </c:pt>
                <c:pt idx="2650">
                  <c:v>8.9642598326899275E-2</c:v>
                </c:pt>
                <c:pt idx="2651">
                  <c:v>8.9681200230340721E-2</c:v>
                </c:pt>
                <c:pt idx="2652">
                  <c:v>8.9719805712781583E-2</c:v>
                </c:pt>
                <c:pt idx="2653">
                  <c:v>8.975841477418646E-2</c:v>
                </c:pt>
                <c:pt idx="2654">
                  <c:v>8.9797027414519962E-2</c:v>
                </c:pt>
                <c:pt idx="2655">
                  <c:v>8.9835643633746659E-2</c:v>
                </c:pt>
                <c:pt idx="2656">
                  <c:v>8.9874263431831178E-2</c:v>
                </c:pt>
                <c:pt idx="2657">
                  <c:v>8.9912886808738088E-2</c:v>
                </c:pt>
                <c:pt idx="2658">
                  <c:v>8.9951513764432015E-2</c:v>
                </c:pt>
                <c:pt idx="2659">
                  <c:v>8.9990144298877542E-2</c:v>
                </c:pt>
                <c:pt idx="2660">
                  <c:v>9.002877841203924E-2</c:v>
                </c:pt>
                <c:pt idx="2661">
                  <c:v>9.0067416103881762E-2</c:v>
                </c:pt>
                <c:pt idx="2662">
                  <c:v>9.010605737436965E-2</c:v>
                </c:pt>
                <c:pt idx="2663">
                  <c:v>9.0144702223467529E-2</c:v>
                </c:pt>
                <c:pt idx="2664">
                  <c:v>9.0183350651139985E-2</c:v>
                </c:pt>
                <c:pt idx="2665">
                  <c:v>9.0222002657351613E-2</c:v>
                </c:pt>
                <c:pt idx="2666">
                  <c:v>9.0260658242067027E-2</c:v>
                </c:pt>
                <c:pt idx="2667">
                  <c:v>9.0299317405250809E-2</c:v>
                </c:pt>
                <c:pt idx="2668">
                  <c:v>9.0337980146867572E-2</c:v>
                </c:pt>
                <c:pt idx="2669">
                  <c:v>9.0376646466881885E-2</c:v>
                </c:pt>
                <c:pt idx="2670">
                  <c:v>9.0415316365258361E-2</c:v>
                </c:pt>
                <c:pt idx="2671">
                  <c:v>9.0453989841961596E-2</c:v>
                </c:pt>
                <c:pt idx="2672">
                  <c:v>9.0492666896956189E-2</c:v>
                </c:pt>
                <c:pt idx="2673">
                  <c:v>9.0531347530206724E-2</c:v>
                </c:pt>
                <c:pt idx="2674">
                  <c:v>9.0570031741677839E-2</c:v>
                </c:pt>
                <c:pt idx="2675">
                  <c:v>9.0608719531334064E-2</c:v>
                </c:pt>
                <c:pt idx="2676">
                  <c:v>9.0647410899140052E-2</c:v>
                </c:pt>
                <c:pt idx="2677">
                  <c:v>9.0686105845060372E-2</c:v>
                </c:pt>
                <c:pt idx="2678">
                  <c:v>9.0724804369059622E-2</c:v>
                </c:pt>
                <c:pt idx="2679">
                  <c:v>9.0763506471102401E-2</c:v>
                </c:pt>
                <c:pt idx="2680">
                  <c:v>9.0802212151153319E-2</c:v>
                </c:pt>
                <c:pt idx="2681">
                  <c:v>9.0840921409176961E-2</c:v>
                </c:pt>
                <c:pt idx="2682">
                  <c:v>9.0879634245137925E-2</c:v>
                </c:pt>
                <c:pt idx="2683">
                  <c:v>9.0918350659000793E-2</c:v>
                </c:pt>
                <c:pt idx="2684">
                  <c:v>9.0957070650730193E-2</c:v>
                </c:pt>
                <c:pt idx="2685">
                  <c:v>9.0995794220290707E-2</c:v>
                </c:pt>
                <c:pt idx="2686">
                  <c:v>9.103452136764692E-2</c:v>
                </c:pt>
                <c:pt idx="2687">
                  <c:v>9.1073252092763429E-2</c:v>
                </c:pt>
                <c:pt idx="2688">
                  <c:v>9.111198639560486E-2</c:v>
                </c:pt>
                <c:pt idx="2689">
                  <c:v>9.1150724276135769E-2</c:v>
                </c:pt>
                <c:pt idx="2690">
                  <c:v>9.1189465734320782E-2</c:v>
                </c:pt>
                <c:pt idx="2691">
                  <c:v>9.122821077012451E-2</c:v>
                </c:pt>
                <c:pt idx="2692">
                  <c:v>9.1266959383511481E-2</c:v>
                </c:pt>
                <c:pt idx="2693">
                  <c:v>9.1305711574446377E-2</c:v>
                </c:pt>
                <c:pt idx="2694">
                  <c:v>9.134446734289374E-2</c:v>
                </c:pt>
                <c:pt idx="2695">
                  <c:v>9.1383226688818181E-2</c:v>
                </c:pt>
                <c:pt idx="2696">
                  <c:v>9.1421989612184285E-2</c:v>
                </c:pt>
                <c:pt idx="2697">
                  <c:v>9.146075611295669E-2</c:v>
                </c:pt>
                <c:pt idx="2698">
                  <c:v>9.1499526191099939E-2</c:v>
                </c:pt>
                <c:pt idx="2699">
                  <c:v>9.1538299846578658E-2</c:v>
                </c:pt>
                <c:pt idx="2700">
                  <c:v>9.1577077079357458E-2</c:v>
                </c:pt>
                <c:pt idx="2701">
                  <c:v>9.1615857889400895E-2</c:v>
                </c:pt>
                <c:pt idx="2702">
                  <c:v>9.1654642276673595E-2</c:v>
                </c:pt>
                <c:pt idx="2703">
                  <c:v>9.1693430241140142E-2</c:v>
                </c:pt>
                <c:pt idx="2704">
                  <c:v>9.1732221782765147E-2</c:v>
                </c:pt>
                <c:pt idx="2705">
                  <c:v>9.1771016901513194E-2</c:v>
                </c:pt>
                <c:pt idx="2706">
                  <c:v>9.1809815597348868E-2</c:v>
                </c:pt>
                <c:pt idx="2707">
                  <c:v>9.1848617870236807E-2</c:v>
                </c:pt>
                <c:pt idx="2708">
                  <c:v>9.1887423720141581E-2</c:v>
                </c:pt>
                <c:pt idx="2709">
                  <c:v>9.1926233147027761E-2</c:v>
                </c:pt>
                <c:pt idx="2710">
                  <c:v>9.1965046150859972E-2</c:v>
                </c:pt>
                <c:pt idx="2711">
                  <c:v>9.200386273160284E-2</c:v>
                </c:pt>
                <c:pt idx="2712">
                  <c:v>9.204268288922092E-2</c:v>
                </c:pt>
                <c:pt idx="2713">
                  <c:v>9.208150662367881E-2</c:v>
                </c:pt>
                <c:pt idx="2714">
                  <c:v>9.2120333934941095E-2</c:v>
                </c:pt>
                <c:pt idx="2715">
                  <c:v>9.2159164822972428E-2</c:v>
                </c:pt>
                <c:pt idx="2716">
                  <c:v>9.2197999287737351E-2</c:v>
                </c:pt>
                <c:pt idx="2717">
                  <c:v>9.2236837329200488E-2</c:v>
                </c:pt>
                <c:pt idx="2718">
                  <c:v>9.2275678947326426E-2</c:v>
                </c:pt>
                <c:pt idx="2719">
                  <c:v>9.2314524142079746E-2</c:v>
                </c:pt>
                <c:pt idx="2720">
                  <c:v>9.2353372913425075E-2</c:v>
                </c:pt>
                <c:pt idx="2721">
                  <c:v>9.2392225261326996E-2</c:v>
                </c:pt>
                <c:pt idx="2722">
                  <c:v>9.2431081185750108E-2</c:v>
                </c:pt>
                <c:pt idx="2723">
                  <c:v>9.2469940686658994E-2</c:v>
                </c:pt>
                <c:pt idx="2724">
                  <c:v>9.250880376401828E-2</c:v>
                </c:pt>
                <c:pt idx="2725">
                  <c:v>9.2547670417792535E-2</c:v>
                </c:pt>
                <c:pt idx="2726">
                  <c:v>9.2586540647946372E-2</c:v>
                </c:pt>
                <c:pt idx="2727">
                  <c:v>9.2625414454444388E-2</c:v>
                </c:pt>
                <c:pt idx="2728">
                  <c:v>9.2664291837251167E-2</c:v>
                </c:pt>
                <c:pt idx="2729">
                  <c:v>9.2703172796331293E-2</c:v>
                </c:pt>
                <c:pt idx="2730">
                  <c:v>9.2742057331649391E-2</c:v>
                </c:pt>
                <c:pt idx="2731">
                  <c:v>9.2780945443170074E-2</c:v>
                </c:pt>
                <c:pt idx="2732">
                  <c:v>9.2819837130857882E-2</c:v>
                </c:pt>
                <c:pt idx="2733">
                  <c:v>9.2858732394677443E-2</c:v>
                </c:pt>
                <c:pt idx="2734">
                  <c:v>9.2897631234593381E-2</c:v>
                </c:pt>
                <c:pt idx="2735">
                  <c:v>9.2936533650570252E-2</c:v>
                </c:pt>
                <c:pt idx="2736">
                  <c:v>9.2975439642572655E-2</c:v>
                </c:pt>
                <c:pt idx="2737">
                  <c:v>9.3014349210565186E-2</c:v>
                </c:pt>
                <c:pt idx="2738">
                  <c:v>9.3053262354512487E-2</c:v>
                </c:pt>
                <c:pt idx="2739">
                  <c:v>9.3092179074379097E-2</c:v>
                </c:pt>
                <c:pt idx="2740">
                  <c:v>9.3131099370129644E-2</c:v>
                </c:pt>
                <c:pt idx="2741">
                  <c:v>9.3170023241728725E-2</c:v>
                </c:pt>
                <c:pt idx="2742">
                  <c:v>9.3208950689140924E-2</c:v>
                </c:pt>
                <c:pt idx="2743">
                  <c:v>9.3247881712330824E-2</c:v>
                </c:pt>
                <c:pt idx="2744">
                  <c:v>9.3286816311263052E-2</c:v>
                </c:pt>
                <c:pt idx="2745">
                  <c:v>9.3325754485902204E-2</c:v>
                </c:pt>
                <c:pt idx="2746">
                  <c:v>9.3364696236212824E-2</c:v>
                </c:pt>
                <c:pt idx="2747">
                  <c:v>9.3403641562159592E-2</c:v>
                </c:pt>
                <c:pt idx="2748">
                  <c:v>9.3442590463707051E-2</c:v>
                </c:pt>
                <c:pt idx="2749">
                  <c:v>9.3481542940819812E-2</c:v>
                </c:pt>
                <c:pt idx="2750">
                  <c:v>9.3520498993462486E-2</c:v>
                </c:pt>
                <c:pt idx="2751">
                  <c:v>9.3559458621599617E-2</c:v>
                </c:pt>
                <c:pt idx="2752">
                  <c:v>9.3598421825195857E-2</c:v>
                </c:pt>
                <c:pt idx="2753">
                  <c:v>9.3637388604215777E-2</c:v>
                </c:pt>
                <c:pt idx="2754">
                  <c:v>9.3676358958623987E-2</c:v>
                </c:pt>
                <c:pt idx="2755">
                  <c:v>9.3715332888385086E-2</c:v>
                </c:pt>
                <c:pt idx="2756">
                  <c:v>9.375431039346363E-2</c:v>
                </c:pt>
                <c:pt idx="2757">
                  <c:v>9.3793291473824258E-2</c:v>
                </c:pt>
                <c:pt idx="2758">
                  <c:v>9.3832276129431583E-2</c:v>
                </c:pt>
                <c:pt idx="2759">
                  <c:v>9.3871264360250159E-2</c:v>
                </c:pt>
                <c:pt idx="2760">
                  <c:v>9.3910256166244585E-2</c:v>
                </c:pt>
                <c:pt idx="2761">
                  <c:v>9.3949251547379486E-2</c:v>
                </c:pt>
                <c:pt idx="2762">
                  <c:v>9.3988250503619433E-2</c:v>
                </c:pt>
                <c:pt idx="2763">
                  <c:v>9.4027253034929023E-2</c:v>
                </c:pt>
                <c:pt idx="2764">
                  <c:v>9.4066259141272868E-2</c:v>
                </c:pt>
                <c:pt idx="2765">
                  <c:v>9.4105268822615593E-2</c:v>
                </c:pt>
                <c:pt idx="2766">
                  <c:v>9.4144282078921712E-2</c:v>
                </c:pt>
                <c:pt idx="2767">
                  <c:v>9.4183298910155894E-2</c:v>
                </c:pt>
                <c:pt idx="2768">
                  <c:v>9.4222319316282735E-2</c:v>
                </c:pt>
                <c:pt idx="2769">
                  <c:v>9.4261343297266764E-2</c:v>
                </c:pt>
                <c:pt idx="2770">
                  <c:v>9.4300370853072663E-2</c:v>
                </c:pt>
                <c:pt idx="2771">
                  <c:v>9.4339401983664958E-2</c:v>
                </c:pt>
                <c:pt idx="2772">
                  <c:v>9.4378436689008291E-2</c:v>
                </c:pt>
                <c:pt idx="2773">
                  <c:v>9.441747496906723E-2</c:v>
                </c:pt>
                <c:pt idx="2774">
                  <c:v>9.4456516823806388E-2</c:v>
                </c:pt>
                <c:pt idx="2775">
                  <c:v>9.449556225319039E-2</c:v>
                </c:pt>
                <c:pt idx="2776">
                  <c:v>9.4534611257183751E-2</c:v>
                </c:pt>
                <c:pt idx="2777">
                  <c:v>9.4573663835751165E-2</c:v>
                </c:pt>
                <c:pt idx="2778">
                  <c:v>9.4612719988857161E-2</c:v>
                </c:pt>
                <c:pt idx="2779">
                  <c:v>9.465177971646635E-2</c:v>
                </c:pt>
                <c:pt idx="2780">
                  <c:v>9.4690843018543344E-2</c:v>
                </c:pt>
                <c:pt idx="2781">
                  <c:v>9.4729909895052741E-2</c:v>
                </c:pt>
                <c:pt idx="2782">
                  <c:v>9.4768980345959111E-2</c:v>
                </c:pt>
                <c:pt idx="2783">
                  <c:v>9.4808054371227066E-2</c:v>
                </c:pt>
                <c:pt idx="2784">
                  <c:v>9.484713197082123E-2</c:v>
                </c:pt>
                <c:pt idx="2785">
                  <c:v>9.4886213144706147E-2</c:v>
                </c:pt>
                <c:pt idx="2786">
                  <c:v>9.4925297892846441E-2</c:v>
                </c:pt>
                <c:pt idx="2787">
                  <c:v>9.4964386215206711E-2</c:v>
                </c:pt>
                <c:pt idx="2788">
                  <c:v>9.5003478111751583E-2</c:v>
                </c:pt>
                <c:pt idx="2789">
                  <c:v>9.5042573582445597E-2</c:v>
                </c:pt>
                <c:pt idx="2790">
                  <c:v>9.5081672627253366E-2</c:v>
                </c:pt>
                <c:pt idx="2791">
                  <c:v>9.5120775246139516E-2</c:v>
                </c:pt>
                <c:pt idx="2792">
                  <c:v>9.5159881439068589E-2</c:v>
                </c:pt>
                <c:pt idx="2793">
                  <c:v>9.5198991206005237E-2</c:v>
                </c:pt>
                <c:pt idx="2794">
                  <c:v>9.5238104546914018E-2</c:v>
                </c:pt>
                <c:pt idx="2795">
                  <c:v>9.527722146175957E-2</c:v>
                </c:pt>
                <c:pt idx="2796">
                  <c:v>9.531634195050645E-2</c:v>
                </c:pt>
                <c:pt idx="2797">
                  <c:v>9.5355466013119297E-2</c:v>
                </c:pt>
                <c:pt idx="2798">
                  <c:v>9.5394593649562653E-2</c:v>
                </c:pt>
                <c:pt idx="2799">
                  <c:v>9.5433724859801158E-2</c:v>
                </c:pt>
                <c:pt idx="2800">
                  <c:v>9.5472859643799382E-2</c:v>
                </c:pt>
                <c:pt idx="2801">
                  <c:v>9.5511998001521922E-2</c:v>
                </c:pt>
                <c:pt idx="2802">
                  <c:v>9.5551139932933418E-2</c:v>
                </c:pt>
                <c:pt idx="2803">
                  <c:v>9.5590285437998385E-2</c:v>
                </c:pt>
                <c:pt idx="2804">
                  <c:v>9.5629434516681516E-2</c:v>
                </c:pt>
                <c:pt idx="2805">
                  <c:v>9.5668587168947328E-2</c:v>
                </c:pt>
                <c:pt idx="2806">
                  <c:v>9.5707743394760472E-2</c:v>
                </c:pt>
                <c:pt idx="2807">
                  <c:v>9.5746903194085506E-2</c:v>
                </c:pt>
                <c:pt idx="2808">
                  <c:v>9.5786066566887068E-2</c:v>
                </c:pt>
                <c:pt idx="2809">
                  <c:v>9.5825233513129715E-2</c:v>
                </c:pt>
                <c:pt idx="2810">
                  <c:v>9.5864404032778058E-2</c:v>
                </c:pt>
                <c:pt idx="2811">
                  <c:v>9.5903578125796696E-2</c:v>
                </c:pt>
                <c:pt idx="2812">
                  <c:v>9.5942755792150225E-2</c:v>
                </c:pt>
                <c:pt idx="2813">
                  <c:v>9.5981937031803244E-2</c:v>
                </c:pt>
                <c:pt idx="2814">
                  <c:v>9.6021121844720336E-2</c:v>
                </c:pt>
                <c:pt idx="2815">
                  <c:v>9.6060310230866128E-2</c:v>
                </c:pt>
                <c:pt idx="2816">
                  <c:v>9.6099502190205174E-2</c:v>
                </c:pt>
                <c:pt idx="2817">
                  <c:v>9.6138697722702102E-2</c:v>
                </c:pt>
                <c:pt idx="2818">
                  <c:v>9.6177896828321507E-2</c:v>
                </c:pt>
                <c:pt idx="2819">
                  <c:v>9.6217099507027976E-2</c:v>
                </c:pt>
                <c:pt idx="2820">
                  <c:v>9.6256305758786104E-2</c:v>
                </c:pt>
                <c:pt idx="2821">
                  <c:v>9.6295515583560476E-2</c:v>
                </c:pt>
                <c:pt idx="2822">
                  <c:v>9.6334728981315745E-2</c:v>
                </c:pt>
                <c:pt idx="2823">
                  <c:v>9.6373945952016427E-2</c:v>
                </c:pt>
                <c:pt idx="2824">
                  <c:v>9.6413166495627187E-2</c:v>
                </c:pt>
                <c:pt idx="2825">
                  <c:v>9.6452390612112596E-2</c:v>
                </c:pt>
                <c:pt idx="2826">
                  <c:v>9.6491618301437224E-2</c:v>
                </c:pt>
                <c:pt idx="2827">
                  <c:v>9.6530849563565724E-2</c:v>
                </c:pt>
                <c:pt idx="2828">
                  <c:v>9.6570084398462624E-2</c:v>
                </c:pt>
                <c:pt idx="2829">
                  <c:v>9.6609322806092593E-2</c:v>
                </c:pt>
                <c:pt idx="2830">
                  <c:v>9.6648564786420157E-2</c:v>
                </c:pt>
                <c:pt idx="2831">
                  <c:v>9.6687810339409985E-2</c:v>
                </c:pt>
                <c:pt idx="2832">
                  <c:v>9.6727059465026619E-2</c:v>
                </c:pt>
                <c:pt idx="2833">
                  <c:v>9.6766312163234669E-2</c:v>
                </c:pt>
                <c:pt idx="2834">
                  <c:v>9.6805568433998762E-2</c:v>
                </c:pt>
                <c:pt idx="2835">
                  <c:v>9.684482827728344E-2</c:v>
                </c:pt>
                <c:pt idx="2836">
                  <c:v>9.6884091693053329E-2</c:v>
                </c:pt>
                <c:pt idx="2837">
                  <c:v>9.6923358681273039E-2</c:v>
                </c:pt>
                <c:pt idx="2838">
                  <c:v>9.6962629241907169E-2</c:v>
                </c:pt>
                <c:pt idx="2839">
                  <c:v>9.7001903374920262E-2</c:v>
                </c:pt>
                <c:pt idx="2840">
                  <c:v>9.7041181080276956E-2</c:v>
                </c:pt>
                <c:pt idx="2841">
                  <c:v>9.7080462357941877E-2</c:v>
                </c:pt>
                <c:pt idx="2842">
                  <c:v>9.7119747207879567E-2</c:v>
                </c:pt>
                <c:pt idx="2843">
                  <c:v>9.7159035630054638E-2</c:v>
                </c:pt>
                <c:pt idx="2844">
                  <c:v>9.7198327624431688E-2</c:v>
                </c:pt>
                <c:pt idx="2845">
                  <c:v>9.7237623190975342E-2</c:v>
                </c:pt>
                <c:pt idx="2846">
                  <c:v>9.7276922329650156E-2</c:v>
                </c:pt>
                <c:pt idx="2847">
                  <c:v>9.7316225040420756E-2</c:v>
                </c:pt>
                <c:pt idx="2848">
                  <c:v>9.7355531323251726E-2</c:v>
                </c:pt>
                <c:pt idx="2849">
                  <c:v>9.7394841178107663E-2</c:v>
                </c:pt>
                <c:pt idx="2850">
                  <c:v>9.7434154604953152E-2</c:v>
                </c:pt>
                <c:pt idx="2851">
                  <c:v>9.7473471603752818E-2</c:v>
                </c:pt>
                <c:pt idx="2852">
                  <c:v>9.751279217447123E-2</c:v>
                </c:pt>
                <c:pt idx="2853">
                  <c:v>9.7552116317072987E-2</c:v>
                </c:pt>
                <c:pt idx="2854">
                  <c:v>9.7591444031522714E-2</c:v>
                </c:pt>
                <c:pt idx="2855">
                  <c:v>9.7630775317784982E-2</c:v>
                </c:pt>
                <c:pt idx="2856">
                  <c:v>9.7670110175824401E-2</c:v>
                </c:pt>
                <c:pt idx="2857">
                  <c:v>9.7709448605605542E-2</c:v>
                </c:pt>
                <c:pt idx="2858">
                  <c:v>9.7748790607093031E-2</c:v>
                </c:pt>
                <c:pt idx="2859">
                  <c:v>9.7788136180251464E-2</c:v>
                </c:pt>
                <c:pt idx="2860">
                  <c:v>9.7827485325045427E-2</c:v>
                </c:pt>
                <c:pt idx="2861">
                  <c:v>9.7866838041439502E-2</c:v>
                </c:pt>
                <c:pt idx="2862">
                  <c:v>9.7906194329398302E-2</c:v>
                </c:pt>
                <c:pt idx="2863">
                  <c:v>9.7945554188886438E-2</c:v>
                </c:pt>
                <c:pt idx="2864">
                  <c:v>9.7984917619868481E-2</c:v>
                </c:pt>
                <c:pt idx="2865">
                  <c:v>9.8024284622309041E-2</c:v>
                </c:pt>
                <c:pt idx="2866">
                  <c:v>9.8063655196172717E-2</c:v>
                </c:pt>
                <c:pt idx="2867">
                  <c:v>9.8103029341424078E-2</c:v>
                </c:pt>
                <c:pt idx="2868">
                  <c:v>9.8142407058027792E-2</c:v>
                </c:pt>
                <c:pt idx="2869">
                  <c:v>9.8181788345948359E-2</c:v>
                </c:pt>
                <c:pt idx="2870">
                  <c:v>9.8221173205150447E-2</c:v>
                </c:pt>
                <c:pt idx="2871">
                  <c:v>9.8260561635598612E-2</c:v>
                </c:pt>
                <c:pt idx="2872">
                  <c:v>9.8299953637257492E-2</c:v>
                </c:pt>
                <c:pt idx="2873">
                  <c:v>9.8339349210091645E-2</c:v>
                </c:pt>
                <c:pt idx="2874">
                  <c:v>9.8378748354065682E-2</c:v>
                </c:pt>
                <c:pt idx="2875">
                  <c:v>9.8418151069144214E-2</c:v>
                </c:pt>
                <c:pt idx="2876">
                  <c:v>9.8457557355291811E-2</c:v>
                </c:pt>
                <c:pt idx="2877">
                  <c:v>9.8496967212473072E-2</c:v>
                </c:pt>
                <c:pt idx="2878">
                  <c:v>9.8536380640652607E-2</c:v>
                </c:pt>
                <c:pt idx="2879">
                  <c:v>9.8575797639795043E-2</c:v>
                </c:pt>
                <c:pt idx="2880">
                  <c:v>9.8615218209864894E-2</c:v>
                </c:pt>
                <c:pt idx="2881">
                  <c:v>9.8654642350826841E-2</c:v>
                </c:pt>
                <c:pt idx="2882">
                  <c:v>9.8694070062645425E-2</c:v>
                </c:pt>
                <c:pt idx="2883">
                  <c:v>9.8733501345285274E-2</c:v>
                </c:pt>
                <c:pt idx="2884">
                  <c:v>9.8772936198710984E-2</c:v>
                </c:pt>
                <c:pt idx="2885">
                  <c:v>9.8812374622887125E-2</c:v>
                </c:pt>
                <c:pt idx="2886">
                  <c:v>9.8851816617778324E-2</c:v>
                </c:pt>
                <c:pt idx="2887">
                  <c:v>9.8891262183349149E-2</c:v>
                </c:pt>
                <c:pt idx="2888">
                  <c:v>9.8930711319564227E-2</c:v>
                </c:pt>
                <c:pt idx="2889">
                  <c:v>9.8970164026388141E-2</c:v>
                </c:pt>
                <c:pt idx="2890">
                  <c:v>9.9009620303785476E-2</c:v>
                </c:pt>
                <c:pt idx="2891">
                  <c:v>9.9049080151720842E-2</c:v>
                </c:pt>
                <c:pt idx="2892">
                  <c:v>9.9088543570158838E-2</c:v>
                </c:pt>
                <c:pt idx="2893">
                  <c:v>9.9128010559064048E-2</c:v>
                </c:pt>
                <c:pt idx="2894">
                  <c:v>9.9167481118401068E-2</c:v>
                </c:pt>
                <c:pt idx="2895">
                  <c:v>9.9206955248134526E-2</c:v>
                </c:pt>
                <c:pt idx="2896">
                  <c:v>9.9246432948228977E-2</c:v>
                </c:pt>
                <c:pt idx="2897">
                  <c:v>9.9285914218649032E-2</c:v>
                </c:pt>
                <c:pt idx="2898">
                  <c:v>9.9325399059359304E-2</c:v>
                </c:pt>
                <c:pt idx="2899">
                  <c:v>9.936488747032439E-2</c:v>
                </c:pt>
                <c:pt idx="2900">
                  <c:v>9.9404379451508859E-2</c:v>
                </c:pt>
                <c:pt idx="2901">
                  <c:v>9.9443875002877297E-2</c:v>
                </c:pt>
                <c:pt idx="2902">
                  <c:v>9.9483374124394369E-2</c:v>
                </c:pt>
                <c:pt idx="2903">
                  <c:v>9.9522876816024591E-2</c:v>
                </c:pt>
                <c:pt idx="2904">
                  <c:v>9.956238307773263E-2</c:v>
                </c:pt>
                <c:pt idx="2905">
                  <c:v>9.9601892909483042E-2</c:v>
                </c:pt>
                <c:pt idx="2906">
                  <c:v>9.9641406311240424E-2</c:v>
                </c:pt>
                <c:pt idx="2907">
                  <c:v>9.9680923282969375E-2</c:v>
                </c:pt>
                <c:pt idx="2908">
                  <c:v>9.9720443824634519E-2</c:v>
                </c:pt>
                <c:pt idx="2909">
                  <c:v>9.9759967936200442E-2</c:v>
                </c:pt>
                <c:pt idx="2910">
                  <c:v>9.9799495617631684E-2</c:v>
                </c:pt>
                <c:pt idx="2911">
                  <c:v>9.9839026868892927E-2</c:v>
                </c:pt>
                <c:pt idx="2912">
                  <c:v>9.98785616899487E-2</c:v>
                </c:pt>
                <c:pt idx="2913">
                  <c:v>9.9918100080763655E-2</c:v>
                </c:pt>
                <c:pt idx="2914">
                  <c:v>9.9957642041302336E-2</c:v>
                </c:pt>
                <c:pt idx="2915">
                  <c:v>9.9997187571529381E-2</c:v>
                </c:pt>
                <c:pt idx="2916">
                  <c:v>0.10003673667140936</c:v>
                </c:pt>
                <c:pt idx="2917">
                  <c:v>0.1000762893409069</c:v>
                </c:pt>
                <c:pt idx="2918">
                  <c:v>0.10011584557998657</c:v>
                </c:pt>
                <c:pt idx="2919">
                  <c:v>0.10015540538861296</c:v>
                </c:pt>
                <c:pt idx="2920">
                  <c:v>0.1001949687667507</c:v>
                </c:pt>
                <c:pt idx="2921">
                  <c:v>0.10023453571436436</c:v>
                </c:pt>
                <c:pt idx="2922">
                  <c:v>0.10027410623141855</c:v>
                </c:pt>
                <c:pt idx="2923">
                  <c:v>0.10031368031787785</c:v>
                </c:pt>
                <c:pt idx="2924">
                  <c:v>0.10035325797370688</c:v>
                </c:pt>
                <c:pt idx="2925">
                  <c:v>0.10039283919887022</c:v>
                </c:pt>
                <c:pt idx="2926">
                  <c:v>0.10043242399333248</c:v>
                </c:pt>
                <c:pt idx="2927">
                  <c:v>0.10047201235705824</c:v>
                </c:pt>
                <c:pt idx="2928">
                  <c:v>0.1005116042900121</c:v>
                </c:pt>
                <c:pt idx="2929">
                  <c:v>0.10055119979215868</c:v>
                </c:pt>
                <c:pt idx="2930">
                  <c:v>0.10059079886346253</c:v>
                </c:pt>
                <c:pt idx="2931">
                  <c:v>0.10063040150388831</c:v>
                </c:pt>
                <c:pt idx="2932">
                  <c:v>0.10067000771340055</c:v>
                </c:pt>
                <c:pt idx="2933">
                  <c:v>0.10070961749196389</c:v>
                </c:pt>
                <c:pt idx="2934">
                  <c:v>0.10074923083954293</c:v>
                </c:pt>
                <c:pt idx="2935">
                  <c:v>0.10078884775610224</c:v>
                </c:pt>
                <c:pt idx="2936">
                  <c:v>0.10082846824160642</c:v>
                </c:pt>
                <c:pt idx="2937">
                  <c:v>0.10086809229602008</c:v>
                </c:pt>
                <c:pt idx="2938">
                  <c:v>0.10090771991930785</c:v>
                </c:pt>
                <c:pt idx="2939">
                  <c:v>0.10094735111143423</c:v>
                </c:pt>
                <c:pt idx="2940">
                  <c:v>0.1009869858723639</c:v>
                </c:pt>
                <c:pt idx="2941">
                  <c:v>0.10102662420206143</c:v>
                </c:pt>
                <c:pt idx="2942">
                  <c:v>0.10106626610049144</c:v>
                </c:pt>
                <c:pt idx="2943">
                  <c:v>0.10110591156761846</c:v>
                </c:pt>
                <c:pt idx="2944">
                  <c:v>0.10114556060340717</c:v>
                </c:pt>
                <c:pt idx="2945">
                  <c:v>0.10118521320782212</c:v>
                </c:pt>
                <c:pt idx="2946">
                  <c:v>0.10122486938082791</c:v>
                </c:pt>
                <c:pt idx="2947">
                  <c:v>0.10126452912238913</c:v>
                </c:pt>
                <c:pt idx="2948">
                  <c:v>0.10130419243247039</c:v>
                </c:pt>
                <c:pt idx="2949">
                  <c:v>0.10134385931103633</c:v>
                </c:pt>
                <c:pt idx="2950">
                  <c:v>0.10138352975805145</c:v>
                </c:pt>
                <c:pt idx="2951">
                  <c:v>0.10142320377348042</c:v>
                </c:pt>
                <c:pt idx="2952">
                  <c:v>0.10146288135728784</c:v>
                </c:pt>
                <c:pt idx="2953">
                  <c:v>0.10150256250943825</c:v>
                </c:pt>
                <c:pt idx="2954">
                  <c:v>0.10154224722989628</c:v>
                </c:pt>
                <c:pt idx="2955">
                  <c:v>0.10158193551862653</c:v>
                </c:pt>
                <c:pt idx="2956">
                  <c:v>0.10162162737559359</c:v>
                </c:pt>
                <c:pt idx="2957">
                  <c:v>0.10166132280076204</c:v>
                </c:pt>
                <c:pt idx="2958">
                  <c:v>0.10170102179409654</c:v>
                </c:pt>
                <c:pt idx="2959">
                  <c:v>0.10174072435556164</c:v>
                </c:pt>
                <c:pt idx="2960">
                  <c:v>0.10178043048512188</c:v>
                </c:pt>
                <c:pt idx="2961">
                  <c:v>0.10182014018274198</c:v>
                </c:pt>
                <c:pt idx="2962">
                  <c:v>0.10185985344838643</c:v>
                </c:pt>
                <c:pt idx="2963">
                  <c:v>0.10189957028201989</c:v>
                </c:pt>
                <c:pt idx="2964">
                  <c:v>0.10193929068360692</c:v>
                </c:pt>
                <c:pt idx="2965">
                  <c:v>0.10197901465311215</c:v>
                </c:pt>
                <c:pt idx="2966">
                  <c:v>0.10201874219050015</c:v>
                </c:pt>
                <c:pt idx="2967">
                  <c:v>0.10205847329573553</c:v>
                </c:pt>
                <c:pt idx="2968">
                  <c:v>0.1020982079687829</c:v>
                </c:pt>
                <c:pt idx="2969">
                  <c:v>0.10213794620960681</c:v>
                </c:pt>
                <c:pt idx="2970">
                  <c:v>0.1021776880181719</c:v>
                </c:pt>
                <c:pt idx="2971">
                  <c:v>0.10221743339444274</c:v>
                </c:pt>
                <c:pt idx="2972">
                  <c:v>0.10225718233838395</c:v>
                </c:pt>
                <c:pt idx="2973">
                  <c:v>0.10229693484996011</c:v>
                </c:pt>
                <c:pt idx="2974">
                  <c:v>0.1023366909291358</c:v>
                </c:pt>
                <c:pt idx="2975">
                  <c:v>0.10237645057587569</c:v>
                </c:pt>
                <c:pt idx="2976">
                  <c:v>0.1024162137901443</c:v>
                </c:pt>
                <c:pt idx="2977">
                  <c:v>0.10245598057190625</c:v>
                </c:pt>
                <c:pt idx="2978">
                  <c:v>0.10249575092112613</c:v>
                </c:pt>
                <c:pt idx="2979">
                  <c:v>0.10253552483776857</c:v>
                </c:pt>
                <c:pt idx="2980">
                  <c:v>0.10257530232179812</c:v>
                </c:pt>
                <c:pt idx="2981">
                  <c:v>0.10261508337317941</c:v>
                </c:pt>
                <c:pt idx="2982">
                  <c:v>0.10265486799187702</c:v>
                </c:pt>
                <c:pt idx="2983">
                  <c:v>0.10269465617785556</c:v>
                </c:pt>
                <c:pt idx="2984">
                  <c:v>0.10273444793107962</c:v>
                </c:pt>
                <c:pt idx="2985">
                  <c:v>0.10277424325151378</c:v>
                </c:pt>
                <c:pt idx="2986">
                  <c:v>0.10281404213912268</c:v>
                </c:pt>
                <c:pt idx="2987">
                  <c:v>0.10285384459387086</c:v>
                </c:pt>
                <c:pt idx="2988">
                  <c:v>0.10289365061572298</c:v>
                </c:pt>
                <c:pt idx="2989">
                  <c:v>0.10293346020464356</c:v>
                </c:pt>
                <c:pt idx="2990">
                  <c:v>0.10297327336059726</c:v>
                </c:pt>
                <c:pt idx="2991">
                  <c:v>0.10301309008354867</c:v>
                </c:pt>
                <c:pt idx="2992">
                  <c:v>0.10305291037346237</c:v>
                </c:pt>
                <c:pt idx="2993">
                  <c:v>0.10309273423030295</c:v>
                </c:pt>
                <c:pt idx="2994">
                  <c:v>0.103132561654035</c:v>
                </c:pt>
                <c:pt idx="2995">
                  <c:v>0.10317239264462315</c:v>
                </c:pt>
                <c:pt idx="2996">
                  <c:v>0.10321222720203198</c:v>
                </c:pt>
                <c:pt idx="2997">
                  <c:v>0.10325206532622609</c:v>
                </c:pt>
                <c:pt idx="2998">
                  <c:v>0.10329190701717005</c:v>
                </c:pt>
                <c:pt idx="2999">
                  <c:v>0.10333175227482851</c:v>
                </c:pt>
                <c:pt idx="3000">
                  <c:v>0.10337160109916602</c:v>
                </c:pt>
                <c:pt idx="3001">
                  <c:v>0.10341145349014719</c:v>
                </c:pt>
                <c:pt idx="3002">
                  <c:v>0.10345130944773663</c:v>
                </c:pt>
                <c:pt idx="3003">
                  <c:v>0.10349116897189892</c:v>
                </c:pt>
                <c:pt idx="3004">
                  <c:v>0.10353103206259866</c:v>
                </c:pt>
                <c:pt idx="3005">
                  <c:v>0.10357089871980044</c:v>
                </c:pt>
                <c:pt idx="3006">
                  <c:v>0.10361076894346889</c:v>
                </c:pt>
                <c:pt idx="3007">
                  <c:v>0.10365064273356857</c:v>
                </c:pt>
                <c:pt idx="3008">
                  <c:v>0.10369052009006409</c:v>
                </c:pt>
                <c:pt idx="3009">
                  <c:v>0.10373040101292007</c:v>
                </c:pt>
                <c:pt idx="3010">
                  <c:v>0.10377028550210105</c:v>
                </c:pt>
                <c:pt idx="3011">
                  <c:v>0.10381017355757167</c:v>
                </c:pt>
                <c:pt idx="3012">
                  <c:v>0.1038500651792965</c:v>
                </c:pt>
                <c:pt idx="3013">
                  <c:v>0.1038899603672402</c:v>
                </c:pt>
                <c:pt idx="3014">
                  <c:v>0.10392985912136726</c:v>
                </c:pt>
                <c:pt idx="3015">
                  <c:v>0.10396976144164237</c:v>
                </c:pt>
                <c:pt idx="3016">
                  <c:v>0.1040096673280301</c:v>
                </c:pt>
                <c:pt idx="3017">
                  <c:v>0.10404957678049501</c:v>
                </c:pt>
                <c:pt idx="3018">
                  <c:v>0.10408948979900176</c:v>
                </c:pt>
                <c:pt idx="3019">
                  <c:v>0.10412940638351489</c:v>
                </c:pt>
                <c:pt idx="3020">
                  <c:v>0.10416932653399903</c:v>
                </c:pt>
                <c:pt idx="3021">
                  <c:v>0.10420925025041874</c:v>
                </c:pt>
                <c:pt idx="3022">
                  <c:v>0.10424917753273868</c:v>
                </c:pt>
                <c:pt idx="3023">
                  <c:v>0.10428910838092341</c:v>
                </c:pt>
                <c:pt idx="3024">
                  <c:v>0.1043290427949375</c:v>
                </c:pt>
                <c:pt idx="3025">
                  <c:v>0.1043689807747456</c:v>
                </c:pt>
                <c:pt idx="3026">
                  <c:v>0.10440892232031226</c:v>
                </c:pt>
                <c:pt idx="3027">
                  <c:v>0.1044488674316021</c:v>
                </c:pt>
                <c:pt idx="3028">
                  <c:v>0.10448881610857971</c:v>
                </c:pt>
                <c:pt idx="3029">
                  <c:v>0.10452876835120971</c:v>
                </c:pt>
                <c:pt idx="3030">
                  <c:v>0.10456872415945666</c:v>
                </c:pt>
                <c:pt idx="3031">
                  <c:v>0.10460868353328516</c:v>
                </c:pt>
                <c:pt idx="3032">
                  <c:v>0.10464864647265983</c:v>
                </c:pt>
                <c:pt idx="3033">
                  <c:v>0.10468861297754527</c:v>
                </c:pt>
                <c:pt idx="3034">
                  <c:v>0.10472858304790605</c:v>
                </c:pt>
                <c:pt idx="3035">
                  <c:v>0.10476855668370678</c:v>
                </c:pt>
                <c:pt idx="3036">
                  <c:v>0.10480853388491208</c:v>
                </c:pt>
                <c:pt idx="3037">
                  <c:v>0.10484851465148649</c:v>
                </c:pt>
                <c:pt idx="3038">
                  <c:v>0.10488849898339465</c:v>
                </c:pt>
                <c:pt idx="3039">
                  <c:v>0.10492848688060116</c:v>
                </c:pt>
                <c:pt idx="3040">
                  <c:v>0.10496847834307059</c:v>
                </c:pt>
                <c:pt idx="3041">
                  <c:v>0.10500847337076757</c:v>
                </c:pt>
                <c:pt idx="3042">
                  <c:v>0.10504847196365664</c:v>
                </c:pt>
                <c:pt idx="3043">
                  <c:v>0.10508847412170248</c:v>
                </c:pt>
                <c:pt idx="3044">
                  <c:v>0.10512847984486959</c:v>
                </c:pt>
                <c:pt idx="3045">
                  <c:v>0.10516848913312264</c:v>
                </c:pt>
                <c:pt idx="3046">
                  <c:v>0.10520850198642621</c:v>
                </c:pt>
                <c:pt idx="3047">
                  <c:v>0.10524851840474488</c:v>
                </c:pt>
                <c:pt idx="3048">
                  <c:v>0.10528853838804327</c:v>
                </c:pt>
                <c:pt idx="3049">
                  <c:v>0.10532856193628595</c:v>
                </c:pt>
                <c:pt idx="3050">
                  <c:v>0.10536858904943754</c:v>
                </c:pt>
                <c:pt idx="3051">
                  <c:v>0.10540861972746261</c:v>
                </c:pt>
                <c:pt idx="3052">
                  <c:v>0.1054486539703258</c:v>
                </c:pt>
                <c:pt idx="3053">
                  <c:v>0.10548869177799165</c:v>
                </c:pt>
                <c:pt idx="3054">
                  <c:v>0.1055287331504248</c:v>
                </c:pt>
                <c:pt idx="3055">
                  <c:v>0.10556877808758984</c:v>
                </c:pt>
                <c:pt idx="3056">
                  <c:v>0.10560882658945137</c:v>
                </c:pt>
                <c:pt idx="3057">
                  <c:v>0.10564887865597394</c:v>
                </c:pt>
                <c:pt idx="3058">
                  <c:v>0.10568893428712223</c:v>
                </c:pt>
                <c:pt idx="3059">
                  <c:v>0.10572899348286076</c:v>
                </c:pt>
                <c:pt idx="3060">
                  <c:v>0.10576905624315416</c:v>
                </c:pt>
                <c:pt idx="3061">
                  <c:v>0.10580912256796703</c:v>
                </c:pt>
                <c:pt idx="3062">
                  <c:v>0.10584919245726394</c:v>
                </c:pt>
                <c:pt idx="3063">
                  <c:v>0.10588926591100954</c:v>
                </c:pt>
                <c:pt idx="3064">
                  <c:v>0.10592934292916835</c:v>
                </c:pt>
                <c:pt idx="3065">
                  <c:v>0.10596942351170506</c:v>
                </c:pt>
                <c:pt idx="3066">
                  <c:v>0.1060095076585842</c:v>
                </c:pt>
                <c:pt idx="3067">
                  <c:v>0.10604959536977036</c:v>
                </c:pt>
                <c:pt idx="3068">
                  <c:v>0.10608968664522819</c:v>
                </c:pt>
                <c:pt idx="3069">
                  <c:v>0.10612978148492225</c:v>
                </c:pt>
                <c:pt idx="3070">
                  <c:v>0.10616987988881714</c:v>
                </c:pt>
                <c:pt idx="3071">
                  <c:v>0.10620998185687744</c:v>
                </c:pt>
                <c:pt idx="3072">
                  <c:v>0.1062500873890678</c:v>
                </c:pt>
                <c:pt idx="3073">
                  <c:v>0.10629019648535276</c:v>
                </c:pt>
                <c:pt idx="3074">
                  <c:v>0.10633030914569697</c:v>
                </c:pt>
                <c:pt idx="3075">
                  <c:v>0.10637042537006498</c:v>
                </c:pt>
                <c:pt idx="3076">
                  <c:v>0.1064105451584214</c:v>
                </c:pt>
                <c:pt idx="3077">
                  <c:v>0.10645066851073082</c:v>
                </c:pt>
                <c:pt idx="3078">
                  <c:v>0.10649079542695787</c:v>
                </c:pt>
                <c:pt idx="3079">
                  <c:v>0.10653092590706711</c:v>
                </c:pt>
                <c:pt idx="3080">
                  <c:v>0.10657105995102316</c:v>
                </c:pt>
                <c:pt idx="3081">
                  <c:v>0.10661119755879059</c:v>
                </c:pt>
                <c:pt idx="3082">
                  <c:v>0.10665133873033403</c:v>
                </c:pt>
                <c:pt idx="3083">
                  <c:v>0.10669148346561806</c:v>
                </c:pt>
                <c:pt idx="3084">
                  <c:v>0.10673163176460726</c:v>
                </c:pt>
                <c:pt idx="3085">
                  <c:v>0.10677178362726626</c:v>
                </c:pt>
                <c:pt idx="3086">
                  <c:v>0.10681193905355965</c:v>
                </c:pt>
                <c:pt idx="3087">
                  <c:v>0.10685209804345201</c:v>
                </c:pt>
                <c:pt idx="3088">
                  <c:v>0.10689226059690791</c:v>
                </c:pt>
                <c:pt idx="3089">
                  <c:v>0.10693242671389203</c:v>
                </c:pt>
                <c:pt idx="3090">
                  <c:v>0.1069725963943689</c:v>
                </c:pt>
                <c:pt idx="3091">
                  <c:v>0.10701276963830313</c:v>
                </c:pt>
                <c:pt idx="3092">
                  <c:v>0.10705294644565931</c:v>
                </c:pt>
                <c:pt idx="3093">
                  <c:v>0.10709312681640207</c:v>
                </c:pt>
                <c:pt idx="3094">
                  <c:v>0.10713331075049595</c:v>
                </c:pt>
                <c:pt idx="3095">
                  <c:v>0.10717349824790563</c:v>
                </c:pt>
                <c:pt idx="3096">
                  <c:v>0.10721368930859562</c:v>
                </c:pt>
                <c:pt idx="3097">
                  <c:v>0.10725388393253056</c:v>
                </c:pt>
                <c:pt idx="3098">
                  <c:v>0.10729408211967503</c:v>
                </c:pt>
                <c:pt idx="3099">
                  <c:v>0.10733428386999368</c:v>
                </c:pt>
                <c:pt idx="3100">
                  <c:v>0.10737448918345104</c:v>
                </c:pt>
                <c:pt idx="3101">
                  <c:v>0.10741469806001172</c:v>
                </c:pt>
                <c:pt idx="3102">
                  <c:v>0.10745491049964034</c:v>
                </c:pt>
                <c:pt idx="3103">
                  <c:v>0.10749512650230147</c:v>
                </c:pt>
                <c:pt idx="3104">
                  <c:v>0.10753534606795973</c:v>
                </c:pt>
                <c:pt idx="3105">
                  <c:v>0.10757556919657971</c:v>
                </c:pt>
                <c:pt idx="3106">
                  <c:v>0.10761579588812602</c:v>
                </c:pt>
                <c:pt idx="3107">
                  <c:v>0.10765602614256321</c:v>
                </c:pt>
                <c:pt idx="3108">
                  <c:v>0.10769625995985592</c:v>
                </c:pt>
                <c:pt idx="3109">
                  <c:v>0.10773649733996875</c:v>
                </c:pt>
                <c:pt idx="3110">
                  <c:v>0.10777673828286626</c:v>
                </c:pt>
                <c:pt idx="3111">
                  <c:v>0.10781698278851308</c:v>
                </c:pt>
                <c:pt idx="3112">
                  <c:v>0.10785723085687378</c:v>
                </c:pt>
                <c:pt idx="3113">
                  <c:v>0.10789748248791299</c:v>
                </c:pt>
                <c:pt idx="3114">
                  <c:v>0.10793773768159526</c:v>
                </c:pt>
                <c:pt idx="3115">
                  <c:v>0.10797799643788522</c:v>
                </c:pt>
                <c:pt idx="3116">
                  <c:v>0.10801825875674749</c:v>
                </c:pt>
                <c:pt idx="3117">
                  <c:v>0.10805852463814661</c:v>
                </c:pt>
                <c:pt idx="3118">
                  <c:v>0.10809879408204721</c:v>
                </c:pt>
                <c:pt idx="3119">
                  <c:v>0.10813906708841388</c:v>
                </c:pt>
                <c:pt idx="3120">
                  <c:v>0.10817934365721124</c:v>
                </c:pt>
                <c:pt idx="3121">
                  <c:v>0.10821962378840382</c:v>
                </c:pt>
                <c:pt idx="3122">
                  <c:v>0.1082599074819563</c:v>
                </c:pt>
                <c:pt idx="3123">
                  <c:v>0.10830019473783321</c:v>
                </c:pt>
                <c:pt idx="3124">
                  <c:v>0.10834048555599921</c:v>
                </c:pt>
                <c:pt idx="3125">
                  <c:v>0.10838077993641886</c:v>
                </c:pt>
                <c:pt idx="3126">
                  <c:v>0.10842107787905672</c:v>
                </c:pt>
                <c:pt idx="3127">
                  <c:v>0.10846137938387744</c:v>
                </c:pt>
                <c:pt idx="3128">
                  <c:v>0.1085016844508456</c:v>
                </c:pt>
                <c:pt idx="3129">
                  <c:v>0.10854199307992581</c:v>
                </c:pt>
                <c:pt idx="3130">
                  <c:v>0.10858230527108265</c:v>
                </c:pt>
                <c:pt idx="3131">
                  <c:v>0.1086226210242807</c:v>
                </c:pt>
                <c:pt idx="3132">
                  <c:v>0.10866294033948461</c:v>
                </c:pt>
                <c:pt idx="3133">
                  <c:v>0.10870326321665894</c:v>
                </c:pt>
                <c:pt idx="3134">
                  <c:v>0.10874358965576827</c:v>
                </c:pt>
                <c:pt idx="3135">
                  <c:v>0.10878391965677724</c:v>
                </c:pt>
                <c:pt idx="3136">
                  <c:v>0.10882425321965042</c:v>
                </c:pt>
                <c:pt idx="3137">
                  <c:v>0.10886459034435239</c:v>
                </c:pt>
                <c:pt idx="3138">
                  <c:v>0.10890493103084779</c:v>
                </c:pt>
                <c:pt idx="3139">
                  <c:v>0.10894527527910118</c:v>
                </c:pt>
                <c:pt idx="3140">
                  <c:v>0.10898562308907719</c:v>
                </c:pt>
                <c:pt idx="3141">
                  <c:v>0.10902597446074039</c:v>
                </c:pt>
                <c:pt idx="3142">
                  <c:v>0.10906632939405538</c:v>
                </c:pt>
                <c:pt idx="3143">
                  <c:v>0.10910668788898677</c:v>
                </c:pt>
                <c:pt idx="3144">
                  <c:v>0.10914704994549913</c:v>
                </c:pt>
                <c:pt idx="3145">
                  <c:v>0.10918741556355709</c:v>
                </c:pt>
                <c:pt idx="3146">
                  <c:v>0.10922778474312522</c:v>
                </c:pt>
                <c:pt idx="3147">
                  <c:v>0.10926815748416815</c:v>
                </c:pt>
                <c:pt idx="3148">
                  <c:v>0.10930853378665042</c:v>
                </c:pt>
                <c:pt idx="3149">
                  <c:v>0.10934891365053669</c:v>
                </c:pt>
                <c:pt idx="3150">
                  <c:v>0.10938929707579155</c:v>
                </c:pt>
                <c:pt idx="3151">
                  <c:v>0.10942968406237952</c:v>
                </c:pt>
                <c:pt idx="3152">
                  <c:v>0.10947007461026528</c:v>
                </c:pt>
                <c:pt idx="3153">
                  <c:v>0.1095104687194134</c:v>
                </c:pt>
                <c:pt idx="3154">
                  <c:v>0.10955086638978846</c:v>
                </c:pt>
                <c:pt idx="3155">
                  <c:v>0.10959126762135507</c:v>
                </c:pt>
                <c:pt idx="3156">
                  <c:v>0.10963167241407785</c:v>
                </c:pt>
                <c:pt idx="3157">
                  <c:v>0.10967208076792136</c:v>
                </c:pt>
                <c:pt idx="3158">
                  <c:v>0.10971249268285022</c:v>
                </c:pt>
                <c:pt idx="3159">
                  <c:v>0.10975290815882903</c:v>
                </c:pt>
                <c:pt idx="3160">
                  <c:v>0.10979332719582235</c:v>
                </c:pt>
                <c:pt idx="3161">
                  <c:v>0.1098337497937948</c:v>
                </c:pt>
                <c:pt idx="3162">
                  <c:v>0.10987417595271098</c:v>
                </c:pt>
                <c:pt idx="3163">
                  <c:v>0.10991460567253551</c:v>
                </c:pt>
                <c:pt idx="3164">
                  <c:v>0.10995503895323296</c:v>
                </c:pt>
                <c:pt idx="3165">
                  <c:v>0.1099954757947679</c:v>
                </c:pt>
                <c:pt idx="3166">
                  <c:v>0.11003591619710498</c:v>
                </c:pt>
                <c:pt idx="3167">
                  <c:v>0.11007636016020875</c:v>
                </c:pt>
                <c:pt idx="3168">
                  <c:v>0.11011680768404385</c:v>
                </c:pt>
                <c:pt idx="3169">
                  <c:v>0.11015725876857482</c:v>
                </c:pt>
                <c:pt idx="3170">
                  <c:v>0.11019771341376634</c:v>
                </c:pt>
                <c:pt idx="3171">
                  <c:v>0.11023817161958291</c:v>
                </c:pt>
                <c:pt idx="3172">
                  <c:v>0.11027863338598921</c:v>
                </c:pt>
                <c:pt idx="3173">
                  <c:v>0.11031909871294979</c:v>
                </c:pt>
                <c:pt idx="3174">
                  <c:v>0.11035956760042925</c:v>
                </c:pt>
                <c:pt idx="3175">
                  <c:v>0.11040004004839223</c:v>
                </c:pt>
                <c:pt idx="3176">
                  <c:v>0.11044051605680326</c:v>
                </c:pt>
                <c:pt idx="3177">
                  <c:v>0.11048099562562697</c:v>
                </c:pt>
                <c:pt idx="3178">
                  <c:v>0.11052147875482794</c:v>
                </c:pt>
                <c:pt idx="3179">
                  <c:v>0.11056196544437082</c:v>
                </c:pt>
                <c:pt idx="3180">
                  <c:v>0.11060245569422016</c:v>
                </c:pt>
                <c:pt idx="3181">
                  <c:v>0.11064294950434055</c:v>
                </c:pt>
                <c:pt idx="3182">
                  <c:v>0.1106834468746966</c:v>
                </c:pt>
                <c:pt idx="3183">
                  <c:v>0.11072394780525292</c:v>
                </c:pt>
                <c:pt idx="3184">
                  <c:v>0.11076445229597409</c:v>
                </c:pt>
                <c:pt idx="3185">
                  <c:v>0.11080496034682472</c:v>
                </c:pt>
                <c:pt idx="3186">
                  <c:v>0.11084547195776939</c:v>
                </c:pt>
                <c:pt idx="3187">
                  <c:v>0.11088598712877271</c:v>
                </c:pt>
                <c:pt idx="3188">
                  <c:v>0.11092650585979927</c:v>
                </c:pt>
                <c:pt idx="3189">
                  <c:v>0.11096702815081366</c:v>
                </c:pt>
                <c:pt idx="3190">
                  <c:v>0.1110075540017805</c:v>
                </c:pt>
                <c:pt idx="3191">
                  <c:v>0.11104808341266437</c:v>
                </c:pt>
                <c:pt idx="3192">
                  <c:v>0.11108861638342984</c:v>
                </c:pt>
                <c:pt idx="3193">
                  <c:v>0.11112915291404159</c:v>
                </c:pt>
                <c:pt idx="3194">
                  <c:v>0.11116969300446412</c:v>
                </c:pt>
                <c:pt idx="3195">
                  <c:v>0.11121023665466208</c:v>
                </c:pt>
                <c:pt idx="3196">
                  <c:v>0.11125078386460004</c:v>
                </c:pt>
                <c:pt idx="3197">
                  <c:v>0.11129133463424264</c:v>
                </c:pt>
                <c:pt idx="3198">
                  <c:v>0.11133188896355442</c:v>
                </c:pt>
                <c:pt idx="3199">
                  <c:v>0.11137244685250004</c:v>
                </c:pt>
                <c:pt idx="3200">
                  <c:v>0.11141300830104404</c:v>
                </c:pt>
                <c:pt idx="3201">
                  <c:v>0.11145357330915105</c:v>
                </c:pt>
                <c:pt idx="3202">
                  <c:v>0.11149414187678565</c:v>
                </c:pt>
                <c:pt idx="3203">
                  <c:v>0.11153471400391242</c:v>
                </c:pt>
                <c:pt idx="3204">
                  <c:v>0.111575289690496</c:v>
                </c:pt>
                <c:pt idx="3205">
                  <c:v>0.11161586893650098</c:v>
                </c:pt>
                <c:pt idx="3206">
                  <c:v>0.11165645174189191</c:v>
                </c:pt>
                <c:pt idx="3207">
                  <c:v>0.11169703810663345</c:v>
                </c:pt>
                <c:pt idx="3208">
                  <c:v>0.11173762803069016</c:v>
                </c:pt>
                <c:pt idx="3209">
                  <c:v>0.11177822151402662</c:v>
                </c:pt>
                <c:pt idx="3210">
                  <c:v>0.11181881855660747</c:v>
                </c:pt>
                <c:pt idx="3211">
                  <c:v>0.11185941915839727</c:v>
                </c:pt>
                <c:pt idx="3212">
                  <c:v>0.11190002331936065</c:v>
                </c:pt>
                <c:pt idx="3213">
                  <c:v>0.11194063103946218</c:v>
                </c:pt>
                <c:pt idx="3214">
                  <c:v>0.11198124231866646</c:v>
                </c:pt>
                <c:pt idx="3215">
                  <c:v>0.11202185715693808</c:v>
                </c:pt>
                <c:pt idx="3216">
                  <c:v>0.11206247555424169</c:v>
                </c:pt>
                <c:pt idx="3217">
                  <c:v>0.11210309751054183</c:v>
                </c:pt>
                <c:pt idx="3218">
                  <c:v>0.11214372302580308</c:v>
                </c:pt>
                <c:pt idx="3219">
                  <c:v>0.11218435209999011</c:v>
                </c:pt>
                <c:pt idx="3220">
                  <c:v>0.11222498473306747</c:v>
                </c:pt>
                <c:pt idx="3221">
                  <c:v>0.11226562092499974</c:v>
                </c:pt>
                <c:pt idx="3222">
                  <c:v>0.11230626067575152</c:v>
                </c:pt>
                <c:pt idx="3223">
                  <c:v>0.11234690398528749</c:v>
                </c:pt>
                <c:pt idx="3224">
                  <c:v>0.11238755085357215</c:v>
                </c:pt>
                <c:pt idx="3225">
                  <c:v>0.1124282012805701</c:v>
                </c:pt>
                <c:pt idx="3226">
                  <c:v>0.11246885526624602</c:v>
                </c:pt>
                <c:pt idx="3227">
                  <c:v>0.11250951281056443</c:v>
                </c:pt>
                <c:pt idx="3228">
                  <c:v>0.11255017391348993</c:v>
                </c:pt>
                <c:pt idx="3229">
                  <c:v>0.11259083857498714</c:v>
                </c:pt>
                <c:pt idx="3230">
                  <c:v>0.11263150679502069</c:v>
                </c:pt>
                <c:pt idx="3231">
                  <c:v>0.1126721785735551</c:v>
                </c:pt>
                <c:pt idx="3232">
                  <c:v>0.11271285391055501</c:v>
                </c:pt>
                <c:pt idx="3233">
                  <c:v>0.11275353280598506</c:v>
                </c:pt>
                <c:pt idx="3234">
                  <c:v>0.11279421525980973</c:v>
                </c:pt>
                <c:pt idx="3235">
                  <c:v>0.11283490127199372</c:v>
                </c:pt>
                <c:pt idx="3236">
                  <c:v>0.11287559084250158</c:v>
                </c:pt>
                <c:pt idx="3237">
                  <c:v>0.11291628397129794</c:v>
                </c:pt>
                <c:pt idx="3238">
                  <c:v>0.11295698065834736</c:v>
                </c:pt>
                <c:pt idx="3239">
                  <c:v>0.11299768090361445</c:v>
                </c:pt>
                <c:pt idx="3240">
                  <c:v>0.11303838470706382</c:v>
                </c:pt>
                <c:pt idx="3241">
                  <c:v>0.11307909206866006</c:v>
                </c:pt>
                <c:pt idx="3242">
                  <c:v>0.11311980298836775</c:v>
                </c:pt>
                <c:pt idx="3243">
                  <c:v>0.11316051746615151</c:v>
                </c:pt>
                <c:pt idx="3244">
                  <c:v>0.11320123550197593</c:v>
                </c:pt>
                <c:pt idx="3245">
                  <c:v>0.11324195709580559</c:v>
                </c:pt>
                <c:pt idx="3246">
                  <c:v>0.1132826822476051</c:v>
                </c:pt>
                <c:pt idx="3247">
                  <c:v>0.11332341095733905</c:v>
                </c:pt>
                <c:pt idx="3248">
                  <c:v>0.11336414322497207</c:v>
                </c:pt>
                <c:pt idx="3249">
                  <c:v>0.11340487905046871</c:v>
                </c:pt>
                <c:pt idx="3250">
                  <c:v>0.11344561843379358</c:v>
                </c:pt>
                <c:pt idx="3251">
                  <c:v>0.1134863613749113</c:v>
                </c:pt>
                <c:pt idx="3252">
                  <c:v>0.11352710787378643</c:v>
                </c:pt>
                <c:pt idx="3253">
                  <c:v>0.1135678579303836</c:v>
                </c:pt>
                <c:pt idx="3254">
                  <c:v>0.11360861154466739</c:v>
                </c:pt>
                <c:pt idx="3255">
                  <c:v>0.11364936871660242</c:v>
                </c:pt>
                <c:pt idx="3256">
                  <c:v>0.11369012944615323</c:v>
                </c:pt>
                <c:pt idx="3257">
                  <c:v>0.11373089373328446</c:v>
                </c:pt>
                <c:pt idx="3258">
                  <c:v>0.11377166157796073</c:v>
                </c:pt>
                <c:pt idx="3259">
                  <c:v>0.11381243298014657</c:v>
                </c:pt>
                <c:pt idx="3260">
                  <c:v>0.11385320793980662</c:v>
                </c:pt>
                <c:pt idx="3261">
                  <c:v>0.11389398645690546</c:v>
                </c:pt>
                <c:pt idx="3262">
                  <c:v>0.11393476853140773</c:v>
                </c:pt>
                <c:pt idx="3263">
                  <c:v>0.11397555416327798</c:v>
                </c:pt>
                <c:pt idx="3264">
                  <c:v>0.11401634335248081</c:v>
                </c:pt>
                <c:pt idx="3265">
                  <c:v>0.11405713609898081</c:v>
                </c:pt>
                <c:pt idx="3266">
                  <c:v>0.11409793240274264</c:v>
                </c:pt>
                <c:pt idx="3267">
                  <c:v>0.11413873226373082</c:v>
                </c:pt>
                <c:pt idx="3268">
                  <c:v>0.11417953568190997</c:v>
                </c:pt>
                <c:pt idx="3269">
                  <c:v>0.11422034265724472</c:v>
                </c:pt>
                <c:pt idx="3270">
                  <c:v>0.11426115318969962</c:v>
                </c:pt>
                <c:pt idx="3271">
                  <c:v>0.11430196727923929</c:v>
                </c:pt>
                <c:pt idx="3272">
                  <c:v>0.11434278492582831</c:v>
                </c:pt>
                <c:pt idx="3273">
                  <c:v>0.11438360612943133</c:v>
                </c:pt>
                <c:pt idx="3274">
                  <c:v>0.11442443089001286</c:v>
                </c:pt>
                <c:pt idx="3275">
                  <c:v>0.11446525920753756</c:v>
                </c:pt>
                <c:pt idx="3276">
                  <c:v>0.11450609108197003</c:v>
                </c:pt>
                <c:pt idx="3277">
                  <c:v>0.11454692651327482</c:v>
                </c:pt>
                <c:pt idx="3278">
                  <c:v>0.11458776550141654</c:v>
                </c:pt>
                <c:pt idx="3279">
                  <c:v>0.11462860804635983</c:v>
                </c:pt>
                <c:pt idx="3280">
                  <c:v>0.11466945414806927</c:v>
                </c:pt>
                <c:pt idx="3281">
                  <c:v>0.1147103038065094</c:v>
                </c:pt>
                <c:pt idx="3282">
                  <c:v>0.11475115702164487</c:v>
                </c:pt>
                <c:pt idx="3283">
                  <c:v>0.11479201379344031</c:v>
                </c:pt>
                <c:pt idx="3284">
                  <c:v>0.11483287412186025</c:v>
                </c:pt>
                <c:pt idx="3285">
                  <c:v>0.11487373800686927</c:v>
                </c:pt>
                <c:pt idx="3286">
                  <c:v>0.11491460544843203</c:v>
                </c:pt>
                <c:pt idx="3287">
                  <c:v>0.11495547644651315</c:v>
                </c:pt>
                <c:pt idx="3288">
                  <c:v>0.11499635100107712</c:v>
                </c:pt>
                <c:pt idx="3289">
                  <c:v>0.11503722911208861</c:v>
                </c:pt>
                <c:pt idx="3290">
                  <c:v>0.1150781107795122</c:v>
                </c:pt>
                <c:pt idx="3291">
                  <c:v>0.11511899600331252</c:v>
                </c:pt>
                <c:pt idx="3292">
                  <c:v>0.11515988478345411</c:v>
                </c:pt>
                <c:pt idx="3293">
                  <c:v>0.11520077711990159</c:v>
                </c:pt>
                <c:pt idx="3294">
                  <c:v>0.1152416730126196</c:v>
                </c:pt>
                <c:pt idx="3295">
                  <c:v>0.11528257246157265</c:v>
                </c:pt>
                <c:pt idx="3296">
                  <c:v>0.1153234754667254</c:v>
                </c:pt>
                <c:pt idx="3297">
                  <c:v>0.11536438202804243</c:v>
                </c:pt>
                <c:pt idx="3298">
                  <c:v>0.11540529214548835</c:v>
                </c:pt>
                <c:pt idx="3299">
                  <c:v>0.11544620581902773</c:v>
                </c:pt>
                <c:pt idx="3300">
                  <c:v>0.11548712304862517</c:v>
                </c:pt>
                <c:pt idx="3301">
                  <c:v>0.11552804383424531</c:v>
                </c:pt>
                <c:pt idx="3302">
                  <c:v>0.11556896817585267</c:v>
                </c:pt>
                <c:pt idx="3303">
                  <c:v>0.11560989607341192</c:v>
                </c:pt>
                <c:pt idx="3304">
                  <c:v>0.11565082752688761</c:v>
                </c:pt>
                <c:pt idx="3305">
                  <c:v>0.11569176253624439</c:v>
                </c:pt>
                <c:pt idx="3306">
                  <c:v>0.11573270110144679</c:v>
                </c:pt>
                <c:pt idx="3307">
                  <c:v>0.11577364322245944</c:v>
                </c:pt>
                <c:pt idx="3308">
                  <c:v>0.11581458889924694</c:v>
                </c:pt>
                <c:pt idx="3309">
                  <c:v>0.11585553813177386</c:v>
                </c:pt>
                <c:pt idx="3310">
                  <c:v>0.11589649092000483</c:v>
                </c:pt>
                <c:pt idx="3311">
                  <c:v>0.11593744726390443</c:v>
                </c:pt>
                <c:pt idx="3312">
                  <c:v>0.11597840716343727</c:v>
                </c:pt>
                <c:pt idx="3313">
                  <c:v>0.11601937061856794</c:v>
                </c:pt>
                <c:pt idx="3314">
                  <c:v>0.11606033762926102</c:v>
                </c:pt>
                <c:pt idx="3315">
                  <c:v>0.11610130819548112</c:v>
                </c:pt>
                <c:pt idx="3316">
                  <c:v>0.11614228231719285</c:v>
                </c:pt>
                <c:pt idx="3317">
                  <c:v>0.11618325999436079</c:v>
                </c:pt>
                <c:pt idx="3318">
                  <c:v>0.11622424122694952</c:v>
                </c:pt>
                <c:pt idx="3319">
                  <c:v>0.1162652260149237</c:v>
                </c:pt>
                <c:pt idx="3320">
                  <c:v>0.11630621435824785</c:v>
                </c:pt>
                <c:pt idx="3321">
                  <c:v>0.11634720625688659</c:v>
                </c:pt>
                <c:pt idx="3322">
                  <c:v>0.11638820171080454</c:v>
                </c:pt>
                <c:pt idx="3323">
                  <c:v>0.11642920071996632</c:v>
                </c:pt>
                <c:pt idx="3324">
                  <c:v>0.11647020328433644</c:v>
                </c:pt>
                <c:pt idx="3325">
                  <c:v>0.11651120940387957</c:v>
                </c:pt>
                <c:pt idx="3326">
                  <c:v>0.1165522190785603</c:v>
                </c:pt>
                <c:pt idx="3327">
                  <c:v>0.11659323230834319</c:v>
                </c:pt>
                <c:pt idx="3328">
                  <c:v>0.11663424909319284</c:v>
                </c:pt>
                <c:pt idx="3329">
                  <c:v>0.11667526943307387</c:v>
                </c:pt>
                <c:pt idx="3330">
                  <c:v>0.11671629332795092</c:v>
                </c:pt>
                <c:pt idx="3331">
                  <c:v>0.11675732077778848</c:v>
                </c:pt>
                <c:pt idx="3332">
                  <c:v>0.1167983517825512</c:v>
                </c:pt>
                <c:pt idx="3333">
                  <c:v>0.11683938634220374</c:v>
                </c:pt>
                <c:pt idx="3334">
                  <c:v>0.11688042445671058</c:v>
                </c:pt>
                <c:pt idx="3335">
                  <c:v>0.11692146612603639</c:v>
                </c:pt>
                <c:pt idx="3336">
                  <c:v>0.11696251135014575</c:v>
                </c:pt>
                <c:pt idx="3337">
                  <c:v>0.11700356012900329</c:v>
                </c:pt>
                <c:pt idx="3338">
                  <c:v>0.11704461246257354</c:v>
                </c:pt>
                <c:pt idx="3339">
                  <c:v>0.11708566835082113</c:v>
                </c:pt>
                <c:pt idx="3340">
                  <c:v>0.11712672779371067</c:v>
                </c:pt>
                <c:pt idx="3341">
                  <c:v>0.11716779079120673</c:v>
                </c:pt>
                <c:pt idx="3342">
                  <c:v>0.11720885734327394</c:v>
                </c:pt>
                <c:pt idx="3343">
                  <c:v>0.11724992744987686</c:v>
                </c:pt>
                <c:pt idx="3344">
                  <c:v>0.11729100111098012</c:v>
                </c:pt>
                <c:pt idx="3345">
                  <c:v>0.11733207832654829</c:v>
                </c:pt>
                <c:pt idx="3346">
                  <c:v>0.11737315909654597</c:v>
                </c:pt>
                <c:pt idx="3347">
                  <c:v>0.11741424342093777</c:v>
                </c:pt>
                <c:pt idx="3348">
                  <c:v>0.11745533129968831</c:v>
                </c:pt>
                <c:pt idx="3349">
                  <c:v>0.11749642273276212</c:v>
                </c:pt>
                <c:pt idx="3350">
                  <c:v>0.11753751772012384</c:v>
                </c:pt>
                <c:pt idx="3351">
                  <c:v>0.11757861626173807</c:v>
                </c:pt>
                <c:pt idx="3352">
                  <c:v>0.1176197183575694</c:v>
                </c:pt>
                <c:pt idx="3353">
                  <c:v>0.11766082400758242</c:v>
                </c:pt>
                <c:pt idx="3354">
                  <c:v>0.11770193321174173</c:v>
                </c:pt>
                <c:pt idx="3355">
                  <c:v>0.11774304597001194</c:v>
                </c:pt>
                <c:pt idx="3356">
                  <c:v>0.11778416228235761</c:v>
                </c:pt>
                <c:pt idx="3357">
                  <c:v>0.11782528214874337</c:v>
                </c:pt>
                <c:pt idx="3358">
                  <c:v>0.11786640556913383</c:v>
                </c:pt>
                <c:pt idx="3359">
                  <c:v>0.11790753254349352</c:v>
                </c:pt>
                <c:pt idx="3360">
                  <c:v>0.11794866307178713</c:v>
                </c:pt>
                <c:pt idx="3361">
                  <c:v>0.11798979715397917</c:v>
                </c:pt>
                <c:pt idx="3362">
                  <c:v>0.11803093479003429</c:v>
                </c:pt>
                <c:pt idx="3363">
                  <c:v>0.11807207597991706</c:v>
                </c:pt>
                <c:pt idx="3364">
                  <c:v>0.11811322072359209</c:v>
                </c:pt>
                <c:pt idx="3365">
                  <c:v>0.11815436902102398</c:v>
                </c:pt>
                <c:pt idx="3366">
                  <c:v>0.11819552087217734</c:v>
                </c:pt>
                <c:pt idx="3367">
                  <c:v>0.11823667627701673</c:v>
                </c:pt>
                <c:pt idx="3368">
                  <c:v>0.11827783523550675</c:v>
                </c:pt>
                <c:pt idx="3369">
                  <c:v>0.11831899774761204</c:v>
                </c:pt>
                <c:pt idx="3370">
                  <c:v>0.11836016381329716</c:v>
                </c:pt>
                <c:pt idx="3371">
                  <c:v>0.11840133343252668</c:v>
                </c:pt>
                <c:pt idx="3372">
                  <c:v>0.11844250660526527</c:v>
                </c:pt>
                <c:pt idx="3373">
                  <c:v>0.11848368333147749</c:v>
                </c:pt>
                <c:pt idx="3374">
                  <c:v>0.11852486361112791</c:v>
                </c:pt>
                <c:pt idx="3375">
                  <c:v>0.11856604744418116</c:v>
                </c:pt>
                <c:pt idx="3376">
                  <c:v>0.11860723483060184</c:v>
                </c:pt>
                <c:pt idx="3377">
                  <c:v>0.1186484257703545</c:v>
                </c:pt>
                <c:pt idx="3378">
                  <c:v>0.11868962026340381</c:v>
                </c:pt>
                <c:pt idx="3379">
                  <c:v>0.11873081830971428</c:v>
                </c:pt>
                <c:pt idx="3380">
                  <c:v>0.11877201990925064</c:v>
                </c:pt>
                <c:pt idx="3381">
                  <c:v>0.11881322506197733</c:v>
                </c:pt>
                <c:pt idx="3382">
                  <c:v>0.11885443376785902</c:v>
                </c:pt>
                <c:pt idx="3383">
                  <c:v>0.11889564602686035</c:v>
                </c:pt>
                <c:pt idx="3384">
                  <c:v>0.11893686183894583</c:v>
                </c:pt>
                <c:pt idx="3385">
                  <c:v>0.1189780812040801</c:v>
                </c:pt>
                <c:pt idx="3386">
                  <c:v>0.11901930412222775</c:v>
                </c:pt>
                <c:pt idx="3387">
                  <c:v>0.11906053059335342</c:v>
                </c:pt>
                <c:pt idx="3388">
                  <c:v>0.11910176061742164</c:v>
                </c:pt>
                <c:pt idx="3389">
                  <c:v>0.11914299419439701</c:v>
                </c:pt>
                <c:pt idx="3390">
                  <c:v>0.11918423132424419</c:v>
                </c:pt>
                <c:pt idx="3391">
                  <c:v>0.11922547200692776</c:v>
                </c:pt>
                <c:pt idx="3392">
                  <c:v>0.11926671624241224</c:v>
                </c:pt>
                <c:pt idx="3393">
                  <c:v>0.11930796403066231</c:v>
                </c:pt>
                <c:pt idx="3394">
                  <c:v>0.11934921537164256</c:v>
                </c:pt>
                <c:pt idx="3395">
                  <c:v>0.11939047026531752</c:v>
                </c:pt>
                <c:pt idx="3396">
                  <c:v>0.11943172871165184</c:v>
                </c:pt>
                <c:pt idx="3397">
                  <c:v>0.1194729907106101</c:v>
                </c:pt>
                <c:pt idx="3398">
                  <c:v>0.11951425626215695</c:v>
                </c:pt>
                <c:pt idx="3399">
                  <c:v>0.1195555253662569</c:v>
                </c:pt>
                <c:pt idx="3400">
                  <c:v>0.11959679802287461</c:v>
                </c:pt>
                <c:pt idx="3401">
                  <c:v>0.11963807423197466</c:v>
                </c:pt>
                <c:pt idx="3402">
                  <c:v>0.11967935399352161</c:v>
                </c:pt>
                <c:pt idx="3403">
                  <c:v>0.1197206373074801</c:v>
                </c:pt>
                <c:pt idx="3404">
                  <c:v>0.11976192417381472</c:v>
                </c:pt>
                <c:pt idx="3405">
                  <c:v>0.11980321459249008</c:v>
                </c:pt>
                <c:pt idx="3406">
                  <c:v>0.11984450856347073</c:v>
                </c:pt>
                <c:pt idx="3407">
                  <c:v>0.11988580608672131</c:v>
                </c:pt>
                <c:pt idx="3408">
                  <c:v>0.11992710716220641</c:v>
                </c:pt>
                <c:pt idx="3409">
                  <c:v>0.11996841178989059</c:v>
                </c:pt>
                <c:pt idx="3410">
                  <c:v>0.1200097199697385</c:v>
                </c:pt>
                <c:pt idx="3411">
                  <c:v>0.12005103170171469</c:v>
                </c:pt>
                <c:pt idx="3412">
                  <c:v>0.1200923469857838</c:v>
                </c:pt>
                <c:pt idx="3413">
                  <c:v>0.12013366582191039</c:v>
                </c:pt>
                <c:pt idx="3414">
                  <c:v>0.12017498821005906</c:v>
                </c:pt>
                <c:pt idx="3415">
                  <c:v>0.12021631415019444</c:v>
                </c:pt>
                <c:pt idx="3416">
                  <c:v>0.12025764364228113</c:v>
                </c:pt>
                <c:pt idx="3417">
                  <c:v>0.12029897668628366</c:v>
                </c:pt>
                <c:pt idx="3418">
                  <c:v>0.12034031328216668</c:v>
                </c:pt>
                <c:pt idx="3419">
                  <c:v>0.12038165342989478</c:v>
                </c:pt>
                <c:pt idx="3420">
                  <c:v>0.12042299712943255</c:v>
                </c:pt>
                <c:pt idx="3421">
                  <c:v>0.12046434438074458</c:v>
                </c:pt>
                <c:pt idx="3422">
                  <c:v>0.12050569518379547</c:v>
                </c:pt>
                <c:pt idx="3423">
                  <c:v>0.12054704953854985</c:v>
                </c:pt>
                <c:pt idx="3424">
                  <c:v>0.12058840744497226</c:v>
                </c:pt>
                <c:pt idx="3425">
                  <c:v>0.12062976890302735</c:v>
                </c:pt>
                <c:pt idx="3426">
                  <c:v>0.12067113391267968</c:v>
                </c:pt>
                <c:pt idx="3427">
                  <c:v>0.12071250247389385</c:v>
                </c:pt>
                <c:pt idx="3428">
                  <c:v>0.12075387458663446</c:v>
                </c:pt>
                <c:pt idx="3429">
                  <c:v>0.12079525025086611</c:v>
                </c:pt>
                <c:pt idx="3430">
                  <c:v>0.12083662946655344</c:v>
                </c:pt>
                <c:pt idx="3431">
                  <c:v>0.12087801223366099</c:v>
                </c:pt>
                <c:pt idx="3432">
                  <c:v>0.12091939855215333</c:v>
                </c:pt>
                <c:pt idx="3433">
                  <c:v>0.12096078842199516</c:v>
                </c:pt>
                <c:pt idx="3434">
                  <c:v>0.12100218184315098</c:v>
                </c:pt>
                <c:pt idx="3435">
                  <c:v>0.12104357881558542</c:v>
                </c:pt>
                <c:pt idx="3436">
                  <c:v>0.12108497933926306</c:v>
                </c:pt>
                <c:pt idx="3437">
                  <c:v>0.12112638341414858</c:v>
                </c:pt>
                <c:pt idx="3438">
                  <c:v>0.12116779104020645</c:v>
                </c:pt>
                <c:pt idx="3439">
                  <c:v>0.12120920221740134</c:v>
                </c:pt>
                <c:pt idx="3440">
                  <c:v>0.12125061694569783</c:v>
                </c:pt>
                <c:pt idx="3441">
                  <c:v>0.12129203522506057</c:v>
                </c:pt>
                <c:pt idx="3442">
                  <c:v>0.12133345705545406</c:v>
                </c:pt>
                <c:pt idx="3443">
                  <c:v>0.12137488243684295</c:v>
                </c:pt>
                <c:pt idx="3444">
                  <c:v>0.12141631136919187</c:v>
                </c:pt>
                <c:pt idx="3445">
                  <c:v>0.12145774385246534</c:v>
                </c:pt>
                <c:pt idx="3446">
                  <c:v>0.12149917988662801</c:v>
                </c:pt>
                <c:pt idx="3447">
                  <c:v>0.12154061947164445</c:v>
                </c:pt>
                <c:pt idx="3448">
                  <c:v>0.12158206260747929</c:v>
                </c:pt>
                <c:pt idx="3449">
                  <c:v>0.12162350929409708</c:v>
                </c:pt>
                <c:pt idx="3450">
                  <c:v>0.12166495953146246</c:v>
                </c:pt>
                <c:pt idx="3451">
                  <c:v>0.12170641331954003</c:v>
                </c:pt>
                <c:pt idx="3452">
                  <c:v>0.12174787065829434</c:v>
                </c:pt>
                <c:pt idx="3453">
                  <c:v>0.12178933154769001</c:v>
                </c:pt>
                <c:pt idx="3454">
                  <c:v>0.12183079598769163</c:v>
                </c:pt>
                <c:pt idx="3455">
                  <c:v>0.12187226397826384</c:v>
                </c:pt>
                <c:pt idx="3456">
                  <c:v>0.12191373551937117</c:v>
                </c:pt>
                <c:pt idx="3457">
                  <c:v>0.12195521061097825</c:v>
                </c:pt>
                <c:pt idx="3458">
                  <c:v>0.12199668925304971</c:v>
                </c:pt>
                <c:pt idx="3459">
                  <c:v>0.12203817144555007</c:v>
                </c:pt>
                <c:pt idx="3460">
                  <c:v>0.12207965718844399</c:v>
                </c:pt>
                <c:pt idx="3461">
                  <c:v>0.12212114648169603</c:v>
                </c:pt>
                <c:pt idx="3462">
                  <c:v>0.12216263932527081</c:v>
                </c:pt>
                <c:pt idx="3463">
                  <c:v>0.12220413571913293</c:v>
                </c:pt>
                <c:pt idx="3464">
                  <c:v>0.12224563566324698</c:v>
                </c:pt>
                <c:pt idx="3465">
                  <c:v>0.12228713915757752</c:v>
                </c:pt>
                <c:pt idx="3466">
                  <c:v>0.12232864620208922</c:v>
                </c:pt>
                <c:pt idx="3467">
                  <c:v>0.12237015679674661</c:v>
                </c:pt>
                <c:pt idx="3468">
                  <c:v>0.1224116709415143</c:v>
                </c:pt>
                <c:pt idx="3469">
                  <c:v>0.12245318863635694</c:v>
                </c:pt>
                <c:pt idx="3470">
                  <c:v>0.12249470988123906</c:v>
                </c:pt>
                <c:pt idx="3471">
                  <c:v>0.12253623467612527</c:v>
                </c:pt>
                <c:pt idx="3472">
                  <c:v>0.1225777630209802</c:v>
                </c:pt>
                <c:pt idx="3473">
                  <c:v>0.12261929491576844</c:v>
                </c:pt>
                <c:pt idx="3474">
                  <c:v>0.12266083036045454</c:v>
                </c:pt>
                <c:pt idx="3475">
                  <c:v>0.12270236935500314</c:v>
                </c:pt>
                <c:pt idx="3476">
                  <c:v>0.12274391189937885</c:v>
                </c:pt>
                <c:pt idx="3477">
                  <c:v>0.12278545799354622</c:v>
                </c:pt>
                <c:pt idx="3478">
                  <c:v>0.12282700763746986</c:v>
                </c:pt>
                <c:pt idx="3479">
                  <c:v>0.12286856083111436</c:v>
                </c:pt>
                <c:pt idx="3480">
                  <c:v>0.12291011757444439</c:v>
                </c:pt>
                <c:pt idx="3481">
                  <c:v>0.12295167786742445</c:v>
                </c:pt>
                <c:pt idx="3482">
                  <c:v>0.12299324171001919</c:v>
                </c:pt>
                <c:pt idx="3483">
                  <c:v>0.12303480910219319</c:v>
                </c:pt>
                <c:pt idx="3484">
                  <c:v>0.12307638004391103</c:v>
                </c:pt>
                <c:pt idx="3485">
                  <c:v>0.12311795453513734</c:v>
                </c:pt>
                <c:pt idx="3486">
                  <c:v>0.12315953257583669</c:v>
                </c:pt>
                <c:pt idx="3487">
                  <c:v>0.12320111416597372</c:v>
                </c:pt>
                <c:pt idx="3488">
                  <c:v>0.12324269930551299</c:v>
                </c:pt>
                <c:pt idx="3489">
                  <c:v>0.12328428799441907</c:v>
                </c:pt>
                <c:pt idx="3490">
                  <c:v>0.12332588023265659</c:v>
                </c:pt>
                <c:pt idx="3491">
                  <c:v>0.12336747602019021</c:v>
                </c:pt>
                <c:pt idx="3492">
                  <c:v>0.12340907535698439</c:v>
                </c:pt>
                <c:pt idx="3493">
                  <c:v>0.12345067824300382</c:v>
                </c:pt>
                <c:pt idx="3494">
                  <c:v>0.12349228467821312</c:v>
                </c:pt>
                <c:pt idx="3495">
                  <c:v>0.12353389466257682</c:v>
                </c:pt>
                <c:pt idx="3496">
                  <c:v>0.1235755081960595</c:v>
                </c:pt>
                <c:pt idx="3497">
                  <c:v>0.12361712527862581</c:v>
                </c:pt>
                <c:pt idx="3498">
                  <c:v>0.12365874591024038</c:v>
                </c:pt>
                <c:pt idx="3499">
                  <c:v>0.12370037009086771</c:v>
                </c:pt>
                <c:pt idx="3500">
                  <c:v>0.12374199782047246</c:v>
                </c:pt>
                <c:pt idx="3501">
                  <c:v>0.12378362909901924</c:v>
                </c:pt>
                <c:pt idx="3502">
                  <c:v>0.12382526392647257</c:v>
                </c:pt>
                <c:pt idx="3503">
                  <c:v>0.12386690230279712</c:v>
                </c:pt>
                <c:pt idx="3504">
                  <c:v>0.12390854422795745</c:v>
                </c:pt>
                <c:pt idx="3505">
                  <c:v>0.12395018970191821</c:v>
                </c:pt>
                <c:pt idx="3506">
                  <c:v>0.12399183872464392</c:v>
                </c:pt>
                <c:pt idx="3507">
                  <c:v>0.12403349129609922</c:v>
                </c:pt>
                <c:pt idx="3508">
                  <c:v>0.12407514741624873</c:v>
                </c:pt>
                <c:pt idx="3509">
                  <c:v>0.12411680708505697</c:v>
                </c:pt>
                <c:pt idx="3510">
                  <c:v>0.1241584703024886</c:v>
                </c:pt>
                <c:pt idx="3511">
                  <c:v>0.1242001370685082</c:v>
                </c:pt>
                <c:pt idx="3512">
                  <c:v>0.12424180738308037</c:v>
                </c:pt>
                <c:pt idx="3513">
                  <c:v>0.1242834812461697</c:v>
                </c:pt>
                <c:pt idx="3514">
                  <c:v>0.12432515865774078</c:v>
                </c:pt>
                <c:pt idx="3515">
                  <c:v>0.12436683961775823</c:v>
                </c:pt>
                <c:pt idx="3516">
                  <c:v>0.12440852412618665</c:v>
                </c:pt>
                <c:pt idx="3517">
                  <c:v>0.12445021218299059</c:v>
                </c:pt>
                <c:pt idx="3518">
                  <c:v>0.12449190378813467</c:v>
                </c:pt>
                <c:pt idx="3519">
                  <c:v>0.12453359894158353</c:v>
                </c:pt>
                <c:pt idx="3520">
                  <c:v>0.12457529764330171</c:v>
                </c:pt>
                <c:pt idx="3521">
                  <c:v>0.12461699989325382</c:v>
                </c:pt>
                <c:pt idx="3522">
                  <c:v>0.12465870569140446</c:v>
                </c:pt>
                <c:pt idx="3523">
                  <c:v>0.12470041503771824</c:v>
                </c:pt>
                <c:pt idx="3524">
                  <c:v>0.12474212793215976</c:v>
                </c:pt>
                <c:pt idx="3525">
                  <c:v>0.12478384437469359</c:v>
                </c:pt>
                <c:pt idx="3526">
                  <c:v>0.12482556436528436</c:v>
                </c:pt>
                <c:pt idx="3527">
                  <c:v>0.1248672879038966</c:v>
                </c:pt>
                <c:pt idx="3528">
                  <c:v>0.12490901499049496</c:v>
                </c:pt>
                <c:pt idx="3529">
                  <c:v>0.12495074562504405</c:v>
                </c:pt>
                <c:pt idx="3530">
                  <c:v>0.12499247980750847</c:v>
                </c:pt>
                <c:pt idx="3531">
                  <c:v>0.12503421753785277</c:v>
                </c:pt>
                <c:pt idx="3532">
                  <c:v>0.12507595881604155</c:v>
                </c:pt>
                <c:pt idx="3533">
                  <c:v>0.12511770364203945</c:v>
                </c:pt>
                <c:pt idx="3534">
                  <c:v>0.12515945201581105</c:v>
                </c:pt>
                <c:pt idx="3535">
                  <c:v>0.12520120393732093</c:v>
                </c:pt>
                <c:pt idx="3536">
                  <c:v>0.12524295940653368</c:v>
                </c:pt>
                <c:pt idx="3537">
                  <c:v>0.12528471842341393</c:v>
                </c:pt>
                <c:pt idx="3538">
                  <c:v>0.12532648098792626</c:v>
                </c:pt>
                <c:pt idx="3539">
                  <c:v>0.12536824710003525</c:v>
                </c:pt>
                <c:pt idx="3540">
                  <c:v>0.12541001675970551</c:v>
                </c:pt>
                <c:pt idx="3541">
                  <c:v>0.12545178996690168</c:v>
                </c:pt>
                <c:pt idx="3542">
                  <c:v>0.12549356672158829</c:v>
                </c:pt>
                <c:pt idx="3543">
                  <c:v>0.12553534702372993</c:v>
                </c:pt>
                <c:pt idx="3544">
                  <c:v>0.12557713087329131</c:v>
                </c:pt>
                <c:pt idx="3545">
                  <c:v>0.12561891827023691</c:v>
                </c:pt>
                <c:pt idx="3546">
                  <c:v>0.12566070921453135</c:v>
                </c:pt>
                <c:pt idx="3547">
                  <c:v>0.12570250370613922</c:v>
                </c:pt>
                <c:pt idx="3548">
                  <c:v>0.12574430174502518</c:v>
                </c:pt>
                <c:pt idx="3549">
                  <c:v>0.12578610333115375</c:v>
                </c:pt>
                <c:pt idx="3550">
                  <c:v>0.1258279084644896</c:v>
                </c:pt>
                <c:pt idx="3551">
                  <c:v>0.12586971714499731</c:v>
                </c:pt>
                <c:pt idx="3552">
                  <c:v>0.12591152937264138</c:v>
                </c:pt>
                <c:pt idx="3553">
                  <c:v>0.12595334514738649</c:v>
                </c:pt>
                <c:pt idx="3554">
                  <c:v>0.12599516446919723</c:v>
                </c:pt>
                <c:pt idx="3555">
                  <c:v>0.12603698733803823</c:v>
                </c:pt>
                <c:pt idx="3556">
                  <c:v>0.12607881375387403</c:v>
                </c:pt>
                <c:pt idx="3557">
                  <c:v>0.12612064371666923</c:v>
                </c:pt>
                <c:pt idx="3558">
                  <c:v>0.12616247722638851</c:v>
                </c:pt>
                <c:pt idx="3559">
                  <c:v>0.1262043142829963</c:v>
                </c:pt>
                <c:pt idx="3560">
                  <c:v>0.12624615488645735</c:v>
                </c:pt>
                <c:pt idx="3561">
                  <c:v>0.12628799903673621</c:v>
                </c:pt>
                <c:pt idx="3562">
                  <c:v>0.12632984673379746</c:v>
                </c:pt>
                <c:pt idx="3563">
                  <c:v>0.12637169797760572</c:v>
                </c:pt>
                <c:pt idx="3564">
                  <c:v>0.12641355276812555</c:v>
                </c:pt>
                <c:pt idx="3565">
                  <c:v>0.12645541110532157</c:v>
                </c:pt>
                <c:pt idx="3566">
                  <c:v>0.12649727298915842</c:v>
                </c:pt>
                <c:pt idx="3567">
                  <c:v>0.12653913841960063</c:v>
                </c:pt>
                <c:pt idx="3568">
                  <c:v>0.12658100739661279</c:v>
                </c:pt>
                <c:pt idx="3569">
                  <c:v>0.12662287992015958</c:v>
                </c:pt>
                <c:pt idx="3570">
                  <c:v>0.12666475599020549</c:v>
                </c:pt>
                <c:pt idx="3571">
                  <c:v>0.12670663560671519</c:v>
                </c:pt>
                <c:pt idx="3572">
                  <c:v>0.12674851876965329</c:v>
                </c:pt>
                <c:pt idx="3573">
                  <c:v>0.12679040547898432</c:v>
                </c:pt>
                <c:pt idx="3574">
                  <c:v>0.12683229573467292</c:v>
                </c:pt>
                <c:pt idx="3575">
                  <c:v>0.12687418953668367</c:v>
                </c:pt>
                <c:pt idx="3576">
                  <c:v>0.12691608688498118</c:v>
                </c:pt>
                <c:pt idx="3577">
                  <c:v>0.12695798777953005</c:v>
                </c:pt>
                <c:pt idx="3578">
                  <c:v>0.12699989222029484</c:v>
                </c:pt>
                <c:pt idx="3579">
                  <c:v>0.12704180020724018</c:v>
                </c:pt>
                <c:pt idx="3580">
                  <c:v>0.1270837117403307</c:v>
                </c:pt>
                <c:pt idx="3581">
                  <c:v>0.12712562681953091</c:v>
                </c:pt>
                <c:pt idx="3582">
                  <c:v>0.12716754544480546</c:v>
                </c:pt>
                <c:pt idx="3583">
                  <c:v>0.12720946761611898</c:v>
                </c:pt>
                <c:pt idx="3584">
                  <c:v>0.12725139333343599</c:v>
                </c:pt>
                <c:pt idx="3585">
                  <c:v>0.1272933225967211</c:v>
                </c:pt>
                <c:pt idx="3586">
                  <c:v>0.12733525540593899</c:v>
                </c:pt>
                <c:pt idx="3587">
                  <c:v>0.12737719176105419</c:v>
                </c:pt>
                <c:pt idx="3588">
                  <c:v>0.12741913166203128</c:v>
                </c:pt>
                <c:pt idx="3589">
                  <c:v>0.12746107510883486</c:v>
                </c:pt>
                <c:pt idx="3590">
                  <c:v>0.12750302210142958</c:v>
                </c:pt>
                <c:pt idx="3591">
                  <c:v>0.12754497263978001</c:v>
                </c:pt>
                <c:pt idx="3592">
                  <c:v>0.12758692672385072</c:v>
                </c:pt>
                <c:pt idx="3593">
                  <c:v>0.12762888435360634</c:v>
                </c:pt>
                <c:pt idx="3594">
                  <c:v>0.12767084552901145</c:v>
                </c:pt>
                <c:pt idx="3595">
                  <c:v>0.12771281025003067</c:v>
                </c:pt>
                <c:pt idx="3596">
                  <c:v>0.12775477851662853</c:v>
                </c:pt>
                <c:pt idx="3597">
                  <c:v>0.12779675032876969</c:v>
                </c:pt>
                <c:pt idx="3598">
                  <c:v>0.12783872568641877</c:v>
                </c:pt>
                <c:pt idx="3599">
                  <c:v>0.12788070458954029</c:v>
                </c:pt>
                <c:pt idx="3600">
                  <c:v>0.12792268703809886</c:v>
                </c:pt>
                <c:pt idx="3601">
                  <c:v>0.12796467303205919</c:v>
                </c:pt>
                <c:pt idx="3602">
                  <c:v>0.12800666257138574</c:v>
                </c:pt>
                <c:pt idx="3603">
                  <c:v>0.12804865565604315</c:v>
                </c:pt>
                <c:pt idx="3604">
                  <c:v>0.12809065228599598</c:v>
                </c:pt>
                <c:pt idx="3605">
                  <c:v>0.12813265246120895</c:v>
                </c:pt>
                <c:pt idx="3606">
                  <c:v>0.1281746561816465</c:v>
                </c:pt>
                <c:pt idx="3607">
                  <c:v>0.12821666344727334</c:v>
                </c:pt>
                <c:pt idx="3608">
                  <c:v>0.12825867425805404</c:v>
                </c:pt>
                <c:pt idx="3609">
                  <c:v>0.12830068861395316</c:v>
                </c:pt>
                <c:pt idx="3610">
                  <c:v>0.12834270651493532</c:v>
                </c:pt>
                <c:pt idx="3611">
                  <c:v>0.12838472796096509</c:v>
                </c:pt>
                <c:pt idx="3612">
                  <c:v>0.12842675295200714</c:v>
                </c:pt>
                <c:pt idx="3613">
                  <c:v>0.12846878148802601</c:v>
                </c:pt>
                <c:pt idx="3614">
                  <c:v>0.1285108135689863</c:v>
                </c:pt>
                <c:pt idx="3615">
                  <c:v>0.1285528491948526</c:v>
                </c:pt>
                <c:pt idx="3616">
                  <c:v>0.12859488836558955</c:v>
                </c:pt>
                <c:pt idx="3617">
                  <c:v>0.12863693108116173</c:v>
                </c:pt>
                <c:pt idx="3618">
                  <c:v>0.12867897734153369</c:v>
                </c:pt>
                <c:pt idx="3619">
                  <c:v>0.12872102714667008</c:v>
                </c:pt>
                <c:pt idx="3620">
                  <c:v>0.12876308049653548</c:v>
                </c:pt>
                <c:pt idx="3621">
                  <c:v>0.12880513739109445</c:v>
                </c:pt>
                <c:pt idx="3622">
                  <c:v>0.12884719783031165</c:v>
                </c:pt>
                <c:pt idx="3623">
                  <c:v>0.12888926181415167</c:v>
                </c:pt>
                <c:pt idx="3624">
                  <c:v>0.12893132934257903</c:v>
                </c:pt>
                <c:pt idx="3625">
                  <c:v>0.12897340041555841</c:v>
                </c:pt>
                <c:pt idx="3626">
                  <c:v>0.12901547503305441</c:v>
                </c:pt>
                <c:pt idx="3627">
                  <c:v>0.12905755319503154</c:v>
                </c:pt>
                <c:pt idx="3628">
                  <c:v>0.12909963490145449</c:v>
                </c:pt>
                <c:pt idx="3629">
                  <c:v>0.12914172015228778</c:v>
                </c:pt>
                <c:pt idx="3630">
                  <c:v>0.12918380894749609</c:v>
                </c:pt>
                <c:pt idx="3631">
                  <c:v>0.12922590128704395</c:v>
                </c:pt>
                <c:pt idx="3632">
                  <c:v>0.12926799717089596</c:v>
                </c:pt>
                <c:pt idx="3633">
                  <c:v>0.12931009659901677</c:v>
                </c:pt>
                <c:pt idx="3634">
                  <c:v>0.12935219957137092</c:v>
                </c:pt>
                <c:pt idx="3635">
                  <c:v>0.12939430608792302</c:v>
                </c:pt>
                <c:pt idx="3636">
                  <c:v>0.12943641614863768</c:v>
                </c:pt>
                <c:pt idx="3637">
                  <c:v>0.12947852975347951</c:v>
                </c:pt>
                <c:pt idx="3638">
                  <c:v>0.12952064690241308</c:v>
                </c:pt>
                <c:pt idx="3639">
                  <c:v>0.12956276759540297</c:v>
                </c:pt>
                <c:pt idx="3640">
                  <c:v>0.12960489183241383</c:v>
                </c:pt>
                <c:pt idx="3641">
                  <c:v>0.12964701961341024</c:v>
                </c:pt>
                <c:pt idx="3642">
                  <c:v>0.12968915093835676</c:v>
                </c:pt>
                <c:pt idx="3643">
                  <c:v>0.12973128580721802</c:v>
                </c:pt>
                <c:pt idx="3644">
                  <c:v>0.12977342421995861</c:v>
                </c:pt>
                <c:pt idx="3645">
                  <c:v>0.12981556617654308</c:v>
                </c:pt>
                <c:pt idx="3646">
                  <c:v>0.12985771167693613</c:v>
                </c:pt>
                <c:pt idx="3647">
                  <c:v>0.12989986072110224</c:v>
                </c:pt>
                <c:pt idx="3648">
                  <c:v>0.12994201330900612</c:v>
                </c:pt>
                <c:pt idx="3649">
                  <c:v>0.12998416944061231</c:v>
                </c:pt>
                <c:pt idx="3650">
                  <c:v>0.13002632911588535</c:v>
                </c:pt>
                <c:pt idx="3651">
                  <c:v>0.13006849233478998</c:v>
                </c:pt>
                <c:pt idx="3652">
                  <c:v>0.13011065909729067</c:v>
                </c:pt>
                <c:pt idx="3653">
                  <c:v>0.13015282940335202</c:v>
                </c:pt>
                <c:pt idx="3654">
                  <c:v>0.1301950032529387</c:v>
                </c:pt>
                <c:pt idx="3655">
                  <c:v>0.1302371806460153</c:v>
                </c:pt>
                <c:pt idx="3656">
                  <c:v>0.13027936158254635</c:v>
                </c:pt>
                <c:pt idx="3657">
                  <c:v>0.13032154606249649</c:v>
                </c:pt>
                <c:pt idx="3658">
                  <c:v>0.13036373408583032</c:v>
                </c:pt>
                <c:pt idx="3659">
                  <c:v>0.13040592565251244</c:v>
                </c:pt>
                <c:pt idx="3660">
                  <c:v>0.13044812076250742</c:v>
                </c:pt>
                <c:pt idx="3661">
                  <c:v>0.13049031941577985</c:v>
                </c:pt>
                <c:pt idx="3662">
                  <c:v>0.13053252161229439</c:v>
                </c:pt>
                <c:pt idx="3663">
                  <c:v>0.13057472735201556</c:v>
                </c:pt>
                <c:pt idx="3664">
                  <c:v>0.130616936634908</c:v>
                </c:pt>
                <c:pt idx="3665">
                  <c:v>0.13065914946093632</c:v>
                </c:pt>
                <c:pt idx="3666">
                  <c:v>0.13070136583006509</c:v>
                </c:pt>
                <c:pt idx="3667">
                  <c:v>0.13074358574225892</c:v>
                </c:pt>
                <c:pt idx="3668">
                  <c:v>0.13078580919748237</c:v>
                </c:pt>
                <c:pt idx="3669">
                  <c:v>0.13082803619570008</c:v>
                </c:pt>
                <c:pt idx="3670">
                  <c:v>0.13087026673687663</c:v>
                </c:pt>
                <c:pt idx="3671">
                  <c:v>0.13091250082097661</c:v>
                </c:pt>
                <c:pt idx="3672">
                  <c:v>0.13095473844796462</c:v>
                </c:pt>
                <c:pt idx="3673">
                  <c:v>0.13099697961780529</c:v>
                </c:pt>
                <c:pt idx="3674">
                  <c:v>0.13103922433046317</c:v>
                </c:pt>
                <c:pt idx="3675">
                  <c:v>0.13108147258590289</c:v>
                </c:pt>
                <c:pt idx="3676">
                  <c:v>0.13112372438408904</c:v>
                </c:pt>
                <c:pt idx="3677">
                  <c:v>0.13116597972498617</c:v>
                </c:pt>
                <c:pt idx="3678">
                  <c:v>0.1312082386085589</c:v>
                </c:pt>
                <c:pt idx="3679">
                  <c:v>0.1312505010347719</c:v>
                </c:pt>
                <c:pt idx="3680">
                  <c:v>0.13129276700358969</c:v>
                </c:pt>
                <c:pt idx="3681">
                  <c:v>0.13133503651497688</c:v>
                </c:pt>
                <c:pt idx="3682">
                  <c:v>0.13137730956889807</c:v>
                </c:pt>
                <c:pt idx="3683">
                  <c:v>0.13141958616531785</c:v>
                </c:pt>
                <c:pt idx="3684">
                  <c:v>0.13146186630420084</c:v>
                </c:pt>
                <c:pt idx="3685">
                  <c:v>0.1315041499855116</c:v>
                </c:pt>
                <c:pt idx="3686">
                  <c:v>0.13154643720921477</c:v>
                </c:pt>
                <c:pt idx="3687">
                  <c:v>0.13158872797527496</c:v>
                </c:pt>
                <c:pt idx="3688">
                  <c:v>0.13163102228365667</c:v>
                </c:pt>
                <c:pt idx="3689">
                  <c:v>0.13167332013432456</c:v>
                </c:pt>
                <c:pt idx="3690">
                  <c:v>0.13171562152724325</c:v>
                </c:pt>
                <c:pt idx="3691">
                  <c:v>0.13175792646237733</c:v>
                </c:pt>
                <c:pt idx="3692">
                  <c:v>0.13180023493969134</c:v>
                </c:pt>
                <c:pt idx="3693">
                  <c:v>0.13184254695914993</c:v>
                </c:pt>
                <c:pt idx="3694">
                  <c:v>0.13188486252071771</c:v>
                </c:pt>
                <c:pt idx="3695">
                  <c:v>0.13192718162435924</c:v>
                </c:pt>
                <c:pt idx="3696">
                  <c:v>0.13196950427003909</c:v>
                </c:pt>
                <c:pt idx="3697">
                  <c:v>0.13201183045772191</c:v>
                </c:pt>
                <c:pt idx="3698">
                  <c:v>0.13205416018737232</c:v>
                </c:pt>
                <c:pt idx="3699">
                  <c:v>0.1320964934589548</c:v>
                </c:pt>
                <c:pt idx="3700">
                  <c:v>0.13213883027243406</c:v>
                </c:pt>
                <c:pt idx="3701">
                  <c:v>0.13218117062777465</c:v>
                </c:pt>
                <c:pt idx="3702">
                  <c:v>0.13222351452494119</c:v>
                </c:pt>
                <c:pt idx="3703">
                  <c:v>0.13226586196389822</c:v>
                </c:pt>
                <c:pt idx="3704">
                  <c:v>0.13230821294461043</c:v>
                </c:pt>
                <c:pt idx="3705">
                  <c:v>0.13235056746704238</c:v>
                </c:pt>
                <c:pt idx="3706">
                  <c:v>0.13239292553115861</c:v>
                </c:pt>
                <c:pt idx="3707">
                  <c:v>0.13243528713692376</c:v>
                </c:pt>
                <c:pt idx="3708">
                  <c:v>0.13247765228430247</c:v>
                </c:pt>
                <c:pt idx="3709">
                  <c:v>0.13252002097325924</c:v>
                </c:pt>
                <c:pt idx="3710">
                  <c:v>0.13256239320375873</c:v>
                </c:pt>
                <c:pt idx="3711">
                  <c:v>0.13260476897576554</c:v>
                </c:pt>
                <c:pt idx="3712">
                  <c:v>0.13264714828924429</c:v>
                </c:pt>
                <c:pt idx="3713">
                  <c:v>0.13268953114415946</c:v>
                </c:pt>
                <c:pt idx="3714">
                  <c:v>0.13273191754047575</c:v>
                </c:pt>
                <c:pt idx="3715">
                  <c:v>0.13277430747815774</c:v>
                </c:pt>
                <c:pt idx="3716">
                  <c:v>0.13281670095717005</c:v>
                </c:pt>
                <c:pt idx="3717">
                  <c:v>0.13285909797747719</c:v>
                </c:pt>
                <c:pt idx="3718">
                  <c:v>0.13290149853904384</c:v>
                </c:pt>
                <c:pt idx="3719">
                  <c:v>0.13294390264183459</c:v>
                </c:pt>
                <c:pt idx="3720">
                  <c:v>0.13298631028581401</c:v>
                </c:pt>
                <c:pt idx="3721">
                  <c:v>0.13302872147094666</c:v>
                </c:pt>
                <c:pt idx="3722">
                  <c:v>0.13307113619719721</c:v>
                </c:pt>
                <c:pt idx="3723">
                  <c:v>0.13311355446453021</c:v>
                </c:pt>
                <c:pt idx="3724">
                  <c:v>0.13315597627291031</c:v>
                </c:pt>
                <c:pt idx="3725">
                  <c:v>0.13319840162230204</c:v>
                </c:pt>
                <c:pt idx="3726">
                  <c:v>0.13324083051267002</c:v>
                </c:pt>
                <c:pt idx="3727">
                  <c:v>0.13328326294397888</c:v>
                </c:pt>
                <c:pt idx="3728">
                  <c:v>0.13332569891619317</c:v>
                </c:pt>
                <c:pt idx="3729">
                  <c:v>0.1333681384292775</c:v>
                </c:pt>
                <c:pt idx="3730">
                  <c:v>0.13341058148319651</c:v>
                </c:pt>
                <c:pt idx="3731">
                  <c:v>0.1334530280779147</c:v>
                </c:pt>
                <c:pt idx="3732">
                  <c:v>0.13349547821339675</c:v>
                </c:pt>
                <c:pt idx="3733">
                  <c:v>0.13353793188960725</c:v>
                </c:pt>
                <c:pt idx="3734">
                  <c:v>0.13358038910651079</c:v>
                </c:pt>
                <c:pt idx="3735">
                  <c:v>0.13362284986407191</c:v>
                </c:pt>
                <c:pt idx="3736">
                  <c:v>0.13366531416225527</c:v>
                </c:pt>
                <c:pt idx="3737">
                  <c:v>0.13370778200102548</c:v>
                </c:pt>
                <c:pt idx="3738">
                  <c:v>0.13375025338034707</c:v>
                </c:pt>
                <c:pt idx="3739">
                  <c:v>0.13379272830018468</c:v>
                </c:pt>
                <c:pt idx="3740">
                  <c:v>0.13383520676050292</c:v>
                </c:pt>
                <c:pt idx="3741">
                  <c:v>0.13387768876126635</c:v>
                </c:pt>
                <c:pt idx="3742">
                  <c:v>0.13392017430243958</c:v>
                </c:pt>
                <c:pt idx="3743">
                  <c:v>0.13396266338398721</c:v>
                </c:pt>
                <c:pt idx="3744">
                  <c:v>0.13400515600587387</c:v>
                </c:pt>
                <c:pt idx="3745">
                  <c:v>0.13404765216806408</c:v>
                </c:pt>
                <c:pt idx="3746">
                  <c:v>0.13409015187052248</c:v>
                </c:pt>
                <c:pt idx="3747">
                  <c:v>0.13413265511321365</c:v>
                </c:pt>
                <c:pt idx="3748">
                  <c:v>0.13417516189610226</c:v>
                </c:pt>
                <c:pt idx="3749">
                  <c:v>0.13421767221915282</c:v>
                </c:pt>
                <c:pt idx="3750">
                  <c:v>0.13426018608232995</c:v>
                </c:pt>
                <c:pt idx="3751">
                  <c:v>0.13430270348559828</c:v>
                </c:pt>
                <c:pt idx="3752">
                  <c:v>0.13434522442892236</c:v>
                </c:pt>
                <c:pt idx="3753">
                  <c:v>0.13438774891226679</c:v>
                </c:pt>
                <c:pt idx="3754">
                  <c:v>0.13443027693559617</c:v>
                </c:pt>
                <c:pt idx="3755">
                  <c:v>0.13447280849887519</c:v>
                </c:pt>
                <c:pt idx="3756">
                  <c:v>0.13451534360206829</c:v>
                </c:pt>
                <c:pt idx="3757">
                  <c:v>0.13455788224514015</c:v>
                </c:pt>
                <c:pt idx="3758">
                  <c:v>0.13460042442805539</c:v>
                </c:pt>
                <c:pt idx="3759">
                  <c:v>0.13464297015077858</c:v>
                </c:pt>
                <c:pt idx="3760">
                  <c:v>0.13468551941327428</c:v>
                </c:pt>
                <c:pt idx="3761">
                  <c:v>0.13472807221550714</c:v>
                </c:pt>
                <c:pt idx="3762">
                  <c:v>0.13477062855744174</c:v>
                </c:pt>
                <c:pt idx="3763">
                  <c:v>0.13481318843904264</c:v>
                </c:pt>
                <c:pt idx="3764">
                  <c:v>0.13485575186027449</c:v>
                </c:pt>
                <c:pt idx="3765">
                  <c:v>0.13489831882110187</c:v>
                </c:pt>
                <c:pt idx="3766">
                  <c:v>0.1349408893214894</c:v>
                </c:pt>
                <c:pt idx="3767">
                  <c:v>0.1349834633614016</c:v>
                </c:pt>
                <c:pt idx="3768">
                  <c:v>0.13502604094080314</c:v>
                </c:pt>
                <c:pt idx="3769">
                  <c:v>0.13506862205965864</c:v>
                </c:pt>
                <c:pt idx="3770">
                  <c:v>0.13511120671793259</c:v>
                </c:pt>
                <c:pt idx="3771">
                  <c:v>0.13515379491558965</c:v>
                </c:pt>
                <c:pt idx="3772">
                  <c:v>0.1351963866525944</c:v>
                </c:pt>
                <c:pt idx="3773">
                  <c:v>0.13523898192891148</c:v>
                </c:pt>
                <c:pt idx="3774">
                  <c:v>0.13528158074450547</c:v>
                </c:pt>
                <c:pt idx="3775">
                  <c:v>0.13532418309934094</c:v>
                </c:pt>
                <c:pt idx="3776">
                  <c:v>0.13536678899338248</c:v>
                </c:pt>
                <c:pt idx="3777">
                  <c:v>0.13540939842659472</c:v>
                </c:pt>
                <c:pt idx="3778">
                  <c:v>0.13545201139894225</c:v>
                </c:pt>
                <c:pt idx="3779">
                  <c:v>0.13549462791038963</c:v>
                </c:pt>
                <c:pt idx="3780">
                  <c:v>0.13553724796090152</c:v>
                </c:pt>
                <c:pt idx="3781">
                  <c:v>0.13557987155044246</c:v>
                </c:pt>
                <c:pt idx="3782">
                  <c:v>0.1356224986789771</c:v>
                </c:pt>
                <c:pt idx="3783">
                  <c:v>0.13566512934646999</c:v>
                </c:pt>
                <c:pt idx="3784">
                  <c:v>0.13570776355288575</c:v>
                </c:pt>
                <c:pt idx="3785">
                  <c:v>0.13575040129818897</c:v>
                </c:pt>
                <c:pt idx="3786">
                  <c:v>0.1357930425823442</c:v>
                </c:pt>
                <c:pt idx="3787">
                  <c:v>0.13583568740531615</c:v>
                </c:pt>
                <c:pt idx="3788">
                  <c:v>0.13587833576706931</c:v>
                </c:pt>
                <c:pt idx="3789">
                  <c:v>0.13592098766756833</c:v>
                </c:pt>
                <c:pt idx="3790">
                  <c:v>0.1359636431067778</c:v>
                </c:pt>
                <c:pt idx="3791">
                  <c:v>0.1360063020846623</c:v>
                </c:pt>
                <c:pt idx="3792">
                  <c:v>0.13604896460118646</c:v>
                </c:pt>
                <c:pt idx="3793">
                  <c:v>0.13609163065631483</c:v>
                </c:pt>
                <c:pt idx="3794">
                  <c:v>0.13613430025001202</c:v>
                </c:pt>
                <c:pt idx="3795">
                  <c:v>0.13617697338224266</c:v>
                </c:pt>
                <c:pt idx="3796">
                  <c:v>0.13621965005297129</c:v>
                </c:pt>
                <c:pt idx="3797">
                  <c:v>0.13626233026216256</c:v>
                </c:pt>
                <c:pt idx="3798">
                  <c:v>0.13630501400978109</c:v>
                </c:pt>
                <c:pt idx="3799">
                  <c:v>0.13634770129579138</c:v>
                </c:pt>
                <c:pt idx="3800">
                  <c:v>0.13639039212015808</c:v>
                </c:pt>
                <c:pt idx="3801">
                  <c:v>0.13643308648284583</c:v>
                </c:pt>
                <c:pt idx="3802">
                  <c:v>0.13647578438381913</c:v>
                </c:pt>
                <c:pt idx="3803">
                  <c:v>0.13651848582304266</c:v>
                </c:pt>
                <c:pt idx="3804">
                  <c:v>0.13656119080048096</c:v>
                </c:pt>
                <c:pt idx="3805">
                  <c:v>0.1366038993160987</c:v>
                </c:pt>
                <c:pt idx="3806">
                  <c:v>0.13664661136986039</c:v>
                </c:pt>
                <c:pt idx="3807">
                  <c:v>0.13668932696173067</c:v>
                </c:pt>
                <c:pt idx="3808">
                  <c:v>0.13673204609167419</c:v>
                </c:pt>
                <c:pt idx="3809">
                  <c:v>0.13677476875965544</c:v>
                </c:pt>
                <c:pt idx="3810">
                  <c:v>0.13681749496563908</c:v>
                </c:pt>
                <c:pt idx="3811">
                  <c:v>0.13686022470958967</c:v>
                </c:pt>
                <c:pt idx="3812">
                  <c:v>0.13690295799147187</c:v>
                </c:pt>
                <c:pt idx="3813">
                  <c:v>0.13694569481125021</c:v>
                </c:pt>
                <c:pt idx="3814">
                  <c:v>0.13698843516888928</c:v>
                </c:pt>
                <c:pt idx="3815">
                  <c:v>0.13703117906435378</c:v>
                </c:pt>
                <c:pt idx="3816">
                  <c:v>0.13707392649760822</c:v>
                </c:pt>
                <c:pt idx="3817">
                  <c:v>0.13711667746861717</c:v>
                </c:pt>
                <c:pt idx="3818">
                  <c:v>0.13715943197734529</c:v>
                </c:pt>
                <c:pt idx="3819">
                  <c:v>0.13720219002375719</c:v>
                </c:pt>
                <c:pt idx="3820">
                  <c:v>0.13724495160781741</c:v>
                </c:pt>
                <c:pt idx="3821">
                  <c:v>0.13728771672949056</c:v>
                </c:pt>
                <c:pt idx="3822">
                  <c:v>0.13733048538874124</c:v>
                </c:pt>
                <c:pt idx="3823">
                  <c:v>0.13737325758553409</c:v>
                </c:pt>
                <c:pt idx="3824">
                  <c:v>0.13741603331983365</c:v>
                </c:pt>
                <c:pt idx="3825">
                  <c:v>0.13745881259160453</c:v>
                </c:pt>
                <c:pt idx="3826">
                  <c:v>0.13750159540081136</c:v>
                </c:pt>
                <c:pt idx="3827">
                  <c:v>0.1375443817474187</c:v>
                </c:pt>
                <c:pt idx="3828">
                  <c:v>0.13758717163139114</c:v>
                </c:pt>
                <c:pt idx="3829">
                  <c:v>0.13762996505269331</c:v>
                </c:pt>
                <c:pt idx="3830">
                  <c:v>0.13767276201128981</c:v>
                </c:pt>
                <c:pt idx="3831">
                  <c:v>0.1377155625071452</c:v>
                </c:pt>
                <c:pt idx="3832">
                  <c:v>0.13775836654022408</c:v>
                </c:pt>
                <c:pt idx="3833">
                  <c:v>0.13780117411049109</c:v>
                </c:pt>
                <c:pt idx="3834">
                  <c:v>0.13784398521791077</c:v>
                </c:pt>
                <c:pt idx="3835">
                  <c:v>0.13788679986244773</c:v>
                </c:pt>
                <c:pt idx="3836">
                  <c:v>0.13792961804406659</c:v>
                </c:pt>
                <c:pt idx="3837">
                  <c:v>0.13797243976273199</c:v>
                </c:pt>
                <c:pt idx="3838">
                  <c:v>0.13801526501840838</c:v>
                </c:pt>
                <c:pt idx="3839">
                  <c:v>0.13805809381106054</c:v>
                </c:pt>
                <c:pt idx="3840">
                  <c:v>0.13810092614065292</c:v>
                </c:pt>
                <c:pt idx="3841">
                  <c:v>0.1381437620071502</c:v>
                </c:pt>
                <c:pt idx="3842">
                  <c:v>0.13818660141051695</c:v>
                </c:pt>
                <c:pt idx="3843">
                  <c:v>0.13822944435071777</c:v>
                </c:pt>
                <c:pt idx="3844">
                  <c:v>0.13827229082771728</c:v>
                </c:pt>
                <c:pt idx="3845">
                  <c:v>0.13831514084148</c:v>
                </c:pt>
                <c:pt idx="3846">
                  <c:v>0.13835799439197058</c:v>
                </c:pt>
                <c:pt idx="3847">
                  <c:v>0.13840085147915362</c:v>
                </c:pt>
                <c:pt idx="3848">
                  <c:v>0.13844371210299375</c:v>
                </c:pt>
                <c:pt idx="3849">
                  <c:v>0.13848657626345548</c:v>
                </c:pt>
                <c:pt idx="3850">
                  <c:v>0.13852944396050348</c:v>
                </c:pt>
                <c:pt idx="3851">
                  <c:v>0.13857231519410232</c:v>
                </c:pt>
                <c:pt idx="3852">
                  <c:v>0.13861518996421657</c:v>
                </c:pt>
                <c:pt idx="3853">
                  <c:v>0.1386580682708109</c:v>
                </c:pt>
                <c:pt idx="3854">
                  <c:v>0.13870095011384984</c:v>
                </c:pt>
                <c:pt idx="3855">
                  <c:v>0.138743835493298</c:v>
                </c:pt>
                <c:pt idx="3856">
                  <c:v>0.13878672440911999</c:v>
                </c:pt>
                <c:pt idx="3857">
                  <c:v>0.13882961686128037</c:v>
                </c:pt>
                <c:pt idx="3858">
                  <c:v>0.13887251284974381</c:v>
                </c:pt>
                <c:pt idx="3859">
                  <c:v>0.13891541237447486</c:v>
                </c:pt>
                <c:pt idx="3860">
                  <c:v>0.1389583154354381</c:v>
                </c:pt>
                <c:pt idx="3861">
                  <c:v>0.13900122203259813</c:v>
                </c:pt>
                <c:pt idx="3862">
                  <c:v>0.13904413216591963</c:v>
                </c:pt>
                <c:pt idx="3863">
                  <c:v>0.1390870458353671</c:v>
                </c:pt>
                <c:pt idx="3864">
                  <c:v>0.13912996304090516</c:v>
                </c:pt>
                <c:pt idx="3865">
                  <c:v>0.13917288378249837</c:v>
                </c:pt>
                <c:pt idx="3866">
                  <c:v>0.13921580806011147</c:v>
                </c:pt>
                <c:pt idx="3867">
                  <c:v>0.13925873587370888</c:v>
                </c:pt>
                <c:pt idx="3868">
                  <c:v>0.13930166722325532</c:v>
                </c:pt>
                <c:pt idx="3869">
                  <c:v>0.13934460210871535</c:v>
                </c:pt>
                <c:pt idx="3870">
                  <c:v>0.13938754053005351</c:v>
                </c:pt>
                <c:pt idx="3871">
                  <c:v>0.13943048248723444</c:v>
                </c:pt>
                <c:pt idx="3872">
                  <c:v>0.13947342798022277</c:v>
                </c:pt>
                <c:pt idx="3873">
                  <c:v>0.13951637700898309</c:v>
                </c:pt>
                <c:pt idx="3874">
                  <c:v>0.13955932957347991</c:v>
                </c:pt>
                <c:pt idx="3875">
                  <c:v>0.13960228567367794</c:v>
                </c:pt>
                <c:pt idx="3876">
                  <c:v>0.13964524530954175</c:v>
                </c:pt>
                <c:pt idx="3877">
                  <c:v>0.13968820848103586</c:v>
                </c:pt>
                <c:pt idx="3878">
                  <c:v>0.13973117518812492</c:v>
                </c:pt>
                <c:pt idx="3879">
                  <c:v>0.13977414543077357</c:v>
                </c:pt>
                <c:pt idx="3880">
                  <c:v>0.13981711920894635</c:v>
                </c:pt>
                <c:pt idx="3881">
                  <c:v>0.13986009652260786</c:v>
                </c:pt>
                <c:pt idx="3882">
                  <c:v>0.13990307737172272</c:v>
                </c:pt>
                <c:pt idx="3883">
                  <c:v>0.13994606175625551</c:v>
                </c:pt>
                <c:pt idx="3884">
                  <c:v>0.13998904967617085</c:v>
                </c:pt>
                <c:pt idx="3885">
                  <c:v>0.14003204113143328</c:v>
                </c:pt>
                <c:pt idx="3886">
                  <c:v>0.14007503612200745</c:v>
                </c:pt>
                <c:pt idx="3887">
                  <c:v>0.14011803464785796</c:v>
                </c:pt>
                <c:pt idx="3888">
                  <c:v>0.14016103670894936</c:v>
                </c:pt>
                <c:pt idx="3889">
                  <c:v>0.1402040423052463</c:v>
                </c:pt>
                <c:pt idx="3890">
                  <c:v>0.14024705143671332</c:v>
                </c:pt>
                <c:pt idx="3891">
                  <c:v>0.1402900641033151</c:v>
                </c:pt>
                <c:pt idx="3892">
                  <c:v>0.14033308030501612</c:v>
                </c:pt>
                <c:pt idx="3893">
                  <c:v>0.14037610004178108</c:v>
                </c:pt>
                <c:pt idx="3894">
                  <c:v>0.14041912331357456</c:v>
                </c:pt>
                <c:pt idx="3895">
                  <c:v>0.14046215012036109</c:v>
                </c:pt>
                <c:pt idx="3896">
                  <c:v>0.14050518046210531</c:v>
                </c:pt>
                <c:pt idx="3897">
                  <c:v>0.14054821433877185</c:v>
                </c:pt>
                <c:pt idx="3898">
                  <c:v>0.14059125175032527</c:v>
                </c:pt>
                <c:pt idx="3899">
                  <c:v>0.14063429269673014</c:v>
                </c:pt>
                <c:pt idx="3900">
                  <c:v>0.14067733717795111</c:v>
                </c:pt>
                <c:pt idx="3901">
                  <c:v>0.14072038519395277</c:v>
                </c:pt>
                <c:pt idx="3902">
                  <c:v>0.14076343674469971</c:v>
                </c:pt>
                <c:pt idx="3903">
                  <c:v>0.14080649183015648</c:v>
                </c:pt>
                <c:pt idx="3904">
                  <c:v>0.14084955045028771</c:v>
                </c:pt>
                <c:pt idx="3905">
                  <c:v>0.14089261260505806</c:v>
                </c:pt>
                <c:pt idx="3906">
                  <c:v>0.14093567829443202</c:v>
                </c:pt>
                <c:pt idx="3907">
                  <c:v>0.14097874751837422</c:v>
                </c:pt>
                <c:pt idx="3908">
                  <c:v>0.14102182027684934</c:v>
                </c:pt>
                <c:pt idx="3909">
                  <c:v>0.14106489656982185</c:v>
                </c:pt>
                <c:pt idx="3910">
                  <c:v>0.14110797639725642</c:v>
                </c:pt>
                <c:pt idx="3911">
                  <c:v>0.14115105975911763</c:v>
                </c:pt>
                <c:pt idx="3912">
                  <c:v>0.14119414665537008</c:v>
                </c:pt>
                <c:pt idx="3913">
                  <c:v>0.14123723708597838</c:v>
                </c:pt>
                <c:pt idx="3914">
                  <c:v>0.14128033105090709</c:v>
                </c:pt>
                <c:pt idx="3915">
                  <c:v>0.14132342855012081</c:v>
                </c:pt>
                <c:pt idx="3916">
                  <c:v>0.14136652958358423</c:v>
                </c:pt>
                <c:pt idx="3917">
                  <c:v>0.14140963415126181</c:v>
                </c:pt>
                <c:pt idx="3918">
                  <c:v>0.14145274225311819</c:v>
                </c:pt>
                <c:pt idx="3919">
                  <c:v>0.14149585388911803</c:v>
                </c:pt>
                <c:pt idx="3920">
                  <c:v>0.14153896905922589</c:v>
                </c:pt>
                <c:pt idx="3921">
                  <c:v>0.14158208776340631</c:v>
                </c:pt>
                <c:pt idx="3922">
                  <c:v>0.14162521000162395</c:v>
                </c:pt>
                <c:pt idx="3923">
                  <c:v>0.14166833577384344</c:v>
                </c:pt>
                <c:pt idx="3924">
                  <c:v>0.1417114650800293</c:v>
                </c:pt>
                <c:pt idx="3925">
                  <c:v>0.14175459792014611</c:v>
                </c:pt>
                <c:pt idx="3926">
                  <c:v>0.14179773429415859</c:v>
                </c:pt>
                <c:pt idx="3927">
                  <c:v>0.1418408742020312</c:v>
                </c:pt>
                <c:pt idx="3928">
                  <c:v>0.14188401764372863</c:v>
                </c:pt>
                <c:pt idx="3929">
                  <c:v>0.1419271646192154</c:v>
                </c:pt>
                <c:pt idx="3930">
                  <c:v>0.14197031512845618</c:v>
                </c:pt>
                <c:pt idx="3931">
                  <c:v>0.14201346917141555</c:v>
                </c:pt>
                <c:pt idx="3932">
                  <c:v>0.14205662674805805</c:v>
                </c:pt>
                <c:pt idx="3933">
                  <c:v>0.14209978785834834</c:v>
                </c:pt>
                <c:pt idx="3934">
                  <c:v>0.14214295250225098</c:v>
                </c:pt>
                <c:pt idx="3935">
                  <c:v>0.14218612067973063</c:v>
                </c:pt>
                <c:pt idx="3936">
                  <c:v>0.14222929239075177</c:v>
                </c:pt>
                <c:pt idx="3937">
                  <c:v>0.14227246763527915</c:v>
                </c:pt>
                <c:pt idx="3938">
                  <c:v>0.14231564641327724</c:v>
                </c:pt>
                <c:pt idx="3939">
                  <c:v>0.14235882872471065</c:v>
                </c:pt>
                <c:pt idx="3940">
                  <c:v>0.14240201456954402</c:v>
                </c:pt>
                <c:pt idx="3941">
                  <c:v>0.14244520394774196</c:v>
                </c:pt>
                <c:pt idx="3942">
                  <c:v>0.14248839685926898</c:v>
                </c:pt>
                <c:pt idx="3943">
                  <c:v>0.14253159330408979</c:v>
                </c:pt>
                <c:pt idx="3944">
                  <c:v>0.14257479328216893</c:v>
                </c:pt>
                <c:pt idx="3945">
                  <c:v>0.14261799679347098</c:v>
                </c:pt>
                <c:pt idx="3946">
                  <c:v>0.14266120383796058</c:v>
                </c:pt>
                <c:pt idx="3947">
                  <c:v>0.14270441441560225</c:v>
                </c:pt>
                <c:pt idx="3948">
                  <c:v>0.14274762852636069</c:v>
                </c:pt>
                <c:pt idx="3949">
                  <c:v>0.14279084617020041</c:v>
                </c:pt>
                <c:pt idx="3950">
                  <c:v>0.14283406734708606</c:v>
                </c:pt>
                <c:pt idx="3951">
                  <c:v>0.14287729205698224</c:v>
                </c:pt>
                <c:pt idx="3952">
                  <c:v>0.14292052029985353</c:v>
                </c:pt>
                <c:pt idx="3953">
                  <c:v>0.14296375207566447</c:v>
                </c:pt>
                <c:pt idx="3954">
                  <c:v>0.14300698738437972</c:v>
                </c:pt>
                <c:pt idx="3955">
                  <c:v>0.14305022622596392</c:v>
                </c:pt>
                <c:pt idx="3956">
                  <c:v>0.14309346860038155</c:v>
                </c:pt>
                <c:pt idx="3957">
                  <c:v>0.1431367145075973</c:v>
                </c:pt>
                <c:pt idx="3958">
                  <c:v>0.14317996394757573</c:v>
                </c:pt>
                <c:pt idx="3959">
                  <c:v>0.14322321692028145</c:v>
                </c:pt>
                <c:pt idx="3960">
                  <c:v>0.143266473425679</c:v>
                </c:pt>
                <c:pt idx="3961">
                  <c:v>0.14330973346373307</c:v>
                </c:pt>
                <c:pt idx="3962">
                  <c:v>0.14335299703440824</c:v>
                </c:pt>
                <c:pt idx="3963">
                  <c:v>0.14339626413766904</c:v>
                </c:pt>
                <c:pt idx="3964">
                  <c:v>0.14343953477348009</c:v>
                </c:pt>
                <c:pt idx="3965">
                  <c:v>0.14348280894180601</c:v>
                </c:pt>
                <c:pt idx="3966">
                  <c:v>0.14352608664261146</c:v>
                </c:pt>
                <c:pt idx="3967">
                  <c:v>0.14356936787586091</c:v>
                </c:pt>
                <c:pt idx="3968">
                  <c:v>0.14361265264151896</c:v>
                </c:pt>
                <c:pt idx="3969">
                  <c:v>0.14365594093955036</c:v>
                </c:pt>
                <c:pt idx="3970">
                  <c:v>0.14369923276991955</c:v>
                </c:pt>
                <c:pt idx="3971">
                  <c:v>0.14374252813259117</c:v>
                </c:pt>
                <c:pt idx="3972">
                  <c:v>0.14378582702752984</c:v>
                </c:pt>
                <c:pt idx="3973">
                  <c:v>0.14382912945470019</c:v>
                </c:pt>
                <c:pt idx="3974">
                  <c:v>0.14387243541406672</c:v>
                </c:pt>
                <c:pt idx="3975">
                  <c:v>0.14391574490559411</c:v>
                </c:pt>
                <c:pt idx="3976">
                  <c:v>0.14395905792924693</c:v>
                </c:pt>
                <c:pt idx="3977">
                  <c:v>0.14400237448498973</c:v>
                </c:pt>
                <c:pt idx="3978">
                  <c:v>0.14404569457278718</c:v>
                </c:pt>
                <c:pt idx="3979">
                  <c:v>0.14408901819260383</c:v>
                </c:pt>
                <c:pt idx="3980">
                  <c:v>0.14413234534440433</c:v>
                </c:pt>
                <c:pt idx="3981">
                  <c:v>0.1441756760281532</c:v>
                </c:pt>
                <c:pt idx="3982">
                  <c:v>0.14421901024381509</c:v>
                </c:pt>
                <c:pt idx="3983">
                  <c:v>0.14426234799135459</c:v>
                </c:pt>
                <c:pt idx="3984">
                  <c:v>0.14430568927073625</c:v>
                </c:pt>
                <c:pt idx="3985">
                  <c:v>0.14434903408192476</c:v>
                </c:pt>
                <c:pt idx="3986">
                  <c:v>0.14439238242488461</c:v>
                </c:pt>
                <c:pt idx="3987">
                  <c:v>0.14443573429958054</c:v>
                </c:pt>
                <c:pt idx="3988">
                  <c:v>0.14447908970597695</c:v>
                </c:pt>
                <c:pt idx="3989">
                  <c:v>0.1445224486440386</c:v>
                </c:pt>
                <c:pt idx="3990">
                  <c:v>0.14456581111372999</c:v>
                </c:pt>
                <c:pt idx="3991">
                  <c:v>0.14460917711501584</c:v>
                </c:pt>
                <c:pt idx="3992">
                  <c:v>0.14465254664786056</c:v>
                </c:pt>
                <c:pt idx="3993">
                  <c:v>0.14469591971222892</c:v>
                </c:pt>
                <c:pt idx="3994">
                  <c:v>0.14473929630808544</c:v>
                </c:pt>
                <c:pt idx="3995">
                  <c:v>0.14478267643539466</c:v>
                </c:pt>
                <c:pt idx="3996">
                  <c:v>0.1448260600941213</c:v>
                </c:pt>
                <c:pt idx="3997">
                  <c:v>0.14486944728422987</c:v>
                </c:pt>
                <c:pt idx="3998">
                  <c:v>0.14491283800568505</c:v>
                </c:pt>
                <c:pt idx="3999">
                  <c:v>0.14495623225845131</c:v>
                </c:pt>
                <c:pt idx="4000">
                  <c:v>0.14499963004249333</c:v>
                </c:pt>
                <c:pt idx="4001">
                  <c:v>0.14504303135777571</c:v>
                </c:pt>
                <c:pt idx="4002">
                  <c:v>0.14508643620426304</c:v>
                </c:pt>
                <c:pt idx="4003">
                  <c:v>0.14512984458191985</c:v>
                </c:pt>
                <c:pt idx="4004">
                  <c:v>0.14517325649071086</c:v>
                </c:pt>
                <c:pt idx="4005">
                  <c:v>0.14521667193060056</c:v>
                </c:pt>
                <c:pt idx="4006">
                  <c:v>0.14526009090155359</c:v>
                </c:pt>
                <c:pt idx="4007">
                  <c:v>0.14530351340353456</c:v>
                </c:pt>
                <c:pt idx="4008">
                  <c:v>0.14534693943650806</c:v>
                </c:pt>
                <c:pt idx="4009">
                  <c:v>0.14539036900043864</c:v>
                </c:pt>
                <c:pt idx="4010">
                  <c:v>0.14543380209529094</c:v>
                </c:pt>
                <c:pt idx="4011">
                  <c:v>0.14547723872102955</c:v>
                </c:pt>
                <c:pt idx="4012">
                  <c:v>0.1455206788776191</c:v>
                </c:pt>
                <c:pt idx="4013">
                  <c:v>0.14556412256502413</c:v>
                </c:pt>
                <c:pt idx="4014">
                  <c:v>0.14560756978320927</c:v>
                </c:pt>
                <c:pt idx="4015">
                  <c:v>0.14565102053213905</c:v>
                </c:pt>
                <c:pt idx="4016">
                  <c:v>0.14569447481177822</c:v>
                </c:pt>
                <c:pt idx="4017">
                  <c:v>0.1457379326220912</c:v>
                </c:pt>
                <c:pt idx="4018">
                  <c:v>0.14578139396304268</c:v>
                </c:pt>
                <c:pt idx="4019">
                  <c:v>0.14582485883459728</c:v>
                </c:pt>
                <c:pt idx="4020">
                  <c:v>0.14586832723671955</c:v>
                </c:pt>
                <c:pt idx="4021">
                  <c:v>0.14591179916937405</c:v>
                </c:pt>
                <c:pt idx="4022">
                  <c:v>0.14595527463252547</c:v>
                </c:pt>
                <c:pt idx="4023">
                  <c:v>0.14599875362613834</c:v>
                </c:pt>
                <c:pt idx="4024">
                  <c:v>0.14604223615017728</c:v>
                </c:pt>
                <c:pt idx="4025">
                  <c:v>0.14608572220460689</c:v>
                </c:pt>
                <c:pt idx="4026">
                  <c:v>0.14612921178939178</c:v>
                </c:pt>
                <c:pt idx="4027">
                  <c:v>0.14617270490449649</c:v>
                </c:pt>
                <c:pt idx="4028">
                  <c:v>0.14621620154988565</c:v>
                </c:pt>
                <c:pt idx="4029">
                  <c:v>0.14625970172552386</c:v>
                </c:pt>
                <c:pt idx="4030">
                  <c:v>0.14630320543137579</c:v>
                </c:pt>
                <c:pt idx="4031">
                  <c:v>0.14634671266740587</c:v>
                </c:pt>
                <c:pt idx="4032">
                  <c:v>0.14639022343357883</c:v>
                </c:pt>
                <c:pt idx="4033">
                  <c:v>0.14643373772985926</c:v>
                </c:pt>
                <c:pt idx="4034">
                  <c:v>0.14647725555621166</c:v>
                </c:pt>
                <c:pt idx="4035">
                  <c:v>0.14652077691260071</c:v>
                </c:pt>
                <c:pt idx="4036">
                  <c:v>0.14656430179899099</c:v>
                </c:pt>
                <c:pt idx="4037">
                  <c:v>0.1466078302153471</c:v>
                </c:pt>
                <c:pt idx="4038">
                  <c:v>0.14665136216163363</c:v>
                </c:pt>
                <c:pt idx="4039">
                  <c:v>0.14669489763781515</c:v>
                </c:pt>
                <c:pt idx="4040">
                  <c:v>0.1467384366438563</c:v>
                </c:pt>
                <c:pt idx="4041">
                  <c:v>0.14678197917972169</c:v>
                </c:pt>
                <c:pt idx="4042">
                  <c:v>0.14682552524537587</c:v>
                </c:pt>
                <c:pt idx="4043">
                  <c:v>0.14686907484078346</c:v>
                </c:pt>
                <c:pt idx="4044">
                  <c:v>0.14691262796590904</c:v>
                </c:pt>
                <c:pt idx="4045">
                  <c:v>0.14695618462071722</c:v>
                </c:pt>
                <c:pt idx="4046">
                  <c:v>0.14699974480517256</c:v>
                </c:pt>
                <c:pt idx="4047">
                  <c:v>0.14704330851923975</c:v>
                </c:pt>
                <c:pt idx="4048">
                  <c:v>0.14708687576288329</c:v>
                </c:pt>
                <c:pt idx="4049">
                  <c:v>0.14713044653606783</c:v>
                </c:pt>
                <c:pt idx="4050">
                  <c:v>0.14717402083875791</c:v>
                </c:pt>
                <c:pt idx="4051">
                  <c:v>0.14721759867091824</c:v>
                </c:pt>
                <c:pt idx="4052">
                  <c:v>0.14726118003251329</c:v>
                </c:pt>
                <c:pt idx="4053">
                  <c:v>0.14730476492350769</c:v>
                </c:pt>
                <c:pt idx="4054">
                  <c:v>0.14734835334386609</c:v>
                </c:pt>
                <c:pt idx="4055">
                  <c:v>0.14739194529355307</c:v>
                </c:pt>
                <c:pt idx="4056">
                  <c:v>0.14743554077253318</c:v>
                </c:pt>
                <c:pt idx="4057">
                  <c:v>0.14747913978077104</c:v>
                </c:pt>
                <c:pt idx="4058">
                  <c:v>0.14752274231823129</c:v>
                </c:pt>
                <c:pt idx="4059">
                  <c:v>0.14756634838487848</c:v>
                </c:pt>
                <c:pt idx="4060">
                  <c:v>0.14760995798067719</c:v>
                </c:pt>
                <c:pt idx="4061">
                  <c:v>0.14765357110559207</c:v>
                </c:pt>
                <c:pt idx="4062">
                  <c:v>0.14769718775958768</c:v>
                </c:pt>
                <c:pt idx="4063">
                  <c:v>0.14774080794262864</c:v>
                </c:pt>
                <c:pt idx="4064">
                  <c:v>0.14778443165467953</c:v>
                </c:pt>
                <c:pt idx="4065">
                  <c:v>0.14782805889570494</c:v>
                </c:pt>
                <c:pt idx="4066">
                  <c:v>0.14787168966566949</c:v>
                </c:pt>
                <c:pt idx="4067">
                  <c:v>0.14791532396453774</c:v>
                </c:pt>
                <c:pt idx="4068">
                  <c:v>0.14795896179227433</c:v>
                </c:pt>
                <c:pt idx="4069">
                  <c:v>0.14800260314884384</c:v>
                </c:pt>
                <c:pt idx="4070">
                  <c:v>0.14804624803421088</c:v>
                </c:pt>
                <c:pt idx="4071">
                  <c:v>0.14808989644833997</c:v>
                </c:pt>
                <c:pt idx="4072">
                  <c:v>0.1481335483911958</c:v>
                </c:pt>
                <c:pt idx="4073">
                  <c:v>0.14817720386274297</c:v>
                </c:pt>
                <c:pt idx="4074">
                  <c:v>0.148220862862946</c:v>
                </c:pt>
                <c:pt idx="4075">
                  <c:v>0.14826452539176951</c:v>
                </c:pt>
                <c:pt idx="4076">
                  <c:v>0.14830819144917817</c:v>
                </c:pt>
                <c:pt idx="4077">
                  <c:v>0.14835186103513651</c:v>
                </c:pt>
                <c:pt idx="4078">
                  <c:v>0.14839553414960907</c:v>
                </c:pt>
                <c:pt idx="4079">
                  <c:v>0.14843921079256056</c:v>
                </c:pt>
                <c:pt idx="4080">
                  <c:v>0.14848289096395559</c:v>
                </c:pt>
                <c:pt idx="4081">
                  <c:v>0.1485265746637586</c:v>
                </c:pt>
                <c:pt idx="4082">
                  <c:v>0.14857026189193431</c:v>
                </c:pt>
                <c:pt idx="4083">
                  <c:v>0.14861395264844734</c:v>
                </c:pt>
                <c:pt idx="4084">
                  <c:v>0.14865764693326219</c:v>
                </c:pt>
                <c:pt idx="4085">
                  <c:v>0.1487013447463435</c:v>
                </c:pt>
                <c:pt idx="4086">
                  <c:v>0.14874504608765587</c:v>
                </c:pt>
                <c:pt idx="4087">
                  <c:v>0.14878875095716396</c:v>
                </c:pt>
                <c:pt idx="4088">
                  <c:v>0.14883245935483225</c:v>
                </c:pt>
                <c:pt idx="4089">
                  <c:v>0.14887617128062539</c:v>
                </c:pt>
                <c:pt idx="4090">
                  <c:v>0.14891988673450798</c:v>
                </c:pt>
                <c:pt idx="4091">
                  <c:v>0.14896360571644462</c:v>
                </c:pt>
                <c:pt idx="4092">
                  <c:v>0.14900732822639992</c:v>
                </c:pt>
                <c:pt idx="4093">
                  <c:v>0.14905105426433843</c:v>
                </c:pt>
                <c:pt idx="4094">
                  <c:v>0.14909478383022481</c:v>
                </c:pt>
                <c:pt idx="4095">
                  <c:v>0.14913851692402358</c:v>
                </c:pt>
                <c:pt idx="4096">
                  <c:v>0.14918225354569939</c:v>
                </c:pt>
                <c:pt idx="4097">
                  <c:v>0.1492259936952168</c:v>
                </c:pt>
                <c:pt idx="4098">
                  <c:v>0.14926973737254048</c:v>
                </c:pt>
                <c:pt idx="4099">
                  <c:v>0.14931348457763496</c:v>
                </c:pt>
                <c:pt idx="4100">
                  <c:v>0.14935723531046485</c:v>
                </c:pt>
                <c:pt idx="4101">
                  <c:v>0.14940098957099476</c:v>
                </c:pt>
                <c:pt idx="4102">
                  <c:v>0.14944474735918925</c:v>
                </c:pt>
                <c:pt idx="4103">
                  <c:v>0.14948850867501295</c:v>
                </c:pt>
                <c:pt idx="4104">
                  <c:v>0.14953227351843049</c:v>
                </c:pt>
                <c:pt idx="4105">
                  <c:v>0.1495760418894064</c:v>
                </c:pt>
                <c:pt idx="4106">
                  <c:v>0.14961981378790529</c:v>
                </c:pt>
                <c:pt idx="4107">
                  <c:v>0.14966358921389178</c:v>
                </c:pt>
                <c:pt idx="4108">
                  <c:v>0.14970736816733052</c:v>
                </c:pt>
                <c:pt idx="4109">
                  <c:v>0.14975115064818595</c:v>
                </c:pt>
                <c:pt idx="4110">
                  <c:v>0.14979493665642279</c:v>
                </c:pt>
                <c:pt idx="4111">
                  <c:v>0.14983872619200561</c:v>
                </c:pt>
                <c:pt idx="4112">
                  <c:v>0.14988251925489904</c:v>
                </c:pt>
                <c:pt idx="4113">
                  <c:v>0.1499263158450676</c:v>
                </c:pt>
                <c:pt idx="4114">
                  <c:v>0.14997011596247595</c:v>
                </c:pt>
                <c:pt idx="4115">
                  <c:v>0.15001391960708862</c:v>
                </c:pt>
                <c:pt idx="4116">
                  <c:v>0.15005772677887033</c:v>
                </c:pt>
                <c:pt idx="4117">
                  <c:v>0.15010153747778554</c:v>
                </c:pt>
                <c:pt idx="4118">
                  <c:v>0.15014535170379892</c:v>
                </c:pt>
                <c:pt idx="4119">
                  <c:v>0.15018916945687508</c:v>
                </c:pt>
                <c:pt idx="4120">
                  <c:v>0.15023299073697852</c:v>
                </c:pt>
                <c:pt idx="4121">
                  <c:v>0.15027681554407396</c:v>
                </c:pt>
                <c:pt idx="4122">
                  <c:v>0.15032064387812588</c:v>
                </c:pt>
                <c:pt idx="4123">
                  <c:v>0.15036447573909903</c:v>
                </c:pt>
                <c:pt idx="4124">
                  <c:v>0.15040831112695785</c:v>
                </c:pt>
                <c:pt idx="4125">
                  <c:v>0.15045215004166701</c:v>
                </c:pt>
                <c:pt idx="4126">
                  <c:v>0.15049599248319112</c:v>
                </c:pt>
                <c:pt idx="4127">
                  <c:v>0.15053983845149471</c:v>
                </c:pt>
                <c:pt idx="4128">
                  <c:v>0.15058368794654248</c:v>
                </c:pt>
                <c:pt idx="4129">
                  <c:v>0.15062754096829892</c:v>
                </c:pt>
                <c:pt idx="4130">
                  <c:v>0.15067139751672873</c:v>
                </c:pt>
                <c:pt idx="4131">
                  <c:v>0.15071525759179641</c:v>
                </c:pt>
                <c:pt idx="4132">
                  <c:v>0.15075912119346657</c:v>
                </c:pt>
                <c:pt idx="4133">
                  <c:v>0.15080298832170388</c:v>
                </c:pt>
                <c:pt idx="4134">
                  <c:v>0.1508468589764729</c:v>
                </c:pt>
                <c:pt idx="4135">
                  <c:v>0.15089073315773818</c:v>
                </c:pt>
                <c:pt idx="4136">
                  <c:v>0.15093461086546436</c:v>
                </c:pt>
                <c:pt idx="4137">
                  <c:v>0.15097849209961606</c:v>
                </c:pt>
                <c:pt idx="4138">
                  <c:v>0.15102237686015779</c:v>
                </c:pt>
                <c:pt idx="4139">
                  <c:v>0.15106626514705426</c:v>
                </c:pt>
                <c:pt idx="4140">
                  <c:v>0.15111015696027</c:v>
                </c:pt>
                <c:pt idx="4141">
                  <c:v>0.15115405229976961</c:v>
                </c:pt>
                <c:pt idx="4142">
                  <c:v>0.15119795116551774</c:v>
                </c:pt>
                <c:pt idx="4143">
                  <c:v>0.15124185355747888</c:v>
                </c:pt>
                <c:pt idx="4144">
                  <c:v>0.15128575947561773</c:v>
                </c:pt>
                <c:pt idx="4145">
                  <c:v>0.15132966891989882</c:v>
                </c:pt>
                <c:pt idx="4146">
                  <c:v>0.15137358189028677</c:v>
                </c:pt>
                <c:pt idx="4147">
                  <c:v>0.15141749838674617</c:v>
                </c:pt>
                <c:pt idx="4148">
                  <c:v>0.15146141840924165</c:v>
                </c:pt>
                <c:pt idx="4149">
                  <c:v>0.15150534195773777</c:v>
                </c:pt>
                <c:pt idx="4150">
                  <c:v>0.15154926903219912</c:v>
                </c:pt>
                <c:pt idx="4151">
                  <c:v>0.15159319963259035</c:v>
                </c:pt>
                <c:pt idx="4152">
                  <c:v>0.151637133758876</c:v>
                </c:pt>
                <c:pt idx="4153">
                  <c:v>0.15168107141102072</c:v>
                </c:pt>
                <c:pt idx="4154">
                  <c:v>0.15172501258898902</c:v>
                </c:pt>
                <c:pt idx="4155">
                  <c:v>0.15176895729274562</c:v>
                </c:pt>
                <c:pt idx="4156">
                  <c:v>0.15181290552225502</c:v>
                </c:pt>
                <c:pt idx="4157">
                  <c:v>0.15185685727748177</c:v>
                </c:pt>
                <c:pt idx="4158">
                  <c:v>0.15190081255839066</c:v>
                </c:pt>
                <c:pt idx="4159">
                  <c:v>0.15194477136494611</c:v>
                </c:pt>
                <c:pt idx="4160">
                  <c:v>0.15198873369711277</c:v>
                </c:pt>
                <c:pt idx="4161">
                  <c:v>0.15203269955485524</c:v>
                </c:pt>
                <c:pt idx="4162">
                  <c:v>0.15207666893813815</c:v>
                </c:pt>
                <c:pt idx="4163">
                  <c:v>0.15212064184692603</c:v>
                </c:pt>
                <c:pt idx="4164">
                  <c:v>0.15216461828118352</c:v>
                </c:pt>
                <c:pt idx="4165">
                  <c:v>0.15220859824087524</c:v>
                </c:pt>
                <c:pt idx="4166">
                  <c:v>0.15225258172596573</c:v>
                </c:pt>
                <c:pt idx="4167">
                  <c:v>0.15229656873641961</c:v>
                </c:pt>
                <c:pt idx="4168">
                  <c:v>0.15234055927220147</c:v>
                </c:pt>
                <c:pt idx="4169">
                  <c:v>0.15238455333327594</c:v>
                </c:pt>
                <c:pt idx="4170">
                  <c:v>0.15242855091960755</c:v>
                </c:pt>
                <c:pt idx="4171">
                  <c:v>0.15247255203116097</c:v>
                </c:pt>
                <c:pt idx="4172">
                  <c:v>0.15251655666790079</c:v>
                </c:pt>
                <c:pt idx="4173">
                  <c:v>0.15256056482979158</c:v>
                </c:pt>
                <c:pt idx="4174">
                  <c:v>0.15260457651679787</c:v>
                </c:pt>
                <c:pt idx="4175">
                  <c:v>0.15264859172888437</c:v>
                </c:pt>
                <c:pt idx="4176">
                  <c:v>0.15269261046601565</c:v>
                </c:pt>
                <c:pt idx="4177">
                  <c:v>0.15273663272815627</c:v>
                </c:pt>
                <c:pt idx="4178">
                  <c:v>0.15278065851527081</c:v>
                </c:pt>
                <c:pt idx="4179">
                  <c:v>0.15282468782732395</c:v>
                </c:pt>
                <c:pt idx="4180">
                  <c:v>0.15286872066428023</c:v>
                </c:pt>
                <c:pt idx="4181">
                  <c:v>0.15291275702610424</c:v>
                </c:pt>
                <c:pt idx="4182">
                  <c:v>0.15295679691276057</c:v>
                </c:pt>
                <c:pt idx="4183">
                  <c:v>0.15300084032421393</c:v>
                </c:pt>
                <c:pt idx="4184">
                  <c:v>0.15304488726042875</c:v>
                </c:pt>
                <c:pt idx="4185">
                  <c:v>0.15308893772136969</c:v>
                </c:pt>
                <c:pt idx="4186">
                  <c:v>0.1531329917070014</c:v>
                </c:pt>
                <c:pt idx="4187">
                  <c:v>0.15317704921728845</c:v>
                </c:pt>
                <c:pt idx="4188">
                  <c:v>0.15322111025219537</c:v>
                </c:pt>
                <c:pt idx="4189">
                  <c:v>0.15326517481168683</c:v>
                </c:pt>
                <c:pt idx="4190">
                  <c:v>0.15330924289572737</c:v>
                </c:pt>
                <c:pt idx="4191">
                  <c:v>0.15335331450428172</c:v>
                </c:pt>
                <c:pt idx="4192">
                  <c:v>0.15339738963731431</c:v>
                </c:pt>
                <c:pt idx="4193">
                  <c:v>0.1534414682947898</c:v>
                </c:pt>
                <c:pt idx="4194">
                  <c:v>0.15348555047667284</c:v>
                </c:pt>
                <c:pt idx="4195">
                  <c:v>0.15352963618292792</c:v>
                </c:pt>
                <c:pt idx="4196">
                  <c:v>0.15357372541351971</c:v>
                </c:pt>
                <c:pt idx="4197">
                  <c:v>0.1536178181684128</c:v>
                </c:pt>
                <c:pt idx="4198">
                  <c:v>0.1536619144475718</c:v>
                </c:pt>
                <c:pt idx="4199">
                  <c:v>0.15370601425096128</c:v>
                </c:pt>
                <c:pt idx="4200">
                  <c:v>0.15375011757854581</c:v>
                </c:pt>
                <c:pt idx="4201">
                  <c:v>0.15379422443029006</c:v>
                </c:pt>
                <c:pt idx="4202">
                  <c:v>0.15383833480615855</c:v>
                </c:pt>
                <c:pt idx="4203">
                  <c:v>0.15388244870611592</c:v>
                </c:pt>
                <c:pt idx="4204">
                  <c:v>0.15392656613012679</c:v>
                </c:pt>
                <c:pt idx="4205">
                  <c:v>0.1539706870781557</c:v>
                </c:pt>
                <c:pt idx="4206">
                  <c:v>0.15401481155016727</c:v>
                </c:pt>
                <c:pt idx="4207">
                  <c:v>0.15405893954612609</c:v>
                </c:pt>
                <c:pt idx="4208">
                  <c:v>0.1541030710659968</c:v>
                </c:pt>
                <c:pt idx="4209">
                  <c:v>0.15414720610974392</c:v>
                </c:pt>
                <c:pt idx="4210">
                  <c:v>0.15419134467733214</c:v>
                </c:pt>
                <c:pt idx="4211">
                  <c:v>0.15423548676872595</c:v>
                </c:pt>
                <c:pt idx="4212">
                  <c:v>0.15427963238389006</c:v>
                </c:pt>
                <c:pt idx="4213">
                  <c:v>0.15432378152278894</c:v>
                </c:pt>
                <c:pt idx="4214">
                  <c:v>0.1543679341853873</c:v>
                </c:pt>
                <c:pt idx="4215">
                  <c:v>0.15441209037164969</c:v>
                </c:pt>
                <c:pt idx="4216">
                  <c:v>0.15445625008154071</c:v>
                </c:pt>
                <c:pt idx="4217">
                  <c:v>0.15450041331502495</c:v>
                </c:pt>
                <c:pt idx="4218">
                  <c:v>0.15454458007206701</c:v>
                </c:pt>
                <c:pt idx="4219">
                  <c:v>0.15458875035263153</c:v>
                </c:pt>
                <c:pt idx="4220">
                  <c:v>0.154632924156683</c:v>
                </c:pt>
                <c:pt idx="4221">
                  <c:v>0.15467710148418609</c:v>
                </c:pt>
                <c:pt idx="4222">
                  <c:v>0.15472128233510543</c:v>
                </c:pt>
                <c:pt idx="4223">
                  <c:v>0.15476546670940558</c:v>
                </c:pt>
                <c:pt idx="4224">
                  <c:v>0.15480965460705109</c:v>
                </c:pt>
                <c:pt idx="4225">
                  <c:v>0.15485384602800661</c:v>
                </c:pt>
                <c:pt idx="4226">
                  <c:v>0.15489804097223675</c:v>
                </c:pt>
                <c:pt idx="4227">
                  <c:v>0.15494223943970609</c:v>
                </c:pt>
                <c:pt idx="4228">
                  <c:v>0.15498644143037915</c:v>
                </c:pt>
                <c:pt idx="4229">
                  <c:v>0.15503064694422064</c:v>
                </c:pt>
                <c:pt idx="4230">
                  <c:v>0.15507485598119514</c:v>
                </c:pt>
                <c:pt idx="4231">
                  <c:v>0.1551190685412672</c:v>
                </c:pt>
                <c:pt idx="4232">
                  <c:v>0.15516328462440143</c:v>
                </c:pt>
                <c:pt idx="4233">
                  <c:v>0.15520750423056245</c:v>
                </c:pt>
                <c:pt idx="4234">
                  <c:v>0.15525172735971479</c:v>
                </c:pt>
                <c:pt idx="4235">
                  <c:v>0.15529595401182314</c:v>
                </c:pt>
                <c:pt idx="4236">
                  <c:v>0.15534018418685203</c:v>
                </c:pt>
                <c:pt idx="4237">
                  <c:v>0.15538441788476609</c:v>
                </c:pt>
                <c:pt idx="4238">
                  <c:v>0.15542865510552992</c:v>
                </c:pt>
                <c:pt idx="4239">
                  <c:v>0.15547289584910806</c:v>
                </c:pt>
                <c:pt idx="4240">
                  <c:v>0.15551714011546519</c:v>
                </c:pt>
                <c:pt idx="4241">
                  <c:v>0.15556138790456586</c:v>
                </c:pt>
                <c:pt idx="4242">
                  <c:v>0.15560563921637466</c:v>
                </c:pt>
                <c:pt idx="4243">
                  <c:v>0.15564989405085622</c:v>
                </c:pt>
                <c:pt idx="4244">
                  <c:v>0.15569415240797513</c:v>
                </c:pt>
                <c:pt idx="4245">
                  <c:v>0.15573841428769594</c:v>
                </c:pt>
                <c:pt idx="4246">
                  <c:v>0.15578267968998324</c:v>
                </c:pt>
                <c:pt idx="4247">
                  <c:v>0.15582694861480173</c:v>
                </c:pt>
                <c:pt idx="4248">
                  <c:v>0.15587122106211596</c:v>
                </c:pt>
                <c:pt idx="4249">
                  <c:v>0.15591549703189045</c:v>
                </c:pt>
                <c:pt idx="4250">
                  <c:v>0.15595977652408988</c:v>
                </c:pt>
                <c:pt idx="4251">
                  <c:v>0.15600405953867885</c:v>
                </c:pt>
                <c:pt idx="4252">
                  <c:v>0.1560483460756219</c:v>
                </c:pt>
                <c:pt idx="4253">
                  <c:v>0.15609263613488367</c:v>
                </c:pt>
                <c:pt idx="4254">
                  <c:v>0.1561369297164287</c:v>
                </c:pt>
                <c:pt idx="4255">
                  <c:v>0.1561812268202217</c:v>
                </c:pt>
                <c:pt idx="4256">
                  <c:v>0.15622552744622714</c:v>
                </c:pt>
                <c:pt idx="4257">
                  <c:v>0.15626983159440969</c:v>
                </c:pt>
                <c:pt idx="4258">
                  <c:v>0.15631413926473395</c:v>
                </c:pt>
                <c:pt idx="4259">
                  <c:v>0.15635845045716446</c:v>
                </c:pt>
                <c:pt idx="4260">
                  <c:v>0.15640276517166588</c:v>
                </c:pt>
                <c:pt idx="4261">
                  <c:v>0.15644708340820274</c:v>
                </c:pt>
                <c:pt idx="4262">
                  <c:v>0.15649140516673973</c:v>
                </c:pt>
                <c:pt idx="4263">
                  <c:v>0.15653573044724137</c:v>
                </c:pt>
                <c:pt idx="4264">
                  <c:v>0.15658005924967228</c:v>
                </c:pt>
                <c:pt idx="4265">
                  <c:v>0.15662439157399707</c:v>
                </c:pt>
                <c:pt idx="4266">
                  <c:v>0.15666872742018031</c:v>
                </c:pt>
                <c:pt idx="4267">
                  <c:v>0.15671306678818661</c:v>
                </c:pt>
                <c:pt idx="4268">
                  <c:v>0.15675740967798057</c:v>
                </c:pt>
                <c:pt idx="4269">
                  <c:v>0.15680175608952679</c:v>
                </c:pt>
                <c:pt idx="4270">
                  <c:v>0.15684610602278987</c:v>
                </c:pt>
                <c:pt idx="4271">
                  <c:v>0.15689045947773433</c:v>
                </c:pt>
                <c:pt idx="4272">
                  <c:v>0.15693481645432489</c:v>
                </c:pt>
                <c:pt idx="4273">
                  <c:v>0.15697917695252608</c:v>
                </c:pt>
                <c:pt idx="4274">
                  <c:v>0.15702354097230251</c:v>
                </c:pt>
                <c:pt idx="4275">
                  <c:v>0.15706790851361876</c:v>
                </c:pt>
                <c:pt idx="4276">
                  <c:v>0.15711227957643947</c:v>
                </c:pt>
                <c:pt idx="4277">
                  <c:v>0.15715665416072919</c:v>
                </c:pt>
                <c:pt idx="4278">
                  <c:v>0.15720103226645255</c:v>
                </c:pt>
                <c:pt idx="4279">
                  <c:v>0.1572454138935741</c:v>
                </c:pt>
                <c:pt idx="4280">
                  <c:v>0.15728979904205848</c:v>
                </c:pt>
                <c:pt idx="4281">
                  <c:v>0.15733418771187027</c:v>
                </c:pt>
                <c:pt idx="4282">
                  <c:v>0.15737857990297405</c:v>
                </c:pt>
                <c:pt idx="4283">
                  <c:v>0.15742297561533447</c:v>
                </c:pt>
                <c:pt idx="4284">
                  <c:v>0.15746737484891607</c:v>
                </c:pt>
                <c:pt idx="4285">
                  <c:v>0.15751177760368348</c:v>
                </c:pt>
                <c:pt idx="4286">
                  <c:v>0.15755618387960127</c:v>
                </c:pt>
                <c:pt idx="4287">
                  <c:v>0.15760059367663409</c:v>
                </c:pt>
                <c:pt idx="4288">
                  <c:v>0.15764500699474648</c:v>
                </c:pt>
                <c:pt idx="4289">
                  <c:v>0.15768942383390305</c:v>
                </c:pt>
                <c:pt idx="4290">
                  <c:v>0.15773384419406838</c:v>
                </c:pt>
                <c:pt idx="4291">
                  <c:v>0.15777826807520717</c:v>
                </c:pt>
                <c:pt idx="4292">
                  <c:v>0.15782269547728386</c:v>
                </c:pt>
                <c:pt idx="4293">
                  <c:v>0.15786712640026315</c:v>
                </c:pt>
                <c:pt idx="4294">
                  <c:v>0.15791156084410965</c:v>
                </c:pt>
                <c:pt idx="4295">
                  <c:v>0.15795599880878788</c:v>
                </c:pt>
                <c:pt idx="4296">
                  <c:v>0.15800044029426244</c:v>
                </c:pt>
                <c:pt idx="4297">
                  <c:v>0.15804488530049798</c:v>
                </c:pt>
                <c:pt idx="4298">
                  <c:v>0.15808933382745913</c:v>
                </c:pt>
                <c:pt idx="4299">
                  <c:v>0.15813378587511037</c:v>
                </c:pt>
                <c:pt idx="4300">
                  <c:v>0.15817824144341638</c:v>
                </c:pt>
                <c:pt idx="4301">
                  <c:v>0.15822270053234178</c:v>
                </c:pt>
                <c:pt idx="4302">
                  <c:v>0.15826716314185107</c:v>
                </c:pt>
                <c:pt idx="4303">
                  <c:v>0.15831162927190889</c:v>
                </c:pt>
                <c:pt idx="4304">
                  <c:v>0.15835609892247987</c:v>
                </c:pt>
                <c:pt idx="4305">
                  <c:v>0.15840057209352859</c:v>
                </c:pt>
                <c:pt idx="4306">
                  <c:v>0.15844504878501964</c:v>
                </c:pt>
                <c:pt idx="4307">
                  <c:v>0.15848952899691762</c:v>
                </c:pt>
                <c:pt idx="4308">
                  <c:v>0.15853401272918713</c:v>
                </c:pt>
                <c:pt idx="4309">
                  <c:v>0.15857849998179274</c:v>
                </c:pt>
                <c:pt idx="4310">
                  <c:v>0.15862299075469904</c:v>
                </c:pt>
                <c:pt idx="4311">
                  <c:v>0.1586674850478707</c:v>
                </c:pt>
                <c:pt idx="4312">
                  <c:v>0.15871198286127228</c:v>
                </c:pt>
                <c:pt idx="4313">
                  <c:v>0.15875648419486835</c:v>
                </c:pt>
                <c:pt idx="4314">
                  <c:v>0.15880098904862347</c:v>
                </c:pt>
                <c:pt idx="4315">
                  <c:v>0.15884549742250234</c:v>
                </c:pt>
                <c:pt idx="4316">
                  <c:v>0.15889000931646954</c:v>
                </c:pt>
                <c:pt idx="4317">
                  <c:v>0.15893452473048961</c:v>
                </c:pt>
                <c:pt idx="4318">
                  <c:v>0.15897904366452711</c:v>
                </c:pt>
                <c:pt idx="4319">
                  <c:v>0.15902356611854682</c:v>
                </c:pt>
                <c:pt idx="4320">
                  <c:v>0.15906809209251313</c:v>
                </c:pt>
                <c:pt idx="4321">
                  <c:v>0.1591126215863907</c:v>
                </c:pt>
                <c:pt idx="4322">
                  <c:v>0.15915715460014418</c:v>
                </c:pt>
                <c:pt idx="4323">
                  <c:v>0.15920169113373817</c:v>
                </c:pt>
                <c:pt idx="4324">
                  <c:v>0.15924623118713718</c:v>
                </c:pt>
                <c:pt idx="4325">
                  <c:v>0.15929077476030587</c:v>
                </c:pt>
                <c:pt idx="4326">
                  <c:v>0.15933532185320887</c:v>
                </c:pt>
                <c:pt idx="4327">
                  <c:v>0.15937987246581062</c:v>
                </c:pt>
                <c:pt idx="4328">
                  <c:v>0.1594244265980759</c:v>
                </c:pt>
                <c:pt idx="4329">
                  <c:v>0.15946898424996922</c:v>
                </c:pt>
                <c:pt idx="4330">
                  <c:v>0.15951354542145524</c:v>
                </c:pt>
                <c:pt idx="4331">
                  <c:v>0.15955811011249846</c:v>
                </c:pt>
                <c:pt idx="4332">
                  <c:v>0.15960267832306352</c:v>
                </c:pt>
                <c:pt idx="4333">
                  <c:v>0.15964725005311503</c:v>
                </c:pt>
                <c:pt idx="4334">
                  <c:v>0.15969182530261758</c:v>
                </c:pt>
                <c:pt idx="4335">
                  <c:v>0.15973640407153572</c:v>
                </c:pt>
                <c:pt idx="4336">
                  <c:v>0.15978098635983415</c:v>
                </c:pt>
                <c:pt idx="4337">
                  <c:v>0.15982557216747742</c:v>
                </c:pt>
                <c:pt idx="4338">
                  <c:v>0.15987016149443009</c:v>
                </c:pt>
                <c:pt idx="4339">
                  <c:v>0.15991475434065675</c:v>
                </c:pt>
                <c:pt idx="4340">
                  <c:v>0.15995935070612205</c:v>
                </c:pt>
                <c:pt idx="4341">
                  <c:v>0.16000395059079056</c:v>
                </c:pt>
                <c:pt idx="4342">
                  <c:v>0.16004855399462689</c:v>
                </c:pt>
                <c:pt idx="4343">
                  <c:v>0.16009316091759565</c:v>
                </c:pt>
                <c:pt idx="4344">
                  <c:v>0.1601377713596614</c:v>
                </c:pt>
                <c:pt idx="4345">
                  <c:v>0.16018238532078874</c:v>
                </c:pt>
                <c:pt idx="4346">
                  <c:v>0.16022700280094226</c:v>
                </c:pt>
                <c:pt idx="4347">
                  <c:v>0.16027162380008661</c:v>
                </c:pt>
                <c:pt idx="4348">
                  <c:v>0.16031624831818631</c:v>
                </c:pt>
                <c:pt idx="4349">
                  <c:v>0.16036087635520604</c:v>
                </c:pt>
                <c:pt idx="4350">
                  <c:v>0.1604055079111103</c:v>
                </c:pt>
                <c:pt idx="4351">
                  <c:v>0.16045014298586383</c:v>
                </c:pt>
                <c:pt idx="4352">
                  <c:v>0.16049478157943106</c:v>
                </c:pt>
                <c:pt idx="4353">
                  <c:v>0.16053942369177668</c:v>
                </c:pt>
                <c:pt idx="4354">
                  <c:v>0.16058406932286529</c:v>
                </c:pt>
                <c:pt idx="4355">
                  <c:v>0.16062871847266144</c:v>
                </c:pt>
                <c:pt idx="4356">
                  <c:v>0.16067337114112978</c:v>
                </c:pt>
                <c:pt idx="4357">
                  <c:v>0.16071802732823484</c:v>
                </c:pt>
                <c:pt idx="4358">
                  <c:v>0.16076268703394134</c:v>
                </c:pt>
                <c:pt idx="4359">
                  <c:v>0.16080735025821374</c:v>
                </c:pt>
                <c:pt idx="4360">
                  <c:v>0.1608520170010167</c:v>
                </c:pt>
                <c:pt idx="4361">
                  <c:v>0.16089668726231479</c:v>
                </c:pt>
                <c:pt idx="4362">
                  <c:v>0.16094136104207266</c:v>
                </c:pt>
                <c:pt idx="4363">
                  <c:v>0.16098603834025482</c:v>
                </c:pt>
                <c:pt idx="4364">
                  <c:v>0.16103071915682596</c:v>
                </c:pt>
                <c:pt idx="4365">
                  <c:v>0.16107540349175059</c:v>
                </c:pt>
                <c:pt idx="4366">
                  <c:v>0.16112009134499342</c:v>
                </c:pt>
                <c:pt idx="4367">
                  <c:v>0.16116478271651893</c:v>
                </c:pt>
                <c:pt idx="4368">
                  <c:v>0.16120947760629176</c:v>
                </c:pt>
                <c:pt idx="4369">
                  <c:v>0.16125417601427655</c:v>
                </c:pt>
                <c:pt idx="4370">
                  <c:v>0.16129887794043785</c:v>
                </c:pt>
                <c:pt idx="4371">
                  <c:v>0.16134358338474022</c:v>
                </c:pt>
                <c:pt idx="4372">
                  <c:v>0.1613882923471483</c:v>
                </c:pt>
                <c:pt idx="4373">
                  <c:v>0.16143300482762676</c:v>
                </c:pt>
                <c:pt idx="4374">
                  <c:v>0.16147772082614006</c:v>
                </c:pt>
                <c:pt idx="4375">
                  <c:v>0.16152244034265287</c:v>
                </c:pt>
                <c:pt idx="4376">
                  <c:v>0.16156716337712984</c:v>
                </c:pt>
                <c:pt idx="4377">
                  <c:v>0.16161188992953543</c:v>
                </c:pt>
                <c:pt idx="4378">
                  <c:v>0.16165661999983433</c:v>
                </c:pt>
                <c:pt idx="4379">
                  <c:v>0.16170135358799115</c:v>
                </c:pt>
                <c:pt idx="4380">
                  <c:v>0.16174609069397045</c:v>
                </c:pt>
                <c:pt idx="4381">
                  <c:v>0.16179083131773678</c:v>
                </c:pt>
                <c:pt idx="4382">
                  <c:v>0.16183557545925481</c:v>
                </c:pt>
                <c:pt idx="4383">
                  <c:v>0.16188032311848916</c:v>
                </c:pt>
                <c:pt idx="4384">
                  <c:v>0.16192507429540431</c:v>
                </c:pt>
                <c:pt idx="4385">
                  <c:v>0.16196982898996498</c:v>
                </c:pt>
                <c:pt idx="4386">
                  <c:v>0.16201458720213568</c:v>
                </c:pt>
                <c:pt idx="4387">
                  <c:v>0.16205934893188109</c:v>
                </c:pt>
                <c:pt idx="4388">
                  <c:v>0.1621041141791657</c:v>
                </c:pt>
                <c:pt idx="4389">
                  <c:v>0.16214888294395421</c:v>
                </c:pt>
                <c:pt idx="4390">
                  <c:v>0.16219365522621113</c:v>
                </c:pt>
                <c:pt idx="4391">
                  <c:v>0.16223843102590119</c:v>
                </c:pt>
                <c:pt idx="4392">
                  <c:v>0.16228321034298882</c:v>
                </c:pt>
                <c:pt idx="4393">
                  <c:v>0.16232799317743868</c:v>
                </c:pt>
                <c:pt idx="4394">
                  <c:v>0.16237277952921542</c:v>
                </c:pt>
                <c:pt idx="4395">
                  <c:v>0.16241756939828353</c:v>
                </c:pt>
                <c:pt idx="4396">
                  <c:v>0.16246236278460771</c:v>
                </c:pt>
                <c:pt idx="4397">
                  <c:v>0.16250715968815252</c:v>
                </c:pt>
                <c:pt idx="4398">
                  <c:v>0.16255196010888259</c:v>
                </c:pt>
                <c:pt idx="4399">
                  <c:v>0.16259676404676243</c:v>
                </c:pt>
                <c:pt idx="4400">
                  <c:v>0.1626415715017567</c:v>
                </c:pt>
                <c:pt idx="4401">
                  <c:v>0.16268638247383002</c:v>
                </c:pt>
                <c:pt idx="4402">
                  <c:v>0.16273119696294691</c:v>
                </c:pt>
                <c:pt idx="4403">
                  <c:v>0.16277601496907201</c:v>
                </c:pt>
                <c:pt idx="4404">
                  <c:v>0.16282083649216991</c:v>
                </c:pt>
                <c:pt idx="4405">
                  <c:v>0.16286566153220527</c:v>
                </c:pt>
                <c:pt idx="4406">
                  <c:v>0.16291049008914257</c:v>
                </c:pt>
                <c:pt idx="4407">
                  <c:v>0.1629553221629465</c:v>
                </c:pt>
                <c:pt idx="4408">
                  <c:v>0.16300015775358159</c:v>
                </c:pt>
                <c:pt idx="4409">
                  <c:v>0.16304499686101248</c:v>
                </c:pt>
                <c:pt idx="4410">
                  <c:v>0.16308983948520378</c:v>
                </c:pt>
                <c:pt idx="4411">
                  <c:v>0.16313468562612002</c:v>
                </c:pt>
                <c:pt idx="4412">
                  <c:v>0.16317953528372589</c:v>
                </c:pt>
                <c:pt idx="4413">
                  <c:v>0.1632243884579859</c:v>
                </c:pt>
                <c:pt idx="4414">
                  <c:v>0.16326924514886468</c:v>
                </c:pt>
                <c:pt idx="4415">
                  <c:v>0.16331410535632679</c:v>
                </c:pt>
                <c:pt idx="4416">
                  <c:v>0.16335896908033695</c:v>
                </c:pt>
                <c:pt idx="4417">
                  <c:v>0.16340383632085961</c:v>
                </c:pt>
                <c:pt idx="4418">
                  <c:v>0.16344870707785944</c:v>
                </c:pt>
                <c:pt idx="4419">
                  <c:v>0.16349358135130107</c:v>
                </c:pt>
                <c:pt idx="4420">
                  <c:v>0.16353845914114901</c:v>
                </c:pt>
                <c:pt idx="4421">
                  <c:v>0.16358334044736789</c:v>
                </c:pt>
                <c:pt idx="4422">
                  <c:v>0.16362822526992232</c:v>
                </c:pt>
                <c:pt idx="4423">
                  <c:v>0.16367311360877693</c:v>
                </c:pt>
                <c:pt idx="4424">
                  <c:v>0.16371800546389625</c:v>
                </c:pt>
                <c:pt idx="4425">
                  <c:v>0.16376290083524489</c:v>
                </c:pt>
                <c:pt idx="4426">
                  <c:v>0.1638077997227875</c:v>
                </c:pt>
                <c:pt idx="4427">
                  <c:v>0.16385270212648861</c:v>
                </c:pt>
                <c:pt idx="4428">
                  <c:v>0.16389760804631284</c:v>
                </c:pt>
                <c:pt idx="4429">
                  <c:v>0.1639425174822248</c:v>
                </c:pt>
                <c:pt idx="4430">
                  <c:v>0.16398743043418912</c:v>
                </c:pt>
                <c:pt idx="4431">
                  <c:v>0.16403234690217031</c:v>
                </c:pt>
                <c:pt idx="4432">
                  <c:v>0.164077266886133</c:v>
                </c:pt>
                <c:pt idx="4433">
                  <c:v>0.16412219038604187</c:v>
                </c:pt>
                <c:pt idx="4434">
                  <c:v>0.16416711740186132</c:v>
                </c:pt>
                <c:pt idx="4435">
                  <c:v>0.16421204793355615</c:v>
                </c:pt>
                <c:pt idx="4436">
                  <c:v>0.16425698198109087</c:v>
                </c:pt>
                <c:pt idx="4437">
                  <c:v>0.16430191954443013</c:v>
                </c:pt>
                <c:pt idx="4438">
                  <c:v>0.16434686062353843</c:v>
                </c:pt>
                <c:pt idx="4439">
                  <c:v>0.16439180521838043</c:v>
                </c:pt>
                <c:pt idx="4440">
                  <c:v>0.16443675332892072</c:v>
                </c:pt>
                <c:pt idx="4441">
                  <c:v>0.1644817049551239</c:v>
                </c:pt>
                <c:pt idx="4442">
                  <c:v>0.16452666009695455</c:v>
                </c:pt>
                <c:pt idx="4443">
                  <c:v>0.16457161875437726</c:v>
                </c:pt>
                <c:pt idx="4444">
                  <c:v>0.16461658092735668</c:v>
                </c:pt>
                <c:pt idx="4445">
                  <c:v>0.16466154661585733</c:v>
                </c:pt>
                <c:pt idx="4446">
                  <c:v>0.16470651581984386</c:v>
                </c:pt>
                <c:pt idx="4447">
                  <c:v>0.16475148853928084</c:v>
                </c:pt>
                <c:pt idx="4448">
                  <c:v>0.1647964647741329</c:v>
                </c:pt>
                <c:pt idx="4449">
                  <c:v>0.16484144452436461</c:v>
                </c:pt>
                <c:pt idx="4450">
                  <c:v>0.16488642778994056</c:v>
                </c:pt>
                <c:pt idx="4451">
                  <c:v>0.16493141457082541</c:v>
                </c:pt>
                <c:pt idx="4452">
                  <c:v>0.16497640486698364</c:v>
                </c:pt>
                <c:pt idx="4453">
                  <c:v>0.16502139867837995</c:v>
                </c:pt>
                <c:pt idx="4454">
                  <c:v>0.16506639600497888</c:v>
                </c:pt>
                <c:pt idx="4455">
                  <c:v>0.16511139684674506</c:v>
                </c:pt>
                <c:pt idx="4456">
                  <c:v>0.16515640120364306</c:v>
                </c:pt>
                <c:pt idx="4457">
                  <c:v>0.16520140907563749</c:v>
                </c:pt>
                <c:pt idx="4458">
                  <c:v>0.16524642046269297</c:v>
                </c:pt>
                <c:pt idx="4459">
                  <c:v>0.16529143536477403</c:v>
                </c:pt>
                <c:pt idx="4460">
                  <c:v>0.16533645378184533</c:v>
                </c:pt>
                <c:pt idx="4461">
                  <c:v>0.16538147571387146</c:v>
                </c:pt>
                <c:pt idx="4462">
                  <c:v>0.16542650116081697</c:v>
                </c:pt>
                <c:pt idx="4463">
                  <c:v>0.16547153012264651</c:v>
                </c:pt>
                <c:pt idx="4464">
                  <c:v>0.16551656259932465</c:v>
                </c:pt>
                <c:pt idx="4465">
                  <c:v>0.16556159859081598</c:v>
                </c:pt>
                <c:pt idx="4466">
                  <c:v>0.16560663809708517</c:v>
                </c:pt>
                <c:pt idx="4467">
                  <c:v>0.16565168111809669</c:v>
                </c:pt>
                <c:pt idx="4468">
                  <c:v>0.16569672765381524</c:v>
                </c:pt>
                <c:pt idx="4469">
                  <c:v>0.16574177770420534</c:v>
                </c:pt>
                <c:pt idx="4470">
                  <c:v>0.16578683126923166</c:v>
                </c:pt>
                <c:pt idx="4471">
                  <c:v>0.16583188834885873</c:v>
                </c:pt>
                <c:pt idx="4472">
                  <c:v>0.16587694894305119</c:v>
                </c:pt>
                <c:pt idx="4473">
                  <c:v>0.1659220130517737</c:v>
                </c:pt>
                <c:pt idx="4474">
                  <c:v>0.16596708067499069</c:v>
                </c:pt>
                <c:pt idx="4475">
                  <c:v>0.16601215181266685</c:v>
                </c:pt>
                <c:pt idx="4476">
                  <c:v>0.16605722646476687</c:v>
                </c:pt>
                <c:pt idx="4477">
                  <c:v>0.16610230463125517</c:v>
                </c:pt>
                <c:pt idx="4478">
                  <c:v>0.16614738631209641</c:v>
                </c:pt>
                <c:pt idx="4479">
                  <c:v>0.16619247150725525</c:v>
                </c:pt>
                <c:pt idx="4480">
                  <c:v>0.16623756021669628</c:v>
                </c:pt>
                <c:pt idx="4481">
                  <c:v>0.16628265244038398</c:v>
                </c:pt>
                <c:pt idx="4482">
                  <c:v>0.16632774817828305</c:v>
                </c:pt>
                <c:pt idx="4483">
                  <c:v>0.1663728474303581</c:v>
                </c:pt>
                <c:pt idx="4484">
                  <c:v>0.16641795019657366</c:v>
                </c:pt>
                <c:pt idx="4485">
                  <c:v>0.16646305647689436</c:v>
                </c:pt>
                <c:pt idx="4486">
                  <c:v>0.16650816627128479</c:v>
                </c:pt>
                <c:pt idx="4487">
                  <c:v>0.16655327957970956</c:v>
                </c:pt>
                <c:pt idx="4488">
                  <c:v>0.16659839640213323</c:v>
                </c:pt>
                <c:pt idx="4489">
                  <c:v>0.16664351673852043</c:v>
                </c:pt>
                <c:pt idx="4490">
                  <c:v>0.16668864058883573</c:v>
                </c:pt>
                <c:pt idx="4491">
                  <c:v>0.16673376795304382</c:v>
                </c:pt>
                <c:pt idx="4492">
                  <c:v>0.16677889883110916</c:v>
                </c:pt>
                <c:pt idx="4493">
                  <c:v>0.16682403322299647</c:v>
                </c:pt>
                <c:pt idx="4494">
                  <c:v>0.16686917112867022</c:v>
                </c:pt>
                <c:pt idx="4495">
                  <c:v>0.16691431254809511</c:v>
                </c:pt>
                <c:pt idx="4496">
                  <c:v>0.16695945748123567</c:v>
                </c:pt>
                <c:pt idx="4497">
                  <c:v>0.16700460592805655</c:v>
                </c:pt>
                <c:pt idx="4498">
                  <c:v>0.16704975788852233</c:v>
                </c:pt>
                <c:pt idx="4499">
                  <c:v>0.1670949133625976</c:v>
                </c:pt>
                <c:pt idx="4500">
                  <c:v>0.16714007235024692</c:v>
                </c:pt>
                <c:pt idx="4501">
                  <c:v>0.16718523485143497</c:v>
                </c:pt>
                <c:pt idx="4502">
                  <c:v>0.16723040086612626</c:v>
                </c:pt>
                <c:pt idx="4503">
                  <c:v>0.16727557039428545</c:v>
                </c:pt>
                <c:pt idx="4504">
                  <c:v>0.16732074343587708</c:v>
                </c:pt>
                <c:pt idx="4505">
                  <c:v>0.16736591999086584</c:v>
                </c:pt>
                <c:pt idx="4506">
                  <c:v>0.16741110005921622</c:v>
                </c:pt>
                <c:pt idx="4507">
                  <c:v>0.16745628364089285</c:v>
                </c:pt>
                <c:pt idx="4508">
                  <c:v>0.16750147073586041</c:v>
                </c:pt>
                <c:pt idx="4509">
                  <c:v>0.16754666134408336</c:v>
                </c:pt>
                <c:pt idx="4510">
                  <c:v>0.16759185546552638</c:v>
                </c:pt>
                <c:pt idx="4511">
                  <c:v>0.16763705310015403</c:v>
                </c:pt>
                <c:pt idx="4512">
                  <c:v>0.16768225424793098</c:v>
                </c:pt>
                <c:pt idx="4513">
                  <c:v>0.16772745890882174</c:v>
                </c:pt>
                <c:pt idx="4514">
                  <c:v>0.16777266708279093</c:v>
                </c:pt>
                <c:pt idx="4515">
                  <c:v>0.1678178787698032</c:v>
                </c:pt>
                <c:pt idx="4516">
                  <c:v>0.16786309396982305</c:v>
                </c:pt>
                <c:pt idx="4517">
                  <c:v>0.16790831268281514</c:v>
                </c:pt>
                <c:pt idx="4518">
                  <c:v>0.16795353490874407</c:v>
                </c:pt>
                <c:pt idx="4519">
                  <c:v>0.16799876064757446</c:v>
                </c:pt>
                <c:pt idx="4520">
                  <c:v>0.16804398989927083</c:v>
                </c:pt>
                <c:pt idx="4521">
                  <c:v>0.1680892226637978</c:v>
                </c:pt>
                <c:pt idx="4522">
                  <c:v>0.16813445894111997</c:v>
                </c:pt>
                <c:pt idx="4523">
                  <c:v>0.168179698731202</c:v>
                </c:pt>
                <c:pt idx="4524">
                  <c:v>0.16822494203400842</c:v>
                </c:pt>
                <c:pt idx="4525">
                  <c:v>0.16827018884950384</c:v>
                </c:pt>
                <c:pt idx="4526">
                  <c:v>0.1683154391776529</c:v>
                </c:pt>
                <c:pt idx="4527">
                  <c:v>0.16836069301842013</c:v>
                </c:pt>
                <c:pt idx="4528">
                  <c:v>0.16840595037177014</c:v>
                </c:pt>
                <c:pt idx="4529">
                  <c:v>0.16845121123766749</c:v>
                </c:pt>
                <c:pt idx="4530">
                  <c:v>0.16849647561607689</c:v>
                </c:pt>
                <c:pt idx="4531">
                  <c:v>0.16854174350696288</c:v>
                </c:pt>
                <c:pt idx="4532">
                  <c:v>0.16858701491029005</c:v>
                </c:pt>
                <c:pt idx="4533">
                  <c:v>0.16863228982602299</c:v>
                </c:pt>
                <c:pt idx="4534">
                  <c:v>0.16867756825412628</c:v>
                </c:pt>
                <c:pt idx="4535">
                  <c:v>0.16872285019456451</c:v>
                </c:pt>
                <c:pt idx="4536">
                  <c:v>0.16876813564730236</c:v>
                </c:pt>
                <c:pt idx="4537">
                  <c:v>0.16881342461230439</c:v>
                </c:pt>
                <c:pt idx="4538">
                  <c:v>0.16885871708953515</c:v>
                </c:pt>
                <c:pt idx="4539">
                  <c:v>0.16890401307895928</c:v>
                </c:pt>
                <c:pt idx="4540">
                  <c:v>0.16894931258054133</c:v>
                </c:pt>
                <c:pt idx="4541">
                  <c:v>0.16899461559424594</c:v>
                </c:pt>
                <c:pt idx="4542">
                  <c:v>0.16903992212003771</c:v>
                </c:pt>
                <c:pt idx="4543">
                  <c:v>0.16908523215788121</c:v>
                </c:pt>
                <c:pt idx="4544">
                  <c:v>0.16913054570774111</c:v>
                </c:pt>
                <c:pt idx="4545">
                  <c:v>0.16917586276958188</c:v>
                </c:pt>
                <c:pt idx="4546">
                  <c:v>0.16922118334336822</c:v>
                </c:pt>
                <c:pt idx="4547">
                  <c:v>0.16926650742906466</c:v>
                </c:pt>
                <c:pt idx="4548">
                  <c:v>0.16931183502663585</c:v>
                </c:pt>
                <c:pt idx="4549">
                  <c:v>0.16935716613604634</c:v>
                </c:pt>
                <c:pt idx="4550">
                  <c:v>0.16940250075726077</c:v>
                </c:pt>
                <c:pt idx="4551">
                  <c:v>0.16944783889024376</c:v>
                </c:pt>
                <c:pt idx="4552">
                  <c:v>0.16949318053495982</c:v>
                </c:pt>
                <c:pt idx="4553">
                  <c:v>0.16953852569137356</c:v>
                </c:pt>
                <c:pt idx="4554">
                  <c:v>0.16958387435944963</c:v>
                </c:pt>
                <c:pt idx="4555">
                  <c:v>0.16962922653915261</c:v>
                </c:pt>
                <c:pt idx="4556">
                  <c:v>0.1696745822304471</c:v>
                </c:pt>
                <c:pt idx="4557">
                  <c:v>0.16971994143329766</c:v>
                </c:pt>
                <c:pt idx="4558">
                  <c:v>0.16976530414766894</c:v>
                </c:pt>
                <c:pt idx="4559">
                  <c:v>0.16981067037352551</c:v>
                </c:pt>
                <c:pt idx="4560">
                  <c:v>0.16985604011083197</c:v>
                </c:pt>
                <c:pt idx="4561">
                  <c:v>0.16990141335955286</c:v>
                </c:pt>
                <c:pt idx="4562">
                  <c:v>0.16994679011965291</c:v>
                </c:pt>
                <c:pt idx="4563">
                  <c:v>0.16999217039109657</c:v>
                </c:pt>
                <c:pt idx="4564">
                  <c:v>0.17003755417384853</c:v>
                </c:pt>
                <c:pt idx="4565">
                  <c:v>0.17008294146787337</c:v>
                </c:pt>
                <c:pt idx="4566">
                  <c:v>0.17012833227313567</c:v>
                </c:pt>
                <c:pt idx="4567">
                  <c:v>0.17017372658960006</c:v>
                </c:pt>
                <c:pt idx="4568">
                  <c:v>0.17021912441723105</c:v>
                </c:pt>
                <c:pt idx="4569">
                  <c:v>0.17026452575599335</c:v>
                </c:pt>
                <c:pt idx="4570">
                  <c:v>0.17030993060585148</c:v>
                </c:pt>
                <c:pt idx="4571">
                  <c:v>0.17035533896677005</c:v>
                </c:pt>
                <c:pt idx="4572">
                  <c:v>0.17040075083871367</c:v>
                </c:pt>
                <c:pt idx="4573">
                  <c:v>0.17044616622164699</c:v>
                </c:pt>
                <c:pt idx="4574">
                  <c:v>0.17049158511553453</c:v>
                </c:pt>
                <c:pt idx="4575">
                  <c:v>0.17053700752034087</c:v>
                </c:pt>
                <c:pt idx="4576">
                  <c:v>0.17058243343603066</c:v>
                </c:pt>
                <c:pt idx="4577">
                  <c:v>0.17062786286256848</c:v>
                </c:pt>
                <c:pt idx="4578">
                  <c:v>0.17067329579991891</c:v>
                </c:pt>
                <c:pt idx="4579">
                  <c:v>0.17071873224804657</c:v>
                </c:pt>
                <c:pt idx="4580">
                  <c:v>0.17076417220691611</c:v>
                </c:pt>
                <c:pt idx="4581">
                  <c:v>0.170809615676492</c:v>
                </c:pt>
                <c:pt idx="4582">
                  <c:v>0.17085506265673892</c:v>
                </c:pt>
                <c:pt idx="4583">
                  <c:v>0.17090051314762145</c:v>
                </c:pt>
                <c:pt idx="4584">
                  <c:v>0.17094596714910421</c:v>
                </c:pt>
                <c:pt idx="4585">
                  <c:v>0.17099142466115172</c:v>
                </c:pt>
                <c:pt idx="4586">
                  <c:v>0.17103688568372868</c:v>
                </c:pt>
                <c:pt idx="4587">
                  <c:v>0.17108235021679966</c:v>
                </c:pt>
                <c:pt idx="4588">
                  <c:v>0.17112781826032916</c:v>
                </c:pt>
                <c:pt idx="4589">
                  <c:v>0.1711732898142819</c:v>
                </c:pt>
                <c:pt idx="4590">
                  <c:v>0.17121876487862239</c:v>
                </c:pt>
                <c:pt idx="4591">
                  <c:v>0.17126424345331531</c:v>
                </c:pt>
                <c:pt idx="4592">
                  <c:v>0.17130972553832521</c:v>
                </c:pt>
                <c:pt idx="4593">
                  <c:v>0.17135521113361665</c:v>
                </c:pt>
                <c:pt idx="4594">
                  <c:v>0.17140070023915432</c:v>
                </c:pt>
                <c:pt idx="4595">
                  <c:v>0.1714461928549027</c:v>
                </c:pt>
                <c:pt idx="4596">
                  <c:v>0.17149168898082648</c:v>
                </c:pt>
                <c:pt idx="4597">
                  <c:v>0.17153718861689018</c:v>
                </c:pt>
                <c:pt idx="4598">
                  <c:v>0.17158269176305854</c:v>
                </c:pt>
                <c:pt idx="4599">
                  <c:v>0.171628198419296</c:v>
                </c:pt>
                <c:pt idx="4600">
                  <c:v>0.17167370858556719</c:v>
                </c:pt>
                <c:pt idx="4601">
                  <c:v>0.17171922226183675</c:v>
                </c:pt>
                <c:pt idx="4602">
                  <c:v>0.17176473944806925</c:v>
                </c:pt>
                <c:pt idx="4603">
                  <c:v>0.17181026014422929</c:v>
                </c:pt>
                <c:pt idx="4604">
                  <c:v>0.17185578435028148</c:v>
                </c:pt>
                <c:pt idx="4605">
                  <c:v>0.17190131206619044</c:v>
                </c:pt>
                <c:pt idx="4606">
                  <c:v>0.17194684329192073</c:v>
                </c:pt>
                <c:pt idx="4607">
                  <c:v>0.17199237802743689</c:v>
                </c:pt>
                <c:pt idx="4608">
                  <c:v>0.17203791627270362</c:v>
                </c:pt>
                <c:pt idx="4609">
                  <c:v>0.17208345802768546</c:v>
                </c:pt>
                <c:pt idx="4610">
                  <c:v>0.17212900329234704</c:v>
                </c:pt>
                <c:pt idx="4611">
                  <c:v>0.17217455206665291</c:v>
                </c:pt>
                <c:pt idx="4612">
                  <c:v>0.17222010435056775</c:v>
                </c:pt>
                <c:pt idx="4613">
                  <c:v>0.17226566014405606</c:v>
                </c:pt>
                <c:pt idx="4614">
                  <c:v>0.1723112194470825</c:v>
                </c:pt>
                <c:pt idx="4615">
                  <c:v>0.1723567822596116</c:v>
                </c:pt>
                <c:pt idx="4616">
                  <c:v>0.17240234858160805</c:v>
                </c:pt>
                <c:pt idx="4617">
                  <c:v>0.17244791841303636</c:v>
                </c:pt>
                <c:pt idx="4618">
                  <c:v>0.17249349175386117</c:v>
                </c:pt>
                <c:pt idx="4619">
                  <c:v>0.17253906860404711</c:v>
                </c:pt>
                <c:pt idx="4620">
                  <c:v>0.17258464896355868</c:v>
                </c:pt>
                <c:pt idx="4621">
                  <c:v>0.17263023283236056</c:v>
                </c:pt>
                <c:pt idx="4622">
                  <c:v>0.17267582021041736</c:v>
                </c:pt>
                <c:pt idx="4623">
                  <c:v>0.17272141109769357</c:v>
                </c:pt>
                <c:pt idx="4624">
                  <c:v>0.17276700549415391</c:v>
                </c:pt>
                <c:pt idx="4625">
                  <c:v>0.1728126033997629</c:v>
                </c:pt>
                <c:pt idx="4626">
                  <c:v>0.17285820481448519</c:v>
                </c:pt>
                <c:pt idx="4627">
                  <c:v>0.17290380973828529</c:v>
                </c:pt>
                <c:pt idx="4628">
                  <c:v>0.17294941817112786</c:v>
                </c:pt>
                <c:pt idx="4629">
                  <c:v>0.17299503011297748</c:v>
                </c:pt>
                <c:pt idx="4630">
                  <c:v>0.17304064556379881</c:v>
                </c:pt>
                <c:pt idx="4631">
                  <c:v>0.17308626452355633</c:v>
                </c:pt>
                <c:pt idx="4632">
                  <c:v>0.17313188699221474</c:v>
                </c:pt>
                <c:pt idx="4633">
                  <c:v>0.1731775129697386</c:v>
                </c:pt>
                <c:pt idx="4634">
                  <c:v>0.17322314245609249</c:v>
                </c:pt>
                <c:pt idx="4635">
                  <c:v>0.173268775451241</c:v>
                </c:pt>
                <c:pt idx="4636">
                  <c:v>0.17331441195514871</c:v>
                </c:pt>
                <c:pt idx="4637">
                  <c:v>0.17336005196778034</c:v>
                </c:pt>
                <c:pt idx="4638">
                  <c:v>0.17340569548910037</c:v>
                </c:pt>
                <c:pt idx="4639">
                  <c:v>0.17345134251907338</c:v>
                </c:pt>
                <c:pt idx="4640">
                  <c:v>0.17349699305766403</c:v>
                </c:pt>
                <c:pt idx="4641">
                  <c:v>0.17354264710483694</c:v>
                </c:pt>
                <c:pt idx="4642">
                  <c:v>0.17358830466055661</c:v>
                </c:pt>
                <c:pt idx="4643">
                  <c:v>0.1736339657247877</c:v>
                </c:pt>
                <c:pt idx="4644">
                  <c:v>0.17367963029749486</c:v>
                </c:pt>
                <c:pt idx="4645">
                  <c:v>0.17372529837864259</c:v>
                </c:pt>
                <c:pt idx="4646">
                  <c:v>0.17377096996819549</c:v>
                </c:pt>
                <c:pt idx="4647">
                  <c:v>0.17381664506611821</c:v>
                </c:pt>
                <c:pt idx="4648">
                  <c:v>0.17386232367237531</c:v>
                </c:pt>
                <c:pt idx="4649">
                  <c:v>0.17390800578693141</c:v>
                </c:pt>
                <c:pt idx="4650">
                  <c:v>0.17395369140975112</c:v>
                </c:pt>
                <c:pt idx="4651">
                  <c:v>0.17399938054079903</c:v>
                </c:pt>
                <c:pt idx="4652">
                  <c:v>0.17404507318003964</c:v>
                </c:pt>
                <c:pt idx="4653">
                  <c:v>0.17409076932743769</c:v>
                </c:pt>
                <c:pt idx="4654">
                  <c:v>0.1741364689829577</c:v>
                </c:pt>
                <c:pt idx="4655">
                  <c:v>0.17418217214656431</c:v>
                </c:pt>
                <c:pt idx="4656">
                  <c:v>0.17422787881822205</c:v>
                </c:pt>
                <c:pt idx="4657">
                  <c:v>0.17427358899789558</c:v>
                </c:pt>
                <c:pt idx="4658">
                  <c:v>0.17431930268554946</c:v>
                </c:pt>
                <c:pt idx="4659">
                  <c:v>0.1743650198811483</c:v>
                </c:pt>
                <c:pt idx="4660">
                  <c:v>0.17441074058465669</c:v>
                </c:pt>
                <c:pt idx="4661">
                  <c:v>0.17445646479603924</c:v>
                </c:pt>
                <c:pt idx="4662">
                  <c:v>0.17450219251526053</c:v>
                </c:pt>
                <c:pt idx="4663">
                  <c:v>0.17454792374228517</c:v>
                </c:pt>
                <c:pt idx="4664">
                  <c:v>0.17459365847707775</c:v>
                </c:pt>
                <c:pt idx="4665">
                  <c:v>0.17463939671960288</c:v>
                </c:pt>
                <c:pt idx="4666">
                  <c:v>0.17468513846982517</c:v>
                </c:pt>
                <c:pt idx="4667">
                  <c:v>0.17473088372770915</c:v>
                </c:pt>
                <c:pt idx="4668">
                  <c:v>0.17477663249321945</c:v>
                </c:pt>
                <c:pt idx="4669">
                  <c:v>0.1748223847663207</c:v>
                </c:pt>
                <c:pt idx="4670">
                  <c:v>0.17486814054697747</c:v>
                </c:pt>
                <c:pt idx="4671">
                  <c:v>0.17491389983515435</c:v>
                </c:pt>
                <c:pt idx="4672">
                  <c:v>0.17495966263081592</c:v>
                </c:pt>
                <c:pt idx="4673">
                  <c:v>0.17500542893392687</c:v>
                </c:pt>
                <c:pt idx="4674">
                  <c:v>0.17505119874445169</c:v>
                </c:pt>
                <c:pt idx="4675">
                  <c:v>0.175096972062355</c:v>
                </c:pt>
                <c:pt idx="4676">
                  <c:v>0.17514274888760142</c:v>
                </c:pt>
                <c:pt idx="4677">
                  <c:v>0.17518852922015554</c:v>
                </c:pt>
                <c:pt idx="4678">
                  <c:v>0.17523431305998194</c:v>
                </c:pt>
                <c:pt idx="4679">
                  <c:v>0.17528010040704528</c:v>
                </c:pt>
                <c:pt idx="4680">
                  <c:v>0.1753258912613101</c:v>
                </c:pt>
                <c:pt idx="4681">
                  <c:v>0.17537168562274097</c:v>
                </c:pt>
                <c:pt idx="4682">
                  <c:v>0.17541748349130254</c:v>
                </c:pt>
                <c:pt idx="4683">
                  <c:v>0.17546328486695939</c:v>
                </c:pt>
                <c:pt idx="4684">
                  <c:v>0.17550908974967611</c:v>
                </c:pt>
                <c:pt idx="4685">
                  <c:v>0.1755548981394173</c:v>
                </c:pt>
                <c:pt idx="4686">
                  <c:v>0.17560071003614755</c:v>
                </c:pt>
                <c:pt idx="4687">
                  <c:v>0.1756465254398315</c:v>
                </c:pt>
                <c:pt idx="4688">
                  <c:v>0.17569234435043368</c:v>
                </c:pt>
                <c:pt idx="4689">
                  <c:v>0.1757381667679187</c:v>
                </c:pt>
                <c:pt idx="4690">
                  <c:v>0.1757839926922512</c:v>
                </c:pt>
                <c:pt idx="4691">
                  <c:v>0.17582982212339582</c:v>
                </c:pt>
                <c:pt idx="4692">
                  <c:v>0.175875655061317</c:v>
                </c:pt>
                <c:pt idx="4693">
                  <c:v>0.17592149150597944</c:v>
                </c:pt>
                <c:pt idx="4694">
                  <c:v>0.17596733145734778</c:v>
                </c:pt>
                <c:pt idx="4695">
                  <c:v>0.17601317491538651</c:v>
                </c:pt>
                <c:pt idx="4696">
                  <c:v>0.17605902188006023</c:v>
                </c:pt>
                <c:pt idx="4697">
                  <c:v>0.17610487235133365</c:v>
                </c:pt>
                <c:pt idx="4698">
                  <c:v>0.17615072632917131</c:v>
                </c:pt>
                <c:pt idx="4699">
                  <c:v>0.17619658381353775</c:v>
                </c:pt>
                <c:pt idx="4700">
                  <c:v>0.17624244480439763</c:v>
                </c:pt>
                <c:pt idx="4701">
                  <c:v>0.17628830930171557</c:v>
                </c:pt>
                <c:pt idx="4702">
                  <c:v>0.17633417730545603</c:v>
                </c:pt>
                <c:pt idx="4703">
                  <c:v>0.17638004881558375</c:v>
                </c:pt>
                <c:pt idx="4704">
                  <c:v>0.17642592383206329</c:v>
                </c:pt>
                <c:pt idx="4705">
                  <c:v>0.17647180235485926</c:v>
                </c:pt>
                <c:pt idx="4706">
                  <c:v>0.17651768438393617</c:v>
                </c:pt>
                <c:pt idx="4707">
                  <c:v>0.17656356991925873</c:v>
                </c:pt>
                <c:pt idx="4708">
                  <c:v>0.17660945896079147</c:v>
                </c:pt>
                <c:pt idx="4709">
                  <c:v>0.17665535150849901</c:v>
                </c:pt>
                <c:pt idx="4710">
                  <c:v>0.1767012475623459</c:v>
                </c:pt>
                <c:pt idx="4711">
                  <c:v>0.1767471471222968</c:v>
                </c:pt>
                <c:pt idx="4712">
                  <c:v>0.17679305018831631</c:v>
                </c:pt>
                <c:pt idx="4713">
                  <c:v>0.17683895676036901</c:v>
                </c:pt>
                <c:pt idx="4714">
                  <c:v>0.17688486683841942</c:v>
                </c:pt>
                <c:pt idx="4715">
                  <c:v>0.17693078042243224</c:v>
                </c:pt>
                <c:pt idx="4716">
                  <c:v>0.17697669751237202</c:v>
                </c:pt>
                <c:pt idx="4717">
                  <c:v>0.17702261810820338</c:v>
                </c:pt>
                <c:pt idx="4718">
                  <c:v>0.17706854220989088</c:v>
                </c:pt>
                <c:pt idx="4719">
                  <c:v>0.17711446981739917</c:v>
                </c:pt>
                <c:pt idx="4720">
                  <c:v>0.17716040093069282</c:v>
                </c:pt>
                <c:pt idx="4721">
                  <c:v>0.17720633554973639</c:v>
                </c:pt>
                <c:pt idx="4722">
                  <c:v>0.1772522736744945</c:v>
                </c:pt>
                <c:pt idx="4723">
                  <c:v>0.17729821530493178</c:v>
                </c:pt>
                <c:pt idx="4724">
                  <c:v>0.17734416044101278</c:v>
                </c:pt>
                <c:pt idx="4725">
                  <c:v>0.17739010908270214</c:v>
                </c:pt>
                <c:pt idx="4726">
                  <c:v>0.17743606122996447</c:v>
                </c:pt>
                <c:pt idx="4727">
                  <c:v>0.1774820168827643</c:v>
                </c:pt>
                <c:pt idx="4728">
                  <c:v>0.17752797604106624</c:v>
                </c:pt>
                <c:pt idx="4729">
                  <c:v>0.1775739387048349</c:v>
                </c:pt>
                <c:pt idx="4730">
                  <c:v>0.17761990487403495</c:v>
                </c:pt>
                <c:pt idx="4731">
                  <c:v>0.17766587454863084</c:v>
                </c:pt>
                <c:pt idx="4732">
                  <c:v>0.17771184772858728</c:v>
                </c:pt>
                <c:pt idx="4733">
                  <c:v>0.17775782441386889</c:v>
                </c:pt>
                <c:pt idx="4734">
                  <c:v>0.17780380460444015</c:v>
                </c:pt>
                <c:pt idx="4735">
                  <c:v>0.17784978830026568</c:v>
                </c:pt>
                <c:pt idx="4736">
                  <c:v>0.17789577550131017</c:v>
                </c:pt>
                <c:pt idx="4737">
                  <c:v>0.17794176620753815</c:v>
                </c:pt>
                <c:pt idx="4738">
                  <c:v>0.1779877604189142</c:v>
                </c:pt>
                <c:pt idx="4739">
                  <c:v>0.17803375813540295</c:v>
                </c:pt>
                <c:pt idx="4740">
                  <c:v>0.17807975935696899</c:v>
                </c:pt>
                <c:pt idx="4741">
                  <c:v>0.17812576408357697</c:v>
                </c:pt>
                <c:pt idx="4742">
                  <c:v>0.17817177231519135</c:v>
                </c:pt>
                <c:pt idx="4743">
                  <c:v>0.17821778405177685</c:v>
                </c:pt>
                <c:pt idx="4744">
                  <c:v>0.17826379929329805</c:v>
                </c:pt>
                <c:pt idx="4745">
                  <c:v>0.17830981803971949</c:v>
                </c:pt>
                <c:pt idx="4746">
                  <c:v>0.17835584029100582</c:v>
                </c:pt>
                <c:pt idx="4747">
                  <c:v>0.1784018660471216</c:v>
                </c:pt>
                <c:pt idx="4748">
                  <c:v>0.17844789530803146</c:v>
                </c:pt>
                <c:pt idx="4749">
                  <c:v>0.17849392807369993</c:v>
                </c:pt>
                <c:pt idx="4750">
                  <c:v>0.1785399643440917</c:v>
                </c:pt>
                <c:pt idx="4751">
                  <c:v>0.17858600411917136</c:v>
                </c:pt>
                <c:pt idx="4752">
                  <c:v>0.1786320473989034</c:v>
                </c:pt>
                <c:pt idx="4753">
                  <c:v>0.17867809418325253</c:v>
                </c:pt>
                <c:pt idx="4754">
                  <c:v>0.17872414447218324</c:v>
                </c:pt>
                <c:pt idx="4755">
                  <c:v>0.17877019826566026</c:v>
                </c:pt>
                <c:pt idx="4756">
                  <c:v>0.17881625556364808</c:v>
                </c:pt>
                <c:pt idx="4757">
                  <c:v>0.17886231636611133</c:v>
                </c:pt>
                <c:pt idx="4758">
                  <c:v>0.17890838067301468</c:v>
                </c:pt>
                <c:pt idx="4759">
                  <c:v>0.1789544484843226</c:v>
                </c:pt>
                <c:pt idx="4760">
                  <c:v>0.17900051979999973</c:v>
                </c:pt>
                <c:pt idx="4761">
                  <c:v>0.17904659462001066</c:v>
                </c:pt>
                <c:pt idx="4762">
                  <c:v>0.1790926729443201</c:v>
                </c:pt>
                <c:pt idx="4763">
                  <c:v>0.17913875477289246</c:v>
                </c:pt>
                <c:pt idx="4764">
                  <c:v>0.17918484010569247</c:v>
                </c:pt>
                <c:pt idx="4765">
                  <c:v>0.17923092894268466</c:v>
                </c:pt>
                <c:pt idx="4766">
                  <c:v>0.17927702128383372</c:v>
                </c:pt>
                <c:pt idx="4767">
                  <c:v>0.17932311712910412</c:v>
                </c:pt>
                <c:pt idx="4768">
                  <c:v>0.17936921647846052</c:v>
                </c:pt>
                <c:pt idx="4769">
                  <c:v>0.17941531933186755</c:v>
                </c:pt>
                <c:pt idx="4770">
                  <c:v>0.17946142568928972</c:v>
                </c:pt>
                <c:pt idx="4771">
                  <c:v>0.17950753555069168</c:v>
                </c:pt>
                <c:pt idx="4772">
                  <c:v>0.17955364891603803</c:v>
                </c:pt>
                <c:pt idx="4773">
                  <c:v>0.17959976578529344</c:v>
                </c:pt>
                <c:pt idx="4774">
                  <c:v>0.17964588615842234</c:v>
                </c:pt>
                <c:pt idx="4775">
                  <c:v>0.1796920100353894</c:v>
                </c:pt>
                <c:pt idx="4776">
                  <c:v>0.17973813741615929</c:v>
                </c:pt>
                <c:pt idx="4777">
                  <c:v>0.17978426830069652</c:v>
                </c:pt>
                <c:pt idx="4778">
                  <c:v>0.17983040268896569</c:v>
                </c:pt>
                <c:pt idx="4779">
                  <c:v>0.17987654058093144</c:v>
                </c:pt>
                <c:pt idx="4780">
                  <c:v>0.17992268197655839</c:v>
                </c:pt>
                <c:pt idx="4781">
                  <c:v>0.17996882687581103</c:v>
                </c:pt>
                <c:pt idx="4782">
                  <c:v>0.18001497527865407</c:v>
                </c:pt>
                <c:pt idx="4783">
                  <c:v>0.18006112718505204</c:v>
                </c:pt>
                <c:pt idx="4784">
                  <c:v>0.18010728259496953</c:v>
                </c:pt>
                <c:pt idx="4785">
                  <c:v>0.18015344150837118</c:v>
                </c:pt>
                <c:pt idx="4786">
                  <c:v>0.18019960392522155</c:v>
                </c:pt>
                <c:pt idx="4787">
                  <c:v>0.18024576984548527</c:v>
                </c:pt>
                <c:pt idx="4788">
                  <c:v>0.18029193926912693</c:v>
                </c:pt>
                <c:pt idx="4789">
                  <c:v>0.18033811219611109</c:v>
                </c:pt>
                <c:pt idx="4790">
                  <c:v>0.18038428862640235</c:v>
                </c:pt>
                <c:pt idx="4791">
                  <c:v>0.18043046855996542</c:v>
                </c:pt>
                <c:pt idx="4792">
                  <c:v>0.18047665199676471</c:v>
                </c:pt>
                <c:pt idx="4793">
                  <c:v>0.18052283893676496</c:v>
                </c:pt>
                <c:pt idx="4794">
                  <c:v>0.18056902937993075</c:v>
                </c:pt>
                <c:pt idx="4795">
                  <c:v>0.18061522332622659</c:v>
                </c:pt>
                <c:pt idx="4796">
                  <c:v>0.18066142077561717</c:v>
                </c:pt>
                <c:pt idx="4797">
                  <c:v>0.18070762172806701</c:v>
                </c:pt>
                <c:pt idx="4798">
                  <c:v>0.1807538261835408</c:v>
                </c:pt>
                <c:pt idx="4799">
                  <c:v>0.18080003414200305</c:v>
                </c:pt>
                <c:pt idx="4800">
                  <c:v>0.18084624560341842</c:v>
                </c:pt>
                <c:pt idx="4801">
                  <c:v>0.18089246056775149</c:v>
                </c:pt>
                <c:pt idx="4802">
                  <c:v>0.1809386790349668</c:v>
                </c:pt>
                <c:pt idx="4803">
                  <c:v>0.18098490100502893</c:v>
                </c:pt>
                <c:pt idx="4804">
                  <c:v>0.18103112647790262</c:v>
                </c:pt>
                <c:pt idx="4805">
                  <c:v>0.18107735545355239</c:v>
                </c:pt>
                <c:pt idx="4806">
                  <c:v>0.18112358793194283</c:v>
                </c:pt>
                <c:pt idx="4807">
                  <c:v>0.18116982391303851</c:v>
                </c:pt>
                <c:pt idx="4808">
                  <c:v>0.1812160633968041</c:v>
                </c:pt>
                <c:pt idx="4809">
                  <c:v>0.18126230638320406</c:v>
                </c:pt>
                <c:pt idx="4810">
                  <c:v>0.18130855287220313</c:v>
                </c:pt>
                <c:pt idx="4811">
                  <c:v>0.18135480286376585</c:v>
                </c:pt>
                <c:pt idx="4812">
                  <c:v>0.18140105635785686</c:v>
                </c:pt>
                <c:pt idx="4813">
                  <c:v>0.18144731335444067</c:v>
                </c:pt>
                <c:pt idx="4814">
                  <c:v>0.18149357385348192</c:v>
                </c:pt>
                <c:pt idx="4815">
                  <c:v>0.18153983785494521</c:v>
                </c:pt>
                <c:pt idx="4816">
                  <c:v>0.18158610535879516</c:v>
                </c:pt>
                <c:pt idx="4817">
                  <c:v>0.18163237636499635</c:v>
                </c:pt>
                <c:pt idx="4818">
                  <c:v>0.18167865087351334</c:v>
                </c:pt>
                <c:pt idx="4819">
                  <c:v>0.1817249288843108</c:v>
                </c:pt>
                <c:pt idx="4820">
                  <c:v>0.18177121039735325</c:v>
                </c:pt>
                <c:pt idx="4821">
                  <c:v>0.18181749541260533</c:v>
                </c:pt>
                <c:pt idx="4822">
                  <c:v>0.18186378393003164</c:v>
                </c:pt>
                <c:pt idx="4823">
                  <c:v>0.18191007594959674</c:v>
                </c:pt>
                <c:pt idx="4824">
                  <c:v>0.18195637147126528</c:v>
                </c:pt>
                <c:pt idx="4825">
                  <c:v>0.18200267049500177</c:v>
                </c:pt>
                <c:pt idx="4826">
                  <c:v>0.18204897302077094</c:v>
                </c:pt>
                <c:pt idx="4827">
                  <c:v>0.18209527904853728</c:v>
                </c:pt>
                <c:pt idx="4828">
                  <c:v>0.1821415885782654</c:v>
                </c:pt>
                <c:pt idx="4829">
                  <c:v>0.18218790160991991</c:v>
                </c:pt>
                <c:pt idx="4830">
                  <c:v>0.18223421814346544</c:v>
                </c:pt>
                <c:pt idx="4831">
                  <c:v>0.18228053817886655</c:v>
                </c:pt>
                <c:pt idx="4832">
                  <c:v>0.18232686171608781</c:v>
                </c:pt>
                <c:pt idx="4833">
                  <c:v>0.18237318875509392</c:v>
                </c:pt>
                <c:pt idx="4834">
                  <c:v>0.18241951929584937</c:v>
                </c:pt>
                <c:pt idx="4835">
                  <c:v>0.18246585333831877</c:v>
                </c:pt>
                <c:pt idx="4836">
                  <c:v>0.18251219088246676</c:v>
                </c:pt>
                <c:pt idx="4837">
                  <c:v>0.18255853192825794</c:v>
                </c:pt>
                <c:pt idx="4838">
                  <c:v>0.18260487647565682</c:v>
                </c:pt>
                <c:pt idx="4839">
                  <c:v>0.18265122452462812</c:v>
                </c:pt>
                <c:pt idx="4840">
                  <c:v>0.18269757607513634</c:v>
                </c:pt>
                <c:pt idx="4841">
                  <c:v>0.18274393112714618</c:v>
                </c:pt>
                <c:pt idx="4842">
                  <c:v>0.18279028968062214</c:v>
                </c:pt>
                <c:pt idx="4843">
                  <c:v>0.18283665173552882</c:v>
                </c:pt>
                <c:pt idx="4844">
                  <c:v>0.18288301729183085</c:v>
                </c:pt>
                <c:pt idx="4845">
                  <c:v>0.18292938634949282</c:v>
                </c:pt>
                <c:pt idx="4846">
                  <c:v>0.18297575890847934</c:v>
                </c:pt>
                <c:pt idx="4847">
                  <c:v>0.18302213496875497</c:v>
                </c:pt>
                <c:pt idx="4848">
                  <c:v>0.18306851453028442</c:v>
                </c:pt>
                <c:pt idx="4849">
                  <c:v>0.18311489759303209</c:v>
                </c:pt>
                <c:pt idx="4850">
                  <c:v>0.1831612841569627</c:v>
                </c:pt>
                <c:pt idx="4851">
                  <c:v>0.1832076742220409</c:v>
                </c:pt>
                <c:pt idx="4852">
                  <c:v>0.18325406778823114</c:v>
                </c:pt>
                <c:pt idx="4853">
                  <c:v>0.18330046485549811</c:v>
                </c:pt>
                <c:pt idx="4854">
                  <c:v>0.18334686542380643</c:v>
                </c:pt>
                <c:pt idx="4855">
                  <c:v>0.18339326949312068</c:v>
                </c:pt>
                <c:pt idx="4856">
                  <c:v>0.18343967706340533</c:v>
                </c:pt>
                <c:pt idx="4857">
                  <c:v>0.18348608813462516</c:v>
                </c:pt>
                <c:pt idx="4858">
                  <c:v>0.18353250270674468</c:v>
                </c:pt>
                <c:pt idx="4859">
                  <c:v>0.18357892077972848</c:v>
                </c:pt>
                <c:pt idx="4860">
                  <c:v>0.18362534235354119</c:v>
                </c:pt>
                <c:pt idx="4861">
                  <c:v>0.18367176742814736</c:v>
                </c:pt>
                <c:pt idx="4862">
                  <c:v>0.18371819600351164</c:v>
                </c:pt>
                <c:pt idx="4863">
                  <c:v>0.18376462807959859</c:v>
                </c:pt>
                <c:pt idx="4864">
                  <c:v>0.18381106365637279</c:v>
                </c:pt>
                <c:pt idx="4865">
                  <c:v>0.18385750273379889</c:v>
                </c:pt>
                <c:pt idx="4866">
                  <c:v>0.18390394531184151</c:v>
                </c:pt>
                <c:pt idx="4867">
                  <c:v>0.18395039139046512</c:v>
                </c:pt>
                <c:pt idx="4868">
                  <c:v>0.18399684096963442</c:v>
                </c:pt>
                <c:pt idx="4869">
                  <c:v>0.18404329404931399</c:v>
                </c:pt>
                <c:pt idx="4870">
                  <c:v>0.18408975062946842</c:v>
                </c:pt>
                <c:pt idx="4871">
                  <c:v>0.18413621071006228</c:v>
                </c:pt>
                <c:pt idx="4872">
                  <c:v>0.18418267429106022</c:v>
                </c:pt>
                <c:pt idx="4873">
                  <c:v>0.18422914137242682</c:v>
                </c:pt>
                <c:pt idx="4874">
                  <c:v>0.18427561195412662</c:v>
                </c:pt>
                <c:pt idx="4875">
                  <c:v>0.18432208603612429</c:v>
                </c:pt>
                <c:pt idx="4876">
                  <c:v>0.18436856361838441</c:v>
                </c:pt>
                <c:pt idx="4877">
                  <c:v>0.18441504470087156</c:v>
                </c:pt>
                <c:pt idx="4878">
                  <c:v>0.18446152928355031</c:v>
                </c:pt>
                <c:pt idx="4879">
                  <c:v>0.18450801736638531</c:v>
                </c:pt>
                <c:pt idx="4880">
                  <c:v>0.18455450894934117</c:v>
                </c:pt>
                <c:pt idx="4881">
                  <c:v>0.18460100403238239</c:v>
                </c:pt>
                <c:pt idx="4882">
                  <c:v>0.18464750261547364</c:v>
                </c:pt>
                <c:pt idx="4883">
                  <c:v>0.18469400469857952</c:v>
                </c:pt>
                <c:pt idx="4884">
                  <c:v>0.1847405102816646</c:v>
                </c:pt>
                <c:pt idx="4885">
                  <c:v>0.18478701936469349</c:v>
                </c:pt>
                <c:pt idx="4886">
                  <c:v>0.1848335319476308</c:v>
                </c:pt>
                <c:pt idx="4887">
                  <c:v>0.18488004803044111</c:v>
                </c:pt>
                <c:pt idx="4888">
                  <c:v>0.18492656761308904</c:v>
                </c:pt>
                <c:pt idx="4889">
                  <c:v>0.18497309069553913</c:v>
                </c:pt>
                <c:pt idx="4890">
                  <c:v>0.18501961727775598</c:v>
                </c:pt>
                <c:pt idx="4891">
                  <c:v>0.18506614735970425</c:v>
                </c:pt>
                <c:pt idx="4892">
                  <c:v>0.1851126809413485</c:v>
                </c:pt>
                <c:pt idx="4893">
                  <c:v>0.18515921802265334</c:v>
                </c:pt>
                <c:pt idx="4894">
                  <c:v>0.1852057586035834</c:v>
                </c:pt>
                <c:pt idx="4895">
                  <c:v>0.18525230268410317</c:v>
                </c:pt>
                <c:pt idx="4896">
                  <c:v>0.18529885026417736</c:v>
                </c:pt>
                <c:pt idx="4897">
                  <c:v>0.18534540134377045</c:v>
                </c:pt>
                <c:pt idx="4898">
                  <c:v>0.18539195592284718</c:v>
                </c:pt>
                <c:pt idx="4899">
                  <c:v>0.18543851400137207</c:v>
                </c:pt>
                <c:pt idx="4900">
                  <c:v>0.18548507557930966</c:v>
                </c:pt>
                <c:pt idx="4901">
                  <c:v>0.18553164065662467</c:v>
                </c:pt>
                <c:pt idx="4902">
                  <c:v>0.18557820923328158</c:v>
                </c:pt>
                <c:pt idx="4903">
                  <c:v>0.18562478130924503</c:v>
                </c:pt>
                <c:pt idx="4904">
                  <c:v>0.18567135688447964</c:v>
                </c:pt>
                <c:pt idx="4905">
                  <c:v>0.18571793595895003</c:v>
                </c:pt>
                <c:pt idx="4906">
                  <c:v>0.18576451853262071</c:v>
                </c:pt>
                <c:pt idx="4907">
                  <c:v>0.18581110460545638</c:v>
                </c:pt>
                <c:pt idx="4908">
                  <c:v>0.18585769417742157</c:v>
                </c:pt>
                <c:pt idx="4909">
                  <c:v>0.18590428724848085</c:v>
                </c:pt>
                <c:pt idx="4910">
                  <c:v>0.18595088381859884</c:v>
                </c:pt>
                <c:pt idx="4911">
                  <c:v>0.18599748388774018</c:v>
                </c:pt>
                <c:pt idx="4912">
                  <c:v>0.18604408745586948</c:v>
                </c:pt>
                <c:pt idx="4913">
                  <c:v>0.18609069452295124</c:v>
                </c:pt>
                <c:pt idx="4914">
                  <c:v>0.1861373050889501</c:v>
                </c:pt>
                <c:pt idx="4915">
                  <c:v>0.18618391915383073</c:v>
                </c:pt>
                <c:pt idx="4916">
                  <c:v>0.18623053671755763</c:v>
                </c:pt>
                <c:pt idx="4917">
                  <c:v>0.18627715778009543</c:v>
                </c:pt>
                <c:pt idx="4918">
                  <c:v>0.18632378234140873</c:v>
                </c:pt>
                <c:pt idx="4919">
                  <c:v>0.18637041040146216</c:v>
                </c:pt>
                <c:pt idx="4920">
                  <c:v>0.18641704196022021</c:v>
                </c:pt>
                <c:pt idx="4921">
                  <c:v>0.1864636770176476</c:v>
                </c:pt>
                <c:pt idx="4922">
                  <c:v>0.18651031557370887</c:v>
                </c:pt>
                <c:pt idx="4923">
                  <c:v>0.1865569576283686</c:v>
                </c:pt>
                <c:pt idx="4924">
                  <c:v>0.18660360318159144</c:v>
                </c:pt>
                <c:pt idx="4925">
                  <c:v>0.18665025223334195</c:v>
                </c:pt>
                <c:pt idx="4926">
                  <c:v>0.18669690478358475</c:v>
                </c:pt>
                <c:pt idx="4927">
                  <c:v>0.18674356083228438</c:v>
                </c:pt>
                <c:pt idx="4928">
                  <c:v>0.18679022037940549</c:v>
                </c:pt>
                <c:pt idx="4929">
                  <c:v>0.18683688342491261</c:v>
                </c:pt>
                <c:pt idx="4930">
                  <c:v>0.18688354996877046</c:v>
                </c:pt>
                <c:pt idx="4931">
                  <c:v>0.18693022001094353</c:v>
                </c:pt>
                <c:pt idx="4932">
                  <c:v>0.18697689355139646</c:v>
                </c:pt>
                <c:pt idx="4933">
                  <c:v>0.18702357059009389</c:v>
                </c:pt>
                <c:pt idx="4934">
                  <c:v>0.18707025112700035</c:v>
                </c:pt>
                <c:pt idx="4935">
                  <c:v>0.18711693516208039</c:v>
                </c:pt>
                <c:pt idx="4936">
                  <c:v>0.18716362269529868</c:v>
                </c:pt>
                <c:pt idx="4937">
                  <c:v>0.18721031372661984</c:v>
                </c:pt>
                <c:pt idx="4938">
                  <c:v>0.18725700825600844</c:v>
                </c:pt>
                <c:pt idx="4939">
                  <c:v>0.18730370628342902</c:v>
                </c:pt>
                <c:pt idx="4940">
                  <c:v>0.18735040780884624</c:v>
                </c:pt>
                <c:pt idx="4941">
                  <c:v>0.18739711283222474</c:v>
                </c:pt>
                <c:pt idx="4942">
                  <c:v>0.18744382135352902</c:v>
                </c:pt>
                <c:pt idx="4943">
                  <c:v>0.18749053337272367</c:v>
                </c:pt>
                <c:pt idx="4944">
                  <c:v>0.18753724888977338</c:v>
                </c:pt>
                <c:pt idx="4945">
                  <c:v>0.18758396790464268</c:v>
                </c:pt>
                <c:pt idx="4946">
                  <c:v>0.18763069041729619</c:v>
                </c:pt>
                <c:pt idx="4947">
                  <c:v>0.18767741642769853</c:v>
                </c:pt>
                <c:pt idx="4948">
                  <c:v>0.1877241459358143</c:v>
                </c:pt>
                <c:pt idx="4949">
                  <c:v>0.18777087894160796</c:v>
                </c:pt>
                <c:pt idx="4950">
                  <c:v>0.18781761544504427</c:v>
                </c:pt>
                <c:pt idx="4951">
                  <c:v>0.18786435544608776</c:v>
                </c:pt>
                <c:pt idx="4952">
                  <c:v>0.18791109894470306</c:v>
                </c:pt>
                <c:pt idx="4953">
                  <c:v>0.18795784594085471</c:v>
                </c:pt>
                <c:pt idx="4954">
                  <c:v>0.18800459643450734</c:v>
                </c:pt>
                <c:pt idx="4955">
                  <c:v>0.1880513504256256</c:v>
                </c:pt>
                <c:pt idx="4956">
                  <c:v>0.188098107914174</c:v>
                </c:pt>
                <c:pt idx="4957">
                  <c:v>0.18814486890011711</c:v>
                </c:pt>
                <c:pt idx="4958">
                  <c:v>0.18819163338341965</c:v>
                </c:pt>
                <c:pt idx="4959">
                  <c:v>0.18823840136404615</c:v>
                </c:pt>
                <c:pt idx="4960">
                  <c:v>0.18828517284196117</c:v>
                </c:pt>
                <c:pt idx="4961">
                  <c:v>0.18833194781712939</c:v>
                </c:pt>
                <c:pt idx="4962">
                  <c:v>0.18837872628951538</c:v>
                </c:pt>
                <c:pt idx="4963">
                  <c:v>0.18842550825908366</c:v>
                </c:pt>
                <c:pt idx="4964">
                  <c:v>0.18847229372579891</c:v>
                </c:pt>
                <c:pt idx="4965">
                  <c:v>0.18851908268962567</c:v>
                </c:pt>
                <c:pt idx="4966">
                  <c:v>0.18856587515052867</c:v>
                </c:pt>
                <c:pt idx="4967">
                  <c:v>0.1886126711084723</c:v>
                </c:pt>
                <c:pt idx="4968">
                  <c:v>0.18865947056342131</c:v>
                </c:pt>
                <c:pt idx="4969">
                  <c:v>0.18870627351534025</c:v>
                </c:pt>
                <c:pt idx="4970">
                  <c:v>0.18875307996419372</c:v>
                </c:pt>
                <c:pt idx="4971">
                  <c:v>0.18879988990994626</c:v>
                </c:pt>
                <c:pt idx="4972">
                  <c:v>0.18884670335256257</c:v>
                </c:pt>
                <c:pt idx="4973">
                  <c:v>0.18889352029200721</c:v>
                </c:pt>
                <c:pt idx="4974">
                  <c:v>0.18894034072824473</c:v>
                </c:pt>
                <c:pt idx="4975">
                  <c:v>0.18898716466123977</c:v>
                </c:pt>
                <c:pt idx="4976">
                  <c:v>0.18903399209095692</c:v>
                </c:pt>
                <c:pt idx="4977">
                  <c:v>0.18908082301736073</c:v>
                </c:pt>
                <c:pt idx="4978">
                  <c:v>0.1891276574404159</c:v>
                </c:pt>
                <c:pt idx="4979">
                  <c:v>0.1891744953600869</c:v>
                </c:pt>
                <c:pt idx="4980">
                  <c:v>0.18922133677633848</c:v>
                </c:pt>
                <c:pt idx="4981">
                  <c:v>0.18926818168913509</c:v>
                </c:pt>
                <c:pt idx="4982">
                  <c:v>0.18931503009844142</c:v>
                </c:pt>
                <c:pt idx="4983">
                  <c:v>0.18936188200422202</c:v>
                </c:pt>
                <c:pt idx="4984">
                  <c:v>0.18940873740644149</c:v>
                </c:pt>
                <c:pt idx="4985">
                  <c:v>0.18945559630506442</c:v>
                </c:pt>
                <c:pt idx="4986">
                  <c:v>0.18950245870005542</c:v>
                </c:pt>
                <c:pt idx="4987">
                  <c:v>0.18954932459137919</c:v>
                </c:pt>
                <c:pt idx="4988">
                  <c:v>0.18959619397900013</c:v>
                </c:pt>
                <c:pt idx="4989">
                  <c:v>0.18964306686288293</c:v>
                </c:pt>
                <c:pt idx="4990">
                  <c:v>0.18968994324299218</c:v>
                </c:pt>
                <c:pt idx="4991">
                  <c:v>0.18973682311929255</c:v>
                </c:pt>
                <c:pt idx="4992">
                  <c:v>0.1897837064917485</c:v>
                </c:pt>
                <c:pt idx="4993">
                  <c:v>0.18983059336032476</c:v>
                </c:pt>
                <c:pt idx="4994">
                  <c:v>0.18987748372498586</c:v>
                </c:pt>
                <c:pt idx="4995">
                  <c:v>0.18992437758569639</c:v>
                </c:pt>
                <c:pt idx="4996">
                  <c:v>0.18997127494242094</c:v>
                </c:pt>
                <c:pt idx="4997">
                  <c:v>0.19001817579512414</c:v>
                </c:pt>
                <c:pt idx="4998">
                  <c:v>0.19006508014377058</c:v>
                </c:pt>
                <c:pt idx="4999">
                  <c:v>0.19011198798832485</c:v>
                </c:pt>
                <c:pt idx="5000">
                  <c:v>0.19015889932875155</c:v>
                </c:pt>
                <c:pt idx="5001">
                  <c:v>0.19020581416501528</c:v>
                </c:pt>
                <c:pt idx="5002">
                  <c:v>0.19025273249708061</c:v>
                </c:pt>
                <c:pt idx="5003">
                  <c:v>0.19029965432491217</c:v>
                </c:pt>
                <c:pt idx="5004">
                  <c:v>0.19034657964847451</c:v>
                </c:pt>
                <c:pt idx="5005">
                  <c:v>0.19039350846773231</c:v>
                </c:pt>
                <c:pt idx="5006">
                  <c:v>0.1904404407826501</c:v>
                </c:pt>
                <c:pt idx="5007">
                  <c:v>0.19048737659319245</c:v>
                </c:pt>
                <c:pt idx="5008">
                  <c:v>0.1905343158993241</c:v>
                </c:pt>
                <c:pt idx="5009">
                  <c:v>0.19058125870100945</c:v>
                </c:pt>
                <c:pt idx="5010">
                  <c:v>0.19062820499821323</c:v>
                </c:pt>
                <c:pt idx="5011">
                  <c:v>0.19067515479089994</c:v>
                </c:pt>
                <c:pt idx="5012">
                  <c:v>0.19072210807903434</c:v>
                </c:pt>
                <c:pt idx="5013">
                  <c:v>0.19076906486258088</c:v>
                </c:pt>
                <c:pt idx="5014">
                  <c:v>0.19081602514150417</c:v>
                </c:pt>
                <c:pt idx="5015">
                  <c:v>0.19086298891576886</c:v>
                </c:pt>
                <c:pt idx="5016">
                  <c:v>0.19090995618533957</c:v>
                </c:pt>
                <c:pt idx="5017">
                  <c:v>0.19095692695018074</c:v>
                </c:pt>
                <c:pt idx="5018">
                  <c:v>0.19100390121025715</c:v>
                </c:pt>
                <c:pt idx="5019">
                  <c:v>0.19105087896553336</c:v>
                </c:pt>
                <c:pt idx="5020">
                  <c:v>0.19109786021597386</c:v>
                </c:pt>
                <c:pt idx="5021">
                  <c:v>0.19114484496154335</c:v>
                </c:pt>
                <c:pt idx="5022">
                  <c:v>0.19119183320220634</c:v>
                </c:pt>
                <c:pt idx="5023">
                  <c:v>0.19123882493792757</c:v>
                </c:pt>
                <c:pt idx="5024">
                  <c:v>0.19128582016867149</c:v>
                </c:pt>
                <c:pt idx="5025">
                  <c:v>0.19133281889440273</c:v>
                </c:pt>
                <c:pt idx="5026">
                  <c:v>0.191379821115086</c:v>
                </c:pt>
                <c:pt idx="5027">
                  <c:v>0.19142682683068576</c:v>
                </c:pt>
                <c:pt idx="5028">
                  <c:v>0.19147383604116663</c:v>
                </c:pt>
                <c:pt idx="5029">
                  <c:v>0.19152084874649322</c:v>
                </c:pt>
                <c:pt idx="5030">
                  <c:v>0.19156786494663017</c:v>
                </c:pt>
                <c:pt idx="5031">
                  <c:v>0.19161488464154203</c:v>
                </c:pt>
                <c:pt idx="5032">
                  <c:v>0.19166190783119341</c:v>
                </c:pt>
                <c:pt idx="5033">
                  <c:v>0.19170893451554896</c:v>
                </c:pt>
                <c:pt idx="5034">
                  <c:v>0.19175596469457312</c:v>
                </c:pt>
                <c:pt idx="5035">
                  <c:v>0.19180299836823064</c:v>
                </c:pt>
                <c:pt idx="5036">
                  <c:v>0.19185003553648611</c:v>
                </c:pt>
                <c:pt idx="5037">
                  <c:v>0.19189707619930405</c:v>
                </c:pt>
                <c:pt idx="5038">
                  <c:v>0.19194412035664907</c:v>
                </c:pt>
                <c:pt idx="5039">
                  <c:v>0.19199116800848579</c:v>
                </c:pt>
                <c:pt idx="5040">
                  <c:v>0.19203821915477881</c:v>
                </c:pt>
                <c:pt idx="5041">
                  <c:v>0.19208527379549278</c:v>
                </c:pt>
                <c:pt idx="5042">
                  <c:v>0.19213233193059218</c:v>
                </c:pt>
                <c:pt idx="5043">
                  <c:v>0.19217939356004163</c:v>
                </c:pt>
                <c:pt idx="5044">
                  <c:v>0.19222645868380581</c:v>
                </c:pt>
                <c:pt idx="5045">
                  <c:v>0.19227352730184927</c:v>
                </c:pt>
                <c:pt idx="5046">
                  <c:v>0.19232059941413657</c:v>
                </c:pt>
                <c:pt idx="5047">
                  <c:v>0.19236767502063234</c:v>
                </c:pt>
                <c:pt idx="5048">
                  <c:v>0.19241475412130124</c:v>
                </c:pt>
                <c:pt idx="5049">
                  <c:v>0.19246183671610775</c:v>
                </c:pt>
                <c:pt idx="5050">
                  <c:v>0.19250892280501652</c:v>
                </c:pt>
                <c:pt idx="5051">
                  <c:v>0.19255601238799219</c:v>
                </c:pt>
                <c:pt idx="5052">
                  <c:v>0.19260310546499926</c:v>
                </c:pt>
                <c:pt idx="5053">
                  <c:v>0.19265020203600239</c:v>
                </c:pt>
                <c:pt idx="5054">
                  <c:v>0.19269730210096619</c:v>
                </c:pt>
                <c:pt idx="5055">
                  <c:v>0.19274440565985526</c:v>
                </c:pt>
                <c:pt idx="5056">
                  <c:v>0.19279151271263412</c:v>
                </c:pt>
                <c:pt idx="5057">
                  <c:v>0.1928386232592674</c:v>
                </c:pt>
                <c:pt idx="5058">
                  <c:v>0.19288573729971975</c:v>
                </c:pt>
                <c:pt idx="5059">
                  <c:v>0.19293285483395572</c:v>
                </c:pt>
                <c:pt idx="5060">
                  <c:v>0.19297997586193993</c:v>
                </c:pt>
                <c:pt idx="5061">
                  <c:v>0.19302710038363696</c:v>
                </c:pt>
                <c:pt idx="5062">
                  <c:v>0.19307422839901142</c:v>
                </c:pt>
                <c:pt idx="5063">
                  <c:v>0.1931213599080279</c:v>
                </c:pt>
                <c:pt idx="5064">
                  <c:v>0.19316849491065091</c:v>
                </c:pt>
                <c:pt idx="5065">
                  <c:v>0.19321563340684519</c:v>
                </c:pt>
                <c:pt idx="5066">
                  <c:v>0.19326277539657533</c:v>
                </c:pt>
                <c:pt idx="5067">
                  <c:v>0.19330992087980584</c:v>
                </c:pt>
                <c:pt idx="5068">
                  <c:v>0.19335706985650131</c:v>
                </c:pt>
                <c:pt idx="5069">
                  <c:v>0.19340422232662643</c:v>
                </c:pt>
                <c:pt idx="5070">
                  <c:v>0.19345137829014572</c:v>
                </c:pt>
                <c:pt idx="5071">
                  <c:v>0.1934985377470238</c:v>
                </c:pt>
                <c:pt idx="5072">
                  <c:v>0.19354570069722524</c:v>
                </c:pt>
                <c:pt idx="5073">
                  <c:v>0.19359286714071475</c:v>
                </c:pt>
                <c:pt idx="5074">
                  <c:v>0.19364003707745675</c:v>
                </c:pt>
                <c:pt idx="5075">
                  <c:v>0.19368721050741594</c:v>
                </c:pt>
                <c:pt idx="5076">
                  <c:v>0.19373438743055699</c:v>
                </c:pt>
                <c:pt idx="5077">
                  <c:v>0.1937815678468443</c:v>
                </c:pt>
                <c:pt idx="5078">
                  <c:v>0.19382875175624265</c:v>
                </c:pt>
                <c:pt idx="5079">
                  <c:v>0.19387593915871651</c:v>
                </c:pt>
                <c:pt idx="5080">
                  <c:v>0.19392313005423059</c:v>
                </c:pt>
                <c:pt idx="5081">
                  <c:v>0.19397032444274936</c:v>
                </c:pt>
                <c:pt idx="5082">
                  <c:v>0.19401752232423755</c:v>
                </c:pt>
                <c:pt idx="5083">
                  <c:v>0.19406472369865965</c:v>
                </c:pt>
                <c:pt idx="5084">
                  <c:v>0.19411192856598031</c:v>
                </c:pt>
                <c:pt idx="5085">
                  <c:v>0.19415913692616413</c:v>
                </c:pt>
                <c:pt idx="5086">
                  <c:v>0.19420634877917564</c:v>
                </c:pt>
                <c:pt idx="5087">
                  <c:v>0.19425356412497954</c:v>
                </c:pt>
                <c:pt idx="5088">
                  <c:v>0.19430078296354036</c:v>
                </c:pt>
                <c:pt idx="5089">
                  <c:v>0.19434800529482271</c:v>
                </c:pt>
                <c:pt idx="5090">
                  <c:v>0.1943952311187912</c:v>
                </c:pt>
                <c:pt idx="5091">
                  <c:v>0.19444246043541039</c:v>
                </c:pt>
                <c:pt idx="5092">
                  <c:v>0.19448969324464488</c:v>
                </c:pt>
                <c:pt idx="5093">
                  <c:v>0.19453692954645932</c:v>
                </c:pt>
                <c:pt idx="5094">
                  <c:v>0.19458416934081829</c:v>
                </c:pt>
                <c:pt idx="5095">
                  <c:v>0.19463141262768638</c:v>
                </c:pt>
                <c:pt idx="5096">
                  <c:v>0.19467865940702814</c:v>
                </c:pt>
                <c:pt idx="5097">
                  <c:v>0.19472590967880818</c:v>
                </c:pt>
                <c:pt idx="5098">
                  <c:v>0.19477316344299117</c:v>
                </c:pt>
                <c:pt idx="5099">
                  <c:v>0.19482042069954164</c:v>
                </c:pt>
                <c:pt idx="5100">
                  <c:v>0.1948676814484242</c:v>
                </c:pt>
                <c:pt idx="5101">
                  <c:v>0.19491494568960349</c:v>
                </c:pt>
                <c:pt idx="5102">
                  <c:v>0.19496221342304404</c:v>
                </c:pt>
                <c:pt idx="5103">
                  <c:v>0.19500948464871046</c:v>
                </c:pt>
                <c:pt idx="5104">
                  <c:v>0.19505675936656736</c:v>
                </c:pt>
                <c:pt idx="5105">
                  <c:v>0.19510403757657935</c:v>
                </c:pt>
                <c:pt idx="5106">
                  <c:v>0.19515131927871102</c:v>
                </c:pt>
                <c:pt idx="5107">
                  <c:v>0.19519860447292695</c:v>
                </c:pt>
                <c:pt idx="5108">
                  <c:v>0.19524589315919177</c:v>
                </c:pt>
                <c:pt idx="5109">
                  <c:v>0.19529318533747006</c:v>
                </c:pt>
                <c:pt idx="5110">
                  <c:v>0.19534048100772636</c:v>
                </c:pt>
                <c:pt idx="5111">
                  <c:v>0.19538778016992533</c:v>
                </c:pt>
                <c:pt idx="5112">
                  <c:v>0.1954350828240316</c:v>
                </c:pt>
                <c:pt idx="5113">
                  <c:v>0.19548238897000969</c:v>
                </c:pt>
                <c:pt idx="5114">
                  <c:v>0.19552969860782421</c:v>
                </c:pt>
                <c:pt idx="5115">
                  <c:v>0.19557701173743977</c:v>
                </c:pt>
                <c:pt idx="5116">
                  <c:v>0.19562432835882107</c:v>
                </c:pt>
                <c:pt idx="5117">
                  <c:v>0.19567164847193252</c:v>
                </c:pt>
                <c:pt idx="5118">
                  <c:v>0.19571897207673877</c:v>
                </c:pt>
                <c:pt idx="5119">
                  <c:v>0.19576629917320457</c:v>
                </c:pt>
                <c:pt idx="5120">
                  <c:v>0.19581362976129429</c:v>
                </c:pt>
                <c:pt idx="5121">
                  <c:v>0.19586096384097268</c:v>
                </c:pt>
                <c:pt idx="5122">
                  <c:v>0.19590830141220428</c:v>
                </c:pt>
                <c:pt idx="5123">
                  <c:v>0.19595564247495373</c:v>
                </c:pt>
                <c:pt idx="5124">
                  <c:v>0.19600298702918553</c:v>
                </c:pt>
                <c:pt idx="5125">
                  <c:v>0.19605033507486438</c:v>
                </c:pt>
                <c:pt idx="5126">
                  <c:v>0.19609768661195487</c:v>
                </c:pt>
                <c:pt idx="5127">
                  <c:v>0.19614504164042151</c:v>
                </c:pt>
                <c:pt idx="5128">
                  <c:v>0.19619240016022899</c:v>
                </c:pt>
                <c:pt idx="5129">
                  <c:v>0.19623976217134184</c:v>
                </c:pt>
                <c:pt idx="5130">
                  <c:v>0.19628712767372469</c:v>
                </c:pt>
                <c:pt idx="5131">
                  <c:v>0.19633449666734212</c:v>
                </c:pt>
                <c:pt idx="5132">
                  <c:v>0.19638186915215877</c:v>
                </c:pt>
                <c:pt idx="5133">
                  <c:v>0.19642924512813922</c:v>
                </c:pt>
                <c:pt idx="5134">
                  <c:v>0.19647662459524801</c:v>
                </c:pt>
                <c:pt idx="5135">
                  <c:v>0.19652400755344979</c:v>
                </c:pt>
                <c:pt idx="5136">
                  <c:v>0.19657139400270915</c:v>
                </c:pt>
                <c:pt idx="5137">
                  <c:v>0.19661878394299065</c:v>
                </c:pt>
                <c:pt idx="5138">
                  <c:v>0.19666617737425895</c:v>
                </c:pt>
                <c:pt idx="5139">
                  <c:v>0.19671357429647859</c:v>
                </c:pt>
                <c:pt idx="5140">
                  <c:v>0.19676097470961423</c:v>
                </c:pt>
                <c:pt idx="5141">
                  <c:v>0.19680837861363043</c:v>
                </c:pt>
                <c:pt idx="5142">
                  <c:v>0.19685578600849177</c:v>
                </c:pt>
                <c:pt idx="5143">
                  <c:v>0.19690319689416286</c:v>
                </c:pt>
                <c:pt idx="5144">
                  <c:v>0.19695061127060828</c:v>
                </c:pt>
                <c:pt idx="5145">
                  <c:v>0.19699802913779266</c:v>
                </c:pt>
                <c:pt idx="5146">
                  <c:v>0.19704545049568059</c:v>
                </c:pt>
                <c:pt idx="5147">
                  <c:v>0.19709287534423664</c:v>
                </c:pt>
                <c:pt idx="5148">
                  <c:v>0.19714030368342544</c:v>
                </c:pt>
                <c:pt idx="5149">
                  <c:v>0.19718773551321159</c:v>
                </c:pt>
                <c:pt idx="5150">
                  <c:v>0.19723517083355963</c:v>
                </c:pt>
                <c:pt idx="5151">
                  <c:v>0.19728260964443423</c:v>
                </c:pt>
                <c:pt idx="5152">
                  <c:v>0.19733005194579992</c:v>
                </c:pt>
                <c:pt idx="5153">
                  <c:v>0.19737749773762134</c:v>
                </c:pt>
                <c:pt idx="5154">
                  <c:v>0.19742494701986305</c:v>
                </c:pt>
                <c:pt idx="5155">
                  <c:v>0.19747239979248973</c:v>
                </c:pt>
                <c:pt idx="5156">
                  <c:v>0.1975198560554659</c:v>
                </c:pt>
                <c:pt idx="5157">
                  <c:v>0.19756731580875617</c:v>
                </c:pt>
                <c:pt idx="5158">
                  <c:v>0.19761477905232511</c:v>
                </c:pt>
                <c:pt idx="5159">
                  <c:v>0.19766224578613736</c:v>
                </c:pt>
                <c:pt idx="5160">
                  <c:v>0.19770971601015752</c:v>
                </c:pt>
                <c:pt idx="5161">
                  <c:v>0.19775718972435016</c:v>
                </c:pt>
                <c:pt idx="5162">
                  <c:v>0.19780466692867996</c:v>
                </c:pt>
                <c:pt idx="5163">
                  <c:v>0.19785214762311135</c:v>
                </c:pt>
                <c:pt idx="5164">
                  <c:v>0.19789963180760903</c:v>
                </c:pt>
                <c:pt idx="5165">
                  <c:v>0.19794711948213758</c:v>
                </c:pt>
                <c:pt idx="5166">
                  <c:v>0.19799461064666166</c:v>
                </c:pt>
                <c:pt idx="5167">
                  <c:v>0.1980421053011458</c:v>
                </c:pt>
                <c:pt idx="5168">
                  <c:v>0.1980896034455546</c:v>
                </c:pt>
                <c:pt idx="5169">
                  <c:v>0.19813710507985269</c:v>
                </c:pt>
                <c:pt idx="5170">
                  <c:v>0.19818461020400463</c:v>
                </c:pt>
                <c:pt idx="5171">
                  <c:v>0.19823211881797498</c:v>
                </c:pt>
                <c:pt idx="5172">
                  <c:v>0.1982796309217284</c:v>
                </c:pt>
                <c:pt idx="5173">
                  <c:v>0.19832714651522954</c:v>
                </c:pt>
                <c:pt idx="5174">
                  <c:v>0.19837466559844288</c:v>
                </c:pt>
                <c:pt idx="5175">
                  <c:v>0.19842218817133306</c:v>
                </c:pt>
                <c:pt idx="5176">
                  <c:v>0.19846971423386472</c:v>
                </c:pt>
                <c:pt idx="5177">
                  <c:v>0.19851724378600236</c:v>
                </c:pt>
                <c:pt idx="5178">
                  <c:v>0.19856477682771062</c:v>
                </c:pt>
                <c:pt idx="5179">
                  <c:v>0.19861231335895416</c:v>
                </c:pt>
                <c:pt idx="5180">
                  <c:v>0.19865985337969755</c:v>
                </c:pt>
                <c:pt idx="5181">
                  <c:v>0.19870739688990535</c:v>
                </c:pt>
                <c:pt idx="5182">
                  <c:v>0.19875494388954215</c:v>
                </c:pt>
                <c:pt idx="5183">
                  <c:v>0.19880249437857261</c:v>
                </c:pt>
                <c:pt idx="5184">
                  <c:v>0.19885004835696124</c:v>
                </c:pt>
                <c:pt idx="5185">
                  <c:v>0.1988976058246727</c:v>
                </c:pt>
                <c:pt idx="5186">
                  <c:v>0.19894516678167157</c:v>
                </c:pt>
                <c:pt idx="5187">
                  <c:v>0.19899273122792244</c:v>
                </c:pt>
                <c:pt idx="5188">
                  <c:v>0.19904029916338992</c:v>
                </c:pt>
                <c:pt idx="5189">
                  <c:v>0.19908787058803859</c:v>
                </c:pt>
                <c:pt idx="5190">
                  <c:v>0.19913544550183304</c:v>
                </c:pt>
                <c:pt idx="5191">
                  <c:v>0.19918302390473791</c:v>
                </c:pt>
                <c:pt idx="5192">
                  <c:v>0.19923060579671778</c:v>
                </c:pt>
                <c:pt idx="5193">
                  <c:v>0.19927819117773721</c:v>
                </c:pt>
                <c:pt idx="5194">
                  <c:v>0.19932578004776086</c:v>
                </c:pt>
                <c:pt idx="5195">
                  <c:v>0.19937337240675324</c:v>
                </c:pt>
                <c:pt idx="5196">
                  <c:v>0.199420968254679</c:v>
                </c:pt>
                <c:pt idx="5197">
                  <c:v>0.19946856759150275</c:v>
                </c:pt>
                <c:pt idx="5198">
                  <c:v>0.19951617041718908</c:v>
                </c:pt>
                <c:pt idx="5199">
                  <c:v>0.19956377673170253</c:v>
                </c:pt>
              </c:numCache>
            </c:numRef>
          </c:yVal>
          <c:smooth val="0"/>
        </c:ser>
        <c:ser>
          <c:idx val="2"/>
          <c:order val="2"/>
          <c:tx>
            <c:v>current form</c:v>
          </c:tx>
          <c:spPr>
            <a:ln w="19050" cap="rnd">
              <a:solidFill>
                <a:schemeClr val="accent6"/>
              </a:solidFill>
              <a:round/>
            </a:ln>
            <a:effectLst/>
          </c:spPr>
          <c:marker>
            <c:symbol val="none"/>
          </c:marker>
          <c:xVal>
            <c:numRef>
              <c:f>Table!$A$3:$A$5202</c:f>
              <c:numCache>
                <c:formatCode>0.00</c:formatCode>
                <c:ptCount val="5200"/>
                <c:pt idx="0">
                  <c:v>0.01</c:v>
                </c:pt>
                <c:pt idx="1">
                  <c:v>0.02</c:v>
                </c:pt>
                <c:pt idx="2">
                  <c:v>0.03</c:v>
                </c:pt>
                <c:pt idx="3">
                  <c:v>0.04</c:v>
                </c:pt>
                <c:pt idx="4">
                  <c:v>0.05</c:v>
                </c:pt>
                <c:pt idx="5">
                  <c:v>0.06</c:v>
                </c:pt>
                <c:pt idx="6">
                  <c:v>7.0000000000000007E-2</c:v>
                </c:pt>
                <c:pt idx="7">
                  <c:v>0.08</c:v>
                </c:pt>
                <c:pt idx="8">
                  <c:v>0.09</c:v>
                </c:pt>
                <c:pt idx="9">
                  <c:v>0.1</c:v>
                </c:pt>
                <c:pt idx="10">
                  <c:v>0.11</c:v>
                </c:pt>
                <c:pt idx="11">
                  <c:v>0.12</c:v>
                </c:pt>
                <c:pt idx="12">
                  <c:v>0.13</c:v>
                </c:pt>
                <c:pt idx="13">
                  <c:v>0.14000000000000001</c:v>
                </c:pt>
                <c:pt idx="14">
                  <c:v>0.15</c:v>
                </c:pt>
                <c:pt idx="15">
                  <c:v>0.16</c:v>
                </c:pt>
                <c:pt idx="16">
                  <c:v>0.17</c:v>
                </c:pt>
                <c:pt idx="17">
                  <c:v>0.18</c:v>
                </c:pt>
                <c:pt idx="18">
                  <c:v>0.19</c:v>
                </c:pt>
                <c:pt idx="19">
                  <c:v>0.2</c:v>
                </c:pt>
                <c:pt idx="20">
                  <c:v>0.21</c:v>
                </c:pt>
                <c:pt idx="21">
                  <c:v>0.22</c:v>
                </c:pt>
                <c:pt idx="22">
                  <c:v>0.23</c:v>
                </c:pt>
                <c:pt idx="23">
                  <c:v>0.24</c:v>
                </c:pt>
                <c:pt idx="24">
                  <c:v>0.25</c:v>
                </c:pt>
                <c:pt idx="25">
                  <c:v>0.26</c:v>
                </c:pt>
                <c:pt idx="26">
                  <c:v>0.27</c:v>
                </c:pt>
                <c:pt idx="27">
                  <c:v>0.28000000000000003</c:v>
                </c:pt>
                <c:pt idx="28">
                  <c:v>0.28999999999999998</c:v>
                </c:pt>
                <c:pt idx="29">
                  <c:v>0.3</c:v>
                </c:pt>
                <c:pt idx="30">
                  <c:v>0.31</c:v>
                </c:pt>
                <c:pt idx="31">
                  <c:v>0.32</c:v>
                </c:pt>
                <c:pt idx="32">
                  <c:v>0.33</c:v>
                </c:pt>
                <c:pt idx="33">
                  <c:v>0.34</c:v>
                </c:pt>
                <c:pt idx="34">
                  <c:v>0.35</c:v>
                </c:pt>
                <c:pt idx="35">
                  <c:v>0.36</c:v>
                </c:pt>
                <c:pt idx="36">
                  <c:v>0.37</c:v>
                </c:pt>
                <c:pt idx="37">
                  <c:v>0.38</c:v>
                </c:pt>
                <c:pt idx="38">
                  <c:v>0.39</c:v>
                </c:pt>
                <c:pt idx="39">
                  <c:v>0.4</c:v>
                </c:pt>
                <c:pt idx="40">
                  <c:v>0.41</c:v>
                </c:pt>
                <c:pt idx="41">
                  <c:v>0.42</c:v>
                </c:pt>
                <c:pt idx="42">
                  <c:v>0.43</c:v>
                </c:pt>
                <c:pt idx="43">
                  <c:v>0.44</c:v>
                </c:pt>
                <c:pt idx="44">
                  <c:v>0.45</c:v>
                </c:pt>
                <c:pt idx="45">
                  <c:v>0.46</c:v>
                </c:pt>
                <c:pt idx="46">
                  <c:v>0.47</c:v>
                </c:pt>
                <c:pt idx="47">
                  <c:v>0.48</c:v>
                </c:pt>
                <c:pt idx="48">
                  <c:v>0.49</c:v>
                </c:pt>
                <c:pt idx="49">
                  <c:v>0.5</c:v>
                </c:pt>
                <c:pt idx="50">
                  <c:v>0.51</c:v>
                </c:pt>
                <c:pt idx="51">
                  <c:v>0.52</c:v>
                </c:pt>
                <c:pt idx="52">
                  <c:v>0.53</c:v>
                </c:pt>
                <c:pt idx="53">
                  <c:v>0.54</c:v>
                </c:pt>
                <c:pt idx="54">
                  <c:v>0.55000000000000004</c:v>
                </c:pt>
                <c:pt idx="55">
                  <c:v>0.56000000000000005</c:v>
                </c:pt>
                <c:pt idx="56">
                  <c:v>0.56999999999999995</c:v>
                </c:pt>
                <c:pt idx="57">
                  <c:v>0.57999999999999996</c:v>
                </c:pt>
                <c:pt idx="58">
                  <c:v>0.59</c:v>
                </c:pt>
                <c:pt idx="59">
                  <c:v>0.6</c:v>
                </c:pt>
                <c:pt idx="60">
                  <c:v>0.61</c:v>
                </c:pt>
                <c:pt idx="61">
                  <c:v>0.62</c:v>
                </c:pt>
                <c:pt idx="62">
                  <c:v>0.63</c:v>
                </c:pt>
                <c:pt idx="63">
                  <c:v>0.64</c:v>
                </c:pt>
                <c:pt idx="64">
                  <c:v>0.65</c:v>
                </c:pt>
                <c:pt idx="65">
                  <c:v>0.66</c:v>
                </c:pt>
                <c:pt idx="66">
                  <c:v>0.67</c:v>
                </c:pt>
                <c:pt idx="67">
                  <c:v>0.68</c:v>
                </c:pt>
                <c:pt idx="68">
                  <c:v>0.69</c:v>
                </c:pt>
                <c:pt idx="69">
                  <c:v>0.7</c:v>
                </c:pt>
                <c:pt idx="70">
                  <c:v>0.71</c:v>
                </c:pt>
                <c:pt idx="71">
                  <c:v>0.72</c:v>
                </c:pt>
                <c:pt idx="72">
                  <c:v>0.73</c:v>
                </c:pt>
                <c:pt idx="73">
                  <c:v>0.74</c:v>
                </c:pt>
                <c:pt idx="74">
                  <c:v>0.75</c:v>
                </c:pt>
                <c:pt idx="75">
                  <c:v>0.76</c:v>
                </c:pt>
                <c:pt idx="76">
                  <c:v>0.77</c:v>
                </c:pt>
                <c:pt idx="77">
                  <c:v>0.78</c:v>
                </c:pt>
                <c:pt idx="78">
                  <c:v>0.79</c:v>
                </c:pt>
                <c:pt idx="79">
                  <c:v>0.8</c:v>
                </c:pt>
                <c:pt idx="80">
                  <c:v>0.81</c:v>
                </c:pt>
                <c:pt idx="81">
                  <c:v>0.82</c:v>
                </c:pt>
                <c:pt idx="82">
                  <c:v>0.83</c:v>
                </c:pt>
                <c:pt idx="83">
                  <c:v>0.84</c:v>
                </c:pt>
                <c:pt idx="84">
                  <c:v>0.85</c:v>
                </c:pt>
                <c:pt idx="85">
                  <c:v>0.86</c:v>
                </c:pt>
                <c:pt idx="86">
                  <c:v>0.87</c:v>
                </c:pt>
                <c:pt idx="87">
                  <c:v>0.88</c:v>
                </c:pt>
                <c:pt idx="88">
                  <c:v>0.89</c:v>
                </c:pt>
                <c:pt idx="89">
                  <c:v>0.9</c:v>
                </c:pt>
                <c:pt idx="90">
                  <c:v>0.91</c:v>
                </c:pt>
                <c:pt idx="91">
                  <c:v>0.92</c:v>
                </c:pt>
                <c:pt idx="92">
                  <c:v>0.93</c:v>
                </c:pt>
                <c:pt idx="93">
                  <c:v>0.94</c:v>
                </c:pt>
                <c:pt idx="94">
                  <c:v>0.95</c:v>
                </c:pt>
                <c:pt idx="95">
                  <c:v>0.96</c:v>
                </c:pt>
                <c:pt idx="96">
                  <c:v>0.97</c:v>
                </c:pt>
                <c:pt idx="97">
                  <c:v>0.98</c:v>
                </c:pt>
                <c:pt idx="98">
                  <c:v>0.99</c:v>
                </c:pt>
                <c:pt idx="99">
                  <c:v>1</c:v>
                </c:pt>
                <c:pt idx="100">
                  <c:v>1.01</c:v>
                </c:pt>
                <c:pt idx="101">
                  <c:v>1.02</c:v>
                </c:pt>
                <c:pt idx="102">
                  <c:v>1.03</c:v>
                </c:pt>
                <c:pt idx="103">
                  <c:v>1.04</c:v>
                </c:pt>
                <c:pt idx="104">
                  <c:v>1.05</c:v>
                </c:pt>
                <c:pt idx="105">
                  <c:v>1.06</c:v>
                </c:pt>
                <c:pt idx="106">
                  <c:v>1.07</c:v>
                </c:pt>
                <c:pt idx="107">
                  <c:v>1.08</c:v>
                </c:pt>
                <c:pt idx="108">
                  <c:v>1.0900000000000001</c:v>
                </c:pt>
                <c:pt idx="109">
                  <c:v>1.1000000000000001</c:v>
                </c:pt>
                <c:pt idx="110">
                  <c:v>1.1100000000000001</c:v>
                </c:pt>
                <c:pt idx="111">
                  <c:v>1.1200000000000001</c:v>
                </c:pt>
                <c:pt idx="112">
                  <c:v>1.1299999999999999</c:v>
                </c:pt>
                <c:pt idx="113">
                  <c:v>1.1399999999999999</c:v>
                </c:pt>
                <c:pt idx="114">
                  <c:v>1.1499999999999999</c:v>
                </c:pt>
                <c:pt idx="115">
                  <c:v>1.1599999999999999</c:v>
                </c:pt>
                <c:pt idx="116">
                  <c:v>1.17</c:v>
                </c:pt>
                <c:pt idx="117">
                  <c:v>1.18</c:v>
                </c:pt>
                <c:pt idx="118">
                  <c:v>1.19</c:v>
                </c:pt>
                <c:pt idx="119">
                  <c:v>1.2</c:v>
                </c:pt>
                <c:pt idx="120">
                  <c:v>1.21</c:v>
                </c:pt>
                <c:pt idx="121">
                  <c:v>1.22</c:v>
                </c:pt>
                <c:pt idx="122">
                  <c:v>1.23</c:v>
                </c:pt>
                <c:pt idx="123">
                  <c:v>1.24</c:v>
                </c:pt>
                <c:pt idx="124">
                  <c:v>1.25</c:v>
                </c:pt>
                <c:pt idx="125">
                  <c:v>1.26</c:v>
                </c:pt>
                <c:pt idx="126">
                  <c:v>1.27</c:v>
                </c:pt>
                <c:pt idx="127">
                  <c:v>1.28</c:v>
                </c:pt>
                <c:pt idx="128">
                  <c:v>1.29</c:v>
                </c:pt>
                <c:pt idx="129">
                  <c:v>1.3</c:v>
                </c:pt>
                <c:pt idx="130">
                  <c:v>1.31</c:v>
                </c:pt>
                <c:pt idx="131">
                  <c:v>1.32</c:v>
                </c:pt>
                <c:pt idx="132">
                  <c:v>1.33</c:v>
                </c:pt>
                <c:pt idx="133">
                  <c:v>1.34</c:v>
                </c:pt>
                <c:pt idx="134">
                  <c:v>1.35</c:v>
                </c:pt>
                <c:pt idx="135">
                  <c:v>1.36</c:v>
                </c:pt>
                <c:pt idx="136">
                  <c:v>1.37</c:v>
                </c:pt>
                <c:pt idx="137">
                  <c:v>1.38</c:v>
                </c:pt>
                <c:pt idx="138">
                  <c:v>1.39</c:v>
                </c:pt>
                <c:pt idx="139">
                  <c:v>1.4</c:v>
                </c:pt>
                <c:pt idx="140">
                  <c:v>1.41</c:v>
                </c:pt>
                <c:pt idx="141">
                  <c:v>1.42</c:v>
                </c:pt>
                <c:pt idx="142">
                  <c:v>1.43</c:v>
                </c:pt>
                <c:pt idx="143">
                  <c:v>1.44</c:v>
                </c:pt>
                <c:pt idx="144">
                  <c:v>1.45</c:v>
                </c:pt>
                <c:pt idx="145">
                  <c:v>1.46</c:v>
                </c:pt>
                <c:pt idx="146">
                  <c:v>1.47</c:v>
                </c:pt>
                <c:pt idx="147">
                  <c:v>1.48</c:v>
                </c:pt>
                <c:pt idx="148">
                  <c:v>1.49</c:v>
                </c:pt>
                <c:pt idx="149">
                  <c:v>1.5</c:v>
                </c:pt>
                <c:pt idx="150">
                  <c:v>1.51</c:v>
                </c:pt>
                <c:pt idx="151">
                  <c:v>1.52</c:v>
                </c:pt>
                <c:pt idx="152">
                  <c:v>1.53</c:v>
                </c:pt>
                <c:pt idx="153">
                  <c:v>1.54</c:v>
                </c:pt>
                <c:pt idx="154">
                  <c:v>1.55</c:v>
                </c:pt>
                <c:pt idx="155">
                  <c:v>1.56</c:v>
                </c:pt>
                <c:pt idx="156">
                  <c:v>1.57</c:v>
                </c:pt>
                <c:pt idx="157">
                  <c:v>1.58</c:v>
                </c:pt>
                <c:pt idx="158">
                  <c:v>1.59</c:v>
                </c:pt>
                <c:pt idx="159">
                  <c:v>1.6</c:v>
                </c:pt>
                <c:pt idx="160">
                  <c:v>1.61</c:v>
                </c:pt>
                <c:pt idx="161">
                  <c:v>1.62</c:v>
                </c:pt>
                <c:pt idx="162">
                  <c:v>1.63</c:v>
                </c:pt>
                <c:pt idx="163">
                  <c:v>1.64</c:v>
                </c:pt>
                <c:pt idx="164">
                  <c:v>1.65</c:v>
                </c:pt>
                <c:pt idx="165">
                  <c:v>1.66</c:v>
                </c:pt>
                <c:pt idx="166">
                  <c:v>1.67</c:v>
                </c:pt>
                <c:pt idx="167">
                  <c:v>1.68</c:v>
                </c:pt>
                <c:pt idx="168">
                  <c:v>1.69</c:v>
                </c:pt>
                <c:pt idx="169">
                  <c:v>1.7</c:v>
                </c:pt>
                <c:pt idx="170">
                  <c:v>1.71</c:v>
                </c:pt>
                <c:pt idx="171">
                  <c:v>1.72</c:v>
                </c:pt>
                <c:pt idx="172">
                  <c:v>1.73</c:v>
                </c:pt>
                <c:pt idx="173">
                  <c:v>1.74</c:v>
                </c:pt>
                <c:pt idx="174">
                  <c:v>1.75</c:v>
                </c:pt>
                <c:pt idx="175">
                  <c:v>1.76</c:v>
                </c:pt>
                <c:pt idx="176">
                  <c:v>1.77</c:v>
                </c:pt>
                <c:pt idx="177">
                  <c:v>1.78</c:v>
                </c:pt>
                <c:pt idx="178">
                  <c:v>1.79</c:v>
                </c:pt>
                <c:pt idx="179">
                  <c:v>1.8</c:v>
                </c:pt>
                <c:pt idx="180">
                  <c:v>1.81</c:v>
                </c:pt>
                <c:pt idx="181">
                  <c:v>1.82</c:v>
                </c:pt>
                <c:pt idx="182">
                  <c:v>1.83</c:v>
                </c:pt>
                <c:pt idx="183">
                  <c:v>1.84</c:v>
                </c:pt>
                <c:pt idx="184">
                  <c:v>1.85</c:v>
                </c:pt>
                <c:pt idx="185">
                  <c:v>1.86</c:v>
                </c:pt>
                <c:pt idx="186">
                  <c:v>1.87</c:v>
                </c:pt>
                <c:pt idx="187">
                  <c:v>1.88</c:v>
                </c:pt>
                <c:pt idx="188">
                  <c:v>1.89</c:v>
                </c:pt>
                <c:pt idx="189">
                  <c:v>1.9</c:v>
                </c:pt>
                <c:pt idx="190">
                  <c:v>1.91</c:v>
                </c:pt>
                <c:pt idx="191">
                  <c:v>1.92</c:v>
                </c:pt>
                <c:pt idx="192">
                  <c:v>1.93</c:v>
                </c:pt>
                <c:pt idx="193">
                  <c:v>1.94</c:v>
                </c:pt>
                <c:pt idx="194">
                  <c:v>1.95</c:v>
                </c:pt>
                <c:pt idx="195">
                  <c:v>1.96</c:v>
                </c:pt>
                <c:pt idx="196">
                  <c:v>1.97</c:v>
                </c:pt>
                <c:pt idx="197">
                  <c:v>1.98</c:v>
                </c:pt>
                <c:pt idx="198">
                  <c:v>1.99</c:v>
                </c:pt>
                <c:pt idx="199">
                  <c:v>2</c:v>
                </c:pt>
                <c:pt idx="200">
                  <c:v>2.0099999999999998</c:v>
                </c:pt>
                <c:pt idx="201">
                  <c:v>2.02</c:v>
                </c:pt>
                <c:pt idx="202">
                  <c:v>2.0299999999999998</c:v>
                </c:pt>
                <c:pt idx="203">
                  <c:v>2.04</c:v>
                </c:pt>
                <c:pt idx="204">
                  <c:v>2.0499999999999998</c:v>
                </c:pt>
                <c:pt idx="205">
                  <c:v>2.06</c:v>
                </c:pt>
                <c:pt idx="206">
                  <c:v>2.0699999999999998</c:v>
                </c:pt>
                <c:pt idx="207">
                  <c:v>2.08</c:v>
                </c:pt>
                <c:pt idx="208">
                  <c:v>2.09</c:v>
                </c:pt>
                <c:pt idx="209">
                  <c:v>2.1</c:v>
                </c:pt>
                <c:pt idx="210">
                  <c:v>2.11</c:v>
                </c:pt>
                <c:pt idx="211">
                  <c:v>2.12</c:v>
                </c:pt>
                <c:pt idx="212">
                  <c:v>2.13</c:v>
                </c:pt>
                <c:pt idx="213">
                  <c:v>2.14</c:v>
                </c:pt>
                <c:pt idx="214">
                  <c:v>2.15</c:v>
                </c:pt>
                <c:pt idx="215">
                  <c:v>2.16</c:v>
                </c:pt>
                <c:pt idx="216">
                  <c:v>2.17</c:v>
                </c:pt>
                <c:pt idx="217">
                  <c:v>2.1800000000000002</c:v>
                </c:pt>
                <c:pt idx="218">
                  <c:v>2.19</c:v>
                </c:pt>
                <c:pt idx="219">
                  <c:v>2.2000000000000002</c:v>
                </c:pt>
                <c:pt idx="220">
                  <c:v>2.21</c:v>
                </c:pt>
                <c:pt idx="221">
                  <c:v>2.2200000000000002</c:v>
                </c:pt>
                <c:pt idx="222">
                  <c:v>2.23</c:v>
                </c:pt>
                <c:pt idx="223">
                  <c:v>2.2400000000000002</c:v>
                </c:pt>
                <c:pt idx="224">
                  <c:v>2.25</c:v>
                </c:pt>
                <c:pt idx="225">
                  <c:v>2.2599999999999998</c:v>
                </c:pt>
                <c:pt idx="226">
                  <c:v>2.27</c:v>
                </c:pt>
                <c:pt idx="227">
                  <c:v>2.2799999999999998</c:v>
                </c:pt>
                <c:pt idx="228">
                  <c:v>2.29</c:v>
                </c:pt>
                <c:pt idx="229">
                  <c:v>2.2999999999999998</c:v>
                </c:pt>
                <c:pt idx="230">
                  <c:v>2.31</c:v>
                </c:pt>
                <c:pt idx="231">
                  <c:v>2.3199999999999998</c:v>
                </c:pt>
                <c:pt idx="232">
                  <c:v>2.33</c:v>
                </c:pt>
                <c:pt idx="233">
                  <c:v>2.34</c:v>
                </c:pt>
                <c:pt idx="234">
                  <c:v>2.35</c:v>
                </c:pt>
                <c:pt idx="235">
                  <c:v>2.36</c:v>
                </c:pt>
                <c:pt idx="236">
                  <c:v>2.37</c:v>
                </c:pt>
                <c:pt idx="237">
                  <c:v>2.38</c:v>
                </c:pt>
                <c:pt idx="238">
                  <c:v>2.39</c:v>
                </c:pt>
                <c:pt idx="239">
                  <c:v>2.4</c:v>
                </c:pt>
                <c:pt idx="240">
                  <c:v>2.41</c:v>
                </c:pt>
                <c:pt idx="241">
                  <c:v>2.42</c:v>
                </c:pt>
                <c:pt idx="242">
                  <c:v>2.4300000000000002</c:v>
                </c:pt>
                <c:pt idx="243">
                  <c:v>2.44</c:v>
                </c:pt>
                <c:pt idx="244">
                  <c:v>2.4500000000000002</c:v>
                </c:pt>
                <c:pt idx="245">
                  <c:v>2.46</c:v>
                </c:pt>
                <c:pt idx="246">
                  <c:v>2.4700000000000002</c:v>
                </c:pt>
                <c:pt idx="247">
                  <c:v>2.48</c:v>
                </c:pt>
                <c:pt idx="248">
                  <c:v>2.4900000000000002</c:v>
                </c:pt>
                <c:pt idx="249">
                  <c:v>2.5</c:v>
                </c:pt>
                <c:pt idx="250">
                  <c:v>2.5099999999999998</c:v>
                </c:pt>
                <c:pt idx="251">
                  <c:v>2.52</c:v>
                </c:pt>
                <c:pt idx="252">
                  <c:v>2.5299999999999998</c:v>
                </c:pt>
                <c:pt idx="253">
                  <c:v>2.54</c:v>
                </c:pt>
                <c:pt idx="254">
                  <c:v>2.5499999999999998</c:v>
                </c:pt>
                <c:pt idx="255">
                  <c:v>2.56</c:v>
                </c:pt>
                <c:pt idx="256">
                  <c:v>2.57</c:v>
                </c:pt>
                <c:pt idx="257">
                  <c:v>2.58</c:v>
                </c:pt>
                <c:pt idx="258">
                  <c:v>2.59</c:v>
                </c:pt>
                <c:pt idx="259">
                  <c:v>2.6</c:v>
                </c:pt>
                <c:pt idx="260">
                  <c:v>2.61</c:v>
                </c:pt>
                <c:pt idx="261">
                  <c:v>2.62</c:v>
                </c:pt>
                <c:pt idx="262">
                  <c:v>2.63</c:v>
                </c:pt>
                <c:pt idx="263">
                  <c:v>2.64</c:v>
                </c:pt>
                <c:pt idx="264">
                  <c:v>2.65</c:v>
                </c:pt>
                <c:pt idx="265">
                  <c:v>2.66</c:v>
                </c:pt>
                <c:pt idx="266">
                  <c:v>2.67</c:v>
                </c:pt>
                <c:pt idx="267">
                  <c:v>2.68</c:v>
                </c:pt>
                <c:pt idx="268">
                  <c:v>2.69</c:v>
                </c:pt>
                <c:pt idx="269">
                  <c:v>2.7</c:v>
                </c:pt>
                <c:pt idx="270">
                  <c:v>2.71</c:v>
                </c:pt>
                <c:pt idx="271">
                  <c:v>2.72</c:v>
                </c:pt>
                <c:pt idx="272">
                  <c:v>2.73</c:v>
                </c:pt>
                <c:pt idx="273">
                  <c:v>2.74</c:v>
                </c:pt>
                <c:pt idx="274">
                  <c:v>2.75</c:v>
                </c:pt>
                <c:pt idx="275">
                  <c:v>2.76</c:v>
                </c:pt>
                <c:pt idx="276">
                  <c:v>2.77</c:v>
                </c:pt>
                <c:pt idx="277">
                  <c:v>2.78</c:v>
                </c:pt>
                <c:pt idx="278">
                  <c:v>2.79</c:v>
                </c:pt>
                <c:pt idx="279">
                  <c:v>2.8</c:v>
                </c:pt>
                <c:pt idx="280">
                  <c:v>2.81</c:v>
                </c:pt>
                <c:pt idx="281">
                  <c:v>2.82</c:v>
                </c:pt>
                <c:pt idx="282">
                  <c:v>2.83</c:v>
                </c:pt>
                <c:pt idx="283">
                  <c:v>2.84</c:v>
                </c:pt>
                <c:pt idx="284">
                  <c:v>2.85</c:v>
                </c:pt>
                <c:pt idx="285">
                  <c:v>2.86</c:v>
                </c:pt>
                <c:pt idx="286">
                  <c:v>2.87</c:v>
                </c:pt>
                <c:pt idx="287">
                  <c:v>2.88</c:v>
                </c:pt>
                <c:pt idx="288">
                  <c:v>2.89</c:v>
                </c:pt>
                <c:pt idx="289">
                  <c:v>2.9</c:v>
                </c:pt>
                <c:pt idx="290">
                  <c:v>2.91</c:v>
                </c:pt>
                <c:pt idx="291">
                  <c:v>2.92</c:v>
                </c:pt>
                <c:pt idx="292">
                  <c:v>2.93</c:v>
                </c:pt>
                <c:pt idx="293">
                  <c:v>2.94</c:v>
                </c:pt>
                <c:pt idx="294">
                  <c:v>2.95</c:v>
                </c:pt>
                <c:pt idx="295">
                  <c:v>2.96</c:v>
                </c:pt>
                <c:pt idx="296">
                  <c:v>2.97</c:v>
                </c:pt>
                <c:pt idx="297">
                  <c:v>2.98</c:v>
                </c:pt>
                <c:pt idx="298">
                  <c:v>2.99</c:v>
                </c:pt>
                <c:pt idx="299">
                  <c:v>3</c:v>
                </c:pt>
                <c:pt idx="300">
                  <c:v>3.01</c:v>
                </c:pt>
                <c:pt idx="301">
                  <c:v>3.02</c:v>
                </c:pt>
                <c:pt idx="302">
                  <c:v>3.03</c:v>
                </c:pt>
                <c:pt idx="303">
                  <c:v>3.04</c:v>
                </c:pt>
                <c:pt idx="304">
                  <c:v>3.05</c:v>
                </c:pt>
                <c:pt idx="305">
                  <c:v>3.06</c:v>
                </c:pt>
                <c:pt idx="306">
                  <c:v>3.07</c:v>
                </c:pt>
                <c:pt idx="307">
                  <c:v>3.08</c:v>
                </c:pt>
                <c:pt idx="308">
                  <c:v>3.09</c:v>
                </c:pt>
                <c:pt idx="309">
                  <c:v>3.1</c:v>
                </c:pt>
                <c:pt idx="310">
                  <c:v>3.11</c:v>
                </c:pt>
                <c:pt idx="311">
                  <c:v>3.12</c:v>
                </c:pt>
                <c:pt idx="312">
                  <c:v>3.13</c:v>
                </c:pt>
                <c:pt idx="313">
                  <c:v>3.14</c:v>
                </c:pt>
                <c:pt idx="314">
                  <c:v>3.15</c:v>
                </c:pt>
                <c:pt idx="315">
                  <c:v>3.16</c:v>
                </c:pt>
                <c:pt idx="316">
                  <c:v>3.17</c:v>
                </c:pt>
                <c:pt idx="317">
                  <c:v>3.18</c:v>
                </c:pt>
                <c:pt idx="318">
                  <c:v>3.19</c:v>
                </c:pt>
                <c:pt idx="319">
                  <c:v>3.2</c:v>
                </c:pt>
                <c:pt idx="320">
                  <c:v>3.21</c:v>
                </c:pt>
                <c:pt idx="321">
                  <c:v>3.22</c:v>
                </c:pt>
                <c:pt idx="322">
                  <c:v>3.23</c:v>
                </c:pt>
                <c:pt idx="323">
                  <c:v>3.24</c:v>
                </c:pt>
                <c:pt idx="324">
                  <c:v>3.25</c:v>
                </c:pt>
                <c:pt idx="325">
                  <c:v>3.26</c:v>
                </c:pt>
                <c:pt idx="326">
                  <c:v>3.27</c:v>
                </c:pt>
                <c:pt idx="327">
                  <c:v>3.28</c:v>
                </c:pt>
                <c:pt idx="328">
                  <c:v>3.29</c:v>
                </c:pt>
                <c:pt idx="329">
                  <c:v>3.3</c:v>
                </c:pt>
                <c:pt idx="330">
                  <c:v>3.31</c:v>
                </c:pt>
                <c:pt idx="331">
                  <c:v>3.32</c:v>
                </c:pt>
                <c:pt idx="332">
                  <c:v>3.33</c:v>
                </c:pt>
                <c:pt idx="333">
                  <c:v>3.34</c:v>
                </c:pt>
                <c:pt idx="334">
                  <c:v>3.35</c:v>
                </c:pt>
                <c:pt idx="335">
                  <c:v>3.36</c:v>
                </c:pt>
                <c:pt idx="336">
                  <c:v>3.37</c:v>
                </c:pt>
                <c:pt idx="337">
                  <c:v>3.38</c:v>
                </c:pt>
                <c:pt idx="338">
                  <c:v>3.39</c:v>
                </c:pt>
                <c:pt idx="339">
                  <c:v>3.4</c:v>
                </c:pt>
                <c:pt idx="340">
                  <c:v>3.41</c:v>
                </c:pt>
                <c:pt idx="341">
                  <c:v>3.42</c:v>
                </c:pt>
                <c:pt idx="342">
                  <c:v>3.43</c:v>
                </c:pt>
                <c:pt idx="343">
                  <c:v>3.44</c:v>
                </c:pt>
                <c:pt idx="344">
                  <c:v>3.45</c:v>
                </c:pt>
                <c:pt idx="345">
                  <c:v>3.46</c:v>
                </c:pt>
                <c:pt idx="346">
                  <c:v>3.47</c:v>
                </c:pt>
                <c:pt idx="347">
                  <c:v>3.48</c:v>
                </c:pt>
                <c:pt idx="348">
                  <c:v>3.49</c:v>
                </c:pt>
                <c:pt idx="349">
                  <c:v>3.5</c:v>
                </c:pt>
                <c:pt idx="350">
                  <c:v>3.51</c:v>
                </c:pt>
                <c:pt idx="351">
                  <c:v>3.52</c:v>
                </c:pt>
                <c:pt idx="352">
                  <c:v>3.53</c:v>
                </c:pt>
                <c:pt idx="353">
                  <c:v>3.54</c:v>
                </c:pt>
                <c:pt idx="354">
                  <c:v>3.55</c:v>
                </c:pt>
                <c:pt idx="355">
                  <c:v>3.56</c:v>
                </c:pt>
                <c:pt idx="356">
                  <c:v>3.57</c:v>
                </c:pt>
                <c:pt idx="357">
                  <c:v>3.58</c:v>
                </c:pt>
                <c:pt idx="358">
                  <c:v>3.59</c:v>
                </c:pt>
                <c:pt idx="359">
                  <c:v>3.6</c:v>
                </c:pt>
                <c:pt idx="360">
                  <c:v>3.61</c:v>
                </c:pt>
                <c:pt idx="361">
                  <c:v>3.62</c:v>
                </c:pt>
                <c:pt idx="362">
                  <c:v>3.63</c:v>
                </c:pt>
                <c:pt idx="363">
                  <c:v>3.64</c:v>
                </c:pt>
                <c:pt idx="364">
                  <c:v>3.65</c:v>
                </c:pt>
                <c:pt idx="365">
                  <c:v>3.66</c:v>
                </c:pt>
                <c:pt idx="366">
                  <c:v>3.67</c:v>
                </c:pt>
                <c:pt idx="367">
                  <c:v>3.68</c:v>
                </c:pt>
                <c:pt idx="368">
                  <c:v>3.69</c:v>
                </c:pt>
                <c:pt idx="369">
                  <c:v>3.7</c:v>
                </c:pt>
                <c:pt idx="370">
                  <c:v>3.71</c:v>
                </c:pt>
                <c:pt idx="371">
                  <c:v>3.72</c:v>
                </c:pt>
                <c:pt idx="372">
                  <c:v>3.73</c:v>
                </c:pt>
                <c:pt idx="373">
                  <c:v>3.74</c:v>
                </c:pt>
                <c:pt idx="374">
                  <c:v>3.75</c:v>
                </c:pt>
                <c:pt idx="375">
                  <c:v>3.76</c:v>
                </c:pt>
                <c:pt idx="376">
                  <c:v>3.77</c:v>
                </c:pt>
                <c:pt idx="377">
                  <c:v>3.78</c:v>
                </c:pt>
                <c:pt idx="378">
                  <c:v>3.79</c:v>
                </c:pt>
                <c:pt idx="379">
                  <c:v>3.8</c:v>
                </c:pt>
                <c:pt idx="380">
                  <c:v>3.81</c:v>
                </c:pt>
                <c:pt idx="381">
                  <c:v>3.82</c:v>
                </c:pt>
                <c:pt idx="382">
                  <c:v>3.83</c:v>
                </c:pt>
                <c:pt idx="383">
                  <c:v>3.84</c:v>
                </c:pt>
                <c:pt idx="384">
                  <c:v>3.85</c:v>
                </c:pt>
                <c:pt idx="385">
                  <c:v>3.86</c:v>
                </c:pt>
                <c:pt idx="386">
                  <c:v>3.87</c:v>
                </c:pt>
                <c:pt idx="387">
                  <c:v>3.88</c:v>
                </c:pt>
                <c:pt idx="388">
                  <c:v>3.89</c:v>
                </c:pt>
                <c:pt idx="389">
                  <c:v>3.9</c:v>
                </c:pt>
                <c:pt idx="390">
                  <c:v>3.91</c:v>
                </c:pt>
                <c:pt idx="391">
                  <c:v>3.92</c:v>
                </c:pt>
                <c:pt idx="392">
                  <c:v>3.93</c:v>
                </c:pt>
                <c:pt idx="393">
                  <c:v>3.94</c:v>
                </c:pt>
                <c:pt idx="394">
                  <c:v>3.95</c:v>
                </c:pt>
                <c:pt idx="395">
                  <c:v>3.96</c:v>
                </c:pt>
                <c:pt idx="396">
                  <c:v>3.97</c:v>
                </c:pt>
                <c:pt idx="397">
                  <c:v>3.98</c:v>
                </c:pt>
                <c:pt idx="398">
                  <c:v>3.99</c:v>
                </c:pt>
                <c:pt idx="399">
                  <c:v>4</c:v>
                </c:pt>
                <c:pt idx="400">
                  <c:v>4.01</c:v>
                </c:pt>
                <c:pt idx="401">
                  <c:v>4.0199999999999996</c:v>
                </c:pt>
                <c:pt idx="402">
                  <c:v>4.03</c:v>
                </c:pt>
                <c:pt idx="403">
                  <c:v>4.04</c:v>
                </c:pt>
                <c:pt idx="404">
                  <c:v>4.05</c:v>
                </c:pt>
                <c:pt idx="405">
                  <c:v>4.0599999999999996</c:v>
                </c:pt>
                <c:pt idx="406">
                  <c:v>4.07</c:v>
                </c:pt>
                <c:pt idx="407">
                  <c:v>4.08</c:v>
                </c:pt>
                <c:pt idx="408">
                  <c:v>4.09</c:v>
                </c:pt>
                <c:pt idx="409">
                  <c:v>4.0999999999999996</c:v>
                </c:pt>
                <c:pt idx="410">
                  <c:v>4.1100000000000003</c:v>
                </c:pt>
                <c:pt idx="411">
                  <c:v>4.12</c:v>
                </c:pt>
                <c:pt idx="412">
                  <c:v>4.13</c:v>
                </c:pt>
                <c:pt idx="413">
                  <c:v>4.1399999999999997</c:v>
                </c:pt>
                <c:pt idx="414">
                  <c:v>4.1500000000000004</c:v>
                </c:pt>
                <c:pt idx="415">
                  <c:v>4.16</c:v>
                </c:pt>
                <c:pt idx="416">
                  <c:v>4.17</c:v>
                </c:pt>
                <c:pt idx="417">
                  <c:v>4.18</c:v>
                </c:pt>
                <c:pt idx="418">
                  <c:v>4.1900000000000004</c:v>
                </c:pt>
                <c:pt idx="419">
                  <c:v>4.2</c:v>
                </c:pt>
                <c:pt idx="420">
                  <c:v>4.21</c:v>
                </c:pt>
                <c:pt idx="421">
                  <c:v>4.22</c:v>
                </c:pt>
                <c:pt idx="422">
                  <c:v>4.2300000000000004</c:v>
                </c:pt>
                <c:pt idx="423">
                  <c:v>4.24</c:v>
                </c:pt>
                <c:pt idx="424">
                  <c:v>4.25</c:v>
                </c:pt>
                <c:pt idx="425">
                  <c:v>4.26</c:v>
                </c:pt>
                <c:pt idx="426">
                  <c:v>4.2699999999999996</c:v>
                </c:pt>
                <c:pt idx="427">
                  <c:v>4.28</c:v>
                </c:pt>
                <c:pt idx="428">
                  <c:v>4.29</c:v>
                </c:pt>
                <c:pt idx="429">
                  <c:v>4.3</c:v>
                </c:pt>
                <c:pt idx="430">
                  <c:v>4.3099999999999996</c:v>
                </c:pt>
                <c:pt idx="431">
                  <c:v>4.32</c:v>
                </c:pt>
                <c:pt idx="432">
                  <c:v>4.33</c:v>
                </c:pt>
                <c:pt idx="433">
                  <c:v>4.34</c:v>
                </c:pt>
                <c:pt idx="434">
                  <c:v>4.3499999999999996</c:v>
                </c:pt>
                <c:pt idx="435">
                  <c:v>4.3600000000000003</c:v>
                </c:pt>
                <c:pt idx="436">
                  <c:v>4.37</c:v>
                </c:pt>
                <c:pt idx="437">
                  <c:v>4.38</c:v>
                </c:pt>
                <c:pt idx="438">
                  <c:v>4.3899999999999997</c:v>
                </c:pt>
                <c:pt idx="439">
                  <c:v>4.4000000000000004</c:v>
                </c:pt>
                <c:pt idx="440">
                  <c:v>4.41</c:v>
                </c:pt>
                <c:pt idx="441">
                  <c:v>4.42</c:v>
                </c:pt>
                <c:pt idx="442">
                  <c:v>4.43</c:v>
                </c:pt>
                <c:pt idx="443">
                  <c:v>4.4400000000000004</c:v>
                </c:pt>
                <c:pt idx="444">
                  <c:v>4.45</c:v>
                </c:pt>
                <c:pt idx="445">
                  <c:v>4.46</c:v>
                </c:pt>
                <c:pt idx="446">
                  <c:v>4.47</c:v>
                </c:pt>
                <c:pt idx="447">
                  <c:v>4.4800000000000004</c:v>
                </c:pt>
                <c:pt idx="448">
                  <c:v>4.49</c:v>
                </c:pt>
                <c:pt idx="449">
                  <c:v>4.5</c:v>
                </c:pt>
                <c:pt idx="450">
                  <c:v>4.51</c:v>
                </c:pt>
                <c:pt idx="451">
                  <c:v>4.5199999999999996</c:v>
                </c:pt>
                <c:pt idx="452">
                  <c:v>4.53</c:v>
                </c:pt>
                <c:pt idx="453">
                  <c:v>4.54</c:v>
                </c:pt>
                <c:pt idx="454">
                  <c:v>4.55</c:v>
                </c:pt>
                <c:pt idx="455">
                  <c:v>4.5599999999999996</c:v>
                </c:pt>
                <c:pt idx="456">
                  <c:v>4.57</c:v>
                </c:pt>
                <c:pt idx="457">
                  <c:v>4.58</c:v>
                </c:pt>
                <c:pt idx="458">
                  <c:v>4.59</c:v>
                </c:pt>
                <c:pt idx="459">
                  <c:v>4.5999999999999996</c:v>
                </c:pt>
                <c:pt idx="460">
                  <c:v>4.6100000000000003</c:v>
                </c:pt>
                <c:pt idx="461">
                  <c:v>4.62</c:v>
                </c:pt>
                <c:pt idx="462">
                  <c:v>4.63</c:v>
                </c:pt>
                <c:pt idx="463">
                  <c:v>4.6399999999999997</c:v>
                </c:pt>
                <c:pt idx="464">
                  <c:v>4.6500000000000004</c:v>
                </c:pt>
                <c:pt idx="465">
                  <c:v>4.66</c:v>
                </c:pt>
                <c:pt idx="466">
                  <c:v>4.67</c:v>
                </c:pt>
                <c:pt idx="467">
                  <c:v>4.68</c:v>
                </c:pt>
                <c:pt idx="468">
                  <c:v>4.6900000000000004</c:v>
                </c:pt>
                <c:pt idx="469">
                  <c:v>4.7</c:v>
                </c:pt>
                <c:pt idx="470">
                  <c:v>4.71</c:v>
                </c:pt>
                <c:pt idx="471">
                  <c:v>4.72</c:v>
                </c:pt>
                <c:pt idx="472">
                  <c:v>4.7300000000000004</c:v>
                </c:pt>
                <c:pt idx="473">
                  <c:v>4.74</c:v>
                </c:pt>
                <c:pt idx="474">
                  <c:v>4.75</c:v>
                </c:pt>
                <c:pt idx="475">
                  <c:v>4.76</c:v>
                </c:pt>
                <c:pt idx="476">
                  <c:v>4.7699999999999996</c:v>
                </c:pt>
                <c:pt idx="477">
                  <c:v>4.78</c:v>
                </c:pt>
                <c:pt idx="478">
                  <c:v>4.79</c:v>
                </c:pt>
                <c:pt idx="479">
                  <c:v>4.8</c:v>
                </c:pt>
                <c:pt idx="480">
                  <c:v>4.8099999999999996</c:v>
                </c:pt>
                <c:pt idx="481">
                  <c:v>4.82</c:v>
                </c:pt>
                <c:pt idx="482">
                  <c:v>4.83</c:v>
                </c:pt>
                <c:pt idx="483">
                  <c:v>4.84</c:v>
                </c:pt>
                <c:pt idx="484">
                  <c:v>4.8499999999999996</c:v>
                </c:pt>
                <c:pt idx="485">
                  <c:v>4.8600000000000003</c:v>
                </c:pt>
                <c:pt idx="486">
                  <c:v>4.87</c:v>
                </c:pt>
                <c:pt idx="487">
                  <c:v>4.88</c:v>
                </c:pt>
                <c:pt idx="488">
                  <c:v>4.8899999999999997</c:v>
                </c:pt>
                <c:pt idx="489">
                  <c:v>4.9000000000000004</c:v>
                </c:pt>
                <c:pt idx="490">
                  <c:v>4.91</c:v>
                </c:pt>
                <c:pt idx="491">
                  <c:v>4.92</c:v>
                </c:pt>
                <c:pt idx="492">
                  <c:v>4.93</c:v>
                </c:pt>
                <c:pt idx="493">
                  <c:v>4.9400000000000004</c:v>
                </c:pt>
                <c:pt idx="494">
                  <c:v>4.95</c:v>
                </c:pt>
                <c:pt idx="495">
                  <c:v>4.96</c:v>
                </c:pt>
                <c:pt idx="496">
                  <c:v>4.97</c:v>
                </c:pt>
                <c:pt idx="497">
                  <c:v>4.9800000000000004</c:v>
                </c:pt>
                <c:pt idx="498">
                  <c:v>4.99</c:v>
                </c:pt>
                <c:pt idx="499">
                  <c:v>5</c:v>
                </c:pt>
                <c:pt idx="500">
                  <c:v>5.01</c:v>
                </c:pt>
                <c:pt idx="501">
                  <c:v>5.0199999999999996</c:v>
                </c:pt>
                <c:pt idx="502">
                  <c:v>5.03</c:v>
                </c:pt>
                <c:pt idx="503">
                  <c:v>5.04</c:v>
                </c:pt>
                <c:pt idx="504">
                  <c:v>5.05</c:v>
                </c:pt>
                <c:pt idx="505">
                  <c:v>5.0599999999999996</c:v>
                </c:pt>
                <c:pt idx="506">
                  <c:v>5.07</c:v>
                </c:pt>
                <c:pt idx="507">
                  <c:v>5.08</c:v>
                </c:pt>
                <c:pt idx="508">
                  <c:v>5.09</c:v>
                </c:pt>
                <c:pt idx="509">
                  <c:v>5.0999999999999996</c:v>
                </c:pt>
                <c:pt idx="510">
                  <c:v>5.1100000000000003</c:v>
                </c:pt>
                <c:pt idx="511">
                  <c:v>5.12</c:v>
                </c:pt>
                <c:pt idx="512">
                  <c:v>5.13</c:v>
                </c:pt>
                <c:pt idx="513">
                  <c:v>5.14</c:v>
                </c:pt>
                <c:pt idx="514">
                  <c:v>5.15</c:v>
                </c:pt>
                <c:pt idx="515">
                  <c:v>5.16</c:v>
                </c:pt>
                <c:pt idx="516">
                  <c:v>5.17</c:v>
                </c:pt>
                <c:pt idx="517">
                  <c:v>5.18</c:v>
                </c:pt>
                <c:pt idx="518">
                  <c:v>5.19</c:v>
                </c:pt>
                <c:pt idx="519">
                  <c:v>5.2</c:v>
                </c:pt>
                <c:pt idx="520">
                  <c:v>5.21</c:v>
                </c:pt>
                <c:pt idx="521">
                  <c:v>5.22</c:v>
                </c:pt>
                <c:pt idx="522">
                  <c:v>5.23</c:v>
                </c:pt>
                <c:pt idx="523">
                  <c:v>5.24</c:v>
                </c:pt>
                <c:pt idx="524">
                  <c:v>5.25</c:v>
                </c:pt>
                <c:pt idx="525">
                  <c:v>5.26</c:v>
                </c:pt>
                <c:pt idx="526">
                  <c:v>5.27</c:v>
                </c:pt>
                <c:pt idx="527">
                  <c:v>5.28</c:v>
                </c:pt>
                <c:pt idx="528">
                  <c:v>5.29</c:v>
                </c:pt>
                <c:pt idx="529">
                  <c:v>5.3</c:v>
                </c:pt>
                <c:pt idx="530">
                  <c:v>5.31</c:v>
                </c:pt>
                <c:pt idx="531">
                  <c:v>5.32</c:v>
                </c:pt>
                <c:pt idx="532">
                  <c:v>5.33</c:v>
                </c:pt>
                <c:pt idx="533">
                  <c:v>5.34</c:v>
                </c:pt>
                <c:pt idx="534">
                  <c:v>5.35</c:v>
                </c:pt>
                <c:pt idx="535">
                  <c:v>5.36</c:v>
                </c:pt>
                <c:pt idx="536">
                  <c:v>5.37</c:v>
                </c:pt>
                <c:pt idx="537">
                  <c:v>5.38</c:v>
                </c:pt>
                <c:pt idx="538">
                  <c:v>5.39</c:v>
                </c:pt>
                <c:pt idx="539">
                  <c:v>5.4</c:v>
                </c:pt>
                <c:pt idx="540">
                  <c:v>5.41</c:v>
                </c:pt>
                <c:pt idx="541">
                  <c:v>5.42</c:v>
                </c:pt>
                <c:pt idx="542">
                  <c:v>5.43</c:v>
                </c:pt>
                <c:pt idx="543">
                  <c:v>5.44</c:v>
                </c:pt>
                <c:pt idx="544">
                  <c:v>5.45</c:v>
                </c:pt>
                <c:pt idx="545">
                  <c:v>5.46</c:v>
                </c:pt>
                <c:pt idx="546">
                  <c:v>5.47</c:v>
                </c:pt>
                <c:pt idx="547">
                  <c:v>5.48</c:v>
                </c:pt>
                <c:pt idx="548">
                  <c:v>5.49</c:v>
                </c:pt>
                <c:pt idx="549">
                  <c:v>5.5</c:v>
                </c:pt>
                <c:pt idx="550">
                  <c:v>5.51</c:v>
                </c:pt>
                <c:pt idx="551">
                  <c:v>5.52</c:v>
                </c:pt>
                <c:pt idx="552">
                  <c:v>5.53</c:v>
                </c:pt>
                <c:pt idx="553">
                  <c:v>5.54</c:v>
                </c:pt>
                <c:pt idx="554">
                  <c:v>5.55</c:v>
                </c:pt>
                <c:pt idx="555">
                  <c:v>5.56</c:v>
                </c:pt>
                <c:pt idx="556">
                  <c:v>5.57</c:v>
                </c:pt>
                <c:pt idx="557">
                  <c:v>5.58</c:v>
                </c:pt>
                <c:pt idx="558">
                  <c:v>5.59</c:v>
                </c:pt>
                <c:pt idx="559">
                  <c:v>5.6</c:v>
                </c:pt>
                <c:pt idx="560">
                  <c:v>5.61</c:v>
                </c:pt>
                <c:pt idx="561">
                  <c:v>5.62</c:v>
                </c:pt>
                <c:pt idx="562">
                  <c:v>5.63</c:v>
                </c:pt>
                <c:pt idx="563">
                  <c:v>5.64</c:v>
                </c:pt>
                <c:pt idx="564">
                  <c:v>5.65</c:v>
                </c:pt>
                <c:pt idx="565">
                  <c:v>5.66</c:v>
                </c:pt>
                <c:pt idx="566">
                  <c:v>5.67</c:v>
                </c:pt>
                <c:pt idx="567">
                  <c:v>5.68</c:v>
                </c:pt>
                <c:pt idx="568">
                  <c:v>5.69</c:v>
                </c:pt>
                <c:pt idx="569">
                  <c:v>5.7</c:v>
                </c:pt>
                <c:pt idx="570">
                  <c:v>5.71</c:v>
                </c:pt>
                <c:pt idx="571">
                  <c:v>5.72</c:v>
                </c:pt>
                <c:pt idx="572">
                  <c:v>5.73</c:v>
                </c:pt>
                <c:pt idx="573">
                  <c:v>5.74</c:v>
                </c:pt>
                <c:pt idx="574">
                  <c:v>5.75</c:v>
                </c:pt>
                <c:pt idx="575">
                  <c:v>5.76</c:v>
                </c:pt>
                <c:pt idx="576">
                  <c:v>5.77</c:v>
                </c:pt>
                <c:pt idx="577">
                  <c:v>5.78</c:v>
                </c:pt>
                <c:pt idx="578">
                  <c:v>5.79</c:v>
                </c:pt>
                <c:pt idx="579">
                  <c:v>5.8</c:v>
                </c:pt>
                <c:pt idx="580">
                  <c:v>5.81</c:v>
                </c:pt>
                <c:pt idx="581">
                  <c:v>5.82</c:v>
                </c:pt>
                <c:pt idx="582">
                  <c:v>5.83</c:v>
                </c:pt>
                <c:pt idx="583">
                  <c:v>5.84</c:v>
                </c:pt>
                <c:pt idx="584">
                  <c:v>5.85</c:v>
                </c:pt>
                <c:pt idx="585">
                  <c:v>5.86</c:v>
                </c:pt>
                <c:pt idx="586">
                  <c:v>5.87</c:v>
                </c:pt>
                <c:pt idx="587">
                  <c:v>5.88</c:v>
                </c:pt>
                <c:pt idx="588">
                  <c:v>5.89</c:v>
                </c:pt>
                <c:pt idx="589">
                  <c:v>5.9</c:v>
                </c:pt>
                <c:pt idx="590">
                  <c:v>5.91</c:v>
                </c:pt>
                <c:pt idx="591">
                  <c:v>5.92</c:v>
                </c:pt>
                <c:pt idx="592">
                  <c:v>5.93</c:v>
                </c:pt>
                <c:pt idx="593">
                  <c:v>5.94</c:v>
                </c:pt>
                <c:pt idx="594">
                  <c:v>5.95</c:v>
                </c:pt>
                <c:pt idx="595">
                  <c:v>5.96</c:v>
                </c:pt>
                <c:pt idx="596">
                  <c:v>5.97</c:v>
                </c:pt>
                <c:pt idx="597">
                  <c:v>5.98</c:v>
                </c:pt>
                <c:pt idx="598">
                  <c:v>5.99</c:v>
                </c:pt>
                <c:pt idx="599">
                  <c:v>6</c:v>
                </c:pt>
                <c:pt idx="600">
                  <c:v>6.01</c:v>
                </c:pt>
                <c:pt idx="601">
                  <c:v>6.02</c:v>
                </c:pt>
                <c:pt idx="602">
                  <c:v>6.03</c:v>
                </c:pt>
                <c:pt idx="603">
                  <c:v>6.04</c:v>
                </c:pt>
                <c:pt idx="604">
                  <c:v>6.05</c:v>
                </c:pt>
                <c:pt idx="605">
                  <c:v>6.06</c:v>
                </c:pt>
                <c:pt idx="606">
                  <c:v>6.07</c:v>
                </c:pt>
                <c:pt idx="607">
                  <c:v>6.08</c:v>
                </c:pt>
                <c:pt idx="608">
                  <c:v>6.09</c:v>
                </c:pt>
                <c:pt idx="609">
                  <c:v>6.1</c:v>
                </c:pt>
                <c:pt idx="610">
                  <c:v>6.11</c:v>
                </c:pt>
                <c:pt idx="611">
                  <c:v>6.12</c:v>
                </c:pt>
                <c:pt idx="612">
                  <c:v>6.13</c:v>
                </c:pt>
                <c:pt idx="613">
                  <c:v>6.14</c:v>
                </c:pt>
                <c:pt idx="614">
                  <c:v>6.15</c:v>
                </c:pt>
                <c:pt idx="615">
                  <c:v>6.16</c:v>
                </c:pt>
                <c:pt idx="616">
                  <c:v>6.17</c:v>
                </c:pt>
                <c:pt idx="617">
                  <c:v>6.18</c:v>
                </c:pt>
                <c:pt idx="618">
                  <c:v>6.19</c:v>
                </c:pt>
                <c:pt idx="619">
                  <c:v>6.2</c:v>
                </c:pt>
                <c:pt idx="620">
                  <c:v>6.21</c:v>
                </c:pt>
                <c:pt idx="621">
                  <c:v>6.22</c:v>
                </c:pt>
                <c:pt idx="622">
                  <c:v>6.23</c:v>
                </c:pt>
                <c:pt idx="623">
                  <c:v>6.24</c:v>
                </c:pt>
                <c:pt idx="624">
                  <c:v>6.25</c:v>
                </c:pt>
                <c:pt idx="625">
                  <c:v>6.26</c:v>
                </c:pt>
                <c:pt idx="626">
                  <c:v>6.27</c:v>
                </c:pt>
                <c:pt idx="627">
                  <c:v>6.28</c:v>
                </c:pt>
                <c:pt idx="628">
                  <c:v>6.29</c:v>
                </c:pt>
                <c:pt idx="629">
                  <c:v>6.3</c:v>
                </c:pt>
                <c:pt idx="630">
                  <c:v>6.31</c:v>
                </c:pt>
                <c:pt idx="631">
                  <c:v>6.32</c:v>
                </c:pt>
                <c:pt idx="632">
                  <c:v>6.33</c:v>
                </c:pt>
                <c:pt idx="633">
                  <c:v>6.34</c:v>
                </c:pt>
                <c:pt idx="634">
                  <c:v>6.35</c:v>
                </c:pt>
                <c:pt idx="635">
                  <c:v>6.36</c:v>
                </c:pt>
                <c:pt idx="636">
                  <c:v>6.37</c:v>
                </c:pt>
                <c:pt idx="637">
                  <c:v>6.38</c:v>
                </c:pt>
                <c:pt idx="638">
                  <c:v>6.39</c:v>
                </c:pt>
                <c:pt idx="639">
                  <c:v>6.4</c:v>
                </c:pt>
                <c:pt idx="640">
                  <c:v>6.41</c:v>
                </c:pt>
                <c:pt idx="641">
                  <c:v>6.42</c:v>
                </c:pt>
                <c:pt idx="642">
                  <c:v>6.43</c:v>
                </c:pt>
                <c:pt idx="643">
                  <c:v>6.44</c:v>
                </c:pt>
                <c:pt idx="644">
                  <c:v>6.45</c:v>
                </c:pt>
                <c:pt idx="645">
                  <c:v>6.46</c:v>
                </c:pt>
                <c:pt idx="646">
                  <c:v>6.47</c:v>
                </c:pt>
                <c:pt idx="647">
                  <c:v>6.48</c:v>
                </c:pt>
                <c:pt idx="648">
                  <c:v>6.49</c:v>
                </c:pt>
                <c:pt idx="649">
                  <c:v>6.5</c:v>
                </c:pt>
                <c:pt idx="650">
                  <c:v>6.51</c:v>
                </c:pt>
                <c:pt idx="651">
                  <c:v>6.52</c:v>
                </c:pt>
                <c:pt idx="652">
                  <c:v>6.53</c:v>
                </c:pt>
                <c:pt idx="653">
                  <c:v>6.54</c:v>
                </c:pt>
                <c:pt idx="654">
                  <c:v>6.55</c:v>
                </c:pt>
                <c:pt idx="655">
                  <c:v>6.56</c:v>
                </c:pt>
                <c:pt idx="656">
                  <c:v>6.57</c:v>
                </c:pt>
                <c:pt idx="657">
                  <c:v>6.58</c:v>
                </c:pt>
                <c:pt idx="658">
                  <c:v>6.59</c:v>
                </c:pt>
                <c:pt idx="659">
                  <c:v>6.6</c:v>
                </c:pt>
                <c:pt idx="660">
                  <c:v>6.61</c:v>
                </c:pt>
                <c:pt idx="661">
                  <c:v>6.62</c:v>
                </c:pt>
                <c:pt idx="662">
                  <c:v>6.63</c:v>
                </c:pt>
                <c:pt idx="663">
                  <c:v>6.64</c:v>
                </c:pt>
                <c:pt idx="664">
                  <c:v>6.65</c:v>
                </c:pt>
                <c:pt idx="665">
                  <c:v>6.66</c:v>
                </c:pt>
                <c:pt idx="666">
                  <c:v>6.67</c:v>
                </c:pt>
                <c:pt idx="667">
                  <c:v>6.68</c:v>
                </c:pt>
                <c:pt idx="668">
                  <c:v>6.69</c:v>
                </c:pt>
                <c:pt idx="669">
                  <c:v>6.7</c:v>
                </c:pt>
                <c:pt idx="670">
                  <c:v>6.71</c:v>
                </c:pt>
                <c:pt idx="671">
                  <c:v>6.72</c:v>
                </c:pt>
                <c:pt idx="672">
                  <c:v>6.73</c:v>
                </c:pt>
                <c:pt idx="673">
                  <c:v>6.74</c:v>
                </c:pt>
                <c:pt idx="674">
                  <c:v>6.75</c:v>
                </c:pt>
                <c:pt idx="675">
                  <c:v>6.76</c:v>
                </c:pt>
                <c:pt idx="676">
                  <c:v>6.77</c:v>
                </c:pt>
                <c:pt idx="677">
                  <c:v>6.78</c:v>
                </c:pt>
                <c:pt idx="678">
                  <c:v>6.79</c:v>
                </c:pt>
                <c:pt idx="679">
                  <c:v>6.8</c:v>
                </c:pt>
                <c:pt idx="680">
                  <c:v>6.81</c:v>
                </c:pt>
                <c:pt idx="681">
                  <c:v>6.82</c:v>
                </c:pt>
                <c:pt idx="682">
                  <c:v>6.83</c:v>
                </c:pt>
                <c:pt idx="683">
                  <c:v>6.84</c:v>
                </c:pt>
                <c:pt idx="684">
                  <c:v>6.85</c:v>
                </c:pt>
                <c:pt idx="685">
                  <c:v>6.86</c:v>
                </c:pt>
                <c:pt idx="686">
                  <c:v>6.87</c:v>
                </c:pt>
                <c:pt idx="687">
                  <c:v>6.88</c:v>
                </c:pt>
                <c:pt idx="688">
                  <c:v>6.89</c:v>
                </c:pt>
                <c:pt idx="689">
                  <c:v>6.9</c:v>
                </c:pt>
                <c:pt idx="690">
                  <c:v>6.91</c:v>
                </c:pt>
                <c:pt idx="691">
                  <c:v>6.92</c:v>
                </c:pt>
                <c:pt idx="692">
                  <c:v>6.93</c:v>
                </c:pt>
                <c:pt idx="693">
                  <c:v>6.94</c:v>
                </c:pt>
                <c:pt idx="694">
                  <c:v>6.95</c:v>
                </c:pt>
                <c:pt idx="695">
                  <c:v>6.96</c:v>
                </c:pt>
                <c:pt idx="696">
                  <c:v>6.97</c:v>
                </c:pt>
                <c:pt idx="697">
                  <c:v>6.98</c:v>
                </c:pt>
                <c:pt idx="698">
                  <c:v>6.99</c:v>
                </c:pt>
                <c:pt idx="699">
                  <c:v>7</c:v>
                </c:pt>
                <c:pt idx="700">
                  <c:v>7.01</c:v>
                </c:pt>
                <c:pt idx="701">
                  <c:v>7.02</c:v>
                </c:pt>
                <c:pt idx="702">
                  <c:v>7.03</c:v>
                </c:pt>
                <c:pt idx="703">
                  <c:v>7.04</c:v>
                </c:pt>
                <c:pt idx="704">
                  <c:v>7.05</c:v>
                </c:pt>
                <c:pt idx="705">
                  <c:v>7.06</c:v>
                </c:pt>
                <c:pt idx="706">
                  <c:v>7.07</c:v>
                </c:pt>
                <c:pt idx="707">
                  <c:v>7.08</c:v>
                </c:pt>
                <c:pt idx="708">
                  <c:v>7.09</c:v>
                </c:pt>
                <c:pt idx="709">
                  <c:v>7.1</c:v>
                </c:pt>
                <c:pt idx="710">
                  <c:v>7.11</c:v>
                </c:pt>
                <c:pt idx="711">
                  <c:v>7.12</c:v>
                </c:pt>
                <c:pt idx="712">
                  <c:v>7.13</c:v>
                </c:pt>
                <c:pt idx="713">
                  <c:v>7.14</c:v>
                </c:pt>
                <c:pt idx="714">
                  <c:v>7.15</c:v>
                </c:pt>
                <c:pt idx="715">
                  <c:v>7.16</c:v>
                </c:pt>
                <c:pt idx="716">
                  <c:v>7.17</c:v>
                </c:pt>
                <c:pt idx="717">
                  <c:v>7.18</c:v>
                </c:pt>
                <c:pt idx="718">
                  <c:v>7.19</c:v>
                </c:pt>
                <c:pt idx="719">
                  <c:v>7.2</c:v>
                </c:pt>
                <c:pt idx="720">
                  <c:v>7.21</c:v>
                </c:pt>
                <c:pt idx="721">
                  <c:v>7.22</c:v>
                </c:pt>
                <c:pt idx="722">
                  <c:v>7.23</c:v>
                </c:pt>
                <c:pt idx="723">
                  <c:v>7.24</c:v>
                </c:pt>
                <c:pt idx="724">
                  <c:v>7.25</c:v>
                </c:pt>
                <c:pt idx="725">
                  <c:v>7.26</c:v>
                </c:pt>
                <c:pt idx="726">
                  <c:v>7.27</c:v>
                </c:pt>
                <c:pt idx="727">
                  <c:v>7.28</c:v>
                </c:pt>
                <c:pt idx="728">
                  <c:v>7.29</c:v>
                </c:pt>
                <c:pt idx="729">
                  <c:v>7.3</c:v>
                </c:pt>
                <c:pt idx="730">
                  <c:v>7.31</c:v>
                </c:pt>
                <c:pt idx="731">
                  <c:v>7.32</c:v>
                </c:pt>
                <c:pt idx="732">
                  <c:v>7.33</c:v>
                </c:pt>
                <c:pt idx="733">
                  <c:v>7.34</c:v>
                </c:pt>
                <c:pt idx="734">
                  <c:v>7.35</c:v>
                </c:pt>
                <c:pt idx="735">
                  <c:v>7.36</c:v>
                </c:pt>
                <c:pt idx="736">
                  <c:v>7.37</c:v>
                </c:pt>
                <c:pt idx="737">
                  <c:v>7.38</c:v>
                </c:pt>
                <c:pt idx="738">
                  <c:v>7.39</c:v>
                </c:pt>
                <c:pt idx="739">
                  <c:v>7.4</c:v>
                </c:pt>
                <c:pt idx="740">
                  <c:v>7.41</c:v>
                </c:pt>
                <c:pt idx="741">
                  <c:v>7.42</c:v>
                </c:pt>
                <c:pt idx="742">
                  <c:v>7.43</c:v>
                </c:pt>
                <c:pt idx="743">
                  <c:v>7.44</c:v>
                </c:pt>
                <c:pt idx="744">
                  <c:v>7.45</c:v>
                </c:pt>
                <c:pt idx="745">
                  <c:v>7.46</c:v>
                </c:pt>
                <c:pt idx="746">
                  <c:v>7.47</c:v>
                </c:pt>
                <c:pt idx="747">
                  <c:v>7.48</c:v>
                </c:pt>
                <c:pt idx="748">
                  <c:v>7.49</c:v>
                </c:pt>
                <c:pt idx="749">
                  <c:v>7.5</c:v>
                </c:pt>
                <c:pt idx="750">
                  <c:v>7.51</c:v>
                </c:pt>
                <c:pt idx="751">
                  <c:v>7.52</c:v>
                </c:pt>
                <c:pt idx="752">
                  <c:v>7.53</c:v>
                </c:pt>
                <c:pt idx="753">
                  <c:v>7.54</c:v>
                </c:pt>
                <c:pt idx="754">
                  <c:v>7.55</c:v>
                </c:pt>
                <c:pt idx="755">
                  <c:v>7.56</c:v>
                </c:pt>
                <c:pt idx="756">
                  <c:v>7.57</c:v>
                </c:pt>
                <c:pt idx="757">
                  <c:v>7.58</c:v>
                </c:pt>
                <c:pt idx="758">
                  <c:v>7.59</c:v>
                </c:pt>
                <c:pt idx="759">
                  <c:v>7.6</c:v>
                </c:pt>
                <c:pt idx="760">
                  <c:v>7.61</c:v>
                </c:pt>
                <c:pt idx="761">
                  <c:v>7.62</c:v>
                </c:pt>
                <c:pt idx="762">
                  <c:v>7.63</c:v>
                </c:pt>
                <c:pt idx="763">
                  <c:v>7.64</c:v>
                </c:pt>
                <c:pt idx="764">
                  <c:v>7.65</c:v>
                </c:pt>
                <c:pt idx="765">
                  <c:v>7.66</c:v>
                </c:pt>
                <c:pt idx="766">
                  <c:v>7.67</c:v>
                </c:pt>
                <c:pt idx="767">
                  <c:v>7.68</c:v>
                </c:pt>
                <c:pt idx="768">
                  <c:v>7.69</c:v>
                </c:pt>
                <c:pt idx="769">
                  <c:v>7.7</c:v>
                </c:pt>
                <c:pt idx="770">
                  <c:v>7.71</c:v>
                </c:pt>
                <c:pt idx="771">
                  <c:v>7.72</c:v>
                </c:pt>
                <c:pt idx="772">
                  <c:v>7.73</c:v>
                </c:pt>
                <c:pt idx="773">
                  <c:v>7.74</c:v>
                </c:pt>
                <c:pt idx="774">
                  <c:v>7.75</c:v>
                </c:pt>
                <c:pt idx="775">
                  <c:v>7.76</c:v>
                </c:pt>
                <c:pt idx="776">
                  <c:v>7.77</c:v>
                </c:pt>
                <c:pt idx="777">
                  <c:v>7.78</c:v>
                </c:pt>
                <c:pt idx="778">
                  <c:v>7.79</c:v>
                </c:pt>
                <c:pt idx="779">
                  <c:v>7.8</c:v>
                </c:pt>
                <c:pt idx="780">
                  <c:v>7.81</c:v>
                </c:pt>
                <c:pt idx="781">
                  <c:v>7.82</c:v>
                </c:pt>
                <c:pt idx="782">
                  <c:v>7.83</c:v>
                </c:pt>
                <c:pt idx="783">
                  <c:v>7.84</c:v>
                </c:pt>
                <c:pt idx="784">
                  <c:v>7.85</c:v>
                </c:pt>
                <c:pt idx="785">
                  <c:v>7.86</c:v>
                </c:pt>
                <c:pt idx="786">
                  <c:v>7.87</c:v>
                </c:pt>
                <c:pt idx="787">
                  <c:v>7.88</c:v>
                </c:pt>
                <c:pt idx="788">
                  <c:v>7.89</c:v>
                </c:pt>
                <c:pt idx="789">
                  <c:v>7.9</c:v>
                </c:pt>
                <c:pt idx="790">
                  <c:v>7.91</c:v>
                </c:pt>
                <c:pt idx="791">
                  <c:v>7.92</c:v>
                </c:pt>
                <c:pt idx="792">
                  <c:v>7.93</c:v>
                </c:pt>
                <c:pt idx="793">
                  <c:v>7.94</c:v>
                </c:pt>
                <c:pt idx="794">
                  <c:v>7.95</c:v>
                </c:pt>
                <c:pt idx="795">
                  <c:v>7.96</c:v>
                </c:pt>
                <c:pt idx="796">
                  <c:v>7.97</c:v>
                </c:pt>
                <c:pt idx="797">
                  <c:v>7.98</c:v>
                </c:pt>
                <c:pt idx="798">
                  <c:v>7.99</c:v>
                </c:pt>
                <c:pt idx="799">
                  <c:v>8</c:v>
                </c:pt>
                <c:pt idx="800">
                  <c:v>8.01</c:v>
                </c:pt>
                <c:pt idx="801">
                  <c:v>8.02</c:v>
                </c:pt>
                <c:pt idx="802">
                  <c:v>8.0299999999999994</c:v>
                </c:pt>
                <c:pt idx="803">
                  <c:v>8.0399999999999991</c:v>
                </c:pt>
                <c:pt idx="804">
                  <c:v>8.0500000000000007</c:v>
                </c:pt>
                <c:pt idx="805">
                  <c:v>8.06</c:v>
                </c:pt>
                <c:pt idx="806">
                  <c:v>8.07</c:v>
                </c:pt>
                <c:pt idx="807">
                  <c:v>8.08</c:v>
                </c:pt>
                <c:pt idx="808">
                  <c:v>8.09</c:v>
                </c:pt>
                <c:pt idx="809">
                  <c:v>8.1</c:v>
                </c:pt>
                <c:pt idx="810">
                  <c:v>8.11</c:v>
                </c:pt>
                <c:pt idx="811">
                  <c:v>8.1199999999999992</c:v>
                </c:pt>
                <c:pt idx="812">
                  <c:v>8.1300000000000008</c:v>
                </c:pt>
                <c:pt idx="813">
                  <c:v>8.14</c:v>
                </c:pt>
                <c:pt idx="814">
                  <c:v>8.15</c:v>
                </c:pt>
                <c:pt idx="815">
                  <c:v>8.16</c:v>
                </c:pt>
                <c:pt idx="816">
                  <c:v>8.17</c:v>
                </c:pt>
                <c:pt idx="817">
                  <c:v>8.18</c:v>
                </c:pt>
                <c:pt idx="818">
                  <c:v>8.19</c:v>
                </c:pt>
                <c:pt idx="819">
                  <c:v>8.1999999999999993</c:v>
                </c:pt>
                <c:pt idx="820">
                  <c:v>8.2100000000000009</c:v>
                </c:pt>
                <c:pt idx="821">
                  <c:v>8.2200000000000006</c:v>
                </c:pt>
                <c:pt idx="822">
                  <c:v>8.23</c:v>
                </c:pt>
                <c:pt idx="823">
                  <c:v>8.24</c:v>
                </c:pt>
                <c:pt idx="824">
                  <c:v>8.25</c:v>
                </c:pt>
                <c:pt idx="825">
                  <c:v>8.26</c:v>
                </c:pt>
                <c:pt idx="826">
                  <c:v>8.27</c:v>
                </c:pt>
                <c:pt idx="827">
                  <c:v>8.2799999999999994</c:v>
                </c:pt>
                <c:pt idx="828">
                  <c:v>8.2899999999999991</c:v>
                </c:pt>
                <c:pt idx="829">
                  <c:v>8.3000000000000007</c:v>
                </c:pt>
                <c:pt idx="830">
                  <c:v>8.31</c:v>
                </c:pt>
                <c:pt idx="831">
                  <c:v>8.32</c:v>
                </c:pt>
                <c:pt idx="832">
                  <c:v>8.33</c:v>
                </c:pt>
                <c:pt idx="833">
                  <c:v>8.34</c:v>
                </c:pt>
                <c:pt idx="834">
                  <c:v>8.35</c:v>
                </c:pt>
                <c:pt idx="835">
                  <c:v>8.36</c:v>
                </c:pt>
                <c:pt idx="836">
                  <c:v>8.3699999999999992</c:v>
                </c:pt>
                <c:pt idx="837">
                  <c:v>8.3800000000000008</c:v>
                </c:pt>
                <c:pt idx="838">
                  <c:v>8.39</c:v>
                </c:pt>
                <c:pt idx="839">
                  <c:v>8.4</c:v>
                </c:pt>
                <c:pt idx="840">
                  <c:v>8.41</c:v>
                </c:pt>
                <c:pt idx="841">
                  <c:v>8.42</c:v>
                </c:pt>
                <c:pt idx="842">
                  <c:v>8.43</c:v>
                </c:pt>
                <c:pt idx="843">
                  <c:v>8.44</c:v>
                </c:pt>
                <c:pt idx="844">
                  <c:v>8.4499999999999993</c:v>
                </c:pt>
                <c:pt idx="845">
                  <c:v>8.4600000000000009</c:v>
                </c:pt>
                <c:pt idx="846">
                  <c:v>8.4700000000000006</c:v>
                </c:pt>
                <c:pt idx="847">
                  <c:v>8.48</c:v>
                </c:pt>
                <c:pt idx="848">
                  <c:v>8.49</c:v>
                </c:pt>
                <c:pt idx="849">
                  <c:v>8.5</c:v>
                </c:pt>
                <c:pt idx="850">
                  <c:v>8.51</c:v>
                </c:pt>
                <c:pt idx="851">
                  <c:v>8.52</c:v>
                </c:pt>
                <c:pt idx="852">
                  <c:v>8.5299999999999994</c:v>
                </c:pt>
                <c:pt idx="853">
                  <c:v>8.5399999999999991</c:v>
                </c:pt>
                <c:pt idx="854">
                  <c:v>8.5500000000000007</c:v>
                </c:pt>
                <c:pt idx="855">
                  <c:v>8.56</c:v>
                </c:pt>
                <c:pt idx="856">
                  <c:v>8.57</c:v>
                </c:pt>
                <c:pt idx="857">
                  <c:v>8.58</c:v>
                </c:pt>
                <c:pt idx="858">
                  <c:v>8.59</c:v>
                </c:pt>
                <c:pt idx="859">
                  <c:v>8.6</c:v>
                </c:pt>
                <c:pt idx="860">
                  <c:v>8.61</c:v>
                </c:pt>
                <c:pt idx="861">
                  <c:v>8.6199999999999992</c:v>
                </c:pt>
                <c:pt idx="862">
                  <c:v>8.6300000000000008</c:v>
                </c:pt>
                <c:pt idx="863">
                  <c:v>8.64</c:v>
                </c:pt>
                <c:pt idx="864">
                  <c:v>8.65</c:v>
                </c:pt>
                <c:pt idx="865">
                  <c:v>8.66</c:v>
                </c:pt>
                <c:pt idx="866">
                  <c:v>8.67</c:v>
                </c:pt>
                <c:pt idx="867">
                  <c:v>8.68</c:v>
                </c:pt>
                <c:pt idx="868">
                  <c:v>8.69</c:v>
                </c:pt>
                <c:pt idx="869">
                  <c:v>8.6999999999999993</c:v>
                </c:pt>
                <c:pt idx="870">
                  <c:v>8.7100000000000009</c:v>
                </c:pt>
                <c:pt idx="871">
                  <c:v>8.7200000000000006</c:v>
                </c:pt>
                <c:pt idx="872">
                  <c:v>8.73</c:v>
                </c:pt>
                <c:pt idx="873">
                  <c:v>8.74</c:v>
                </c:pt>
                <c:pt idx="874">
                  <c:v>8.75</c:v>
                </c:pt>
                <c:pt idx="875">
                  <c:v>8.76</c:v>
                </c:pt>
                <c:pt idx="876">
                  <c:v>8.77</c:v>
                </c:pt>
                <c:pt idx="877">
                  <c:v>8.7799999999999994</c:v>
                </c:pt>
                <c:pt idx="878">
                  <c:v>8.7899999999999991</c:v>
                </c:pt>
                <c:pt idx="879">
                  <c:v>8.8000000000000007</c:v>
                </c:pt>
                <c:pt idx="880">
                  <c:v>8.81</c:v>
                </c:pt>
                <c:pt idx="881">
                  <c:v>8.82</c:v>
                </c:pt>
                <c:pt idx="882">
                  <c:v>8.83</c:v>
                </c:pt>
                <c:pt idx="883">
                  <c:v>8.84</c:v>
                </c:pt>
                <c:pt idx="884">
                  <c:v>8.85</c:v>
                </c:pt>
                <c:pt idx="885">
                  <c:v>8.86</c:v>
                </c:pt>
                <c:pt idx="886">
                  <c:v>8.8699999999999992</c:v>
                </c:pt>
                <c:pt idx="887">
                  <c:v>8.8800000000000008</c:v>
                </c:pt>
                <c:pt idx="888">
                  <c:v>8.89</c:v>
                </c:pt>
                <c:pt idx="889">
                  <c:v>8.9</c:v>
                </c:pt>
                <c:pt idx="890">
                  <c:v>8.91</c:v>
                </c:pt>
                <c:pt idx="891">
                  <c:v>8.92</c:v>
                </c:pt>
                <c:pt idx="892">
                  <c:v>8.93</c:v>
                </c:pt>
                <c:pt idx="893">
                  <c:v>8.94</c:v>
                </c:pt>
                <c:pt idx="894">
                  <c:v>8.9499999999999993</c:v>
                </c:pt>
                <c:pt idx="895">
                  <c:v>8.9600000000000009</c:v>
                </c:pt>
                <c:pt idx="896">
                  <c:v>8.9700000000000006</c:v>
                </c:pt>
                <c:pt idx="897">
                  <c:v>8.98</c:v>
                </c:pt>
                <c:pt idx="898">
                  <c:v>8.99</c:v>
                </c:pt>
                <c:pt idx="899">
                  <c:v>9</c:v>
                </c:pt>
                <c:pt idx="900">
                  <c:v>9.01</c:v>
                </c:pt>
                <c:pt idx="901">
                  <c:v>9.02</c:v>
                </c:pt>
                <c:pt idx="902">
                  <c:v>9.0299999999999994</c:v>
                </c:pt>
                <c:pt idx="903">
                  <c:v>9.0399999999999991</c:v>
                </c:pt>
                <c:pt idx="904">
                  <c:v>9.0500000000000007</c:v>
                </c:pt>
                <c:pt idx="905">
                  <c:v>9.06</c:v>
                </c:pt>
                <c:pt idx="906">
                  <c:v>9.07</c:v>
                </c:pt>
                <c:pt idx="907">
                  <c:v>9.08</c:v>
                </c:pt>
                <c:pt idx="908">
                  <c:v>9.09</c:v>
                </c:pt>
                <c:pt idx="909">
                  <c:v>9.1</c:v>
                </c:pt>
                <c:pt idx="910">
                  <c:v>9.11</c:v>
                </c:pt>
                <c:pt idx="911">
                  <c:v>9.1199999999999992</c:v>
                </c:pt>
                <c:pt idx="912">
                  <c:v>9.1300000000000008</c:v>
                </c:pt>
                <c:pt idx="913">
                  <c:v>9.14</c:v>
                </c:pt>
                <c:pt idx="914">
                  <c:v>9.15</c:v>
                </c:pt>
                <c:pt idx="915">
                  <c:v>9.16</c:v>
                </c:pt>
                <c:pt idx="916">
                  <c:v>9.17</c:v>
                </c:pt>
                <c:pt idx="917">
                  <c:v>9.18</c:v>
                </c:pt>
                <c:pt idx="918">
                  <c:v>9.19</c:v>
                </c:pt>
                <c:pt idx="919">
                  <c:v>9.1999999999999993</c:v>
                </c:pt>
                <c:pt idx="920">
                  <c:v>9.2100000000000009</c:v>
                </c:pt>
                <c:pt idx="921">
                  <c:v>9.2200000000000006</c:v>
                </c:pt>
                <c:pt idx="922">
                  <c:v>9.23</c:v>
                </c:pt>
                <c:pt idx="923">
                  <c:v>9.24</c:v>
                </c:pt>
                <c:pt idx="924">
                  <c:v>9.25</c:v>
                </c:pt>
                <c:pt idx="925">
                  <c:v>9.26</c:v>
                </c:pt>
                <c:pt idx="926">
                  <c:v>9.27</c:v>
                </c:pt>
                <c:pt idx="927">
                  <c:v>9.2799999999999994</c:v>
                </c:pt>
                <c:pt idx="928">
                  <c:v>9.2899999999999991</c:v>
                </c:pt>
                <c:pt idx="929">
                  <c:v>9.3000000000000007</c:v>
                </c:pt>
                <c:pt idx="930">
                  <c:v>9.31</c:v>
                </c:pt>
                <c:pt idx="931">
                  <c:v>9.32</c:v>
                </c:pt>
                <c:pt idx="932">
                  <c:v>9.33</c:v>
                </c:pt>
                <c:pt idx="933">
                  <c:v>9.34</c:v>
                </c:pt>
                <c:pt idx="934">
                  <c:v>9.35</c:v>
                </c:pt>
                <c:pt idx="935">
                  <c:v>9.36</c:v>
                </c:pt>
                <c:pt idx="936">
                  <c:v>9.3699999999999992</c:v>
                </c:pt>
                <c:pt idx="937">
                  <c:v>9.3800000000000008</c:v>
                </c:pt>
                <c:pt idx="938">
                  <c:v>9.39</c:v>
                </c:pt>
                <c:pt idx="939">
                  <c:v>9.4</c:v>
                </c:pt>
                <c:pt idx="940">
                  <c:v>9.41</c:v>
                </c:pt>
                <c:pt idx="941">
                  <c:v>9.42</c:v>
                </c:pt>
                <c:pt idx="942">
                  <c:v>9.43</c:v>
                </c:pt>
                <c:pt idx="943">
                  <c:v>9.44</c:v>
                </c:pt>
                <c:pt idx="944">
                  <c:v>9.4499999999999993</c:v>
                </c:pt>
                <c:pt idx="945">
                  <c:v>9.4600000000000009</c:v>
                </c:pt>
                <c:pt idx="946">
                  <c:v>9.4700000000000006</c:v>
                </c:pt>
                <c:pt idx="947">
                  <c:v>9.48</c:v>
                </c:pt>
                <c:pt idx="948">
                  <c:v>9.49</c:v>
                </c:pt>
                <c:pt idx="949">
                  <c:v>9.5</c:v>
                </c:pt>
                <c:pt idx="950">
                  <c:v>9.51</c:v>
                </c:pt>
                <c:pt idx="951">
                  <c:v>9.52</c:v>
                </c:pt>
                <c:pt idx="952">
                  <c:v>9.5299999999999994</c:v>
                </c:pt>
                <c:pt idx="953">
                  <c:v>9.5399999999999991</c:v>
                </c:pt>
                <c:pt idx="954">
                  <c:v>9.5500000000000007</c:v>
                </c:pt>
                <c:pt idx="955">
                  <c:v>9.56</c:v>
                </c:pt>
                <c:pt idx="956">
                  <c:v>9.57</c:v>
                </c:pt>
                <c:pt idx="957">
                  <c:v>9.58</c:v>
                </c:pt>
                <c:pt idx="958">
                  <c:v>9.59</c:v>
                </c:pt>
                <c:pt idx="959">
                  <c:v>9.6</c:v>
                </c:pt>
                <c:pt idx="960">
                  <c:v>9.61</c:v>
                </c:pt>
                <c:pt idx="961">
                  <c:v>9.6199999999999992</c:v>
                </c:pt>
                <c:pt idx="962">
                  <c:v>9.6300000000000008</c:v>
                </c:pt>
                <c:pt idx="963">
                  <c:v>9.64</c:v>
                </c:pt>
                <c:pt idx="964">
                  <c:v>9.65</c:v>
                </c:pt>
                <c:pt idx="965">
                  <c:v>9.66</c:v>
                </c:pt>
                <c:pt idx="966">
                  <c:v>9.67</c:v>
                </c:pt>
                <c:pt idx="967">
                  <c:v>9.68</c:v>
                </c:pt>
                <c:pt idx="968">
                  <c:v>9.69</c:v>
                </c:pt>
                <c:pt idx="969">
                  <c:v>9.6999999999999993</c:v>
                </c:pt>
                <c:pt idx="970">
                  <c:v>9.7100000000000009</c:v>
                </c:pt>
                <c:pt idx="971">
                  <c:v>9.7200000000000006</c:v>
                </c:pt>
                <c:pt idx="972">
                  <c:v>9.73</c:v>
                </c:pt>
                <c:pt idx="973">
                  <c:v>9.74</c:v>
                </c:pt>
                <c:pt idx="974">
                  <c:v>9.75</c:v>
                </c:pt>
                <c:pt idx="975">
                  <c:v>9.76</c:v>
                </c:pt>
                <c:pt idx="976">
                  <c:v>9.77</c:v>
                </c:pt>
                <c:pt idx="977">
                  <c:v>9.7799999999999994</c:v>
                </c:pt>
                <c:pt idx="978">
                  <c:v>9.7899999999999991</c:v>
                </c:pt>
                <c:pt idx="979">
                  <c:v>9.8000000000000007</c:v>
                </c:pt>
                <c:pt idx="980">
                  <c:v>9.81</c:v>
                </c:pt>
                <c:pt idx="981">
                  <c:v>9.82</c:v>
                </c:pt>
                <c:pt idx="982">
                  <c:v>9.83</c:v>
                </c:pt>
                <c:pt idx="983">
                  <c:v>9.84</c:v>
                </c:pt>
                <c:pt idx="984">
                  <c:v>9.85</c:v>
                </c:pt>
                <c:pt idx="985">
                  <c:v>9.86</c:v>
                </c:pt>
                <c:pt idx="986">
                  <c:v>9.8699999999999992</c:v>
                </c:pt>
                <c:pt idx="987">
                  <c:v>9.8800000000000008</c:v>
                </c:pt>
                <c:pt idx="988">
                  <c:v>9.89</c:v>
                </c:pt>
                <c:pt idx="989">
                  <c:v>9.9</c:v>
                </c:pt>
                <c:pt idx="990">
                  <c:v>9.91</c:v>
                </c:pt>
                <c:pt idx="991">
                  <c:v>9.92</c:v>
                </c:pt>
                <c:pt idx="992">
                  <c:v>9.93</c:v>
                </c:pt>
                <c:pt idx="993">
                  <c:v>9.94</c:v>
                </c:pt>
                <c:pt idx="994">
                  <c:v>9.9499999999999993</c:v>
                </c:pt>
                <c:pt idx="995">
                  <c:v>9.9600000000000009</c:v>
                </c:pt>
                <c:pt idx="996">
                  <c:v>9.9700000000000006</c:v>
                </c:pt>
                <c:pt idx="997">
                  <c:v>9.98</c:v>
                </c:pt>
                <c:pt idx="998">
                  <c:v>9.99</c:v>
                </c:pt>
                <c:pt idx="999">
                  <c:v>10</c:v>
                </c:pt>
                <c:pt idx="1000">
                  <c:v>10.01</c:v>
                </c:pt>
                <c:pt idx="1001">
                  <c:v>10.02</c:v>
                </c:pt>
                <c:pt idx="1002">
                  <c:v>10.029999999999999</c:v>
                </c:pt>
                <c:pt idx="1003">
                  <c:v>10.039999999999999</c:v>
                </c:pt>
                <c:pt idx="1004">
                  <c:v>10.050000000000001</c:v>
                </c:pt>
                <c:pt idx="1005">
                  <c:v>10.06</c:v>
                </c:pt>
                <c:pt idx="1006">
                  <c:v>10.07</c:v>
                </c:pt>
                <c:pt idx="1007">
                  <c:v>10.08</c:v>
                </c:pt>
                <c:pt idx="1008">
                  <c:v>10.09</c:v>
                </c:pt>
                <c:pt idx="1009">
                  <c:v>10.1</c:v>
                </c:pt>
                <c:pt idx="1010">
                  <c:v>10.11</c:v>
                </c:pt>
                <c:pt idx="1011">
                  <c:v>10.119999999999999</c:v>
                </c:pt>
                <c:pt idx="1012">
                  <c:v>10.130000000000001</c:v>
                </c:pt>
                <c:pt idx="1013">
                  <c:v>10.14</c:v>
                </c:pt>
                <c:pt idx="1014">
                  <c:v>10.15</c:v>
                </c:pt>
                <c:pt idx="1015">
                  <c:v>10.16</c:v>
                </c:pt>
                <c:pt idx="1016">
                  <c:v>10.17</c:v>
                </c:pt>
                <c:pt idx="1017">
                  <c:v>10.18</c:v>
                </c:pt>
                <c:pt idx="1018">
                  <c:v>10.19</c:v>
                </c:pt>
                <c:pt idx="1019">
                  <c:v>10.199999999999999</c:v>
                </c:pt>
                <c:pt idx="1020">
                  <c:v>10.210000000000001</c:v>
                </c:pt>
                <c:pt idx="1021">
                  <c:v>10.220000000000001</c:v>
                </c:pt>
                <c:pt idx="1022">
                  <c:v>10.23</c:v>
                </c:pt>
                <c:pt idx="1023">
                  <c:v>10.24</c:v>
                </c:pt>
                <c:pt idx="1024">
                  <c:v>10.25</c:v>
                </c:pt>
                <c:pt idx="1025">
                  <c:v>10.26</c:v>
                </c:pt>
                <c:pt idx="1026">
                  <c:v>10.27</c:v>
                </c:pt>
                <c:pt idx="1027">
                  <c:v>10.28</c:v>
                </c:pt>
                <c:pt idx="1028">
                  <c:v>10.29</c:v>
                </c:pt>
                <c:pt idx="1029">
                  <c:v>10.3</c:v>
                </c:pt>
                <c:pt idx="1030">
                  <c:v>10.31</c:v>
                </c:pt>
                <c:pt idx="1031">
                  <c:v>10.32</c:v>
                </c:pt>
                <c:pt idx="1032">
                  <c:v>10.33</c:v>
                </c:pt>
                <c:pt idx="1033">
                  <c:v>10.34</c:v>
                </c:pt>
                <c:pt idx="1034">
                  <c:v>10.35</c:v>
                </c:pt>
                <c:pt idx="1035">
                  <c:v>10.36</c:v>
                </c:pt>
                <c:pt idx="1036">
                  <c:v>10.37</c:v>
                </c:pt>
                <c:pt idx="1037">
                  <c:v>10.38</c:v>
                </c:pt>
                <c:pt idx="1038">
                  <c:v>10.39</c:v>
                </c:pt>
                <c:pt idx="1039">
                  <c:v>10.4</c:v>
                </c:pt>
                <c:pt idx="1040">
                  <c:v>10.41</c:v>
                </c:pt>
                <c:pt idx="1041">
                  <c:v>10.42</c:v>
                </c:pt>
                <c:pt idx="1042">
                  <c:v>10.43</c:v>
                </c:pt>
                <c:pt idx="1043">
                  <c:v>10.44</c:v>
                </c:pt>
                <c:pt idx="1044">
                  <c:v>10.45</c:v>
                </c:pt>
                <c:pt idx="1045">
                  <c:v>10.46</c:v>
                </c:pt>
                <c:pt idx="1046">
                  <c:v>10.47</c:v>
                </c:pt>
                <c:pt idx="1047">
                  <c:v>10.48</c:v>
                </c:pt>
                <c:pt idx="1048">
                  <c:v>10.49</c:v>
                </c:pt>
                <c:pt idx="1049">
                  <c:v>10.5</c:v>
                </c:pt>
                <c:pt idx="1050">
                  <c:v>10.51</c:v>
                </c:pt>
                <c:pt idx="1051">
                  <c:v>10.52</c:v>
                </c:pt>
                <c:pt idx="1052">
                  <c:v>10.53</c:v>
                </c:pt>
                <c:pt idx="1053">
                  <c:v>10.54</c:v>
                </c:pt>
                <c:pt idx="1054">
                  <c:v>10.55</c:v>
                </c:pt>
                <c:pt idx="1055">
                  <c:v>10.56</c:v>
                </c:pt>
                <c:pt idx="1056">
                  <c:v>10.57</c:v>
                </c:pt>
                <c:pt idx="1057">
                  <c:v>10.58</c:v>
                </c:pt>
                <c:pt idx="1058">
                  <c:v>10.59</c:v>
                </c:pt>
                <c:pt idx="1059">
                  <c:v>10.6</c:v>
                </c:pt>
                <c:pt idx="1060">
                  <c:v>10.61</c:v>
                </c:pt>
                <c:pt idx="1061">
                  <c:v>10.62</c:v>
                </c:pt>
                <c:pt idx="1062">
                  <c:v>10.63</c:v>
                </c:pt>
                <c:pt idx="1063">
                  <c:v>10.64</c:v>
                </c:pt>
                <c:pt idx="1064">
                  <c:v>10.65</c:v>
                </c:pt>
                <c:pt idx="1065">
                  <c:v>10.66</c:v>
                </c:pt>
                <c:pt idx="1066">
                  <c:v>10.67</c:v>
                </c:pt>
                <c:pt idx="1067">
                  <c:v>10.68</c:v>
                </c:pt>
                <c:pt idx="1068">
                  <c:v>10.69</c:v>
                </c:pt>
                <c:pt idx="1069">
                  <c:v>10.7</c:v>
                </c:pt>
                <c:pt idx="1070">
                  <c:v>10.71</c:v>
                </c:pt>
                <c:pt idx="1071">
                  <c:v>10.72</c:v>
                </c:pt>
                <c:pt idx="1072">
                  <c:v>10.73</c:v>
                </c:pt>
                <c:pt idx="1073">
                  <c:v>10.74</c:v>
                </c:pt>
                <c:pt idx="1074">
                  <c:v>10.75</c:v>
                </c:pt>
                <c:pt idx="1075">
                  <c:v>10.76</c:v>
                </c:pt>
                <c:pt idx="1076">
                  <c:v>10.77</c:v>
                </c:pt>
                <c:pt idx="1077">
                  <c:v>10.78</c:v>
                </c:pt>
                <c:pt idx="1078">
                  <c:v>10.79</c:v>
                </c:pt>
                <c:pt idx="1079">
                  <c:v>10.8</c:v>
                </c:pt>
                <c:pt idx="1080">
                  <c:v>10.81</c:v>
                </c:pt>
                <c:pt idx="1081">
                  <c:v>10.82</c:v>
                </c:pt>
                <c:pt idx="1082">
                  <c:v>10.83</c:v>
                </c:pt>
                <c:pt idx="1083">
                  <c:v>10.84</c:v>
                </c:pt>
                <c:pt idx="1084">
                  <c:v>10.85</c:v>
                </c:pt>
                <c:pt idx="1085">
                  <c:v>10.86</c:v>
                </c:pt>
                <c:pt idx="1086">
                  <c:v>10.87</c:v>
                </c:pt>
                <c:pt idx="1087">
                  <c:v>10.88</c:v>
                </c:pt>
                <c:pt idx="1088">
                  <c:v>10.89</c:v>
                </c:pt>
                <c:pt idx="1089">
                  <c:v>10.9</c:v>
                </c:pt>
                <c:pt idx="1090">
                  <c:v>10.91</c:v>
                </c:pt>
                <c:pt idx="1091">
                  <c:v>10.92</c:v>
                </c:pt>
                <c:pt idx="1092">
                  <c:v>10.93</c:v>
                </c:pt>
                <c:pt idx="1093">
                  <c:v>10.94</c:v>
                </c:pt>
                <c:pt idx="1094">
                  <c:v>10.95</c:v>
                </c:pt>
                <c:pt idx="1095">
                  <c:v>10.96</c:v>
                </c:pt>
                <c:pt idx="1096">
                  <c:v>10.97</c:v>
                </c:pt>
                <c:pt idx="1097">
                  <c:v>10.98</c:v>
                </c:pt>
                <c:pt idx="1098">
                  <c:v>10.99</c:v>
                </c:pt>
                <c:pt idx="1099">
                  <c:v>11</c:v>
                </c:pt>
                <c:pt idx="1100">
                  <c:v>11.01</c:v>
                </c:pt>
                <c:pt idx="1101">
                  <c:v>11.02</c:v>
                </c:pt>
                <c:pt idx="1102">
                  <c:v>11.03</c:v>
                </c:pt>
                <c:pt idx="1103">
                  <c:v>11.04</c:v>
                </c:pt>
                <c:pt idx="1104">
                  <c:v>11.05</c:v>
                </c:pt>
                <c:pt idx="1105">
                  <c:v>11.06</c:v>
                </c:pt>
                <c:pt idx="1106">
                  <c:v>11.07</c:v>
                </c:pt>
                <c:pt idx="1107">
                  <c:v>11.08</c:v>
                </c:pt>
                <c:pt idx="1108">
                  <c:v>11.09</c:v>
                </c:pt>
                <c:pt idx="1109">
                  <c:v>11.1</c:v>
                </c:pt>
                <c:pt idx="1110">
                  <c:v>11.11</c:v>
                </c:pt>
                <c:pt idx="1111">
                  <c:v>11.12</c:v>
                </c:pt>
                <c:pt idx="1112">
                  <c:v>11.13</c:v>
                </c:pt>
                <c:pt idx="1113">
                  <c:v>11.14</c:v>
                </c:pt>
                <c:pt idx="1114">
                  <c:v>11.15</c:v>
                </c:pt>
                <c:pt idx="1115">
                  <c:v>11.16</c:v>
                </c:pt>
                <c:pt idx="1116">
                  <c:v>11.17</c:v>
                </c:pt>
                <c:pt idx="1117">
                  <c:v>11.18</c:v>
                </c:pt>
                <c:pt idx="1118">
                  <c:v>11.19</c:v>
                </c:pt>
                <c:pt idx="1119">
                  <c:v>11.2</c:v>
                </c:pt>
                <c:pt idx="1120">
                  <c:v>11.21</c:v>
                </c:pt>
                <c:pt idx="1121">
                  <c:v>11.22</c:v>
                </c:pt>
                <c:pt idx="1122">
                  <c:v>11.23</c:v>
                </c:pt>
                <c:pt idx="1123">
                  <c:v>11.24</c:v>
                </c:pt>
                <c:pt idx="1124">
                  <c:v>11.25</c:v>
                </c:pt>
                <c:pt idx="1125">
                  <c:v>11.26</c:v>
                </c:pt>
                <c:pt idx="1126">
                  <c:v>11.27</c:v>
                </c:pt>
                <c:pt idx="1127">
                  <c:v>11.28</c:v>
                </c:pt>
                <c:pt idx="1128">
                  <c:v>11.29</c:v>
                </c:pt>
                <c:pt idx="1129">
                  <c:v>11.3</c:v>
                </c:pt>
                <c:pt idx="1130">
                  <c:v>11.31</c:v>
                </c:pt>
                <c:pt idx="1131">
                  <c:v>11.32</c:v>
                </c:pt>
                <c:pt idx="1132">
                  <c:v>11.33</c:v>
                </c:pt>
                <c:pt idx="1133">
                  <c:v>11.34</c:v>
                </c:pt>
                <c:pt idx="1134">
                  <c:v>11.35</c:v>
                </c:pt>
                <c:pt idx="1135">
                  <c:v>11.36</c:v>
                </c:pt>
                <c:pt idx="1136">
                  <c:v>11.37</c:v>
                </c:pt>
                <c:pt idx="1137">
                  <c:v>11.38</c:v>
                </c:pt>
                <c:pt idx="1138">
                  <c:v>11.39</c:v>
                </c:pt>
                <c:pt idx="1139">
                  <c:v>11.4</c:v>
                </c:pt>
                <c:pt idx="1140">
                  <c:v>11.41</c:v>
                </c:pt>
                <c:pt idx="1141">
                  <c:v>11.42</c:v>
                </c:pt>
                <c:pt idx="1142">
                  <c:v>11.43</c:v>
                </c:pt>
                <c:pt idx="1143">
                  <c:v>11.44</c:v>
                </c:pt>
                <c:pt idx="1144">
                  <c:v>11.45</c:v>
                </c:pt>
                <c:pt idx="1145">
                  <c:v>11.46</c:v>
                </c:pt>
                <c:pt idx="1146">
                  <c:v>11.47</c:v>
                </c:pt>
                <c:pt idx="1147">
                  <c:v>11.48</c:v>
                </c:pt>
                <c:pt idx="1148">
                  <c:v>11.49</c:v>
                </c:pt>
                <c:pt idx="1149">
                  <c:v>11.5</c:v>
                </c:pt>
                <c:pt idx="1150">
                  <c:v>11.51</c:v>
                </c:pt>
                <c:pt idx="1151">
                  <c:v>11.52</c:v>
                </c:pt>
                <c:pt idx="1152">
                  <c:v>11.53</c:v>
                </c:pt>
                <c:pt idx="1153">
                  <c:v>11.54</c:v>
                </c:pt>
                <c:pt idx="1154">
                  <c:v>11.55</c:v>
                </c:pt>
                <c:pt idx="1155">
                  <c:v>11.56</c:v>
                </c:pt>
                <c:pt idx="1156">
                  <c:v>11.57</c:v>
                </c:pt>
                <c:pt idx="1157">
                  <c:v>11.58</c:v>
                </c:pt>
                <c:pt idx="1158">
                  <c:v>11.59</c:v>
                </c:pt>
                <c:pt idx="1159">
                  <c:v>11.6</c:v>
                </c:pt>
                <c:pt idx="1160">
                  <c:v>11.61</c:v>
                </c:pt>
                <c:pt idx="1161">
                  <c:v>11.62</c:v>
                </c:pt>
                <c:pt idx="1162">
                  <c:v>11.63</c:v>
                </c:pt>
                <c:pt idx="1163">
                  <c:v>11.64</c:v>
                </c:pt>
                <c:pt idx="1164">
                  <c:v>11.65</c:v>
                </c:pt>
                <c:pt idx="1165">
                  <c:v>11.66</c:v>
                </c:pt>
                <c:pt idx="1166">
                  <c:v>11.67</c:v>
                </c:pt>
                <c:pt idx="1167">
                  <c:v>11.68</c:v>
                </c:pt>
                <c:pt idx="1168">
                  <c:v>11.69</c:v>
                </c:pt>
                <c:pt idx="1169">
                  <c:v>11.7</c:v>
                </c:pt>
                <c:pt idx="1170">
                  <c:v>11.71</c:v>
                </c:pt>
                <c:pt idx="1171">
                  <c:v>11.72</c:v>
                </c:pt>
                <c:pt idx="1172">
                  <c:v>11.73</c:v>
                </c:pt>
                <c:pt idx="1173">
                  <c:v>11.74</c:v>
                </c:pt>
                <c:pt idx="1174">
                  <c:v>11.75</c:v>
                </c:pt>
                <c:pt idx="1175">
                  <c:v>11.76</c:v>
                </c:pt>
                <c:pt idx="1176">
                  <c:v>11.77</c:v>
                </c:pt>
                <c:pt idx="1177">
                  <c:v>11.78</c:v>
                </c:pt>
                <c:pt idx="1178">
                  <c:v>11.79</c:v>
                </c:pt>
                <c:pt idx="1179">
                  <c:v>11.8</c:v>
                </c:pt>
                <c:pt idx="1180">
                  <c:v>11.81</c:v>
                </c:pt>
                <c:pt idx="1181">
                  <c:v>11.82</c:v>
                </c:pt>
                <c:pt idx="1182">
                  <c:v>11.83</c:v>
                </c:pt>
                <c:pt idx="1183">
                  <c:v>11.84</c:v>
                </c:pt>
                <c:pt idx="1184">
                  <c:v>11.85</c:v>
                </c:pt>
                <c:pt idx="1185">
                  <c:v>11.86</c:v>
                </c:pt>
                <c:pt idx="1186">
                  <c:v>11.87</c:v>
                </c:pt>
                <c:pt idx="1187">
                  <c:v>11.88</c:v>
                </c:pt>
                <c:pt idx="1188">
                  <c:v>11.89</c:v>
                </c:pt>
                <c:pt idx="1189">
                  <c:v>11.9</c:v>
                </c:pt>
                <c:pt idx="1190">
                  <c:v>11.91</c:v>
                </c:pt>
                <c:pt idx="1191">
                  <c:v>11.92</c:v>
                </c:pt>
                <c:pt idx="1192">
                  <c:v>11.93</c:v>
                </c:pt>
                <c:pt idx="1193">
                  <c:v>11.94</c:v>
                </c:pt>
                <c:pt idx="1194">
                  <c:v>11.95</c:v>
                </c:pt>
                <c:pt idx="1195">
                  <c:v>11.96</c:v>
                </c:pt>
                <c:pt idx="1196">
                  <c:v>11.97</c:v>
                </c:pt>
                <c:pt idx="1197">
                  <c:v>11.98</c:v>
                </c:pt>
                <c:pt idx="1198">
                  <c:v>11.99</c:v>
                </c:pt>
                <c:pt idx="1199">
                  <c:v>12</c:v>
                </c:pt>
                <c:pt idx="1200">
                  <c:v>12.01</c:v>
                </c:pt>
                <c:pt idx="1201">
                  <c:v>12.02</c:v>
                </c:pt>
                <c:pt idx="1202">
                  <c:v>12.03</c:v>
                </c:pt>
                <c:pt idx="1203">
                  <c:v>12.04</c:v>
                </c:pt>
                <c:pt idx="1204">
                  <c:v>12.05</c:v>
                </c:pt>
                <c:pt idx="1205">
                  <c:v>12.06</c:v>
                </c:pt>
                <c:pt idx="1206">
                  <c:v>12.07</c:v>
                </c:pt>
                <c:pt idx="1207">
                  <c:v>12.08</c:v>
                </c:pt>
                <c:pt idx="1208">
                  <c:v>12.09</c:v>
                </c:pt>
                <c:pt idx="1209">
                  <c:v>12.1</c:v>
                </c:pt>
                <c:pt idx="1210">
                  <c:v>12.11</c:v>
                </c:pt>
                <c:pt idx="1211">
                  <c:v>12.12</c:v>
                </c:pt>
                <c:pt idx="1212">
                  <c:v>12.13</c:v>
                </c:pt>
                <c:pt idx="1213">
                  <c:v>12.14</c:v>
                </c:pt>
                <c:pt idx="1214">
                  <c:v>12.15</c:v>
                </c:pt>
                <c:pt idx="1215">
                  <c:v>12.16</c:v>
                </c:pt>
                <c:pt idx="1216">
                  <c:v>12.17</c:v>
                </c:pt>
                <c:pt idx="1217">
                  <c:v>12.18</c:v>
                </c:pt>
                <c:pt idx="1218">
                  <c:v>12.19</c:v>
                </c:pt>
                <c:pt idx="1219">
                  <c:v>12.2</c:v>
                </c:pt>
                <c:pt idx="1220">
                  <c:v>12.21</c:v>
                </c:pt>
                <c:pt idx="1221">
                  <c:v>12.22</c:v>
                </c:pt>
                <c:pt idx="1222">
                  <c:v>12.23</c:v>
                </c:pt>
                <c:pt idx="1223">
                  <c:v>12.24</c:v>
                </c:pt>
                <c:pt idx="1224">
                  <c:v>12.25</c:v>
                </c:pt>
                <c:pt idx="1225">
                  <c:v>12.26</c:v>
                </c:pt>
                <c:pt idx="1226">
                  <c:v>12.27</c:v>
                </c:pt>
                <c:pt idx="1227">
                  <c:v>12.28</c:v>
                </c:pt>
                <c:pt idx="1228">
                  <c:v>12.29</c:v>
                </c:pt>
                <c:pt idx="1229">
                  <c:v>12.3</c:v>
                </c:pt>
                <c:pt idx="1230">
                  <c:v>12.31</c:v>
                </c:pt>
                <c:pt idx="1231">
                  <c:v>12.32</c:v>
                </c:pt>
                <c:pt idx="1232">
                  <c:v>12.33</c:v>
                </c:pt>
                <c:pt idx="1233">
                  <c:v>12.34</c:v>
                </c:pt>
                <c:pt idx="1234">
                  <c:v>12.35</c:v>
                </c:pt>
                <c:pt idx="1235">
                  <c:v>12.36</c:v>
                </c:pt>
                <c:pt idx="1236">
                  <c:v>12.37</c:v>
                </c:pt>
                <c:pt idx="1237">
                  <c:v>12.38</c:v>
                </c:pt>
                <c:pt idx="1238">
                  <c:v>12.39</c:v>
                </c:pt>
                <c:pt idx="1239">
                  <c:v>12.4</c:v>
                </c:pt>
                <c:pt idx="1240">
                  <c:v>12.41</c:v>
                </c:pt>
                <c:pt idx="1241">
                  <c:v>12.42</c:v>
                </c:pt>
                <c:pt idx="1242">
                  <c:v>12.43</c:v>
                </c:pt>
                <c:pt idx="1243">
                  <c:v>12.44</c:v>
                </c:pt>
                <c:pt idx="1244">
                  <c:v>12.45</c:v>
                </c:pt>
                <c:pt idx="1245">
                  <c:v>12.46</c:v>
                </c:pt>
                <c:pt idx="1246">
                  <c:v>12.47</c:v>
                </c:pt>
                <c:pt idx="1247">
                  <c:v>12.48</c:v>
                </c:pt>
                <c:pt idx="1248">
                  <c:v>12.49</c:v>
                </c:pt>
                <c:pt idx="1249">
                  <c:v>12.5</c:v>
                </c:pt>
                <c:pt idx="1250">
                  <c:v>12.51</c:v>
                </c:pt>
                <c:pt idx="1251">
                  <c:v>12.52</c:v>
                </c:pt>
                <c:pt idx="1252">
                  <c:v>12.53</c:v>
                </c:pt>
                <c:pt idx="1253">
                  <c:v>12.54</c:v>
                </c:pt>
                <c:pt idx="1254">
                  <c:v>12.55</c:v>
                </c:pt>
                <c:pt idx="1255">
                  <c:v>12.56</c:v>
                </c:pt>
                <c:pt idx="1256">
                  <c:v>12.57</c:v>
                </c:pt>
                <c:pt idx="1257">
                  <c:v>12.58</c:v>
                </c:pt>
                <c:pt idx="1258">
                  <c:v>12.59</c:v>
                </c:pt>
                <c:pt idx="1259">
                  <c:v>12.6</c:v>
                </c:pt>
                <c:pt idx="1260">
                  <c:v>12.61</c:v>
                </c:pt>
                <c:pt idx="1261">
                  <c:v>12.62</c:v>
                </c:pt>
                <c:pt idx="1262">
                  <c:v>12.63</c:v>
                </c:pt>
                <c:pt idx="1263">
                  <c:v>12.64</c:v>
                </c:pt>
                <c:pt idx="1264">
                  <c:v>12.65</c:v>
                </c:pt>
                <c:pt idx="1265">
                  <c:v>12.66</c:v>
                </c:pt>
                <c:pt idx="1266">
                  <c:v>12.67</c:v>
                </c:pt>
                <c:pt idx="1267">
                  <c:v>12.68</c:v>
                </c:pt>
                <c:pt idx="1268">
                  <c:v>12.69</c:v>
                </c:pt>
                <c:pt idx="1269">
                  <c:v>12.7</c:v>
                </c:pt>
                <c:pt idx="1270">
                  <c:v>12.71</c:v>
                </c:pt>
                <c:pt idx="1271">
                  <c:v>12.72</c:v>
                </c:pt>
                <c:pt idx="1272">
                  <c:v>12.73</c:v>
                </c:pt>
                <c:pt idx="1273">
                  <c:v>12.74</c:v>
                </c:pt>
                <c:pt idx="1274">
                  <c:v>12.75</c:v>
                </c:pt>
                <c:pt idx="1275">
                  <c:v>12.76</c:v>
                </c:pt>
                <c:pt idx="1276">
                  <c:v>12.77</c:v>
                </c:pt>
                <c:pt idx="1277">
                  <c:v>12.78</c:v>
                </c:pt>
                <c:pt idx="1278">
                  <c:v>12.79</c:v>
                </c:pt>
                <c:pt idx="1279">
                  <c:v>12.8</c:v>
                </c:pt>
                <c:pt idx="1280">
                  <c:v>12.81</c:v>
                </c:pt>
                <c:pt idx="1281">
                  <c:v>12.82</c:v>
                </c:pt>
                <c:pt idx="1282">
                  <c:v>12.83</c:v>
                </c:pt>
                <c:pt idx="1283">
                  <c:v>12.84</c:v>
                </c:pt>
                <c:pt idx="1284">
                  <c:v>12.85</c:v>
                </c:pt>
                <c:pt idx="1285">
                  <c:v>12.86</c:v>
                </c:pt>
                <c:pt idx="1286">
                  <c:v>12.87</c:v>
                </c:pt>
                <c:pt idx="1287">
                  <c:v>12.88</c:v>
                </c:pt>
                <c:pt idx="1288">
                  <c:v>12.89</c:v>
                </c:pt>
                <c:pt idx="1289">
                  <c:v>12.9</c:v>
                </c:pt>
                <c:pt idx="1290">
                  <c:v>12.91</c:v>
                </c:pt>
                <c:pt idx="1291">
                  <c:v>12.92</c:v>
                </c:pt>
                <c:pt idx="1292">
                  <c:v>12.93</c:v>
                </c:pt>
                <c:pt idx="1293">
                  <c:v>12.94</c:v>
                </c:pt>
                <c:pt idx="1294">
                  <c:v>12.95</c:v>
                </c:pt>
                <c:pt idx="1295">
                  <c:v>12.96</c:v>
                </c:pt>
                <c:pt idx="1296">
                  <c:v>12.97</c:v>
                </c:pt>
                <c:pt idx="1297">
                  <c:v>12.98</c:v>
                </c:pt>
                <c:pt idx="1298">
                  <c:v>12.99</c:v>
                </c:pt>
                <c:pt idx="1299">
                  <c:v>13</c:v>
                </c:pt>
                <c:pt idx="1300">
                  <c:v>13.01</c:v>
                </c:pt>
                <c:pt idx="1301">
                  <c:v>13.02</c:v>
                </c:pt>
                <c:pt idx="1302">
                  <c:v>13.03</c:v>
                </c:pt>
                <c:pt idx="1303">
                  <c:v>13.04</c:v>
                </c:pt>
                <c:pt idx="1304">
                  <c:v>13.05</c:v>
                </c:pt>
                <c:pt idx="1305">
                  <c:v>13.06</c:v>
                </c:pt>
                <c:pt idx="1306">
                  <c:v>13.07</c:v>
                </c:pt>
                <c:pt idx="1307">
                  <c:v>13.08</c:v>
                </c:pt>
                <c:pt idx="1308">
                  <c:v>13.09</c:v>
                </c:pt>
                <c:pt idx="1309">
                  <c:v>13.1</c:v>
                </c:pt>
                <c:pt idx="1310">
                  <c:v>13.11</c:v>
                </c:pt>
                <c:pt idx="1311">
                  <c:v>13.12</c:v>
                </c:pt>
                <c:pt idx="1312">
                  <c:v>13.13</c:v>
                </c:pt>
                <c:pt idx="1313">
                  <c:v>13.14</c:v>
                </c:pt>
                <c:pt idx="1314">
                  <c:v>13.15</c:v>
                </c:pt>
                <c:pt idx="1315">
                  <c:v>13.16</c:v>
                </c:pt>
                <c:pt idx="1316">
                  <c:v>13.17</c:v>
                </c:pt>
                <c:pt idx="1317">
                  <c:v>13.18</c:v>
                </c:pt>
                <c:pt idx="1318">
                  <c:v>13.19</c:v>
                </c:pt>
                <c:pt idx="1319">
                  <c:v>13.2</c:v>
                </c:pt>
                <c:pt idx="1320">
                  <c:v>13.21</c:v>
                </c:pt>
                <c:pt idx="1321">
                  <c:v>13.22</c:v>
                </c:pt>
                <c:pt idx="1322">
                  <c:v>13.23</c:v>
                </c:pt>
                <c:pt idx="1323">
                  <c:v>13.24</c:v>
                </c:pt>
                <c:pt idx="1324">
                  <c:v>13.25</c:v>
                </c:pt>
                <c:pt idx="1325">
                  <c:v>13.26</c:v>
                </c:pt>
                <c:pt idx="1326">
                  <c:v>13.27</c:v>
                </c:pt>
                <c:pt idx="1327">
                  <c:v>13.28</c:v>
                </c:pt>
                <c:pt idx="1328">
                  <c:v>13.29</c:v>
                </c:pt>
                <c:pt idx="1329">
                  <c:v>13.3</c:v>
                </c:pt>
                <c:pt idx="1330">
                  <c:v>13.31</c:v>
                </c:pt>
                <c:pt idx="1331">
                  <c:v>13.32</c:v>
                </c:pt>
                <c:pt idx="1332">
                  <c:v>13.33</c:v>
                </c:pt>
                <c:pt idx="1333">
                  <c:v>13.34</c:v>
                </c:pt>
                <c:pt idx="1334">
                  <c:v>13.35</c:v>
                </c:pt>
                <c:pt idx="1335">
                  <c:v>13.36</c:v>
                </c:pt>
                <c:pt idx="1336">
                  <c:v>13.37</c:v>
                </c:pt>
                <c:pt idx="1337">
                  <c:v>13.38</c:v>
                </c:pt>
                <c:pt idx="1338">
                  <c:v>13.39</c:v>
                </c:pt>
                <c:pt idx="1339">
                  <c:v>13.4</c:v>
                </c:pt>
                <c:pt idx="1340">
                  <c:v>13.41</c:v>
                </c:pt>
                <c:pt idx="1341">
                  <c:v>13.42</c:v>
                </c:pt>
                <c:pt idx="1342">
                  <c:v>13.43</c:v>
                </c:pt>
                <c:pt idx="1343">
                  <c:v>13.44</c:v>
                </c:pt>
                <c:pt idx="1344">
                  <c:v>13.45</c:v>
                </c:pt>
                <c:pt idx="1345">
                  <c:v>13.46</c:v>
                </c:pt>
                <c:pt idx="1346">
                  <c:v>13.47</c:v>
                </c:pt>
                <c:pt idx="1347">
                  <c:v>13.48</c:v>
                </c:pt>
                <c:pt idx="1348">
                  <c:v>13.49</c:v>
                </c:pt>
                <c:pt idx="1349">
                  <c:v>13.5</c:v>
                </c:pt>
                <c:pt idx="1350">
                  <c:v>13.51</c:v>
                </c:pt>
                <c:pt idx="1351">
                  <c:v>13.52</c:v>
                </c:pt>
                <c:pt idx="1352">
                  <c:v>13.53</c:v>
                </c:pt>
                <c:pt idx="1353">
                  <c:v>13.54</c:v>
                </c:pt>
                <c:pt idx="1354">
                  <c:v>13.55</c:v>
                </c:pt>
                <c:pt idx="1355">
                  <c:v>13.56</c:v>
                </c:pt>
                <c:pt idx="1356">
                  <c:v>13.57</c:v>
                </c:pt>
                <c:pt idx="1357">
                  <c:v>13.58</c:v>
                </c:pt>
                <c:pt idx="1358">
                  <c:v>13.59</c:v>
                </c:pt>
                <c:pt idx="1359">
                  <c:v>13.6</c:v>
                </c:pt>
                <c:pt idx="1360">
                  <c:v>13.61</c:v>
                </c:pt>
                <c:pt idx="1361">
                  <c:v>13.62</c:v>
                </c:pt>
                <c:pt idx="1362">
                  <c:v>13.63</c:v>
                </c:pt>
                <c:pt idx="1363">
                  <c:v>13.64</c:v>
                </c:pt>
                <c:pt idx="1364">
                  <c:v>13.65</c:v>
                </c:pt>
                <c:pt idx="1365">
                  <c:v>13.66</c:v>
                </c:pt>
                <c:pt idx="1366">
                  <c:v>13.67</c:v>
                </c:pt>
                <c:pt idx="1367">
                  <c:v>13.68</c:v>
                </c:pt>
                <c:pt idx="1368">
                  <c:v>13.69</c:v>
                </c:pt>
                <c:pt idx="1369">
                  <c:v>13.7</c:v>
                </c:pt>
                <c:pt idx="1370">
                  <c:v>13.71</c:v>
                </c:pt>
                <c:pt idx="1371">
                  <c:v>13.72</c:v>
                </c:pt>
                <c:pt idx="1372">
                  <c:v>13.73</c:v>
                </c:pt>
                <c:pt idx="1373">
                  <c:v>13.74</c:v>
                </c:pt>
                <c:pt idx="1374">
                  <c:v>13.75</c:v>
                </c:pt>
                <c:pt idx="1375">
                  <c:v>13.76</c:v>
                </c:pt>
                <c:pt idx="1376">
                  <c:v>13.77</c:v>
                </c:pt>
                <c:pt idx="1377">
                  <c:v>13.78</c:v>
                </c:pt>
                <c:pt idx="1378">
                  <c:v>13.79</c:v>
                </c:pt>
                <c:pt idx="1379">
                  <c:v>13.8</c:v>
                </c:pt>
                <c:pt idx="1380">
                  <c:v>13.81</c:v>
                </c:pt>
                <c:pt idx="1381">
                  <c:v>13.82</c:v>
                </c:pt>
                <c:pt idx="1382">
                  <c:v>13.83</c:v>
                </c:pt>
                <c:pt idx="1383">
                  <c:v>13.84</c:v>
                </c:pt>
                <c:pt idx="1384">
                  <c:v>13.85</c:v>
                </c:pt>
                <c:pt idx="1385">
                  <c:v>13.86</c:v>
                </c:pt>
                <c:pt idx="1386">
                  <c:v>13.87</c:v>
                </c:pt>
                <c:pt idx="1387">
                  <c:v>13.88</c:v>
                </c:pt>
                <c:pt idx="1388">
                  <c:v>13.89</c:v>
                </c:pt>
                <c:pt idx="1389">
                  <c:v>13.9</c:v>
                </c:pt>
                <c:pt idx="1390">
                  <c:v>13.91</c:v>
                </c:pt>
                <c:pt idx="1391">
                  <c:v>13.92</c:v>
                </c:pt>
                <c:pt idx="1392">
                  <c:v>13.93</c:v>
                </c:pt>
                <c:pt idx="1393">
                  <c:v>13.94</c:v>
                </c:pt>
                <c:pt idx="1394">
                  <c:v>13.95</c:v>
                </c:pt>
                <c:pt idx="1395">
                  <c:v>13.96</c:v>
                </c:pt>
                <c:pt idx="1396">
                  <c:v>13.97</c:v>
                </c:pt>
                <c:pt idx="1397">
                  <c:v>13.98</c:v>
                </c:pt>
                <c:pt idx="1398">
                  <c:v>13.99</c:v>
                </c:pt>
                <c:pt idx="1399">
                  <c:v>14</c:v>
                </c:pt>
                <c:pt idx="1400">
                  <c:v>14.01</c:v>
                </c:pt>
                <c:pt idx="1401">
                  <c:v>14.02</c:v>
                </c:pt>
                <c:pt idx="1402">
                  <c:v>14.03</c:v>
                </c:pt>
                <c:pt idx="1403">
                  <c:v>14.04</c:v>
                </c:pt>
                <c:pt idx="1404">
                  <c:v>14.05</c:v>
                </c:pt>
                <c:pt idx="1405">
                  <c:v>14.06</c:v>
                </c:pt>
                <c:pt idx="1406">
                  <c:v>14.07</c:v>
                </c:pt>
                <c:pt idx="1407">
                  <c:v>14.08</c:v>
                </c:pt>
                <c:pt idx="1408">
                  <c:v>14.09</c:v>
                </c:pt>
                <c:pt idx="1409">
                  <c:v>14.1</c:v>
                </c:pt>
                <c:pt idx="1410">
                  <c:v>14.11</c:v>
                </c:pt>
                <c:pt idx="1411">
                  <c:v>14.12</c:v>
                </c:pt>
                <c:pt idx="1412">
                  <c:v>14.13</c:v>
                </c:pt>
                <c:pt idx="1413">
                  <c:v>14.14</c:v>
                </c:pt>
                <c:pt idx="1414">
                  <c:v>14.15</c:v>
                </c:pt>
                <c:pt idx="1415">
                  <c:v>14.16</c:v>
                </c:pt>
                <c:pt idx="1416">
                  <c:v>14.17</c:v>
                </c:pt>
                <c:pt idx="1417">
                  <c:v>14.18</c:v>
                </c:pt>
                <c:pt idx="1418">
                  <c:v>14.19</c:v>
                </c:pt>
                <c:pt idx="1419">
                  <c:v>14.2</c:v>
                </c:pt>
                <c:pt idx="1420">
                  <c:v>14.21</c:v>
                </c:pt>
                <c:pt idx="1421">
                  <c:v>14.22</c:v>
                </c:pt>
                <c:pt idx="1422">
                  <c:v>14.23</c:v>
                </c:pt>
                <c:pt idx="1423">
                  <c:v>14.24</c:v>
                </c:pt>
                <c:pt idx="1424">
                  <c:v>14.25</c:v>
                </c:pt>
                <c:pt idx="1425">
                  <c:v>14.26</c:v>
                </c:pt>
                <c:pt idx="1426">
                  <c:v>14.27</c:v>
                </c:pt>
                <c:pt idx="1427">
                  <c:v>14.28</c:v>
                </c:pt>
                <c:pt idx="1428">
                  <c:v>14.29</c:v>
                </c:pt>
                <c:pt idx="1429">
                  <c:v>14.3</c:v>
                </c:pt>
                <c:pt idx="1430">
                  <c:v>14.31</c:v>
                </c:pt>
                <c:pt idx="1431">
                  <c:v>14.32</c:v>
                </c:pt>
                <c:pt idx="1432">
                  <c:v>14.33</c:v>
                </c:pt>
                <c:pt idx="1433">
                  <c:v>14.34</c:v>
                </c:pt>
                <c:pt idx="1434">
                  <c:v>14.35</c:v>
                </c:pt>
                <c:pt idx="1435">
                  <c:v>14.36</c:v>
                </c:pt>
                <c:pt idx="1436">
                  <c:v>14.37</c:v>
                </c:pt>
                <c:pt idx="1437">
                  <c:v>14.38</c:v>
                </c:pt>
                <c:pt idx="1438">
                  <c:v>14.39</c:v>
                </c:pt>
                <c:pt idx="1439">
                  <c:v>14.4</c:v>
                </c:pt>
                <c:pt idx="1440">
                  <c:v>14.41</c:v>
                </c:pt>
                <c:pt idx="1441">
                  <c:v>14.42</c:v>
                </c:pt>
                <c:pt idx="1442">
                  <c:v>14.43</c:v>
                </c:pt>
                <c:pt idx="1443">
                  <c:v>14.44</c:v>
                </c:pt>
                <c:pt idx="1444">
                  <c:v>14.45</c:v>
                </c:pt>
                <c:pt idx="1445">
                  <c:v>14.46</c:v>
                </c:pt>
                <c:pt idx="1446">
                  <c:v>14.47</c:v>
                </c:pt>
                <c:pt idx="1447">
                  <c:v>14.48</c:v>
                </c:pt>
                <c:pt idx="1448">
                  <c:v>14.49</c:v>
                </c:pt>
                <c:pt idx="1449">
                  <c:v>14.5</c:v>
                </c:pt>
                <c:pt idx="1450">
                  <c:v>14.51</c:v>
                </c:pt>
                <c:pt idx="1451">
                  <c:v>14.52</c:v>
                </c:pt>
                <c:pt idx="1452">
                  <c:v>14.53</c:v>
                </c:pt>
                <c:pt idx="1453">
                  <c:v>14.54</c:v>
                </c:pt>
                <c:pt idx="1454">
                  <c:v>14.55</c:v>
                </c:pt>
                <c:pt idx="1455">
                  <c:v>14.56</c:v>
                </c:pt>
                <c:pt idx="1456">
                  <c:v>14.57</c:v>
                </c:pt>
                <c:pt idx="1457">
                  <c:v>14.58</c:v>
                </c:pt>
                <c:pt idx="1458">
                  <c:v>14.59</c:v>
                </c:pt>
                <c:pt idx="1459">
                  <c:v>14.6</c:v>
                </c:pt>
                <c:pt idx="1460">
                  <c:v>14.61</c:v>
                </c:pt>
                <c:pt idx="1461">
                  <c:v>14.62</c:v>
                </c:pt>
                <c:pt idx="1462">
                  <c:v>14.63</c:v>
                </c:pt>
                <c:pt idx="1463">
                  <c:v>14.64</c:v>
                </c:pt>
                <c:pt idx="1464">
                  <c:v>14.65</c:v>
                </c:pt>
                <c:pt idx="1465">
                  <c:v>14.66</c:v>
                </c:pt>
                <c:pt idx="1466">
                  <c:v>14.67</c:v>
                </c:pt>
                <c:pt idx="1467">
                  <c:v>14.68</c:v>
                </c:pt>
                <c:pt idx="1468">
                  <c:v>14.69</c:v>
                </c:pt>
                <c:pt idx="1469">
                  <c:v>14.7</c:v>
                </c:pt>
                <c:pt idx="1470">
                  <c:v>14.71</c:v>
                </c:pt>
                <c:pt idx="1471">
                  <c:v>14.72</c:v>
                </c:pt>
                <c:pt idx="1472">
                  <c:v>14.73</c:v>
                </c:pt>
                <c:pt idx="1473">
                  <c:v>14.74</c:v>
                </c:pt>
                <c:pt idx="1474">
                  <c:v>14.75</c:v>
                </c:pt>
                <c:pt idx="1475">
                  <c:v>14.76</c:v>
                </c:pt>
                <c:pt idx="1476">
                  <c:v>14.77</c:v>
                </c:pt>
                <c:pt idx="1477">
                  <c:v>14.78</c:v>
                </c:pt>
                <c:pt idx="1478">
                  <c:v>14.79</c:v>
                </c:pt>
                <c:pt idx="1479">
                  <c:v>14.8</c:v>
                </c:pt>
                <c:pt idx="1480">
                  <c:v>14.81</c:v>
                </c:pt>
                <c:pt idx="1481">
                  <c:v>14.82</c:v>
                </c:pt>
                <c:pt idx="1482">
                  <c:v>14.83</c:v>
                </c:pt>
                <c:pt idx="1483">
                  <c:v>14.84</c:v>
                </c:pt>
                <c:pt idx="1484">
                  <c:v>14.85</c:v>
                </c:pt>
                <c:pt idx="1485">
                  <c:v>14.86</c:v>
                </c:pt>
                <c:pt idx="1486">
                  <c:v>14.87</c:v>
                </c:pt>
                <c:pt idx="1487">
                  <c:v>14.88</c:v>
                </c:pt>
                <c:pt idx="1488">
                  <c:v>14.89</c:v>
                </c:pt>
                <c:pt idx="1489">
                  <c:v>14.9</c:v>
                </c:pt>
                <c:pt idx="1490">
                  <c:v>14.91</c:v>
                </c:pt>
                <c:pt idx="1491">
                  <c:v>14.92</c:v>
                </c:pt>
                <c:pt idx="1492">
                  <c:v>14.93</c:v>
                </c:pt>
                <c:pt idx="1493">
                  <c:v>14.94</c:v>
                </c:pt>
                <c:pt idx="1494">
                  <c:v>14.95</c:v>
                </c:pt>
                <c:pt idx="1495">
                  <c:v>14.96</c:v>
                </c:pt>
                <c:pt idx="1496">
                  <c:v>14.97</c:v>
                </c:pt>
                <c:pt idx="1497">
                  <c:v>14.98</c:v>
                </c:pt>
                <c:pt idx="1498">
                  <c:v>14.99</c:v>
                </c:pt>
                <c:pt idx="1499">
                  <c:v>15</c:v>
                </c:pt>
                <c:pt idx="1500">
                  <c:v>15.01</c:v>
                </c:pt>
                <c:pt idx="1501">
                  <c:v>15.02</c:v>
                </c:pt>
                <c:pt idx="1502">
                  <c:v>15.03</c:v>
                </c:pt>
                <c:pt idx="1503">
                  <c:v>15.04</c:v>
                </c:pt>
                <c:pt idx="1504">
                  <c:v>15.05</c:v>
                </c:pt>
                <c:pt idx="1505">
                  <c:v>15.06</c:v>
                </c:pt>
                <c:pt idx="1506">
                  <c:v>15.07</c:v>
                </c:pt>
                <c:pt idx="1507">
                  <c:v>15.08</c:v>
                </c:pt>
                <c:pt idx="1508">
                  <c:v>15.09</c:v>
                </c:pt>
                <c:pt idx="1509">
                  <c:v>15.1</c:v>
                </c:pt>
                <c:pt idx="1510">
                  <c:v>15.11</c:v>
                </c:pt>
                <c:pt idx="1511">
                  <c:v>15.12</c:v>
                </c:pt>
                <c:pt idx="1512">
                  <c:v>15.13</c:v>
                </c:pt>
                <c:pt idx="1513">
                  <c:v>15.14</c:v>
                </c:pt>
                <c:pt idx="1514">
                  <c:v>15.15</c:v>
                </c:pt>
                <c:pt idx="1515">
                  <c:v>15.16</c:v>
                </c:pt>
                <c:pt idx="1516">
                  <c:v>15.17</c:v>
                </c:pt>
                <c:pt idx="1517">
                  <c:v>15.18</c:v>
                </c:pt>
                <c:pt idx="1518">
                  <c:v>15.19</c:v>
                </c:pt>
                <c:pt idx="1519">
                  <c:v>15.2</c:v>
                </c:pt>
                <c:pt idx="1520">
                  <c:v>15.21</c:v>
                </c:pt>
                <c:pt idx="1521">
                  <c:v>15.22</c:v>
                </c:pt>
                <c:pt idx="1522">
                  <c:v>15.23</c:v>
                </c:pt>
                <c:pt idx="1523">
                  <c:v>15.24</c:v>
                </c:pt>
                <c:pt idx="1524">
                  <c:v>15.25</c:v>
                </c:pt>
                <c:pt idx="1525">
                  <c:v>15.26</c:v>
                </c:pt>
                <c:pt idx="1526">
                  <c:v>15.27</c:v>
                </c:pt>
                <c:pt idx="1527">
                  <c:v>15.28</c:v>
                </c:pt>
                <c:pt idx="1528">
                  <c:v>15.29</c:v>
                </c:pt>
                <c:pt idx="1529">
                  <c:v>15.3</c:v>
                </c:pt>
                <c:pt idx="1530">
                  <c:v>15.31</c:v>
                </c:pt>
                <c:pt idx="1531">
                  <c:v>15.32</c:v>
                </c:pt>
                <c:pt idx="1532">
                  <c:v>15.33</c:v>
                </c:pt>
                <c:pt idx="1533">
                  <c:v>15.34</c:v>
                </c:pt>
                <c:pt idx="1534">
                  <c:v>15.35</c:v>
                </c:pt>
                <c:pt idx="1535">
                  <c:v>15.36</c:v>
                </c:pt>
                <c:pt idx="1536">
                  <c:v>15.37</c:v>
                </c:pt>
                <c:pt idx="1537">
                  <c:v>15.38</c:v>
                </c:pt>
                <c:pt idx="1538">
                  <c:v>15.39</c:v>
                </c:pt>
                <c:pt idx="1539">
                  <c:v>15.4</c:v>
                </c:pt>
                <c:pt idx="1540">
                  <c:v>15.41</c:v>
                </c:pt>
                <c:pt idx="1541">
                  <c:v>15.42</c:v>
                </c:pt>
                <c:pt idx="1542">
                  <c:v>15.43</c:v>
                </c:pt>
                <c:pt idx="1543">
                  <c:v>15.44</c:v>
                </c:pt>
                <c:pt idx="1544">
                  <c:v>15.45</c:v>
                </c:pt>
                <c:pt idx="1545">
                  <c:v>15.46</c:v>
                </c:pt>
                <c:pt idx="1546">
                  <c:v>15.47</c:v>
                </c:pt>
                <c:pt idx="1547">
                  <c:v>15.48</c:v>
                </c:pt>
                <c:pt idx="1548">
                  <c:v>15.49</c:v>
                </c:pt>
                <c:pt idx="1549">
                  <c:v>15.5</c:v>
                </c:pt>
                <c:pt idx="1550">
                  <c:v>15.51</c:v>
                </c:pt>
                <c:pt idx="1551">
                  <c:v>15.52</c:v>
                </c:pt>
                <c:pt idx="1552">
                  <c:v>15.53</c:v>
                </c:pt>
                <c:pt idx="1553">
                  <c:v>15.54</c:v>
                </c:pt>
                <c:pt idx="1554">
                  <c:v>15.55</c:v>
                </c:pt>
                <c:pt idx="1555">
                  <c:v>15.56</c:v>
                </c:pt>
                <c:pt idx="1556">
                  <c:v>15.57</c:v>
                </c:pt>
                <c:pt idx="1557">
                  <c:v>15.58</c:v>
                </c:pt>
                <c:pt idx="1558">
                  <c:v>15.59</c:v>
                </c:pt>
                <c:pt idx="1559">
                  <c:v>15.6</c:v>
                </c:pt>
                <c:pt idx="1560">
                  <c:v>15.61</c:v>
                </c:pt>
                <c:pt idx="1561">
                  <c:v>15.62</c:v>
                </c:pt>
                <c:pt idx="1562">
                  <c:v>15.63</c:v>
                </c:pt>
                <c:pt idx="1563">
                  <c:v>15.64</c:v>
                </c:pt>
                <c:pt idx="1564">
                  <c:v>15.65</c:v>
                </c:pt>
                <c:pt idx="1565">
                  <c:v>15.66</c:v>
                </c:pt>
                <c:pt idx="1566">
                  <c:v>15.67</c:v>
                </c:pt>
                <c:pt idx="1567">
                  <c:v>15.68</c:v>
                </c:pt>
                <c:pt idx="1568">
                  <c:v>15.69</c:v>
                </c:pt>
                <c:pt idx="1569">
                  <c:v>15.7</c:v>
                </c:pt>
                <c:pt idx="1570">
                  <c:v>15.71</c:v>
                </c:pt>
                <c:pt idx="1571">
                  <c:v>15.72</c:v>
                </c:pt>
                <c:pt idx="1572">
                  <c:v>15.73</c:v>
                </c:pt>
                <c:pt idx="1573">
                  <c:v>15.74</c:v>
                </c:pt>
                <c:pt idx="1574">
                  <c:v>15.75</c:v>
                </c:pt>
                <c:pt idx="1575">
                  <c:v>15.76</c:v>
                </c:pt>
                <c:pt idx="1576">
                  <c:v>15.77</c:v>
                </c:pt>
                <c:pt idx="1577">
                  <c:v>15.78</c:v>
                </c:pt>
                <c:pt idx="1578">
                  <c:v>15.79</c:v>
                </c:pt>
                <c:pt idx="1579">
                  <c:v>15.8</c:v>
                </c:pt>
                <c:pt idx="1580">
                  <c:v>15.81</c:v>
                </c:pt>
                <c:pt idx="1581">
                  <c:v>15.82</c:v>
                </c:pt>
                <c:pt idx="1582">
                  <c:v>15.83</c:v>
                </c:pt>
                <c:pt idx="1583">
                  <c:v>15.84</c:v>
                </c:pt>
                <c:pt idx="1584">
                  <c:v>15.85</c:v>
                </c:pt>
                <c:pt idx="1585">
                  <c:v>15.86</c:v>
                </c:pt>
                <c:pt idx="1586">
                  <c:v>15.87</c:v>
                </c:pt>
                <c:pt idx="1587">
                  <c:v>15.88</c:v>
                </c:pt>
                <c:pt idx="1588">
                  <c:v>15.89</c:v>
                </c:pt>
                <c:pt idx="1589">
                  <c:v>15.9</c:v>
                </c:pt>
                <c:pt idx="1590">
                  <c:v>15.91</c:v>
                </c:pt>
                <c:pt idx="1591">
                  <c:v>15.92</c:v>
                </c:pt>
                <c:pt idx="1592">
                  <c:v>15.93</c:v>
                </c:pt>
                <c:pt idx="1593">
                  <c:v>15.94</c:v>
                </c:pt>
                <c:pt idx="1594">
                  <c:v>15.95</c:v>
                </c:pt>
                <c:pt idx="1595">
                  <c:v>15.96</c:v>
                </c:pt>
                <c:pt idx="1596">
                  <c:v>15.97</c:v>
                </c:pt>
                <c:pt idx="1597">
                  <c:v>15.98</c:v>
                </c:pt>
                <c:pt idx="1598">
                  <c:v>15.99</c:v>
                </c:pt>
                <c:pt idx="1599">
                  <c:v>16</c:v>
                </c:pt>
                <c:pt idx="1600">
                  <c:v>16.010000000000002</c:v>
                </c:pt>
                <c:pt idx="1601">
                  <c:v>16.02</c:v>
                </c:pt>
                <c:pt idx="1602">
                  <c:v>16.03</c:v>
                </c:pt>
                <c:pt idx="1603">
                  <c:v>16.04</c:v>
                </c:pt>
                <c:pt idx="1604">
                  <c:v>16.05</c:v>
                </c:pt>
                <c:pt idx="1605">
                  <c:v>16.059999999999999</c:v>
                </c:pt>
                <c:pt idx="1606">
                  <c:v>16.07</c:v>
                </c:pt>
                <c:pt idx="1607">
                  <c:v>16.079999999999998</c:v>
                </c:pt>
                <c:pt idx="1608">
                  <c:v>16.09</c:v>
                </c:pt>
                <c:pt idx="1609">
                  <c:v>16.100000000000001</c:v>
                </c:pt>
                <c:pt idx="1610">
                  <c:v>16.11</c:v>
                </c:pt>
                <c:pt idx="1611">
                  <c:v>16.12</c:v>
                </c:pt>
                <c:pt idx="1612">
                  <c:v>16.13</c:v>
                </c:pt>
                <c:pt idx="1613">
                  <c:v>16.14</c:v>
                </c:pt>
                <c:pt idx="1614">
                  <c:v>16.149999999999999</c:v>
                </c:pt>
                <c:pt idx="1615">
                  <c:v>16.16</c:v>
                </c:pt>
                <c:pt idx="1616">
                  <c:v>16.170000000000002</c:v>
                </c:pt>
                <c:pt idx="1617">
                  <c:v>16.18</c:v>
                </c:pt>
                <c:pt idx="1618">
                  <c:v>16.190000000000001</c:v>
                </c:pt>
                <c:pt idx="1619">
                  <c:v>16.2</c:v>
                </c:pt>
                <c:pt idx="1620">
                  <c:v>16.21</c:v>
                </c:pt>
                <c:pt idx="1621">
                  <c:v>16.22</c:v>
                </c:pt>
                <c:pt idx="1622">
                  <c:v>16.23</c:v>
                </c:pt>
                <c:pt idx="1623">
                  <c:v>16.239999999999998</c:v>
                </c:pt>
                <c:pt idx="1624">
                  <c:v>16.25</c:v>
                </c:pt>
                <c:pt idx="1625">
                  <c:v>16.260000000000002</c:v>
                </c:pt>
                <c:pt idx="1626">
                  <c:v>16.27</c:v>
                </c:pt>
                <c:pt idx="1627">
                  <c:v>16.28</c:v>
                </c:pt>
                <c:pt idx="1628">
                  <c:v>16.29</c:v>
                </c:pt>
                <c:pt idx="1629">
                  <c:v>16.3</c:v>
                </c:pt>
                <c:pt idx="1630">
                  <c:v>16.309999999999999</c:v>
                </c:pt>
                <c:pt idx="1631">
                  <c:v>16.32</c:v>
                </c:pt>
                <c:pt idx="1632">
                  <c:v>16.329999999999998</c:v>
                </c:pt>
                <c:pt idx="1633">
                  <c:v>16.34</c:v>
                </c:pt>
                <c:pt idx="1634">
                  <c:v>16.350000000000001</c:v>
                </c:pt>
                <c:pt idx="1635">
                  <c:v>16.36</c:v>
                </c:pt>
                <c:pt idx="1636">
                  <c:v>16.37</c:v>
                </c:pt>
                <c:pt idx="1637">
                  <c:v>16.38</c:v>
                </c:pt>
                <c:pt idx="1638">
                  <c:v>16.39</c:v>
                </c:pt>
                <c:pt idx="1639">
                  <c:v>16.399999999999999</c:v>
                </c:pt>
                <c:pt idx="1640">
                  <c:v>16.41</c:v>
                </c:pt>
                <c:pt idx="1641">
                  <c:v>16.420000000000002</c:v>
                </c:pt>
                <c:pt idx="1642">
                  <c:v>16.43</c:v>
                </c:pt>
                <c:pt idx="1643">
                  <c:v>16.440000000000001</c:v>
                </c:pt>
                <c:pt idx="1644">
                  <c:v>16.45</c:v>
                </c:pt>
                <c:pt idx="1645">
                  <c:v>16.46</c:v>
                </c:pt>
                <c:pt idx="1646">
                  <c:v>16.47</c:v>
                </c:pt>
                <c:pt idx="1647">
                  <c:v>16.48</c:v>
                </c:pt>
                <c:pt idx="1648">
                  <c:v>16.489999999999998</c:v>
                </c:pt>
                <c:pt idx="1649">
                  <c:v>16.5</c:v>
                </c:pt>
                <c:pt idx="1650">
                  <c:v>16.510000000000002</c:v>
                </c:pt>
                <c:pt idx="1651">
                  <c:v>16.52</c:v>
                </c:pt>
                <c:pt idx="1652">
                  <c:v>16.53</c:v>
                </c:pt>
                <c:pt idx="1653">
                  <c:v>16.54</c:v>
                </c:pt>
                <c:pt idx="1654">
                  <c:v>16.55</c:v>
                </c:pt>
                <c:pt idx="1655">
                  <c:v>16.559999999999999</c:v>
                </c:pt>
                <c:pt idx="1656">
                  <c:v>16.57</c:v>
                </c:pt>
                <c:pt idx="1657">
                  <c:v>16.579999999999998</c:v>
                </c:pt>
                <c:pt idx="1658">
                  <c:v>16.59</c:v>
                </c:pt>
                <c:pt idx="1659">
                  <c:v>16.600000000000001</c:v>
                </c:pt>
                <c:pt idx="1660">
                  <c:v>16.61</c:v>
                </c:pt>
                <c:pt idx="1661">
                  <c:v>16.62</c:v>
                </c:pt>
                <c:pt idx="1662">
                  <c:v>16.63</c:v>
                </c:pt>
                <c:pt idx="1663">
                  <c:v>16.64</c:v>
                </c:pt>
                <c:pt idx="1664">
                  <c:v>16.649999999999999</c:v>
                </c:pt>
                <c:pt idx="1665">
                  <c:v>16.66</c:v>
                </c:pt>
                <c:pt idx="1666">
                  <c:v>16.670000000000002</c:v>
                </c:pt>
                <c:pt idx="1667">
                  <c:v>16.68</c:v>
                </c:pt>
                <c:pt idx="1668">
                  <c:v>16.690000000000001</c:v>
                </c:pt>
                <c:pt idx="1669">
                  <c:v>16.7</c:v>
                </c:pt>
                <c:pt idx="1670">
                  <c:v>16.71</c:v>
                </c:pt>
                <c:pt idx="1671">
                  <c:v>16.72</c:v>
                </c:pt>
                <c:pt idx="1672">
                  <c:v>16.73</c:v>
                </c:pt>
                <c:pt idx="1673">
                  <c:v>16.739999999999998</c:v>
                </c:pt>
                <c:pt idx="1674">
                  <c:v>16.75</c:v>
                </c:pt>
                <c:pt idx="1675">
                  <c:v>16.760000000000002</c:v>
                </c:pt>
                <c:pt idx="1676">
                  <c:v>16.77</c:v>
                </c:pt>
                <c:pt idx="1677">
                  <c:v>16.78</c:v>
                </c:pt>
                <c:pt idx="1678">
                  <c:v>16.79</c:v>
                </c:pt>
                <c:pt idx="1679">
                  <c:v>16.8</c:v>
                </c:pt>
                <c:pt idx="1680">
                  <c:v>16.809999999999999</c:v>
                </c:pt>
                <c:pt idx="1681">
                  <c:v>16.82</c:v>
                </c:pt>
                <c:pt idx="1682">
                  <c:v>16.829999999999998</c:v>
                </c:pt>
                <c:pt idx="1683">
                  <c:v>16.84</c:v>
                </c:pt>
                <c:pt idx="1684">
                  <c:v>16.850000000000001</c:v>
                </c:pt>
                <c:pt idx="1685">
                  <c:v>16.86</c:v>
                </c:pt>
                <c:pt idx="1686">
                  <c:v>16.87</c:v>
                </c:pt>
                <c:pt idx="1687">
                  <c:v>16.88</c:v>
                </c:pt>
                <c:pt idx="1688">
                  <c:v>16.89</c:v>
                </c:pt>
                <c:pt idx="1689">
                  <c:v>16.899999999999999</c:v>
                </c:pt>
                <c:pt idx="1690">
                  <c:v>16.91</c:v>
                </c:pt>
                <c:pt idx="1691">
                  <c:v>16.920000000000002</c:v>
                </c:pt>
                <c:pt idx="1692">
                  <c:v>16.93</c:v>
                </c:pt>
                <c:pt idx="1693">
                  <c:v>16.940000000000001</c:v>
                </c:pt>
                <c:pt idx="1694">
                  <c:v>16.95</c:v>
                </c:pt>
                <c:pt idx="1695">
                  <c:v>16.96</c:v>
                </c:pt>
                <c:pt idx="1696">
                  <c:v>16.97</c:v>
                </c:pt>
                <c:pt idx="1697">
                  <c:v>16.98</c:v>
                </c:pt>
                <c:pt idx="1698">
                  <c:v>16.989999999999998</c:v>
                </c:pt>
                <c:pt idx="1699">
                  <c:v>17</c:v>
                </c:pt>
                <c:pt idx="1700">
                  <c:v>17.010000000000002</c:v>
                </c:pt>
                <c:pt idx="1701">
                  <c:v>17.02</c:v>
                </c:pt>
                <c:pt idx="1702">
                  <c:v>17.03</c:v>
                </c:pt>
                <c:pt idx="1703">
                  <c:v>17.04</c:v>
                </c:pt>
                <c:pt idx="1704">
                  <c:v>17.05</c:v>
                </c:pt>
                <c:pt idx="1705">
                  <c:v>17.059999999999999</c:v>
                </c:pt>
                <c:pt idx="1706">
                  <c:v>17.07</c:v>
                </c:pt>
                <c:pt idx="1707">
                  <c:v>17.079999999999998</c:v>
                </c:pt>
                <c:pt idx="1708">
                  <c:v>17.09</c:v>
                </c:pt>
                <c:pt idx="1709">
                  <c:v>17.100000000000001</c:v>
                </c:pt>
                <c:pt idx="1710">
                  <c:v>17.11</c:v>
                </c:pt>
                <c:pt idx="1711">
                  <c:v>17.12</c:v>
                </c:pt>
                <c:pt idx="1712">
                  <c:v>17.13</c:v>
                </c:pt>
                <c:pt idx="1713">
                  <c:v>17.14</c:v>
                </c:pt>
                <c:pt idx="1714">
                  <c:v>17.149999999999999</c:v>
                </c:pt>
                <c:pt idx="1715">
                  <c:v>17.16</c:v>
                </c:pt>
                <c:pt idx="1716">
                  <c:v>17.170000000000002</c:v>
                </c:pt>
                <c:pt idx="1717">
                  <c:v>17.18</c:v>
                </c:pt>
                <c:pt idx="1718">
                  <c:v>17.190000000000001</c:v>
                </c:pt>
                <c:pt idx="1719">
                  <c:v>17.2</c:v>
                </c:pt>
                <c:pt idx="1720">
                  <c:v>17.21</c:v>
                </c:pt>
                <c:pt idx="1721">
                  <c:v>17.22</c:v>
                </c:pt>
                <c:pt idx="1722">
                  <c:v>17.23</c:v>
                </c:pt>
                <c:pt idx="1723">
                  <c:v>17.239999999999998</c:v>
                </c:pt>
                <c:pt idx="1724">
                  <c:v>17.25</c:v>
                </c:pt>
                <c:pt idx="1725">
                  <c:v>17.260000000000002</c:v>
                </c:pt>
                <c:pt idx="1726">
                  <c:v>17.27</c:v>
                </c:pt>
                <c:pt idx="1727">
                  <c:v>17.28</c:v>
                </c:pt>
                <c:pt idx="1728">
                  <c:v>17.29</c:v>
                </c:pt>
                <c:pt idx="1729">
                  <c:v>17.3</c:v>
                </c:pt>
                <c:pt idx="1730">
                  <c:v>17.309999999999999</c:v>
                </c:pt>
                <c:pt idx="1731">
                  <c:v>17.32</c:v>
                </c:pt>
                <c:pt idx="1732">
                  <c:v>17.329999999999998</c:v>
                </c:pt>
                <c:pt idx="1733">
                  <c:v>17.34</c:v>
                </c:pt>
                <c:pt idx="1734">
                  <c:v>17.350000000000001</c:v>
                </c:pt>
                <c:pt idx="1735">
                  <c:v>17.36</c:v>
                </c:pt>
                <c:pt idx="1736">
                  <c:v>17.37</c:v>
                </c:pt>
                <c:pt idx="1737">
                  <c:v>17.38</c:v>
                </c:pt>
                <c:pt idx="1738">
                  <c:v>17.39</c:v>
                </c:pt>
                <c:pt idx="1739">
                  <c:v>17.399999999999999</c:v>
                </c:pt>
                <c:pt idx="1740">
                  <c:v>17.41</c:v>
                </c:pt>
                <c:pt idx="1741">
                  <c:v>17.420000000000002</c:v>
                </c:pt>
                <c:pt idx="1742">
                  <c:v>17.43</c:v>
                </c:pt>
                <c:pt idx="1743">
                  <c:v>17.440000000000001</c:v>
                </c:pt>
                <c:pt idx="1744">
                  <c:v>17.45</c:v>
                </c:pt>
                <c:pt idx="1745">
                  <c:v>17.46</c:v>
                </c:pt>
                <c:pt idx="1746">
                  <c:v>17.47</c:v>
                </c:pt>
                <c:pt idx="1747">
                  <c:v>17.48</c:v>
                </c:pt>
                <c:pt idx="1748">
                  <c:v>17.489999999999998</c:v>
                </c:pt>
                <c:pt idx="1749">
                  <c:v>17.5</c:v>
                </c:pt>
                <c:pt idx="1750">
                  <c:v>17.510000000000002</c:v>
                </c:pt>
                <c:pt idx="1751">
                  <c:v>17.52</c:v>
                </c:pt>
                <c:pt idx="1752">
                  <c:v>17.53</c:v>
                </c:pt>
                <c:pt idx="1753">
                  <c:v>17.54</c:v>
                </c:pt>
                <c:pt idx="1754">
                  <c:v>17.55</c:v>
                </c:pt>
                <c:pt idx="1755">
                  <c:v>17.559999999999999</c:v>
                </c:pt>
                <c:pt idx="1756">
                  <c:v>17.57</c:v>
                </c:pt>
                <c:pt idx="1757">
                  <c:v>17.579999999999998</c:v>
                </c:pt>
                <c:pt idx="1758">
                  <c:v>17.59</c:v>
                </c:pt>
                <c:pt idx="1759">
                  <c:v>17.600000000000001</c:v>
                </c:pt>
                <c:pt idx="1760">
                  <c:v>17.61</c:v>
                </c:pt>
                <c:pt idx="1761">
                  <c:v>17.62</c:v>
                </c:pt>
                <c:pt idx="1762">
                  <c:v>17.63</c:v>
                </c:pt>
                <c:pt idx="1763">
                  <c:v>17.64</c:v>
                </c:pt>
                <c:pt idx="1764">
                  <c:v>17.649999999999999</c:v>
                </c:pt>
                <c:pt idx="1765">
                  <c:v>17.66</c:v>
                </c:pt>
                <c:pt idx="1766">
                  <c:v>17.670000000000002</c:v>
                </c:pt>
                <c:pt idx="1767">
                  <c:v>17.68</c:v>
                </c:pt>
                <c:pt idx="1768">
                  <c:v>17.690000000000001</c:v>
                </c:pt>
                <c:pt idx="1769">
                  <c:v>17.7</c:v>
                </c:pt>
                <c:pt idx="1770">
                  <c:v>17.71</c:v>
                </c:pt>
                <c:pt idx="1771">
                  <c:v>17.72</c:v>
                </c:pt>
                <c:pt idx="1772">
                  <c:v>17.73</c:v>
                </c:pt>
                <c:pt idx="1773">
                  <c:v>17.739999999999998</c:v>
                </c:pt>
                <c:pt idx="1774">
                  <c:v>17.75</c:v>
                </c:pt>
                <c:pt idx="1775">
                  <c:v>17.760000000000002</c:v>
                </c:pt>
                <c:pt idx="1776">
                  <c:v>17.77</c:v>
                </c:pt>
                <c:pt idx="1777">
                  <c:v>17.78</c:v>
                </c:pt>
                <c:pt idx="1778">
                  <c:v>17.79</c:v>
                </c:pt>
                <c:pt idx="1779">
                  <c:v>17.8</c:v>
                </c:pt>
                <c:pt idx="1780">
                  <c:v>17.809999999999999</c:v>
                </c:pt>
                <c:pt idx="1781">
                  <c:v>17.82</c:v>
                </c:pt>
                <c:pt idx="1782">
                  <c:v>17.829999999999998</c:v>
                </c:pt>
                <c:pt idx="1783">
                  <c:v>17.84</c:v>
                </c:pt>
                <c:pt idx="1784">
                  <c:v>17.850000000000001</c:v>
                </c:pt>
                <c:pt idx="1785">
                  <c:v>17.86</c:v>
                </c:pt>
                <c:pt idx="1786">
                  <c:v>17.87</c:v>
                </c:pt>
                <c:pt idx="1787">
                  <c:v>17.88</c:v>
                </c:pt>
                <c:pt idx="1788">
                  <c:v>17.89</c:v>
                </c:pt>
                <c:pt idx="1789">
                  <c:v>17.899999999999999</c:v>
                </c:pt>
                <c:pt idx="1790">
                  <c:v>17.91</c:v>
                </c:pt>
                <c:pt idx="1791">
                  <c:v>17.920000000000002</c:v>
                </c:pt>
                <c:pt idx="1792">
                  <c:v>17.93</c:v>
                </c:pt>
                <c:pt idx="1793">
                  <c:v>17.940000000000001</c:v>
                </c:pt>
                <c:pt idx="1794">
                  <c:v>17.95</c:v>
                </c:pt>
                <c:pt idx="1795">
                  <c:v>17.96</c:v>
                </c:pt>
                <c:pt idx="1796">
                  <c:v>17.97</c:v>
                </c:pt>
                <c:pt idx="1797">
                  <c:v>17.98</c:v>
                </c:pt>
                <c:pt idx="1798">
                  <c:v>17.989999999999998</c:v>
                </c:pt>
                <c:pt idx="1799">
                  <c:v>18</c:v>
                </c:pt>
                <c:pt idx="1800">
                  <c:v>18.010000000000002</c:v>
                </c:pt>
                <c:pt idx="1801">
                  <c:v>18.02</c:v>
                </c:pt>
                <c:pt idx="1802">
                  <c:v>18.03</c:v>
                </c:pt>
                <c:pt idx="1803">
                  <c:v>18.04</c:v>
                </c:pt>
                <c:pt idx="1804">
                  <c:v>18.05</c:v>
                </c:pt>
                <c:pt idx="1805">
                  <c:v>18.059999999999999</c:v>
                </c:pt>
                <c:pt idx="1806">
                  <c:v>18.07</c:v>
                </c:pt>
                <c:pt idx="1807">
                  <c:v>18.079999999999998</c:v>
                </c:pt>
                <c:pt idx="1808">
                  <c:v>18.09</c:v>
                </c:pt>
                <c:pt idx="1809">
                  <c:v>18.100000000000001</c:v>
                </c:pt>
                <c:pt idx="1810">
                  <c:v>18.11</c:v>
                </c:pt>
                <c:pt idx="1811">
                  <c:v>18.12</c:v>
                </c:pt>
                <c:pt idx="1812">
                  <c:v>18.13</c:v>
                </c:pt>
                <c:pt idx="1813">
                  <c:v>18.14</c:v>
                </c:pt>
                <c:pt idx="1814">
                  <c:v>18.149999999999999</c:v>
                </c:pt>
                <c:pt idx="1815">
                  <c:v>18.16</c:v>
                </c:pt>
                <c:pt idx="1816">
                  <c:v>18.170000000000002</c:v>
                </c:pt>
                <c:pt idx="1817">
                  <c:v>18.18</c:v>
                </c:pt>
                <c:pt idx="1818">
                  <c:v>18.190000000000001</c:v>
                </c:pt>
                <c:pt idx="1819">
                  <c:v>18.2</c:v>
                </c:pt>
                <c:pt idx="1820">
                  <c:v>18.21</c:v>
                </c:pt>
                <c:pt idx="1821">
                  <c:v>18.22</c:v>
                </c:pt>
                <c:pt idx="1822">
                  <c:v>18.23</c:v>
                </c:pt>
                <c:pt idx="1823">
                  <c:v>18.239999999999998</c:v>
                </c:pt>
                <c:pt idx="1824">
                  <c:v>18.25</c:v>
                </c:pt>
                <c:pt idx="1825">
                  <c:v>18.260000000000002</c:v>
                </c:pt>
                <c:pt idx="1826">
                  <c:v>18.27</c:v>
                </c:pt>
                <c:pt idx="1827">
                  <c:v>18.28</c:v>
                </c:pt>
                <c:pt idx="1828">
                  <c:v>18.29</c:v>
                </c:pt>
                <c:pt idx="1829">
                  <c:v>18.3</c:v>
                </c:pt>
                <c:pt idx="1830">
                  <c:v>18.309999999999999</c:v>
                </c:pt>
                <c:pt idx="1831">
                  <c:v>18.32</c:v>
                </c:pt>
                <c:pt idx="1832">
                  <c:v>18.329999999999998</c:v>
                </c:pt>
                <c:pt idx="1833">
                  <c:v>18.34</c:v>
                </c:pt>
                <c:pt idx="1834">
                  <c:v>18.350000000000001</c:v>
                </c:pt>
                <c:pt idx="1835">
                  <c:v>18.36</c:v>
                </c:pt>
                <c:pt idx="1836">
                  <c:v>18.37</c:v>
                </c:pt>
                <c:pt idx="1837">
                  <c:v>18.38</c:v>
                </c:pt>
                <c:pt idx="1838">
                  <c:v>18.39</c:v>
                </c:pt>
                <c:pt idx="1839">
                  <c:v>18.399999999999999</c:v>
                </c:pt>
                <c:pt idx="1840">
                  <c:v>18.41</c:v>
                </c:pt>
                <c:pt idx="1841">
                  <c:v>18.420000000000002</c:v>
                </c:pt>
                <c:pt idx="1842">
                  <c:v>18.43</c:v>
                </c:pt>
                <c:pt idx="1843">
                  <c:v>18.440000000000001</c:v>
                </c:pt>
                <c:pt idx="1844">
                  <c:v>18.45</c:v>
                </c:pt>
                <c:pt idx="1845">
                  <c:v>18.46</c:v>
                </c:pt>
                <c:pt idx="1846">
                  <c:v>18.47</c:v>
                </c:pt>
                <c:pt idx="1847">
                  <c:v>18.48</c:v>
                </c:pt>
                <c:pt idx="1848">
                  <c:v>18.489999999999998</c:v>
                </c:pt>
                <c:pt idx="1849">
                  <c:v>18.5</c:v>
                </c:pt>
                <c:pt idx="1850">
                  <c:v>18.510000000000002</c:v>
                </c:pt>
                <c:pt idx="1851">
                  <c:v>18.52</c:v>
                </c:pt>
                <c:pt idx="1852">
                  <c:v>18.53</c:v>
                </c:pt>
                <c:pt idx="1853">
                  <c:v>18.54</c:v>
                </c:pt>
                <c:pt idx="1854">
                  <c:v>18.55</c:v>
                </c:pt>
                <c:pt idx="1855">
                  <c:v>18.559999999999999</c:v>
                </c:pt>
                <c:pt idx="1856">
                  <c:v>18.57</c:v>
                </c:pt>
                <c:pt idx="1857">
                  <c:v>18.579999999999998</c:v>
                </c:pt>
                <c:pt idx="1858">
                  <c:v>18.59</c:v>
                </c:pt>
                <c:pt idx="1859">
                  <c:v>18.600000000000001</c:v>
                </c:pt>
                <c:pt idx="1860">
                  <c:v>18.61</c:v>
                </c:pt>
                <c:pt idx="1861">
                  <c:v>18.62</c:v>
                </c:pt>
                <c:pt idx="1862">
                  <c:v>18.63</c:v>
                </c:pt>
                <c:pt idx="1863">
                  <c:v>18.64</c:v>
                </c:pt>
                <c:pt idx="1864">
                  <c:v>18.649999999999999</c:v>
                </c:pt>
                <c:pt idx="1865">
                  <c:v>18.66</c:v>
                </c:pt>
                <c:pt idx="1866">
                  <c:v>18.670000000000002</c:v>
                </c:pt>
                <c:pt idx="1867">
                  <c:v>18.68</c:v>
                </c:pt>
                <c:pt idx="1868">
                  <c:v>18.690000000000001</c:v>
                </c:pt>
                <c:pt idx="1869">
                  <c:v>18.7</c:v>
                </c:pt>
                <c:pt idx="1870">
                  <c:v>18.71</c:v>
                </c:pt>
                <c:pt idx="1871">
                  <c:v>18.72</c:v>
                </c:pt>
                <c:pt idx="1872">
                  <c:v>18.73</c:v>
                </c:pt>
                <c:pt idx="1873">
                  <c:v>18.739999999999998</c:v>
                </c:pt>
                <c:pt idx="1874">
                  <c:v>18.75</c:v>
                </c:pt>
                <c:pt idx="1875">
                  <c:v>18.760000000000002</c:v>
                </c:pt>
                <c:pt idx="1876">
                  <c:v>18.77</c:v>
                </c:pt>
                <c:pt idx="1877">
                  <c:v>18.78</c:v>
                </c:pt>
                <c:pt idx="1878">
                  <c:v>18.79</c:v>
                </c:pt>
                <c:pt idx="1879">
                  <c:v>18.8</c:v>
                </c:pt>
                <c:pt idx="1880">
                  <c:v>18.809999999999999</c:v>
                </c:pt>
                <c:pt idx="1881">
                  <c:v>18.82</c:v>
                </c:pt>
                <c:pt idx="1882">
                  <c:v>18.829999999999998</c:v>
                </c:pt>
                <c:pt idx="1883">
                  <c:v>18.84</c:v>
                </c:pt>
                <c:pt idx="1884">
                  <c:v>18.850000000000001</c:v>
                </c:pt>
                <c:pt idx="1885">
                  <c:v>18.86</c:v>
                </c:pt>
                <c:pt idx="1886">
                  <c:v>18.87</c:v>
                </c:pt>
                <c:pt idx="1887">
                  <c:v>18.88</c:v>
                </c:pt>
                <c:pt idx="1888">
                  <c:v>18.89</c:v>
                </c:pt>
                <c:pt idx="1889">
                  <c:v>18.899999999999999</c:v>
                </c:pt>
                <c:pt idx="1890">
                  <c:v>18.91</c:v>
                </c:pt>
                <c:pt idx="1891">
                  <c:v>18.920000000000002</c:v>
                </c:pt>
                <c:pt idx="1892">
                  <c:v>18.93</c:v>
                </c:pt>
                <c:pt idx="1893">
                  <c:v>18.940000000000001</c:v>
                </c:pt>
                <c:pt idx="1894">
                  <c:v>18.95</c:v>
                </c:pt>
                <c:pt idx="1895">
                  <c:v>18.96</c:v>
                </c:pt>
                <c:pt idx="1896">
                  <c:v>18.97</c:v>
                </c:pt>
                <c:pt idx="1897">
                  <c:v>18.98</c:v>
                </c:pt>
                <c:pt idx="1898">
                  <c:v>18.989999999999998</c:v>
                </c:pt>
                <c:pt idx="1899">
                  <c:v>19</c:v>
                </c:pt>
                <c:pt idx="1900">
                  <c:v>19.010000000000002</c:v>
                </c:pt>
                <c:pt idx="1901">
                  <c:v>19.02</c:v>
                </c:pt>
                <c:pt idx="1902">
                  <c:v>19.03</c:v>
                </c:pt>
                <c:pt idx="1903">
                  <c:v>19.04</c:v>
                </c:pt>
                <c:pt idx="1904">
                  <c:v>19.05</c:v>
                </c:pt>
                <c:pt idx="1905">
                  <c:v>19.059999999999999</c:v>
                </c:pt>
                <c:pt idx="1906">
                  <c:v>19.07</c:v>
                </c:pt>
                <c:pt idx="1907">
                  <c:v>19.079999999999998</c:v>
                </c:pt>
                <c:pt idx="1908">
                  <c:v>19.09</c:v>
                </c:pt>
                <c:pt idx="1909">
                  <c:v>19.100000000000001</c:v>
                </c:pt>
                <c:pt idx="1910">
                  <c:v>19.11</c:v>
                </c:pt>
                <c:pt idx="1911">
                  <c:v>19.12</c:v>
                </c:pt>
                <c:pt idx="1912">
                  <c:v>19.13</c:v>
                </c:pt>
                <c:pt idx="1913">
                  <c:v>19.14</c:v>
                </c:pt>
                <c:pt idx="1914">
                  <c:v>19.149999999999999</c:v>
                </c:pt>
                <c:pt idx="1915">
                  <c:v>19.16</c:v>
                </c:pt>
                <c:pt idx="1916">
                  <c:v>19.170000000000002</c:v>
                </c:pt>
                <c:pt idx="1917">
                  <c:v>19.18</c:v>
                </c:pt>
                <c:pt idx="1918">
                  <c:v>19.190000000000001</c:v>
                </c:pt>
                <c:pt idx="1919">
                  <c:v>19.2</c:v>
                </c:pt>
                <c:pt idx="1920">
                  <c:v>19.21</c:v>
                </c:pt>
                <c:pt idx="1921">
                  <c:v>19.22</c:v>
                </c:pt>
                <c:pt idx="1922">
                  <c:v>19.23</c:v>
                </c:pt>
                <c:pt idx="1923">
                  <c:v>19.239999999999998</c:v>
                </c:pt>
                <c:pt idx="1924">
                  <c:v>19.25</c:v>
                </c:pt>
                <c:pt idx="1925">
                  <c:v>19.260000000000002</c:v>
                </c:pt>
                <c:pt idx="1926">
                  <c:v>19.27</c:v>
                </c:pt>
                <c:pt idx="1927">
                  <c:v>19.28</c:v>
                </c:pt>
                <c:pt idx="1928">
                  <c:v>19.29</c:v>
                </c:pt>
                <c:pt idx="1929">
                  <c:v>19.3</c:v>
                </c:pt>
                <c:pt idx="1930">
                  <c:v>19.309999999999999</c:v>
                </c:pt>
                <c:pt idx="1931">
                  <c:v>19.32</c:v>
                </c:pt>
                <c:pt idx="1932">
                  <c:v>19.329999999999998</c:v>
                </c:pt>
                <c:pt idx="1933">
                  <c:v>19.34</c:v>
                </c:pt>
                <c:pt idx="1934">
                  <c:v>19.350000000000001</c:v>
                </c:pt>
                <c:pt idx="1935">
                  <c:v>19.36</c:v>
                </c:pt>
                <c:pt idx="1936">
                  <c:v>19.37</c:v>
                </c:pt>
                <c:pt idx="1937">
                  <c:v>19.38</c:v>
                </c:pt>
                <c:pt idx="1938">
                  <c:v>19.39</c:v>
                </c:pt>
                <c:pt idx="1939">
                  <c:v>19.399999999999999</c:v>
                </c:pt>
                <c:pt idx="1940">
                  <c:v>19.41</c:v>
                </c:pt>
                <c:pt idx="1941">
                  <c:v>19.420000000000002</c:v>
                </c:pt>
                <c:pt idx="1942">
                  <c:v>19.43</c:v>
                </c:pt>
                <c:pt idx="1943">
                  <c:v>19.440000000000001</c:v>
                </c:pt>
                <c:pt idx="1944">
                  <c:v>19.45</c:v>
                </c:pt>
                <c:pt idx="1945">
                  <c:v>19.46</c:v>
                </c:pt>
                <c:pt idx="1946">
                  <c:v>19.47</c:v>
                </c:pt>
                <c:pt idx="1947">
                  <c:v>19.48</c:v>
                </c:pt>
                <c:pt idx="1948">
                  <c:v>19.489999999999998</c:v>
                </c:pt>
                <c:pt idx="1949">
                  <c:v>19.5</c:v>
                </c:pt>
                <c:pt idx="1950">
                  <c:v>19.510000000000002</c:v>
                </c:pt>
                <c:pt idx="1951">
                  <c:v>19.52</c:v>
                </c:pt>
                <c:pt idx="1952">
                  <c:v>19.53</c:v>
                </c:pt>
                <c:pt idx="1953">
                  <c:v>19.54</c:v>
                </c:pt>
                <c:pt idx="1954">
                  <c:v>19.55</c:v>
                </c:pt>
                <c:pt idx="1955">
                  <c:v>19.559999999999999</c:v>
                </c:pt>
                <c:pt idx="1956">
                  <c:v>19.57</c:v>
                </c:pt>
                <c:pt idx="1957">
                  <c:v>19.579999999999998</c:v>
                </c:pt>
                <c:pt idx="1958">
                  <c:v>19.59</c:v>
                </c:pt>
                <c:pt idx="1959">
                  <c:v>19.600000000000001</c:v>
                </c:pt>
                <c:pt idx="1960">
                  <c:v>19.61</c:v>
                </c:pt>
                <c:pt idx="1961">
                  <c:v>19.62</c:v>
                </c:pt>
                <c:pt idx="1962">
                  <c:v>19.63</c:v>
                </c:pt>
                <c:pt idx="1963">
                  <c:v>19.64</c:v>
                </c:pt>
                <c:pt idx="1964">
                  <c:v>19.649999999999999</c:v>
                </c:pt>
                <c:pt idx="1965">
                  <c:v>19.66</c:v>
                </c:pt>
                <c:pt idx="1966">
                  <c:v>19.670000000000002</c:v>
                </c:pt>
                <c:pt idx="1967">
                  <c:v>19.68</c:v>
                </c:pt>
                <c:pt idx="1968">
                  <c:v>19.690000000000001</c:v>
                </c:pt>
                <c:pt idx="1969">
                  <c:v>19.7</c:v>
                </c:pt>
                <c:pt idx="1970">
                  <c:v>19.71</c:v>
                </c:pt>
                <c:pt idx="1971">
                  <c:v>19.72</c:v>
                </c:pt>
                <c:pt idx="1972">
                  <c:v>19.73</c:v>
                </c:pt>
                <c:pt idx="1973">
                  <c:v>19.739999999999998</c:v>
                </c:pt>
                <c:pt idx="1974">
                  <c:v>19.75</c:v>
                </c:pt>
                <c:pt idx="1975">
                  <c:v>19.760000000000002</c:v>
                </c:pt>
                <c:pt idx="1976">
                  <c:v>19.77</c:v>
                </c:pt>
                <c:pt idx="1977">
                  <c:v>19.78</c:v>
                </c:pt>
                <c:pt idx="1978">
                  <c:v>19.79</c:v>
                </c:pt>
                <c:pt idx="1979">
                  <c:v>19.8</c:v>
                </c:pt>
                <c:pt idx="1980">
                  <c:v>19.809999999999999</c:v>
                </c:pt>
                <c:pt idx="1981">
                  <c:v>19.82</c:v>
                </c:pt>
                <c:pt idx="1982">
                  <c:v>19.829999999999998</c:v>
                </c:pt>
                <c:pt idx="1983">
                  <c:v>19.84</c:v>
                </c:pt>
                <c:pt idx="1984">
                  <c:v>19.850000000000001</c:v>
                </c:pt>
                <c:pt idx="1985">
                  <c:v>19.86</c:v>
                </c:pt>
                <c:pt idx="1986">
                  <c:v>19.87</c:v>
                </c:pt>
                <c:pt idx="1987">
                  <c:v>19.88</c:v>
                </c:pt>
                <c:pt idx="1988">
                  <c:v>19.89</c:v>
                </c:pt>
                <c:pt idx="1989">
                  <c:v>19.899999999999999</c:v>
                </c:pt>
                <c:pt idx="1990">
                  <c:v>19.91</c:v>
                </c:pt>
                <c:pt idx="1991">
                  <c:v>19.920000000000002</c:v>
                </c:pt>
                <c:pt idx="1992">
                  <c:v>19.93</c:v>
                </c:pt>
                <c:pt idx="1993">
                  <c:v>19.940000000000001</c:v>
                </c:pt>
                <c:pt idx="1994">
                  <c:v>19.95</c:v>
                </c:pt>
                <c:pt idx="1995">
                  <c:v>19.96</c:v>
                </c:pt>
                <c:pt idx="1996">
                  <c:v>19.97</c:v>
                </c:pt>
                <c:pt idx="1997">
                  <c:v>19.98</c:v>
                </c:pt>
                <c:pt idx="1998">
                  <c:v>19.989999999999998</c:v>
                </c:pt>
                <c:pt idx="1999">
                  <c:v>20</c:v>
                </c:pt>
                <c:pt idx="2000">
                  <c:v>20.010000000000002</c:v>
                </c:pt>
                <c:pt idx="2001">
                  <c:v>20.02</c:v>
                </c:pt>
                <c:pt idx="2002">
                  <c:v>20.03</c:v>
                </c:pt>
                <c:pt idx="2003">
                  <c:v>20.04</c:v>
                </c:pt>
                <c:pt idx="2004">
                  <c:v>20.05</c:v>
                </c:pt>
                <c:pt idx="2005">
                  <c:v>20.059999999999999</c:v>
                </c:pt>
                <c:pt idx="2006">
                  <c:v>20.07</c:v>
                </c:pt>
                <c:pt idx="2007">
                  <c:v>20.079999999999998</c:v>
                </c:pt>
                <c:pt idx="2008">
                  <c:v>20.09</c:v>
                </c:pt>
                <c:pt idx="2009">
                  <c:v>20.100000000000001</c:v>
                </c:pt>
                <c:pt idx="2010">
                  <c:v>20.11</c:v>
                </c:pt>
                <c:pt idx="2011">
                  <c:v>20.12</c:v>
                </c:pt>
                <c:pt idx="2012">
                  <c:v>20.13</c:v>
                </c:pt>
                <c:pt idx="2013">
                  <c:v>20.14</c:v>
                </c:pt>
                <c:pt idx="2014">
                  <c:v>20.149999999999999</c:v>
                </c:pt>
                <c:pt idx="2015">
                  <c:v>20.16</c:v>
                </c:pt>
                <c:pt idx="2016">
                  <c:v>20.170000000000002</c:v>
                </c:pt>
                <c:pt idx="2017">
                  <c:v>20.18</c:v>
                </c:pt>
                <c:pt idx="2018">
                  <c:v>20.190000000000001</c:v>
                </c:pt>
                <c:pt idx="2019">
                  <c:v>20.2</c:v>
                </c:pt>
                <c:pt idx="2020">
                  <c:v>20.21</c:v>
                </c:pt>
                <c:pt idx="2021">
                  <c:v>20.22</c:v>
                </c:pt>
                <c:pt idx="2022">
                  <c:v>20.23</c:v>
                </c:pt>
                <c:pt idx="2023">
                  <c:v>20.239999999999998</c:v>
                </c:pt>
                <c:pt idx="2024">
                  <c:v>20.25</c:v>
                </c:pt>
                <c:pt idx="2025">
                  <c:v>20.260000000000002</c:v>
                </c:pt>
                <c:pt idx="2026">
                  <c:v>20.27</c:v>
                </c:pt>
                <c:pt idx="2027">
                  <c:v>20.28</c:v>
                </c:pt>
                <c:pt idx="2028">
                  <c:v>20.29</c:v>
                </c:pt>
                <c:pt idx="2029">
                  <c:v>20.3</c:v>
                </c:pt>
                <c:pt idx="2030">
                  <c:v>20.309999999999999</c:v>
                </c:pt>
                <c:pt idx="2031">
                  <c:v>20.32</c:v>
                </c:pt>
                <c:pt idx="2032">
                  <c:v>20.329999999999998</c:v>
                </c:pt>
                <c:pt idx="2033">
                  <c:v>20.34</c:v>
                </c:pt>
                <c:pt idx="2034">
                  <c:v>20.350000000000001</c:v>
                </c:pt>
                <c:pt idx="2035">
                  <c:v>20.36</c:v>
                </c:pt>
                <c:pt idx="2036">
                  <c:v>20.37</c:v>
                </c:pt>
                <c:pt idx="2037">
                  <c:v>20.38</c:v>
                </c:pt>
                <c:pt idx="2038">
                  <c:v>20.39</c:v>
                </c:pt>
                <c:pt idx="2039">
                  <c:v>20.399999999999999</c:v>
                </c:pt>
                <c:pt idx="2040">
                  <c:v>20.41</c:v>
                </c:pt>
                <c:pt idx="2041">
                  <c:v>20.420000000000002</c:v>
                </c:pt>
                <c:pt idx="2042">
                  <c:v>20.43</c:v>
                </c:pt>
                <c:pt idx="2043">
                  <c:v>20.440000000000001</c:v>
                </c:pt>
                <c:pt idx="2044">
                  <c:v>20.45</c:v>
                </c:pt>
                <c:pt idx="2045">
                  <c:v>20.46</c:v>
                </c:pt>
                <c:pt idx="2046">
                  <c:v>20.47</c:v>
                </c:pt>
                <c:pt idx="2047">
                  <c:v>20.48</c:v>
                </c:pt>
                <c:pt idx="2048">
                  <c:v>20.49</c:v>
                </c:pt>
                <c:pt idx="2049">
                  <c:v>20.5</c:v>
                </c:pt>
                <c:pt idx="2050">
                  <c:v>20.51</c:v>
                </c:pt>
                <c:pt idx="2051">
                  <c:v>20.52</c:v>
                </c:pt>
                <c:pt idx="2052">
                  <c:v>20.53</c:v>
                </c:pt>
                <c:pt idx="2053">
                  <c:v>20.54</c:v>
                </c:pt>
                <c:pt idx="2054">
                  <c:v>20.55</c:v>
                </c:pt>
                <c:pt idx="2055">
                  <c:v>20.56</c:v>
                </c:pt>
                <c:pt idx="2056">
                  <c:v>20.57</c:v>
                </c:pt>
                <c:pt idx="2057">
                  <c:v>20.58</c:v>
                </c:pt>
                <c:pt idx="2058">
                  <c:v>20.59</c:v>
                </c:pt>
                <c:pt idx="2059">
                  <c:v>20.6</c:v>
                </c:pt>
                <c:pt idx="2060">
                  <c:v>20.61</c:v>
                </c:pt>
                <c:pt idx="2061">
                  <c:v>20.62</c:v>
                </c:pt>
                <c:pt idx="2062">
                  <c:v>20.63</c:v>
                </c:pt>
                <c:pt idx="2063">
                  <c:v>20.64</c:v>
                </c:pt>
                <c:pt idx="2064">
                  <c:v>20.65</c:v>
                </c:pt>
                <c:pt idx="2065">
                  <c:v>20.66</c:v>
                </c:pt>
                <c:pt idx="2066">
                  <c:v>20.67</c:v>
                </c:pt>
                <c:pt idx="2067">
                  <c:v>20.68</c:v>
                </c:pt>
                <c:pt idx="2068">
                  <c:v>20.69</c:v>
                </c:pt>
                <c:pt idx="2069">
                  <c:v>20.7</c:v>
                </c:pt>
                <c:pt idx="2070">
                  <c:v>20.71</c:v>
                </c:pt>
                <c:pt idx="2071">
                  <c:v>20.72</c:v>
                </c:pt>
                <c:pt idx="2072">
                  <c:v>20.73</c:v>
                </c:pt>
                <c:pt idx="2073">
                  <c:v>20.74</c:v>
                </c:pt>
                <c:pt idx="2074">
                  <c:v>20.75</c:v>
                </c:pt>
                <c:pt idx="2075">
                  <c:v>20.76</c:v>
                </c:pt>
                <c:pt idx="2076">
                  <c:v>20.77</c:v>
                </c:pt>
                <c:pt idx="2077">
                  <c:v>20.78</c:v>
                </c:pt>
                <c:pt idx="2078">
                  <c:v>20.79</c:v>
                </c:pt>
                <c:pt idx="2079">
                  <c:v>20.8</c:v>
                </c:pt>
                <c:pt idx="2080">
                  <c:v>20.81</c:v>
                </c:pt>
                <c:pt idx="2081">
                  <c:v>20.82</c:v>
                </c:pt>
                <c:pt idx="2082">
                  <c:v>20.83</c:v>
                </c:pt>
                <c:pt idx="2083">
                  <c:v>20.84</c:v>
                </c:pt>
                <c:pt idx="2084">
                  <c:v>20.85</c:v>
                </c:pt>
                <c:pt idx="2085">
                  <c:v>20.86</c:v>
                </c:pt>
                <c:pt idx="2086">
                  <c:v>20.87</c:v>
                </c:pt>
                <c:pt idx="2087">
                  <c:v>20.88</c:v>
                </c:pt>
                <c:pt idx="2088">
                  <c:v>20.89</c:v>
                </c:pt>
                <c:pt idx="2089">
                  <c:v>20.9</c:v>
                </c:pt>
                <c:pt idx="2090">
                  <c:v>20.91</c:v>
                </c:pt>
                <c:pt idx="2091">
                  <c:v>20.92</c:v>
                </c:pt>
                <c:pt idx="2092">
                  <c:v>20.93</c:v>
                </c:pt>
                <c:pt idx="2093">
                  <c:v>20.94</c:v>
                </c:pt>
                <c:pt idx="2094">
                  <c:v>20.95</c:v>
                </c:pt>
                <c:pt idx="2095">
                  <c:v>20.96</c:v>
                </c:pt>
                <c:pt idx="2096">
                  <c:v>20.97</c:v>
                </c:pt>
                <c:pt idx="2097">
                  <c:v>20.98</c:v>
                </c:pt>
                <c:pt idx="2098">
                  <c:v>20.99</c:v>
                </c:pt>
                <c:pt idx="2099">
                  <c:v>21</c:v>
                </c:pt>
                <c:pt idx="2100">
                  <c:v>21.01</c:v>
                </c:pt>
                <c:pt idx="2101">
                  <c:v>21.02</c:v>
                </c:pt>
                <c:pt idx="2102">
                  <c:v>21.03</c:v>
                </c:pt>
                <c:pt idx="2103">
                  <c:v>21.04</c:v>
                </c:pt>
                <c:pt idx="2104">
                  <c:v>21.05</c:v>
                </c:pt>
                <c:pt idx="2105">
                  <c:v>21.06</c:v>
                </c:pt>
                <c:pt idx="2106">
                  <c:v>21.07</c:v>
                </c:pt>
                <c:pt idx="2107">
                  <c:v>21.08</c:v>
                </c:pt>
                <c:pt idx="2108">
                  <c:v>21.09</c:v>
                </c:pt>
                <c:pt idx="2109">
                  <c:v>21.1</c:v>
                </c:pt>
                <c:pt idx="2110">
                  <c:v>21.11</c:v>
                </c:pt>
                <c:pt idx="2111">
                  <c:v>21.12</c:v>
                </c:pt>
                <c:pt idx="2112">
                  <c:v>21.13</c:v>
                </c:pt>
                <c:pt idx="2113">
                  <c:v>21.14</c:v>
                </c:pt>
                <c:pt idx="2114">
                  <c:v>21.15</c:v>
                </c:pt>
                <c:pt idx="2115">
                  <c:v>21.16</c:v>
                </c:pt>
                <c:pt idx="2116">
                  <c:v>21.17</c:v>
                </c:pt>
                <c:pt idx="2117">
                  <c:v>21.18</c:v>
                </c:pt>
                <c:pt idx="2118">
                  <c:v>21.19</c:v>
                </c:pt>
                <c:pt idx="2119">
                  <c:v>21.2</c:v>
                </c:pt>
                <c:pt idx="2120">
                  <c:v>21.21</c:v>
                </c:pt>
                <c:pt idx="2121">
                  <c:v>21.22</c:v>
                </c:pt>
                <c:pt idx="2122">
                  <c:v>21.23</c:v>
                </c:pt>
                <c:pt idx="2123">
                  <c:v>21.24</c:v>
                </c:pt>
                <c:pt idx="2124">
                  <c:v>21.25</c:v>
                </c:pt>
                <c:pt idx="2125">
                  <c:v>21.26</c:v>
                </c:pt>
                <c:pt idx="2126">
                  <c:v>21.27</c:v>
                </c:pt>
                <c:pt idx="2127">
                  <c:v>21.28</c:v>
                </c:pt>
                <c:pt idx="2128">
                  <c:v>21.29</c:v>
                </c:pt>
                <c:pt idx="2129">
                  <c:v>21.3</c:v>
                </c:pt>
                <c:pt idx="2130">
                  <c:v>21.31</c:v>
                </c:pt>
                <c:pt idx="2131">
                  <c:v>21.32</c:v>
                </c:pt>
                <c:pt idx="2132">
                  <c:v>21.33</c:v>
                </c:pt>
                <c:pt idx="2133">
                  <c:v>21.34</c:v>
                </c:pt>
                <c:pt idx="2134">
                  <c:v>21.35</c:v>
                </c:pt>
                <c:pt idx="2135">
                  <c:v>21.36</c:v>
                </c:pt>
                <c:pt idx="2136">
                  <c:v>21.37</c:v>
                </c:pt>
                <c:pt idx="2137">
                  <c:v>21.38</c:v>
                </c:pt>
                <c:pt idx="2138">
                  <c:v>21.39</c:v>
                </c:pt>
                <c:pt idx="2139">
                  <c:v>21.4</c:v>
                </c:pt>
                <c:pt idx="2140">
                  <c:v>21.41</c:v>
                </c:pt>
                <c:pt idx="2141">
                  <c:v>21.42</c:v>
                </c:pt>
                <c:pt idx="2142">
                  <c:v>21.43</c:v>
                </c:pt>
                <c:pt idx="2143">
                  <c:v>21.44</c:v>
                </c:pt>
                <c:pt idx="2144">
                  <c:v>21.45</c:v>
                </c:pt>
                <c:pt idx="2145">
                  <c:v>21.46</c:v>
                </c:pt>
                <c:pt idx="2146">
                  <c:v>21.47</c:v>
                </c:pt>
                <c:pt idx="2147">
                  <c:v>21.48</c:v>
                </c:pt>
                <c:pt idx="2148">
                  <c:v>21.49</c:v>
                </c:pt>
                <c:pt idx="2149">
                  <c:v>21.5</c:v>
                </c:pt>
                <c:pt idx="2150">
                  <c:v>21.51</c:v>
                </c:pt>
                <c:pt idx="2151">
                  <c:v>21.52</c:v>
                </c:pt>
                <c:pt idx="2152">
                  <c:v>21.53</c:v>
                </c:pt>
                <c:pt idx="2153">
                  <c:v>21.54</c:v>
                </c:pt>
                <c:pt idx="2154">
                  <c:v>21.55</c:v>
                </c:pt>
                <c:pt idx="2155">
                  <c:v>21.56</c:v>
                </c:pt>
                <c:pt idx="2156">
                  <c:v>21.57</c:v>
                </c:pt>
                <c:pt idx="2157">
                  <c:v>21.58</c:v>
                </c:pt>
                <c:pt idx="2158">
                  <c:v>21.59</c:v>
                </c:pt>
                <c:pt idx="2159">
                  <c:v>21.6</c:v>
                </c:pt>
                <c:pt idx="2160">
                  <c:v>21.61</c:v>
                </c:pt>
                <c:pt idx="2161">
                  <c:v>21.62</c:v>
                </c:pt>
                <c:pt idx="2162">
                  <c:v>21.63</c:v>
                </c:pt>
                <c:pt idx="2163">
                  <c:v>21.64</c:v>
                </c:pt>
                <c:pt idx="2164">
                  <c:v>21.65</c:v>
                </c:pt>
                <c:pt idx="2165">
                  <c:v>21.66</c:v>
                </c:pt>
                <c:pt idx="2166">
                  <c:v>21.67</c:v>
                </c:pt>
                <c:pt idx="2167">
                  <c:v>21.68</c:v>
                </c:pt>
                <c:pt idx="2168">
                  <c:v>21.69</c:v>
                </c:pt>
                <c:pt idx="2169">
                  <c:v>21.7</c:v>
                </c:pt>
                <c:pt idx="2170">
                  <c:v>21.71</c:v>
                </c:pt>
                <c:pt idx="2171">
                  <c:v>21.72</c:v>
                </c:pt>
                <c:pt idx="2172">
                  <c:v>21.73</c:v>
                </c:pt>
                <c:pt idx="2173">
                  <c:v>21.74</c:v>
                </c:pt>
                <c:pt idx="2174">
                  <c:v>21.75</c:v>
                </c:pt>
                <c:pt idx="2175">
                  <c:v>21.76</c:v>
                </c:pt>
                <c:pt idx="2176">
                  <c:v>21.77</c:v>
                </c:pt>
                <c:pt idx="2177">
                  <c:v>21.78</c:v>
                </c:pt>
                <c:pt idx="2178">
                  <c:v>21.79</c:v>
                </c:pt>
                <c:pt idx="2179">
                  <c:v>21.8</c:v>
                </c:pt>
                <c:pt idx="2180">
                  <c:v>21.81</c:v>
                </c:pt>
                <c:pt idx="2181">
                  <c:v>21.82</c:v>
                </c:pt>
                <c:pt idx="2182">
                  <c:v>21.83</c:v>
                </c:pt>
                <c:pt idx="2183">
                  <c:v>21.84</c:v>
                </c:pt>
                <c:pt idx="2184">
                  <c:v>21.85</c:v>
                </c:pt>
                <c:pt idx="2185">
                  <c:v>21.86</c:v>
                </c:pt>
                <c:pt idx="2186">
                  <c:v>21.87</c:v>
                </c:pt>
                <c:pt idx="2187">
                  <c:v>21.88</c:v>
                </c:pt>
                <c:pt idx="2188">
                  <c:v>21.89</c:v>
                </c:pt>
                <c:pt idx="2189">
                  <c:v>21.9</c:v>
                </c:pt>
                <c:pt idx="2190">
                  <c:v>21.91</c:v>
                </c:pt>
                <c:pt idx="2191">
                  <c:v>21.92</c:v>
                </c:pt>
                <c:pt idx="2192">
                  <c:v>21.93</c:v>
                </c:pt>
                <c:pt idx="2193">
                  <c:v>21.94</c:v>
                </c:pt>
                <c:pt idx="2194">
                  <c:v>21.95</c:v>
                </c:pt>
                <c:pt idx="2195">
                  <c:v>21.96</c:v>
                </c:pt>
                <c:pt idx="2196">
                  <c:v>21.97</c:v>
                </c:pt>
                <c:pt idx="2197">
                  <c:v>21.98</c:v>
                </c:pt>
                <c:pt idx="2198">
                  <c:v>21.99</c:v>
                </c:pt>
                <c:pt idx="2199">
                  <c:v>22</c:v>
                </c:pt>
                <c:pt idx="2200">
                  <c:v>22.01</c:v>
                </c:pt>
                <c:pt idx="2201">
                  <c:v>22.02</c:v>
                </c:pt>
                <c:pt idx="2202">
                  <c:v>22.03</c:v>
                </c:pt>
                <c:pt idx="2203">
                  <c:v>22.04</c:v>
                </c:pt>
                <c:pt idx="2204">
                  <c:v>22.05</c:v>
                </c:pt>
                <c:pt idx="2205">
                  <c:v>22.06</c:v>
                </c:pt>
                <c:pt idx="2206">
                  <c:v>22.07</c:v>
                </c:pt>
                <c:pt idx="2207">
                  <c:v>22.08</c:v>
                </c:pt>
                <c:pt idx="2208">
                  <c:v>22.09</c:v>
                </c:pt>
                <c:pt idx="2209">
                  <c:v>22.1</c:v>
                </c:pt>
                <c:pt idx="2210">
                  <c:v>22.11</c:v>
                </c:pt>
                <c:pt idx="2211">
                  <c:v>22.12</c:v>
                </c:pt>
                <c:pt idx="2212">
                  <c:v>22.13</c:v>
                </c:pt>
                <c:pt idx="2213">
                  <c:v>22.14</c:v>
                </c:pt>
                <c:pt idx="2214">
                  <c:v>22.15</c:v>
                </c:pt>
                <c:pt idx="2215">
                  <c:v>22.16</c:v>
                </c:pt>
                <c:pt idx="2216">
                  <c:v>22.17</c:v>
                </c:pt>
                <c:pt idx="2217">
                  <c:v>22.18</c:v>
                </c:pt>
                <c:pt idx="2218">
                  <c:v>22.19</c:v>
                </c:pt>
                <c:pt idx="2219">
                  <c:v>22.2</c:v>
                </c:pt>
                <c:pt idx="2220">
                  <c:v>22.21</c:v>
                </c:pt>
                <c:pt idx="2221">
                  <c:v>22.22</c:v>
                </c:pt>
                <c:pt idx="2222">
                  <c:v>22.23</c:v>
                </c:pt>
                <c:pt idx="2223">
                  <c:v>22.24</c:v>
                </c:pt>
                <c:pt idx="2224">
                  <c:v>22.25</c:v>
                </c:pt>
                <c:pt idx="2225">
                  <c:v>22.26</c:v>
                </c:pt>
                <c:pt idx="2226">
                  <c:v>22.27</c:v>
                </c:pt>
                <c:pt idx="2227">
                  <c:v>22.28</c:v>
                </c:pt>
                <c:pt idx="2228">
                  <c:v>22.29</c:v>
                </c:pt>
                <c:pt idx="2229">
                  <c:v>22.3</c:v>
                </c:pt>
                <c:pt idx="2230">
                  <c:v>22.31</c:v>
                </c:pt>
                <c:pt idx="2231">
                  <c:v>22.32</c:v>
                </c:pt>
                <c:pt idx="2232">
                  <c:v>22.33</c:v>
                </c:pt>
                <c:pt idx="2233">
                  <c:v>22.34</c:v>
                </c:pt>
                <c:pt idx="2234">
                  <c:v>22.35</c:v>
                </c:pt>
                <c:pt idx="2235">
                  <c:v>22.36</c:v>
                </c:pt>
                <c:pt idx="2236">
                  <c:v>22.37</c:v>
                </c:pt>
                <c:pt idx="2237">
                  <c:v>22.38</c:v>
                </c:pt>
                <c:pt idx="2238">
                  <c:v>22.39</c:v>
                </c:pt>
                <c:pt idx="2239">
                  <c:v>22.4</c:v>
                </c:pt>
                <c:pt idx="2240">
                  <c:v>22.41</c:v>
                </c:pt>
                <c:pt idx="2241">
                  <c:v>22.42</c:v>
                </c:pt>
                <c:pt idx="2242">
                  <c:v>22.43</c:v>
                </c:pt>
                <c:pt idx="2243">
                  <c:v>22.44</c:v>
                </c:pt>
                <c:pt idx="2244">
                  <c:v>22.45</c:v>
                </c:pt>
                <c:pt idx="2245">
                  <c:v>22.46</c:v>
                </c:pt>
                <c:pt idx="2246">
                  <c:v>22.47</c:v>
                </c:pt>
                <c:pt idx="2247">
                  <c:v>22.48</c:v>
                </c:pt>
                <c:pt idx="2248">
                  <c:v>22.49</c:v>
                </c:pt>
                <c:pt idx="2249">
                  <c:v>22.5</c:v>
                </c:pt>
                <c:pt idx="2250">
                  <c:v>22.51</c:v>
                </c:pt>
                <c:pt idx="2251">
                  <c:v>22.52</c:v>
                </c:pt>
                <c:pt idx="2252">
                  <c:v>22.53</c:v>
                </c:pt>
                <c:pt idx="2253">
                  <c:v>22.54</c:v>
                </c:pt>
                <c:pt idx="2254">
                  <c:v>22.55</c:v>
                </c:pt>
                <c:pt idx="2255">
                  <c:v>22.56</c:v>
                </c:pt>
                <c:pt idx="2256">
                  <c:v>22.57</c:v>
                </c:pt>
                <c:pt idx="2257">
                  <c:v>22.58</c:v>
                </c:pt>
                <c:pt idx="2258">
                  <c:v>22.59</c:v>
                </c:pt>
                <c:pt idx="2259">
                  <c:v>22.6</c:v>
                </c:pt>
                <c:pt idx="2260">
                  <c:v>22.61</c:v>
                </c:pt>
                <c:pt idx="2261">
                  <c:v>22.62</c:v>
                </c:pt>
                <c:pt idx="2262">
                  <c:v>22.63</c:v>
                </c:pt>
                <c:pt idx="2263">
                  <c:v>22.64</c:v>
                </c:pt>
                <c:pt idx="2264">
                  <c:v>22.65</c:v>
                </c:pt>
                <c:pt idx="2265">
                  <c:v>22.66</c:v>
                </c:pt>
                <c:pt idx="2266">
                  <c:v>22.67</c:v>
                </c:pt>
                <c:pt idx="2267">
                  <c:v>22.68</c:v>
                </c:pt>
                <c:pt idx="2268">
                  <c:v>22.69</c:v>
                </c:pt>
                <c:pt idx="2269">
                  <c:v>22.7</c:v>
                </c:pt>
                <c:pt idx="2270">
                  <c:v>22.71</c:v>
                </c:pt>
                <c:pt idx="2271">
                  <c:v>22.72</c:v>
                </c:pt>
                <c:pt idx="2272">
                  <c:v>22.73</c:v>
                </c:pt>
                <c:pt idx="2273">
                  <c:v>22.74</c:v>
                </c:pt>
                <c:pt idx="2274">
                  <c:v>22.75</c:v>
                </c:pt>
                <c:pt idx="2275">
                  <c:v>22.76</c:v>
                </c:pt>
                <c:pt idx="2276">
                  <c:v>22.77</c:v>
                </c:pt>
                <c:pt idx="2277">
                  <c:v>22.78</c:v>
                </c:pt>
                <c:pt idx="2278">
                  <c:v>22.79</c:v>
                </c:pt>
                <c:pt idx="2279">
                  <c:v>22.8</c:v>
                </c:pt>
                <c:pt idx="2280">
                  <c:v>22.81</c:v>
                </c:pt>
                <c:pt idx="2281">
                  <c:v>22.82</c:v>
                </c:pt>
                <c:pt idx="2282">
                  <c:v>22.83</c:v>
                </c:pt>
                <c:pt idx="2283">
                  <c:v>22.84</c:v>
                </c:pt>
                <c:pt idx="2284">
                  <c:v>22.85</c:v>
                </c:pt>
                <c:pt idx="2285">
                  <c:v>22.86</c:v>
                </c:pt>
                <c:pt idx="2286">
                  <c:v>22.87</c:v>
                </c:pt>
                <c:pt idx="2287">
                  <c:v>22.88</c:v>
                </c:pt>
                <c:pt idx="2288">
                  <c:v>22.89</c:v>
                </c:pt>
                <c:pt idx="2289">
                  <c:v>22.9</c:v>
                </c:pt>
                <c:pt idx="2290">
                  <c:v>22.91</c:v>
                </c:pt>
                <c:pt idx="2291">
                  <c:v>22.92</c:v>
                </c:pt>
                <c:pt idx="2292">
                  <c:v>22.93</c:v>
                </c:pt>
                <c:pt idx="2293">
                  <c:v>22.94</c:v>
                </c:pt>
                <c:pt idx="2294">
                  <c:v>22.95</c:v>
                </c:pt>
                <c:pt idx="2295">
                  <c:v>22.96</c:v>
                </c:pt>
                <c:pt idx="2296">
                  <c:v>22.97</c:v>
                </c:pt>
                <c:pt idx="2297">
                  <c:v>22.98</c:v>
                </c:pt>
                <c:pt idx="2298">
                  <c:v>22.99</c:v>
                </c:pt>
                <c:pt idx="2299">
                  <c:v>23</c:v>
                </c:pt>
                <c:pt idx="2300">
                  <c:v>23.01</c:v>
                </c:pt>
                <c:pt idx="2301">
                  <c:v>23.02</c:v>
                </c:pt>
                <c:pt idx="2302">
                  <c:v>23.03</c:v>
                </c:pt>
                <c:pt idx="2303">
                  <c:v>23.04</c:v>
                </c:pt>
                <c:pt idx="2304">
                  <c:v>23.05</c:v>
                </c:pt>
                <c:pt idx="2305">
                  <c:v>23.06</c:v>
                </c:pt>
                <c:pt idx="2306">
                  <c:v>23.07</c:v>
                </c:pt>
                <c:pt idx="2307">
                  <c:v>23.08</c:v>
                </c:pt>
                <c:pt idx="2308">
                  <c:v>23.09</c:v>
                </c:pt>
                <c:pt idx="2309">
                  <c:v>23.1</c:v>
                </c:pt>
                <c:pt idx="2310">
                  <c:v>23.11</c:v>
                </c:pt>
                <c:pt idx="2311">
                  <c:v>23.12</c:v>
                </c:pt>
                <c:pt idx="2312">
                  <c:v>23.13</c:v>
                </c:pt>
                <c:pt idx="2313">
                  <c:v>23.14</c:v>
                </c:pt>
                <c:pt idx="2314">
                  <c:v>23.15</c:v>
                </c:pt>
                <c:pt idx="2315">
                  <c:v>23.16</c:v>
                </c:pt>
                <c:pt idx="2316">
                  <c:v>23.17</c:v>
                </c:pt>
                <c:pt idx="2317">
                  <c:v>23.18</c:v>
                </c:pt>
                <c:pt idx="2318">
                  <c:v>23.19</c:v>
                </c:pt>
                <c:pt idx="2319">
                  <c:v>23.2</c:v>
                </c:pt>
                <c:pt idx="2320">
                  <c:v>23.21</c:v>
                </c:pt>
                <c:pt idx="2321">
                  <c:v>23.22</c:v>
                </c:pt>
                <c:pt idx="2322">
                  <c:v>23.23</c:v>
                </c:pt>
                <c:pt idx="2323">
                  <c:v>23.24</c:v>
                </c:pt>
                <c:pt idx="2324">
                  <c:v>23.25</c:v>
                </c:pt>
                <c:pt idx="2325">
                  <c:v>23.26</c:v>
                </c:pt>
                <c:pt idx="2326">
                  <c:v>23.27</c:v>
                </c:pt>
                <c:pt idx="2327">
                  <c:v>23.28</c:v>
                </c:pt>
                <c:pt idx="2328">
                  <c:v>23.29</c:v>
                </c:pt>
                <c:pt idx="2329">
                  <c:v>23.3</c:v>
                </c:pt>
                <c:pt idx="2330">
                  <c:v>23.31</c:v>
                </c:pt>
                <c:pt idx="2331">
                  <c:v>23.32</c:v>
                </c:pt>
                <c:pt idx="2332">
                  <c:v>23.33</c:v>
                </c:pt>
                <c:pt idx="2333">
                  <c:v>23.34</c:v>
                </c:pt>
                <c:pt idx="2334">
                  <c:v>23.35</c:v>
                </c:pt>
                <c:pt idx="2335">
                  <c:v>23.36</c:v>
                </c:pt>
                <c:pt idx="2336">
                  <c:v>23.37</c:v>
                </c:pt>
                <c:pt idx="2337">
                  <c:v>23.38</c:v>
                </c:pt>
                <c:pt idx="2338">
                  <c:v>23.39</c:v>
                </c:pt>
                <c:pt idx="2339">
                  <c:v>23.4</c:v>
                </c:pt>
                <c:pt idx="2340">
                  <c:v>23.41</c:v>
                </c:pt>
                <c:pt idx="2341">
                  <c:v>23.42</c:v>
                </c:pt>
                <c:pt idx="2342">
                  <c:v>23.43</c:v>
                </c:pt>
                <c:pt idx="2343">
                  <c:v>23.44</c:v>
                </c:pt>
                <c:pt idx="2344">
                  <c:v>23.45</c:v>
                </c:pt>
                <c:pt idx="2345">
                  <c:v>23.46</c:v>
                </c:pt>
                <c:pt idx="2346">
                  <c:v>23.47</c:v>
                </c:pt>
                <c:pt idx="2347">
                  <c:v>23.48</c:v>
                </c:pt>
                <c:pt idx="2348">
                  <c:v>23.49</c:v>
                </c:pt>
                <c:pt idx="2349">
                  <c:v>23.5</c:v>
                </c:pt>
                <c:pt idx="2350">
                  <c:v>23.51</c:v>
                </c:pt>
                <c:pt idx="2351">
                  <c:v>23.52</c:v>
                </c:pt>
                <c:pt idx="2352">
                  <c:v>23.53</c:v>
                </c:pt>
                <c:pt idx="2353">
                  <c:v>23.54</c:v>
                </c:pt>
                <c:pt idx="2354">
                  <c:v>23.55</c:v>
                </c:pt>
                <c:pt idx="2355">
                  <c:v>23.56</c:v>
                </c:pt>
                <c:pt idx="2356">
                  <c:v>23.57</c:v>
                </c:pt>
                <c:pt idx="2357">
                  <c:v>23.58</c:v>
                </c:pt>
                <c:pt idx="2358">
                  <c:v>23.59</c:v>
                </c:pt>
                <c:pt idx="2359">
                  <c:v>23.6</c:v>
                </c:pt>
                <c:pt idx="2360">
                  <c:v>23.61</c:v>
                </c:pt>
                <c:pt idx="2361">
                  <c:v>23.62</c:v>
                </c:pt>
                <c:pt idx="2362">
                  <c:v>23.63</c:v>
                </c:pt>
                <c:pt idx="2363">
                  <c:v>23.64</c:v>
                </c:pt>
                <c:pt idx="2364">
                  <c:v>23.65</c:v>
                </c:pt>
                <c:pt idx="2365">
                  <c:v>23.66</c:v>
                </c:pt>
                <c:pt idx="2366">
                  <c:v>23.67</c:v>
                </c:pt>
                <c:pt idx="2367">
                  <c:v>23.68</c:v>
                </c:pt>
                <c:pt idx="2368">
                  <c:v>23.69</c:v>
                </c:pt>
                <c:pt idx="2369">
                  <c:v>23.7</c:v>
                </c:pt>
                <c:pt idx="2370">
                  <c:v>23.71</c:v>
                </c:pt>
                <c:pt idx="2371">
                  <c:v>23.72</c:v>
                </c:pt>
                <c:pt idx="2372">
                  <c:v>23.73</c:v>
                </c:pt>
                <c:pt idx="2373">
                  <c:v>23.74</c:v>
                </c:pt>
                <c:pt idx="2374">
                  <c:v>23.75</c:v>
                </c:pt>
                <c:pt idx="2375">
                  <c:v>23.76</c:v>
                </c:pt>
                <c:pt idx="2376">
                  <c:v>23.77</c:v>
                </c:pt>
                <c:pt idx="2377">
                  <c:v>23.78</c:v>
                </c:pt>
                <c:pt idx="2378">
                  <c:v>23.79</c:v>
                </c:pt>
                <c:pt idx="2379">
                  <c:v>23.8</c:v>
                </c:pt>
                <c:pt idx="2380">
                  <c:v>23.81</c:v>
                </c:pt>
                <c:pt idx="2381">
                  <c:v>23.82</c:v>
                </c:pt>
                <c:pt idx="2382">
                  <c:v>23.83</c:v>
                </c:pt>
                <c:pt idx="2383">
                  <c:v>23.84</c:v>
                </c:pt>
                <c:pt idx="2384">
                  <c:v>23.85</c:v>
                </c:pt>
                <c:pt idx="2385">
                  <c:v>23.86</c:v>
                </c:pt>
                <c:pt idx="2386">
                  <c:v>23.87</c:v>
                </c:pt>
                <c:pt idx="2387">
                  <c:v>23.88</c:v>
                </c:pt>
                <c:pt idx="2388">
                  <c:v>23.89</c:v>
                </c:pt>
                <c:pt idx="2389">
                  <c:v>23.9</c:v>
                </c:pt>
                <c:pt idx="2390">
                  <c:v>23.91</c:v>
                </c:pt>
                <c:pt idx="2391">
                  <c:v>23.92</c:v>
                </c:pt>
                <c:pt idx="2392">
                  <c:v>23.93</c:v>
                </c:pt>
                <c:pt idx="2393">
                  <c:v>23.94</c:v>
                </c:pt>
                <c:pt idx="2394">
                  <c:v>23.95</c:v>
                </c:pt>
                <c:pt idx="2395">
                  <c:v>23.96</c:v>
                </c:pt>
                <c:pt idx="2396">
                  <c:v>23.97</c:v>
                </c:pt>
                <c:pt idx="2397">
                  <c:v>23.98</c:v>
                </c:pt>
                <c:pt idx="2398">
                  <c:v>23.99</c:v>
                </c:pt>
                <c:pt idx="2399">
                  <c:v>24</c:v>
                </c:pt>
                <c:pt idx="2400">
                  <c:v>24.01</c:v>
                </c:pt>
                <c:pt idx="2401">
                  <c:v>24.02</c:v>
                </c:pt>
                <c:pt idx="2402">
                  <c:v>24.03</c:v>
                </c:pt>
                <c:pt idx="2403">
                  <c:v>24.04</c:v>
                </c:pt>
                <c:pt idx="2404">
                  <c:v>24.05</c:v>
                </c:pt>
                <c:pt idx="2405">
                  <c:v>24.06</c:v>
                </c:pt>
                <c:pt idx="2406">
                  <c:v>24.07</c:v>
                </c:pt>
                <c:pt idx="2407">
                  <c:v>24.08</c:v>
                </c:pt>
                <c:pt idx="2408">
                  <c:v>24.09</c:v>
                </c:pt>
                <c:pt idx="2409">
                  <c:v>24.1</c:v>
                </c:pt>
                <c:pt idx="2410">
                  <c:v>24.11</c:v>
                </c:pt>
                <c:pt idx="2411">
                  <c:v>24.12</c:v>
                </c:pt>
                <c:pt idx="2412">
                  <c:v>24.13</c:v>
                </c:pt>
                <c:pt idx="2413">
                  <c:v>24.14</c:v>
                </c:pt>
                <c:pt idx="2414">
                  <c:v>24.15</c:v>
                </c:pt>
                <c:pt idx="2415">
                  <c:v>24.16</c:v>
                </c:pt>
                <c:pt idx="2416">
                  <c:v>24.17</c:v>
                </c:pt>
                <c:pt idx="2417">
                  <c:v>24.18</c:v>
                </c:pt>
                <c:pt idx="2418">
                  <c:v>24.19</c:v>
                </c:pt>
                <c:pt idx="2419">
                  <c:v>24.2</c:v>
                </c:pt>
                <c:pt idx="2420">
                  <c:v>24.21</c:v>
                </c:pt>
                <c:pt idx="2421">
                  <c:v>24.22</c:v>
                </c:pt>
                <c:pt idx="2422">
                  <c:v>24.23</c:v>
                </c:pt>
                <c:pt idx="2423">
                  <c:v>24.24</c:v>
                </c:pt>
                <c:pt idx="2424">
                  <c:v>24.25</c:v>
                </c:pt>
                <c:pt idx="2425">
                  <c:v>24.26</c:v>
                </c:pt>
                <c:pt idx="2426">
                  <c:v>24.27</c:v>
                </c:pt>
                <c:pt idx="2427">
                  <c:v>24.28</c:v>
                </c:pt>
                <c:pt idx="2428">
                  <c:v>24.29</c:v>
                </c:pt>
                <c:pt idx="2429">
                  <c:v>24.3</c:v>
                </c:pt>
                <c:pt idx="2430">
                  <c:v>24.31</c:v>
                </c:pt>
                <c:pt idx="2431">
                  <c:v>24.32</c:v>
                </c:pt>
                <c:pt idx="2432">
                  <c:v>24.33</c:v>
                </c:pt>
                <c:pt idx="2433">
                  <c:v>24.34</c:v>
                </c:pt>
                <c:pt idx="2434">
                  <c:v>24.35</c:v>
                </c:pt>
                <c:pt idx="2435">
                  <c:v>24.36</c:v>
                </c:pt>
                <c:pt idx="2436">
                  <c:v>24.37</c:v>
                </c:pt>
                <c:pt idx="2437">
                  <c:v>24.38</c:v>
                </c:pt>
                <c:pt idx="2438">
                  <c:v>24.39</c:v>
                </c:pt>
                <c:pt idx="2439">
                  <c:v>24.4</c:v>
                </c:pt>
                <c:pt idx="2440">
                  <c:v>24.41</c:v>
                </c:pt>
                <c:pt idx="2441">
                  <c:v>24.42</c:v>
                </c:pt>
                <c:pt idx="2442">
                  <c:v>24.43</c:v>
                </c:pt>
                <c:pt idx="2443">
                  <c:v>24.44</c:v>
                </c:pt>
                <c:pt idx="2444">
                  <c:v>24.45</c:v>
                </c:pt>
                <c:pt idx="2445">
                  <c:v>24.46</c:v>
                </c:pt>
                <c:pt idx="2446">
                  <c:v>24.47</c:v>
                </c:pt>
                <c:pt idx="2447">
                  <c:v>24.48</c:v>
                </c:pt>
                <c:pt idx="2448">
                  <c:v>24.49</c:v>
                </c:pt>
                <c:pt idx="2449">
                  <c:v>24.5</c:v>
                </c:pt>
                <c:pt idx="2450">
                  <c:v>24.51</c:v>
                </c:pt>
                <c:pt idx="2451">
                  <c:v>24.52</c:v>
                </c:pt>
                <c:pt idx="2452">
                  <c:v>24.53</c:v>
                </c:pt>
                <c:pt idx="2453">
                  <c:v>24.54</c:v>
                </c:pt>
                <c:pt idx="2454">
                  <c:v>24.55</c:v>
                </c:pt>
                <c:pt idx="2455">
                  <c:v>24.56</c:v>
                </c:pt>
                <c:pt idx="2456">
                  <c:v>24.57</c:v>
                </c:pt>
                <c:pt idx="2457">
                  <c:v>24.58</c:v>
                </c:pt>
                <c:pt idx="2458">
                  <c:v>24.59</c:v>
                </c:pt>
                <c:pt idx="2459">
                  <c:v>24.6</c:v>
                </c:pt>
                <c:pt idx="2460">
                  <c:v>24.61</c:v>
                </c:pt>
                <c:pt idx="2461">
                  <c:v>24.62</c:v>
                </c:pt>
                <c:pt idx="2462">
                  <c:v>24.63</c:v>
                </c:pt>
                <c:pt idx="2463">
                  <c:v>24.64</c:v>
                </c:pt>
                <c:pt idx="2464">
                  <c:v>24.65</c:v>
                </c:pt>
                <c:pt idx="2465">
                  <c:v>24.66</c:v>
                </c:pt>
                <c:pt idx="2466">
                  <c:v>24.67</c:v>
                </c:pt>
                <c:pt idx="2467">
                  <c:v>24.68</c:v>
                </c:pt>
                <c:pt idx="2468">
                  <c:v>24.69</c:v>
                </c:pt>
                <c:pt idx="2469">
                  <c:v>24.7</c:v>
                </c:pt>
                <c:pt idx="2470">
                  <c:v>24.71</c:v>
                </c:pt>
                <c:pt idx="2471">
                  <c:v>24.72</c:v>
                </c:pt>
                <c:pt idx="2472">
                  <c:v>24.73</c:v>
                </c:pt>
                <c:pt idx="2473">
                  <c:v>24.74</c:v>
                </c:pt>
                <c:pt idx="2474">
                  <c:v>24.75</c:v>
                </c:pt>
                <c:pt idx="2475">
                  <c:v>24.76</c:v>
                </c:pt>
                <c:pt idx="2476">
                  <c:v>24.77</c:v>
                </c:pt>
                <c:pt idx="2477">
                  <c:v>24.78</c:v>
                </c:pt>
                <c:pt idx="2478">
                  <c:v>24.79</c:v>
                </c:pt>
                <c:pt idx="2479">
                  <c:v>24.8</c:v>
                </c:pt>
                <c:pt idx="2480">
                  <c:v>24.81</c:v>
                </c:pt>
                <c:pt idx="2481">
                  <c:v>24.82</c:v>
                </c:pt>
                <c:pt idx="2482">
                  <c:v>24.83</c:v>
                </c:pt>
                <c:pt idx="2483">
                  <c:v>24.84</c:v>
                </c:pt>
                <c:pt idx="2484">
                  <c:v>24.85</c:v>
                </c:pt>
                <c:pt idx="2485">
                  <c:v>24.86</c:v>
                </c:pt>
                <c:pt idx="2486">
                  <c:v>24.87</c:v>
                </c:pt>
                <c:pt idx="2487">
                  <c:v>24.88</c:v>
                </c:pt>
                <c:pt idx="2488">
                  <c:v>24.89</c:v>
                </c:pt>
                <c:pt idx="2489">
                  <c:v>24.9</c:v>
                </c:pt>
                <c:pt idx="2490">
                  <c:v>24.91</c:v>
                </c:pt>
                <c:pt idx="2491">
                  <c:v>24.92</c:v>
                </c:pt>
                <c:pt idx="2492">
                  <c:v>24.93</c:v>
                </c:pt>
                <c:pt idx="2493">
                  <c:v>24.94</c:v>
                </c:pt>
                <c:pt idx="2494">
                  <c:v>24.95</c:v>
                </c:pt>
                <c:pt idx="2495">
                  <c:v>24.96</c:v>
                </c:pt>
                <c:pt idx="2496">
                  <c:v>24.97</c:v>
                </c:pt>
                <c:pt idx="2497">
                  <c:v>24.98</c:v>
                </c:pt>
                <c:pt idx="2498">
                  <c:v>24.99</c:v>
                </c:pt>
                <c:pt idx="2499">
                  <c:v>25</c:v>
                </c:pt>
                <c:pt idx="2500">
                  <c:v>25.01</c:v>
                </c:pt>
                <c:pt idx="2501">
                  <c:v>25.02</c:v>
                </c:pt>
                <c:pt idx="2502">
                  <c:v>25.03</c:v>
                </c:pt>
                <c:pt idx="2503">
                  <c:v>25.04</c:v>
                </c:pt>
                <c:pt idx="2504">
                  <c:v>25.05</c:v>
                </c:pt>
                <c:pt idx="2505">
                  <c:v>25.06</c:v>
                </c:pt>
                <c:pt idx="2506">
                  <c:v>25.07</c:v>
                </c:pt>
                <c:pt idx="2507">
                  <c:v>25.08</c:v>
                </c:pt>
                <c:pt idx="2508">
                  <c:v>25.09</c:v>
                </c:pt>
                <c:pt idx="2509">
                  <c:v>25.1</c:v>
                </c:pt>
                <c:pt idx="2510">
                  <c:v>25.11</c:v>
                </c:pt>
                <c:pt idx="2511">
                  <c:v>25.12</c:v>
                </c:pt>
                <c:pt idx="2512">
                  <c:v>25.13</c:v>
                </c:pt>
                <c:pt idx="2513">
                  <c:v>25.14</c:v>
                </c:pt>
                <c:pt idx="2514">
                  <c:v>25.15</c:v>
                </c:pt>
                <c:pt idx="2515">
                  <c:v>25.16</c:v>
                </c:pt>
                <c:pt idx="2516">
                  <c:v>25.17</c:v>
                </c:pt>
                <c:pt idx="2517">
                  <c:v>25.18</c:v>
                </c:pt>
                <c:pt idx="2518">
                  <c:v>25.19</c:v>
                </c:pt>
                <c:pt idx="2519">
                  <c:v>25.2</c:v>
                </c:pt>
                <c:pt idx="2520">
                  <c:v>25.21</c:v>
                </c:pt>
                <c:pt idx="2521">
                  <c:v>25.22</c:v>
                </c:pt>
                <c:pt idx="2522">
                  <c:v>25.23</c:v>
                </c:pt>
                <c:pt idx="2523">
                  <c:v>25.24</c:v>
                </c:pt>
                <c:pt idx="2524">
                  <c:v>25.25</c:v>
                </c:pt>
                <c:pt idx="2525">
                  <c:v>25.26</c:v>
                </c:pt>
                <c:pt idx="2526">
                  <c:v>25.27</c:v>
                </c:pt>
                <c:pt idx="2527">
                  <c:v>25.28</c:v>
                </c:pt>
                <c:pt idx="2528">
                  <c:v>25.29</c:v>
                </c:pt>
                <c:pt idx="2529">
                  <c:v>25.3</c:v>
                </c:pt>
                <c:pt idx="2530">
                  <c:v>25.31</c:v>
                </c:pt>
                <c:pt idx="2531">
                  <c:v>25.32</c:v>
                </c:pt>
                <c:pt idx="2532">
                  <c:v>25.33</c:v>
                </c:pt>
                <c:pt idx="2533">
                  <c:v>25.34</c:v>
                </c:pt>
                <c:pt idx="2534">
                  <c:v>25.35</c:v>
                </c:pt>
                <c:pt idx="2535">
                  <c:v>25.36</c:v>
                </c:pt>
                <c:pt idx="2536">
                  <c:v>25.37</c:v>
                </c:pt>
                <c:pt idx="2537">
                  <c:v>25.38</c:v>
                </c:pt>
                <c:pt idx="2538">
                  <c:v>25.39</c:v>
                </c:pt>
                <c:pt idx="2539">
                  <c:v>25.4</c:v>
                </c:pt>
                <c:pt idx="2540">
                  <c:v>25.41</c:v>
                </c:pt>
                <c:pt idx="2541">
                  <c:v>25.42</c:v>
                </c:pt>
                <c:pt idx="2542">
                  <c:v>25.43</c:v>
                </c:pt>
                <c:pt idx="2543">
                  <c:v>25.44</c:v>
                </c:pt>
                <c:pt idx="2544">
                  <c:v>25.45</c:v>
                </c:pt>
                <c:pt idx="2545">
                  <c:v>25.46</c:v>
                </c:pt>
                <c:pt idx="2546">
                  <c:v>25.47</c:v>
                </c:pt>
                <c:pt idx="2547">
                  <c:v>25.48</c:v>
                </c:pt>
                <c:pt idx="2548">
                  <c:v>25.49</c:v>
                </c:pt>
                <c:pt idx="2549">
                  <c:v>25.5</c:v>
                </c:pt>
                <c:pt idx="2550">
                  <c:v>25.51</c:v>
                </c:pt>
                <c:pt idx="2551">
                  <c:v>25.52</c:v>
                </c:pt>
                <c:pt idx="2552">
                  <c:v>25.53</c:v>
                </c:pt>
                <c:pt idx="2553">
                  <c:v>25.54</c:v>
                </c:pt>
                <c:pt idx="2554">
                  <c:v>25.55</c:v>
                </c:pt>
                <c:pt idx="2555">
                  <c:v>25.56</c:v>
                </c:pt>
                <c:pt idx="2556">
                  <c:v>25.57</c:v>
                </c:pt>
                <c:pt idx="2557">
                  <c:v>25.58</c:v>
                </c:pt>
                <c:pt idx="2558">
                  <c:v>25.59</c:v>
                </c:pt>
                <c:pt idx="2559">
                  <c:v>25.6</c:v>
                </c:pt>
                <c:pt idx="2560">
                  <c:v>25.61</c:v>
                </c:pt>
                <c:pt idx="2561">
                  <c:v>25.62</c:v>
                </c:pt>
                <c:pt idx="2562">
                  <c:v>25.63</c:v>
                </c:pt>
                <c:pt idx="2563">
                  <c:v>25.64</c:v>
                </c:pt>
                <c:pt idx="2564">
                  <c:v>25.65</c:v>
                </c:pt>
                <c:pt idx="2565">
                  <c:v>25.66</c:v>
                </c:pt>
                <c:pt idx="2566">
                  <c:v>25.67</c:v>
                </c:pt>
                <c:pt idx="2567">
                  <c:v>25.68</c:v>
                </c:pt>
                <c:pt idx="2568">
                  <c:v>25.69</c:v>
                </c:pt>
                <c:pt idx="2569">
                  <c:v>25.7</c:v>
                </c:pt>
                <c:pt idx="2570">
                  <c:v>25.71</c:v>
                </c:pt>
                <c:pt idx="2571">
                  <c:v>25.72</c:v>
                </c:pt>
                <c:pt idx="2572">
                  <c:v>25.73</c:v>
                </c:pt>
                <c:pt idx="2573">
                  <c:v>25.74</c:v>
                </c:pt>
                <c:pt idx="2574">
                  <c:v>25.75</c:v>
                </c:pt>
                <c:pt idx="2575">
                  <c:v>25.76</c:v>
                </c:pt>
                <c:pt idx="2576">
                  <c:v>25.77</c:v>
                </c:pt>
                <c:pt idx="2577">
                  <c:v>25.78</c:v>
                </c:pt>
                <c:pt idx="2578">
                  <c:v>25.79</c:v>
                </c:pt>
                <c:pt idx="2579">
                  <c:v>25.8</c:v>
                </c:pt>
                <c:pt idx="2580">
                  <c:v>25.81</c:v>
                </c:pt>
                <c:pt idx="2581">
                  <c:v>25.82</c:v>
                </c:pt>
                <c:pt idx="2582">
                  <c:v>25.83</c:v>
                </c:pt>
                <c:pt idx="2583">
                  <c:v>25.84</c:v>
                </c:pt>
                <c:pt idx="2584">
                  <c:v>25.85</c:v>
                </c:pt>
                <c:pt idx="2585">
                  <c:v>25.86</c:v>
                </c:pt>
                <c:pt idx="2586">
                  <c:v>25.87</c:v>
                </c:pt>
                <c:pt idx="2587">
                  <c:v>25.88</c:v>
                </c:pt>
                <c:pt idx="2588">
                  <c:v>25.89</c:v>
                </c:pt>
                <c:pt idx="2589">
                  <c:v>25.9</c:v>
                </c:pt>
                <c:pt idx="2590">
                  <c:v>25.91</c:v>
                </c:pt>
                <c:pt idx="2591">
                  <c:v>25.92</c:v>
                </c:pt>
                <c:pt idx="2592">
                  <c:v>25.93</c:v>
                </c:pt>
                <c:pt idx="2593">
                  <c:v>25.94</c:v>
                </c:pt>
                <c:pt idx="2594">
                  <c:v>25.95</c:v>
                </c:pt>
                <c:pt idx="2595">
                  <c:v>25.96</c:v>
                </c:pt>
                <c:pt idx="2596">
                  <c:v>25.97</c:v>
                </c:pt>
                <c:pt idx="2597">
                  <c:v>25.98</c:v>
                </c:pt>
                <c:pt idx="2598">
                  <c:v>25.99</c:v>
                </c:pt>
                <c:pt idx="2599">
                  <c:v>26</c:v>
                </c:pt>
                <c:pt idx="2600">
                  <c:v>26.01</c:v>
                </c:pt>
                <c:pt idx="2601">
                  <c:v>26.02</c:v>
                </c:pt>
                <c:pt idx="2602">
                  <c:v>26.03</c:v>
                </c:pt>
                <c:pt idx="2603">
                  <c:v>26.04</c:v>
                </c:pt>
                <c:pt idx="2604">
                  <c:v>26.05</c:v>
                </c:pt>
                <c:pt idx="2605">
                  <c:v>26.06</c:v>
                </c:pt>
                <c:pt idx="2606">
                  <c:v>26.07</c:v>
                </c:pt>
                <c:pt idx="2607">
                  <c:v>26.08</c:v>
                </c:pt>
                <c:pt idx="2608">
                  <c:v>26.09</c:v>
                </c:pt>
                <c:pt idx="2609">
                  <c:v>26.1</c:v>
                </c:pt>
                <c:pt idx="2610">
                  <c:v>26.11</c:v>
                </c:pt>
                <c:pt idx="2611">
                  <c:v>26.12</c:v>
                </c:pt>
                <c:pt idx="2612">
                  <c:v>26.13</c:v>
                </c:pt>
                <c:pt idx="2613">
                  <c:v>26.14</c:v>
                </c:pt>
                <c:pt idx="2614">
                  <c:v>26.15</c:v>
                </c:pt>
                <c:pt idx="2615">
                  <c:v>26.16</c:v>
                </c:pt>
                <c:pt idx="2616">
                  <c:v>26.17</c:v>
                </c:pt>
                <c:pt idx="2617">
                  <c:v>26.18</c:v>
                </c:pt>
                <c:pt idx="2618">
                  <c:v>26.19</c:v>
                </c:pt>
                <c:pt idx="2619">
                  <c:v>26.2</c:v>
                </c:pt>
                <c:pt idx="2620">
                  <c:v>26.21</c:v>
                </c:pt>
                <c:pt idx="2621">
                  <c:v>26.22</c:v>
                </c:pt>
                <c:pt idx="2622">
                  <c:v>26.23</c:v>
                </c:pt>
                <c:pt idx="2623">
                  <c:v>26.24</c:v>
                </c:pt>
                <c:pt idx="2624">
                  <c:v>26.25</c:v>
                </c:pt>
                <c:pt idx="2625">
                  <c:v>26.26</c:v>
                </c:pt>
                <c:pt idx="2626">
                  <c:v>26.27</c:v>
                </c:pt>
                <c:pt idx="2627">
                  <c:v>26.28</c:v>
                </c:pt>
                <c:pt idx="2628">
                  <c:v>26.29</c:v>
                </c:pt>
                <c:pt idx="2629">
                  <c:v>26.3</c:v>
                </c:pt>
                <c:pt idx="2630">
                  <c:v>26.31</c:v>
                </c:pt>
                <c:pt idx="2631">
                  <c:v>26.32</c:v>
                </c:pt>
                <c:pt idx="2632">
                  <c:v>26.33</c:v>
                </c:pt>
                <c:pt idx="2633">
                  <c:v>26.34</c:v>
                </c:pt>
                <c:pt idx="2634">
                  <c:v>26.35</c:v>
                </c:pt>
                <c:pt idx="2635">
                  <c:v>26.36</c:v>
                </c:pt>
                <c:pt idx="2636">
                  <c:v>26.37</c:v>
                </c:pt>
                <c:pt idx="2637">
                  <c:v>26.38</c:v>
                </c:pt>
                <c:pt idx="2638">
                  <c:v>26.39</c:v>
                </c:pt>
                <c:pt idx="2639">
                  <c:v>26.4</c:v>
                </c:pt>
                <c:pt idx="2640">
                  <c:v>26.41</c:v>
                </c:pt>
                <c:pt idx="2641">
                  <c:v>26.42</c:v>
                </c:pt>
                <c:pt idx="2642">
                  <c:v>26.43</c:v>
                </c:pt>
                <c:pt idx="2643">
                  <c:v>26.44</c:v>
                </c:pt>
                <c:pt idx="2644">
                  <c:v>26.45</c:v>
                </c:pt>
                <c:pt idx="2645">
                  <c:v>26.46</c:v>
                </c:pt>
                <c:pt idx="2646">
                  <c:v>26.47</c:v>
                </c:pt>
                <c:pt idx="2647">
                  <c:v>26.48</c:v>
                </c:pt>
                <c:pt idx="2648">
                  <c:v>26.49</c:v>
                </c:pt>
                <c:pt idx="2649">
                  <c:v>26.5</c:v>
                </c:pt>
                <c:pt idx="2650">
                  <c:v>26.51</c:v>
                </c:pt>
                <c:pt idx="2651">
                  <c:v>26.52</c:v>
                </c:pt>
                <c:pt idx="2652">
                  <c:v>26.53</c:v>
                </c:pt>
                <c:pt idx="2653">
                  <c:v>26.54</c:v>
                </c:pt>
                <c:pt idx="2654">
                  <c:v>26.55</c:v>
                </c:pt>
                <c:pt idx="2655">
                  <c:v>26.56</c:v>
                </c:pt>
                <c:pt idx="2656">
                  <c:v>26.57</c:v>
                </c:pt>
                <c:pt idx="2657">
                  <c:v>26.58</c:v>
                </c:pt>
                <c:pt idx="2658">
                  <c:v>26.59</c:v>
                </c:pt>
                <c:pt idx="2659">
                  <c:v>26.6</c:v>
                </c:pt>
                <c:pt idx="2660">
                  <c:v>26.61</c:v>
                </c:pt>
                <c:pt idx="2661">
                  <c:v>26.62</c:v>
                </c:pt>
                <c:pt idx="2662">
                  <c:v>26.63</c:v>
                </c:pt>
                <c:pt idx="2663">
                  <c:v>26.64</c:v>
                </c:pt>
                <c:pt idx="2664">
                  <c:v>26.65</c:v>
                </c:pt>
                <c:pt idx="2665">
                  <c:v>26.66</c:v>
                </c:pt>
                <c:pt idx="2666">
                  <c:v>26.67</c:v>
                </c:pt>
                <c:pt idx="2667">
                  <c:v>26.68</c:v>
                </c:pt>
                <c:pt idx="2668">
                  <c:v>26.69</c:v>
                </c:pt>
                <c:pt idx="2669">
                  <c:v>26.7</c:v>
                </c:pt>
                <c:pt idx="2670">
                  <c:v>26.71</c:v>
                </c:pt>
                <c:pt idx="2671">
                  <c:v>26.72</c:v>
                </c:pt>
                <c:pt idx="2672">
                  <c:v>26.73</c:v>
                </c:pt>
                <c:pt idx="2673">
                  <c:v>26.74</c:v>
                </c:pt>
                <c:pt idx="2674">
                  <c:v>26.75</c:v>
                </c:pt>
                <c:pt idx="2675">
                  <c:v>26.76</c:v>
                </c:pt>
                <c:pt idx="2676">
                  <c:v>26.77</c:v>
                </c:pt>
                <c:pt idx="2677">
                  <c:v>26.78</c:v>
                </c:pt>
                <c:pt idx="2678">
                  <c:v>26.79</c:v>
                </c:pt>
                <c:pt idx="2679">
                  <c:v>26.8</c:v>
                </c:pt>
                <c:pt idx="2680">
                  <c:v>26.81</c:v>
                </c:pt>
                <c:pt idx="2681">
                  <c:v>26.82</c:v>
                </c:pt>
                <c:pt idx="2682">
                  <c:v>26.83</c:v>
                </c:pt>
                <c:pt idx="2683">
                  <c:v>26.84</c:v>
                </c:pt>
                <c:pt idx="2684">
                  <c:v>26.85</c:v>
                </c:pt>
                <c:pt idx="2685">
                  <c:v>26.86</c:v>
                </c:pt>
                <c:pt idx="2686">
                  <c:v>26.87</c:v>
                </c:pt>
                <c:pt idx="2687">
                  <c:v>26.88</c:v>
                </c:pt>
                <c:pt idx="2688">
                  <c:v>26.89</c:v>
                </c:pt>
                <c:pt idx="2689">
                  <c:v>26.9</c:v>
                </c:pt>
                <c:pt idx="2690">
                  <c:v>26.91</c:v>
                </c:pt>
                <c:pt idx="2691">
                  <c:v>26.92</c:v>
                </c:pt>
                <c:pt idx="2692">
                  <c:v>26.93</c:v>
                </c:pt>
                <c:pt idx="2693">
                  <c:v>26.94</c:v>
                </c:pt>
                <c:pt idx="2694">
                  <c:v>26.95</c:v>
                </c:pt>
                <c:pt idx="2695">
                  <c:v>26.96</c:v>
                </c:pt>
                <c:pt idx="2696">
                  <c:v>26.97</c:v>
                </c:pt>
                <c:pt idx="2697">
                  <c:v>26.98</c:v>
                </c:pt>
                <c:pt idx="2698">
                  <c:v>26.99</c:v>
                </c:pt>
                <c:pt idx="2699">
                  <c:v>27</c:v>
                </c:pt>
                <c:pt idx="2700">
                  <c:v>27.01</c:v>
                </c:pt>
                <c:pt idx="2701">
                  <c:v>27.02</c:v>
                </c:pt>
                <c:pt idx="2702">
                  <c:v>27.03</c:v>
                </c:pt>
                <c:pt idx="2703">
                  <c:v>27.04</c:v>
                </c:pt>
                <c:pt idx="2704">
                  <c:v>27.05</c:v>
                </c:pt>
                <c:pt idx="2705">
                  <c:v>27.06</c:v>
                </c:pt>
                <c:pt idx="2706">
                  <c:v>27.07</c:v>
                </c:pt>
                <c:pt idx="2707">
                  <c:v>27.08</c:v>
                </c:pt>
                <c:pt idx="2708">
                  <c:v>27.09</c:v>
                </c:pt>
                <c:pt idx="2709">
                  <c:v>27.1</c:v>
                </c:pt>
                <c:pt idx="2710">
                  <c:v>27.11</c:v>
                </c:pt>
                <c:pt idx="2711">
                  <c:v>27.12</c:v>
                </c:pt>
                <c:pt idx="2712">
                  <c:v>27.13</c:v>
                </c:pt>
                <c:pt idx="2713">
                  <c:v>27.14</c:v>
                </c:pt>
                <c:pt idx="2714">
                  <c:v>27.15</c:v>
                </c:pt>
                <c:pt idx="2715">
                  <c:v>27.16</c:v>
                </c:pt>
                <c:pt idx="2716">
                  <c:v>27.17</c:v>
                </c:pt>
                <c:pt idx="2717">
                  <c:v>27.18</c:v>
                </c:pt>
                <c:pt idx="2718">
                  <c:v>27.19</c:v>
                </c:pt>
                <c:pt idx="2719">
                  <c:v>27.2</c:v>
                </c:pt>
                <c:pt idx="2720">
                  <c:v>27.21</c:v>
                </c:pt>
                <c:pt idx="2721">
                  <c:v>27.22</c:v>
                </c:pt>
                <c:pt idx="2722">
                  <c:v>27.23</c:v>
                </c:pt>
                <c:pt idx="2723">
                  <c:v>27.24</c:v>
                </c:pt>
                <c:pt idx="2724">
                  <c:v>27.25</c:v>
                </c:pt>
                <c:pt idx="2725">
                  <c:v>27.26</c:v>
                </c:pt>
                <c:pt idx="2726">
                  <c:v>27.27</c:v>
                </c:pt>
                <c:pt idx="2727">
                  <c:v>27.28</c:v>
                </c:pt>
                <c:pt idx="2728">
                  <c:v>27.29</c:v>
                </c:pt>
                <c:pt idx="2729">
                  <c:v>27.3</c:v>
                </c:pt>
                <c:pt idx="2730">
                  <c:v>27.31</c:v>
                </c:pt>
                <c:pt idx="2731">
                  <c:v>27.32</c:v>
                </c:pt>
                <c:pt idx="2732">
                  <c:v>27.33</c:v>
                </c:pt>
                <c:pt idx="2733">
                  <c:v>27.34</c:v>
                </c:pt>
                <c:pt idx="2734">
                  <c:v>27.35</c:v>
                </c:pt>
                <c:pt idx="2735">
                  <c:v>27.36</c:v>
                </c:pt>
                <c:pt idx="2736">
                  <c:v>27.37</c:v>
                </c:pt>
                <c:pt idx="2737">
                  <c:v>27.38</c:v>
                </c:pt>
                <c:pt idx="2738">
                  <c:v>27.39</c:v>
                </c:pt>
                <c:pt idx="2739">
                  <c:v>27.4</c:v>
                </c:pt>
                <c:pt idx="2740">
                  <c:v>27.41</c:v>
                </c:pt>
                <c:pt idx="2741">
                  <c:v>27.42</c:v>
                </c:pt>
                <c:pt idx="2742">
                  <c:v>27.43</c:v>
                </c:pt>
                <c:pt idx="2743">
                  <c:v>27.44</c:v>
                </c:pt>
                <c:pt idx="2744">
                  <c:v>27.45</c:v>
                </c:pt>
                <c:pt idx="2745">
                  <c:v>27.46</c:v>
                </c:pt>
                <c:pt idx="2746">
                  <c:v>27.47</c:v>
                </c:pt>
                <c:pt idx="2747">
                  <c:v>27.48</c:v>
                </c:pt>
                <c:pt idx="2748">
                  <c:v>27.49</c:v>
                </c:pt>
                <c:pt idx="2749">
                  <c:v>27.5</c:v>
                </c:pt>
                <c:pt idx="2750">
                  <c:v>27.51</c:v>
                </c:pt>
                <c:pt idx="2751">
                  <c:v>27.52</c:v>
                </c:pt>
                <c:pt idx="2752">
                  <c:v>27.53</c:v>
                </c:pt>
                <c:pt idx="2753">
                  <c:v>27.54</c:v>
                </c:pt>
                <c:pt idx="2754">
                  <c:v>27.55</c:v>
                </c:pt>
                <c:pt idx="2755">
                  <c:v>27.56</c:v>
                </c:pt>
                <c:pt idx="2756">
                  <c:v>27.57</c:v>
                </c:pt>
                <c:pt idx="2757">
                  <c:v>27.58</c:v>
                </c:pt>
                <c:pt idx="2758">
                  <c:v>27.59</c:v>
                </c:pt>
                <c:pt idx="2759">
                  <c:v>27.6</c:v>
                </c:pt>
                <c:pt idx="2760">
                  <c:v>27.61</c:v>
                </c:pt>
                <c:pt idx="2761">
                  <c:v>27.62</c:v>
                </c:pt>
                <c:pt idx="2762">
                  <c:v>27.63</c:v>
                </c:pt>
                <c:pt idx="2763">
                  <c:v>27.64</c:v>
                </c:pt>
                <c:pt idx="2764">
                  <c:v>27.65</c:v>
                </c:pt>
                <c:pt idx="2765">
                  <c:v>27.66</c:v>
                </c:pt>
                <c:pt idx="2766">
                  <c:v>27.67</c:v>
                </c:pt>
                <c:pt idx="2767">
                  <c:v>27.68</c:v>
                </c:pt>
                <c:pt idx="2768">
                  <c:v>27.69</c:v>
                </c:pt>
                <c:pt idx="2769">
                  <c:v>27.7</c:v>
                </c:pt>
                <c:pt idx="2770">
                  <c:v>27.71</c:v>
                </c:pt>
                <c:pt idx="2771">
                  <c:v>27.72</c:v>
                </c:pt>
                <c:pt idx="2772">
                  <c:v>27.73</c:v>
                </c:pt>
                <c:pt idx="2773">
                  <c:v>27.74</c:v>
                </c:pt>
                <c:pt idx="2774">
                  <c:v>27.75</c:v>
                </c:pt>
                <c:pt idx="2775">
                  <c:v>27.76</c:v>
                </c:pt>
                <c:pt idx="2776">
                  <c:v>27.77</c:v>
                </c:pt>
                <c:pt idx="2777">
                  <c:v>27.78</c:v>
                </c:pt>
                <c:pt idx="2778">
                  <c:v>27.79</c:v>
                </c:pt>
                <c:pt idx="2779">
                  <c:v>27.8</c:v>
                </c:pt>
                <c:pt idx="2780">
                  <c:v>27.81</c:v>
                </c:pt>
                <c:pt idx="2781">
                  <c:v>27.82</c:v>
                </c:pt>
                <c:pt idx="2782">
                  <c:v>27.83</c:v>
                </c:pt>
                <c:pt idx="2783">
                  <c:v>27.84</c:v>
                </c:pt>
                <c:pt idx="2784">
                  <c:v>27.85</c:v>
                </c:pt>
                <c:pt idx="2785">
                  <c:v>27.86</c:v>
                </c:pt>
                <c:pt idx="2786">
                  <c:v>27.87</c:v>
                </c:pt>
                <c:pt idx="2787">
                  <c:v>27.88</c:v>
                </c:pt>
                <c:pt idx="2788">
                  <c:v>27.89</c:v>
                </c:pt>
                <c:pt idx="2789">
                  <c:v>27.9</c:v>
                </c:pt>
                <c:pt idx="2790">
                  <c:v>27.91</c:v>
                </c:pt>
                <c:pt idx="2791">
                  <c:v>27.92</c:v>
                </c:pt>
                <c:pt idx="2792">
                  <c:v>27.93</c:v>
                </c:pt>
                <c:pt idx="2793">
                  <c:v>27.94</c:v>
                </c:pt>
                <c:pt idx="2794">
                  <c:v>27.95</c:v>
                </c:pt>
                <c:pt idx="2795">
                  <c:v>27.96</c:v>
                </c:pt>
                <c:pt idx="2796">
                  <c:v>27.97</c:v>
                </c:pt>
                <c:pt idx="2797">
                  <c:v>27.98</c:v>
                </c:pt>
                <c:pt idx="2798">
                  <c:v>27.99</c:v>
                </c:pt>
                <c:pt idx="2799">
                  <c:v>28</c:v>
                </c:pt>
                <c:pt idx="2800">
                  <c:v>28.01</c:v>
                </c:pt>
                <c:pt idx="2801">
                  <c:v>28.02</c:v>
                </c:pt>
                <c:pt idx="2802">
                  <c:v>28.03</c:v>
                </c:pt>
                <c:pt idx="2803">
                  <c:v>28.04</c:v>
                </c:pt>
                <c:pt idx="2804">
                  <c:v>28.05</c:v>
                </c:pt>
                <c:pt idx="2805">
                  <c:v>28.06</c:v>
                </c:pt>
                <c:pt idx="2806">
                  <c:v>28.07</c:v>
                </c:pt>
                <c:pt idx="2807">
                  <c:v>28.08</c:v>
                </c:pt>
                <c:pt idx="2808">
                  <c:v>28.09</c:v>
                </c:pt>
                <c:pt idx="2809">
                  <c:v>28.1</c:v>
                </c:pt>
                <c:pt idx="2810">
                  <c:v>28.11</c:v>
                </c:pt>
                <c:pt idx="2811">
                  <c:v>28.12</c:v>
                </c:pt>
                <c:pt idx="2812">
                  <c:v>28.13</c:v>
                </c:pt>
                <c:pt idx="2813">
                  <c:v>28.14</c:v>
                </c:pt>
                <c:pt idx="2814">
                  <c:v>28.15</c:v>
                </c:pt>
                <c:pt idx="2815">
                  <c:v>28.16</c:v>
                </c:pt>
                <c:pt idx="2816">
                  <c:v>28.17</c:v>
                </c:pt>
                <c:pt idx="2817">
                  <c:v>28.18</c:v>
                </c:pt>
                <c:pt idx="2818">
                  <c:v>28.19</c:v>
                </c:pt>
                <c:pt idx="2819">
                  <c:v>28.2</c:v>
                </c:pt>
                <c:pt idx="2820">
                  <c:v>28.21</c:v>
                </c:pt>
                <c:pt idx="2821">
                  <c:v>28.22</c:v>
                </c:pt>
                <c:pt idx="2822">
                  <c:v>28.23</c:v>
                </c:pt>
                <c:pt idx="2823">
                  <c:v>28.24</c:v>
                </c:pt>
                <c:pt idx="2824">
                  <c:v>28.25</c:v>
                </c:pt>
                <c:pt idx="2825">
                  <c:v>28.26</c:v>
                </c:pt>
                <c:pt idx="2826">
                  <c:v>28.27</c:v>
                </c:pt>
                <c:pt idx="2827">
                  <c:v>28.28</c:v>
                </c:pt>
                <c:pt idx="2828">
                  <c:v>28.29</c:v>
                </c:pt>
                <c:pt idx="2829">
                  <c:v>28.3</c:v>
                </c:pt>
                <c:pt idx="2830">
                  <c:v>28.31</c:v>
                </c:pt>
                <c:pt idx="2831">
                  <c:v>28.32</c:v>
                </c:pt>
                <c:pt idx="2832">
                  <c:v>28.33</c:v>
                </c:pt>
                <c:pt idx="2833">
                  <c:v>28.34</c:v>
                </c:pt>
                <c:pt idx="2834">
                  <c:v>28.35</c:v>
                </c:pt>
                <c:pt idx="2835">
                  <c:v>28.36</c:v>
                </c:pt>
                <c:pt idx="2836">
                  <c:v>28.37</c:v>
                </c:pt>
                <c:pt idx="2837">
                  <c:v>28.38</c:v>
                </c:pt>
                <c:pt idx="2838">
                  <c:v>28.39</c:v>
                </c:pt>
                <c:pt idx="2839">
                  <c:v>28.4</c:v>
                </c:pt>
                <c:pt idx="2840">
                  <c:v>28.41</c:v>
                </c:pt>
                <c:pt idx="2841">
                  <c:v>28.42</c:v>
                </c:pt>
                <c:pt idx="2842">
                  <c:v>28.43</c:v>
                </c:pt>
                <c:pt idx="2843">
                  <c:v>28.44</c:v>
                </c:pt>
                <c:pt idx="2844">
                  <c:v>28.45</c:v>
                </c:pt>
                <c:pt idx="2845">
                  <c:v>28.46</c:v>
                </c:pt>
                <c:pt idx="2846">
                  <c:v>28.47</c:v>
                </c:pt>
                <c:pt idx="2847">
                  <c:v>28.48</c:v>
                </c:pt>
                <c:pt idx="2848">
                  <c:v>28.49</c:v>
                </c:pt>
                <c:pt idx="2849">
                  <c:v>28.5</c:v>
                </c:pt>
                <c:pt idx="2850">
                  <c:v>28.51</c:v>
                </c:pt>
                <c:pt idx="2851">
                  <c:v>28.52</c:v>
                </c:pt>
                <c:pt idx="2852">
                  <c:v>28.53</c:v>
                </c:pt>
                <c:pt idx="2853">
                  <c:v>28.54</c:v>
                </c:pt>
                <c:pt idx="2854">
                  <c:v>28.55</c:v>
                </c:pt>
                <c:pt idx="2855">
                  <c:v>28.56</c:v>
                </c:pt>
                <c:pt idx="2856">
                  <c:v>28.57</c:v>
                </c:pt>
                <c:pt idx="2857">
                  <c:v>28.58</c:v>
                </c:pt>
                <c:pt idx="2858">
                  <c:v>28.59</c:v>
                </c:pt>
                <c:pt idx="2859">
                  <c:v>28.6</c:v>
                </c:pt>
                <c:pt idx="2860">
                  <c:v>28.61</c:v>
                </c:pt>
                <c:pt idx="2861">
                  <c:v>28.62</c:v>
                </c:pt>
                <c:pt idx="2862">
                  <c:v>28.63</c:v>
                </c:pt>
                <c:pt idx="2863">
                  <c:v>28.64</c:v>
                </c:pt>
                <c:pt idx="2864">
                  <c:v>28.65</c:v>
                </c:pt>
                <c:pt idx="2865">
                  <c:v>28.66</c:v>
                </c:pt>
                <c:pt idx="2866">
                  <c:v>28.67</c:v>
                </c:pt>
                <c:pt idx="2867">
                  <c:v>28.68</c:v>
                </c:pt>
                <c:pt idx="2868">
                  <c:v>28.69</c:v>
                </c:pt>
                <c:pt idx="2869">
                  <c:v>28.7</c:v>
                </c:pt>
                <c:pt idx="2870">
                  <c:v>28.71</c:v>
                </c:pt>
                <c:pt idx="2871">
                  <c:v>28.72</c:v>
                </c:pt>
                <c:pt idx="2872">
                  <c:v>28.73</c:v>
                </c:pt>
                <c:pt idx="2873">
                  <c:v>28.74</c:v>
                </c:pt>
                <c:pt idx="2874">
                  <c:v>28.75</c:v>
                </c:pt>
                <c:pt idx="2875">
                  <c:v>28.76</c:v>
                </c:pt>
                <c:pt idx="2876">
                  <c:v>28.77</c:v>
                </c:pt>
                <c:pt idx="2877">
                  <c:v>28.78</c:v>
                </c:pt>
                <c:pt idx="2878">
                  <c:v>28.79</c:v>
                </c:pt>
                <c:pt idx="2879">
                  <c:v>28.8</c:v>
                </c:pt>
                <c:pt idx="2880">
                  <c:v>28.81</c:v>
                </c:pt>
                <c:pt idx="2881">
                  <c:v>28.82</c:v>
                </c:pt>
                <c:pt idx="2882">
                  <c:v>28.83</c:v>
                </c:pt>
                <c:pt idx="2883">
                  <c:v>28.84</c:v>
                </c:pt>
                <c:pt idx="2884">
                  <c:v>28.85</c:v>
                </c:pt>
                <c:pt idx="2885">
                  <c:v>28.86</c:v>
                </c:pt>
                <c:pt idx="2886">
                  <c:v>28.87</c:v>
                </c:pt>
                <c:pt idx="2887">
                  <c:v>28.88</c:v>
                </c:pt>
                <c:pt idx="2888">
                  <c:v>28.89</c:v>
                </c:pt>
                <c:pt idx="2889">
                  <c:v>28.9</c:v>
                </c:pt>
                <c:pt idx="2890">
                  <c:v>28.91</c:v>
                </c:pt>
                <c:pt idx="2891">
                  <c:v>28.92</c:v>
                </c:pt>
                <c:pt idx="2892">
                  <c:v>28.93</c:v>
                </c:pt>
                <c:pt idx="2893">
                  <c:v>28.94</c:v>
                </c:pt>
                <c:pt idx="2894">
                  <c:v>28.95</c:v>
                </c:pt>
                <c:pt idx="2895">
                  <c:v>28.96</c:v>
                </c:pt>
                <c:pt idx="2896">
                  <c:v>28.97</c:v>
                </c:pt>
                <c:pt idx="2897">
                  <c:v>28.98</c:v>
                </c:pt>
                <c:pt idx="2898">
                  <c:v>28.99</c:v>
                </c:pt>
                <c:pt idx="2899">
                  <c:v>29</c:v>
                </c:pt>
                <c:pt idx="2900">
                  <c:v>29.01</c:v>
                </c:pt>
                <c:pt idx="2901">
                  <c:v>29.02</c:v>
                </c:pt>
                <c:pt idx="2902">
                  <c:v>29.03</c:v>
                </c:pt>
                <c:pt idx="2903">
                  <c:v>29.04</c:v>
                </c:pt>
                <c:pt idx="2904">
                  <c:v>29.05</c:v>
                </c:pt>
                <c:pt idx="2905">
                  <c:v>29.06</c:v>
                </c:pt>
                <c:pt idx="2906">
                  <c:v>29.07</c:v>
                </c:pt>
                <c:pt idx="2907">
                  <c:v>29.08</c:v>
                </c:pt>
                <c:pt idx="2908">
                  <c:v>29.09</c:v>
                </c:pt>
                <c:pt idx="2909">
                  <c:v>29.1</c:v>
                </c:pt>
                <c:pt idx="2910">
                  <c:v>29.11</c:v>
                </c:pt>
                <c:pt idx="2911">
                  <c:v>29.12</c:v>
                </c:pt>
                <c:pt idx="2912">
                  <c:v>29.13</c:v>
                </c:pt>
                <c:pt idx="2913">
                  <c:v>29.14</c:v>
                </c:pt>
                <c:pt idx="2914">
                  <c:v>29.15</c:v>
                </c:pt>
                <c:pt idx="2915">
                  <c:v>29.16</c:v>
                </c:pt>
                <c:pt idx="2916">
                  <c:v>29.17</c:v>
                </c:pt>
                <c:pt idx="2917">
                  <c:v>29.18</c:v>
                </c:pt>
                <c:pt idx="2918">
                  <c:v>29.19</c:v>
                </c:pt>
                <c:pt idx="2919">
                  <c:v>29.2</c:v>
                </c:pt>
                <c:pt idx="2920">
                  <c:v>29.21</c:v>
                </c:pt>
                <c:pt idx="2921">
                  <c:v>29.22</c:v>
                </c:pt>
                <c:pt idx="2922">
                  <c:v>29.23</c:v>
                </c:pt>
                <c:pt idx="2923">
                  <c:v>29.24</c:v>
                </c:pt>
                <c:pt idx="2924">
                  <c:v>29.25</c:v>
                </c:pt>
                <c:pt idx="2925">
                  <c:v>29.26</c:v>
                </c:pt>
                <c:pt idx="2926">
                  <c:v>29.27</c:v>
                </c:pt>
                <c:pt idx="2927">
                  <c:v>29.28</c:v>
                </c:pt>
                <c:pt idx="2928">
                  <c:v>29.29</c:v>
                </c:pt>
                <c:pt idx="2929">
                  <c:v>29.3</c:v>
                </c:pt>
                <c:pt idx="2930">
                  <c:v>29.31</c:v>
                </c:pt>
                <c:pt idx="2931">
                  <c:v>29.32</c:v>
                </c:pt>
                <c:pt idx="2932">
                  <c:v>29.33</c:v>
                </c:pt>
                <c:pt idx="2933">
                  <c:v>29.34</c:v>
                </c:pt>
                <c:pt idx="2934">
                  <c:v>29.35</c:v>
                </c:pt>
                <c:pt idx="2935">
                  <c:v>29.36</c:v>
                </c:pt>
                <c:pt idx="2936">
                  <c:v>29.37</c:v>
                </c:pt>
                <c:pt idx="2937">
                  <c:v>29.38</c:v>
                </c:pt>
                <c:pt idx="2938">
                  <c:v>29.39</c:v>
                </c:pt>
                <c:pt idx="2939">
                  <c:v>29.4</c:v>
                </c:pt>
                <c:pt idx="2940">
                  <c:v>29.41</c:v>
                </c:pt>
                <c:pt idx="2941">
                  <c:v>29.42</c:v>
                </c:pt>
                <c:pt idx="2942">
                  <c:v>29.43</c:v>
                </c:pt>
                <c:pt idx="2943">
                  <c:v>29.44</c:v>
                </c:pt>
                <c:pt idx="2944">
                  <c:v>29.45</c:v>
                </c:pt>
                <c:pt idx="2945">
                  <c:v>29.46</c:v>
                </c:pt>
                <c:pt idx="2946">
                  <c:v>29.47</c:v>
                </c:pt>
                <c:pt idx="2947">
                  <c:v>29.48</c:v>
                </c:pt>
                <c:pt idx="2948">
                  <c:v>29.49</c:v>
                </c:pt>
                <c:pt idx="2949">
                  <c:v>29.5</c:v>
                </c:pt>
                <c:pt idx="2950">
                  <c:v>29.51</c:v>
                </c:pt>
                <c:pt idx="2951">
                  <c:v>29.52</c:v>
                </c:pt>
                <c:pt idx="2952">
                  <c:v>29.53</c:v>
                </c:pt>
                <c:pt idx="2953">
                  <c:v>29.54</c:v>
                </c:pt>
                <c:pt idx="2954">
                  <c:v>29.55</c:v>
                </c:pt>
                <c:pt idx="2955">
                  <c:v>29.56</c:v>
                </c:pt>
                <c:pt idx="2956">
                  <c:v>29.57</c:v>
                </c:pt>
                <c:pt idx="2957">
                  <c:v>29.58</c:v>
                </c:pt>
                <c:pt idx="2958">
                  <c:v>29.59</c:v>
                </c:pt>
                <c:pt idx="2959">
                  <c:v>29.6</c:v>
                </c:pt>
                <c:pt idx="2960">
                  <c:v>29.61</c:v>
                </c:pt>
                <c:pt idx="2961">
                  <c:v>29.62</c:v>
                </c:pt>
                <c:pt idx="2962">
                  <c:v>29.63</c:v>
                </c:pt>
                <c:pt idx="2963">
                  <c:v>29.64</c:v>
                </c:pt>
                <c:pt idx="2964">
                  <c:v>29.65</c:v>
                </c:pt>
                <c:pt idx="2965">
                  <c:v>29.66</c:v>
                </c:pt>
                <c:pt idx="2966">
                  <c:v>29.67</c:v>
                </c:pt>
                <c:pt idx="2967">
                  <c:v>29.68</c:v>
                </c:pt>
                <c:pt idx="2968">
                  <c:v>29.69</c:v>
                </c:pt>
                <c:pt idx="2969">
                  <c:v>29.7</c:v>
                </c:pt>
                <c:pt idx="2970">
                  <c:v>29.71</c:v>
                </c:pt>
                <c:pt idx="2971">
                  <c:v>29.72</c:v>
                </c:pt>
                <c:pt idx="2972">
                  <c:v>29.73</c:v>
                </c:pt>
                <c:pt idx="2973">
                  <c:v>29.74</c:v>
                </c:pt>
                <c:pt idx="2974">
                  <c:v>29.75</c:v>
                </c:pt>
                <c:pt idx="2975">
                  <c:v>29.76</c:v>
                </c:pt>
                <c:pt idx="2976">
                  <c:v>29.77</c:v>
                </c:pt>
                <c:pt idx="2977">
                  <c:v>29.78</c:v>
                </c:pt>
                <c:pt idx="2978">
                  <c:v>29.79</c:v>
                </c:pt>
                <c:pt idx="2979">
                  <c:v>29.8</c:v>
                </c:pt>
                <c:pt idx="2980">
                  <c:v>29.81</c:v>
                </c:pt>
                <c:pt idx="2981">
                  <c:v>29.82</c:v>
                </c:pt>
                <c:pt idx="2982">
                  <c:v>29.83</c:v>
                </c:pt>
                <c:pt idx="2983">
                  <c:v>29.84</c:v>
                </c:pt>
                <c:pt idx="2984">
                  <c:v>29.85</c:v>
                </c:pt>
                <c:pt idx="2985">
                  <c:v>29.86</c:v>
                </c:pt>
                <c:pt idx="2986">
                  <c:v>29.87</c:v>
                </c:pt>
                <c:pt idx="2987">
                  <c:v>29.88</c:v>
                </c:pt>
                <c:pt idx="2988">
                  <c:v>29.89</c:v>
                </c:pt>
                <c:pt idx="2989">
                  <c:v>29.9</c:v>
                </c:pt>
                <c:pt idx="2990">
                  <c:v>29.91</c:v>
                </c:pt>
                <c:pt idx="2991">
                  <c:v>29.92</c:v>
                </c:pt>
                <c:pt idx="2992">
                  <c:v>29.93</c:v>
                </c:pt>
                <c:pt idx="2993">
                  <c:v>29.94</c:v>
                </c:pt>
                <c:pt idx="2994">
                  <c:v>29.95</c:v>
                </c:pt>
                <c:pt idx="2995">
                  <c:v>29.96</c:v>
                </c:pt>
                <c:pt idx="2996">
                  <c:v>29.97</c:v>
                </c:pt>
                <c:pt idx="2997">
                  <c:v>29.98</c:v>
                </c:pt>
                <c:pt idx="2998">
                  <c:v>29.99</c:v>
                </c:pt>
                <c:pt idx="2999">
                  <c:v>30</c:v>
                </c:pt>
                <c:pt idx="3000">
                  <c:v>30.01</c:v>
                </c:pt>
                <c:pt idx="3001">
                  <c:v>30.02</c:v>
                </c:pt>
                <c:pt idx="3002">
                  <c:v>30.03</c:v>
                </c:pt>
                <c:pt idx="3003">
                  <c:v>30.04</c:v>
                </c:pt>
                <c:pt idx="3004">
                  <c:v>30.05</c:v>
                </c:pt>
                <c:pt idx="3005">
                  <c:v>30.06</c:v>
                </c:pt>
                <c:pt idx="3006">
                  <c:v>30.07</c:v>
                </c:pt>
                <c:pt idx="3007">
                  <c:v>30.08</c:v>
                </c:pt>
                <c:pt idx="3008">
                  <c:v>30.09</c:v>
                </c:pt>
                <c:pt idx="3009">
                  <c:v>30.1</c:v>
                </c:pt>
                <c:pt idx="3010">
                  <c:v>30.11</c:v>
                </c:pt>
                <c:pt idx="3011">
                  <c:v>30.12</c:v>
                </c:pt>
                <c:pt idx="3012">
                  <c:v>30.13</c:v>
                </c:pt>
                <c:pt idx="3013">
                  <c:v>30.14</c:v>
                </c:pt>
                <c:pt idx="3014">
                  <c:v>30.15</c:v>
                </c:pt>
                <c:pt idx="3015">
                  <c:v>30.16</c:v>
                </c:pt>
                <c:pt idx="3016">
                  <c:v>30.17</c:v>
                </c:pt>
                <c:pt idx="3017">
                  <c:v>30.18</c:v>
                </c:pt>
                <c:pt idx="3018">
                  <c:v>30.19</c:v>
                </c:pt>
                <c:pt idx="3019">
                  <c:v>30.2</c:v>
                </c:pt>
                <c:pt idx="3020">
                  <c:v>30.21</c:v>
                </c:pt>
                <c:pt idx="3021">
                  <c:v>30.22</c:v>
                </c:pt>
                <c:pt idx="3022">
                  <c:v>30.23</c:v>
                </c:pt>
                <c:pt idx="3023">
                  <c:v>30.24</c:v>
                </c:pt>
                <c:pt idx="3024">
                  <c:v>30.25</c:v>
                </c:pt>
                <c:pt idx="3025">
                  <c:v>30.26</c:v>
                </c:pt>
                <c:pt idx="3026">
                  <c:v>30.27</c:v>
                </c:pt>
                <c:pt idx="3027">
                  <c:v>30.28</c:v>
                </c:pt>
                <c:pt idx="3028">
                  <c:v>30.29</c:v>
                </c:pt>
                <c:pt idx="3029">
                  <c:v>30.3</c:v>
                </c:pt>
                <c:pt idx="3030">
                  <c:v>30.31</c:v>
                </c:pt>
                <c:pt idx="3031">
                  <c:v>30.32</c:v>
                </c:pt>
                <c:pt idx="3032">
                  <c:v>30.33</c:v>
                </c:pt>
                <c:pt idx="3033">
                  <c:v>30.34</c:v>
                </c:pt>
                <c:pt idx="3034">
                  <c:v>30.35</c:v>
                </c:pt>
                <c:pt idx="3035">
                  <c:v>30.36</c:v>
                </c:pt>
                <c:pt idx="3036">
                  <c:v>30.37</c:v>
                </c:pt>
                <c:pt idx="3037">
                  <c:v>30.38</c:v>
                </c:pt>
                <c:pt idx="3038">
                  <c:v>30.39</c:v>
                </c:pt>
                <c:pt idx="3039">
                  <c:v>30.4</c:v>
                </c:pt>
                <c:pt idx="3040">
                  <c:v>30.41</c:v>
                </c:pt>
                <c:pt idx="3041">
                  <c:v>30.42</c:v>
                </c:pt>
                <c:pt idx="3042">
                  <c:v>30.43</c:v>
                </c:pt>
                <c:pt idx="3043">
                  <c:v>30.44</c:v>
                </c:pt>
                <c:pt idx="3044">
                  <c:v>30.45</c:v>
                </c:pt>
                <c:pt idx="3045">
                  <c:v>30.46</c:v>
                </c:pt>
                <c:pt idx="3046">
                  <c:v>30.47</c:v>
                </c:pt>
                <c:pt idx="3047">
                  <c:v>30.48</c:v>
                </c:pt>
                <c:pt idx="3048">
                  <c:v>30.49</c:v>
                </c:pt>
                <c:pt idx="3049">
                  <c:v>30.5</c:v>
                </c:pt>
                <c:pt idx="3050">
                  <c:v>30.51</c:v>
                </c:pt>
                <c:pt idx="3051">
                  <c:v>30.52</c:v>
                </c:pt>
                <c:pt idx="3052">
                  <c:v>30.53</c:v>
                </c:pt>
                <c:pt idx="3053">
                  <c:v>30.54</c:v>
                </c:pt>
                <c:pt idx="3054">
                  <c:v>30.55</c:v>
                </c:pt>
                <c:pt idx="3055">
                  <c:v>30.56</c:v>
                </c:pt>
                <c:pt idx="3056">
                  <c:v>30.57</c:v>
                </c:pt>
                <c:pt idx="3057">
                  <c:v>30.58</c:v>
                </c:pt>
                <c:pt idx="3058">
                  <c:v>30.59</c:v>
                </c:pt>
                <c:pt idx="3059">
                  <c:v>30.6</c:v>
                </c:pt>
                <c:pt idx="3060">
                  <c:v>30.61</c:v>
                </c:pt>
                <c:pt idx="3061">
                  <c:v>30.62</c:v>
                </c:pt>
                <c:pt idx="3062">
                  <c:v>30.63</c:v>
                </c:pt>
                <c:pt idx="3063">
                  <c:v>30.64</c:v>
                </c:pt>
                <c:pt idx="3064">
                  <c:v>30.65</c:v>
                </c:pt>
                <c:pt idx="3065">
                  <c:v>30.66</c:v>
                </c:pt>
                <c:pt idx="3066">
                  <c:v>30.67</c:v>
                </c:pt>
                <c:pt idx="3067">
                  <c:v>30.68</c:v>
                </c:pt>
                <c:pt idx="3068">
                  <c:v>30.69</c:v>
                </c:pt>
                <c:pt idx="3069">
                  <c:v>30.7</c:v>
                </c:pt>
                <c:pt idx="3070">
                  <c:v>30.71</c:v>
                </c:pt>
                <c:pt idx="3071">
                  <c:v>30.72</c:v>
                </c:pt>
                <c:pt idx="3072">
                  <c:v>30.73</c:v>
                </c:pt>
                <c:pt idx="3073">
                  <c:v>30.74</c:v>
                </c:pt>
                <c:pt idx="3074">
                  <c:v>30.75</c:v>
                </c:pt>
                <c:pt idx="3075">
                  <c:v>30.76</c:v>
                </c:pt>
                <c:pt idx="3076">
                  <c:v>30.77</c:v>
                </c:pt>
                <c:pt idx="3077">
                  <c:v>30.78</c:v>
                </c:pt>
                <c:pt idx="3078">
                  <c:v>30.79</c:v>
                </c:pt>
                <c:pt idx="3079">
                  <c:v>30.8</c:v>
                </c:pt>
                <c:pt idx="3080">
                  <c:v>30.81</c:v>
                </c:pt>
                <c:pt idx="3081">
                  <c:v>30.82</c:v>
                </c:pt>
                <c:pt idx="3082">
                  <c:v>30.83</c:v>
                </c:pt>
                <c:pt idx="3083">
                  <c:v>30.84</c:v>
                </c:pt>
                <c:pt idx="3084">
                  <c:v>30.85</c:v>
                </c:pt>
                <c:pt idx="3085">
                  <c:v>30.86</c:v>
                </c:pt>
                <c:pt idx="3086">
                  <c:v>30.87</c:v>
                </c:pt>
                <c:pt idx="3087">
                  <c:v>30.88</c:v>
                </c:pt>
                <c:pt idx="3088">
                  <c:v>30.89</c:v>
                </c:pt>
                <c:pt idx="3089">
                  <c:v>30.9</c:v>
                </c:pt>
                <c:pt idx="3090">
                  <c:v>30.91</c:v>
                </c:pt>
                <c:pt idx="3091">
                  <c:v>30.92</c:v>
                </c:pt>
                <c:pt idx="3092">
                  <c:v>30.93</c:v>
                </c:pt>
                <c:pt idx="3093">
                  <c:v>30.94</c:v>
                </c:pt>
                <c:pt idx="3094">
                  <c:v>30.95</c:v>
                </c:pt>
                <c:pt idx="3095">
                  <c:v>30.96</c:v>
                </c:pt>
                <c:pt idx="3096">
                  <c:v>30.97</c:v>
                </c:pt>
                <c:pt idx="3097">
                  <c:v>30.98</c:v>
                </c:pt>
                <c:pt idx="3098">
                  <c:v>30.99</c:v>
                </c:pt>
                <c:pt idx="3099">
                  <c:v>31</c:v>
                </c:pt>
                <c:pt idx="3100">
                  <c:v>31.01</c:v>
                </c:pt>
                <c:pt idx="3101">
                  <c:v>31.02</c:v>
                </c:pt>
                <c:pt idx="3102">
                  <c:v>31.03</c:v>
                </c:pt>
                <c:pt idx="3103">
                  <c:v>31.04</c:v>
                </c:pt>
                <c:pt idx="3104">
                  <c:v>31.05</c:v>
                </c:pt>
                <c:pt idx="3105">
                  <c:v>31.06</c:v>
                </c:pt>
                <c:pt idx="3106">
                  <c:v>31.07</c:v>
                </c:pt>
                <c:pt idx="3107">
                  <c:v>31.08</c:v>
                </c:pt>
                <c:pt idx="3108">
                  <c:v>31.09</c:v>
                </c:pt>
                <c:pt idx="3109">
                  <c:v>31.1</c:v>
                </c:pt>
                <c:pt idx="3110">
                  <c:v>31.11</c:v>
                </c:pt>
                <c:pt idx="3111">
                  <c:v>31.12</c:v>
                </c:pt>
                <c:pt idx="3112">
                  <c:v>31.13</c:v>
                </c:pt>
                <c:pt idx="3113">
                  <c:v>31.14</c:v>
                </c:pt>
                <c:pt idx="3114">
                  <c:v>31.15</c:v>
                </c:pt>
                <c:pt idx="3115">
                  <c:v>31.16</c:v>
                </c:pt>
                <c:pt idx="3116">
                  <c:v>31.17</c:v>
                </c:pt>
                <c:pt idx="3117">
                  <c:v>31.18</c:v>
                </c:pt>
                <c:pt idx="3118">
                  <c:v>31.19</c:v>
                </c:pt>
                <c:pt idx="3119">
                  <c:v>31.2</c:v>
                </c:pt>
                <c:pt idx="3120">
                  <c:v>31.21</c:v>
                </c:pt>
                <c:pt idx="3121">
                  <c:v>31.22</c:v>
                </c:pt>
                <c:pt idx="3122">
                  <c:v>31.23</c:v>
                </c:pt>
                <c:pt idx="3123">
                  <c:v>31.24</c:v>
                </c:pt>
                <c:pt idx="3124">
                  <c:v>31.25</c:v>
                </c:pt>
                <c:pt idx="3125">
                  <c:v>31.26</c:v>
                </c:pt>
                <c:pt idx="3126">
                  <c:v>31.27</c:v>
                </c:pt>
                <c:pt idx="3127">
                  <c:v>31.28</c:v>
                </c:pt>
                <c:pt idx="3128">
                  <c:v>31.29</c:v>
                </c:pt>
                <c:pt idx="3129">
                  <c:v>31.3</c:v>
                </c:pt>
                <c:pt idx="3130">
                  <c:v>31.31</c:v>
                </c:pt>
                <c:pt idx="3131">
                  <c:v>31.32</c:v>
                </c:pt>
                <c:pt idx="3132">
                  <c:v>31.33</c:v>
                </c:pt>
                <c:pt idx="3133">
                  <c:v>31.34</c:v>
                </c:pt>
                <c:pt idx="3134">
                  <c:v>31.35</c:v>
                </c:pt>
                <c:pt idx="3135">
                  <c:v>31.36</c:v>
                </c:pt>
                <c:pt idx="3136">
                  <c:v>31.37</c:v>
                </c:pt>
                <c:pt idx="3137">
                  <c:v>31.38</c:v>
                </c:pt>
                <c:pt idx="3138">
                  <c:v>31.39</c:v>
                </c:pt>
                <c:pt idx="3139">
                  <c:v>31.4</c:v>
                </c:pt>
                <c:pt idx="3140">
                  <c:v>31.41</c:v>
                </c:pt>
                <c:pt idx="3141">
                  <c:v>31.42</c:v>
                </c:pt>
                <c:pt idx="3142">
                  <c:v>31.43</c:v>
                </c:pt>
                <c:pt idx="3143">
                  <c:v>31.44</c:v>
                </c:pt>
                <c:pt idx="3144">
                  <c:v>31.45</c:v>
                </c:pt>
                <c:pt idx="3145">
                  <c:v>31.46</c:v>
                </c:pt>
                <c:pt idx="3146">
                  <c:v>31.47</c:v>
                </c:pt>
                <c:pt idx="3147">
                  <c:v>31.48</c:v>
                </c:pt>
                <c:pt idx="3148">
                  <c:v>31.49</c:v>
                </c:pt>
                <c:pt idx="3149">
                  <c:v>31.5</c:v>
                </c:pt>
                <c:pt idx="3150">
                  <c:v>31.51</c:v>
                </c:pt>
                <c:pt idx="3151">
                  <c:v>31.52</c:v>
                </c:pt>
                <c:pt idx="3152">
                  <c:v>31.53</c:v>
                </c:pt>
                <c:pt idx="3153">
                  <c:v>31.54</c:v>
                </c:pt>
                <c:pt idx="3154">
                  <c:v>31.55</c:v>
                </c:pt>
                <c:pt idx="3155">
                  <c:v>31.56</c:v>
                </c:pt>
                <c:pt idx="3156">
                  <c:v>31.57</c:v>
                </c:pt>
                <c:pt idx="3157">
                  <c:v>31.58</c:v>
                </c:pt>
                <c:pt idx="3158">
                  <c:v>31.59</c:v>
                </c:pt>
                <c:pt idx="3159">
                  <c:v>31.6</c:v>
                </c:pt>
                <c:pt idx="3160">
                  <c:v>31.61</c:v>
                </c:pt>
                <c:pt idx="3161">
                  <c:v>31.62</c:v>
                </c:pt>
                <c:pt idx="3162">
                  <c:v>31.63</c:v>
                </c:pt>
                <c:pt idx="3163">
                  <c:v>31.64</c:v>
                </c:pt>
                <c:pt idx="3164">
                  <c:v>31.65</c:v>
                </c:pt>
                <c:pt idx="3165">
                  <c:v>31.66</c:v>
                </c:pt>
                <c:pt idx="3166">
                  <c:v>31.67</c:v>
                </c:pt>
                <c:pt idx="3167">
                  <c:v>31.68</c:v>
                </c:pt>
                <c:pt idx="3168">
                  <c:v>31.69</c:v>
                </c:pt>
                <c:pt idx="3169">
                  <c:v>31.7</c:v>
                </c:pt>
                <c:pt idx="3170">
                  <c:v>31.71</c:v>
                </c:pt>
                <c:pt idx="3171">
                  <c:v>31.72</c:v>
                </c:pt>
                <c:pt idx="3172">
                  <c:v>31.73</c:v>
                </c:pt>
                <c:pt idx="3173">
                  <c:v>31.74</c:v>
                </c:pt>
                <c:pt idx="3174">
                  <c:v>31.75</c:v>
                </c:pt>
                <c:pt idx="3175">
                  <c:v>31.76</c:v>
                </c:pt>
                <c:pt idx="3176">
                  <c:v>31.77</c:v>
                </c:pt>
                <c:pt idx="3177">
                  <c:v>31.78</c:v>
                </c:pt>
                <c:pt idx="3178">
                  <c:v>31.79</c:v>
                </c:pt>
                <c:pt idx="3179">
                  <c:v>31.8</c:v>
                </c:pt>
                <c:pt idx="3180">
                  <c:v>31.81</c:v>
                </c:pt>
                <c:pt idx="3181">
                  <c:v>31.82</c:v>
                </c:pt>
                <c:pt idx="3182">
                  <c:v>31.83</c:v>
                </c:pt>
                <c:pt idx="3183">
                  <c:v>31.84</c:v>
                </c:pt>
                <c:pt idx="3184">
                  <c:v>31.85</c:v>
                </c:pt>
                <c:pt idx="3185">
                  <c:v>31.86</c:v>
                </c:pt>
                <c:pt idx="3186">
                  <c:v>31.87</c:v>
                </c:pt>
                <c:pt idx="3187">
                  <c:v>31.88</c:v>
                </c:pt>
                <c:pt idx="3188">
                  <c:v>31.89</c:v>
                </c:pt>
                <c:pt idx="3189">
                  <c:v>31.9</c:v>
                </c:pt>
                <c:pt idx="3190">
                  <c:v>31.91</c:v>
                </c:pt>
                <c:pt idx="3191">
                  <c:v>31.92</c:v>
                </c:pt>
                <c:pt idx="3192">
                  <c:v>31.93</c:v>
                </c:pt>
                <c:pt idx="3193">
                  <c:v>31.94</c:v>
                </c:pt>
                <c:pt idx="3194">
                  <c:v>31.95</c:v>
                </c:pt>
                <c:pt idx="3195">
                  <c:v>31.96</c:v>
                </c:pt>
                <c:pt idx="3196">
                  <c:v>31.97</c:v>
                </c:pt>
                <c:pt idx="3197">
                  <c:v>31.98</c:v>
                </c:pt>
                <c:pt idx="3198">
                  <c:v>31.99</c:v>
                </c:pt>
                <c:pt idx="3199">
                  <c:v>32</c:v>
                </c:pt>
                <c:pt idx="3200">
                  <c:v>32.01</c:v>
                </c:pt>
                <c:pt idx="3201">
                  <c:v>32.020000000000003</c:v>
                </c:pt>
                <c:pt idx="3202">
                  <c:v>32.03</c:v>
                </c:pt>
                <c:pt idx="3203">
                  <c:v>32.04</c:v>
                </c:pt>
                <c:pt idx="3204">
                  <c:v>32.049999999999997</c:v>
                </c:pt>
                <c:pt idx="3205">
                  <c:v>32.06</c:v>
                </c:pt>
                <c:pt idx="3206">
                  <c:v>32.07</c:v>
                </c:pt>
                <c:pt idx="3207">
                  <c:v>32.08</c:v>
                </c:pt>
                <c:pt idx="3208">
                  <c:v>32.090000000000003</c:v>
                </c:pt>
                <c:pt idx="3209">
                  <c:v>32.1</c:v>
                </c:pt>
                <c:pt idx="3210">
                  <c:v>32.11</c:v>
                </c:pt>
                <c:pt idx="3211">
                  <c:v>32.119999999999997</c:v>
                </c:pt>
                <c:pt idx="3212">
                  <c:v>32.130000000000003</c:v>
                </c:pt>
                <c:pt idx="3213">
                  <c:v>32.14</c:v>
                </c:pt>
                <c:pt idx="3214">
                  <c:v>32.15</c:v>
                </c:pt>
                <c:pt idx="3215">
                  <c:v>32.159999999999997</c:v>
                </c:pt>
                <c:pt idx="3216">
                  <c:v>32.17</c:v>
                </c:pt>
                <c:pt idx="3217">
                  <c:v>32.18</c:v>
                </c:pt>
                <c:pt idx="3218">
                  <c:v>32.19</c:v>
                </c:pt>
                <c:pt idx="3219">
                  <c:v>32.200000000000003</c:v>
                </c:pt>
                <c:pt idx="3220">
                  <c:v>32.21</c:v>
                </c:pt>
                <c:pt idx="3221">
                  <c:v>32.22</c:v>
                </c:pt>
                <c:pt idx="3222">
                  <c:v>32.229999999999997</c:v>
                </c:pt>
                <c:pt idx="3223">
                  <c:v>32.24</c:v>
                </c:pt>
                <c:pt idx="3224">
                  <c:v>32.25</c:v>
                </c:pt>
                <c:pt idx="3225">
                  <c:v>32.26</c:v>
                </c:pt>
                <c:pt idx="3226">
                  <c:v>32.270000000000003</c:v>
                </c:pt>
                <c:pt idx="3227">
                  <c:v>32.28</c:v>
                </c:pt>
                <c:pt idx="3228">
                  <c:v>32.29</c:v>
                </c:pt>
                <c:pt idx="3229">
                  <c:v>32.299999999999997</c:v>
                </c:pt>
                <c:pt idx="3230">
                  <c:v>32.31</c:v>
                </c:pt>
                <c:pt idx="3231">
                  <c:v>32.32</c:v>
                </c:pt>
                <c:pt idx="3232">
                  <c:v>32.33</c:v>
                </c:pt>
                <c:pt idx="3233">
                  <c:v>32.340000000000003</c:v>
                </c:pt>
                <c:pt idx="3234">
                  <c:v>32.35</c:v>
                </c:pt>
                <c:pt idx="3235">
                  <c:v>32.36</c:v>
                </c:pt>
                <c:pt idx="3236">
                  <c:v>32.369999999999997</c:v>
                </c:pt>
                <c:pt idx="3237">
                  <c:v>32.380000000000003</c:v>
                </c:pt>
                <c:pt idx="3238">
                  <c:v>32.39</c:v>
                </c:pt>
                <c:pt idx="3239">
                  <c:v>32.4</c:v>
                </c:pt>
                <c:pt idx="3240">
                  <c:v>32.409999999999997</c:v>
                </c:pt>
                <c:pt idx="3241">
                  <c:v>32.42</c:v>
                </c:pt>
                <c:pt idx="3242">
                  <c:v>32.43</c:v>
                </c:pt>
                <c:pt idx="3243">
                  <c:v>32.44</c:v>
                </c:pt>
                <c:pt idx="3244">
                  <c:v>32.450000000000003</c:v>
                </c:pt>
                <c:pt idx="3245">
                  <c:v>32.46</c:v>
                </c:pt>
                <c:pt idx="3246">
                  <c:v>32.47</c:v>
                </c:pt>
                <c:pt idx="3247">
                  <c:v>32.479999999999997</c:v>
                </c:pt>
                <c:pt idx="3248">
                  <c:v>32.49</c:v>
                </c:pt>
                <c:pt idx="3249">
                  <c:v>32.5</c:v>
                </c:pt>
                <c:pt idx="3250">
                  <c:v>32.51</c:v>
                </c:pt>
                <c:pt idx="3251">
                  <c:v>32.520000000000003</c:v>
                </c:pt>
                <c:pt idx="3252">
                  <c:v>32.53</c:v>
                </c:pt>
                <c:pt idx="3253">
                  <c:v>32.54</c:v>
                </c:pt>
                <c:pt idx="3254">
                  <c:v>32.549999999999997</c:v>
                </c:pt>
                <c:pt idx="3255">
                  <c:v>32.56</c:v>
                </c:pt>
                <c:pt idx="3256">
                  <c:v>32.57</c:v>
                </c:pt>
                <c:pt idx="3257">
                  <c:v>32.58</c:v>
                </c:pt>
                <c:pt idx="3258">
                  <c:v>32.590000000000003</c:v>
                </c:pt>
                <c:pt idx="3259">
                  <c:v>32.6</c:v>
                </c:pt>
                <c:pt idx="3260">
                  <c:v>32.61</c:v>
                </c:pt>
                <c:pt idx="3261">
                  <c:v>32.619999999999997</c:v>
                </c:pt>
                <c:pt idx="3262">
                  <c:v>32.630000000000003</c:v>
                </c:pt>
                <c:pt idx="3263">
                  <c:v>32.64</c:v>
                </c:pt>
                <c:pt idx="3264">
                  <c:v>32.65</c:v>
                </c:pt>
                <c:pt idx="3265">
                  <c:v>32.659999999999997</c:v>
                </c:pt>
                <c:pt idx="3266">
                  <c:v>32.67</c:v>
                </c:pt>
                <c:pt idx="3267">
                  <c:v>32.68</c:v>
                </c:pt>
                <c:pt idx="3268">
                  <c:v>32.69</c:v>
                </c:pt>
                <c:pt idx="3269">
                  <c:v>32.700000000000003</c:v>
                </c:pt>
                <c:pt idx="3270">
                  <c:v>32.71</c:v>
                </c:pt>
                <c:pt idx="3271">
                  <c:v>32.72</c:v>
                </c:pt>
                <c:pt idx="3272">
                  <c:v>32.729999999999997</c:v>
                </c:pt>
                <c:pt idx="3273">
                  <c:v>32.74</c:v>
                </c:pt>
                <c:pt idx="3274">
                  <c:v>32.75</c:v>
                </c:pt>
                <c:pt idx="3275">
                  <c:v>32.76</c:v>
                </c:pt>
                <c:pt idx="3276">
                  <c:v>32.770000000000003</c:v>
                </c:pt>
                <c:pt idx="3277">
                  <c:v>32.78</c:v>
                </c:pt>
                <c:pt idx="3278">
                  <c:v>32.79</c:v>
                </c:pt>
                <c:pt idx="3279">
                  <c:v>32.799999999999997</c:v>
                </c:pt>
                <c:pt idx="3280">
                  <c:v>32.81</c:v>
                </c:pt>
                <c:pt idx="3281">
                  <c:v>32.82</c:v>
                </c:pt>
                <c:pt idx="3282">
                  <c:v>32.83</c:v>
                </c:pt>
                <c:pt idx="3283">
                  <c:v>32.840000000000003</c:v>
                </c:pt>
                <c:pt idx="3284">
                  <c:v>32.85</c:v>
                </c:pt>
                <c:pt idx="3285">
                  <c:v>32.86</c:v>
                </c:pt>
                <c:pt idx="3286">
                  <c:v>32.869999999999997</c:v>
                </c:pt>
                <c:pt idx="3287">
                  <c:v>32.880000000000003</c:v>
                </c:pt>
                <c:pt idx="3288">
                  <c:v>32.89</c:v>
                </c:pt>
                <c:pt idx="3289">
                  <c:v>32.9</c:v>
                </c:pt>
                <c:pt idx="3290">
                  <c:v>32.909999999999997</c:v>
                </c:pt>
                <c:pt idx="3291">
                  <c:v>32.92</c:v>
                </c:pt>
                <c:pt idx="3292">
                  <c:v>32.93</c:v>
                </c:pt>
                <c:pt idx="3293">
                  <c:v>32.94</c:v>
                </c:pt>
                <c:pt idx="3294">
                  <c:v>32.950000000000003</c:v>
                </c:pt>
                <c:pt idx="3295">
                  <c:v>32.96</c:v>
                </c:pt>
                <c:pt idx="3296">
                  <c:v>32.97</c:v>
                </c:pt>
                <c:pt idx="3297">
                  <c:v>32.979999999999997</c:v>
                </c:pt>
                <c:pt idx="3298">
                  <c:v>32.99</c:v>
                </c:pt>
                <c:pt idx="3299">
                  <c:v>33</c:v>
                </c:pt>
                <c:pt idx="3300">
                  <c:v>33.01</c:v>
                </c:pt>
                <c:pt idx="3301">
                  <c:v>33.020000000000003</c:v>
                </c:pt>
                <c:pt idx="3302">
                  <c:v>33.03</c:v>
                </c:pt>
                <c:pt idx="3303">
                  <c:v>33.04</c:v>
                </c:pt>
                <c:pt idx="3304">
                  <c:v>33.049999999999997</c:v>
                </c:pt>
                <c:pt idx="3305">
                  <c:v>33.06</c:v>
                </c:pt>
                <c:pt idx="3306">
                  <c:v>33.07</c:v>
                </c:pt>
                <c:pt idx="3307">
                  <c:v>33.08</c:v>
                </c:pt>
                <c:pt idx="3308">
                  <c:v>33.090000000000003</c:v>
                </c:pt>
                <c:pt idx="3309">
                  <c:v>33.1</c:v>
                </c:pt>
                <c:pt idx="3310">
                  <c:v>33.11</c:v>
                </c:pt>
                <c:pt idx="3311">
                  <c:v>33.119999999999997</c:v>
                </c:pt>
                <c:pt idx="3312">
                  <c:v>33.130000000000003</c:v>
                </c:pt>
                <c:pt idx="3313">
                  <c:v>33.14</c:v>
                </c:pt>
                <c:pt idx="3314">
                  <c:v>33.15</c:v>
                </c:pt>
                <c:pt idx="3315">
                  <c:v>33.159999999999997</c:v>
                </c:pt>
                <c:pt idx="3316">
                  <c:v>33.17</c:v>
                </c:pt>
                <c:pt idx="3317">
                  <c:v>33.18</c:v>
                </c:pt>
                <c:pt idx="3318">
                  <c:v>33.19</c:v>
                </c:pt>
                <c:pt idx="3319">
                  <c:v>33.200000000000003</c:v>
                </c:pt>
                <c:pt idx="3320">
                  <c:v>33.21</c:v>
                </c:pt>
                <c:pt idx="3321">
                  <c:v>33.22</c:v>
                </c:pt>
                <c:pt idx="3322">
                  <c:v>33.229999999999997</c:v>
                </c:pt>
                <c:pt idx="3323">
                  <c:v>33.24</c:v>
                </c:pt>
                <c:pt idx="3324">
                  <c:v>33.25</c:v>
                </c:pt>
                <c:pt idx="3325">
                  <c:v>33.26</c:v>
                </c:pt>
                <c:pt idx="3326">
                  <c:v>33.270000000000003</c:v>
                </c:pt>
                <c:pt idx="3327">
                  <c:v>33.28</c:v>
                </c:pt>
                <c:pt idx="3328">
                  <c:v>33.29</c:v>
                </c:pt>
                <c:pt idx="3329">
                  <c:v>33.299999999999997</c:v>
                </c:pt>
                <c:pt idx="3330">
                  <c:v>33.31</c:v>
                </c:pt>
                <c:pt idx="3331">
                  <c:v>33.32</c:v>
                </c:pt>
                <c:pt idx="3332">
                  <c:v>33.33</c:v>
                </c:pt>
                <c:pt idx="3333">
                  <c:v>33.340000000000003</c:v>
                </c:pt>
                <c:pt idx="3334">
                  <c:v>33.35</c:v>
                </c:pt>
                <c:pt idx="3335">
                  <c:v>33.36</c:v>
                </c:pt>
                <c:pt idx="3336">
                  <c:v>33.369999999999997</c:v>
                </c:pt>
                <c:pt idx="3337">
                  <c:v>33.380000000000003</c:v>
                </c:pt>
                <c:pt idx="3338">
                  <c:v>33.39</c:v>
                </c:pt>
                <c:pt idx="3339">
                  <c:v>33.4</c:v>
                </c:pt>
                <c:pt idx="3340">
                  <c:v>33.409999999999997</c:v>
                </c:pt>
                <c:pt idx="3341">
                  <c:v>33.42</c:v>
                </c:pt>
                <c:pt idx="3342">
                  <c:v>33.43</c:v>
                </c:pt>
                <c:pt idx="3343">
                  <c:v>33.44</c:v>
                </c:pt>
                <c:pt idx="3344">
                  <c:v>33.450000000000003</c:v>
                </c:pt>
                <c:pt idx="3345">
                  <c:v>33.46</c:v>
                </c:pt>
                <c:pt idx="3346">
                  <c:v>33.47</c:v>
                </c:pt>
                <c:pt idx="3347">
                  <c:v>33.479999999999997</c:v>
                </c:pt>
                <c:pt idx="3348">
                  <c:v>33.49</c:v>
                </c:pt>
                <c:pt idx="3349">
                  <c:v>33.5</c:v>
                </c:pt>
                <c:pt idx="3350">
                  <c:v>33.51</c:v>
                </c:pt>
                <c:pt idx="3351">
                  <c:v>33.520000000000003</c:v>
                </c:pt>
                <c:pt idx="3352">
                  <c:v>33.53</c:v>
                </c:pt>
                <c:pt idx="3353">
                  <c:v>33.54</c:v>
                </c:pt>
                <c:pt idx="3354">
                  <c:v>33.549999999999997</c:v>
                </c:pt>
                <c:pt idx="3355">
                  <c:v>33.56</c:v>
                </c:pt>
                <c:pt idx="3356">
                  <c:v>33.57</c:v>
                </c:pt>
                <c:pt idx="3357">
                  <c:v>33.58</c:v>
                </c:pt>
                <c:pt idx="3358">
                  <c:v>33.590000000000003</c:v>
                </c:pt>
                <c:pt idx="3359">
                  <c:v>33.6</c:v>
                </c:pt>
                <c:pt idx="3360">
                  <c:v>33.61</c:v>
                </c:pt>
                <c:pt idx="3361">
                  <c:v>33.619999999999997</c:v>
                </c:pt>
                <c:pt idx="3362">
                  <c:v>33.630000000000003</c:v>
                </c:pt>
                <c:pt idx="3363">
                  <c:v>33.64</c:v>
                </c:pt>
                <c:pt idx="3364">
                  <c:v>33.65</c:v>
                </c:pt>
                <c:pt idx="3365">
                  <c:v>33.659999999999997</c:v>
                </c:pt>
                <c:pt idx="3366">
                  <c:v>33.67</c:v>
                </c:pt>
                <c:pt idx="3367">
                  <c:v>33.68</c:v>
                </c:pt>
                <c:pt idx="3368">
                  <c:v>33.69</c:v>
                </c:pt>
                <c:pt idx="3369">
                  <c:v>33.700000000000003</c:v>
                </c:pt>
                <c:pt idx="3370">
                  <c:v>33.71</c:v>
                </c:pt>
                <c:pt idx="3371">
                  <c:v>33.72</c:v>
                </c:pt>
                <c:pt idx="3372">
                  <c:v>33.729999999999997</c:v>
                </c:pt>
                <c:pt idx="3373">
                  <c:v>33.74</c:v>
                </c:pt>
                <c:pt idx="3374">
                  <c:v>33.75</c:v>
                </c:pt>
                <c:pt idx="3375">
                  <c:v>33.76</c:v>
                </c:pt>
                <c:pt idx="3376">
                  <c:v>33.770000000000003</c:v>
                </c:pt>
                <c:pt idx="3377">
                  <c:v>33.78</c:v>
                </c:pt>
                <c:pt idx="3378">
                  <c:v>33.79</c:v>
                </c:pt>
                <c:pt idx="3379">
                  <c:v>33.799999999999997</c:v>
                </c:pt>
                <c:pt idx="3380">
                  <c:v>33.81</c:v>
                </c:pt>
                <c:pt idx="3381">
                  <c:v>33.82</c:v>
                </c:pt>
                <c:pt idx="3382">
                  <c:v>33.83</c:v>
                </c:pt>
                <c:pt idx="3383">
                  <c:v>33.840000000000003</c:v>
                </c:pt>
                <c:pt idx="3384">
                  <c:v>33.85</c:v>
                </c:pt>
                <c:pt idx="3385">
                  <c:v>33.86</c:v>
                </c:pt>
                <c:pt idx="3386">
                  <c:v>33.869999999999997</c:v>
                </c:pt>
                <c:pt idx="3387">
                  <c:v>33.880000000000003</c:v>
                </c:pt>
                <c:pt idx="3388">
                  <c:v>33.89</c:v>
                </c:pt>
                <c:pt idx="3389">
                  <c:v>33.9</c:v>
                </c:pt>
                <c:pt idx="3390">
                  <c:v>33.909999999999997</c:v>
                </c:pt>
                <c:pt idx="3391">
                  <c:v>33.92</c:v>
                </c:pt>
                <c:pt idx="3392">
                  <c:v>33.93</c:v>
                </c:pt>
                <c:pt idx="3393">
                  <c:v>33.94</c:v>
                </c:pt>
                <c:pt idx="3394">
                  <c:v>33.950000000000003</c:v>
                </c:pt>
                <c:pt idx="3395">
                  <c:v>33.96</c:v>
                </c:pt>
                <c:pt idx="3396">
                  <c:v>33.97</c:v>
                </c:pt>
                <c:pt idx="3397">
                  <c:v>33.979999999999997</c:v>
                </c:pt>
                <c:pt idx="3398">
                  <c:v>33.99</c:v>
                </c:pt>
                <c:pt idx="3399">
                  <c:v>34</c:v>
                </c:pt>
                <c:pt idx="3400">
                  <c:v>34.01</c:v>
                </c:pt>
                <c:pt idx="3401">
                  <c:v>34.020000000000003</c:v>
                </c:pt>
                <c:pt idx="3402">
                  <c:v>34.03</c:v>
                </c:pt>
                <c:pt idx="3403">
                  <c:v>34.04</c:v>
                </c:pt>
                <c:pt idx="3404">
                  <c:v>34.049999999999997</c:v>
                </c:pt>
                <c:pt idx="3405">
                  <c:v>34.06</c:v>
                </c:pt>
                <c:pt idx="3406">
                  <c:v>34.07</c:v>
                </c:pt>
                <c:pt idx="3407">
                  <c:v>34.08</c:v>
                </c:pt>
                <c:pt idx="3408">
                  <c:v>34.090000000000003</c:v>
                </c:pt>
                <c:pt idx="3409">
                  <c:v>34.1</c:v>
                </c:pt>
                <c:pt idx="3410">
                  <c:v>34.11</c:v>
                </c:pt>
                <c:pt idx="3411">
                  <c:v>34.119999999999997</c:v>
                </c:pt>
                <c:pt idx="3412">
                  <c:v>34.130000000000003</c:v>
                </c:pt>
                <c:pt idx="3413">
                  <c:v>34.14</c:v>
                </c:pt>
                <c:pt idx="3414">
                  <c:v>34.15</c:v>
                </c:pt>
                <c:pt idx="3415">
                  <c:v>34.159999999999997</c:v>
                </c:pt>
                <c:pt idx="3416">
                  <c:v>34.17</c:v>
                </c:pt>
                <c:pt idx="3417">
                  <c:v>34.18</c:v>
                </c:pt>
                <c:pt idx="3418">
                  <c:v>34.19</c:v>
                </c:pt>
                <c:pt idx="3419">
                  <c:v>34.200000000000003</c:v>
                </c:pt>
                <c:pt idx="3420">
                  <c:v>34.21</c:v>
                </c:pt>
                <c:pt idx="3421">
                  <c:v>34.22</c:v>
                </c:pt>
                <c:pt idx="3422">
                  <c:v>34.229999999999997</c:v>
                </c:pt>
                <c:pt idx="3423">
                  <c:v>34.24</c:v>
                </c:pt>
                <c:pt idx="3424">
                  <c:v>34.25</c:v>
                </c:pt>
                <c:pt idx="3425">
                  <c:v>34.26</c:v>
                </c:pt>
                <c:pt idx="3426">
                  <c:v>34.270000000000003</c:v>
                </c:pt>
                <c:pt idx="3427">
                  <c:v>34.28</c:v>
                </c:pt>
                <c:pt idx="3428">
                  <c:v>34.29</c:v>
                </c:pt>
                <c:pt idx="3429">
                  <c:v>34.299999999999997</c:v>
                </c:pt>
                <c:pt idx="3430">
                  <c:v>34.31</c:v>
                </c:pt>
                <c:pt idx="3431">
                  <c:v>34.32</c:v>
                </c:pt>
                <c:pt idx="3432">
                  <c:v>34.33</c:v>
                </c:pt>
                <c:pt idx="3433">
                  <c:v>34.340000000000003</c:v>
                </c:pt>
                <c:pt idx="3434">
                  <c:v>34.35</c:v>
                </c:pt>
                <c:pt idx="3435">
                  <c:v>34.36</c:v>
                </c:pt>
                <c:pt idx="3436">
                  <c:v>34.369999999999997</c:v>
                </c:pt>
                <c:pt idx="3437">
                  <c:v>34.380000000000003</c:v>
                </c:pt>
                <c:pt idx="3438">
                  <c:v>34.39</c:v>
                </c:pt>
                <c:pt idx="3439">
                  <c:v>34.4</c:v>
                </c:pt>
                <c:pt idx="3440">
                  <c:v>34.409999999999997</c:v>
                </c:pt>
                <c:pt idx="3441">
                  <c:v>34.42</c:v>
                </c:pt>
                <c:pt idx="3442">
                  <c:v>34.43</c:v>
                </c:pt>
                <c:pt idx="3443">
                  <c:v>34.44</c:v>
                </c:pt>
                <c:pt idx="3444">
                  <c:v>34.450000000000003</c:v>
                </c:pt>
                <c:pt idx="3445">
                  <c:v>34.46</c:v>
                </c:pt>
                <c:pt idx="3446">
                  <c:v>34.47</c:v>
                </c:pt>
                <c:pt idx="3447">
                  <c:v>34.479999999999997</c:v>
                </c:pt>
                <c:pt idx="3448">
                  <c:v>34.49</c:v>
                </c:pt>
                <c:pt idx="3449">
                  <c:v>34.5</c:v>
                </c:pt>
                <c:pt idx="3450">
                  <c:v>34.51</c:v>
                </c:pt>
                <c:pt idx="3451">
                  <c:v>34.520000000000003</c:v>
                </c:pt>
                <c:pt idx="3452">
                  <c:v>34.53</c:v>
                </c:pt>
                <c:pt idx="3453">
                  <c:v>34.54</c:v>
                </c:pt>
                <c:pt idx="3454">
                  <c:v>34.549999999999997</c:v>
                </c:pt>
                <c:pt idx="3455">
                  <c:v>34.56</c:v>
                </c:pt>
                <c:pt idx="3456">
                  <c:v>34.57</c:v>
                </c:pt>
                <c:pt idx="3457">
                  <c:v>34.58</c:v>
                </c:pt>
                <c:pt idx="3458">
                  <c:v>34.590000000000003</c:v>
                </c:pt>
                <c:pt idx="3459">
                  <c:v>34.6</c:v>
                </c:pt>
                <c:pt idx="3460">
                  <c:v>34.61</c:v>
                </c:pt>
                <c:pt idx="3461">
                  <c:v>34.619999999999997</c:v>
                </c:pt>
                <c:pt idx="3462">
                  <c:v>34.630000000000003</c:v>
                </c:pt>
                <c:pt idx="3463">
                  <c:v>34.64</c:v>
                </c:pt>
                <c:pt idx="3464">
                  <c:v>34.65</c:v>
                </c:pt>
                <c:pt idx="3465">
                  <c:v>34.659999999999997</c:v>
                </c:pt>
                <c:pt idx="3466">
                  <c:v>34.67</c:v>
                </c:pt>
                <c:pt idx="3467">
                  <c:v>34.68</c:v>
                </c:pt>
                <c:pt idx="3468">
                  <c:v>34.69</c:v>
                </c:pt>
                <c:pt idx="3469">
                  <c:v>34.700000000000003</c:v>
                </c:pt>
                <c:pt idx="3470">
                  <c:v>34.71</c:v>
                </c:pt>
                <c:pt idx="3471">
                  <c:v>34.72</c:v>
                </c:pt>
                <c:pt idx="3472">
                  <c:v>34.729999999999997</c:v>
                </c:pt>
                <c:pt idx="3473">
                  <c:v>34.74</c:v>
                </c:pt>
                <c:pt idx="3474">
                  <c:v>34.75</c:v>
                </c:pt>
                <c:pt idx="3475">
                  <c:v>34.76</c:v>
                </c:pt>
                <c:pt idx="3476">
                  <c:v>34.770000000000003</c:v>
                </c:pt>
                <c:pt idx="3477">
                  <c:v>34.78</c:v>
                </c:pt>
                <c:pt idx="3478">
                  <c:v>34.79</c:v>
                </c:pt>
                <c:pt idx="3479">
                  <c:v>34.799999999999997</c:v>
                </c:pt>
                <c:pt idx="3480">
                  <c:v>34.81</c:v>
                </c:pt>
                <c:pt idx="3481">
                  <c:v>34.82</c:v>
                </c:pt>
                <c:pt idx="3482">
                  <c:v>34.83</c:v>
                </c:pt>
                <c:pt idx="3483">
                  <c:v>34.840000000000003</c:v>
                </c:pt>
                <c:pt idx="3484">
                  <c:v>34.85</c:v>
                </c:pt>
                <c:pt idx="3485">
                  <c:v>34.86</c:v>
                </c:pt>
                <c:pt idx="3486">
                  <c:v>34.869999999999997</c:v>
                </c:pt>
                <c:pt idx="3487">
                  <c:v>34.880000000000003</c:v>
                </c:pt>
                <c:pt idx="3488">
                  <c:v>34.89</c:v>
                </c:pt>
                <c:pt idx="3489">
                  <c:v>34.9</c:v>
                </c:pt>
                <c:pt idx="3490">
                  <c:v>34.909999999999997</c:v>
                </c:pt>
                <c:pt idx="3491">
                  <c:v>34.92</c:v>
                </c:pt>
                <c:pt idx="3492">
                  <c:v>34.93</c:v>
                </c:pt>
                <c:pt idx="3493">
                  <c:v>34.94</c:v>
                </c:pt>
                <c:pt idx="3494">
                  <c:v>34.950000000000003</c:v>
                </c:pt>
                <c:pt idx="3495">
                  <c:v>34.96</c:v>
                </c:pt>
                <c:pt idx="3496">
                  <c:v>34.97</c:v>
                </c:pt>
                <c:pt idx="3497">
                  <c:v>34.979999999999997</c:v>
                </c:pt>
                <c:pt idx="3498">
                  <c:v>34.99</c:v>
                </c:pt>
                <c:pt idx="3499">
                  <c:v>35</c:v>
                </c:pt>
                <c:pt idx="3500">
                  <c:v>35.01</c:v>
                </c:pt>
                <c:pt idx="3501">
                  <c:v>35.020000000000003</c:v>
                </c:pt>
                <c:pt idx="3502">
                  <c:v>35.03</c:v>
                </c:pt>
                <c:pt idx="3503">
                  <c:v>35.04</c:v>
                </c:pt>
                <c:pt idx="3504">
                  <c:v>35.049999999999997</c:v>
                </c:pt>
                <c:pt idx="3505">
                  <c:v>35.06</c:v>
                </c:pt>
                <c:pt idx="3506">
                  <c:v>35.07</c:v>
                </c:pt>
                <c:pt idx="3507">
                  <c:v>35.08</c:v>
                </c:pt>
                <c:pt idx="3508">
                  <c:v>35.090000000000003</c:v>
                </c:pt>
                <c:pt idx="3509">
                  <c:v>35.1</c:v>
                </c:pt>
                <c:pt idx="3510">
                  <c:v>35.11</c:v>
                </c:pt>
                <c:pt idx="3511">
                  <c:v>35.119999999999997</c:v>
                </c:pt>
                <c:pt idx="3512">
                  <c:v>35.130000000000003</c:v>
                </c:pt>
                <c:pt idx="3513">
                  <c:v>35.14</c:v>
                </c:pt>
                <c:pt idx="3514">
                  <c:v>35.15</c:v>
                </c:pt>
                <c:pt idx="3515">
                  <c:v>35.159999999999997</c:v>
                </c:pt>
                <c:pt idx="3516">
                  <c:v>35.17</c:v>
                </c:pt>
                <c:pt idx="3517">
                  <c:v>35.18</c:v>
                </c:pt>
                <c:pt idx="3518">
                  <c:v>35.19</c:v>
                </c:pt>
                <c:pt idx="3519">
                  <c:v>35.200000000000003</c:v>
                </c:pt>
                <c:pt idx="3520">
                  <c:v>35.21</c:v>
                </c:pt>
                <c:pt idx="3521">
                  <c:v>35.22</c:v>
                </c:pt>
                <c:pt idx="3522">
                  <c:v>35.229999999999997</c:v>
                </c:pt>
                <c:pt idx="3523">
                  <c:v>35.24</c:v>
                </c:pt>
                <c:pt idx="3524">
                  <c:v>35.25</c:v>
                </c:pt>
                <c:pt idx="3525">
                  <c:v>35.26</c:v>
                </c:pt>
                <c:pt idx="3526">
                  <c:v>35.270000000000003</c:v>
                </c:pt>
                <c:pt idx="3527">
                  <c:v>35.28</c:v>
                </c:pt>
                <c:pt idx="3528">
                  <c:v>35.29</c:v>
                </c:pt>
                <c:pt idx="3529">
                  <c:v>35.299999999999997</c:v>
                </c:pt>
                <c:pt idx="3530">
                  <c:v>35.31</c:v>
                </c:pt>
                <c:pt idx="3531">
                  <c:v>35.32</c:v>
                </c:pt>
                <c:pt idx="3532">
                  <c:v>35.33</c:v>
                </c:pt>
                <c:pt idx="3533">
                  <c:v>35.340000000000003</c:v>
                </c:pt>
                <c:pt idx="3534">
                  <c:v>35.35</c:v>
                </c:pt>
                <c:pt idx="3535">
                  <c:v>35.36</c:v>
                </c:pt>
                <c:pt idx="3536">
                  <c:v>35.369999999999997</c:v>
                </c:pt>
                <c:pt idx="3537">
                  <c:v>35.380000000000003</c:v>
                </c:pt>
                <c:pt idx="3538">
                  <c:v>35.39</c:v>
                </c:pt>
                <c:pt idx="3539">
                  <c:v>35.4</c:v>
                </c:pt>
                <c:pt idx="3540">
                  <c:v>35.409999999999997</c:v>
                </c:pt>
                <c:pt idx="3541">
                  <c:v>35.42</c:v>
                </c:pt>
                <c:pt idx="3542">
                  <c:v>35.43</c:v>
                </c:pt>
                <c:pt idx="3543">
                  <c:v>35.44</c:v>
                </c:pt>
                <c:pt idx="3544">
                  <c:v>35.450000000000003</c:v>
                </c:pt>
                <c:pt idx="3545">
                  <c:v>35.46</c:v>
                </c:pt>
                <c:pt idx="3546">
                  <c:v>35.47</c:v>
                </c:pt>
                <c:pt idx="3547">
                  <c:v>35.479999999999997</c:v>
                </c:pt>
                <c:pt idx="3548">
                  <c:v>35.49</c:v>
                </c:pt>
                <c:pt idx="3549">
                  <c:v>35.5</c:v>
                </c:pt>
                <c:pt idx="3550">
                  <c:v>35.51</c:v>
                </c:pt>
                <c:pt idx="3551">
                  <c:v>35.520000000000003</c:v>
                </c:pt>
                <c:pt idx="3552">
                  <c:v>35.53</c:v>
                </c:pt>
                <c:pt idx="3553">
                  <c:v>35.54</c:v>
                </c:pt>
                <c:pt idx="3554">
                  <c:v>35.549999999999997</c:v>
                </c:pt>
                <c:pt idx="3555">
                  <c:v>35.56</c:v>
                </c:pt>
                <c:pt idx="3556">
                  <c:v>35.57</c:v>
                </c:pt>
                <c:pt idx="3557">
                  <c:v>35.58</c:v>
                </c:pt>
                <c:pt idx="3558">
                  <c:v>35.590000000000003</c:v>
                </c:pt>
                <c:pt idx="3559">
                  <c:v>35.6</c:v>
                </c:pt>
                <c:pt idx="3560">
                  <c:v>35.61</c:v>
                </c:pt>
                <c:pt idx="3561">
                  <c:v>35.619999999999997</c:v>
                </c:pt>
                <c:pt idx="3562">
                  <c:v>35.630000000000003</c:v>
                </c:pt>
                <c:pt idx="3563">
                  <c:v>35.64</c:v>
                </c:pt>
                <c:pt idx="3564">
                  <c:v>35.65</c:v>
                </c:pt>
                <c:pt idx="3565">
                  <c:v>35.659999999999997</c:v>
                </c:pt>
                <c:pt idx="3566">
                  <c:v>35.67</c:v>
                </c:pt>
                <c:pt idx="3567">
                  <c:v>35.68</c:v>
                </c:pt>
                <c:pt idx="3568">
                  <c:v>35.69</c:v>
                </c:pt>
                <c:pt idx="3569">
                  <c:v>35.700000000000003</c:v>
                </c:pt>
                <c:pt idx="3570">
                  <c:v>35.71</c:v>
                </c:pt>
                <c:pt idx="3571">
                  <c:v>35.72</c:v>
                </c:pt>
                <c:pt idx="3572">
                  <c:v>35.729999999999997</c:v>
                </c:pt>
                <c:pt idx="3573">
                  <c:v>35.74</c:v>
                </c:pt>
                <c:pt idx="3574">
                  <c:v>35.75</c:v>
                </c:pt>
                <c:pt idx="3575">
                  <c:v>35.76</c:v>
                </c:pt>
                <c:pt idx="3576">
                  <c:v>35.770000000000003</c:v>
                </c:pt>
                <c:pt idx="3577">
                  <c:v>35.78</c:v>
                </c:pt>
                <c:pt idx="3578">
                  <c:v>35.79</c:v>
                </c:pt>
                <c:pt idx="3579">
                  <c:v>35.799999999999997</c:v>
                </c:pt>
                <c:pt idx="3580">
                  <c:v>35.81</c:v>
                </c:pt>
                <c:pt idx="3581">
                  <c:v>35.82</c:v>
                </c:pt>
                <c:pt idx="3582">
                  <c:v>35.83</c:v>
                </c:pt>
                <c:pt idx="3583">
                  <c:v>35.840000000000003</c:v>
                </c:pt>
                <c:pt idx="3584">
                  <c:v>35.85</c:v>
                </c:pt>
                <c:pt idx="3585">
                  <c:v>35.86</c:v>
                </c:pt>
                <c:pt idx="3586">
                  <c:v>35.869999999999997</c:v>
                </c:pt>
                <c:pt idx="3587">
                  <c:v>35.880000000000003</c:v>
                </c:pt>
                <c:pt idx="3588">
                  <c:v>35.89</c:v>
                </c:pt>
                <c:pt idx="3589">
                  <c:v>35.9</c:v>
                </c:pt>
                <c:pt idx="3590">
                  <c:v>35.909999999999997</c:v>
                </c:pt>
                <c:pt idx="3591">
                  <c:v>35.92</c:v>
                </c:pt>
                <c:pt idx="3592">
                  <c:v>35.93</c:v>
                </c:pt>
                <c:pt idx="3593">
                  <c:v>35.94</c:v>
                </c:pt>
                <c:pt idx="3594">
                  <c:v>35.950000000000003</c:v>
                </c:pt>
                <c:pt idx="3595">
                  <c:v>35.96</c:v>
                </c:pt>
                <c:pt idx="3596">
                  <c:v>35.97</c:v>
                </c:pt>
                <c:pt idx="3597">
                  <c:v>35.979999999999997</c:v>
                </c:pt>
                <c:pt idx="3598">
                  <c:v>35.99</c:v>
                </c:pt>
                <c:pt idx="3599">
                  <c:v>36</c:v>
                </c:pt>
                <c:pt idx="3600">
                  <c:v>36.01</c:v>
                </c:pt>
                <c:pt idx="3601">
                  <c:v>36.020000000000003</c:v>
                </c:pt>
                <c:pt idx="3602">
                  <c:v>36.03</c:v>
                </c:pt>
                <c:pt idx="3603">
                  <c:v>36.04</c:v>
                </c:pt>
                <c:pt idx="3604">
                  <c:v>36.049999999999997</c:v>
                </c:pt>
                <c:pt idx="3605">
                  <c:v>36.06</c:v>
                </c:pt>
                <c:pt idx="3606">
                  <c:v>36.07</c:v>
                </c:pt>
                <c:pt idx="3607">
                  <c:v>36.08</c:v>
                </c:pt>
                <c:pt idx="3608">
                  <c:v>36.090000000000003</c:v>
                </c:pt>
                <c:pt idx="3609">
                  <c:v>36.1</c:v>
                </c:pt>
                <c:pt idx="3610">
                  <c:v>36.11</c:v>
                </c:pt>
                <c:pt idx="3611">
                  <c:v>36.119999999999997</c:v>
                </c:pt>
                <c:pt idx="3612">
                  <c:v>36.130000000000003</c:v>
                </c:pt>
                <c:pt idx="3613">
                  <c:v>36.14</c:v>
                </c:pt>
                <c:pt idx="3614">
                  <c:v>36.15</c:v>
                </c:pt>
                <c:pt idx="3615">
                  <c:v>36.159999999999997</c:v>
                </c:pt>
                <c:pt idx="3616">
                  <c:v>36.17</c:v>
                </c:pt>
                <c:pt idx="3617">
                  <c:v>36.18</c:v>
                </c:pt>
                <c:pt idx="3618">
                  <c:v>36.19</c:v>
                </c:pt>
                <c:pt idx="3619">
                  <c:v>36.200000000000003</c:v>
                </c:pt>
                <c:pt idx="3620">
                  <c:v>36.21</c:v>
                </c:pt>
                <c:pt idx="3621">
                  <c:v>36.22</c:v>
                </c:pt>
                <c:pt idx="3622">
                  <c:v>36.229999999999997</c:v>
                </c:pt>
                <c:pt idx="3623">
                  <c:v>36.24</c:v>
                </c:pt>
                <c:pt idx="3624">
                  <c:v>36.25</c:v>
                </c:pt>
                <c:pt idx="3625">
                  <c:v>36.26</c:v>
                </c:pt>
                <c:pt idx="3626">
                  <c:v>36.270000000000003</c:v>
                </c:pt>
                <c:pt idx="3627">
                  <c:v>36.28</c:v>
                </c:pt>
                <c:pt idx="3628">
                  <c:v>36.29</c:v>
                </c:pt>
                <c:pt idx="3629">
                  <c:v>36.299999999999997</c:v>
                </c:pt>
                <c:pt idx="3630">
                  <c:v>36.31</c:v>
                </c:pt>
                <c:pt idx="3631">
                  <c:v>36.32</c:v>
                </c:pt>
                <c:pt idx="3632">
                  <c:v>36.33</c:v>
                </c:pt>
                <c:pt idx="3633">
                  <c:v>36.340000000000003</c:v>
                </c:pt>
                <c:pt idx="3634">
                  <c:v>36.35</c:v>
                </c:pt>
                <c:pt idx="3635">
                  <c:v>36.36</c:v>
                </c:pt>
                <c:pt idx="3636">
                  <c:v>36.369999999999997</c:v>
                </c:pt>
                <c:pt idx="3637">
                  <c:v>36.380000000000003</c:v>
                </c:pt>
                <c:pt idx="3638">
                  <c:v>36.39</c:v>
                </c:pt>
                <c:pt idx="3639">
                  <c:v>36.4</c:v>
                </c:pt>
                <c:pt idx="3640">
                  <c:v>36.409999999999997</c:v>
                </c:pt>
                <c:pt idx="3641">
                  <c:v>36.42</c:v>
                </c:pt>
                <c:pt idx="3642">
                  <c:v>36.43</c:v>
                </c:pt>
                <c:pt idx="3643">
                  <c:v>36.44</c:v>
                </c:pt>
                <c:pt idx="3644">
                  <c:v>36.450000000000003</c:v>
                </c:pt>
                <c:pt idx="3645">
                  <c:v>36.46</c:v>
                </c:pt>
                <c:pt idx="3646">
                  <c:v>36.47</c:v>
                </c:pt>
                <c:pt idx="3647">
                  <c:v>36.479999999999997</c:v>
                </c:pt>
                <c:pt idx="3648">
                  <c:v>36.49</c:v>
                </c:pt>
                <c:pt idx="3649">
                  <c:v>36.5</c:v>
                </c:pt>
                <c:pt idx="3650">
                  <c:v>36.51</c:v>
                </c:pt>
                <c:pt idx="3651">
                  <c:v>36.520000000000003</c:v>
                </c:pt>
                <c:pt idx="3652">
                  <c:v>36.53</c:v>
                </c:pt>
                <c:pt idx="3653">
                  <c:v>36.54</c:v>
                </c:pt>
                <c:pt idx="3654">
                  <c:v>36.549999999999997</c:v>
                </c:pt>
                <c:pt idx="3655">
                  <c:v>36.56</c:v>
                </c:pt>
                <c:pt idx="3656">
                  <c:v>36.57</c:v>
                </c:pt>
                <c:pt idx="3657">
                  <c:v>36.58</c:v>
                </c:pt>
                <c:pt idx="3658">
                  <c:v>36.590000000000003</c:v>
                </c:pt>
                <c:pt idx="3659">
                  <c:v>36.6</c:v>
                </c:pt>
                <c:pt idx="3660">
                  <c:v>36.61</c:v>
                </c:pt>
                <c:pt idx="3661">
                  <c:v>36.619999999999997</c:v>
                </c:pt>
                <c:pt idx="3662">
                  <c:v>36.630000000000003</c:v>
                </c:pt>
                <c:pt idx="3663">
                  <c:v>36.64</c:v>
                </c:pt>
                <c:pt idx="3664">
                  <c:v>36.65</c:v>
                </c:pt>
                <c:pt idx="3665">
                  <c:v>36.659999999999997</c:v>
                </c:pt>
                <c:pt idx="3666">
                  <c:v>36.67</c:v>
                </c:pt>
                <c:pt idx="3667">
                  <c:v>36.68</c:v>
                </c:pt>
                <c:pt idx="3668">
                  <c:v>36.69</c:v>
                </c:pt>
                <c:pt idx="3669">
                  <c:v>36.700000000000003</c:v>
                </c:pt>
                <c:pt idx="3670">
                  <c:v>36.71</c:v>
                </c:pt>
                <c:pt idx="3671">
                  <c:v>36.72</c:v>
                </c:pt>
                <c:pt idx="3672">
                  <c:v>36.729999999999997</c:v>
                </c:pt>
                <c:pt idx="3673">
                  <c:v>36.74</c:v>
                </c:pt>
                <c:pt idx="3674">
                  <c:v>36.75</c:v>
                </c:pt>
                <c:pt idx="3675">
                  <c:v>36.76</c:v>
                </c:pt>
                <c:pt idx="3676">
                  <c:v>36.770000000000003</c:v>
                </c:pt>
                <c:pt idx="3677">
                  <c:v>36.78</c:v>
                </c:pt>
                <c:pt idx="3678">
                  <c:v>36.79</c:v>
                </c:pt>
                <c:pt idx="3679">
                  <c:v>36.799999999999997</c:v>
                </c:pt>
                <c:pt idx="3680">
                  <c:v>36.81</c:v>
                </c:pt>
                <c:pt idx="3681">
                  <c:v>36.82</c:v>
                </c:pt>
                <c:pt idx="3682">
                  <c:v>36.83</c:v>
                </c:pt>
                <c:pt idx="3683">
                  <c:v>36.840000000000003</c:v>
                </c:pt>
                <c:pt idx="3684">
                  <c:v>36.85</c:v>
                </c:pt>
                <c:pt idx="3685">
                  <c:v>36.86</c:v>
                </c:pt>
                <c:pt idx="3686">
                  <c:v>36.869999999999997</c:v>
                </c:pt>
                <c:pt idx="3687">
                  <c:v>36.880000000000003</c:v>
                </c:pt>
                <c:pt idx="3688">
                  <c:v>36.89</c:v>
                </c:pt>
                <c:pt idx="3689">
                  <c:v>36.9</c:v>
                </c:pt>
                <c:pt idx="3690">
                  <c:v>36.909999999999997</c:v>
                </c:pt>
                <c:pt idx="3691">
                  <c:v>36.92</c:v>
                </c:pt>
                <c:pt idx="3692">
                  <c:v>36.93</c:v>
                </c:pt>
                <c:pt idx="3693">
                  <c:v>36.94</c:v>
                </c:pt>
                <c:pt idx="3694">
                  <c:v>36.950000000000003</c:v>
                </c:pt>
                <c:pt idx="3695">
                  <c:v>36.96</c:v>
                </c:pt>
                <c:pt idx="3696">
                  <c:v>36.97</c:v>
                </c:pt>
                <c:pt idx="3697">
                  <c:v>36.979999999999997</c:v>
                </c:pt>
                <c:pt idx="3698">
                  <c:v>36.99</c:v>
                </c:pt>
                <c:pt idx="3699">
                  <c:v>37</c:v>
                </c:pt>
                <c:pt idx="3700">
                  <c:v>37.01</c:v>
                </c:pt>
                <c:pt idx="3701">
                  <c:v>37.020000000000003</c:v>
                </c:pt>
                <c:pt idx="3702">
                  <c:v>37.03</c:v>
                </c:pt>
                <c:pt idx="3703">
                  <c:v>37.04</c:v>
                </c:pt>
                <c:pt idx="3704">
                  <c:v>37.049999999999997</c:v>
                </c:pt>
                <c:pt idx="3705">
                  <c:v>37.06</c:v>
                </c:pt>
                <c:pt idx="3706">
                  <c:v>37.07</c:v>
                </c:pt>
                <c:pt idx="3707">
                  <c:v>37.08</c:v>
                </c:pt>
                <c:pt idx="3708">
                  <c:v>37.090000000000003</c:v>
                </c:pt>
                <c:pt idx="3709">
                  <c:v>37.1</c:v>
                </c:pt>
                <c:pt idx="3710">
                  <c:v>37.11</c:v>
                </c:pt>
                <c:pt idx="3711">
                  <c:v>37.119999999999997</c:v>
                </c:pt>
                <c:pt idx="3712">
                  <c:v>37.130000000000003</c:v>
                </c:pt>
                <c:pt idx="3713">
                  <c:v>37.14</c:v>
                </c:pt>
                <c:pt idx="3714">
                  <c:v>37.15</c:v>
                </c:pt>
                <c:pt idx="3715">
                  <c:v>37.159999999999997</c:v>
                </c:pt>
                <c:pt idx="3716">
                  <c:v>37.17</c:v>
                </c:pt>
                <c:pt idx="3717">
                  <c:v>37.18</c:v>
                </c:pt>
                <c:pt idx="3718">
                  <c:v>37.19</c:v>
                </c:pt>
                <c:pt idx="3719">
                  <c:v>37.200000000000003</c:v>
                </c:pt>
                <c:pt idx="3720">
                  <c:v>37.21</c:v>
                </c:pt>
                <c:pt idx="3721">
                  <c:v>37.22</c:v>
                </c:pt>
                <c:pt idx="3722">
                  <c:v>37.229999999999997</c:v>
                </c:pt>
                <c:pt idx="3723">
                  <c:v>37.24</c:v>
                </c:pt>
                <c:pt idx="3724">
                  <c:v>37.25</c:v>
                </c:pt>
                <c:pt idx="3725">
                  <c:v>37.26</c:v>
                </c:pt>
                <c:pt idx="3726">
                  <c:v>37.270000000000003</c:v>
                </c:pt>
                <c:pt idx="3727">
                  <c:v>37.28</c:v>
                </c:pt>
                <c:pt idx="3728">
                  <c:v>37.29</c:v>
                </c:pt>
                <c:pt idx="3729">
                  <c:v>37.299999999999997</c:v>
                </c:pt>
                <c:pt idx="3730">
                  <c:v>37.31</c:v>
                </c:pt>
                <c:pt idx="3731">
                  <c:v>37.32</c:v>
                </c:pt>
                <c:pt idx="3732">
                  <c:v>37.33</c:v>
                </c:pt>
                <c:pt idx="3733">
                  <c:v>37.340000000000003</c:v>
                </c:pt>
                <c:pt idx="3734">
                  <c:v>37.35</c:v>
                </c:pt>
                <c:pt idx="3735">
                  <c:v>37.36</c:v>
                </c:pt>
                <c:pt idx="3736">
                  <c:v>37.369999999999997</c:v>
                </c:pt>
                <c:pt idx="3737">
                  <c:v>37.380000000000003</c:v>
                </c:pt>
                <c:pt idx="3738">
                  <c:v>37.39</c:v>
                </c:pt>
                <c:pt idx="3739">
                  <c:v>37.4</c:v>
                </c:pt>
                <c:pt idx="3740">
                  <c:v>37.409999999999997</c:v>
                </c:pt>
                <c:pt idx="3741">
                  <c:v>37.42</c:v>
                </c:pt>
                <c:pt idx="3742">
                  <c:v>37.43</c:v>
                </c:pt>
                <c:pt idx="3743">
                  <c:v>37.44</c:v>
                </c:pt>
                <c:pt idx="3744">
                  <c:v>37.450000000000003</c:v>
                </c:pt>
                <c:pt idx="3745">
                  <c:v>37.46</c:v>
                </c:pt>
                <c:pt idx="3746">
                  <c:v>37.47</c:v>
                </c:pt>
                <c:pt idx="3747">
                  <c:v>37.479999999999997</c:v>
                </c:pt>
                <c:pt idx="3748">
                  <c:v>37.49</c:v>
                </c:pt>
                <c:pt idx="3749">
                  <c:v>37.5</c:v>
                </c:pt>
                <c:pt idx="3750">
                  <c:v>37.51</c:v>
                </c:pt>
                <c:pt idx="3751">
                  <c:v>37.520000000000003</c:v>
                </c:pt>
                <c:pt idx="3752">
                  <c:v>37.53</c:v>
                </c:pt>
                <c:pt idx="3753">
                  <c:v>37.54</c:v>
                </c:pt>
                <c:pt idx="3754">
                  <c:v>37.549999999999997</c:v>
                </c:pt>
                <c:pt idx="3755">
                  <c:v>37.56</c:v>
                </c:pt>
                <c:pt idx="3756">
                  <c:v>37.57</c:v>
                </c:pt>
                <c:pt idx="3757">
                  <c:v>37.58</c:v>
                </c:pt>
                <c:pt idx="3758">
                  <c:v>37.590000000000003</c:v>
                </c:pt>
                <c:pt idx="3759">
                  <c:v>37.6</c:v>
                </c:pt>
                <c:pt idx="3760">
                  <c:v>37.61</c:v>
                </c:pt>
                <c:pt idx="3761">
                  <c:v>37.619999999999997</c:v>
                </c:pt>
                <c:pt idx="3762">
                  <c:v>37.630000000000003</c:v>
                </c:pt>
                <c:pt idx="3763">
                  <c:v>37.64</c:v>
                </c:pt>
                <c:pt idx="3764">
                  <c:v>37.65</c:v>
                </c:pt>
                <c:pt idx="3765">
                  <c:v>37.659999999999997</c:v>
                </c:pt>
                <c:pt idx="3766">
                  <c:v>37.67</c:v>
                </c:pt>
                <c:pt idx="3767">
                  <c:v>37.68</c:v>
                </c:pt>
                <c:pt idx="3768">
                  <c:v>37.69</c:v>
                </c:pt>
                <c:pt idx="3769">
                  <c:v>37.700000000000003</c:v>
                </c:pt>
                <c:pt idx="3770">
                  <c:v>37.71</c:v>
                </c:pt>
                <c:pt idx="3771">
                  <c:v>37.72</c:v>
                </c:pt>
                <c:pt idx="3772">
                  <c:v>37.729999999999997</c:v>
                </c:pt>
                <c:pt idx="3773">
                  <c:v>37.74</c:v>
                </c:pt>
                <c:pt idx="3774">
                  <c:v>37.75</c:v>
                </c:pt>
                <c:pt idx="3775">
                  <c:v>37.76</c:v>
                </c:pt>
                <c:pt idx="3776">
                  <c:v>37.770000000000003</c:v>
                </c:pt>
                <c:pt idx="3777">
                  <c:v>37.78</c:v>
                </c:pt>
                <c:pt idx="3778">
                  <c:v>37.79</c:v>
                </c:pt>
                <c:pt idx="3779">
                  <c:v>37.799999999999997</c:v>
                </c:pt>
                <c:pt idx="3780">
                  <c:v>37.81</c:v>
                </c:pt>
                <c:pt idx="3781">
                  <c:v>37.82</c:v>
                </c:pt>
                <c:pt idx="3782">
                  <c:v>37.83</c:v>
                </c:pt>
                <c:pt idx="3783">
                  <c:v>37.840000000000003</c:v>
                </c:pt>
                <c:pt idx="3784">
                  <c:v>37.85</c:v>
                </c:pt>
                <c:pt idx="3785">
                  <c:v>37.86</c:v>
                </c:pt>
                <c:pt idx="3786">
                  <c:v>37.869999999999997</c:v>
                </c:pt>
                <c:pt idx="3787">
                  <c:v>37.880000000000003</c:v>
                </c:pt>
                <c:pt idx="3788">
                  <c:v>37.89</c:v>
                </c:pt>
                <c:pt idx="3789">
                  <c:v>37.9</c:v>
                </c:pt>
                <c:pt idx="3790">
                  <c:v>37.909999999999997</c:v>
                </c:pt>
                <c:pt idx="3791">
                  <c:v>37.92</c:v>
                </c:pt>
                <c:pt idx="3792">
                  <c:v>37.93</c:v>
                </c:pt>
                <c:pt idx="3793">
                  <c:v>37.94</c:v>
                </c:pt>
                <c:pt idx="3794">
                  <c:v>37.950000000000003</c:v>
                </c:pt>
                <c:pt idx="3795">
                  <c:v>37.96</c:v>
                </c:pt>
                <c:pt idx="3796">
                  <c:v>37.97</c:v>
                </c:pt>
                <c:pt idx="3797">
                  <c:v>37.979999999999997</c:v>
                </c:pt>
                <c:pt idx="3798">
                  <c:v>37.99</c:v>
                </c:pt>
                <c:pt idx="3799">
                  <c:v>38</c:v>
                </c:pt>
                <c:pt idx="3800">
                  <c:v>38.01</c:v>
                </c:pt>
                <c:pt idx="3801">
                  <c:v>38.020000000000003</c:v>
                </c:pt>
                <c:pt idx="3802">
                  <c:v>38.03</c:v>
                </c:pt>
                <c:pt idx="3803">
                  <c:v>38.04</c:v>
                </c:pt>
                <c:pt idx="3804">
                  <c:v>38.049999999999997</c:v>
                </c:pt>
                <c:pt idx="3805">
                  <c:v>38.06</c:v>
                </c:pt>
                <c:pt idx="3806">
                  <c:v>38.07</c:v>
                </c:pt>
                <c:pt idx="3807">
                  <c:v>38.08</c:v>
                </c:pt>
                <c:pt idx="3808">
                  <c:v>38.090000000000003</c:v>
                </c:pt>
                <c:pt idx="3809">
                  <c:v>38.1</c:v>
                </c:pt>
                <c:pt idx="3810">
                  <c:v>38.11</c:v>
                </c:pt>
                <c:pt idx="3811">
                  <c:v>38.119999999999997</c:v>
                </c:pt>
                <c:pt idx="3812">
                  <c:v>38.130000000000003</c:v>
                </c:pt>
                <c:pt idx="3813">
                  <c:v>38.14</c:v>
                </c:pt>
                <c:pt idx="3814">
                  <c:v>38.15</c:v>
                </c:pt>
                <c:pt idx="3815">
                  <c:v>38.159999999999997</c:v>
                </c:pt>
                <c:pt idx="3816">
                  <c:v>38.17</c:v>
                </c:pt>
                <c:pt idx="3817">
                  <c:v>38.18</c:v>
                </c:pt>
                <c:pt idx="3818">
                  <c:v>38.19</c:v>
                </c:pt>
                <c:pt idx="3819">
                  <c:v>38.200000000000003</c:v>
                </c:pt>
                <c:pt idx="3820">
                  <c:v>38.21</c:v>
                </c:pt>
                <c:pt idx="3821">
                  <c:v>38.22</c:v>
                </c:pt>
                <c:pt idx="3822">
                  <c:v>38.229999999999997</c:v>
                </c:pt>
                <c:pt idx="3823">
                  <c:v>38.24</c:v>
                </c:pt>
                <c:pt idx="3824">
                  <c:v>38.25</c:v>
                </c:pt>
                <c:pt idx="3825">
                  <c:v>38.26</c:v>
                </c:pt>
                <c:pt idx="3826">
                  <c:v>38.270000000000003</c:v>
                </c:pt>
                <c:pt idx="3827">
                  <c:v>38.28</c:v>
                </c:pt>
                <c:pt idx="3828">
                  <c:v>38.29</c:v>
                </c:pt>
                <c:pt idx="3829">
                  <c:v>38.299999999999997</c:v>
                </c:pt>
                <c:pt idx="3830">
                  <c:v>38.31</c:v>
                </c:pt>
                <c:pt idx="3831">
                  <c:v>38.32</c:v>
                </c:pt>
                <c:pt idx="3832">
                  <c:v>38.33</c:v>
                </c:pt>
                <c:pt idx="3833">
                  <c:v>38.340000000000003</c:v>
                </c:pt>
                <c:pt idx="3834">
                  <c:v>38.35</c:v>
                </c:pt>
                <c:pt idx="3835">
                  <c:v>38.36</c:v>
                </c:pt>
                <c:pt idx="3836">
                  <c:v>38.369999999999997</c:v>
                </c:pt>
                <c:pt idx="3837">
                  <c:v>38.380000000000003</c:v>
                </c:pt>
                <c:pt idx="3838">
                  <c:v>38.39</c:v>
                </c:pt>
                <c:pt idx="3839">
                  <c:v>38.4</c:v>
                </c:pt>
                <c:pt idx="3840">
                  <c:v>38.409999999999997</c:v>
                </c:pt>
                <c:pt idx="3841">
                  <c:v>38.42</c:v>
                </c:pt>
                <c:pt idx="3842">
                  <c:v>38.43</c:v>
                </c:pt>
                <c:pt idx="3843">
                  <c:v>38.44</c:v>
                </c:pt>
                <c:pt idx="3844">
                  <c:v>38.450000000000003</c:v>
                </c:pt>
                <c:pt idx="3845">
                  <c:v>38.46</c:v>
                </c:pt>
                <c:pt idx="3846">
                  <c:v>38.47</c:v>
                </c:pt>
                <c:pt idx="3847">
                  <c:v>38.479999999999997</c:v>
                </c:pt>
                <c:pt idx="3848">
                  <c:v>38.49</c:v>
                </c:pt>
                <c:pt idx="3849">
                  <c:v>38.5</c:v>
                </c:pt>
                <c:pt idx="3850">
                  <c:v>38.51</c:v>
                </c:pt>
                <c:pt idx="3851">
                  <c:v>38.520000000000003</c:v>
                </c:pt>
                <c:pt idx="3852">
                  <c:v>38.53</c:v>
                </c:pt>
                <c:pt idx="3853">
                  <c:v>38.54</c:v>
                </c:pt>
                <c:pt idx="3854">
                  <c:v>38.549999999999997</c:v>
                </c:pt>
                <c:pt idx="3855">
                  <c:v>38.56</c:v>
                </c:pt>
                <c:pt idx="3856">
                  <c:v>38.57</c:v>
                </c:pt>
                <c:pt idx="3857">
                  <c:v>38.58</c:v>
                </c:pt>
                <c:pt idx="3858">
                  <c:v>38.590000000000003</c:v>
                </c:pt>
                <c:pt idx="3859">
                  <c:v>38.6</c:v>
                </c:pt>
                <c:pt idx="3860">
                  <c:v>38.61</c:v>
                </c:pt>
                <c:pt idx="3861">
                  <c:v>38.619999999999997</c:v>
                </c:pt>
                <c:pt idx="3862">
                  <c:v>38.630000000000003</c:v>
                </c:pt>
                <c:pt idx="3863">
                  <c:v>38.64</c:v>
                </c:pt>
                <c:pt idx="3864">
                  <c:v>38.65</c:v>
                </c:pt>
                <c:pt idx="3865">
                  <c:v>38.659999999999997</c:v>
                </c:pt>
                <c:pt idx="3866">
                  <c:v>38.67</c:v>
                </c:pt>
                <c:pt idx="3867">
                  <c:v>38.68</c:v>
                </c:pt>
                <c:pt idx="3868">
                  <c:v>38.69</c:v>
                </c:pt>
                <c:pt idx="3869">
                  <c:v>38.700000000000003</c:v>
                </c:pt>
                <c:pt idx="3870">
                  <c:v>38.71</c:v>
                </c:pt>
                <c:pt idx="3871">
                  <c:v>38.72</c:v>
                </c:pt>
                <c:pt idx="3872">
                  <c:v>38.729999999999997</c:v>
                </c:pt>
                <c:pt idx="3873">
                  <c:v>38.74</c:v>
                </c:pt>
                <c:pt idx="3874">
                  <c:v>38.75</c:v>
                </c:pt>
                <c:pt idx="3875">
                  <c:v>38.76</c:v>
                </c:pt>
                <c:pt idx="3876">
                  <c:v>38.770000000000003</c:v>
                </c:pt>
                <c:pt idx="3877">
                  <c:v>38.78</c:v>
                </c:pt>
                <c:pt idx="3878">
                  <c:v>38.79</c:v>
                </c:pt>
                <c:pt idx="3879">
                  <c:v>38.799999999999997</c:v>
                </c:pt>
                <c:pt idx="3880">
                  <c:v>38.81</c:v>
                </c:pt>
                <c:pt idx="3881">
                  <c:v>38.82</c:v>
                </c:pt>
                <c:pt idx="3882">
                  <c:v>38.83</c:v>
                </c:pt>
                <c:pt idx="3883">
                  <c:v>38.840000000000003</c:v>
                </c:pt>
                <c:pt idx="3884">
                  <c:v>38.85</c:v>
                </c:pt>
                <c:pt idx="3885">
                  <c:v>38.86</c:v>
                </c:pt>
                <c:pt idx="3886">
                  <c:v>38.869999999999997</c:v>
                </c:pt>
                <c:pt idx="3887">
                  <c:v>38.880000000000003</c:v>
                </c:pt>
                <c:pt idx="3888">
                  <c:v>38.89</c:v>
                </c:pt>
                <c:pt idx="3889">
                  <c:v>38.9</c:v>
                </c:pt>
                <c:pt idx="3890">
                  <c:v>38.909999999999997</c:v>
                </c:pt>
                <c:pt idx="3891">
                  <c:v>38.92</c:v>
                </c:pt>
                <c:pt idx="3892">
                  <c:v>38.93</c:v>
                </c:pt>
                <c:pt idx="3893">
                  <c:v>38.94</c:v>
                </c:pt>
                <c:pt idx="3894">
                  <c:v>38.950000000000003</c:v>
                </c:pt>
                <c:pt idx="3895">
                  <c:v>38.96</c:v>
                </c:pt>
                <c:pt idx="3896">
                  <c:v>38.97</c:v>
                </c:pt>
                <c:pt idx="3897">
                  <c:v>38.979999999999997</c:v>
                </c:pt>
                <c:pt idx="3898">
                  <c:v>38.99</c:v>
                </c:pt>
                <c:pt idx="3899">
                  <c:v>39</c:v>
                </c:pt>
                <c:pt idx="3900">
                  <c:v>39.01</c:v>
                </c:pt>
                <c:pt idx="3901">
                  <c:v>39.020000000000003</c:v>
                </c:pt>
                <c:pt idx="3902">
                  <c:v>39.03</c:v>
                </c:pt>
                <c:pt idx="3903">
                  <c:v>39.04</c:v>
                </c:pt>
                <c:pt idx="3904">
                  <c:v>39.049999999999997</c:v>
                </c:pt>
                <c:pt idx="3905">
                  <c:v>39.06</c:v>
                </c:pt>
                <c:pt idx="3906">
                  <c:v>39.07</c:v>
                </c:pt>
                <c:pt idx="3907">
                  <c:v>39.08</c:v>
                </c:pt>
                <c:pt idx="3908">
                  <c:v>39.090000000000003</c:v>
                </c:pt>
                <c:pt idx="3909">
                  <c:v>39.1</c:v>
                </c:pt>
                <c:pt idx="3910">
                  <c:v>39.11</c:v>
                </c:pt>
                <c:pt idx="3911">
                  <c:v>39.119999999999997</c:v>
                </c:pt>
                <c:pt idx="3912">
                  <c:v>39.130000000000003</c:v>
                </c:pt>
                <c:pt idx="3913">
                  <c:v>39.14</c:v>
                </c:pt>
                <c:pt idx="3914">
                  <c:v>39.15</c:v>
                </c:pt>
                <c:pt idx="3915">
                  <c:v>39.159999999999997</c:v>
                </c:pt>
                <c:pt idx="3916">
                  <c:v>39.17</c:v>
                </c:pt>
                <c:pt idx="3917">
                  <c:v>39.18</c:v>
                </c:pt>
                <c:pt idx="3918">
                  <c:v>39.19</c:v>
                </c:pt>
                <c:pt idx="3919">
                  <c:v>39.200000000000003</c:v>
                </c:pt>
                <c:pt idx="3920">
                  <c:v>39.21</c:v>
                </c:pt>
                <c:pt idx="3921">
                  <c:v>39.22</c:v>
                </c:pt>
                <c:pt idx="3922">
                  <c:v>39.229999999999997</c:v>
                </c:pt>
                <c:pt idx="3923">
                  <c:v>39.24</c:v>
                </c:pt>
                <c:pt idx="3924">
                  <c:v>39.25</c:v>
                </c:pt>
                <c:pt idx="3925">
                  <c:v>39.26</c:v>
                </c:pt>
                <c:pt idx="3926">
                  <c:v>39.270000000000003</c:v>
                </c:pt>
                <c:pt idx="3927">
                  <c:v>39.28</c:v>
                </c:pt>
                <c:pt idx="3928">
                  <c:v>39.29</c:v>
                </c:pt>
                <c:pt idx="3929">
                  <c:v>39.299999999999997</c:v>
                </c:pt>
                <c:pt idx="3930">
                  <c:v>39.31</c:v>
                </c:pt>
                <c:pt idx="3931">
                  <c:v>39.32</c:v>
                </c:pt>
                <c:pt idx="3932">
                  <c:v>39.33</c:v>
                </c:pt>
                <c:pt idx="3933">
                  <c:v>39.340000000000003</c:v>
                </c:pt>
                <c:pt idx="3934">
                  <c:v>39.35</c:v>
                </c:pt>
                <c:pt idx="3935">
                  <c:v>39.36</c:v>
                </c:pt>
                <c:pt idx="3936">
                  <c:v>39.369999999999997</c:v>
                </c:pt>
                <c:pt idx="3937">
                  <c:v>39.380000000000003</c:v>
                </c:pt>
                <c:pt idx="3938">
                  <c:v>39.39</c:v>
                </c:pt>
                <c:pt idx="3939">
                  <c:v>39.4</c:v>
                </c:pt>
                <c:pt idx="3940">
                  <c:v>39.409999999999997</c:v>
                </c:pt>
                <c:pt idx="3941">
                  <c:v>39.42</c:v>
                </c:pt>
                <c:pt idx="3942">
                  <c:v>39.43</c:v>
                </c:pt>
                <c:pt idx="3943">
                  <c:v>39.44</c:v>
                </c:pt>
                <c:pt idx="3944">
                  <c:v>39.450000000000003</c:v>
                </c:pt>
                <c:pt idx="3945">
                  <c:v>39.46</c:v>
                </c:pt>
                <c:pt idx="3946">
                  <c:v>39.47</c:v>
                </c:pt>
                <c:pt idx="3947">
                  <c:v>39.479999999999997</c:v>
                </c:pt>
                <c:pt idx="3948">
                  <c:v>39.49</c:v>
                </c:pt>
                <c:pt idx="3949">
                  <c:v>39.5</c:v>
                </c:pt>
                <c:pt idx="3950">
                  <c:v>39.51</c:v>
                </c:pt>
                <c:pt idx="3951">
                  <c:v>39.520000000000003</c:v>
                </c:pt>
                <c:pt idx="3952">
                  <c:v>39.53</c:v>
                </c:pt>
                <c:pt idx="3953">
                  <c:v>39.54</c:v>
                </c:pt>
                <c:pt idx="3954">
                  <c:v>39.549999999999997</c:v>
                </c:pt>
                <c:pt idx="3955">
                  <c:v>39.56</c:v>
                </c:pt>
                <c:pt idx="3956">
                  <c:v>39.57</c:v>
                </c:pt>
                <c:pt idx="3957">
                  <c:v>39.58</c:v>
                </c:pt>
                <c:pt idx="3958">
                  <c:v>39.590000000000003</c:v>
                </c:pt>
                <c:pt idx="3959">
                  <c:v>39.6</c:v>
                </c:pt>
                <c:pt idx="3960">
                  <c:v>39.61</c:v>
                </c:pt>
                <c:pt idx="3961">
                  <c:v>39.619999999999997</c:v>
                </c:pt>
                <c:pt idx="3962">
                  <c:v>39.630000000000003</c:v>
                </c:pt>
                <c:pt idx="3963">
                  <c:v>39.64</c:v>
                </c:pt>
                <c:pt idx="3964">
                  <c:v>39.65</c:v>
                </c:pt>
                <c:pt idx="3965">
                  <c:v>39.659999999999997</c:v>
                </c:pt>
                <c:pt idx="3966">
                  <c:v>39.67</c:v>
                </c:pt>
                <c:pt idx="3967">
                  <c:v>39.68</c:v>
                </c:pt>
                <c:pt idx="3968">
                  <c:v>39.69</c:v>
                </c:pt>
                <c:pt idx="3969">
                  <c:v>39.700000000000003</c:v>
                </c:pt>
                <c:pt idx="3970">
                  <c:v>39.71</c:v>
                </c:pt>
                <c:pt idx="3971">
                  <c:v>39.72</c:v>
                </c:pt>
                <c:pt idx="3972">
                  <c:v>39.729999999999997</c:v>
                </c:pt>
                <c:pt idx="3973">
                  <c:v>39.74</c:v>
                </c:pt>
                <c:pt idx="3974">
                  <c:v>39.75</c:v>
                </c:pt>
                <c:pt idx="3975">
                  <c:v>39.76</c:v>
                </c:pt>
                <c:pt idx="3976">
                  <c:v>39.770000000000003</c:v>
                </c:pt>
                <c:pt idx="3977">
                  <c:v>39.78</c:v>
                </c:pt>
                <c:pt idx="3978">
                  <c:v>39.79</c:v>
                </c:pt>
                <c:pt idx="3979">
                  <c:v>39.799999999999997</c:v>
                </c:pt>
                <c:pt idx="3980">
                  <c:v>39.81</c:v>
                </c:pt>
                <c:pt idx="3981">
                  <c:v>39.82</c:v>
                </c:pt>
                <c:pt idx="3982">
                  <c:v>39.83</c:v>
                </c:pt>
                <c:pt idx="3983">
                  <c:v>39.840000000000003</c:v>
                </c:pt>
                <c:pt idx="3984">
                  <c:v>39.85</c:v>
                </c:pt>
                <c:pt idx="3985">
                  <c:v>39.86</c:v>
                </c:pt>
                <c:pt idx="3986">
                  <c:v>39.869999999999997</c:v>
                </c:pt>
                <c:pt idx="3987">
                  <c:v>39.880000000000003</c:v>
                </c:pt>
                <c:pt idx="3988">
                  <c:v>39.89</c:v>
                </c:pt>
                <c:pt idx="3989">
                  <c:v>39.9</c:v>
                </c:pt>
                <c:pt idx="3990">
                  <c:v>39.909999999999997</c:v>
                </c:pt>
                <c:pt idx="3991">
                  <c:v>39.92</c:v>
                </c:pt>
                <c:pt idx="3992">
                  <c:v>39.93</c:v>
                </c:pt>
                <c:pt idx="3993">
                  <c:v>39.94</c:v>
                </c:pt>
                <c:pt idx="3994">
                  <c:v>39.950000000000003</c:v>
                </c:pt>
                <c:pt idx="3995">
                  <c:v>39.96</c:v>
                </c:pt>
                <c:pt idx="3996">
                  <c:v>39.97</c:v>
                </c:pt>
                <c:pt idx="3997">
                  <c:v>39.979999999999997</c:v>
                </c:pt>
                <c:pt idx="3998">
                  <c:v>39.99</c:v>
                </c:pt>
                <c:pt idx="3999">
                  <c:v>40</c:v>
                </c:pt>
                <c:pt idx="4000">
                  <c:v>40.01</c:v>
                </c:pt>
                <c:pt idx="4001">
                  <c:v>40.020000000000003</c:v>
                </c:pt>
                <c:pt idx="4002">
                  <c:v>40.03</c:v>
                </c:pt>
                <c:pt idx="4003">
                  <c:v>40.04</c:v>
                </c:pt>
                <c:pt idx="4004">
                  <c:v>40.049999999999997</c:v>
                </c:pt>
                <c:pt idx="4005">
                  <c:v>40.06</c:v>
                </c:pt>
                <c:pt idx="4006">
                  <c:v>40.07</c:v>
                </c:pt>
                <c:pt idx="4007">
                  <c:v>40.08</c:v>
                </c:pt>
                <c:pt idx="4008">
                  <c:v>40.090000000000003</c:v>
                </c:pt>
                <c:pt idx="4009">
                  <c:v>40.1</c:v>
                </c:pt>
                <c:pt idx="4010">
                  <c:v>40.11</c:v>
                </c:pt>
                <c:pt idx="4011">
                  <c:v>40.119999999999997</c:v>
                </c:pt>
                <c:pt idx="4012">
                  <c:v>40.130000000000003</c:v>
                </c:pt>
                <c:pt idx="4013">
                  <c:v>40.14</c:v>
                </c:pt>
                <c:pt idx="4014">
                  <c:v>40.15</c:v>
                </c:pt>
                <c:pt idx="4015">
                  <c:v>40.159999999999997</c:v>
                </c:pt>
                <c:pt idx="4016">
                  <c:v>40.17</c:v>
                </c:pt>
                <c:pt idx="4017">
                  <c:v>40.18</c:v>
                </c:pt>
                <c:pt idx="4018">
                  <c:v>40.19</c:v>
                </c:pt>
                <c:pt idx="4019">
                  <c:v>40.200000000000003</c:v>
                </c:pt>
                <c:pt idx="4020">
                  <c:v>40.21</c:v>
                </c:pt>
                <c:pt idx="4021">
                  <c:v>40.22</c:v>
                </c:pt>
                <c:pt idx="4022">
                  <c:v>40.229999999999997</c:v>
                </c:pt>
                <c:pt idx="4023">
                  <c:v>40.24</c:v>
                </c:pt>
                <c:pt idx="4024">
                  <c:v>40.25</c:v>
                </c:pt>
                <c:pt idx="4025">
                  <c:v>40.26</c:v>
                </c:pt>
                <c:pt idx="4026">
                  <c:v>40.270000000000003</c:v>
                </c:pt>
                <c:pt idx="4027">
                  <c:v>40.28</c:v>
                </c:pt>
                <c:pt idx="4028">
                  <c:v>40.29</c:v>
                </c:pt>
                <c:pt idx="4029">
                  <c:v>40.299999999999997</c:v>
                </c:pt>
                <c:pt idx="4030">
                  <c:v>40.31</c:v>
                </c:pt>
                <c:pt idx="4031">
                  <c:v>40.32</c:v>
                </c:pt>
                <c:pt idx="4032">
                  <c:v>40.33</c:v>
                </c:pt>
                <c:pt idx="4033">
                  <c:v>40.340000000000003</c:v>
                </c:pt>
                <c:pt idx="4034">
                  <c:v>40.35</c:v>
                </c:pt>
                <c:pt idx="4035">
                  <c:v>40.36</c:v>
                </c:pt>
                <c:pt idx="4036">
                  <c:v>40.369999999999997</c:v>
                </c:pt>
                <c:pt idx="4037">
                  <c:v>40.380000000000003</c:v>
                </c:pt>
                <c:pt idx="4038">
                  <c:v>40.39</c:v>
                </c:pt>
                <c:pt idx="4039">
                  <c:v>40.4</c:v>
                </c:pt>
                <c:pt idx="4040">
                  <c:v>40.409999999999997</c:v>
                </c:pt>
                <c:pt idx="4041">
                  <c:v>40.42</c:v>
                </c:pt>
                <c:pt idx="4042">
                  <c:v>40.43</c:v>
                </c:pt>
                <c:pt idx="4043">
                  <c:v>40.44</c:v>
                </c:pt>
                <c:pt idx="4044">
                  <c:v>40.450000000000003</c:v>
                </c:pt>
                <c:pt idx="4045">
                  <c:v>40.46</c:v>
                </c:pt>
                <c:pt idx="4046">
                  <c:v>40.47</c:v>
                </c:pt>
                <c:pt idx="4047">
                  <c:v>40.479999999999997</c:v>
                </c:pt>
                <c:pt idx="4048">
                  <c:v>40.49</c:v>
                </c:pt>
                <c:pt idx="4049">
                  <c:v>40.5</c:v>
                </c:pt>
                <c:pt idx="4050">
                  <c:v>40.51</c:v>
                </c:pt>
                <c:pt idx="4051">
                  <c:v>40.520000000000003</c:v>
                </c:pt>
                <c:pt idx="4052">
                  <c:v>40.53</c:v>
                </c:pt>
                <c:pt idx="4053">
                  <c:v>40.54</c:v>
                </c:pt>
                <c:pt idx="4054">
                  <c:v>40.549999999999997</c:v>
                </c:pt>
                <c:pt idx="4055">
                  <c:v>40.56</c:v>
                </c:pt>
                <c:pt idx="4056">
                  <c:v>40.57</c:v>
                </c:pt>
                <c:pt idx="4057">
                  <c:v>40.58</c:v>
                </c:pt>
                <c:pt idx="4058">
                  <c:v>40.590000000000003</c:v>
                </c:pt>
                <c:pt idx="4059">
                  <c:v>40.6</c:v>
                </c:pt>
                <c:pt idx="4060">
                  <c:v>40.61</c:v>
                </c:pt>
                <c:pt idx="4061">
                  <c:v>40.619999999999997</c:v>
                </c:pt>
                <c:pt idx="4062">
                  <c:v>40.630000000000003</c:v>
                </c:pt>
                <c:pt idx="4063">
                  <c:v>40.64</c:v>
                </c:pt>
                <c:pt idx="4064">
                  <c:v>40.65</c:v>
                </c:pt>
                <c:pt idx="4065">
                  <c:v>40.659999999999997</c:v>
                </c:pt>
                <c:pt idx="4066">
                  <c:v>40.67</c:v>
                </c:pt>
                <c:pt idx="4067">
                  <c:v>40.68</c:v>
                </c:pt>
                <c:pt idx="4068">
                  <c:v>40.69</c:v>
                </c:pt>
                <c:pt idx="4069">
                  <c:v>40.700000000000003</c:v>
                </c:pt>
                <c:pt idx="4070">
                  <c:v>40.71</c:v>
                </c:pt>
                <c:pt idx="4071">
                  <c:v>40.72</c:v>
                </c:pt>
                <c:pt idx="4072">
                  <c:v>40.729999999999997</c:v>
                </c:pt>
                <c:pt idx="4073">
                  <c:v>40.74</c:v>
                </c:pt>
                <c:pt idx="4074">
                  <c:v>40.75</c:v>
                </c:pt>
                <c:pt idx="4075">
                  <c:v>40.76</c:v>
                </c:pt>
                <c:pt idx="4076">
                  <c:v>40.770000000000003</c:v>
                </c:pt>
                <c:pt idx="4077">
                  <c:v>40.78</c:v>
                </c:pt>
                <c:pt idx="4078">
                  <c:v>40.79</c:v>
                </c:pt>
                <c:pt idx="4079">
                  <c:v>40.799999999999997</c:v>
                </c:pt>
                <c:pt idx="4080">
                  <c:v>40.81</c:v>
                </c:pt>
                <c:pt idx="4081">
                  <c:v>40.82</c:v>
                </c:pt>
                <c:pt idx="4082">
                  <c:v>40.83</c:v>
                </c:pt>
                <c:pt idx="4083">
                  <c:v>40.840000000000003</c:v>
                </c:pt>
                <c:pt idx="4084">
                  <c:v>40.85</c:v>
                </c:pt>
                <c:pt idx="4085">
                  <c:v>40.86</c:v>
                </c:pt>
                <c:pt idx="4086">
                  <c:v>40.869999999999997</c:v>
                </c:pt>
                <c:pt idx="4087">
                  <c:v>40.880000000000003</c:v>
                </c:pt>
                <c:pt idx="4088">
                  <c:v>40.89</c:v>
                </c:pt>
                <c:pt idx="4089">
                  <c:v>40.9</c:v>
                </c:pt>
                <c:pt idx="4090">
                  <c:v>40.909999999999997</c:v>
                </c:pt>
                <c:pt idx="4091">
                  <c:v>40.92</c:v>
                </c:pt>
                <c:pt idx="4092">
                  <c:v>40.93</c:v>
                </c:pt>
                <c:pt idx="4093">
                  <c:v>40.94</c:v>
                </c:pt>
                <c:pt idx="4094">
                  <c:v>40.950000000000003</c:v>
                </c:pt>
                <c:pt idx="4095">
                  <c:v>40.96</c:v>
                </c:pt>
                <c:pt idx="4096">
                  <c:v>40.97</c:v>
                </c:pt>
                <c:pt idx="4097">
                  <c:v>40.98</c:v>
                </c:pt>
                <c:pt idx="4098">
                  <c:v>40.99</c:v>
                </c:pt>
                <c:pt idx="4099">
                  <c:v>41</c:v>
                </c:pt>
                <c:pt idx="4100">
                  <c:v>41.01</c:v>
                </c:pt>
                <c:pt idx="4101">
                  <c:v>41.02</c:v>
                </c:pt>
                <c:pt idx="4102">
                  <c:v>41.03</c:v>
                </c:pt>
                <c:pt idx="4103">
                  <c:v>41.04</c:v>
                </c:pt>
                <c:pt idx="4104">
                  <c:v>41.05</c:v>
                </c:pt>
                <c:pt idx="4105">
                  <c:v>41.06</c:v>
                </c:pt>
                <c:pt idx="4106">
                  <c:v>41.07</c:v>
                </c:pt>
                <c:pt idx="4107">
                  <c:v>41.08</c:v>
                </c:pt>
                <c:pt idx="4108">
                  <c:v>41.09</c:v>
                </c:pt>
                <c:pt idx="4109">
                  <c:v>41.1</c:v>
                </c:pt>
                <c:pt idx="4110">
                  <c:v>41.11</c:v>
                </c:pt>
                <c:pt idx="4111">
                  <c:v>41.12</c:v>
                </c:pt>
                <c:pt idx="4112">
                  <c:v>41.13</c:v>
                </c:pt>
                <c:pt idx="4113">
                  <c:v>41.14</c:v>
                </c:pt>
                <c:pt idx="4114">
                  <c:v>41.15</c:v>
                </c:pt>
                <c:pt idx="4115">
                  <c:v>41.16</c:v>
                </c:pt>
                <c:pt idx="4116">
                  <c:v>41.17</c:v>
                </c:pt>
                <c:pt idx="4117">
                  <c:v>41.18</c:v>
                </c:pt>
                <c:pt idx="4118">
                  <c:v>41.19</c:v>
                </c:pt>
                <c:pt idx="4119">
                  <c:v>41.2</c:v>
                </c:pt>
                <c:pt idx="4120">
                  <c:v>41.21</c:v>
                </c:pt>
                <c:pt idx="4121">
                  <c:v>41.22</c:v>
                </c:pt>
                <c:pt idx="4122">
                  <c:v>41.23</c:v>
                </c:pt>
                <c:pt idx="4123">
                  <c:v>41.24</c:v>
                </c:pt>
                <c:pt idx="4124">
                  <c:v>41.25</c:v>
                </c:pt>
                <c:pt idx="4125">
                  <c:v>41.26</c:v>
                </c:pt>
                <c:pt idx="4126">
                  <c:v>41.27</c:v>
                </c:pt>
                <c:pt idx="4127">
                  <c:v>41.28</c:v>
                </c:pt>
                <c:pt idx="4128">
                  <c:v>41.29</c:v>
                </c:pt>
                <c:pt idx="4129">
                  <c:v>41.3</c:v>
                </c:pt>
                <c:pt idx="4130">
                  <c:v>41.31</c:v>
                </c:pt>
                <c:pt idx="4131">
                  <c:v>41.32</c:v>
                </c:pt>
                <c:pt idx="4132">
                  <c:v>41.33</c:v>
                </c:pt>
                <c:pt idx="4133">
                  <c:v>41.34</c:v>
                </c:pt>
                <c:pt idx="4134">
                  <c:v>41.35</c:v>
                </c:pt>
                <c:pt idx="4135">
                  <c:v>41.36</c:v>
                </c:pt>
                <c:pt idx="4136">
                  <c:v>41.37</c:v>
                </c:pt>
                <c:pt idx="4137">
                  <c:v>41.38</c:v>
                </c:pt>
                <c:pt idx="4138">
                  <c:v>41.39</c:v>
                </c:pt>
                <c:pt idx="4139">
                  <c:v>41.4</c:v>
                </c:pt>
                <c:pt idx="4140">
                  <c:v>41.41</c:v>
                </c:pt>
                <c:pt idx="4141">
                  <c:v>41.42</c:v>
                </c:pt>
                <c:pt idx="4142">
                  <c:v>41.43</c:v>
                </c:pt>
                <c:pt idx="4143">
                  <c:v>41.44</c:v>
                </c:pt>
                <c:pt idx="4144">
                  <c:v>41.45</c:v>
                </c:pt>
                <c:pt idx="4145">
                  <c:v>41.46</c:v>
                </c:pt>
                <c:pt idx="4146">
                  <c:v>41.47</c:v>
                </c:pt>
                <c:pt idx="4147">
                  <c:v>41.48</c:v>
                </c:pt>
                <c:pt idx="4148">
                  <c:v>41.49</c:v>
                </c:pt>
                <c:pt idx="4149">
                  <c:v>41.5</c:v>
                </c:pt>
                <c:pt idx="4150">
                  <c:v>41.51</c:v>
                </c:pt>
                <c:pt idx="4151">
                  <c:v>41.52</c:v>
                </c:pt>
                <c:pt idx="4152">
                  <c:v>41.53</c:v>
                </c:pt>
                <c:pt idx="4153">
                  <c:v>41.54</c:v>
                </c:pt>
                <c:pt idx="4154">
                  <c:v>41.55</c:v>
                </c:pt>
                <c:pt idx="4155">
                  <c:v>41.56</c:v>
                </c:pt>
                <c:pt idx="4156">
                  <c:v>41.57</c:v>
                </c:pt>
                <c:pt idx="4157">
                  <c:v>41.58</c:v>
                </c:pt>
                <c:pt idx="4158">
                  <c:v>41.59</c:v>
                </c:pt>
                <c:pt idx="4159">
                  <c:v>41.6</c:v>
                </c:pt>
                <c:pt idx="4160">
                  <c:v>41.61</c:v>
                </c:pt>
                <c:pt idx="4161">
                  <c:v>41.62</c:v>
                </c:pt>
                <c:pt idx="4162">
                  <c:v>41.63</c:v>
                </c:pt>
                <c:pt idx="4163">
                  <c:v>41.64</c:v>
                </c:pt>
                <c:pt idx="4164">
                  <c:v>41.65</c:v>
                </c:pt>
                <c:pt idx="4165">
                  <c:v>41.66</c:v>
                </c:pt>
                <c:pt idx="4166">
                  <c:v>41.67</c:v>
                </c:pt>
                <c:pt idx="4167">
                  <c:v>41.68</c:v>
                </c:pt>
                <c:pt idx="4168">
                  <c:v>41.69</c:v>
                </c:pt>
                <c:pt idx="4169">
                  <c:v>41.7</c:v>
                </c:pt>
                <c:pt idx="4170">
                  <c:v>41.71</c:v>
                </c:pt>
                <c:pt idx="4171">
                  <c:v>41.72</c:v>
                </c:pt>
                <c:pt idx="4172">
                  <c:v>41.73</c:v>
                </c:pt>
                <c:pt idx="4173">
                  <c:v>41.74</c:v>
                </c:pt>
                <c:pt idx="4174">
                  <c:v>41.75</c:v>
                </c:pt>
                <c:pt idx="4175">
                  <c:v>41.76</c:v>
                </c:pt>
                <c:pt idx="4176">
                  <c:v>41.77</c:v>
                </c:pt>
                <c:pt idx="4177">
                  <c:v>41.78</c:v>
                </c:pt>
                <c:pt idx="4178">
                  <c:v>41.79</c:v>
                </c:pt>
                <c:pt idx="4179">
                  <c:v>41.8</c:v>
                </c:pt>
                <c:pt idx="4180">
                  <c:v>41.81</c:v>
                </c:pt>
                <c:pt idx="4181">
                  <c:v>41.82</c:v>
                </c:pt>
                <c:pt idx="4182">
                  <c:v>41.83</c:v>
                </c:pt>
                <c:pt idx="4183">
                  <c:v>41.84</c:v>
                </c:pt>
                <c:pt idx="4184">
                  <c:v>41.85</c:v>
                </c:pt>
                <c:pt idx="4185">
                  <c:v>41.86</c:v>
                </c:pt>
                <c:pt idx="4186">
                  <c:v>41.87</c:v>
                </c:pt>
                <c:pt idx="4187">
                  <c:v>41.88</c:v>
                </c:pt>
                <c:pt idx="4188">
                  <c:v>41.89</c:v>
                </c:pt>
                <c:pt idx="4189">
                  <c:v>41.9</c:v>
                </c:pt>
                <c:pt idx="4190">
                  <c:v>41.91</c:v>
                </c:pt>
                <c:pt idx="4191">
                  <c:v>41.92</c:v>
                </c:pt>
                <c:pt idx="4192">
                  <c:v>41.93</c:v>
                </c:pt>
                <c:pt idx="4193">
                  <c:v>41.94</c:v>
                </c:pt>
                <c:pt idx="4194">
                  <c:v>41.95</c:v>
                </c:pt>
                <c:pt idx="4195">
                  <c:v>41.96</c:v>
                </c:pt>
                <c:pt idx="4196">
                  <c:v>41.97</c:v>
                </c:pt>
                <c:pt idx="4197">
                  <c:v>41.98</c:v>
                </c:pt>
                <c:pt idx="4198">
                  <c:v>41.99</c:v>
                </c:pt>
                <c:pt idx="4199">
                  <c:v>42</c:v>
                </c:pt>
                <c:pt idx="4200">
                  <c:v>42.01</c:v>
                </c:pt>
                <c:pt idx="4201">
                  <c:v>42.02</c:v>
                </c:pt>
                <c:pt idx="4202">
                  <c:v>42.03</c:v>
                </c:pt>
                <c:pt idx="4203">
                  <c:v>42.04</c:v>
                </c:pt>
                <c:pt idx="4204">
                  <c:v>42.05</c:v>
                </c:pt>
                <c:pt idx="4205">
                  <c:v>42.06</c:v>
                </c:pt>
                <c:pt idx="4206">
                  <c:v>42.07</c:v>
                </c:pt>
                <c:pt idx="4207">
                  <c:v>42.08</c:v>
                </c:pt>
                <c:pt idx="4208">
                  <c:v>42.09</c:v>
                </c:pt>
                <c:pt idx="4209">
                  <c:v>42.1</c:v>
                </c:pt>
                <c:pt idx="4210">
                  <c:v>42.11</c:v>
                </c:pt>
                <c:pt idx="4211">
                  <c:v>42.12</c:v>
                </c:pt>
                <c:pt idx="4212">
                  <c:v>42.13</c:v>
                </c:pt>
                <c:pt idx="4213">
                  <c:v>42.14</c:v>
                </c:pt>
                <c:pt idx="4214">
                  <c:v>42.15</c:v>
                </c:pt>
                <c:pt idx="4215">
                  <c:v>42.16</c:v>
                </c:pt>
                <c:pt idx="4216">
                  <c:v>42.17</c:v>
                </c:pt>
                <c:pt idx="4217">
                  <c:v>42.18</c:v>
                </c:pt>
                <c:pt idx="4218">
                  <c:v>42.19</c:v>
                </c:pt>
                <c:pt idx="4219">
                  <c:v>42.2</c:v>
                </c:pt>
                <c:pt idx="4220">
                  <c:v>42.21</c:v>
                </c:pt>
                <c:pt idx="4221">
                  <c:v>42.22</c:v>
                </c:pt>
                <c:pt idx="4222">
                  <c:v>42.23</c:v>
                </c:pt>
                <c:pt idx="4223">
                  <c:v>42.24</c:v>
                </c:pt>
                <c:pt idx="4224">
                  <c:v>42.25</c:v>
                </c:pt>
                <c:pt idx="4225">
                  <c:v>42.26</c:v>
                </c:pt>
                <c:pt idx="4226">
                  <c:v>42.27</c:v>
                </c:pt>
                <c:pt idx="4227">
                  <c:v>42.28</c:v>
                </c:pt>
                <c:pt idx="4228">
                  <c:v>42.29</c:v>
                </c:pt>
                <c:pt idx="4229">
                  <c:v>42.3</c:v>
                </c:pt>
                <c:pt idx="4230">
                  <c:v>42.31</c:v>
                </c:pt>
                <c:pt idx="4231">
                  <c:v>42.32</c:v>
                </c:pt>
                <c:pt idx="4232">
                  <c:v>42.33</c:v>
                </c:pt>
                <c:pt idx="4233">
                  <c:v>42.34</c:v>
                </c:pt>
                <c:pt idx="4234">
                  <c:v>42.35</c:v>
                </c:pt>
                <c:pt idx="4235">
                  <c:v>42.36</c:v>
                </c:pt>
                <c:pt idx="4236">
                  <c:v>42.37</c:v>
                </c:pt>
                <c:pt idx="4237">
                  <c:v>42.38</c:v>
                </c:pt>
                <c:pt idx="4238">
                  <c:v>42.39</c:v>
                </c:pt>
                <c:pt idx="4239">
                  <c:v>42.4</c:v>
                </c:pt>
                <c:pt idx="4240">
                  <c:v>42.41</c:v>
                </c:pt>
                <c:pt idx="4241">
                  <c:v>42.42</c:v>
                </c:pt>
                <c:pt idx="4242">
                  <c:v>42.43</c:v>
                </c:pt>
                <c:pt idx="4243">
                  <c:v>42.44</c:v>
                </c:pt>
                <c:pt idx="4244">
                  <c:v>42.45</c:v>
                </c:pt>
                <c:pt idx="4245">
                  <c:v>42.46</c:v>
                </c:pt>
                <c:pt idx="4246">
                  <c:v>42.47</c:v>
                </c:pt>
                <c:pt idx="4247">
                  <c:v>42.48</c:v>
                </c:pt>
                <c:pt idx="4248">
                  <c:v>42.49</c:v>
                </c:pt>
                <c:pt idx="4249">
                  <c:v>42.5</c:v>
                </c:pt>
                <c:pt idx="4250">
                  <c:v>42.51</c:v>
                </c:pt>
                <c:pt idx="4251">
                  <c:v>42.52</c:v>
                </c:pt>
                <c:pt idx="4252">
                  <c:v>42.53</c:v>
                </c:pt>
                <c:pt idx="4253">
                  <c:v>42.54</c:v>
                </c:pt>
                <c:pt idx="4254">
                  <c:v>42.55</c:v>
                </c:pt>
                <c:pt idx="4255">
                  <c:v>42.56</c:v>
                </c:pt>
                <c:pt idx="4256">
                  <c:v>42.57</c:v>
                </c:pt>
                <c:pt idx="4257">
                  <c:v>42.58</c:v>
                </c:pt>
                <c:pt idx="4258">
                  <c:v>42.59</c:v>
                </c:pt>
                <c:pt idx="4259">
                  <c:v>42.6</c:v>
                </c:pt>
                <c:pt idx="4260">
                  <c:v>42.61</c:v>
                </c:pt>
                <c:pt idx="4261">
                  <c:v>42.62</c:v>
                </c:pt>
                <c:pt idx="4262">
                  <c:v>42.63</c:v>
                </c:pt>
                <c:pt idx="4263">
                  <c:v>42.64</c:v>
                </c:pt>
                <c:pt idx="4264">
                  <c:v>42.65</c:v>
                </c:pt>
                <c:pt idx="4265">
                  <c:v>42.66</c:v>
                </c:pt>
                <c:pt idx="4266">
                  <c:v>42.67</c:v>
                </c:pt>
                <c:pt idx="4267">
                  <c:v>42.68</c:v>
                </c:pt>
                <c:pt idx="4268">
                  <c:v>42.69</c:v>
                </c:pt>
                <c:pt idx="4269">
                  <c:v>42.7</c:v>
                </c:pt>
                <c:pt idx="4270">
                  <c:v>42.71</c:v>
                </c:pt>
                <c:pt idx="4271">
                  <c:v>42.72</c:v>
                </c:pt>
                <c:pt idx="4272">
                  <c:v>42.73</c:v>
                </c:pt>
                <c:pt idx="4273">
                  <c:v>42.74</c:v>
                </c:pt>
                <c:pt idx="4274">
                  <c:v>42.75</c:v>
                </c:pt>
                <c:pt idx="4275">
                  <c:v>42.76</c:v>
                </c:pt>
                <c:pt idx="4276">
                  <c:v>42.77</c:v>
                </c:pt>
                <c:pt idx="4277">
                  <c:v>42.78</c:v>
                </c:pt>
                <c:pt idx="4278">
                  <c:v>42.79</c:v>
                </c:pt>
                <c:pt idx="4279">
                  <c:v>42.8</c:v>
                </c:pt>
                <c:pt idx="4280">
                  <c:v>42.81</c:v>
                </c:pt>
                <c:pt idx="4281">
                  <c:v>42.82</c:v>
                </c:pt>
                <c:pt idx="4282">
                  <c:v>42.83</c:v>
                </c:pt>
                <c:pt idx="4283">
                  <c:v>42.84</c:v>
                </c:pt>
                <c:pt idx="4284">
                  <c:v>42.85</c:v>
                </c:pt>
                <c:pt idx="4285">
                  <c:v>42.86</c:v>
                </c:pt>
                <c:pt idx="4286">
                  <c:v>42.87</c:v>
                </c:pt>
                <c:pt idx="4287">
                  <c:v>42.88</c:v>
                </c:pt>
                <c:pt idx="4288">
                  <c:v>42.89</c:v>
                </c:pt>
                <c:pt idx="4289">
                  <c:v>42.9</c:v>
                </c:pt>
                <c:pt idx="4290">
                  <c:v>42.91</c:v>
                </c:pt>
                <c:pt idx="4291">
                  <c:v>42.92</c:v>
                </c:pt>
                <c:pt idx="4292">
                  <c:v>42.93</c:v>
                </c:pt>
                <c:pt idx="4293">
                  <c:v>42.94</c:v>
                </c:pt>
                <c:pt idx="4294">
                  <c:v>42.95</c:v>
                </c:pt>
                <c:pt idx="4295">
                  <c:v>42.96</c:v>
                </c:pt>
                <c:pt idx="4296">
                  <c:v>42.97</c:v>
                </c:pt>
                <c:pt idx="4297">
                  <c:v>42.98</c:v>
                </c:pt>
                <c:pt idx="4298">
                  <c:v>42.99</c:v>
                </c:pt>
                <c:pt idx="4299">
                  <c:v>43</c:v>
                </c:pt>
                <c:pt idx="4300">
                  <c:v>43.01</c:v>
                </c:pt>
                <c:pt idx="4301">
                  <c:v>43.02</c:v>
                </c:pt>
                <c:pt idx="4302">
                  <c:v>43.03</c:v>
                </c:pt>
                <c:pt idx="4303">
                  <c:v>43.04</c:v>
                </c:pt>
                <c:pt idx="4304">
                  <c:v>43.05</c:v>
                </c:pt>
                <c:pt idx="4305">
                  <c:v>43.06</c:v>
                </c:pt>
                <c:pt idx="4306">
                  <c:v>43.07</c:v>
                </c:pt>
                <c:pt idx="4307">
                  <c:v>43.08</c:v>
                </c:pt>
                <c:pt idx="4308">
                  <c:v>43.09</c:v>
                </c:pt>
                <c:pt idx="4309">
                  <c:v>43.1</c:v>
                </c:pt>
                <c:pt idx="4310">
                  <c:v>43.11</c:v>
                </c:pt>
                <c:pt idx="4311">
                  <c:v>43.12</c:v>
                </c:pt>
                <c:pt idx="4312">
                  <c:v>43.13</c:v>
                </c:pt>
                <c:pt idx="4313">
                  <c:v>43.14</c:v>
                </c:pt>
                <c:pt idx="4314">
                  <c:v>43.15</c:v>
                </c:pt>
                <c:pt idx="4315">
                  <c:v>43.16</c:v>
                </c:pt>
                <c:pt idx="4316">
                  <c:v>43.17</c:v>
                </c:pt>
                <c:pt idx="4317">
                  <c:v>43.18</c:v>
                </c:pt>
                <c:pt idx="4318">
                  <c:v>43.19</c:v>
                </c:pt>
                <c:pt idx="4319">
                  <c:v>43.2</c:v>
                </c:pt>
                <c:pt idx="4320">
                  <c:v>43.21</c:v>
                </c:pt>
                <c:pt idx="4321">
                  <c:v>43.22</c:v>
                </c:pt>
                <c:pt idx="4322">
                  <c:v>43.23</c:v>
                </c:pt>
                <c:pt idx="4323">
                  <c:v>43.24</c:v>
                </c:pt>
                <c:pt idx="4324">
                  <c:v>43.25</c:v>
                </c:pt>
                <c:pt idx="4325">
                  <c:v>43.26</c:v>
                </c:pt>
                <c:pt idx="4326">
                  <c:v>43.27</c:v>
                </c:pt>
                <c:pt idx="4327">
                  <c:v>43.28</c:v>
                </c:pt>
                <c:pt idx="4328">
                  <c:v>43.29</c:v>
                </c:pt>
                <c:pt idx="4329">
                  <c:v>43.3</c:v>
                </c:pt>
                <c:pt idx="4330">
                  <c:v>43.31</c:v>
                </c:pt>
                <c:pt idx="4331">
                  <c:v>43.32</c:v>
                </c:pt>
                <c:pt idx="4332">
                  <c:v>43.33</c:v>
                </c:pt>
                <c:pt idx="4333">
                  <c:v>43.34</c:v>
                </c:pt>
                <c:pt idx="4334">
                  <c:v>43.35</c:v>
                </c:pt>
                <c:pt idx="4335">
                  <c:v>43.36</c:v>
                </c:pt>
                <c:pt idx="4336">
                  <c:v>43.37</c:v>
                </c:pt>
                <c:pt idx="4337">
                  <c:v>43.38</c:v>
                </c:pt>
                <c:pt idx="4338">
                  <c:v>43.39</c:v>
                </c:pt>
                <c:pt idx="4339">
                  <c:v>43.4</c:v>
                </c:pt>
                <c:pt idx="4340">
                  <c:v>43.41</c:v>
                </c:pt>
                <c:pt idx="4341">
                  <c:v>43.42</c:v>
                </c:pt>
                <c:pt idx="4342">
                  <c:v>43.43</c:v>
                </c:pt>
                <c:pt idx="4343">
                  <c:v>43.44</c:v>
                </c:pt>
                <c:pt idx="4344">
                  <c:v>43.45</c:v>
                </c:pt>
                <c:pt idx="4345">
                  <c:v>43.46</c:v>
                </c:pt>
                <c:pt idx="4346">
                  <c:v>43.47</c:v>
                </c:pt>
                <c:pt idx="4347">
                  <c:v>43.48</c:v>
                </c:pt>
                <c:pt idx="4348">
                  <c:v>43.49</c:v>
                </c:pt>
                <c:pt idx="4349">
                  <c:v>43.5</c:v>
                </c:pt>
                <c:pt idx="4350">
                  <c:v>43.51</c:v>
                </c:pt>
                <c:pt idx="4351">
                  <c:v>43.52</c:v>
                </c:pt>
                <c:pt idx="4352">
                  <c:v>43.53</c:v>
                </c:pt>
                <c:pt idx="4353">
                  <c:v>43.54</c:v>
                </c:pt>
                <c:pt idx="4354">
                  <c:v>43.55</c:v>
                </c:pt>
                <c:pt idx="4355">
                  <c:v>43.56</c:v>
                </c:pt>
                <c:pt idx="4356">
                  <c:v>43.57</c:v>
                </c:pt>
                <c:pt idx="4357">
                  <c:v>43.58</c:v>
                </c:pt>
                <c:pt idx="4358">
                  <c:v>43.59</c:v>
                </c:pt>
                <c:pt idx="4359">
                  <c:v>43.6</c:v>
                </c:pt>
                <c:pt idx="4360">
                  <c:v>43.61</c:v>
                </c:pt>
                <c:pt idx="4361">
                  <c:v>43.62</c:v>
                </c:pt>
                <c:pt idx="4362">
                  <c:v>43.63</c:v>
                </c:pt>
                <c:pt idx="4363">
                  <c:v>43.64</c:v>
                </c:pt>
                <c:pt idx="4364">
                  <c:v>43.65</c:v>
                </c:pt>
                <c:pt idx="4365">
                  <c:v>43.66</c:v>
                </c:pt>
                <c:pt idx="4366">
                  <c:v>43.67</c:v>
                </c:pt>
                <c:pt idx="4367">
                  <c:v>43.68</c:v>
                </c:pt>
                <c:pt idx="4368">
                  <c:v>43.69</c:v>
                </c:pt>
                <c:pt idx="4369">
                  <c:v>43.7</c:v>
                </c:pt>
                <c:pt idx="4370">
                  <c:v>43.71</c:v>
                </c:pt>
                <c:pt idx="4371">
                  <c:v>43.72</c:v>
                </c:pt>
                <c:pt idx="4372">
                  <c:v>43.73</c:v>
                </c:pt>
                <c:pt idx="4373">
                  <c:v>43.74</c:v>
                </c:pt>
                <c:pt idx="4374">
                  <c:v>43.75</c:v>
                </c:pt>
                <c:pt idx="4375">
                  <c:v>43.76</c:v>
                </c:pt>
                <c:pt idx="4376">
                  <c:v>43.77</c:v>
                </c:pt>
                <c:pt idx="4377">
                  <c:v>43.78</c:v>
                </c:pt>
                <c:pt idx="4378">
                  <c:v>43.79</c:v>
                </c:pt>
                <c:pt idx="4379">
                  <c:v>43.8</c:v>
                </c:pt>
                <c:pt idx="4380">
                  <c:v>43.81</c:v>
                </c:pt>
                <c:pt idx="4381">
                  <c:v>43.82</c:v>
                </c:pt>
                <c:pt idx="4382">
                  <c:v>43.83</c:v>
                </c:pt>
                <c:pt idx="4383">
                  <c:v>43.84</c:v>
                </c:pt>
                <c:pt idx="4384">
                  <c:v>43.85</c:v>
                </c:pt>
                <c:pt idx="4385">
                  <c:v>43.86</c:v>
                </c:pt>
                <c:pt idx="4386">
                  <c:v>43.87</c:v>
                </c:pt>
                <c:pt idx="4387">
                  <c:v>43.88</c:v>
                </c:pt>
                <c:pt idx="4388">
                  <c:v>43.89</c:v>
                </c:pt>
                <c:pt idx="4389">
                  <c:v>43.9</c:v>
                </c:pt>
                <c:pt idx="4390">
                  <c:v>43.91</c:v>
                </c:pt>
                <c:pt idx="4391">
                  <c:v>43.92</c:v>
                </c:pt>
                <c:pt idx="4392">
                  <c:v>43.93</c:v>
                </c:pt>
                <c:pt idx="4393">
                  <c:v>43.94</c:v>
                </c:pt>
                <c:pt idx="4394">
                  <c:v>43.95</c:v>
                </c:pt>
                <c:pt idx="4395">
                  <c:v>43.96</c:v>
                </c:pt>
                <c:pt idx="4396">
                  <c:v>43.97</c:v>
                </c:pt>
                <c:pt idx="4397">
                  <c:v>43.98</c:v>
                </c:pt>
                <c:pt idx="4398">
                  <c:v>43.99</c:v>
                </c:pt>
                <c:pt idx="4399">
                  <c:v>44</c:v>
                </c:pt>
                <c:pt idx="4400">
                  <c:v>44.01</c:v>
                </c:pt>
                <c:pt idx="4401">
                  <c:v>44.02</c:v>
                </c:pt>
                <c:pt idx="4402">
                  <c:v>44.03</c:v>
                </c:pt>
                <c:pt idx="4403">
                  <c:v>44.04</c:v>
                </c:pt>
                <c:pt idx="4404">
                  <c:v>44.05</c:v>
                </c:pt>
                <c:pt idx="4405">
                  <c:v>44.06</c:v>
                </c:pt>
                <c:pt idx="4406">
                  <c:v>44.07</c:v>
                </c:pt>
                <c:pt idx="4407">
                  <c:v>44.08</c:v>
                </c:pt>
                <c:pt idx="4408">
                  <c:v>44.09</c:v>
                </c:pt>
                <c:pt idx="4409">
                  <c:v>44.1</c:v>
                </c:pt>
                <c:pt idx="4410">
                  <c:v>44.11</c:v>
                </c:pt>
                <c:pt idx="4411">
                  <c:v>44.12</c:v>
                </c:pt>
                <c:pt idx="4412">
                  <c:v>44.13</c:v>
                </c:pt>
                <c:pt idx="4413">
                  <c:v>44.14</c:v>
                </c:pt>
                <c:pt idx="4414">
                  <c:v>44.15</c:v>
                </c:pt>
                <c:pt idx="4415">
                  <c:v>44.16</c:v>
                </c:pt>
                <c:pt idx="4416">
                  <c:v>44.17</c:v>
                </c:pt>
                <c:pt idx="4417">
                  <c:v>44.18</c:v>
                </c:pt>
                <c:pt idx="4418">
                  <c:v>44.19</c:v>
                </c:pt>
                <c:pt idx="4419">
                  <c:v>44.2</c:v>
                </c:pt>
                <c:pt idx="4420">
                  <c:v>44.21</c:v>
                </c:pt>
                <c:pt idx="4421">
                  <c:v>44.22</c:v>
                </c:pt>
                <c:pt idx="4422">
                  <c:v>44.23</c:v>
                </c:pt>
                <c:pt idx="4423">
                  <c:v>44.24</c:v>
                </c:pt>
                <c:pt idx="4424">
                  <c:v>44.25</c:v>
                </c:pt>
                <c:pt idx="4425">
                  <c:v>44.26</c:v>
                </c:pt>
                <c:pt idx="4426">
                  <c:v>44.27</c:v>
                </c:pt>
                <c:pt idx="4427">
                  <c:v>44.28</c:v>
                </c:pt>
                <c:pt idx="4428">
                  <c:v>44.29</c:v>
                </c:pt>
                <c:pt idx="4429">
                  <c:v>44.3</c:v>
                </c:pt>
                <c:pt idx="4430">
                  <c:v>44.31</c:v>
                </c:pt>
                <c:pt idx="4431">
                  <c:v>44.32</c:v>
                </c:pt>
                <c:pt idx="4432">
                  <c:v>44.33</c:v>
                </c:pt>
                <c:pt idx="4433">
                  <c:v>44.34</c:v>
                </c:pt>
                <c:pt idx="4434">
                  <c:v>44.35</c:v>
                </c:pt>
                <c:pt idx="4435">
                  <c:v>44.36</c:v>
                </c:pt>
                <c:pt idx="4436">
                  <c:v>44.37</c:v>
                </c:pt>
                <c:pt idx="4437">
                  <c:v>44.38</c:v>
                </c:pt>
                <c:pt idx="4438">
                  <c:v>44.39</c:v>
                </c:pt>
                <c:pt idx="4439">
                  <c:v>44.4</c:v>
                </c:pt>
                <c:pt idx="4440">
                  <c:v>44.41</c:v>
                </c:pt>
                <c:pt idx="4441">
                  <c:v>44.42</c:v>
                </c:pt>
                <c:pt idx="4442">
                  <c:v>44.43</c:v>
                </c:pt>
                <c:pt idx="4443">
                  <c:v>44.44</c:v>
                </c:pt>
                <c:pt idx="4444">
                  <c:v>44.45</c:v>
                </c:pt>
                <c:pt idx="4445">
                  <c:v>44.46</c:v>
                </c:pt>
                <c:pt idx="4446">
                  <c:v>44.47</c:v>
                </c:pt>
                <c:pt idx="4447">
                  <c:v>44.48</c:v>
                </c:pt>
                <c:pt idx="4448">
                  <c:v>44.49</c:v>
                </c:pt>
                <c:pt idx="4449">
                  <c:v>44.5</c:v>
                </c:pt>
                <c:pt idx="4450">
                  <c:v>44.51</c:v>
                </c:pt>
                <c:pt idx="4451">
                  <c:v>44.52</c:v>
                </c:pt>
                <c:pt idx="4452">
                  <c:v>44.53</c:v>
                </c:pt>
                <c:pt idx="4453">
                  <c:v>44.54</c:v>
                </c:pt>
                <c:pt idx="4454">
                  <c:v>44.55</c:v>
                </c:pt>
                <c:pt idx="4455">
                  <c:v>44.56</c:v>
                </c:pt>
                <c:pt idx="4456">
                  <c:v>44.57</c:v>
                </c:pt>
                <c:pt idx="4457">
                  <c:v>44.58</c:v>
                </c:pt>
                <c:pt idx="4458">
                  <c:v>44.59</c:v>
                </c:pt>
                <c:pt idx="4459">
                  <c:v>44.6</c:v>
                </c:pt>
                <c:pt idx="4460">
                  <c:v>44.61</c:v>
                </c:pt>
                <c:pt idx="4461">
                  <c:v>44.62</c:v>
                </c:pt>
                <c:pt idx="4462">
                  <c:v>44.63</c:v>
                </c:pt>
                <c:pt idx="4463">
                  <c:v>44.64</c:v>
                </c:pt>
                <c:pt idx="4464">
                  <c:v>44.65</c:v>
                </c:pt>
                <c:pt idx="4465">
                  <c:v>44.66</c:v>
                </c:pt>
                <c:pt idx="4466">
                  <c:v>44.67</c:v>
                </c:pt>
                <c:pt idx="4467">
                  <c:v>44.68</c:v>
                </c:pt>
                <c:pt idx="4468">
                  <c:v>44.69</c:v>
                </c:pt>
                <c:pt idx="4469">
                  <c:v>44.7</c:v>
                </c:pt>
                <c:pt idx="4470">
                  <c:v>44.71</c:v>
                </c:pt>
                <c:pt idx="4471">
                  <c:v>44.72</c:v>
                </c:pt>
                <c:pt idx="4472">
                  <c:v>44.73</c:v>
                </c:pt>
                <c:pt idx="4473">
                  <c:v>44.74</c:v>
                </c:pt>
                <c:pt idx="4474">
                  <c:v>44.75</c:v>
                </c:pt>
                <c:pt idx="4475">
                  <c:v>44.76</c:v>
                </c:pt>
                <c:pt idx="4476">
                  <c:v>44.77</c:v>
                </c:pt>
                <c:pt idx="4477">
                  <c:v>44.78</c:v>
                </c:pt>
                <c:pt idx="4478">
                  <c:v>44.79</c:v>
                </c:pt>
                <c:pt idx="4479">
                  <c:v>44.8</c:v>
                </c:pt>
                <c:pt idx="4480">
                  <c:v>44.81</c:v>
                </c:pt>
                <c:pt idx="4481">
                  <c:v>44.82</c:v>
                </c:pt>
                <c:pt idx="4482">
                  <c:v>44.83</c:v>
                </c:pt>
                <c:pt idx="4483">
                  <c:v>44.84</c:v>
                </c:pt>
                <c:pt idx="4484">
                  <c:v>44.85</c:v>
                </c:pt>
                <c:pt idx="4485">
                  <c:v>44.86</c:v>
                </c:pt>
                <c:pt idx="4486">
                  <c:v>44.87</c:v>
                </c:pt>
                <c:pt idx="4487">
                  <c:v>44.88</c:v>
                </c:pt>
                <c:pt idx="4488">
                  <c:v>44.89</c:v>
                </c:pt>
                <c:pt idx="4489">
                  <c:v>44.9</c:v>
                </c:pt>
                <c:pt idx="4490">
                  <c:v>44.91</c:v>
                </c:pt>
                <c:pt idx="4491">
                  <c:v>44.92</c:v>
                </c:pt>
                <c:pt idx="4492">
                  <c:v>44.93</c:v>
                </c:pt>
                <c:pt idx="4493">
                  <c:v>44.94</c:v>
                </c:pt>
                <c:pt idx="4494">
                  <c:v>44.95</c:v>
                </c:pt>
                <c:pt idx="4495">
                  <c:v>44.96</c:v>
                </c:pt>
                <c:pt idx="4496">
                  <c:v>44.97</c:v>
                </c:pt>
                <c:pt idx="4497">
                  <c:v>44.98</c:v>
                </c:pt>
                <c:pt idx="4498">
                  <c:v>44.99</c:v>
                </c:pt>
                <c:pt idx="4499">
                  <c:v>45</c:v>
                </c:pt>
                <c:pt idx="4500">
                  <c:v>45.01</c:v>
                </c:pt>
                <c:pt idx="4501">
                  <c:v>45.02</c:v>
                </c:pt>
                <c:pt idx="4502">
                  <c:v>45.03</c:v>
                </c:pt>
                <c:pt idx="4503">
                  <c:v>45.04</c:v>
                </c:pt>
                <c:pt idx="4504">
                  <c:v>45.05</c:v>
                </c:pt>
                <c:pt idx="4505">
                  <c:v>45.06</c:v>
                </c:pt>
                <c:pt idx="4506">
                  <c:v>45.07</c:v>
                </c:pt>
                <c:pt idx="4507">
                  <c:v>45.08</c:v>
                </c:pt>
                <c:pt idx="4508">
                  <c:v>45.09</c:v>
                </c:pt>
                <c:pt idx="4509">
                  <c:v>45.1</c:v>
                </c:pt>
                <c:pt idx="4510">
                  <c:v>45.11</c:v>
                </c:pt>
                <c:pt idx="4511">
                  <c:v>45.12</c:v>
                </c:pt>
                <c:pt idx="4512">
                  <c:v>45.13</c:v>
                </c:pt>
                <c:pt idx="4513">
                  <c:v>45.14</c:v>
                </c:pt>
                <c:pt idx="4514">
                  <c:v>45.15</c:v>
                </c:pt>
                <c:pt idx="4515">
                  <c:v>45.16</c:v>
                </c:pt>
                <c:pt idx="4516">
                  <c:v>45.17</c:v>
                </c:pt>
                <c:pt idx="4517">
                  <c:v>45.18</c:v>
                </c:pt>
                <c:pt idx="4518">
                  <c:v>45.19</c:v>
                </c:pt>
                <c:pt idx="4519">
                  <c:v>45.2</c:v>
                </c:pt>
                <c:pt idx="4520">
                  <c:v>45.21</c:v>
                </c:pt>
                <c:pt idx="4521">
                  <c:v>45.22</c:v>
                </c:pt>
                <c:pt idx="4522">
                  <c:v>45.23</c:v>
                </c:pt>
                <c:pt idx="4523">
                  <c:v>45.24</c:v>
                </c:pt>
                <c:pt idx="4524">
                  <c:v>45.25</c:v>
                </c:pt>
                <c:pt idx="4525">
                  <c:v>45.26</c:v>
                </c:pt>
                <c:pt idx="4526">
                  <c:v>45.27</c:v>
                </c:pt>
                <c:pt idx="4527">
                  <c:v>45.28</c:v>
                </c:pt>
                <c:pt idx="4528">
                  <c:v>45.29</c:v>
                </c:pt>
                <c:pt idx="4529">
                  <c:v>45.3</c:v>
                </c:pt>
                <c:pt idx="4530">
                  <c:v>45.31</c:v>
                </c:pt>
                <c:pt idx="4531">
                  <c:v>45.32</c:v>
                </c:pt>
                <c:pt idx="4532">
                  <c:v>45.33</c:v>
                </c:pt>
                <c:pt idx="4533">
                  <c:v>45.34</c:v>
                </c:pt>
                <c:pt idx="4534">
                  <c:v>45.35</c:v>
                </c:pt>
                <c:pt idx="4535">
                  <c:v>45.36</c:v>
                </c:pt>
                <c:pt idx="4536">
                  <c:v>45.37</c:v>
                </c:pt>
                <c:pt idx="4537">
                  <c:v>45.38</c:v>
                </c:pt>
                <c:pt idx="4538">
                  <c:v>45.39</c:v>
                </c:pt>
                <c:pt idx="4539">
                  <c:v>45.4</c:v>
                </c:pt>
                <c:pt idx="4540">
                  <c:v>45.41</c:v>
                </c:pt>
                <c:pt idx="4541">
                  <c:v>45.42</c:v>
                </c:pt>
                <c:pt idx="4542">
                  <c:v>45.43</c:v>
                </c:pt>
                <c:pt idx="4543">
                  <c:v>45.44</c:v>
                </c:pt>
                <c:pt idx="4544">
                  <c:v>45.45</c:v>
                </c:pt>
                <c:pt idx="4545">
                  <c:v>45.46</c:v>
                </c:pt>
                <c:pt idx="4546">
                  <c:v>45.47</c:v>
                </c:pt>
                <c:pt idx="4547">
                  <c:v>45.48</c:v>
                </c:pt>
                <c:pt idx="4548">
                  <c:v>45.49</c:v>
                </c:pt>
                <c:pt idx="4549">
                  <c:v>45.5</c:v>
                </c:pt>
                <c:pt idx="4550">
                  <c:v>45.51</c:v>
                </c:pt>
                <c:pt idx="4551">
                  <c:v>45.52</c:v>
                </c:pt>
                <c:pt idx="4552">
                  <c:v>45.53</c:v>
                </c:pt>
                <c:pt idx="4553">
                  <c:v>45.54</c:v>
                </c:pt>
                <c:pt idx="4554">
                  <c:v>45.55</c:v>
                </c:pt>
                <c:pt idx="4555">
                  <c:v>45.56</c:v>
                </c:pt>
                <c:pt idx="4556">
                  <c:v>45.57</c:v>
                </c:pt>
                <c:pt idx="4557">
                  <c:v>45.58</c:v>
                </c:pt>
                <c:pt idx="4558">
                  <c:v>45.59</c:v>
                </c:pt>
                <c:pt idx="4559">
                  <c:v>45.6</c:v>
                </c:pt>
                <c:pt idx="4560">
                  <c:v>45.61</c:v>
                </c:pt>
                <c:pt idx="4561">
                  <c:v>45.62</c:v>
                </c:pt>
                <c:pt idx="4562">
                  <c:v>45.63</c:v>
                </c:pt>
                <c:pt idx="4563">
                  <c:v>45.64</c:v>
                </c:pt>
                <c:pt idx="4564">
                  <c:v>45.65</c:v>
                </c:pt>
                <c:pt idx="4565">
                  <c:v>45.66</c:v>
                </c:pt>
                <c:pt idx="4566">
                  <c:v>45.67</c:v>
                </c:pt>
                <c:pt idx="4567">
                  <c:v>45.68</c:v>
                </c:pt>
                <c:pt idx="4568">
                  <c:v>45.69</c:v>
                </c:pt>
                <c:pt idx="4569">
                  <c:v>45.7</c:v>
                </c:pt>
                <c:pt idx="4570">
                  <c:v>45.71</c:v>
                </c:pt>
                <c:pt idx="4571">
                  <c:v>45.72</c:v>
                </c:pt>
                <c:pt idx="4572">
                  <c:v>45.73</c:v>
                </c:pt>
                <c:pt idx="4573">
                  <c:v>45.74</c:v>
                </c:pt>
                <c:pt idx="4574">
                  <c:v>45.75</c:v>
                </c:pt>
                <c:pt idx="4575">
                  <c:v>45.76</c:v>
                </c:pt>
                <c:pt idx="4576">
                  <c:v>45.77</c:v>
                </c:pt>
                <c:pt idx="4577">
                  <c:v>45.78</c:v>
                </c:pt>
                <c:pt idx="4578">
                  <c:v>45.79</c:v>
                </c:pt>
                <c:pt idx="4579">
                  <c:v>45.8</c:v>
                </c:pt>
                <c:pt idx="4580">
                  <c:v>45.81</c:v>
                </c:pt>
                <c:pt idx="4581">
                  <c:v>45.82</c:v>
                </c:pt>
                <c:pt idx="4582">
                  <c:v>45.83</c:v>
                </c:pt>
                <c:pt idx="4583">
                  <c:v>45.84</c:v>
                </c:pt>
                <c:pt idx="4584">
                  <c:v>45.85</c:v>
                </c:pt>
                <c:pt idx="4585">
                  <c:v>45.86</c:v>
                </c:pt>
                <c:pt idx="4586">
                  <c:v>45.87</c:v>
                </c:pt>
                <c:pt idx="4587">
                  <c:v>45.88</c:v>
                </c:pt>
                <c:pt idx="4588">
                  <c:v>45.89</c:v>
                </c:pt>
                <c:pt idx="4589">
                  <c:v>45.9</c:v>
                </c:pt>
                <c:pt idx="4590">
                  <c:v>45.91</c:v>
                </c:pt>
                <c:pt idx="4591">
                  <c:v>45.92</c:v>
                </c:pt>
                <c:pt idx="4592">
                  <c:v>45.93</c:v>
                </c:pt>
                <c:pt idx="4593">
                  <c:v>45.94</c:v>
                </c:pt>
                <c:pt idx="4594">
                  <c:v>45.95</c:v>
                </c:pt>
                <c:pt idx="4595">
                  <c:v>45.96</c:v>
                </c:pt>
                <c:pt idx="4596">
                  <c:v>45.97</c:v>
                </c:pt>
                <c:pt idx="4597">
                  <c:v>45.98</c:v>
                </c:pt>
                <c:pt idx="4598">
                  <c:v>45.99</c:v>
                </c:pt>
                <c:pt idx="4599">
                  <c:v>46</c:v>
                </c:pt>
                <c:pt idx="4600">
                  <c:v>46.01</c:v>
                </c:pt>
                <c:pt idx="4601">
                  <c:v>46.02</c:v>
                </c:pt>
                <c:pt idx="4602">
                  <c:v>46.03</c:v>
                </c:pt>
                <c:pt idx="4603">
                  <c:v>46.04</c:v>
                </c:pt>
                <c:pt idx="4604">
                  <c:v>46.05</c:v>
                </c:pt>
                <c:pt idx="4605">
                  <c:v>46.06</c:v>
                </c:pt>
                <c:pt idx="4606">
                  <c:v>46.07</c:v>
                </c:pt>
                <c:pt idx="4607">
                  <c:v>46.08</c:v>
                </c:pt>
                <c:pt idx="4608">
                  <c:v>46.09</c:v>
                </c:pt>
                <c:pt idx="4609">
                  <c:v>46.1</c:v>
                </c:pt>
                <c:pt idx="4610">
                  <c:v>46.11</c:v>
                </c:pt>
                <c:pt idx="4611">
                  <c:v>46.12</c:v>
                </c:pt>
                <c:pt idx="4612">
                  <c:v>46.13</c:v>
                </c:pt>
                <c:pt idx="4613">
                  <c:v>46.14</c:v>
                </c:pt>
                <c:pt idx="4614">
                  <c:v>46.15</c:v>
                </c:pt>
                <c:pt idx="4615">
                  <c:v>46.16</c:v>
                </c:pt>
                <c:pt idx="4616">
                  <c:v>46.17</c:v>
                </c:pt>
                <c:pt idx="4617">
                  <c:v>46.18</c:v>
                </c:pt>
                <c:pt idx="4618">
                  <c:v>46.19</c:v>
                </c:pt>
                <c:pt idx="4619">
                  <c:v>46.2</c:v>
                </c:pt>
                <c:pt idx="4620">
                  <c:v>46.21</c:v>
                </c:pt>
                <c:pt idx="4621">
                  <c:v>46.22</c:v>
                </c:pt>
                <c:pt idx="4622">
                  <c:v>46.23</c:v>
                </c:pt>
                <c:pt idx="4623">
                  <c:v>46.24</c:v>
                </c:pt>
                <c:pt idx="4624">
                  <c:v>46.25</c:v>
                </c:pt>
                <c:pt idx="4625">
                  <c:v>46.26</c:v>
                </c:pt>
                <c:pt idx="4626">
                  <c:v>46.27</c:v>
                </c:pt>
                <c:pt idx="4627">
                  <c:v>46.28</c:v>
                </c:pt>
                <c:pt idx="4628">
                  <c:v>46.29</c:v>
                </c:pt>
                <c:pt idx="4629">
                  <c:v>46.3</c:v>
                </c:pt>
                <c:pt idx="4630">
                  <c:v>46.31</c:v>
                </c:pt>
                <c:pt idx="4631">
                  <c:v>46.32</c:v>
                </c:pt>
                <c:pt idx="4632">
                  <c:v>46.33</c:v>
                </c:pt>
                <c:pt idx="4633">
                  <c:v>46.34</c:v>
                </c:pt>
                <c:pt idx="4634">
                  <c:v>46.35</c:v>
                </c:pt>
                <c:pt idx="4635">
                  <c:v>46.36</c:v>
                </c:pt>
                <c:pt idx="4636">
                  <c:v>46.37</c:v>
                </c:pt>
                <c:pt idx="4637">
                  <c:v>46.38</c:v>
                </c:pt>
                <c:pt idx="4638">
                  <c:v>46.39</c:v>
                </c:pt>
                <c:pt idx="4639">
                  <c:v>46.4</c:v>
                </c:pt>
                <c:pt idx="4640">
                  <c:v>46.41</c:v>
                </c:pt>
                <c:pt idx="4641">
                  <c:v>46.42</c:v>
                </c:pt>
                <c:pt idx="4642">
                  <c:v>46.43</c:v>
                </c:pt>
                <c:pt idx="4643">
                  <c:v>46.44</c:v>
                </c:pt>
                <c:pt idx="4644">
                  <c:v>46.45</c:v>
                </c:pt>
                <c:pt idx="4645">
                  <c:v>46.46</c:v>
                </c:pt>
                <c:pt idx="4646">
                  <c:v>46.47</c:v>
                </c:pt>
                <c:pt idx="4647">
                  <c:v>46.48</c:v>
                </c:pt>
                <c:pt idx="4648">
                  <c:v>46.49</c:v>
                </c:pt>
                <c:pt idx="4649">
                  <c:v>46.5</c:v>
                </c:pt>
                <c:pt idx="4650">
                  <c:v>46.51</c:v>
                </c:pt>
                <c:pt idx="4651">
                  <c:v>46.52</c:v>
                </c:pt>
                <c:pt idx="4652">
                  <c:v>46.53</c:v>
                </c:pt>
                <c:pt idx="4653">
                  <c:v>46.54</c:v>
                </c:pt>
                <c:pt idx="4654">
                  <c:v>46.55</c:v>
                </c:pt>
                <c:pt idx="4655">
                  <c:v>46.56</c:v>
                </c:pt>
                <c:pt idx="4656">
                  <c:v>46.57</c:v>
                </c:pt>
                <c:pt idx="4657">
                  <c:v>46.58</c:v>
                </c:pt>
                <c:pt idx="4658">
                  <c:v>46.59</c:v>
                </c:pt>
                <c:pt idx="4659">
                  <c:v>46.6</c:v>
                </c:pt>
                <c:pt idx="4660">
                  <c:v>46.61</c:v>
                </c:pt>
                <c:pt idx="4661">
                  <c:v>46.62</c:v>
                </c:pt>
                <c:pt idx="4662">
                  <c:v>46.63</c:v>
                </c:pt>
                <c:pt idx="4663">
                  <c:v>46.64</c:v>
                </c:pt>
                <c:pt idx="4664">
                  <c:v>46.65</c:v>
                </c:pt>
                <c:pt idx="4665">
                  <c:v>46.66</c:v>
                </c:pt>
                <c:pt idx="4666">
                  <c:v>46.67</c:v>
                </c:pt>
                <c:pt idx="4667">
                  <c:v>46.68</c:v>
                </c:pt>
                <c:pt idx="4668">
                  <c:v>46.69</c:v>
                </c:pt>
                <c:pt idx="4669">
                  <c:v>46.7</c:v>
                </c:pt>
                <c:pt idx="4670">
                  <c:v>46.71</c:v>
                </c:pt>
                <c:pt idx="4671">
                  <c:v>46.72</c:v>
                </c:pt>
                <c:pt idx="4672">
                  <c:v>46.73</c:v>
                </c:pt>
                <c:pt idx="4673">
                  <c:v>46.74</c:v>
                </c:pt>
                <c:pt idx="4674">
                  <c:v>46.75</c:v>
                </c:pt>
                <c:pt idx="4675">
                  <c:v>46.76</c:v>
                </c:pt>
                <c:pt idx="4676">
                  <c:v>46.77</c:v>
                </c:pt>
                <c:pt idx="4677">
                  <c:v>46.78</c:v>
                </c:pt>
                <c:pt idx="4678">
                  <c:v>46.79</c:v>
                </c:pt>
                <c:pt idx="4679">
                  <c:v>46.8</c:v>
                </c:pt>
                <c:pt idx="4680">
                  <c:v>46.81</c:v>
                </c:pt>
                <c:pt idx="4681">
                  <c:v>46.82</c:v>
                </c:pt>
                <c:pt idx="4682">
                  <c:v>46.83</c:v>
                </c:pt>
                <c:pt idx="4683">
                  <c:v>46.84</c:v>
                </c:pt>
                <c:pt idx="4684">
                  <c:v>46.85</c:v>
                </c:pt>
                <c:pt idx="4685">
                  <c:v>46.86</c:v>
                </c:pt>
                <c:pt idx="4686">
                  <c:v>46.87</c:v>
                </c:pt>
                <c:pt idx="4687">
                  <c:v>46.88</c:v>
                </c:pt>
                <c:pt idx="4688">
                  <c:v>46.89</c:v>
                </c:pt>
                <c:pt idx="4689">
                  <c:v>46.9</c:v>
                </c:pt>
                <c:pt idx="4690">
                  <c:v>46.91</c:v>
                </c:pt>
                <c:pt idx="4691">
                  <c:v>46.92</c:v>
                </c:pt>
                <c:pt idx="4692">
                  <c:v>46.93</c:v>
                </c:pt>
                <c:pt idx="4693">
                  <c:v>46.94</c:v>
                </c:pt>
                <c:pt idx="4694">
                  <c:v>46.95</c:v>
                </c:pt>
                <c:pt idx="4695">
                  <c:v>46.96</c:v>
                </c:pt>
                <c:pt idx="4696">
                  <c:v>46.97</c:v>
                </c:pt>
                <c:pt idx="4697">
                  <c:v>46.98</c:v>
                </c:pt>
                <c:pt idx="4698">
                  <c:v>46.99</c:v>
                </c:pt>
                <c:pt idx="4699">
                  <c:v>47</c:v>
                </c:pt>
                <c:pt idx="4700">
                  <c:v>47.01</c:v>
                </c:pt>
                <c:pt idx="4701">
                  <c:v>47.02</c:v>
                </c:pt>
                <c:pt idx="4702">
                  <c:v>47.03</c:v>
                </c:pt>
                <c:pt idx="4703">
                  <c:v>47.04</c:v>
                </c:pt>
                <c:pt idx="4704">
                  <c:v>47.05</c:v>
                </c:pt>
                <c:pt idx="4705">
                  <c:v>47.06</c:v>
                </c:pt>
                <c:pt idx="4706">
                  <c:v>47.07</c:v>
                </c:pt>
                <c:pt idx="4707">
                  <c:v>47.08</c:v>
                </c:pt>
                <c:pt idx="4708">
                  <c:v>47.09</c:v>
                </c:pt>
                <c:pt idx="4709">
                  <c:v>47.1</c:v>
                </c:pt>
                <c:pt idx="4710">
                  <c:v>47.11</c:v>
                </c:pt>
                <c:pt idx="4711">
                  <c:v>47.12</c:v>
                </c:pt>
                <c:pt idx="4712">
                  <c:v>47.13</c:v>
                </c:pt>
                <c:pt idx="4713">
                  <c:v>47.14</c:v>
                </c:pt>
                <c:pt idx="4714">
                  <c:v>47.15</c:v>
                </c:pt>
                <c:pt idx="4715">
                  <c:v>47.16</c:v>
                </c:pt>
                <c:pt idx="4716">
                  <c:v>47.17</c:v>
                </c:pt>
                <c:pt idx="4717">
                  <c:v>47.18</c:v>
                </c:pt>
                <c:pt idx="4718">
                  <c:v>47.19</c:v>
                </c:pt>
                <c:pt idx="4719">
                  <c:v>47.2</c:v>
                </c:pt>
                <c:pt idx="4720">
                  <c:v>47.21</c:v>
                </c:pt>
                <c:pt idx="4721">
                  <c:v>47.22</c:v>
                </c:pt>
                <c:pt idx="4722">
                  <c:v>47.23</c:v>
                </c:pt>
                <c:pt idx="4723">
                  <c:v>47.24</c:v>
                </c:pt>
                <c:pt idx="4724">
                  <c:v>47.25</c:v>
                </c:pt>
                <c:pt idx="4725">
                  <c:v>47.26</c:v>
                </c:pt>
                <c:pt idx="4726">
                  <c:v>47.27</c:v>
                </c:pt>
                <c:pt idx="4727">
                  <c:v>47.28</c:v>
                </c:pt>
                <c:pt idx="4728">
                  <c:v>47.29</c:v>
                </c:pt>
                <c:pt idx="4729">
                  <c:v>47.3</c:v>
                </c:pt>
                <c:pt idx="4730">
                  <c:v>47.31</c:v>
                </c:pt>
                <c:pt idx="4731">
                  <c:v>47.32</c:v>
                </c:pt>
                <c:pt idx="4732">
                  <c:v>47.33</c:v>
                </c:pt>
                <c:pt idx="4733">
                  <c:v>47.34</c:v>
                </c:pt>
                <c:pt idx="4734">
                  <c:v>47.35</c:v>
                </c:pt>
                <c:pt idx="4735">
                  <c:v>47.36</c:v>
                </c:pt>
                <c:pt idx="4736">
                  <c:v>47.37</c:v>
                </c:pt>
                <c:pt idx="4737">
                  <c:v>47.38</c:v>
                </c:pt>
                <c:pt idx="4738">
                  <c:v>47.39</c:v>
                </c:pt>
                <c:pt idx="4739">
                  <c:v>47.4</c:v>
                </c:pt>
                <c:pt idx="4740">
                  <c:v>47.41</c:v>
                </c:pt>
                <c:pt idx="4741">
                  <c:v>47.42</c:v>
                </c:pt>
                <c:pt idx="4742">
                  <c:v>47.43</c:v>
                </c:pt>
                <c:pt idx="4743">
                  <c:v>47.44</c:v>
                </c:pt>
                <c:pt idx="4744">
                  <c:v>47.45</c:v>
                </c:pt>
                <c:pt idx="4745">
                  <c:v>47.46</c:v>
                </c:pt>
                <c:pt idx="4746">
                  <c:v>47.47</c:v>
                </c:pt>
                <c:pt idx="4747">
                  <c:v>47.48</c:v>
                </c:pt>
                <c:pt idx="4748">
                  <c:v>47.49</c:v>
                </c:pt>
                <c:pt idx="4749">
                  <c:v>47.5</c:v>
                </c:pt>
                <c:pt idx="4750">
                  <c:v>47.51</c:v>
                </c:pt>
                <c:pt idx="4751">
                  <c:v>47.52</c:v>
                </c:pt>
                <c:pt idx="4752">
                  <c:v>47.53</c:v>
                </c:pt>
                <c:pt idx="4753">
                  <c:v>47.54</c:v>
                </c:pt>
                <c:pt idx="4754">
                  <c:v>47.55</c:v>
                </c:pt>
                <c:pt idx="4755">
                  <c:v>47.56</c:v>
                </c:pt>
                <c:pt idx="4756">
                  <c:v>47.57</c:v>
                </c:pt>
                <c:pt idx="4757">
                  <c:v>47.58</c:v>
                </c:pt>
                <c:pt idx="4758">
                  <c:v>47.59</c:v>
                </c:pt>
                <c:pt idx="4759">
                  <c:v>47.6</c:v>
                </c:pt>
                <c:pt idx="4760">
                  <c:v>47.61</c:v>
                </c:pt>
                <c:pt idx="4761">
                  <c:v>47.62</c:v>
                </c:pt>
                <c:pt idx="4762">
                  <c:v>47.63</c:v>
                </c:pt>
                <c:pt idx="4763">
                  <c:v>47.64</c:v>
                </c:pt>
                <c:pt idx="4764">
                  <c:v>47.65</c:v>
                </c:pt>
                <c:pt idx="4765">
                  <c:v>47.66</c:v>
                </c:pt>
                <c:pt idx="4766">
                  <c:v>47.67</c:v>
                </c:pt>
                <c:pt idx="4767">
                  <c:v>47.68</c:v>
                </c:pt>
                <c:pt idx="4768">
                  <c:v>47.69</c:v>
                </c:pt>
                <c:pt idx="4769">
                  <c:v>47.7</c:v>
                </c:pt>
                <c:pt idx="4770">
                  <c:v>47.71</c:v>
                </c:pt>
                <c:pt idx="4771">
                  <c:v>47.72</c:v>
                </c:pt>
                <c:pt idx="4772">
                  <c:v>47.73</c:v>
                </c:pt>
                <c:pt idx="4773">
                  <c:v>47.74</c:v>
                </c:pt>
                <c:pt idx="4774">
                  <c:v>47.75</c:v>
                </c:pt>
                <c:pt idx="4775">
                  <c:v>47.76</c:v>
                </c:pt>
                <c:pt idx="4776">
                  <c:v>47.77</c:v>
                </c:pt>
                <c:pt idx="4777">
                  <c:v>47.78</c:v>
                </c:pt>
                <c:pt idx="4778">
                  <c:v>47.79</c:v>
                </c:pt>
                <c:pt idx="4779">
                  <c:v>47.8</c:v>
                </c:pt>
                <c:pt idx="4780">
                  <c:v>47.81</c:v>
                </c:pt>
                <c:pt idx="4781">
                  <c:v>47.82</c:v>
                </c:pt>
                <c:pt idx="4782">
                  <c:v>47.83</c:v>
                </c:pt>
                <c:pt idx="4783">
                  <c:v>47.84</c:v>
                </c:pt>
                <c:pt idx="4784">
                  <c:v>47.85</c:v>
                </c:pt>
                <c:pt idx="4785">
                  <c:v>47.86</c:v>
                </c:pt>
                <c:pt idx="4786">
                  <c:v>47.87</c:v>
                </c:pt>
                <c:pt idx="4787">
                  <c:v>47.88</c:v>
                </c:pt>
                <c:pt idx="4788">
                  <c:v>47.89</c:v>
                </c:pt>
                <c:pt idx="4789">
                  <c:v>47.9</c:v>
                </c:pt>
                <c:pt idx="4790">
                  <c:v>47.91</c:v>
                </c:pt>
                <c:pt idx="4791">
                  <c:v>47.92</c:v>
                </c:pt>
                <c:pt idx="4792">
                  <c:v>47.93</c:v>
                </c:pt>
                <c:pt idx="4793">
                  <c:v>47.94</c:v>
                </c:pt>
                <c:pt idx="4794">
                  <c:v>47.95</c:v>
                </c:pt>
                <c:pt idx="4795">
                  <c:v>47.96</c:v>
                </c:pt>
                <c:pt idx="4796">
                  <c:v>47.97</c:v>
                </c:pt>
                <c:pt idx="4797">
                  <c:v>47.98</c:v>
                </c:pt>
                <c:pt idx="4798">
                  <c:v>47.99</c:v>
                </c:pt>
                <c:pt idx="4799">
                  <c:v>48</c:v>
                </c:pt>
                <c:pt idx="4800">
                  <c:v>48.01</c:v>
                </c:pt>
                <c:pt idx="4801">
                  <c:v>48.02</c:v>
                </c:pt>
                <c:pt idx="4802">
                  <c:v>48.03</c:v>
                </c:pt>
                <c:pt idx="4803">
                  <c:v>48.04</c:v>
                </c:pt>
                <c:pt idx="4804">
                  <c:v>48.05</c:v>
                </c:pt>
                <c:pt idx="4805">
                  <c:v>48.06</c:v>
                </c:pt>
                <c:pt idx="4806">
                  <c:v>48.07</c:v>
                </c:pt>
                <c:pt idx="4807">
                  <c:v>48.08</c:v>
                </c:pt>
                <c:pt idx="4808">
                  <c:v>48.09</c:v>
                </c:pt>
                <c:pt idx="4809">
                  <c:v>48.1</c:v>
                </c:pt>
                <c:pt idx="4810">
                  <c:v>48.11</c:v>
                </c:pt>
                <c:pt idx="4811">
                  <c:v>48.12</c:v>
                </c:pt>
                <c:pt idx="4812">
                  <c:v>48.13</c:v>
                </c:pt>
                <c:pt idx="4813">
                  <c:v>48.14</c:v>
                </c:pt>
                <c:pt idx="4814">
                  <c:v>48.15</c:v>
                </c:pt>
                <c:pt idx="4815">
                  <c:v>48.16</c:v>
                </c:pt>
                <c:pt idx="4816">
                  <c:v>48.17</c:v>
                </c:pt>
                <c:pt idx="4817">
                  <c:v>48.18</c:v>
                </c:pt>
                <c:pt idx="4818">
                  <c:v>48.19</c:v>
                </c:pt>
                <c:pt idx="4819">
                  <c:v>48.2</c:v>
                </c:pt>
                <c:pt idx="4820">
                  <c:v>48.21</c:v>
                </c:pt>
                <c:pt idx="4821">
                  <c:v>48.22</c:v>
                </c:pt>
                <c:pt idx="4822">
                  <c:v>48.23</c:v>
                </c:pt>
                <c:pt idx="4823">
                  <c:v>48.24</c:v>
                </c:pt>
                <c:pt idx="4824">
                  <c:v>48.25</c:v>
                </c:pt>
                <c:pt idx="4825">
                  <c:v>48.26</c:v>
                </c:pt>
                <c:pt idx="4826">
                  <c:v>48.27</c:v>
                </c:pt>
                <c:pt idx="4827">
                  <c:v>48.28</c:v>
                </c:pt>
                <c:pt idx="4828">
                  <c:v>48.29</c:v>
                </c:pt>
                <c:pt idx="4829">
                  <c:v>48.3</c:v>
                </c:pt>
                <c:pt idx="4830">
                  <c:v>48.31</c:v>
                </c:pt>
                <c:pt idx="4831">
                  <c:v>48.32</c:v>
                </c:pt>
                <c:pt idx="4832">
                  <c:v>48.33</c:v>
                </c:pt>
                <c:pt idx="4833">
                  <c:v>48.34</c:v>
                </c:pt>
                <c:pt idx="4834">
                  <c:v>48.35</c:v>
                </c:pt>
                <c:pt idx="4835">
                  <c:v>48.36</c:v>
                </c:pt>
                <c:pt idx="4836">
                  <c:v>48.37</c:v>
                </c:pt>
                <c:pt idx="4837">
                  <c:v>48.38</c:v>
                </c:pt>
                <c:pt idx="4838">
                  <c:v>48.39</c:v>
                </c:pt>
                <c:pt idx="4839">
                  <c:v>48.4</c:v>
                </c:pt>
                <c:pt idx="4840">
                  <c:v>48.41</c:v>
                </c:pt>
                <c:pt idx="4841">
                  <c:v>48.42</c:v>
                </c:pt>
                <c:pt idx="4842">
                  <c:v>48.43</c:v>
                </c:pt>
                <c:pt idx="4843">
                  <c:v>48.44</c:v>
                </c:pt>
                <c:pt idx="4844">
                  <c:v>48.45</c:v>
                </c:pt>
                <c:pt idx="4845">
                  <c:v>48.46</c:v>
                </c:pt>
                <c:pt idx="4846">
                  <c:v>48.47</c:v>
                </c:pt>
                <c:pt idx="4847">
                  <c:v>48.48</c:v>
                </c:pt>
                <c:pt idx="4848">
                  <c:v>48.49</c:v>
                </c:pt>
                <c:pt idx="4849">
                  <c:v>48.5</c:v>
                </c:pt>
                <c:pt idx="4850">
                  <c:v>48.51</c:v>
                </c:pt>
                <c:pt idx="4851">
                  <c:v>48.52</c:v>
                </c:pt>
                <c:pt idx="4852">
                  <c:v>48.53</c:v>
                </c:pt>
                <c:pt idx="4853">
                  <c:v>48.54</c:v>
                </c:pt>
                <c:pt idx="4854">
                  <c:v>48.55</c:v>
                </c:pt>
                <c:pt idx="4855">
                  <c:v>48.56</c:v>
                </c:pt>
                <c:pt idx="4856">
                  <c:v>48.57</c:v>
                </c:pt>
                <c:pt idx="4857">
                  <c:v>48.58</c:v>
                </c:pt>
                <c:pt idx="4858">
                  <c:v>48.59</c:v>
                </c:pt>
                <c:pt idx="4859">
                  <c:v>48.6</c:v>
                </c:pt>
                <c:pt idx="4860">
                  <c:v>48.61</c:v>
                </c:pt>
                <c:pt idx="4861">
                  <c:v>48.62</c:v>
                </c:pt>
                <c:pt idx="4862">
                  <c:v>48.63</c:v>
                </c:pt>
                <c:pt idx="4863">
                  <c:v>48.64</c:v>
                </c:pt>
                <c:pt idx="4864">
                  <c:v>48.65</c:v>
                </c:pt>
                <c:pt idx="4865">
                  <c:v>48.66</c:v>
                </c:pt>
                <c:pt idx="4866">
                  <c:v>48.67</c:v>
                </c:pt>
                <c:pt idx="4867">
                  <c:v>48.68</c:v>
                </c:pt>
                <c:pt idx="4868">
                  <c:v>48.69</c:v>
                </c:pt>
                <c:pt idx="4869">
                  <c:v>48.7</c:v>
                </c:pt>
                <c:pt idx="4870">
                  <c:v>48.71</c:v>
                </c:pt>
                <c:pt idx="4871">
                  <c:v>48.72</c:v>
                </c:pt>
                <c:pt idx="4872">
                  <c:v>48.73</c:v>
                </c:pt>
                <c:pt idx="4873">
                  <c:v>48.74</c:v>
                </c:pt>
                <c:pt idx="4874">
                  <c:v>48.75</c:v>
                </c:pt>
                <c:pt idx="4875">
                  <c:v>48.76</c:v>
                </c:pt>
                <c:pt idx="4876">
                  <c:v>48.77</c:v>
                </c:pt>
                <c:pt idx="4877">
                  <c:v>48.78</c:v>
                </c:pt>
                <c:pt idx="4878">
                  <c:v>48.79</c:v>
                </c:pt>
                <c:pt idx="4879">
                  <c:v>48.8</c:v>
                </c:pt>
                <c:pt idx="4880">
                  <c:v>48.81</c:v>
                </c:pt>
                <c:pt idx="4881">
                  <c:v>48.82</c:v>
                </c:pt>
                <c:pt idx="4882">
                  <c:v>48.83</c:v>
                </c:pt>
                <c:pt idx="4883">
                  <c:v>48.84</c:v>
                </c:pt>
                <c:pt idx="4884">
                  <c:v>48.85</c:v>
                </c:pt>
                <c:pt idx="4885">
                  <c:v>48.86</c:v>
                </c:pt>
                <c:pt idx="4886">
                  <c:v>48.87</c:v>
                </c:pt>
                <c:pt idx="4887">
                  <c:v>48.88</c:v>
                </c:pt>
                <c:pt idx="4888">
                  <c:v>48.89</c:v>
                </c:pt>
                <c:pt idx="4889">
                  <c:v>48.9</c:v>
                </c:pt>
                <c:pt idx="4890">
                  <c:v>48.91</c:v>
                </c:pt>
                <c:pt idx="4891">
                  <c:v>48.92</c:v>
                </c:pt>
                <c:pt idx="4892">
                  <c:v>48.93</c:v>
                </c:pt>
                <c:pt idx="4893">
                  <c:v>48.94</c:v>
                </c:pt>
                <c:pt idx="4894">
                  <c:v>48.95</c:v>
                </c:pt>
                <c:pt idx="4895">
                  <c:v>48.96</c:v>
                </c:pt>
                <c:pt idx="4896">
                  <c:v>48.97</c:v>
                </c:pt>
                <c:pt idx="4897">
                  <c:v>48.98</c:v>
                </c:pt>
                <c:pt idx="4898">
                  <c:v>48.99</c:v>
                </c:pt>
                <c:pt idx="4899">
                  <c:v>49</c:v>
                </c:pt>
                <c:pt idx="4900">
                  <c:v>49.01</c:v>
                </c:pt>
                <c:pt idx="4901">
                  <c:v>49.02</c:v>
                </c:pt>
                <c:pt idx="4902">
                  <c:v>49.03</c:v>
                </c:pt>
                <c:pt idx="4903">
                  <c:v>49.04</c:v>
                </c:pt>
                <c:pt idx="4904">
                  <c:v>49.05</c:v>
                </c:pt>
                <c:pt idx="4905">
                  <c:v>49.06</c:v>
                </c:pt>
                <c:pt idx="4906">
                  <c:v>49.07</c:v>
                </c:pt>
                <c:pt idx="4907">
                  <c:v>49.08</c:v>
                </c:pt>
                <c:pt idx="4908">
                  <c:v>49.09</c:v>
                </c:pt>
                <c:pt idx="4909">
                  <c:v>49.1</c:v>
                </c:pt>
                <c:pt idx="4910">
                  <c:v>49.11</c:v>
                </c:pt>
                <c:pt idx="4911">
                  <c:v>49.12</c:v>
                </c:pt>
                <c:pt idx="4912">
                  <c:v>49.13</c:v>
                </c:pt>
                <c:pt idx="4913">
                  <c:v>49.14</c:v>
                </c:pt>
                <c:pt idx="4914">
                  <c:v>49.15</c:v>
                </c:pt>
                <c:pt idx="4915">
                  <c:v>49.16</c:v>
                </c:pt>
                <c:pt idx="4916">
                  <c:v>49.17</c:v>
                </c:pt>
                <c:pt idx="4917">
                  <c:v>49.18</c:v>
                </c:pt>
                <c:pt idx="4918">
                  <c:v>49.19</c:v>
                </c:pt>
                <c:pt idx="4919">
                  <c:v>49.2</c:v>
                </c:pt>
                <c:pt idx="4920">
                  <c:v>49.21</c:v>
                </c:pt>
                <c:pt idx="4921">
                  <c:v>49.22</c:v>
                </c:pt>
                <c:pt idx="4922">
                  <c:v>49.23</c:v>
                </c:pt>
                <c:pt idx="4923">
                  <c:v>49.24</c:v>
                </c:pt>
                <c:pt idx="4924">
                  <c:v>49.25</c:v>
                </c:pt>
                <c:pt idx="4925">
                  <c:v>49.26</c:v>
                </c:pt>
                <c:pt idx="4926">
                  <c:v>49.27</c:v>
                </c:pt>
                <c:pt idx="4927">
                  <c:v>49.28</c:v>
                </c:pt>
                <c:pt idx="4928">
                  <c:v>49.29</c:v>
                </c:pt>
                <c:pt idx="4929">
                  <c:v>49.3</c:v>
                </c:pt>
                <c:pt idx="4930">
                  <c:v>49.31</c:v>
                </c:pt>
                <c:pt idx="4931">
                  <c:v>49.32</c:v>
                </c:pt>
                <c:pt idx="4932">
                  <c:v>49.33</c:v>
                </c:pt>
                <c:pt idx="4933">
                  <c:v>49.34</c:v>
                </c:pt>
                <c:pt idx="4934">
                  <c:v>49.35</c:v>
                </c:pt>
                <c:pt idx="4935">
                  <c:v>49.36</c:v>
                </c:pt>
                <c:pt idx="4936">
                  <c:v>49.37</c:v>
                </c:pt>
                <c:pt idx="4937">
                  <c:v>49.38</c:v>
                </c:pt>
                <c:pt idx="4938">
                  <c:v>49.39</c:v>
                </c:pt>
                <c:pt idx="4939">
                  <c:v>49.4</c:v>
                </c:pt>
                <c:pt idx="4940">
                  <c:v>49.41</c:v>
                </c:pt>
                <c:pt idx="4941">
                  <c:v>49.42</c:v>
                </c:pt>
                <c:pt idx="4942">
                  <c:v>49.43</c:v>
                </c:pt>
                <c:pt idx="4943">
                  <c:v>49.44</c:v>
                </c:pt>
                <c:pt idx="4944">
                  <c:v>49.45</c:v>
                </c:pt>
                <c:pt idx="4945">
                  <c:v>49.46</c:v>
                </c:pt>
                <c:pt idx="4946">
                  <c:v>49.47</c:v>
                </c:pt>
                <c:pt idx="4947">
                  <c:v>49.48</c:v>
                </c:pt>
                <c:pt idx="4948">
                  <c:v>49.49</c:v>
                </c:pt>
                <c:pt idx="4949">
                  <c:v>49.5</c:v>
                </c:pt>
                <c:pt idx="4950">
                  <c:v>49.51</c:v>
                </c:pt>
                <c:pt idx="4951">
                  <c:v>49.52</c:v>
                </c:pt>
                <c:pt idx="4952">
                  <c:v>49.53</c:v>
                </c:pt>
                <c:pt idx="4953">
                  <c:v>49.54</c:v>
                </c:pt>
                <c:pt idx="4954">
                  <c:v>49.55</c:v>
                </c:pt>
                <c:pt idx="4955">
                  <c:v>49.56</c:v>
                </c:pt>
                <c:pt idx="4956">
                  <c:v>49.57</c:v>
                </c:pt>
                <c:pt idx="4957">
                  <c:v>49.58</c:v>
                </c:pt>
                <c:pt idx="4958">
                  <c:v>49.59</c:v>
                </c:pt>
                <c:pt idx="4959">
                  <c:v>49.6</c:v>
                </c:pt>
                <c:pt idx="4960">
                  <c:v>49.61</c:v>
                </c:pt>
                <c:pt idx="4961">
                  <c:v>49.62</c:v>
                </c:pt>
                <c:pt idx="4962">
                  <c:v>49.63</c:v>
                </c:pt>
                <c:pt idx="4963">
                  <c:v>49.64</c:v>
                </c:pt>
                <c:pt idx="4964">
                  <c:v>49.65</c:v>
                </c:pt>
                <c:pt idx="4965">
                  <c:v>49.66</c:v>
                </c:pt>
                <c:pt idx="4966">
                  <c:v>49.67</c:v>
                </c:pt>
                <c:pt idx="4967">
                  <c:v>49.68</c:v>
                </c:pt>
                <c:pt idx="4968">
                  <c:v>49.69</c:v>
                </c:pt>
                <c:pt idx="4969">
                  <c:v>49.7</c:v>
                </c:pt>
                <c:pt idx="4970">
                  <c:v>49.71</c:v>
                </c:pt>
                <c:pt idx="4971">
                  <c:v>49.72</c:v>
                </c:pt>
                <c:pt idx="4972">
                  <c:v>49.73</c:v>
                </c:pt>
                <c:pt idx="4973">
                  <c:v>49.74</c:v>
                </c:pt>
                <c:pt idx="4974">
                  <c:v>49.75</c:v>
                </c:pt>
                <c:pt idx="4975">
                  <c:v>49.76</c:v>
                </c:pt>
                <c:pt idx="4976">
                  <c:v>49.77</c:v>
                </c:pt>
                <c:pt idx="4977">
                  <c:v>49.78</c:v>
                </c:pt>
                <c:pt idx="4978">
                  <c:v>49.79</c:v>
                </c:pt>
                <c:pt idx="4979">
                  <c:v>49.8</c:v>
                </c:pt>
                <c:pt idx="4980">
                  <c:v>49.81</c:v>
                </c:pt>
                <c:pt idx="4981">
                  <c:v>49.82</c:v>
                </c:pt>
                <c:pt idx="4982">
                  <c:v>49.83</c:v>
                </c:pt>
                <c:pt idx="4983">
                  <c:v>49.84</c:v>
                </c:pt>
                <c:pt idx="4984">
                  <c:v>49.85</c:v>
                </c:pt>
                <c:pt idx="4985">
                  <c:v>49.86</c:v>
                </c:pt>
                <c:pt idx="4986">
                  <c:v>49.87</c:v>
                </c:pt>
                <c:pt idx="4987">
                  <c:v>49.88</c:v>
                </c:pt>
                <c:pt idx="4988">
                  <c:v>49.89</c:v>
                </c:pt>
                <c:pt idx="4989">
                  <c:v>49.9</c:v>
                </c:pt>
                <c:pt idx="4990">
                  <c:v>49.91</c:v>
                </c:pt>
                <c:pt idx="4991">
                  <c:v>49.92</c:v>
                </c:pt>
                <c:pt idx="4992">
                  <c:v>49.93</c:v>
                </c:pt>
                <c:pt idx="4993">
                  <c:v>49.94</c:v>
                </c:pt>
                <c:pt idx="4994">
                  <c:v>49.95</c:v>
                </c:pt>
                <c:pt idx="4995">
                  <c:v>49.96</c:v>
                </c:pt>
                <c:pt idx="4996">
                  <c:v>49.97</c:v>
                </c:pt>
                <c:pt idx="4997">
                  <c:v>49.98</c:v>
                </c:pt>
                <c:pt idx="4998">
                  <c:v>49.99</c:v>
                </c:pt>
                <c:pt idx="4999">
                  <c:v>50</c:v>
                </c:pt>
                <c:pt idx="5000">
                  <c:v>50.01</c:v>
                </c:pt>
                <c:pt idx="5001">
                  <c:v>50.02</c:v>
                </c:pt>
                <c:pt idx="5002">
                  <c:v>50.03</c:v>
                </c:pt>
                <c:pt idx="5003">
                  <c:v>50.04</c:v>
                </c:pt>
                <c:pt idx="5004">
                  <c:v>50.05</c:v>
                </c:pt>
                <c:pt idx="5005">
                  <c:v>50.06</c:v>
                </c:pt>
                <c:pt idx="5006">
                  <c:v>50.07</c:v>
                </c:pt>
                <c:pt idx="5007">
                  <c:v>50.08</c:v>
                </c:pt>
                <c:pt idx="5008">
                  <c:v>50.09</c:v>
                </c:pt>
                <c:pt idx="5009">
                  <c:v>50.1</c:v>
                </c:pt>
                <c:pt idx="5010">
                  <c:v>50.11</c:v>
                </c:pt>
                <c:pt idx="5011">
                  <c:v>50.12</c:v>
                </c:pt>
                <c:pt idx="5012">
                  <c:v>50.13</c:v>
                </c:pt>
                <c:pt idx="5013">
                  <c:v>50.14</c:v>
                </c:pt>
                <c:pt idx="5014">
                  <c:v>50.15</c:v>
                </c:pt>
                <c:pt idx="5015">
                  <c:v>50.16</c:v>
                </c:pt>
                <c:pt idx="5016">
                  <c:v>50.17</c:v>
                </c:pt>
                <c:pt idx="5017">
                  <c:v>50.18</c:v>
                </c:pt>
                <c:pt idx="5018">
                  <c:v>50.19</c:v>
                </c:pt>
                <c:pt idx="5019">
                  <c:v>50.2</c:v>
                </c:pt>
                <c:pt idx="5020">
                  <c:v>50.21</c:v>
                </c:pt>
                <c:pt idx="5021">
                  <c:v>50.22</c:v>
                </c:pt>
                <c:pt idx="5022">
                  <c:v>50.23</c:v>
                </c:pt>
                <c:pt idx="5023">
                  <c:v>50.24</c:v>
                </c:pt>
                <c:pt idx="5024">
                  <c:v>50.25</c:v>
                </c:pt>
                <c:pt idx="5025">
                  <c:v>50.26</c:v>
                </c:pt>
                <c:pt idx="5026">
                  <c:v>50.27</c:v>
                </c:pt>
                <c:pt idx="5027">
                  <c:v>50.28</c:v>
                </c:pt>
                <c:pt idx="5028">
                  <c:v>50.29</c:v>
                </c:pt>
                <c:pt idx="5029">
                  <c:v>50.3</c:v>
                </c:pt>
                <c:pt idx="5030">
                  <c:v>50.31</c:v>
                </c:pt>
                <c:pt idx="5031">
                  <c:v>50.32</c:v>
                </c:pt>
                <c:pt idx="5032">
                  <c:v>50.33</c:v>
                </c:pt>
                <c:pt idx="5033">
                  <c:v>50.34</c:v>
                </c:pt>
                <c:pt idx="5034">
                  <c:v>50.35</c:v>
                </c:pt>
                <c:pt idx="5035">
                  <c:v>50.36</c:v>
                </c:pt>
                <c:pt idx="5036">
                  <c:v>50.37</c:v>
                </c:pt>
                <c:pt idx="5037">
                  <c:v>50.38</c:v>
                </c:pt>
                <c:pt idx="5038">
                  <c:v>50.39</c:v>
                </c:pt>
                <c:pt idx="5039">
                  <c:v>50.4</c:v>
                </c:pt>
                <c:pt idx="5040">
                  <c:v>50.41</c:v>
                </c:pt>
                <c:pt idx="5041">
                  <c:v>50.42</c:v>
                </c:pt>
                <c:pt idx="5042">
                  <c:v>50.43</c:v>
                </c:pt>
                <c:pt idx="5043">
                  <c:v>50.44</c:v>
                </c:pt>
                <c:pt idx="5044">
                  <c:v>50.45</c:v>
                </c:pt>
                <c:pt idx="5045">
                  <c:v>50.46</c:v>
                </c:pt>
                <c:pt idx="5046">
                  <c:v>50.47</c:v>
                </c:pt>
                <c:pt idx="5047">
                  <c:v>50.48</c:v>
                </c:pt>
                <c:pt idx="5048">
                  <c:v>50.49</c:v>
                </c:pt>
                <c:pt idx="5049">
                  <c:v>50.5</c:v>
                </c:pt>
                <c:pt idx="5050">
                  <c:v>50.51</c:v>
                </c:pt>
                <c:pt idx="5051">
                  <c:v>50.52</c:v>
                </c:pt>
                <c:pt idx="5052">
                  <c:v>50.53</c:v>
                </c:pt>
                <c:pt idx="5053">
                  <c:v>50.54</c:v>
                </c:pt>
                <c:pt idx="5054">
                  <c:v>50.55</c:v>
                </c:pt>
                <c:pt idx="5055">
                  <c:v>50.56</c:v>
                </c:pt>
                <c:pt idx="5056">
                  <c:v>50.57</c:v>
                </c:pt>
                <c:pt idx="5057">
                  <c:v>50.58</c:v>
                </c:pt>
                <c:pt idx="5058">
                  <c:v>50.59</c:v>
                </c:pt>
                <c:pt idx="5059">
                  <c:v>50.6</c:v>
                </c:pt>
                <c:pt idx="5060">
                  <c:v>50.61</c:v>
                </c:pt>
                <c:pt idx="5061">
                  <c:v>50.62</c:v>
                </c:pt>
                <c:pt idx="5062">
                  <c:v>50.63</c:v>
                </c:pt>
                <c:pt idx="5063">
                  <c:v>50.64</c:v>
                </c:pt>
                <c:pt idx="5064">
                  <c:v>50.65</c:v>
                </c:pt>
                <c:pt idx="5065">
                  <c:v>50.66</c:v>
                </c:pt>
                <c:pt idx="5066">
                  <c:v>50.67</c:v>
                </c:pt>
                <c:pt idx="5067">
                  <c:v>50.68</c:v>
                </c:pt>
                <c:pt idx="5068">
                  <c:v>50.69</c:v>
                </c:pt>
                <c:pt idx="5069">
                  <c:v>50.7</c:v>
                </c:pt>
                <c:pt idx="5070">
                  <c:v>50.71</c:v>
                </c:pt>
                <c:pt idx="5071">
                  <c:v>50.72</c:v>
                </c:pt>
                <c:pt idx="5072">
                  <c:v>50.73</c:v>
                </c:pt>
                <c:pt idx="5073">
                  <c:v>50.74</c:v>
                </c:pt>
                <c:pt idx="5074">
                  <c:v>50.75</c:v>
                </c:pt>
                <c:pt idx="5075">
                  <c:v>50.76</c:v>
                </c:pt>
                <c:pt idx="5076">
                  <c:v>50.77</c:v>
                </c:pt>
                <c:pt idx="5077">
                  <c:v>50.78</c:v>
                </c:pt>
                <c:pt idx="5078">
                  <c:v>50.79</c:v>
                </c:pt>
                <c:pt idx="5079">
                  <c:v>50.8</c:v>
                </c:pt>
                <c:pt idx="5080">
                  <c:v>50.81</c:v>
                </c:pt>
                <c:pt idx="5081">
                  <c:v>50.82</c:v>
                </c:pt>
                <c:pt idx="5082">
                  <c:v>50.83</c:v>
                </c:pt>
                <c:pt idx="5083">
                  <c:v>50.84</c:v>
                </c:pt>
                <c:pt idx="5084">
                  <c:v>50.85</c:v>
                </c:pt>
                <c:pt idx="5085">
                  <c:v>50.86</c:v>
                </c:pt>
                <c:pt idx="5086">
                  <c:v>50.87</c:v>
                </c:pt>
                <c:pt idx="5087">
                  <c:v>50.88</c:v>
                </c:pt>
                <c:pt idx="5088">
                  <c:v>50.89</c:v>
                </c:pt>
                <c:pt idx="5089">
                  <c:v>50.9</c:v>
                </c:pt>
                <c:pt idx="5090">
                  <c:v>50.91</c:v>
                </c:pt>
                <c:pt idx="5091">
                  <c:v>50.92</c:v>
                </c:pt>
                <c:pt idx="5092">
                  <c:v>50.93</c:v>
                </c:pt>
                <c:pt idx="5093">
                  <c:v>50.94</c:v>
                </c:pt>
                <c:pt idx="5094">
                  <c:v>50.95</c:v>
                </c:pt>
                <c:pt idx="5095">
                  <c:v>50.96</c:v>
                </c:pt>
                <c:pt idx="5096">
                  <c:v>50.97</c:v>
                </c:pt>
                <c:pt idx="5097">
                  <c:v>50.98</c:v>
                </c:pt>
                <c:pt idx="5098">
                  <c:v>50.99</c:v>
                </c:pt>
                <c:pt idx="5099">
                  <c:v>51</c:v>
                </c:pt>
                <c:pt idx="5100">
                  <c:v>51.01</c:v>
                </c:pt>
                <c:pt idx="5101">
                  <c:v>51.02</c:v>
                </c:pt>
                <c:pt idx="5102">
                  <c:v>51.03</c:v>
                </c:pt>
                <c:pt idx="5103">
                  <c:v>51.04</c:v>
                </c:pt>
                <c:pt idx="5104">
                  <c:v>51.05</c:v>
                </c:pt>
                <c:pt idx="5105">
                  <c:v>51.06</c:v>
                </c:pt>
                <c:pt idx="5106">
                  <c:v>51.07</c:v>
                </c:pt>
                <c:pt idx="5107">
                  <c:v>51.08</c:v>
                </c:pt>
                <c:pt idx="5108">
                  <c:v>51.09</c:v>
                </c:pt>
                <c:pt idx="5109">
                  <c:v>51.1</c:v>
                </c:pt>
                <c:pt idx="5110">
                  <c:v>51.11</c:v>
                </c:pt>
                <c:pt idx="5111">
                  <c:v>51.12</c:v>
                </c:pt>
                <c:pt idx="5112">
                  <c:v>51.13</c:v>
                </c:pt>
                <c:pt idx="5113">
                  <c:v>51.14</c:v>
                </c:pt>
                <c:pt idx="5114">
                  <c:v>51.15</c:v>
                </c:pt>
                <c:pt idx="5115">
                  <c:v>51.16</c:v>
                </c:pt>
                <c:pt idx="5116">
                  <c:v>51.17</c:v>
                </c:pt>
                <c:pt idx="5117">
                  <c:v>51.18</c:v>
                </c:pt>
                <c:pt idx="5118">
                  <c:v>51.19</c:v>
                </c:pt>
                <c:pt idx="5119">
                  <c:v>51.2</c:v>
                </c:pt>
                <c:pt idx="5120">
                  <c:v>51.21</c:v>
                </c:pt>
                <c:pt idx="5121">
                  <c:v>51.22</c:v>
                </c:pt>
                <c:pt idx="5122">
                  <c:v>51.23</c:v>
                </c:pt>
                <c:pt idx="5123">
                  <c:v>51.24</c:v>
                </c:pt>
                <c:pt idx="5124">
                  <c:v>51.25</c:v>
                </c:pt>
                <c:pt idx="5125">
                  <c:v>51.26</c:v>
                </c:pt>
                <c:pt idx="5126">
                  <c:v>51.27</c:v>
                </c:pt>
                <c:pt idx="5127">
                  <c:v>51.28</c:v>
                </c:pt>
                <c:pt idx="5128">
                  <c:v>51.29</c:v>
                </c:pt>
                <c:pt idx="5129">
                  <c:v>51.3</c:v>
                </c:pt>
                <c:pt idx="5130">
                  <c:v>51.31</c:v>
                </c:pt>
                <c:pt idx="5131">
                  <c:v>51.32</c:v>
                </c:pt>
                <c:pt idx="5132">
                  <c:v>51.33</c:v>
                </c:pt>
                <c:pt idx="5133">
                  <c:v>51.34</c:v>
                </c:pt>
                <c:pt idx="5134">
                  <c:v>51.35</c:v>
                </c:pt>
                <c:pt idx="5135">
                  <c:v>51.36</c:v>
                </c:pt>
                <c:pt idx="5136">
                  <c:v>51.37</c:v>
                </c:pt>
                <c:pt idx="5137">
                  <c:v>51.38</c:v>
                </c:pt>
                <c:pt idx="5138">
                  <c:v>51.39</c:v>
                </c:pt>
                <c:pt idx="5139">
                  <c:v>51.4</c:v>
                </c:pt>
                <c:pt idx="5140">
                  <c:v>51.41</c:v>
                </c:pt>
                <c:pt idx="5141">
                  <c:v>51.42</c:v>
                </c:pt>
                <c:pt idx="5142">
                  <c:v>51.43</c:v>
                </c:pt>
                <c:pt idx="5143">
                  <c:v>51.44</c:v>
                </c:pt>
                <c:pt idx="5144">
                  <c:v>51.45</c:v>
                </c:pt>
                <c:pt idx="5145">
                  <c:v>51.46</c:v>
                </c:pt>
                <c:pt idx="5146">
                  <c:v>51.47</c:v>
                </c:pt>
                <c:pt idx="5147">
                  <c:v>51.48</c:v>
                </c:pt>
                <c:pt idx="5148">
                  <c:v>51.49</c:v>
                </c:pt>
                <c:pt idx="5149">
                  <c:v>51.5</c:v>
                </c:pt>
                <c:pt idx="5150">
                  <c:v>51.51</c:v>
                </c:pt>
                <c:pt idx="5151">
                  <c:v>51.52</c:v>
                </c:pt>
                <c:pt idx="5152">
                  <c:v>51.53</c:v>
                </c:pt>
                <c:pt idx="5153">
                  <c:v>51.54</c:v>
                </c:pt>
                <c:pt idx="5154">
                  <c:v>51.55</c:v>
                </c:pt>
                <c:pt idx="5155">
                  <c:v>51.56</c:v>
                </c:pt>
                <c:pt idx="5156">
                  <c:v>51.57</c:v>
                </c:pt>
                <c:pt idx="5157">
                  <c:v>51.58</c:v>
                </c:pt>
                <c:pt idx="5158">
                  <c:v>51.59</c:v>
                </c:pt>
                <c:pt idx="5159">
                  <c:v>51.6</c:v>
                </c:pt>
                <c:pt idx="5160">
                  <c:v>51.61</c:v>
                </c:pt>
                <c:pt idx="5161">
                  <c:v>51.62</c:v>
                </c:pt>
                <c:pt idx="5162">
                  <c:v>51.63</c:v>
                </c:pt>
                <c:pt idx="5163">
                  <c:v>51.64</c:v>
                </c:pt>
                <c:pt idx="5164">
                  <c:v>51.65</c:v>
                </c:pt>
                <c:pt idx="5165">
                  <c:v>51.66</c:v>
                </c:pt>
                <c:pt idx="5166">
                  <c:v>51.67</c:v>
                </c:pt>
                <c:pt idx="5167">
                  <c:v>51.68</c:v>
                </c:pt>
                <c:pt idx="5168">
                  <c:v>51.69</c:v>
                </c:pt>
                <c:pt idx="5169">
                  <c:v>51.7</c:v>
                </c:pt>
                <c:pt idx="5170">
                  <c:v>51.71</c:v>
                </c:pt>
                <c:pt idx="5171">
                  <c:v>51.72</c:v>
                </c:pt>
                <c:pt idx="5172">
                  <c:v>51.73</c:v>
                </c:pt>
                <c:pt idx="5173">
                  <c:v>51.74</c:v>
                </c:pt>
                <c:pt idx="5174">
                  <c:v>51.75</c:v>
                </c:pt>
                <c:pt idx="5175">
                  <c:v>51.76</c:v>
                </c:pt>
                <c:pt idx="5176">
                  <c:v>51.77</c:v>
                </c:pt>
                <c:pt idx="5177">
                  <c:v>51.78</c:v>
                </c:pt>
                <c:pt idx="5178">
                  <c:v>51.79</c:v>
                </c:pt>
                <c:pt idx="5179">
                  <c:v>51.8</c:v>
                </c:pt>
                <c:pt idx="5180">
                  <c:v>51.81</c:v>
                </c:pt>
                <c:pt idx="5181">
                  <c:v>51.82</c:v>
                </c:pt>
                <c:pt idx="5182">
                  <c:v>51.83</c:v>
                </c:pt>
                <c:pt idx="5183">
                  <c:v>51.84</c:v>
                </c:pt>
                <c:pt idx="5184">
                  <c:v>51.85</c:v>
                </c:pt>
                <c:pt idx="5185">
                  <c:v>51.86</c:v>
                </c:pt>
                <c:pt idx="5186">
                  <c:v>51.87</c:v>
                </c:pt>
                <c:pt idx="5187">
                  <c:v>51.88</c:v>
                </c:pt>
                <c:pt idx="5188">
                  <c:v>51.89</c:v>
                </c:pt>
                <c:pt idx="5189">
                  <c:v>51.9</c:v>
                </c:pt>
                <c:pt idx="5190">
                  <c:v>51.91</c:v>
                </c:pt>
                <c:pt idx="5191">
                  <c:v>51.92</c:v>
                </c:pt>
                <c:pt idx="5192">
                  <c:v>51.93</c:v>
                </c:pt>
                <c:pt idx="5193">
                  <c:v>51.94</c:v>
                </c:pt>
                <c:pt idx="5194">
                  <c:v>51.95</c:v>
                </c:pt>
                <c:pt idx="5195">
                  <c:v>51.96</c:v>
                </c:pt>
                <c:pt idx="5196">
                  <c:v>51.97</c:v>
                </c:pt>
                <c:pt idx="5197">
                  <c:v>51.98</c:v>
                </c:pt>
                <c:pt idx="5198">
                  <c:v>51.99</c:v>
                </c:pt>
                <c:pt idx="5199">
                  <c:v>52</c:v>
                </c:pt>
              </c:numCache>
            </c:numRef>
          </c:xVal>
          <c:yVal>
            <c:numRef>
              <c:f>Table!$H$3:$H$5202</c:f>
              <c:numCache>
                <c:formatCode>[hh]:mm:ss</c:formatCode>
                <c:ptCount val="5200"/>
                <c:pt idx="0">
                  <c:v>3.0013488129577247E-5</c:v>
                </c:pt>
                <c:pt idx="1">
                  <c:v>6.0030778844655171E-5</c:v>
                </c:pt>
                <c:pt idx="2">
                  <c:v>9.0051872108579942E-5</c:v>
                </c:pt>
                <c:pt idx="3">
                  <c:v>1.2007676788469777E-4</c:v>
                </c:pt>
                <c:pt idx="4">
                  <c:v>1.5010546613635479E-4</c:v>
                </c:pt>
                <c:pt idx="5">
                  <c:v>1.8013796682689713E-4</c:v>
                </c:pt>
                <c:pt idx="6">
                  <c:v>2.1017426991967107E-4</c:v>
                </c:pt>
                <c:pt idx="7">
                  <c:v>2.4021437537802268E-4</c:v>
                </c:pt>
                <c:pt idx="8">
                  <c:v>2.7025828316529818E-4</c:v>
                </c:pt>
                <c:pt idx="9">
                  <c:v>3.0030599324484375E-4</c:v>
                </c:pt>
                <c:pt idx="10">
                  <c:v>3.3035750558000552E-4</c:v>
                </c:pt>
                <c:pt idx="11">
                  <c:v>3.6041282013412967E-4</c:v>
                </c:pt>
                <c:pt idx="12">
                  <c:v>3.9047193687056239E-4</c:v>
                </c:pt>
                <c:pt idx="13">
                  <c:v>4.2053485575264992E-4</c:v>
                </c:pt>
                <c:pt idx="14">
                  <c:v>4.5060157674373818E-4</c:v>
                </c:pt>
                <c:pt idx="15">
                  <c:v>4.8067209980717362E-4</c:v>
                </c:pt>
                <c:pt idx="16">
                  <c:v>5.1074642490630227E-4</c:v>
                </c:pt>
                <c:pt idx="17">
                  <c:v>5.4082455200447032E-4</c:v>
                </c:pt>
                <c:pt idx="18">
                  <c:v>5.7090648106502401E-4</c:v>
                </c:pt>
                <c:pt idx="19">
                  <c:v>6.0099221205130952E-4</c:v>
                </c:pt>
                <c:pt idx="20">
                  <c:v>6.3108174492667267E-4</c:v>
                </c:pt>
                <c:pt idx="21">
                  <c:v>6.6117507965446018E-4</c:v>
                </c:pt>
                <c:pt idx="22">
                  <c:v>6.9127221619801787E-4</c:v>
                </c:pt>
                <c:pt idx="23">
                  <c:v>7.213731545206919E-4</c:v>
                </c:pt>
                <c:pt idx="24">
                  <c:v>7.5147789458582866E-4</c:v>
                </c:pt>
                <c:pt idx="25">
                  <c:v>7.8158643635677419E-4</c:v>
                </c:pt>
                <c:pt idx="26">
                  <c:v>8.1169877979687477E-4</c:v>
                </c:pt>
                <c:pt idx="27">
                  <c:v>8.4181492486947623E-4</c:v>
                </c:pt>
                <c:pt idx="28">
                  <c:v>8.7193487153792494E-4</c:v>
                </c:pt>
                <c:pt idx="29">
                  <c:v>9.0205861976556739E-4</c:v>
                </c:pt>
                <c:pt idx="30">
                  <c:v>9.3218616951574931E-4</c:v>
                </c:pt>
                <c:pt idx="31">
                  <c:v>9.6231752075181718E-4</c:v>
                </c:pt>
                <c:pt idx="32">
                  <c:v>9.9245267343711684E-4</c:v>
                </c:pt>
                <c:pt idx="33">
                  <c:v>1.0225916275349949E-3</c:v>
                </c:pt>
                <c:pt idx="34">
                  <c:v>1.0527343830087968E-3</c:v>
                </c:pt>
                <c:pt idx="35">
                  <c:v>1.0828809398218695E-3</c:v>
                </c:pt>
                <c:pt idx="36">
                  <c:v>1.1130312979375587E-3</c:v>
                </c:pt>
                <c:pt idx="37">
                  <c:v>1.1431854573192108E-3</c:v>
                </c:pt>
                <c:pt idx="38">
                  <c:v>1.1733434179301719E-3</c:v>
                </c:pt>
                <c:pt idx="39">
                  <c:v>1.2035051797337881E-3</c:v>
                </c:pt>
                <c:pt idx="40">
                  <c:v>1.2336707426934058E-3</c:v>
                </c:pt>
                <c:pt idx="41">
                  <c:v>1.2638401067723709E-3</c:v>
                </c:pt>
                <c:pt idx="42">
                  <c:v>1.2940132719340294E-3</c:v>
                </c:pt>
                <c:pt idx="43">
                  <c:v>1.3241902381417284E-3</c:v>
                </c:pt>
                <c:pt idx="44">
                  <c:v>1.3543710053588128E-3</c:v>
                </c:pt>
                <c:pt idx="45">
                  <c:v>1.3845555735486294E-3</c:v>
                </c:pt>
                <c:pt idx="46">
                  <c:v>1.4147439426745246E-3</c:v>
                </c:pt>
                <c:pt idx="47">
                  <c:v>1.4449361126998442E-3</c:v>
                </c:pt>
                <c:pt idx="48">
                  <c:v>1.4751320835879348E-3</c:v>
                </c:pt>
                <c:pt idx="49">
                  <c:v>1.5053318553021422E-3</c:v>
                </c:pt>
                <c:pt idx="50">
                  <c:v>1.5355354278058122E-3</c:v>
                </c:pt>
                <c:pt idx="51">
                  <c:v>1.565742801062292E-3</c:v>
                </c:pt>
                <c:pt idx="52">
                  <c:v>1.5959539750349267E-3</c:v>
                </c:pt>
                <c:pt idx="53">
                  <c:v>1.6261689496870632E-3</c:v>
                </c:pt>
                <c:pt idx="54">
                  <c:v>1.6563877249820473E-3</c:v>
                </c:pt>
                <c:pt idx="55">
                  <c:v>1.6866103008832253E-3</c:v>
                </c:pt>
                <c:pt idx="56">
                  <c:v>1.7168366773539429E-3</c:v>
                </c:pt>
                <c:pt idx="57">
                  <c:v>1.7470668543575474E-3</c:v>
                </c:pt>
                <c:pt idx="58">
                  <c:v>1.7773008318573841E-3</c:v>
                </c:pt>
                <c:pt idx="59">
                  <c:v>1.8075386098167995E-3</c:v>
                </c:pt>
                <c:pt idx="60">
                  <c:v>1.8377801881991397E-3</c:v>
                </c:pt>
                <c:pt idx="61">
                  <c:v>1.8680255669677507E-3</c:v>
                </c:pt>
                <c:pt idx="62">
                  <c:v>1.8982747460859785E-3</c:v>
                </c:pt>
                <c:pt idx="63">
                  <c:v>1.9285277255171695E-3</c:v>
                </c:pt>
                <c:pt idx="64">
                  <c:v>1.9587845052246701E-3</c:v>
                </c:pt>
                <c:pt idx="65">
                  <c:v>1.9890450851718267E-3</c:v>
                </c:pt>
                <c:pt idx="66">
                  <c:v>2.0193094653219849E-3</c:v>
                </c:pt>
                <c:pt idx="67">
                  <c:v>2.0495776456384909E-3</c:v>
                </c:pt>
                <c:pt idx="68">
                  <c:v>2.0798496260846901E-3</c:v>
                </c:pt>
                <c:pt idx="69">
                  <c:v>2.1101254066239307E-3</c:v>
                </c:pt>
                <c:pt idx="70">
                  <c:v>2.1404049872195577E-3</c:v>
                </c:pt>
                <c:pt idx="71">
                  <c:v>2.1706883678349171E-3</c:v>
                </c:pt>
                <c:pt idx="72">
                  <c:v>2.2009755484333556E-3</c:v>
                </c:pt>
                <c:pt idx="73">
                  <c:v>2.2312665289782184E-3</c:v>
                </c:pt>
                <c:pt idx="74">
                  <c:v>2.2615613094328526E-3</c:v>
                </c:pt>
                <c:pt idx="75">
                  <c:v>2.2918598897606044E-3</c:v>
                </c:pt>
                <c:pt idx="76">
                  <c:v>2.3221622699248195E-3</c:v>
                </c:pt>
                <c:pt idx="77">
                  <c:v>2.352468449888844E-3</c:v>
                </c:pt>
                <c:pt idx="78">
                  <c:v>2.3827784296160249E-3</c:v>
                </c:pt>
                <c:pt idx="79">
                  <c:v>2.4130922090697072E-3</c:v>
                </c:pt>
                <c:pt idx="80">
                  <c:v>2.4434097882132379E-3</c:v>
                </c:pt>
                <c:pt idx="81">
                  <c:v>2.4737311670099621E-3</c:v>
                </c:pt>
                <c:pt idx="82">
                  <c:v>2.5040563454232284E-3</c:v>
                </c:pt>
                <c:pt idx="83">
                  <c:v>2.5343853234163793E-3</c:v>
                </c:pt>
                <c:pt idx="84">
                  <c:v>2.5647181009527645E-3</c:v>
                </c:pt>
                <c:pt idx="85">
                  <c:v>2.5950546779957284E-3</c:v>
                </c:pt>
                <c:pt idx="86">
                  <c:v>2.6253950545086181E-3</c:v>
                </c:pt>
                <c:pt idx="87">
                  <c:v>2.6557392304547784E-3</c:v>
                </c:pt>
                <c:pt idx="88">
                  <c:v>2.6860872057975558E-3</c:v>
                </c:pt>
                <c:pt idx="89">
                  <c:v>2.716438980500298E-3</c:v>
                </c:pt>
                <c:pt idx="90">
                  <c:v>2.7467945545263496E-3</c:v>
                </c:pt>
                <c:pt idx="91">
                  <c:v>2.7771539278390565E-3</c:v>
                </c:pt>
                <c:pt idx="92">
                  <c:v>2.8075171004017666E-3</c:v>
                </c:pt>
                <c:pt idx="93">
                  <c:v>2.8378840721778238E-3</c:v>
                </c:pt>
                <c:pt idx="94">
                  <c:v>2.8682548431305768E-3</c:v>
                </c:pt>
                <c:pt idx="95">
                  <c:v>2.8986294132233698E-3</c:v>
                </c:pt>
                <c:pt idx="96">
                  <c:v>2.9290077824195501E-3</c:v>
                </c:pt>
                <c:pt idx="97">
                  <c:v>2.9593899506824631E-3</c:v>
                </c:pt>
                <c:pt idx="98">
                  <c:v>2.9897759179754561E-3</c:v>
                </c:pt>
                <c:pt idx="99">
                  <c:v>3.0201656842618737E-3</c:v>
                </c:pt>
                <c:pt idx="100">
                  <c:v>3.0505592495050629E-3</c:v>
                </c:pt>
                <c:pt idx="101">
                  <c:v>3.0809566136683706E-3</c:v>
                </c:pt>
                <c:pt idx="102">
                  <c:v>3.1113577767151409E-3</c:v>
                </c:pt>
                <c:pt idx="103">
                  <c:v>3.1417627386087221E-3</c:v>
                </c:pt>
                <c:pt idx="104">
                  <c:v>3.1721714993124595E-3</c:v>
                </c:pt>
                <c:pt idx="105">
                  <c:v>3.2025840587896997E-3</c:v>
                </c:pt>
                <c:pt idx="106">
                  <c:v>3.2330004170037876E-3</c:v>
                </c:pt>
                <c:pt idx="107">
                  <c:v>3.263420573918071E-3</c:v>
                </c:pt>
                <c:pt idx="108">
                  <c:v>3.2938445294958948E-3</c:v>
                </c:pt>
                <c:pt idx="109">
                  <c:v>3.3242722837006056E-3</c:v>
                </c:pt>
                <c:pt idx="110">
                  <c:v>3.3547038364955505E-3</c:v>
                </c:pt>
                <c:pt idx="111">
                  <c:v>3.3851391878440737E-3</c:v>
                </c:pt>
                <c:pt idx="112">
                  <c:v>3.4155783377095221E-3</c:v>
                </c:pt>
                <c:pt idx="113">
                  <c:v>3.4460212860552434E-3</c:v>
                </c:pt>
                <c:pt idx="114">
                  <c:v>3.4764680328445824E-3</c:v>
                </c:pt>
                <c:pt idx="115">
                  <c:v>3.5069185780408859E-3</c:v>
                </c:pt>
                <c:pt idx="116">
                  <c:v>3.5373729216074995E-3</c:v>
                </c:pt>
                <c:pt idx="117">
                  <c:v>3.5678310635077694E-3</c:v>
                </c:pt>
                <c:pt idx="118">
                  <c:v>3.5982930037050413E-3</c:v>
                </c:pt>
                <c:pt idx="119">
                  <c:v>3.6287587421626631E-3</c:v>
                </c:pt>
                <c:pt idx="120">
                  <c:v>3.6592282788439796E-3</c:v>
                </c:pt>
                <c:pt idx="121">
                  <c:v>3.6897016137123367E-3</c:v>
                </c:pt>
                <c:pt idx="122">
                  <c:v>3.7201787467310817E-3</c:v>
                </c:pt>
                <c:pt idx="123">
                  <c:v>3.7506596778635599E-3</c:v>
                </c:pt>
                <c:pt idx="124">
                  <c:v>3.781144407073118E-3</c:v>
                </c:pt>
                <c:pt idx="125">
                  <c:v>3.8116329343231008E-3</c:v>
                </c:pt>
                <c:pt idx="126">
                  <c:v>3.8421252595768566E-3</c:v>
                </c:pt>
                <c:pt idx="127">
                  <c:v>3.8726213827977307E-3</c:v>
                </c:pt>
                <c:pt idx="128">
                  <c:v>3.9031213039490689E-3</c:v>
                </c:pt>
                <c:pt idx="129">
                  <c:v>3.9336250229942173E-3</c:v>
                </c:pt>
                <c:pt idx="130">
                  <c:v>3.9641325398965229E-3</c:v>
                </c:pt>
                <c:pt idx="131">
                  <c:v>3.994643854619331E-3</c:v>
                </c:pt>
                <c:pt idx="132">
                  <c:v>4.0251589671259878E-3</c:v>
                </c:pt>
                <c:pt idx="133">
                  <c:v>4.0556778773798412E-3</c:v>
                </c:pt>
                <c:pt idx="134">
                  <c:v>4.0862005853442348E-3</c:v>
                </c:pt>
                <c:pt idx="135">
                  <c:v>4.1167270909825155E-3</c:v>
                </c:pt>
                <c:pt idx="136">
                  <c:v>4.1472573942580304E-3</c:v>
                </c:pt>
                <c:pt idx="137">
                  <c:v>4.1777914951341239E-3</c:v>
                </c:pt>
                <c:pt idx="138">
                  <c:v>4.2083293935741449E-3</c:v>
                </c:pt>
                <c:pt idx="139">
                  <c:v>4.2388710895414385E-3</c:v>
                </c:pt>
                <c:pt idx="140">
                  <c:v>4.2694165829993492E-3</c:v>
                </c:pt>
                <c:pt idx="141">
                  <c:v>4.2999658739112257E-3</c:v>
                </c:pt>
                <c:pt idx="142">
                  <c:v>4.3305189622404126E-3</c:v>
                </c:pt>
                <c:pt idx="143">
                  <c:v>4.3610758479502559E-3</c:v>
                </c:pt>
                <c:pt idx="144">
                  <c:v>4.3916365310041026E-3</c:v>
                </c:pt>
                <c:pt idx="145">
                  <c:v>4.4222010113652991E-3</c:v>
                </c:pt>
                <c:pt idx="146">
                  <c:v>4.4527692889971887E-3</c:v>
                </c:pt>
                <c:pt idx="147">
                  <c:v>4.4833413638631229E-3</c:v>
                </c:pt>
                <c:pt idx="148">
                  <c:v>4.5139172359264425E-3</c:v>
                </c:pt>
                <c:pt idx="149">
                  <c:v>4.5444969051504974E-3</c:v>
                </c:pt>
                <c:pt idx="150">
                  <c:v>4.5750803714986309E-3</c:v>
                </c:pt>
                <c:pt idx="151">
                  <c:v>4.6056676349341928E-3</c:v>
                </c:pt>
                <c:pt idx="152">
                  <c:v>4.6362586954205257E-3</c:v>
                </c:pt>
                <c:pt idx="153">
                  <c:v>4.6668535529209776E-3</c:v>
                </c:pt>
                <c:pt idx="154">
                  <c:v>4.6974522073988936E-3</c:v>
                </c:pt>
                <c:pt idx="155">
                  <c:v>4.7280546588176209E-3</c:v>
                </c:pt>
                <c:pt idx="156">
                  <c:v>4.7586609071405056E-3</c:v>
                </c:pt>
                <c:pt idx="157">
                  <c:v>4.7892709523308938E-3</c:v>
                </c:pt>
                <c:pt idx="158">
                  <c:v>4.8198847943521318E-3</c:v>
                </c:pt>
                <c:pt idx="159">
                  <c:v>4.8505024331675648E-3</c:v>
                </c:pt>
                <c:pt idx="160">
                  <c:v>4.8811238687405381E-3</c:v>
                </c:pt>
                <c:pt idx="161">
                  <c:v>4.9117491010344022E-3</c:v>
                </c:pt>
                <c:pt idx="162">
                  <c:v>4.9423781300124972E-3</c:v>
                </c:pt>
                <c:pt idx="163">
                  <c:v>4.9730109556381736E-3</c:v>
                </c:pt>
                <c:pt idx="164">
                  <c:v>5.0036475778747775E-3</c:v>
                </c:pt>
                <c:pt idx="165">
                  <c:v>5.0342879966856543E-3</c:v>
                </c:pt>
                <c:pt idx="166">
                  <c:v>5.0649322120341483E-3</c:v>
                </c:pt>
                <c:pt idx="167">
                  <c:v>5.0955802238836084E-3</c:v>
                </c:pt>
                <c:pt idx="168">
                  <c:v>5.1262320321973798E-3</c:v>
                </c:pt>
                <c:pt idx="169">
                  <c:v>5.156887636938807E-3</c:v>
                </c:pt>
                <c:pt idx="170">
                  <c:v>5.1875470380712404E-3</c:v>
                </c:pt>
                <c:pt idx="171">
                  <c:v>5.2182102355580219E-3</c:v>
                </c:pt>
                <c:pt idx="172">
                  <c:v>5.2488772293624985E-3</c:v>
                </c:pt>
                <c:pt idx="173">
                  <c:v>5.2795480194480172E-3</c:v>
                </c:pt>
                <c:pt idx="174">
                  <c:v>5.3102226057779259E-3</c:v>
                </c:pt>
                <c:pt idx="175">
                  <c:v>5.3409009883155674E-3</c:v>
                </c:pt>
                <c:pt idx="176">
                  <c:v>5.3715831670242903E-3</c:v>
                </c:pt>
                <c:pt idx="177">
                  <c:v>5.4022691418674391E-3</c:v>
                </c:pt>
                <c:pt idx="178">
                  <c:v>5.43295891280836E-3</c:v>
                </c:pt>
                <c:pt idx="179">
                  <c:v>5.4636524798104026E-3</c:v>
                </c:pt>
                <c:pt idx="180">
                  <c:v>5.4943498428369078E-3</c:v>
                </c:pt>
                <c:pt idx="181">
                  <c:v>5.5250510018512253E-3</c:v>
                </c:pt>
                <c:pt idx="182">
                  <c:v>5.5557559568166996E-3</c:v>
                </c:pt>
                <c:pt idx="183">
                  <c:v>5.5864647076966784E-3</c:v>
                </c:pt>
                <c:pt idx="184">
                  <c:v>5.6171772544545071E-3</c:v>
                </c:pt>
                <c:pt idx="185">
                  <c:v>5.6478935970535318E-3</c:v>
                </c:pt>
                <c:pt idx="186">
                  <c:v>5.6786137354570988E-3</c:v>
                </c:pt>
                <c:pt idx="187">
                  <c:v>5.7093376696285532E-3</c:v>
                </c:pt>
                <c:pt idx="188">
                  <c:v>5.7400653995312431E-3</c:v>
                </c:pt>
                <c:pt idx="189">
                  <c:v>5.7707969251285128E-3</c:v>
                </c:pt>
                <c:pt idx="190">
                  <c:v>5.801532246383711E-3</c:v>
                </c:pt>
                <c:pt idx="191">
                  <c:v>5.8322713632601806E-3</c:v>
                </c:pt>
                <c:pt idx="192">
                  <c:v>5.8630142757212711E-3</c:v>
                </c:pt>
                <c:pt idx="193">
                  <c:v>5.893760983730326E-3</c:v>
                </c:pt>
                <c:pt idx="194">
                  <c:v>5.9245114872506924E-3</c:v>
                </c:pt>
                <c:pt idx="195">
                  <c:v>5.9552657862457165E-3</c:v>
                </c:pt>
                <c:pt idx="196">
                  <c:v>5.9860238806787452E-3</c:v>
                </c:pt>
                <c:pt idx="197">
                  <c:v>6.016785770513124E-3</c:v>
                </c:pt>
                <c:pt idx="198">
                  <c:v>6.047551455712198E-3</c:v>
                </c:pt>
                <c:pt idx="199">
                  <c:v>6.0783209362393151E-3</c:v>
                </c:pt>
                <c:pt idx="200">
                  <c:v>6.1090942120578199E-3</c:v>
                </c:pt>
                <c:pt idx="201">
                  <c:v>6.1398712831310601E-3</c:v>
                </c:pt>
                <c:pt idx="202">
                  <c:v>6.170652149422382E-3</c:v>
                </c:pt>
                <c:pt idx="203">
                  <c:v>6.2014368108951317E-3</c:v>
                </c:pt>
                <c:pt idx="204">
                  <c:v>6.2322252675126519E-3</c:v>
                </c:pt>
                <c:pt idx="205">
                  <c:v>6.2630175192382939E-3</c:v>
                </c:pt>
                <c:pt idx="206">
                  <c:v>6.2938135660353996E-3</c:v>
                </c:pt>
                <c:pt idx="207">
                  <c:v>6.3246134078673195E-3</c:v>
                </c:pt>
                <c:pt idx="208">
                  <c:v>6.3554170446973954E-3</c:v>
                </c:pt>
                <c:pt idx="209">
                  <c:v>6.3862244764889761E-3</c:v>
                </c:pt>
                <c:pt idx="210">
                  <c:v>6.4170357032054069E-3</c:v>
                </c:pt>
                <c:pt idx="211">
                  <c:v>6.4478507248100364E-3</c:v>
                </c:pt>
                <c:pt idx="212">
                  <c:v>6.4786695412662049E-3</c:v>
                </c:pt>
                <c:pt idx="213">
                  <c:v>6.5094921525372645E-3</c:v>
                </c:pt>
                <c:pt idx="214">
                  <c:v>6.5403185585865579E-3</c:v>
                </c:pt>
                <c:pt idx="215">
                  <c:v>6.5711487593774331E-3</c:v>
                </c:pt>
                <c:pt idx="216">
                  <c:v>6.6019827548732353E-3</c:v>
                </c:pt>
                <c:pt idx="217">
                  <c:v>6.6328205450373115E-3</c:v>
                </c:pt>
                <c:pt idx="218">
                  <c:v>6.6636621298330062E-3</c:v>
                </c:pt>
                <c:pt idx="219">
                  <c:v>6.694507509223669E-3</c:v>
                </c:pt>
                <c:pt idx="220">
                  <c:v>6.7253566831726418E-3</c:v>
                </c:pt>
                <c:pt idx="221">
                  <c:v>6.7562096516432741E-3</c:v>
                </c:pt>
                <c:pt idx="222">
                  <c:v>6.7870664145989095E-3</c:v>
                </c:pt>
                <c:pt idx="223">
                  <c:v>6.8179269720028968E-3</c:v>
                </c:pt>
                <c:pt idx="224">
                  <c:v>6.8487913238185786E-3</c:v>
                </c:pt>
                <c:pt idx="225">
                  <c:v>6.8796594700093038E-3</c:v>
                </c:pt>
                <c:pt idx="226">
                  <c:v>6.9105314105384202E-3</c:v>
                </c:pt>
                <c:pt idx="227">
                  <c:v>6.9414071453692697E-3</c:v>
                </c:pt>
                <c:pt idx="228">
                  <c:v>6.9722866744652019E-3</c:v>
                </c:pt>
                <c:pt idx="229">
                  <c:v>7.0031699977895602E-3</c:v>
                </c:pt>
                <c:pt idx="230">
                  <c:v>7.0340571153056936E-3</c:v>
                </c:pt>
                <c:pt idx="231">
                  <c:v>7.0649480269769456E-3</c:v>
                </c:pt>
                <c:pt idx="232">
                  <c:v>7.0958427327666648E-3</c:v>
                </c:pt>
                <c:pt idx="233">
                  <c:v>7.126741232638195E-3</c:v>
                </c:pt>
                <c:pt idx="234">
                  <c:v>7.1576435265548865E-3</c:v>
                </c:pt>
                <c:pt idx="235">
                  <c:v>7.1885496144800795E-3</c:v>
                </c:pt>
                <c:pt idx="236">
                  <c:v>7.2194594963771244E-3</c:v>
                </c:pt>
                <c:pt idx="237">
                  <c:v>7.2503731722093658E-3</c:v>
                </c:pt>
                <c:pt idx="238">
                  <c:v>7.2812906419401505E-3</c:v>
                </c:pt>
                <c:pt idx="239">
                  <c:v>7.312211905532824E-3</c:v>
                </c:pt>
                <c:pt idx="240">
                  <c:v>7.3431369629507349E-3</c:v>
                </c:pt>
                <c:pt idx="241">
                  <c:v>7.3740658141572242E-3</c:v>
                </c:pt>
                <c:pt idx="242">
                  <c:v>7.4049984591156434E-3</c:v>
                </c:pt>
                <c:pt idx="243">
                  <c:v>7.4359348977893359E-3</c:v>
                </c:pt>
                <c:pt idx="244">
                  <c:v>7.4668751301416487E-3</c:v>
                </c:pt>
                <c:pt idx="245">
                  <c:v>7.4978191561359264E-3</c:v>
                </c:pt>
                <c:pt idx="246">
                  <c:v>7.5287669757355194E-3</c:v>
                </c:pt>
                <c:pt idx="247">
                  <c:v>7.5597185889037695E-3</c:v>
                </c:pt>
                <c:pt idx="248">
                  <c:v>7.5906739956040246E-3</c:v>
                </c:pt>
                <c:pt idx="249">
                  <c:v>7.62163319579963E-3</c:v>
                </c:pt>
                <c:pt idx="250">
                  <c:v>7.6525961894539311E-3</c:v>
                </c:pt>
                <c:pt idx="251">
                  <c:v>7.6835629765302782E-3</c:v>
                </c:pt>
                <c:pt idx="252">
                  <c:v>7.7145335569920141E-3</c:v>
                </c:pt>
                <c:pt idx="253">
                  <c:v>7.745507930802485E-3</c:v>
                </c:pt>
                <c:pt idx="254">
                  <c:v>7.7764860979250379E-3</c:v>
                </c:pt>
                <c:pt idx="255">
                  <c:v>7.8074680583230189E-3</c:v>
                </c:pt>
                <c:pt idx="256">
                  <c:v>7.8384538119597742E-3</c:v>
                </c:pt>
                <c:pt idx="257">
                  <c:v>7.8694433587986508E-3</c:v>
                </c:pt>
                <c:pt idx="258">
                  <c:v>7.9004366988029914E-3</c:v>
                </c:pt>
                <c:pt idx="259">
                  <c:v>7.9314338319361466E-3</c:v>
                </c:pt>
                <c:pt idx="260">
                  <c:v>7.9624347581614598E-3</c:v>
                </c:pt>
                <c:pt idx="261">
                  <c:v>7.9934394774422799E-3</c:v>
                </c:pt>
                <c:pt idx="262">
                  <c:v>8.0244479897419469E-3</c:v>
                </c:pt>
                <c:pt idx="263">
                  <c:v>8.0554602950238148E-3</c:v>
                </c:pt>
                <c:pt idx="264">
                  <c:v>8.0864763932512237E-3</c:v>
                </c:pt>
                <c:pt idx="265">
                  <c:v>8.1174962843875258E-3</c:v>
                </c:pt>
                <c:pt idx="266">
                  <c:v>8.1485199683960612E-3</c:v>
                </c:pt>
                <c:pt idx="267">
                  <c:v>8.1795474452401803E-3</c:v>
                </c:pt>
                <c:pt idx="268">
                  <c:v>8.2105787148832269E-3</c:v>
                </c:pt>
                <c:pt idx="269">
                  <c:v>8.2416137772885478E-3</c:v>
                </c:pt>
                <c:pt idx="270">
                  <c:v>8.2726526324194867E-3</c:v>
                </c:pt>
                <c:pt idx="271">
                  <c:v>8.3036952802393958E-3</c:v>
                </c:pt>
                <c:pt idx="272">
                  <c:v>8.3347417207116168E-3</c:v>
                </c:pt>
                <c:pt idx="273">
                  <c:v>8.3657919537994951E-3</c:v>
                </c:pt>
                <c:pt idx="274">
                  <c:v>8.3968459794663795E-3</c:v>
                </c:pt>
                <c:pt idx="275">
                  <c:v>8.4279037976756153E-3</c:v>
                </c:pt>
                <c:pt idx="276">
                  <c:v>8.4589654083905511E-3</c:v>
                </c:pt>
                <c:pt idx="277">
                  <c:v>8.4900308115745272E-3</c:v>
                </c:pt>
                <c:pt idx="278">
                  <c:v>8.5211000071908939E-3</c:v>
                </c:pt>
                <c:pt idx="279">
                  <c:v>8.5521729952029984E-3</c:v>
                </c:pt>
                <c:pt idx="280">
                  <c:v>8.5832497755741824E-3</c:v>
                </c:pt>
                <c:pt idx="281">
                  <c:v>8.6143303482677964E-3</c:v>
                </c:pt>
                <c:pt idx="282">
                  <c:v>8.6454147132471858E-3</c:v>
                </c:pt>
                <c:pt idx="283">
                  <c:v>8.6765028704756959E-3</c:v>
                </c:pt>
                <c:pt idx="284">
                  <c:v>8.7075948199166735E-3</c:v>
                </c:pt>
                <c:pt idx="285">
                  <c:v>8.7386905615334624E-3</c:v>
                </c:pt>
                <c:pt idx="286">
                  <c:v>8.7697900952894113E-3</c:v>
                </c:pt>
                <c:pt idx="287">
                  <c:v>8.8008934211478637E-3</c:v>
                </c:pt>
                <c:pt idx="288">
                  <c:v>8.8320005390721702E-3</c:v>
                </c:pt>
                <c:pt idx="289">
                  <c:v>8.8631114490256725E-3</c:v>
                </c:pt>
                <c:pt idx="290">
                  <c:v>8.8942261509717211E-3</c:v>
                </c:pt>
                <c:pt idx="291">
                  <c:v>8.9253446448736579E-3</c:v>
                </c:pt>
                <c:pt idx="292">
                  <c:v>8.9564669306948317E-3</c:v>
                </c:pt>
                <c:pt idx="293">
                  <c:v>8.987593008398586E-3</c:v>
                </c:pt>
                <c:pt idx="294">
                  <c:v>9.0187228779482747E-3</c:v>
                </c:pt>
                <c:pt idx="295">
                  <c:v>9.0498565393072328E-3</c:v>
                </c:pt>
                <c:pt idx="296">
                  <c:v>9.0809939924388142E-3</c:v>
                </c:pt>
                <c:pt idx="297">
                  <c:v>9.1121352373063624E-3</c:v>
                </c:pt>
                <c:pt idx="298">
                  <c:v>9.1432802738732229E-3</c:v>
                </c:pt>
                <c:pt idx="299">
                  <c:v>9.1744291021027425E-3</c:v>
                </c:pt>
                <c:pt idx="300">
                  <c:v>9.2055817219582683E-3</c:v>
                </c:pt>
                <c:pt idx="301">
                  <c:v>9.2367381334031474E-3</c:v>
                </c:pt>
                <c:pt idx="302">
                  <c:v>9.2678983364007216E-3</c:v>
                </c:pt>
                <c:pt idx="303">
                  <c:v>9.2990623309143414E-3</c:v>
                </c:pt>
                <c:pt idx="304">
                  <c:v>9.330230116907352E-3</c:v>
                </c:pt>
                <c:pt idx="305">
                  <c:v>9.3614016943431005E-3</c:v>
                </c:pt>
                <c:pt idx="306">
                  <c:v>9.3925770631849287E-3</c:v>
                </c:pt>
                <c:pt idx="307">
                  <c:v>9.4237562233961871E-3</c:v>
                </c:pt>
                <c:pt idx="308">
                  <c:v>9.454939174940221E-3</c:v>
                </c:pt>
                <c:pt idx="309">
                  <c:v>9.486125917780374E-3</c:v>
                </c:pt>
                <c:pt idx="310">
                  <c:v>9.5173164518799983E-3</c:v>
                </c:pt>
                <c:pt idx="311">
                  <c:v>9.5485107772024323E-3</c:v>
                </c:pt>
                <c:pt idx="312">
                  <c:v>9.5797088937110281E-3</c:v>
                </c:pt>
                <c:pt idx="313">
                  <c:v>9.6109108013691293E-3</c:v>
                </c:pt>
                <c:pt idx="314">
                  <c:v>9.6421165001400813E-3</c:v>
                </c:pt>
                <c:pt idx="315">
                  <c:v>9.6733259899872345E-3</c:v>
                </c:pt>
                <c:pt idx="316">
                  <c:v>9.7045392708739273E-3</c:v>
                </c:pt>
                <c:pt idx="317">
                  <c:v>9.7357563427635154E-3</c:v>
                </c:pt>
                <c:pt idx="318">
                  <c:v>9.7669772056193389E-3</c:v>
                </c:pt>
                <c:pt idx="319">
                  <c:v>9.798201859404743E-3</c:v>
                </c:pt>
                <c:pt idx="320">
                  <c:v>9.8294303040830783E-3</c:v>
                </c:pt>
                <c:pt idx="321">
                  <c:v>9.8606625396176883E-3</c:v>
                </c:pt>
                <c:pt idx="322">
                  <c:v>9.8918985659719183E-3</c:v>
                </c:pt>
                <c:pt idx="323">
                  <c:v>9.9231383831091188E-3</c:v>
                </c:pt>
                <c:pt idx="324">
                  <c:v>9.95438199099263E-3</c:v>
                </c:pt>
                <c:pt idx="325">
                  <c:v>9.9856293895858039E-3</c:v>
                </c:pt>
                <c:pt idx="326">
                  <c:v>1.0016880578851983E-2</c:v>
                </c:pt>
                <c:pt idx="327">
                  <c:v>1.0048135558754513E-2</c:v>
                </c:pt>
                <c:pt idx="328">
                  <c:v>1.0079394329256742E-2</c:v>
                </c:pt>
                <c:pt idx="329">
                  <c:v>1.0110656890322015E-2</c:v>
                </c:pt>
                <c:pt idx="330">
                  <c:v>1.0141923241913681E-2</c:v>
                </c:pt>
                <c:pt idx="331">
                  <c:v>1.0173193383995081E-2</c:v>
                </c:pt>
                <c:pt idx="332">
                  <c:v>1.0204467316529566E-2</c:v>
                </c:pt>
                <c:pt idx="333">
                  <c:v>1.0235745039480479E-2</c:v>
                </c:pt>
                <c:pt idx="334">
                  <c:v>1.026702655281117E-2</c:v>
                </c:pt>
                <c:pt idx="335">
                  <c:v>1.0298311856484979E-2</c:v>
                </c:pt>
                <c:pt idx="336">
                  <c:v>1.032960095046526E-2</c:v>
                </c:pt>
                <c:pt idx="337">
                  <c:v>1.036089383471535E-2</c:v>
                </c:pt>
                <c:pt idx="338">
                  <c:v>1.0392190509198606E-2</c:v>
                </c:pt>
                <c:pt idx="339">
                  <c:v>1.0423490973878362E-2</c:v>
                </c:pt>
                <c:pt idx="340">
                  <c:v>1.0454795228717976E-2</c:v>
                </c:pt>
                <c:pt idx="341">
                  <c:v>1.0486103273680785E-2</c:v>
                </c:pt>
                <c:pt idx="342">
                  <c:v>1.0517415108730142E-2</c:v>
                </c:pt>
                <c:pt idx="343">
                  <c:v>1.0548730733829385E-2</c:v>
                </c:pt>
                <c:pt idx="344">
                  <c:v>1.058005014894187E-2</c:v>
                </c:pt>
                <c:pt idx="345">
                  <c:v>1.0611373354030935E-2</c:v>
                </c:pt>
                <c:pt idx="346">
                  <c:v>1.0642700349059932E-2</c:v>
                </c:pt>
                <c:pt idx="347">
                  <c:v>1.0674031133992202E-2</c:v>
                </c:pt>
                <c:pt idx="348">
                  <c:v>1.0705365708791097E-2</c:v>
                </c:pt>
                <c:pt idx="349">
                  <c:v>1.0736704073419959E-2</c:v>
                </c:pt>
                <c:pt idx="350">
                  <c:v>1.0768046227842132E-2</c:v>
                </c:pt>
                <c:pt idx="351">
                  <c:v>1.079939217202097E-2</c:v>
                </c:pt>
                <c:pt idx="352">
                  <c:v>1.0830741905919811E-2</c:v>
                </c:pt>
                <c:pt idx="353">
                  <c:v>1.0862095429502004E-2</c:v>
                </c:pt>
                <c:pt idx="354">
                  <c:v>1.0893452742730901E-2</c:v>
                </c:pt>
                <c:pt idx="355">
                  <c:v>1.0924813845569838E-2</c:v>
                </c:pt>
                <c:pt idx="356">
                  <c:v>1.0956178737982165E-2</c:v>
                </c:pt>
                <c:pt idx="357">
                  <c:v>1.0987547419931234E-2</c:v>
                </c:pt>
                <c:pt idx="358">
                  <c:v>1.1018919891380385E-2</c:v>
                </c:pt>
                <c:pt idx="359">
                  <c:v>1.1050296152292966E-2</c:v>
                </c:pt>
                <c:pt idx="360">
                  <c:v>1.1081676202632323E-2</c:v>
                </c:pt>
                <c:pt idx="361">
                  <c:v>1.1113060042361803E-2</c:v>
                </c:pt>
                <c:pt idx="362">
                  <c:v>1.1144447671444747E-2</c:v>
                </c:pt>
                <c:pt idx="363">
                  <c:v>1.117583908984451E-2</c:v>
                </c:pt>
                <c:pt idx="364">
                  <c:v>1.120723429752443E-2</c:v>
                </c:pt>
                <c:pt idx="365">
                  <c:v>1.1238633294447858E-2</c:v>
                </c:pt>
                <c:pt idx="366">
                  <c:v>1.127003608057814E-2</c:v>
                </c:pt>
                <c:pt idx="367">
                  <c:v>1.1301442655878621E-2</c:v>
                </c:pt>
                <c:pt idx="368">
                  <c:v>1.1332853020312646E-2</c:v>
                </c:pt>
                <c:pt idx="369">
                  <c:v>1.1364267173843565E-2</c:v>
                </c:pt>
                <c:pt idx="370">
                  <c:v>1.1395685116434717E-2</c:v>
                </c:pt>
                <c:pt idx="371">
                  <c:v>1.1427106848049456E-2</c:v>
                </c:pt>
                <c:pt idx="372">
                  <c:v>1.1458532368651124E-2</c:v>
                </c:pt>
                <c:pt idx="373">
                  <c:v>1.1489961678203068E-2</c:v>
                </c:pt>
                <c:pt idx="374">
                  <c:v>1.1521394776668635E-2</c:v>
                </c:pt>
                <c:pt idx="375">
                  <c:v>1.1552831664011167E-2</c:v>
                </c:pt>
                <c:pt idx="376">
                  <c:v>1.1584272340194018E-2</c:v>
                </c:pt>
                <c:pt idx="377">
                  <c:v>1.1615716805180528E-2</c:v>
                </c:pt>
                <c:pt idx="378">
                  <c:v>1.1647165058934046E-2</c:v>
                </c:pt>
                <c:pt idx="379">
                  <c:v>1.1678617101417915E-2</c:v>
                </c:pt>
                <c:pt idx="380">
                  <c:v>1.1710072932595485E-2</c:v>
                </c:pt>
                <c:pt idx="381">
                  <c:v>1.1741532552430099E-2</c:v>
                </c:pt>
                <c:pt idx="382">
                  <c:v>1.1772995960885109E-2</c:v>
                </c:pt>
                <c:pt idx="383">
                  <c:v>1.1804463157923849E-2</c:v>
                </c:pt>
                <c:pt idx="384">
                  <c:v>1.1835934143509683E-2</c:v>
                </c:pt>
                <c:pt idx="385">
                  <c:v>1.1867408917605939E-2</c:v>
                </c:pt>
                <c:pt idx="386">
                  <c:v>1.1898887480175974E-2</c:v>
                </c:pt>
                <c:pt idx="387">
                  <c:v>1.1930369831183131E-2</c:v>
                </c:pt>
                <c:pt idx="388">
                  <c:v>1.1961855970590757E-2</c:v>
                </c:pt>
                <c:pt idx="389">
                  <c:v>1.1993345898362196E-2</c:v>
                </c:pt>
                <c:pt idx="390">
                  <c:v>1.2024839614460797E-2</c:v>
                </c:pt>
                <c:pt idx="391">
                  <c:v>1.2056337118849908E-2</c:v>
                </c:pt>
                <c:pt idx="392">
                  <c:v>1.2087838411492869E-2</c:v>
                </c:pt>
                <c:pt idx="393">
                  <c:v>1.2119343492353028E-2</c:v>
                </c:pt>
                <c:pt idx="394">
                  <c:v>1.2150852361393736E-2</c:v>
                </c:pt>
                <c:pt idx="395">
                  <c:v>1.2182365018578337E-2</c:v>
                </c:pt>
                <c:pt idx="396">
                  <c:v>1.2213881463870174E-2</c:v>
                </c:pt>
                <c:pt idx="397">
                  <c:v>1.2245401697232598E-2</c:v>
                </c:pt>
                <c:pt idx="398">
                  <c:v>1.2276925718628947E-2</c:v>
                </c:pt>
                <c:pt idx="399">
                  <c:v>1.2308453528022574E-2</c:v>
                </c:pt>
                <c:pt idx="400">
                  <c:v>1.2339985125376825E-2</c:v>
                </c:pt>
                <c:pt idx="401">
                  <c:v>1.2371520510655043E-2</c:v>
                </c:pt>
                <c:pt idx="402">
                  <c:v>1.2403059683820581E-2</c:v>
                </c:pt>
                <c:pt idx="403">
                  <c:v>1.2434602644836775E-2</c:v>
                </c:pt>
                <c:pt idx="404">
                  <c:v>1.246614939366698E-2</c:v>
                </c:pt>
                <c:pt idx="405">
                  <c:v>1.2497699930274534E-2</c:v>
                </c:pt>
                <c:pt idx="406">
                  <c:v>1.2529254254622793E-2</c:v>
                </c:pt>
                <c:pt idx="407">
                  <c:v>1.2560812366675094E-2</c:v>
                </c:pt>
                <c:pt idx="408">
                  <c:v>1.259237426639479E-2</c:v>
                </c:pt>
                <c:pt idx="409">
                  <c:v>1.2623939953745219E-2</c:v>
                </c:pt>
                <c:pt idx="410">
                  <c:v>1.2655509428689739E-2</c:v>
                </c:pt>
                <c:pt idx="411">
                  <c:v>1.2687082691191686E-2</c:v>
                </c:pt>
                <c:pt idx="412">
                  <c:v>1.271865974121441E-2</c:v>
                </c:pt>
                <c:pt idx="413">
                  <c:v>1.2750240578721258E-2</c:v>
                </c:pt>
                <c:pt idx="414">
                  <c:v>1.2781825203675575E-2</c:v>
                </c:pt>
                <c:pt idx="415">
                  <c:v>1.2813413616040705E-2</c:v>
                </c:pt>
                <c:pt idx="416">
                  <c:v>1.2845005815779997E-2</c:v>
                </c:pt>
                <c:pt idx="417">
                  <c:v>1.2876601802856798E-2</c:v>
                </c:pt>
                <c:pt idx="418">
                  <c:v>1.2908201577234452E-2</c:v>
                </c:pt>
                <c:pt idx="419">
                  <c:v>1.2939805138876307E-2</c:v>
                </c:pt>
                <c:pt idx="420">
                  <c:v>1.2971412487745707E-2</c:v>
                </c:pt>
                <c:pt idx="421">
                  <c:v>1.3003023623805999E-2</c:v>
                </c:pt>
                <c:pt idx="422">
                  <c:v>1.3034638547020532E-2</c:v>
                </c:pt>
                <c:pt idx="423">
                  <c:v>1.3066257257352646E-2</c:v>
                </c:pt>
                <c:pt idx="424">
                  <c:v>1.3097879754765691E-2</c:v>
                </c:pt>
                <c:pt idx="425">
                  <c:v>1.3129506039223015E-2</c:v>
                </c:pt>
                <c:pt idx="426">
                  <c:v>1.3161136110687961E-2</c:v>
                </c:pt>
                <c:pt idx="427">
                  <c:v>1.3192769969123878E-2</c:v>
                </c:pt>
                <c:pt idx="428">
                  <c:v>1.3224407614494109E-2</c:v>
                </c:pt>
                <c:pt idx="429">
                  <c:v>1.3256049046761998E-2</c:v>
                </c:pt>
                <c:pt idx="430">
                  <c:v>1.3287694265890899E-2</c:v>
                </c:pt>
                <c:pt idx="431">
                  <c:v>1.3319343271844156E-2</c:v>
                </c:pt>
                <c:pt idx="432">
                  <c:v>1.335099606458511E-2</c:v>
                </c:pt>
                <c:pt idx="433">
                  <c:v>1.3382652644077113E-2</c:v>
                </c:pt>
                <c:pt idx="434">
                  <c:v>1.3414313010283504E-2</c:v>
                </c:pt>
                <c:pt idx="435">
                  <c:v>1.3445977163167637E-2</c:v>
                </c:pt>
                <c:pt idx="436">
                  <c:v>1.3477645102692854E-2</c:v>
                </c:pt>
                <c:pt idx="437">
                  <c:v>1.3509316828822501E-2</c:v>
                </c:pt>
                <c:pt idx="438">
                  <c:v>1.3540992341519925E-2</c:v>
                </c:pt>
                <c:pt idx="439">
                  <c:v>1.3572671640748477E-2</c:v>
                </c:pt>
                <c:pt idx="440">
                  <c:v>1.3604354726471493E-2</c:v>
                </c:pt>
                <c:pt idx="441">
                  <c:v>1.3636041598652327E-2</c:v>
                </c:pt>
                <c:pt idx="442">
                  <c:v>1.3667732257254319E-2</c:v>
                </c:pt>
                <c:pt idx="443">
                  <c:v>1.3699426702240827E-2</c:v>
                </c:pt>
                <c:pt idx="444">
                  <c:v>1.3731124933575183E-2</c:v>
                </c:pt>
                <c:pt idx="445">
                  <c:v>1.376282695122074E-2</c:v>
                </c:pt>
                <c:pt idx="446">
                  <c:v>1.3794532755140842E-2</c:v>
                </c:pt>
                <c:pt idx="447">
                  <c:v>1.3826242345298842E-2</c:v>
                </c:pt>
                <c:pt idx="448">
                  <c:v>1.385795572165808E-2</c:v>
                </c:pt>
                <c:pt idx="449">
                  <c:v>1.3889672884181897E-2</c:v>
                </c:pt>
                <c:pt idx="450">
                  <c:v>1.3921393832833648E-2</c:v>
                </c:pt>
                <c:pt idx="451">
                  <c:v>1.3953118567576679E-2</c:v>
                </c:pt>
                <c:pt idx="452">
                  <c:v>1.3984847088374334E-2</c:v>
                </c:pt>
                <c:pt idx="453">
                  <c:v>1.4016579395189957E-2</c:v>
                </c:pt>
                <c:pt idx="454">
                  <c:v>1.4048315487986896E-2</c:v>
                </c:pt>
                <c:pt idx="455">
                  <c:v>1.4080055366728492E-2</c:v>
                </c:pt>
                <c:pt idx="456">
                  <c:v>1.4111799031378106E-2</c:v>
                </c:pt>
                <c:pt idx="457">
                  <c:v>1.4143546481899067E-2</c:v>
                </c:pt>
                <c:pt idx="458">
                  <c:v>1.417529771825473E-2</c:v>
                </c:pt>
                <c:pt idx="459">
                  <c:v>1.4207052740408441E-2</c:v>
                </c:pt>
                <c:pt idx="460">
                  <c:v>1.4238811548323547E-2</c:v>
                </c:pt>
                <c:pt idx="461">
                  <c:v>1.427057414196339E-2</c:v>
                </c:pt>
                <c:pt idx="462">
                  <c:v>1.4302340521291316E-2</c:v>
                </c:pt>
                <c:pt idx="463">
                  <c:v>1.4334110686270676E-2</c:v>
                </c:pt>
                <c:pt idx="464">
                  <c:v>1.4365884636864815E-2</c:v>
                </c:pt>
                <c:pt idx="465">
                  <c:v>1.4397662373037074E-2</c:v>
                </c:pt>
                <c:pt idx="466">
                  <c:v>1.4429443894750803E-2</c:v>
                </c:pt>
                <c:pt idx="467">
                  <c:v>1.4461229201969352E-2</c:v>
                </c:pt>
                <c:pt idx="468">
                  <c:v>1.4493018294656062E-2</c:v>
                </c:pt>
                <c:pt idx="469">
                  <c:v>1.4524811172774278E-2</c:v>
                </c:pt>
                <c:pt idx="470">
                  <c:v>1.4556607836287349E-2</c:v>
                </c:pt>
                <c:pt idx="471">
                  <c:v>1.4588408285158621E-2</c:v>
                </c:pt>
                <c:pt idx="472">
                  <c:v>1.4620212519351443E-2</c:v>
                </c:pt>
                <c:pt idx="473">
                  <c:v>1.4652020538829155E-2</c:v>
                </c:pt>
                <c:pt idx="474">
                  <c:v>1.4683832343555107E-2</c:v>
                </c:pt>
                <c:pt idx="475">
                  <c:v>1.4715647933492643E-2</c:v>
                </c:pt>
                <c:pt idx="476">
                  <c:v>1.4747467308605114E-2</c:v>
                </c:pt>
                <c:pt idx="477">
                  <c:v>1.4779290468855861E-2</c:v>
                </c:pt>
                <c:pt idx="478">
                  <c:v>1.4811117414208232E-2</c:v>
                </c:pt>
                <c:pt idx="479">
                  <c:v>1.4842948144625574E-2</c:v>
                </c:pt>
                <c:pt idx="480">
                  <c:v>1.487478266007123E-2</c:v>
                </c:pt>
                <c:pt idx="481">
                  <c:v>1.4906620960508552E-2</c:v>
                </c:pt>
                <c:pt idx="482">
                  <c:v>1.4938463045900881E-2</c:v>
                </c:pt>
                <c:pt idx="483">
                  <c:v>1.4970308916211561E-2</c:v>
                </c:pt>
                <c:pt idx="484">
                  <c:v>1.5002158571403947E-2</c:v>
                </c:pt>
                <c:pt idx="485">
                  <c:v>1.503401201144138E-2</c:v>
                </c:pt>
                <c:pt idx="486">
                  <c:v>1.5065869236287204E-2</c:v>
                </c:pt>
                <c:pt idx="487">
                  <c:v>1.5097730245904769E-2</c:v>
                </c:pt>
                <c:pt idx="488">
                  <c:v>1.5129595040257418E-2</c:v>
                </c:pt>
                <c:pt idx="489">
                  <c:v>1.5161463619308502E-2</c:v>
                </c:pt>
                <c:pt idx="490">
                  <c:v>1.5193335983021361E-2</c:v>
                </c:pt>
                <c:pt idx="491">
                  <c:v>1.5225212131359345E-2</c:v>
                </c:pt>
                <c:pt idx="492">
                  <c:v>1.5257092064285799E-2</c:v>
                </c:pt>
                <c:pt idx="493">
                  <c:v>1.5288975781764072E-2</c:v>
                </c:pt>
                <c:pt idx="494">
                  <c:v>1.5320863283757508E-2</c:v>
                </c:pt>
                <c:pt idx="495">
                  <c:v>1.5352754570229448E-2</c:v>
                </c:pt>
                <c:pt idx="496">
                  <c:v>1.5384649641143243E-2</c:v>
                </c:pt>
                <c:pt idx="497">
                  <c:v>1.5416548496462247E-2</c:v>
                </c:pt>
                <c:pt idx="498">
                  <c:v>1.544845113614979E-2</c:v>
                </c:pt>
                <c:pt idx="499">
                  <c:v>1.5480357560169229E-2</c:v>
                </c:pt>
                <c:pt idx="500">
                  <c:v>1.551226776848391E-2</c:v>
                </c:pt>
                <c:pt idx="501">
                  <c:v>1.5544181761057173E-2</c:v>
                </c:pt>
                <c:pt idx="502">
                  <c:v>1.5576099537852375E-2</c:v>
                </c:pt>
                <c:pt idx="503">
                  <c:v>1.560802109883285E-2</c:v>
                </c:pt>
                <c:pt idx="504">
                  <c:v>1.5639946443961945E-2</c:v>
                </c:pt>
                <c:pt idx="505">
                  <c:v>1.5671875573203018E-2</c:v>
                </c:pt>
                <c:pt idx="506">
                  <c:v>1.5703808486519408E-2</c:v>
                </c:pt>
                <c:pt idx="507">
                  <c:v>1.573574518387446E-2</c:v>
                </c:pt>
                <c:pt idx="508">
                  <c:v>1.5767685665231516E-2</c:v>
                </c:pt>
                <c:pt idx="509">
                  <c:v>1.5799629930553932E-2</c:v>
                </c:pt>
                <c:pt idx="510">
                  <c:v>1.5831577979805049E-2</c:v>
                </c:pt>
                <c:pt idx="511">
                  <c:v>1.5863529812948213E-2</c:v>
                </c:pt>
                <c:pt idx="512">
                  <c:v>1.589548542994677E-2</c:v>
                </c:pt>
                <c:pt idx="513">
                  <c:v>1.5927444830764068E-2</c:v>
                </c:pt>
                <c:pt idx="514">
                  <c:v>1.5959408015363455E-2</c:v>
                </c:pt>
                <c:pt idx="515">
                  <c:v>1.599137498370827E-2</c:v>
                </c:pt>
                <c:pt idx="516">
                  <c:v>1.6023345735761862E-2</c:v>
                </c:pt>
                <c:pt idx="517">
                  <c:v>1.605532027148758E-2</c:v>
                </c:pt>
                <c:pt idx="518">
                  <c:v>1.6087298590848773E-2</c:v>
                </c:pt>
                <c:pt idx="519">
                  <c:v>1.6119280693808778E-2</c:v>
                </c:pt>
                <c:pt idx="520">
                  <c:v>1.6151266580330947E-2</c:v>
                </c:pt>
                <c:pt idx="521">
                  <c:v>1.6183256250378628E-2</c:v>
                </c:pt>
                <c:pt idx="522">
                  <c:v>1.6215249703915163E-2</c:v>
                </c:pt>
                <c:pt idx="523">
                  <c:v>1.62472469409039E-2</c:v>
                </c:pt>
                <c:pt idx="524">
                  <c:v>1.6279247961308183E-2</c:v>
                </c:pt>
                <c:pt idx="525">
                  <c:v>1.631125276509136E-2</c:v>
                </c:pt>
                <c:pt idx="526">
                  <c:v>1.6343261352216774E-2</c:v>
                </c:pt>
                <c:pt idx="527">
                  <c:v>1.6375273722647781E-2</c:v>
                </c:pt>
                <c:pt idx="528">
                  <c:v>1.6407289876347722E-2</c:v>
                </c:pt>
                <c:pt idx="529">
                  <c:v>1.6439309813279936E-2</c:v>
                </c:pt>
                <c:pt idx="530">
                  <c:v>1.6471333533407774E-2</c:v>
                </c:pt>
                <c:pt idx="531">
                  <c:v>1.6503361036694586E-2</c:v>
                </c:pt>
                <c:pt idx="532">
                  <c:v>1.6535392323103717E-2</c:v>
                </c:pt>
                <c:pt idx="533">
                  <c:v>1.6567427392598508E-2</c:v>
                </c:pt>
                <c:pt idx="534">
                  <c:v>1.6599466245142309E-2</c:v>
                </c:pt>
                <c:pt idx="535">
                  <c:v>1.6631508880698469E-2</c:v>
                </c:pt>
                <c:pt idx="536">
                  <c:v>1.6663555299230328E-2</c:v>
                </c:pt>
                <c:pt idx="537">
                  <c:v>1.6695605500701233E-2</c:v>
                </c:pt>
                <c:pt idx="538">
                  <c:v>1.6727659485074535E-2</c:v>
                </c:pt>
                <c:pt idx="539">
                  <c:v>1.675971725231358E-2</c:v>
                </c:pt>
                <c:pt idx="540">
                  <c:v>1.6791778802381706E-2</c:v>
                </c:pt>
                <c:pt idx="541">
                  <c:v>1.6823844135242266E-2</c:v>
                </c:pt>
                <c:pt idx="542">
                  <c:v>1.6855913250858601E-2</c:v>
                </c:pt>
                <c:pt idx="543">
                  <c:v>1.6887986149194074E-2</c:v>
                </c:pt>
                <c:pt idx="544">
                  <c:v>1.692006283021201E-2</c:v>
                </c:pt>
                <c:pt idx="545">
                  <c:v>1.695214329387576E-2</c:v>
                </c:pt>
                <c:pt idx="546">
                  <c:v>1.6984227540148673E-2</c:v>
                </c:pt>
                <c:pt idx="547">
                  <c:v>1.7016315568994106E-2</c:v>
                </c:pt>
                <c:pt idx="548">
                  <c:v>1.7048407380375392E-2</c:v>
                </c:pt>
                <c:pt idx="549">
                  <c:v>1.7080502974255875E-2</c:v>
                </c:pt>
                <c:pt idx="550">
                  <c:v>1.7112602350598909E-2</c:v>
                </c:pt>
                <c:pt idx="551">
                  <c:v>1.7144705509367832E-2</c:v>
                </c:pt>
                <c:pt idx="552">
                  <c:v>1.7176812450526002E-2</c:v>
                </c:pt>
                <c:pt idx="553">
                  <c:v>1.7208923174036755E-2</c:v>
                </c:pt>
                <c:pt idx="554">
                  <c:v>1.7241037679863448E-2</c:v>
                </c:pt>
                <c:pt idx="555">
                  <c:v>1.7273155967969415E-2</c:v>
                </c:pt>
                <c:pt idx="556">
                  <c:v>1.7305278038318002E-2</c:v>
                </c:pt>
                <c:pt idx="557">
                  <c:v>1.7337403890872568E-2</c:v>
                </c:pt>
                <c:pt idx="558">
                  <c:v>1.7369533525596451E-2</c:v>
                </c:pt>
                <c:pt idx="559">
                  <c:v>1.7401666942452994E-2</c:v>
                </c:pt>
                <c:pt idx="560">
                  <c:v>1.7433804141405551E-2</c:v>
                </c:pt>
                <c:pt idx="561">
                  <c:v>1.7465945122417458E-2</c:v>
                </c:pt>
                <c:pt idx="562">
                  <c:v>1.7498089885452071E-2</c:v>
                </c:pt>
                <c:pt idx="563">
                  <c:v>1.7530238430472734E-2</c:v>
                </c:pt>
                <c:pt idx="564">
                  <c:v>1.7562390757442793E-2</c:v>
                </c:pt>
                <c:pt idx="565">
                  <c:v>1.759454686632559E-2</c:v>
                </c:pt>
                <c:pt idx="566">
                  <c:v>1.7626706757084474E-2</c:v>
                </c:pt>
                <c:pt idx="567">
                  <c:v>1.7658870429682789E-2</c:v>
                </c:pt>
                <c:pt idx="568">
                  <c:v>1.7691037884083889E-2</c:v>
                </c:pt>
                <c:pt idx="569">
                  <c:v>1.7723209120251108E-2</c:v>
                </c:pt>
                <c:pt idx="570">
                  <c:v>1.7755384138147805E-2</c:v>
                </c:pt>
                <c:pt idx="571">
                  <c:v>1.7787562937737315E-2</c:v>
                </c:pt>
                <c:pt idx="572">
                  <c:v>1.781974551898299E-2</c:v>
                </c:pt>
                <c:pt idx="573">
                  <c:v>1.7851931881848176E-2</c:v>
                </c:pt>
                <c:pt idx="574">
                  <c:v>1.7884122026296221E-2</c:v>
                </c:pt>
                <c:pt idx="575">
                  <c:v>1.791631595229046E-2</c:v>
                </c:pt>
                <c:pt idx="576">
                  <c:v>1.7948513659794253E-2</c:v>
                </c:pt>
                <c:pt idx="577">
                  <c:v>1.7980715148770945E-2</c:v>
                </c:pt>
                <c:pt idx="578">
                  <c:v>1.801292041918387E-2</c:v>
                </c:pt>
                <c:pt idx="579">
                  <c:v>1.8045129470996388E-2</c:v>
                </c:pt>
                <c:pt idx="580">
                  <c:v>1.8077342304171837E-2</c:v>
                </c:pt>
                <c:pt idx="581">
                  <c:v>1.8109558918673566E-2</c:v>
                </c:pt>
                <c:pt idx="582">
                  <c:v>1.8141779314464923E-2</c:v>
                </c:pt>
                <c:pt idx="583">
                  <c:v>1.8174003491509251E-2</c:v>
                </c:pt>
                <c:pt idx="584">
                  <c:v>1.8206231449769891E-2</c:v>
                </c:pt>
                <c:pt idx="585">
                  <c:v>1.8238463189210206E-2</c:v>
                </c:pt>
                <c:pt idx="586">
                  <c:v>1.8270698709793524E-2</c:v>
                </c:pt>
                <c:pt idx="587">
                  <c:v>1.8302938011483198E-2</c:v>
                </c:pt>
                <c:pt idx="588">
                  <c:v>1.8335181094242578E-2</c:v>
                </c:pt>
                <c:pt idx="589">
                  <c:v>1.8367427958035004E-2</c:v>
                </c:pt>
                <c:pt idx="590">
                  <c:v>1.8399678602823828E-2</c:v>
                </c:pt>
                <c:pt idx="591">
                  <c:v>1.8431933028572392E-2</c:v>
                </c:pt>
                <c:pt idx="592">
                  <c:v>1.8464191235244041E-2</c:v>
                </c:pt>
                <c:pt idx="593">
                  <c:v>1.849645322280213E-2</c:v>
                </c:pt>
                <c:pt idx="594">
                  <c:v>1.8528718991209992E-2</c:v>
                </c:pt>
                <c:pt idx="595">
                  <c:v>1.8560988540430985E-2</c:v>
                </c:pt>
                <c:pt idx="596">
                  <c:v>1.8593261870428448E-2</c:v>
                </c:pt>
                <c:pt idx="597">
                  <c:v>1.8625538981165729E-2</c:v>
                </c:pt>
                <c:pt idx="598">
                  <c:v>1.865781987260617E-2</c:v>
                </c:pt>
                <c:pt idx="599">
                  <c:v>1.8690104544713128E-2</c:v>
                </c:pt>
                <c:pt idx="600">
                  <c:v>1.872239299744994E-2</c:v>
                </c:pt>
                <c:pt idx="601">
                  <c:v>1.8754685230779958E-2</c:v>
                </c:pt>
                <c:pt idx="602">
                  <c:v>1.8786981244666521E-2</c:v>
                </c:pt>
                <c:pt idx="603">
                  <c:v>1.8819281039072981E-2</c:v>
                </c:pt>
                <c:pt idx="604">
                  <c:v>1.8851584613962684E-2</c:v>
                </c:pt>
                <c:pt idx="605">
                  <c:v>1.8883891969298971E-2</c:v>
                </c:pt>
                <c:pt idx="606">
                  <c:v>1.8916203105045198E-2</c:v>
                </c:pt>
                <c:pt idx="607">
                  <c:v>1.8948518021164696E-2</c:v>
                </c:pt>
                <c:pt idx="608">
                  <c:v>1.8980836717620825E-2</c:v>
                </c:pt>
                <c:pt idx="609">
                  <c:v>1.9013159194376926E-2</c:v>
                </c:pt>
                <c:pt idx="610">
                  <c:v>1.9045485451396345E-2</c:v>
                </c:pt>
                <c:pt idx="611">
                  <c:v>1.907781548864243E-2</c:v>
                </c:pt>
                <c:pt idx="612">
                  <c:v>1.9110149306078527E-2</c:v>
                </c:pt>
                <c:pt idx="613">
                  <c:v>1.9142486903667977E-2</c:v>
                </c:pt>
                <c:pt idx="614">
                  <c:v>1.9174828281374137E-2</c:v>
                </c:pt>
                <c:pt idx="615">
                  <c:v>1.9207173439160338E-2</c:v>
                </c:pt>
                <c:pt idx="616">
                  <c:v>1.9239522376989941E-2</c:v>
                </c:pt>
                <c:pt idx="617">
                  <c:v>1.9271875094826276E-2</c:v>
                </c:pt>
                <c:pt idx="618">
                  <c:v>1.9304231592632708E-2</c:v>
                </c:pt>
                <c:pt idx="619">
                  <c:v>1.9336591870372576E-2</c:v>
                </c:pt>
                <c:pt idx="620">
                  <c:v>1.9368955928009218E-2</c:v>
                </c:pt>
                <c:pt idx="621">
                  <c:v>1.9401323765505987E-2</c:v>
                </c:pt>
                <c:pt idx="622">
                  <c:v>1.943369538282623E-2</c:v>
                </c:pt>
                <c:pt idx="623">
                  <c:v>1.946607077993329E-2</c:v>
                </c:pt>
                <c:pt idx="624">
                  <c:v>1.9498449956790516E-2</c:v>
                </c:pt>
                <c:pt idx="625">
                  <c:v>1.9530832913361253E-2</c:v>
                </c:pt>
                <c:pt idx="626">
                  <c:v>1.9563219649608846E-2</c:v>
                </c:pt>
                <c:pt idx="627">
                  <c:v>1.9595610165496647E-2</c:v>
                </c:pt>
                <c:pt idx="628">
                  <c:v>1.9628004460987992E-2</c:v>
                </c:pt>
                <c:pt idx="629">
                  <c:v>1.9660402536046236E-2</c:v>
                </c:pt>
                <c:pt idx="630">
                  <c:v>1.969280439063472E-2</c:v>
                </c:pt>
                <c:pt idx="631">
                  <c:v>1.9725210024716798E-2</c:v>
                </c:pt>
                <c:pt idx="632">
                  <c:v>1.9757619438255804E-2</c:v>
                </c:pt>
                <c:pt idx="633">
                  <c:v>1.9790032631215086E-2</c:v>
                </c:pt>
                <c:pt idx="634">
                  <c:v>1.9822449603558001E-2</c:v>
                </c:pt>
                <c:pt idx="635">
                  <c:v>1.985487035524789E-2</c:v>
                </c:pt>
                <c:pt idx="636">
                  <c:v>1.9887294886248096E-2</c:v>
                </c:pt>
                <c:pt idx="637">
                  <c:v>1.9919723196521969E-2</c:v>
                </c:pt>
                <c:pt idx="638">
                  <c:v>1.9952155286032846E-2</c:v>
                </c:pt>
                <c:pt idx="639">
                  <c:v>1.9984591154744089E-2</c:v>
                </c:pt>
                <c:pt idx="640">
                  <c:v>2.0017030802619032E-2</c:v>
                </c:pt>
                <c:pt idx="641">
                  <c:v>2.0049474229621021E-2</c:v>
                </c:pt>
                <c:pt idx="642">
                  <c:v>2.0081921435713416E-2</c:v>
                </c:pt>
                <c:pt idx="643">
                  <c:v>2.0114372420859547E-2</c:v>
                </c:pt>
                <c:pt idx="644">
                  <c:v>2.0146827185022764E-2</c:v>
                </c:pt>
                <c:pt idx="645">
                  <c:v>2.0179285728166414E-2</c:v>
                </c:pt>
                <c:pt idx="646">
                  <c:v>2.0211748050253848E-2</c:v>
                </c:pt>
                <c:pt idx="647">
                  <c:v>2.0244214151248413E-2</c:v>
                </c:pt>
                <c:pt idx="648">
                  <c:v>2.0276684031113445E-2</c:v>
                </c:pt>
                <c:pt idx="649">
                  <c:v>2.0309157689812299E-2</c:v>
                </c:pt>
                <c:pt idx="650">
                  <c:v>2.0341635127308313E-2</c:v>
                </c:pt>
                <c:pt idx="651">
                  <c:v>2.0374116343564844E-2</c:v>
                </c:pt>
                <c:pt idx="652">
                  <c:v>2.0406601338545233E-2</c:v>
                </c:pt>
                <c:pt idx="653">
                  <c:v>2.0439090112212822E-2</c:v>
                </c:pt>
                <c:pt idx="654">
                  <c:v>2.0471582664530967E-2</c:v>
                </c:pt>
                <c:pt idx="655">
                  <c:v>2.0504078995462999E-2</c:v>
                </c:pt>
                <c:pt idx="656">
                  <c:v>2.0536579104972284E-2</c:v>
                </c:pt>
                <c:pt idx="657">
                  <c:v>2.0569082993022153E-2</c:v>
                </c:pt>
                <c:pt idx="658">
                  <c:v>2.0601590659575956E-2</c:v>
                </c:pt>
                <c:pt idx="659">
                  <c:v>2.0634102104597034E-2</c:v>
                </c:pt>
                <c:pt idx="660">
                  <c:v>2.066661732804875E-2</c:v>
                </c:pt>
                <c:pt idx="661">
                  <c:v>2.0699136329894431E-2</c:v>
                </c:pt>
                <c:pt idx="662">
                  <c:v>2.0731659110097434E-2</c:v>
                </c:pt>
                <c:pt idx="663">
                  <c:v>2.0764185668621104E-2</c:v>
                </c:pt>
                <c:pt idx="664">
                  <c:v>2.0796716005428782E-2</c:v>
                </c:pt>
                <c:pt idx="665">
                  <c:v>2.0829250120483821E-2</c:v>
                </c:pt>
                <c:pt idx="666">
                  <c:v>2.086178801374956E-2</c:v>
                </c:pt>
                <c:pt idx="667">
                  <c:v>2.0894329685189353E-2</c:v>
                </c:pt>
                <c:pt idx="668">
                  <c:v>2.0926875134766543E-2</c:v>
                </c:pt>
                <c:pt idx="669">
                  <c:v>2.0959424362444475E-2</c:v>
                </c:pt>
                <c:pt idx="670">
                  <c:v>2.0991977368186494E-2</c:v>
                </c:pt>
                <c:pt idx="671">
                  <c:v>2.1024534151955945E-2</c:v>
                </c:pt>
                <c:pt idx="672">
                  <c:v>2.1057094713716185E-2</c:v>
                </c:pt>
                <c:pt idx="673">
                  <c:v>2.1089659053430548E-2</c:v>
                </c:pt>
                <c:pt idx="674">
                  <c:v>2.112222717106238E-2</c:v>
                </c:pt>
                <c:pt idx="675">
                  <c:v>2.1154799066575039E-2</c:v>
                </c:pt>
                <c:pt idx="676">
                  <c:v>2.1187374739931857E-2</c:v>
                </c:pt>
                <c:pt idx="677">
                  <c:v>2.1219954191096194E-2</c:v>
                </c:pt>
                <c:pt idx="678">
                  <c:v>2.1252537420031387E-2</c:v>
                </c:pt>
                <c:pt idx="679">
                  <c:v>2.1285124426700774E-2</c:v>
                </c:pt>
                <c:pt idx="680">
                  <c:v>2.1317715211067723E-2</c:v>
                </c:pt>
                <c:pt idx="681">
                  <c:v>2.1350309773095568E-2</c:v>
                </c:pt>
                <c:pt idx="682">
                  <c:v>2.1382908112747658E-2</c:v>
                </c:pt>
                <c:pt idx="683">
                  <c:v>2.141551022998733E-2</c:v>
                </c:pt>
                <c:pt idx="684">
                  <c:v>2.1448116124777938E-2</c:v>
                </c:pt>
                <c:pt idx="685">
                  <c:v>2.1480725797082829E-2</c:v>
                </c:pt>
                <c:pt idx="686">
                  <c:v>2.151333924686535E-2</c:v>
                </c:pt>
                <c:pt idx="687">
                  <c:v>2.1545956474088839E-2</c:v>
                </c:pt>
                <c:pt idx="688">
                  <c:v>2.1578577478716648E-2</c:v>
                </c:pt>
                <c:pt idx="689">
                  <c:v>2.1611202260712128E-2</c:v>
                </c:pt>
                <c:pt idx="690">
                  <c:v>2.1643830820038616E-2</c:v>
                </c:pt>
                <c:pt idx="691">
                  <c:v>2.1676463156659467E-2</c:v>
                </c:pt>
                <c:pt idx="692">
                  <c:v>2.1709099270538015E-2</c:v>
                </c:pt>
                <c:pt idx="693">
                  <c:v>2.1741739161637623E-2</c:v>
                </c:pt>
                <c:pt idx="694">
                  <c:v>2.1774382829921619E-2</c:v>
                </c:pt>
                <c:pt idx="695">
                  <c:v>2.180703027535336E-2</c:v>
                </c:pt>
                <c:pt idx="696">
                  <c:v>2.1839681497896193E-2</c:v>
                </c:pt>
                <c:pt idx="697">
                  <c:v>2.187233649751346E-2</c:v>
                </c:pt>
                <c:pt idx="698">
                  <c:v>2.1904995274168511E-2</c:v>
                </c:pt>
                <c:pt idx="699">
                  <c:v>2.1937657827824687E-2</c:v>
                </c:pt>
                <c:pt idx="700">
                  <c:v>2.1970324158445333E-2</c:v>
                </c:pt>
                <c:pt idx="701">
                  <c:v>2.2002994265993801E-2</c:v>
                </c:pt>
                <c:pt idx="702">
                  <c:v>2.2035668150433445E-2</c:v>
                </c:pt>
                <c:pt idx="703">
                  <c:v>2.2068345811727591E-2</c:v>
                </c:pt>
                <c:pt idx="704">
                  <c:v>2.2101027249839599E-2</c:v>
                </c:pt>
                <c:pt idx="705">
                  <c:v>2.2133712464732804E-2</c:v>
                </c:pt>
                <c:pt idx="706">
                  <c:v>2.2166401456370569E-2</c:v>
                </c:pt>
                <c:pt idx="707">
                  <c:v>2.2199094224716231E-2</c:v>
                </c:pt>
                <c:pt idx="708">
                  <c:v>2.2231790769733133E-2</c:v>
                </c:pt>
                <c:pt idx="709">
                  <c:v>2.2264491091384623E-2</c:v>
                </c:pt>
                <c:pt idx="710">
                  <c:v>2.229719518963405E-2</c:v>
                </c:pt>
                <c:pt idx="711">
                  <c:v>2.2329903064444757E-2</c:v>
                </c:pt>
                <c:pt idx="712">
                  <c:v>2.2362614715780098E-2</c:v>
                </c:pt>
                <c:pt idx="713">
                  <c:v>2.2395330143603408E-2</c:v>
                </c:pt>
                <c:pt idx="714">
                  <c:v>2.2428049347878037E-2</c:v>
                </c:pt>
                <c:pt idx="715">
                  <c:v>2.2460772328567337E-2</c:v>
                </c:pt>
                <c:pt idx="716">
                  <c:v>2.2493499085634645E-2</c:v>
                </c:pt>
                <c:pt idx="717">
                  <c:v>2.2526229619043315E-2</c:v>
                </c:pt>
                <c:pt idx="718">
                  <c:v>2.2558963928756691E-2</c:v>
                </c:pt>
                <c:pt idx="719">
                  <c:v>2.2591702014738115E-2</c:v>
                </c:pt>
                <c:pt idx="720">
                  <c:v>2.2624443876950933E-2</c:v>
                </c:pt>
                <c:pt idx="721">
                  <c:v>2.26571895153585E-2</c:v>
                </c:pt>
                <c:pt idx="722">
                  <c:v>2.2689938929924158E-2</c:v>
                </c:pt>
                <c:pt idx="723">
                  <c:v>2.2722692120611246E-2</c:v>
                </c:pt>
                <c:pt idx="724">
                  <c:v>2.2755449087383119E-2</c:v>
                </c:pt>
                <c:pt idx="725">
                  <c:v>2.2788209830203115E-2</c:v>
                </c:pt>
                <c:pt idx="726">
                  <c:v>2.282097434903459E-2</c:v>
                </c:pt>
                <c:pt idx="727">
                  <c:v>2.2853742643840887E-2</c:v>
                </c:pt>
                <c:pt idx="728">
                  <c:v>2.2886514714585349E-2</c:v>
                </c:pt>
                <c:pt idx="729">
                  <c:v>2.2919290561231324E-2</c:v>
                </c:pt>
                <c:pt idx="730">
                  <c:v>2.2952070183742162E-2</c:v>
                </c:pt>
                <c:pt idx="731">
                  <c:v>2.2984853582081192E-2</c:v>
                </c:pt>
                <c:pt idx="732">
                  <c:v>2.3017640756211783E-2</c:v>
                </c:pt>
                <c:pt idx="733">
                  <c:v>2.3050431706097271E-2</c:v>
                </c:pt>
                <c:pt idx="734">
                  <c:v>2.3083226431701003E-2</c:v>
                </c:pt>
                <c:pt idx="735">
                  <c:v>2.3116024932986319E-2</c:v>
                </c:pt>
                <c:pt idx="736">
                  <c:v>2.3148827209916581E-2</c:v>
                </c:pt>
                <c:pt idx="737">
                  <c:v>2.318163326245512E-2</c:v>
                </c:pt>
                <c:pt idx="738">
                  <c:v>2.3214443090565282E-2</c:v>
                </c:pt>
                <c:pt idx="739">
                  <c:v>2.324725669421043E-2</c:v>
                </c:pt>
                <c:pt idx="740">
                  <c:v>2.328007407335389E-2</c:v>
                </c:pt>
                <c:pt idx="741">
                  <c:v>2.3312895227959016E-2</c:v>
                </c:pt>
                <c:pt idx="742">
                  <c:v>2.3345720157989157E-2</c:v>
                </c:pt>
                <c:pt idx="743">
                  <c:v>2.337854886340766E-2</c:v>
                </c:pt>
                <c:pt idx="744">
                  <c:v>2.3411381344177872E-2</c:v>
                </c:pt>
                <c:pt idx="745">
                  <c:v>2.3444217600263124E-2</c:v>
                </c:pt>
                <c:pt idx="746">
                  <c:v>2.3477057631626774E-2</c:v>
                </c:pt>
                <c:pt idx="747">
                  <c:v>2.3509901438232179E-2</c:v>
                </c:pt>
                <c:pt idx="748">
                  <c:v>2.3542749020042667E-2</c:v>
                </c:pt>
                <c:pt idx="749">
                  <c:v>2.3575600377021597E-2</c:v>
                </c:pt>
                <c:pt idx="750">
                  <c:v>2.3608455509132299E-2</c:v>
                </c:pt>
                <c:pt idx="751">
                  <c:v>2.3641314416338134E-2</c:v>
                </c:pt>
                <c:pt idx="752">
                  <c:v>2.3674177098602443E-2</c:v>
                </c:pt>
                <c:pt idx="753">
                  <c:v>2.3707043555888579E-2</c:v>
                </c:pt>
                <c:pt idx="754">
                  <c:v>2.3739913788159876E-2</c:v>
                </c:pt>
                <c:pt idx="755">
                  <c:v>2.3772787795379689E-2</c:v>
                </c:pt>
                <c:pt idx="756">
                  <c:v>2.3805665577511362E-2</c:v>
                </c:pt>
                <c:pt idx="757">
                  <c:v>2.3838547134518238E-2</c:v>
                </c:pt>
                <c:pt idx="758">
                  <c:v>2.3871432466363664E-2</c:v>
                </c:pt>
                <c:pt idx="759">
                  <c:v>2.3904321573010992E-2</c:v>
                </c:pt>
                <c:pt idx="760">
                  <c:v>2.3937214454423563E-2</c:v>
                </c:pt>
                <c:pt idx="761">
                  <c:v>2.3970111110564716E-2</c:v>
                </c:pt>
                <c:pt idx="762">
                  <c:v>2.400301154139782E-2</c:v>
                </c:pt>
                <c:pt idx="763">
                  <c:v>2.4035915746886197E-2</c:v>
                </c:pt>
                <c:pt idx="764">
                  <c:v>2.4068823726993208E-2</c:v>
                </c:pt>
                <c:pt idx="765">
                  <c:v>2.410173548168219E-2</c:v>
                </c:pt>
                <c:pt idx="766">
                  <c:v>2.4134651010916493E-2</c:v>
                </c:pt>
                <c:pt idx="767">
                  <c:v>2.4167570314659461E-2</c:v>
                </c:pt>
                <c:pt idx="768">
                  <c:v>2.4200493392874448E-2</c:v>
                </c:pt>
                <c:pt idx="769">
                  <c:v>2.4233420245524794E-2</c:v>
                </c:pt>
                <c:pt idx="770">
                  <c:v>2.4266350872573846E-2</c:v>
                </c:pt>
                <c:pt idx="771">
                  <c:v>2.4299285273984943E-2</c:v>
                </c:pt>
                <c:pt idx="772">
                  <c:v>2.4332223449721444E-2</c:v>
                </c:pt>
                <c:pt idx="773">
                  <c:v>2.4365165399746688E-2</c:v>
                </c:pt>
                <c:pt idx="774">
                  <c:v>2.4398111124024024E-2</c:v>
                </c:pt>
                <c:pt idx="775">
                  <c:v>2.4431060622516793E-2</c:v>
                </c:pt>
                <c:pt idx="776">
                  <c:v>2.4464013895188347E-2</c:v>
                </c:pt>
                <c:pt idx="777">
                  <c:v>2.4496970942002032E-2</c:v>
                </c:pt>
                <c:pt idx="778">
                  <c:v>2.4529931762921189E-2</c:v>
                </c:pt>
                <c:pt idx="779">
                  <c:v>2.4562896357909168E-2</c:v>
                </c:pt>
                <c:pt idx="780">
                  <c:v>2.4595864726929314E-2</c:v>
                </c:pt>
                <c:pt idx="781">
                  <c:v>2.4628836869944975E-2</c:v>
                </c:pt>
                <c:pt idx="782">
                  <c:v>2.4661812786919493E-2</c:v>
                </c:pt>
                <c:pt idx="783">
                  <c:v>2.4694792477816221E-2</c:v>
                </c:pt>
                <c:pt idx="784">
                  <c:v>2.4727775942598496E-2</c:v>
                </c:pt>
                <c:pt idx="785">
                  <c:v>2.4760763181229679E-2</c:v>
                </c:pt>
                <c:pt idx="786">
                  <c:v>2.47937541936731E-2</c:v>
                </c:pt>
                <c:pt idx="787">
                  <c:v>2.4826748979892104E-2</c:v>
                </c:pt>
                <c:pt idx="788">
                  <c:v>2.4859747539850055E-2</c:v>
                </c:pt>
                <c:pt idx="789">
                  <c:v>2.4892749873510291E-2</c:v>
                </c:pt>
                <c:pt idx="790">
                  <c:v>2.4925755980836149E-2</c:v>
                </c:pt>
                <c:pt idx="791">
                  <c:v>2.4958765861790983E-2</c:v>
                </c:pt>
                <c:pt idx="792">
                  <c:v>2.4991779516338138E-2</c:v>
                </c:pt>
                <c:pt idx="793">
                  <c:v>2.5024796944440968E-2</c:v>
                </c:pt>
                <c:pt idx="794">
                  <c:v>2.5057818146062803E-2</c:v>
                </c:pt>
                <c:pt idx="795">
                  <c:v>2.5090843121167005E-2</c:v>
                </c:pt>
                <c:pt idx="796">
                  <c:v>2.5123871869716909E-2</c:v>
                </c:pt>
                <c:pt idx="797">
                  <c:v>2.5156904391675866E-2</c:v>
                </c:pt>
                <c:pt idx="798">
                  <c:v>2.5189940687007223E-2</c:v>
                </c:pt>
                <c:pt idx="799">
                  <c:v>2.5222980755674321E-2</c:v>
                </c:pt>
                <c:pt idx="800">
                  <c:v>2.5256024597640512E-2</c:v>
                </c:pt>
                <c:pt idx="801">
                  <c:v>2.5289072212869142E-2</c:v>
                </c:pt>
                <c:pt idx="802">
                  <c:v>2.5322123601323552E-2</c:v>
                </c:pt>
                <c:pt idx="803">
                  <c:v>2.5355178762967091E-2</c:v>
                </c:pt>
                <c:pt idx="804">
                  <c:v>2.5388237697763112E-2</c:v>
                </c:pt>
                <c:pt idx="805">
                  <c:v>2.5421300405674953E-2</c:v>
                </c:pt>
                <c:pt idx="806">
                  <c:v>2.5454366886665955E-2</c:v>
                </c:pt>
                <c:pt idx="807">
                  <c:v>2.5487437140699475E-2</c:v>
                </c:pt>
                <c:pt idx="808">
                  <c:v>2.5520511167738853E-2</c:v>
                </c:pt>
                <c:pt idx="809">
                  <c:v>2.555358896774744E-2</c:v>
                </c:pt>
                <c:pt idx="810">
                  <c:v>2.558667054068858E-2</c:v>
                </c:pt>
                <c:pt idx="811">
                  <c:v>2.5619755886525618E-2</c:v>
                </c:pt>
                <c:pt idx="812">
                  <c:v>2.5652845005221903E-2</c:v>
                </c:pt>
                <c:pt idx="813">
                  <c:v>2.5685937896740778E-2</c:v>
                </c:pt>
                <c:pt idx="814">
                  <c:v>2.5719034561045587E-2</c:v>
                </c:pt>
                <c:pt idx="815">
                  <c:v>2.5752134998099679E-2</c:v>
                </c:pt>
                <c:pt idx="816">
                  <c:v>2.5785239207866406E-2</c:v>
                </c:pt>
                <c:pt idx="817">
                  <c:v>2.5818347190309104E-2</c:v>
                </c:pt>
                <c:pt idx="818">
                  <c:v>2.585145894539112E-2</c:v>
                </c:pt>
                <c:pt idx="819">
                  <c:v>2.5884574473075812E-2</c:v>
                </c:pt>
                <c:pt idx="820">
                  <c:v>2.5917693773326523E-2</c:v>
                </c:pt>
                <c:pt idx="821">
                  <c:v>2.5950816846106586E-2</c:v>
                </c:pt>
                <c:pt idx="822">
                  <c:v>2.5983943691379352E-2</c:v>
                </c:pt>
                <c:pt idx="823">
                  <c:v>2.6017074309108181E-2</c:v>
                </c:pt>
                <c:pt idx="824">
                  <c:v>2.6050208699256401E-2</c:v>
                </c:pt>
                <c:pt idx="825">
                  <c:v>2.6083346861787371E-2</c:v>
                </c:pt>
                <c:pt idx="826">
                  <c:v>2.6116488796664429E-2</c:v>
                </c:pt>
                <c:pt idx="827">
                  <c:v>2.6149634503850924E-2</c:v>
                </c:pt>
                <c:pt idx="828">
                  <c:v>2.6182783983310205E-2</c:v>
                </c:pt>
                <c:pt idx="829">
                  <c:v>2.6215937235005617E-2</c:v>
                </c:pt>
                <c:pt idx="830">
                  <c:v>2.6249094258900502E-2</c:v>
                </c:pt>
                <c:pt idx="831">
                  <c:v>2.6282255054958212E-2</c:v>
                </c:pt>
                <c:pt idx="832">
                  <c:v>2.6315419623142086E-2</c:v>
                </c:pt>
                <c:pt idx="833">
                  <c:v>2.6348587963415476E-2</c:v>
                </c:pt>
                <c:pt idx="834">
                  <c:v>2.6381760075741729E-2</c:v>
                </c:pt>
                <c:pt idx="835">
                  <c:v>2.6414935960084183E-2</c:v>
                </c:pt>
                <c:pt idx="836">
                  <c:v>2.6448115616406195E-2</c:v>
                </c:pt>
                <c:pt idx="837">
                  <c:v>2.648129904467111E-2</c:v>
                </c:pt>
                <c:pt idx="838">
                  <c:v>2.6514486244842265E-2</c:v>
                </c:pt>
                <c:pt idx="839">
                  <c:v>2.6547677216883014E-2</c:v>
                </c:pt>
                <c:pt idx="840">
                  <c:v>2.6580871960756695E-2</c:v>
                </c:pt>
                <c:pt idx="841">
                  <c:v>2.6614070476426662E-2</c:v>
                </c:pt>
                <c:pt idx="842">
                  <c:v>2.6647272763856266E-2</c:v>
                </c:pt>
                <c:pt idx="843">
                  <c:v>2.6680478823008839E-2</c:v>
                </c:pt>
                <c:pt idx="844">
                  <c:v>2.6713688653847732E-2</c:v>
                </c:pt>
                <c:pt idx="845">
                  <c:v>2.6746902256336309E-2</c:v>
                </c:pt>
                <c:pt idx="846">
                  <c:v>2.6780119630437884E-2</c:v>
                </c:pt>
                <c:pt idx="847">
                  <c:v>2.6813340776115826E-2</c:v>
                </c:pt>
                <c:pt idx="848">
                  <c:v>2.6846565693333473E-2</c:v>
                </c:pt>
                <c:pt idx="849">
                  <c:v>2.6879794382054175E-2</c:v>
                </c:pt>
                <c:pt idx="850">
                  <c:v>2.6913026842241273E-2</c:v>
                </c:pt>
                <c:pt idx="851">
                  <c:v>2.6946263073858123E-2</c:v>
                </c:pt>
                <c:pt idx="852">
                  <c:v>2.6979503076868059E-2</c:v>
                </c:pt>
                <c:pt idx="853">
                  <c:v>2.7012746851234434E-2</c:v>
                </c:pt>
                <c:pt idx="854">
                  <c:v>2.7045994396920601E-2</c:v>
                </c:pt>
                <c:pt idx="855">
                  <c:v>2.707924571388989E-2</c:v>
                </c:pt>
                <c:pt idx="856">
                  <c:v>2.7112500802105657E-2</c:v>
                </c:pt>
                <c:pt idx="857">
                  <c:v>2.7145759661531245E-2</c:v>
                </c:pt>
                <c:pt idx="858">
                  <c:v>2.7179022292130001E-2</c:v>
                </c:pt>
                <c:pt idx="859">
                  <c:v>2.7212288693865275E-2</c:v>
                </c:pt>
                <c:pt idx="860">
                  <c:v>2.7245558866700405E-2</c:v>
                </c:pt>
                <c:pt idx="861">
                  <c:v>2.7278832810598747E-2</c:v>
                </c:pt>
                <c:pt idx="862">
                  <c:v>2.7312110525523646E-2</c:v>
                </c:pt>
                <c:pt idx="863">
                  <c:v>2.734539201143844E-2</c:v>
                </c:pt>
                <c:pt idx="864">
                  <c:v>2.7378677268306478E-2</c:v>
                </c:pt>
                <c:pt idx="865">
                  <c:v>2.7411966296091113E-2</c:v>
                </c:pt>
                <c:pt idx="866">
                  <c:v>2.7445259094755686E-2</c:v>
                </c:pt>
                <c:pt idx="867">
                  <c:v>2.7478555664263538E-2</c:v>
                </c:pt>
                <c:pt idx="868">
                  <c:v>2.751185600457802E-2</c:v>
                </c:pt>
                <c:pt idx="869">
                  <c:v>2.7545160115662482E-2</c:v>
                </c:pt>
                <c:pt idx="870">
                  <c:v>2.7578467997480271E-2</c:v>
                </c:pt>
                <c:pt idx="871">
                  <c:v>2.7611779649994724E-2</c:v>
                </c:pt>
                <c:pt idx="872">
                  <c:v>2.7645095073169191E-2</c:v>
                </c:pt>
                <c:pt idx="873">
                  <c:v>2.767841426696702E-2</c:v>
                </c:pt>
                <c:pt idx="874">
                  <c:v>2.7711737231351556E-2</c:v>
                </c:pt>
                <c:pt idx="875">
                  <c:v>2.7745063966286145E-2</c:v>
                </c:pt>
                <c:pt idx="876">
                  <c:v>2.7778394471734136E-2</c:v>
                </c:pt>
                <c:pt idx="877">
                  <c:v>2.7811728747658873E-2</c:v>
                </c:pt>
                <c:pt idx="878">
                  <c:v>2.7845066794023699E-2</c:v>
                </c:pt>
                <c:pt idx="879">
                  <c:v>2.7878408610791969E-2</c:v>
                </c:pt>
                <c:pt idx="880">
                  <c:v>2.7911754197927022E-2</c:v>
                </c:pt>
                <c:pt idx="881">
                  <c:v>2.79451035553922E-2</c:v>
                </c:pt>
                <c:pt idx="882">
                  <c:v>2.7978456683150861E-2</c:v>
                </c:pt>
                <c:pt idx="883">
                  <c:v>2.8011813581166341E-2</c:v>
                </c:pt>
                <c:pt idx="884">
                  <c:v>2.8045174249401995E-2</c:v>
                </c:pt>
                <c:pt idx="885">
                  <c:v>2.8078538687821158E-2</c:v>
                </c:pt>
                <c:pt idx="886">
                  <c:v>2.8111906896387182E-2</c:v>
                </c:pt>
                <c:pt idx="887">
                  <c:v>2.8145278875063427E-2</c:v>
                </c:pt>
                <c:pt idx="888">
                  <c:v>2.8178654623813214E-2</c:v>
                </c:pt>
                <c:pt idx="889">
                  <c:v>2.8212034142599905E-2</c:v>
                </c:pt>
                <c:pt idx="890">
                  <c:v>2.8245417431386838E-2</c:v>
                </c:pt>
                <c:pt idx="891">
                  <c:v>2.8278804490137362E-2</c:v>
                </c:pt>
                <c:pt idx="892">
                  <c:v>2.8312195318814831E-2</c:v>
                </c:pt>
                <c:pt idx="893">
                  <c:v>2.8345589917382584E-2</c:v>
                </c:pt>
                <c:pt idx="894">
                  <c:v>2.8378988285803965E-2</c:v>
                </c:pt>
                <c:pt idx="895">
                  <c:v>2.8412390424042325E-2</c:v>
                </c:pt>
                <c:pt idx="896">
                  <c:v>2.844579633206101E-2</c:v>
                </c:pt>
                <c:pt idx="897">
                  <c:v>2.8479206009823357E-2</c:v>
                </c:pt>
                <c:pt idx="898">
                  <c:v>2.8512619457292727E-2</c:v>
                </c:pt>
                <c:pt idx="899">
                  <c:v>2.8546036674432455E-2</c:v>
                </c:pt>
                <c:pt idx="900">
                  <c:v>2.8579457661205891E-2</c:v>
                </c:pt>
                <c:pt idx="901">
                  <c:v>2.8612882417576379E-2</c:v>
                </c:pt>
                <c:pt idx="902">
                  <c:v>2.8646310943507274E-2</c:v>
                </c:pt>
                <c:pt idx="903">
                  <c:v>2.8679743238961913E-2</c:v>
                </c:pt>
                <c:pt idx="904">
                  <c:v>2.8713179303903644E-2</c:v>
                </c:pt>
                <c:pt idx="905">
                  <c:v>2.8746619138295813E-2</c:v>
                </c:pt>
                <c:pt idx="906">
                  <c:v>2.8780062742101768E-2</c:v>
                </c:pt>
                <c:pt idx="907">
                  <c:v>2.8813510115284852E-2</c:v>
                </c:pt>
                <c:pt idx="908">
                  <c:v>2.8846961257808411E-2</c:v>
                </c:pt>
                <c:pt idx="909">
                  <c:v>2.8880416169635797E-2</c:v>
                </c:pt>
                <c:pt idx="910">
                  <c:v>2.891387485073035E-2</c:v>
                </c:pt>
                <c:pt idx="911">
                  <c:v>2.894733730105542E-2</c:v>
                </c:pt>
                <c:pt idx="912">
                  <c:v>2.8980803520574361E-2</c:v>
                </c:pt>
                <c:pt idx="913">
                  <c:v>2.90142735092505E-2</c:v>
                </c:pt>
                <c:pt idx="914">
                  <c:v>2.9047747267047192E-2</c:v>
                </c:pt>
                <c:pt idx="915">
                  <c:v>2.9081224793927787E-2</c:v>
                </c:pt>
                <c:pt idx="916">
                  <c:v>2.9114706089855627E-2</c:v>
                </c:pt>
                <c:pt idx="917">
                  <c:v>2.9148191154794067E-2</c:v>
                </c:pt>
                <c:pt idx="918">
                  <c:v>2.9181679988706438E-2</c:v>
                </c:pt>
                <c:pt idx="919">
                  <c:v>2.9215172591556093E-2</c:v>
                </c:pt>
                <c:pt idx="920">
                  <c:v>2.9248668963306391E-2</c:v>
                </c:pt>
                <c:pt idx="921">
                  <c:v>2.9282169103920661E-2</c:v>
                </c:pt>
                <c:pt idx="922">
                  <c:v>2.9315673013362249E-2</c:v>
                </c:pt>
                <c:pt idx="923">
                  <c:v>2.934918069159451E-2</c:v>
                </c:pt>
                <c:pt idx="924">
                  <c:v>2.9382692138580791E-2</c:v>
                </c:pt>
                <c:pt idx="925">
                  <c:v>2.9416207354284421E-2</c:v>
                </c:pt>
                <c:pt idx="926">
                  <c:v>2.9449726338668769E-2</c:v>
                </c:pt>
                <c:pt idx="927">
                  <c:v>2.948324909169717E-2</c:v>
                </c:pt>
                <c:pt idx="928">
                  <c:v>2.9516775613332977E-2</c:v>
                </c:pt>
                <c:pt idx="929">
                  <c:v>2.955030590353953E-2</c:v>
                </c:pt>
                <c:pt idx="930">
                  <c:v>2.9583839962280173E-2</c:v>
                </c:pt>
                <c:pt idx="931">
                  <c:v>2.9617377789518253E-2</c:v>
                </c:pt>
                <c:pt idx="932">
                  <c:v>2.9650919385217123E-2</c:v>
                </c:pt>
                <c:pt idx="933">
                  <c:v>2.9684464749340118E-2</c:v>
                </c:pt>
                <c:pt idx="934">
                  <c:v>2.9718013881850597E-2</c:v>
                </c:pt>
                <c:pt idx="935">
                  <c:v>2.9751566782711895E-2</c:v>
                </c:pt>
                <c:pt idx="936">
                  <c:v>2.9785123451887368E-2</c:v>
                </c:pt>
                <c:pt idx="937">
                  <c:v>2.9818683889340357E-2</c:v>
                </c:pt>
                <c:pt idx="938">
                  <c:v>2.9852248095034204E-2</c:v>
                </c:pt>
                <c:pt idx="939">
                  <c:v>2.9885816068932265E-2</c:v>
                </c:pt>
                <c:pt idx="940">
                  <c:v>2.9919387810997872E-2</c:v>
                </c:pt>
                <c:pt idx="941">
                  <c:v>2.9952963321194386E-2</c:v>
                </c:pt>
                <c:pt idx="942">
                  <c:v>2.9986542599485144E-2</c:v>
                </c:pt>
                <c:pt idx="943">
                  <c:v>3.0020125645833496E-2</c:v>
                </c:pt>
                <c:pt idx="944">
                  <c:v>3.0053712460202792E-2</c:v>
                </c:pt>
                <c:pt idx="945">
                  <c:v>3.0087303042556374E-2</c:v>
                </c:pt>
                <c:pt idx="946">
                  <c:v>3.0120897392857584E-2</c:v>
                </c:pt>
                <c:pt idx="947">
                  <c:v>3.015449551106977E-2</c:v>
                </c:pt>
                <c:pt idx="948">
                  <c:v>3.0188097397156281E-2</c:v>
                </c:pt>
                <c:pt idx="949">
                  <c:v>3.0221703051080469E-2</c:v>
                </c:pt>
                <c:pt idx="950">
                  <c:v>3.0255312472805666E-2</c:v>
                </c:pt>
                <c:pt idx="951">
                  <c:v>3.0288925662295223E-2</c:v>
                </c:pt>
                <c:pt idx="952">
                  <c:v>3.0322542619512491E-2</c:v>
                </c:pt>
                <c:pt idx="953">
                  <c:v>3.0356163344420817E-2</c:v>
                </c:pt>
                <c:pt idx="954">
                  <c:v>3.038978783698355E-2</c:v>
                </c:pt>
                <c:pt idx="955">
                  <c:v>3.0423416097164018E-2</c:v>
                </c:pt>
                <c:pt idx="956">
                  <c:v>3.0457048124925584E-2</c:v>
                </c:pt>
                <c:pt idx="957">
                  <c:v>3.049068392023159E-2</c:v>
                </c:pt>
                <c:pt idx="958">
                  <c:v>3.0524323483045384E-2</c:v>
                </c:pt>
                <c:pt idx="959">
                  <c:v>3.0557966813330308E-2</c:v>
                </c:pt>
                <c:pt idx="960">
                  <c:v>3.0591613911049708E-2</c:v>
                </c:pt>
                <c:pt idx="961">
                  <c:v>3.0625264776166936E-2</c:v>
                </c:pt>
                <c:pt idx="962">
                  <c:v>3.0658919408645336E-2</c:v>
                </c:pt>
                <c:pt idx="963">
                  <c:v>3.0692577808448251E-2</c:v>
                </c:pt>
                <c:pt idx="964">
                  <c:v>3.0726239975539027E-2</c:v>
                </c:pt>
                <c:pt idx="965">
                  <c:v>3.0759905909881011E-2</c:v>
                </c:pt>
                <c:pt idx="966">
                  <c:v>3.079357561143755E-2</c:v>
                </c:pt>
                <c:pt idx="967">
                  <c:v>3.0827249080171992E-2</c:v>
                </c:pt>
                <c:pt idx="968">
                  <c:v>3.0860926316047678E-2</c:v>
                </c:pt>
                <c:pt idx="969">
                  <c:v>3.0894607319027965E-2</c:v>
                </c:pt>
                <c:pt idx="970">
                  <c:v>3.092829208907619E-2</c:v>
                </c:pt>
                <c:pt idx="971">
                  <c:v>3.0961980626155697E-2</c:v>
                </c:pt>
                <c:pt idx="972">
                  <c:v>3.0995672930229836E-2</c:v>
                </c:pt>
                <c:pt idx="973">
                  <c:v>3.1029369001261957E-2</c:v>
                </c:pt>
                <c:pt idx="974">
                  <c:v>3.1063068839215398E-2</c:v>
                </c:pt>
                <c:pt idx="975">
                  <c:v>3.1096772444053514E-2</c:v>
                </c:pt>
                <c:pt idx="976">
                  <c:v>3.1130479815739645E-2</c:v>
                </c:pt>
                <c:pt idx="977">
                  <c:v>3.1164190954237135E-2</c:v>
                </c:pt>
                <c:pt idx="978">
                  <c:v>3.1197905859509337E-2</c:v>
                </c:pt>
                <c:pt idx="979">
                  <c:v>3.1231624531519606E-2</c:v>
                </c:pt>
                <c:pt idx="980">
                  <c:v>3.126534697023127E-2</c:v>
                </c:pt>
                <c:pt idx="981">
                  <c:v>3.1299073175607671E-2</c:v>
                </c:pt>
                <c:pt idx="982">
                  <c:v>3.1332803147612172E-2</c:v>
                </c:pt>
                <c:pt idx="983">
                  <c:v>3.1366536886208114E-2</c:v>
                </c:pt>
                <c:pt idx="984">
                  <c:v>3.140027439135884E-2</c:v>
                </c:pt>
                <c:pt idx="985">
                  <c:v>3.1434015663027698E-2</c:v>
                </c:pt>
                <c:pt idx="986">
                  <c:v>3.1467760701178044E-2</c:v>
                </c:pt>
                <c:pt idx="987">
                  <c:v>3.1501509505773205E-2</c:v>
                </c:pt>
                <c:pt idx="988">
                  <c:v>3.1535262076776545E-2</c:v>
                </c:pt>
                <c:pt idx="989">
                  <c:v>3.1569018414151391E-2</c:v>
                </c:pt>
                <c:pt idx="990">
                  <c:v>3.1602778517861106E-2</c:v>
                </c:pt>
                <c:pt idx="991">
                  <c:v>3.1636542387869032E-2</c:v>
                </c:pt>
                <c:pt idx="992">
                  <c:v>3.1670310024138511E-2</c:v>
                </c:pt>
                <c:pt idx="993">
                  <c:v>3.1704081426632891E-2</c:v>
                </c:pt>
                <c:pt idx="994">
                  <c:v>3.1737856595315521E-2</c:v>
                </c:pt>
                <c:pt idx="995">
                  <c:v>3.177163553014975E-2</c:v>
                </c:pt>
                <c:pt idx="996">
                  <c:v>3.1805418231098906E-2</c:v>
                </c:pt>
                <c:pt idx="997">
                  <c:v>3.1839204698126365E-2</c:v>
                </c:pt>
                <c:pt idx="998">
                  <c:v>3.1872994931195442E-2</c:v>
                </c:pt>
                <c:pt idx="999">
                  <c:v>3.1906788930269506E-2</c:v>
                </c:pt>
                <c:pt idx="1000">
                  <c:v>3.1940586695311891E-2</c:v>
                </c:pt>
                <c:pt idx="1001">
                  <c:v>3.1974388226285948E-2</c:v>
                </c:pt>
                <c:pt idx="1002">
                  <c:v>3.2008193523155024E-2</c:v>
                </c:pt>
                <c:pt idx="1003">
                  <c:v>3.2042002585882461E-2</c:v>
                </c:pt>
                <c:pt idx="1004">
                  <c:v>3.2075815414431615E-2</c:v>
                </c:pt>
                <c:pt idx="1005">
                  <c:v>3.210963200876582E-2</c:v>
                </c:pt>
                <c:pt idx="1006">
                  <c:v>3.214345236884842E-2</c:v>
                </c:pt>
                <c:pt idx="1007">
                  <c:v>3.2177276494642769E-2</c:v>
                </c:pt>
                <c:pt idx="1008">
                  <c:v>3.2211104386112216E-2</c:v>
                </c:pt>
                <c:pt idx="1009">
                  <c:v>3.224493604322011E-2</c:v>
                </c:pt>
                <c:pt idx="1010">
                  <c:v>3.2278771465929786E-2</c:v>
                </c:pt>
                <c:pt idx="1011">
                  <c:v>3.2312610654204592E-2</c:v>
                </c:pt>
                <c:pt idx="1012">
                  <c:v>3.2346453608007884E-2</c:v>
                </c:pt>
                <c:pt idx="1013">
                  <c:v>3.2380300327302998E-2</c:v>
                </c:pt>
                <c:pt idx="1014">
                  <c:v>3.2414150812053281E-2</c:v>
                </c:pt>
                <c:pt idx="1015">
                  <c:v>3.2448005062222084E-2</c:v>
                </c:pt>
                <c:pt idx="1016">
                  <c:v>3.2481863077772746E-2</c:v>
                </c:pt>
                <c:pt idx="1017">
                  <c:v>3.2515724858668618E-2</c:v>
                </c:pt>
                <c:pt idx="1018">
                  <c:v>3.2549590404873048E-2</c:v>
                </c:pt>
                <c:pt idx="1019">
                  <c:v>3.2583459716349378E-2</c:v>
                </c:pt>
                <c:pt idx="1020">
                  <c:v>3.261733279306097E-2</c:v>
                </c:pt>
                <c:pt idx="1021">
                  <c:v>3.2651209634971139E-2</c:v>
                </c:pt>
                <c:pt idx="1022">
                  <c:v>3.2685090242043253E-2</c:v>
                </c:pt>
                <c:pt idx="1023">
                  <c:v>3.2718974614240656E-2</c:v>
                </c:pt>
                <c:pt idx="1024">
                  <c:v>3.2752862751526689E-2</c:v>
                </c:pt>
                <c:pt idx="1025">
                  <c:v>3.2786754653864714E-2</c:v>
                </c:pt>
                <c:pt idx="1026">
                  <c:v>3.2820650321218052E-2</c:v>
                </c:pt>
                <c:pt idx="1027">
                  <c:v>3.2854549753550059E-2</c:v>
                </c:pt>
                <c:pt idx="1028">
                  <c:v>3.2888452950824092E-2</c:v>
                </c:pt>
                <c:pt idx="1029">
                  <c:v>3.2922359913003491E-2</c:v>
                </c:pt>
                <c:pt idx="1030">
                  <c:v>3.2956270640051591E-2</c:v>
                </c:pt>
                <c:pt idx="1031">
                  <c:v>3.2990185131931749E-2</c:v>
                </c:pt>
                <c:pt idx="1032">
                  <c:v>3.3024103388607312E-2</c:v>
                </c:pt>
                <c:pt idx="1033">
                  <c:v>3.3058025410041623E-2</c:v>
                </c:pt>
                <c:pt idx="1034">
                  <c:v>3.3091951196198024E-2</c:v>
                </c:pt>
                <c:pt idx="1035">
                  <c:v>3.3125880747039871E-2</c:v>
                </c:pt>
                <c:pt idx="1036">
                  <c:v>3.3159814062530511E-2</c:v>
                </c:pt>
                <c:pt idx="1037">
                  <c:v>3.3193751142633274E-2</c:v>
                </c:pt>
                <c:pt idx="1038">
                  <c:v>3.3227691987311528E-2</c:v>
                </c:pt>
                <c:pt idx="1039">
                  <c:v>3.3261636596528595E-2</c:v>
                </c:pt>
                <c:pt idx="1040">
                  <c:v>3.3295584970247837E-2</c:v>
                </c:pt>
                <c:pt idx="1041">
                  <c:v>3.3329537108432603E-2</c:v>
                </c:pt>
                <c:pt idx="1042">
                  <c:v>3.3363493011046227E-2</c:v>
                </c:pt>
                <c:pt idx="1043">
                  <c:v>3.3397452678052067E-2</c:v>
                </c:pt>
                <c:pt idx="1044">
                  <c:v>3.3431416109413449E-2</c:v>
                </c:pt>
                <c:pt idx="1045">
                  <c:v>3.3465383305093757E-2</c:v>
                </c:pt>
                <c:pt idx="1046">
                  <c:v>3.3499354265056291E-2</c:v>
                </c:pt>
                <c:pt idx="1047">
                  <c:v>3.3533328989264442E-2</c:v>
                </c:pt>
                <c:pt idx="1048">
                  <c:v>3.356730747768151E-2</c:v>
                </c:pt>
                <c:pt idx="1049">
                  <c:v>3.3601289730270878E-2</c:v>
                </c:pt>
                <c:pt idx="1050">
                  <c:v>3.3635275746995874E-2</c:v>
                </c:pt>
                <c:pt idx="1051">
                  <c:v>3.3669265527819854E-2</c:v>
                </c:pt>
                <c:pt idx="1052">
                  <c:v>3.3703259072706167E-2</c:v>
                </c:pt>
                <c:pt idx="1053">
                  <c:v>3.373725638161814E-2</c:v>
                </c:pt>
                <c:pt idx="1054">
                  <c:v>3.3771257454519137E-2</c:v>
                </c:pt>
                <c:pt idx="1055">
                  <c:v>3.3805262291372498E-2</c:v>
                </c:pt>
                <c:pt idx="1056">
                  <c:v>3.3839270892141567E-2</c:v>
                </c:pt>
                <c:pt idx="1057">
                  <c:v>3.3873283256789698E-2</c:v>
                </c:pt>
                <c:pt idx="1058">
                  <c:v>3.3907299385280226E-2</c:v>
                </c:pt>
                <c:pt idx="1059">
                  <c:v>3.3941319277576508E-2</c:v>
                </c:pt>
                <c:pt idx="1060">
                  <c:v>3.3975342933641878E-2</c:v>
                </c:pt>
                <c:pt idx="1061">
                  <c:v>3.4009370353439691E-2</c:v>
                </c:pt>
                <c:pt idx="1062">
                  <c:v>3.4043401536933304E-2</c:v>
                </c:pt>
                <c:pt idx="1063">
                  <c:v>3.4077436484086038E-2</c:v>
                </c:pt>
                <c:pt idx="1064">
                  <c:v>3.4111475194861254E-2</c:v>
                </c:pt>
                <c:pt idx="1065">
                  <c:v>3.4145517669222303E-2</c:v>
                </c:pt>
                <c:pt idx="1066">
                  <c:v>3.4179563907132511E-2</c:v>
                </c:pt>
                <c:pt idx="1067">
                  <c:v>3.4213613908555256E-2</c:v>
                </c:pt>
                <c:pt idx="1068">
                  <c:v>3.4247667673453844E-2</c:v>
                </c:pt>
                <c:pt idx="1069">
                  <c:v>3.4281725201791652E-2</c:v>
                </c:pt>
                <c:pt idx="1070">
                  <c:v>3.4315786493532022E-2</c:v>
                </c:pt>
                <c:pt idx="1071">
                  <c:v>3.4349851548638288E-2</c:v>
                </c:pt>
                <c:pt idx="1072">
                  <c:v>3.4383920367073814E-2</c:v>
                </c:pt>
                <c:pt idx="1073">
                  <c:v>3.4417992948801927E-2</c:v>
                </c:pt>
                <c:pt idx="1074">
                  <c:v>3.445206929378597E-2</c:v>
                </c:pt>
                <c:pt idx="1075">
                  <c:v>3.4486149401989311E-2</c:v>
                </c:pt>
                <c:pt idx="1076">
                  <c:v>3.4520233273375292E-2</c:v>
                </c:pt>
                <c:pt idx="1077">
                  <c:v>3.4554320907907242E-2</c:v>
                </c:pt>
                <c:pt idx="1078">
                  <c:v>3.4588412305548523E-2</c:v>
                </c:pt>
                <c:pt idx="1079">
                  <c:v>3.4622507466262484E-2</c:v>
                </c:pt>
                <c:pt idx="1080">
                  <c:v>3.4656606390012459E-2</c:v>
                </c:pt>
                <c:pt idx="1081">
                  <c:v>3.4690709076761791E-2</c:v>
                </c:pt>
                <c:pt idx="1082">
                  <c:v>3.4724815526473843E-2</c:v>
                </c:pt>
                <c:pt idx="1083">
                  <c:v>3.4758925739111948E-2</c:v>
                </c:pt>
                <c:pt idx="1084">
                  <c:v>3.4793039714639457E-2</c:v>
                </c:pt>
                <c:pt idx="1085">
                  <c:v>3.4827157453019716E-2</c:v>
                </c:pt>
                <c:pt idx="1086">
                  <c:v>3.486127895421607E-2</c:v>
                </c:pt>
                <c:pt idx="1087">
                  <c:v>3.4895404218191879E-2</c:v>
                </c:pt>
                <c:pt idx="1088">
                  <c:v>3.4929533244910452E-2</c:v>
                </c:pt>
                <c:pt idx="1089">
                  <c:v>3.4963666034335178E-2</c:v>
                </c:pt>
                <c:pt idx="1090">
                  <c:v>3.4997802586429372E-2</c:v>
                </c:pt>
                <c:pt idx="1091">
                  <c:v>3.5031942901156396E-2</c:v>
                </c:pt>
                <c:pt idx="1092">
                  <c:v>3.5066086978479592E-2</c:v>
                </c:pt>
                <c:pt idx="1093">
                  <c:v>3.5100234818362309E-2</c:v>
                </c:pt>
                <c:pt idx="1094">
                  <c:v>3.5134386420767896E-2</c:v>
                </c:pt>
                <c:pt idx="1095">
                  <c:v>3.5168541785659688E-2</c:v>
                </c:pt>
                <c:pt idx="1096">
                  <c:v>3.5202700913001032E-2</c:v>
                </c:pt>
                <c:pt idx="1097">
                  <c:v>3.5236863802755286E-2</c:v>
                </c:pt>
                <c:pt idx="1098">
                  <c:v>3.5271030454885791E-2</c:v>
                </c:pt>
                <c:pt idx="1099">
                  <c:v>3.5305200869355888E-2</c:v>
                </c:pt>
                <c:pt idx="1100">
                  <c:v>3.5339375046128926E-2</c:v>
                </c:pt>
                <c:pt idx="1101">
                  <c:v>3.5373552985168262E-2</c:v>
                </c:pt>
                <c:pt idx="1102">
                  <c:v>3.5407734686437223E-2</c:v>
                </c:pt>
                <c:pt idx="1103">
                  <c:v>3.5441920149899157E-2</c:v>
                </c:pt>
                <c:pt idx="1104">
                  <c:v>3.5476109375517442E-2</c:v>
                </c:pt>
                <c:pt idx="1105">
                  <c:v>3.5510302363255385E-2</c:v>
                </c:pt>
                <c:pt idx="1106">
                  <c:v>3.554449911307634E-2</c:v>
                </c:pt>
                <c:pt idx="1107">
                  <c:v>3.5578699624943672E-2</c:v>
                </c:pt>
                <c:pt idx="1108">
                  <c:v>3.5612903898820707E-2</c:v>
                </c:pt>
                <c:pt idx="1109">
                  <c:v>3.5647111934670801E-2</c:v>
                </c:pt>
                <c:pt idx="1110">
                  <c:v>3.5681323732457297E-2</c:v>
                </c:pt>
                <c:pt idx="1111">
                  <c:v>3.571553929214355E-2</c:v>
                </c:pt>
                <c:pt idx="1112">
                  <c:v>3.5749758613692902E-2</c:v>
                </c:pt>
                <c:pt idx="1113">
                  <c:v>3.578398169706868E-2</c:v>
                </c:pt>
                <c:pt idx="1114">
                  <c:v>3.5818208542234262E-2</c:v>
                </c:pt>
                <c:pt idx="1115">
                  <c:v>3.5852439149152968E-2</c:v>
                </c:pt>
                <c:pt idx="1116">
                  <c:v>3.588667351778816E-2</c:v>
                </c:pt>
                <c:pt idx="1117">
                  <c:v>3.5920911648103182E-2</c:v>
                </c:pt>
                <c:pt idx="1118">
                  <c:v>3.5955153540061367E-2</c:v>
                </c:pt>
                <c:pt idx="1119">
                  <c:v>3.5989399193626086E-2</c:v>
                </c:pt>
                <c:pt idx="1120">
                  <c:v>3.6023648608760658E-2</c:v>
                </c:pt>
                <c:pt idx="1121">
                  <c:v>3.6057901785428455E-2</c:v>
                </c:pt>
                <c:pt idx="1122">
                  <c:v>3.6092158723592789E-2</c:v>
                </c:pt>
                <c:pt idx="1123">
                  <c:v>3.6126419423217045E-2</c:v>
                </c:pt>
                <c:pt idx="1124">
                  <c:v>3.6160683884264543E-2</c:v>
                </c:pt>
                <c:pt idx="1125">
                  <c:v>3.6194952106698632E-2</c:v>
                </c:pt>
                <c:pt idx="1126">
                  <c:v>3.6229224090482667E-2</c:v>
                </c:pt>
                <c:pt idx="1127">
                  <c:v>3.6263499835579992E-2</c:v>
                </c:pt>
                <c:pt idx="1128">
                  <c:v>3.629777934195396E-2</c:v>
                </c:pt>
                <c:pt idx="1129">
                  <c:v>3.6332062609567901E-2</c:v>
                </c:pt>
                <c:pt idx="1130">
                  <c:v>3.636634963838517E-2</c:v>
                </c:pt>
                <c:pt idx="1131">
                  <c:v>3.6400640428369116E-2</c:v>
                </c:pt>
                <c:pt idx="1132">
                  <c:v>3.6434934979483073E-2</c:v>
                </c:pt>
                <c:pt idx="1133">
                  <c:v>3.6469233291690398E-2</c:v>
                </c:pt>
                <c:pt idx="1134">
                  <c:v>3.6503535364954438E-2</c:v>
                </c:pt>
                <c:pt idx="1135">
                  <c:v>3.653784119923853E-2</c:v>
                </c:pt>
                <c:pt idx="1136">
                  <c:v>3.6572150794506035E-2</c:v>
                </c:pt>
                <c:pt idx="1137">
                  <c:v>3.6606464150720296E-2</c:v>
                </c:pt>
                <c:pt idx="1138">
                  <c:v>3.664078126784464E-2</c:v>
                </c:pt>
                <c:pt idx="1139">
                  <c:v>3.6675102145842436E-2</c:v>
                </c:pt>
                <c:pt idx="1140">
                  <c:v>3.6709426784677007E-2</c:v>
                </c:pt>
                <c:pt idx="1141">
                  <c:v>3.6743755184311722E-2</c:v>
                </c:pt>
                <c:pt idx="1142">
                  <c:v>3.6778087344709914E-2</c:v>
                </c:pt>
                <c:pt idx="1143">
                  <c:v>3.6812423265834941E-2</c:v>
                </c:pt>
                <c:pt idx="1144">
                  <c:v>3.6846762947650137E-2</c:v>
                </c:pt>
                <c:pt idx="1145">
                  <c:v>3.6881106390118851E-2</c:v>
                </c:pt>
                <c:pt idx="1146">
                  <c:v>3.6915453593204445E-2</c:v>
                </c:pt>
                <c:pt idx="1147">
                  <c:v>3.6949804556870233E-2</c:v>
                </c:pt>
                <c:pt idx="1148">
                  <c:v>3.6984159281079572E-2</c:v>
                </c:pt>
                <c:pt idx="1149">
                  <c:v>3.7018517765795837E-2</c:v>
                </c:pt>
                <c:pt idx="1150">
                  <c:v>3.7052880010982343E-2</c:v>
                </c:pt>
                <c:pt idx="1151">
                  <c:v>3.7087246016602453E-2</c:v>
                </c:pt>
                <c:pt idx="1152">
                  <c:v>3.7121615782619494E-2</c:v>
                </c:pt>
                <c:pt idx="1153">
                  <c:v>3.7155989308996822E-2</c:v>
                </c:pt>
                <c:pt idx="1154">
                  <c:v>3.7190366595697799E-2</c:v>
                </c:pt>
                <c:pt idx="1155">
                  <c:v>3.7224747642685754E-2</c:v>
                </c:pt>
                <c:pt idx="1156">
                  <c:v>3.7259132449924036E-2</c:v>
                </c:pt>
                <c:pt idx="1157">
                  <c:v>3.7293521017375986E-2</c:v>
                </c:pt>
                <c:pt idx="1158">
                  <c:v>3.7327913345004959E-2</c:v>
                </c:pt>
                <c:pt idx="1159">
                  <c:v>3.7362309432774292E-2</c:v>
                </c:pt>
                <c:pt idx="1160">
                  <c:v>3.7396709280647339E-2</c:v>
                </c:pt>
                <c:pt idx="1161">
                  <c:v>3.7431112888587449E-2</c:v>
                </c:pt>
                <c:pt idx="1162">
                  <c:v>3.7465520256557971E-2</c:v>
                </c:pt>
                <c:pt idx="1163">
                  <c:v>3.7499931384522227E-2</c:v>
                </c:pt>
                <c:pt idx="1164">
                  <c:v>3.7534346272443592E-2</c:v>
                </c:pt>
                <c:pt idx="1165">
                  <c:v>3.7568764920285394E-2</c:v>
                </c:pt>
                <c:pt idx="1166">
                  <c:v>3.7603187328010997E-2</c:v>
                </c:pt>
                <c:pt idx="1167">
                  <c:v>3.7637613495583713E-2</c:v>
                </c:pt>
                <c:pt idx="1168">
                  <c:v>3.7672043422966935E-2</c:v>
                </c:pt>
                <c:pt idx="1169">
                  <c:v>3.7706477110123968E-2</c:v>
                </c:pt>
                <c:pt idx="1170">
                  <c:v>3.7740914557018182E-2</c:v>
                </c:pt>
                <c:pt idx="1171">
                  <c:v>3.7775355763612919E-2</c:v>
                </c:pt>
                <c:pt idx="1172">
                  <c:v>3.7809800729871515E-2</c:v>
                </c:pt>
                <c:pt idx="1173">
                  <c:v>3.7844249455757331E-2</c:v>
                </c:pt>
                <c:pt idx="1174">
                  <c:v>3.7878701941233696E-2</c:v>
                </c:pt>
                <c:pt idx="1175">
                  <c:v>3.7913158186263965E-2</c:v>
                </c:pt>
                <c:pt idx="1176">
                  <c:v>3.7947618190811494E-2</c:v>
                </c:pt>
                <c:pt idx="1177">
                  <c:v>3.7982081954839611E-2</c:v>
                </c:pt>
                <c:pt idx="1178">
                  <c:v>3.8016549478311686E-2</c:v>
                </c:pt>
                <c:pt idx="1179">
                  <c:v>3.8051020761191039E-2</c:v>
                </c:pt>
                <c:pt idx="1180">
                  <c:v>3.8085495803441033E-2</c:v>
                </c:pt>
                <c:pt idx="1181">
                  <c:v>3.8119974605024996E-2</c:v>
                </c:pt>
                <c:pt idx="1182">
                  <c:v>3.8154457165906298E-2</c:v>
                </c:pt>
                <c:pt idx="1183">
                  <c:v>3.8188943486048281E-2</c:v>
                </c:pt>
                <c:pt idx="1184">
                  <c:v>3.8223433565414272E-2</c:v>
                </c:pt>
                <c:pt idx="1185">
                  <c:v>3.8257927403967634E-2</c:v>
                </c:pt>
                <c:pt idx="1186">
                  <c:v>3.8292425001671702E-2</c:v>
                </c:pt>
                <c:pt idx="1187">
                  <c:v>3.8326926358489839E-2</c:v>
                </c:pt>
                <c:pt idx="1188">
                  <c:v>3.8361431474385373E-2</c:v>
                </c:pt>
                <c:pt idx="1189">
                  <c:v>3.8395940349321658E-2</c:v>
                </c:pt>
                <c:pt idx="1190">
                  <c:v>3.8430452983262045E-2</c:v>
                </c:pt>
                <c:pt idx="1191">
                  <c:v>3.8464969376169889E-2</c:v>
                </c:pt>
                <c:pt idx="1192">
                  <c:v>3.8499489528008503E-2</c:v>
                </c:pt>
                <c:pt idx="1193">
                  <c:v>3.8534013438741258E-2</c:v>
                </c:pt>
                <c:pt idx="1194">
                  <c:v>3.8568541108331487E-2</c:v>
                </c:pt>
                <c:pt idx="1195">
                  <c:v>3.8603072536742562E-2</c:v>
                </c:pt>
                <c:pt idx="1196">
                  <c:v>3.8637607723937803E-2</c:v>
                </c:pt>
                <c:pt idx="1197">
                  <c:v>3.8672146669880558E-2</c:v>
                </c:pt>
                <c:pt idx="1198">
                  <c:v>3.8706689374534191E-2</c:v>
                </c:pt>
                <c:pt idx="1199">
                  <c:v>3.8741235837862029E-2</c:v>
                </c:pt>
                <c:pt idx="1200">
                  <c:v>3.877578605982742E-2</c:v>
                </c:pt>
                <c:pt idx="1201">
                  <c:v>3.8810340040393722E-2</c:v>
                </c:pt>
                <c:pt idx="1202">
                  <c:v>3.8844897779524282E-2</c:v>
                </c:pt>
                <c:pt idx="1203">
                  <c:v>3.8879459277182442E-2</c:v>
                </c:pt>
                <c:pt idx="1204">
                  <c:v>3.8914024533331537E-2</c:v>
                </c:pt>
                <c:pt idx="1205">
                  <c:v>3.8948593547934916E-2</c:v>
                </c:pt>
                <c:pt idx="1206">
                  <c:v>3.8983166320955942E-2</c:v>
                </c:pt>
                <c:pt idx="1207">
                  <c:v>3.9017742852357942E-2</c:v>
                </c:pt>
                <c:pt idx="1208">
                  <c:v>3.9052323142104287E-2</c:v>
                </c:pt>
                <c:pt idx="1209">
                  <c:v>3.9086907190158282E-2</c:v>
                </c:pt>
                <c:pt idx="1210">
                  <c:v>3.9121494996483312E-2</c:v>
                </c:pt>
                <c:pt idx="1211">
                  <c:v>3.9156086561042712E-2</c:v>
                </c:pt>
                <c:pt idx="1212">
                  <c:v>3.9190681883799816E-2</c:v>
                </c:pt>
                <c:pt idx="1213">
                  <c:v>3.9225280964717994E-2</c:v>
                </c:pt>
                <c:pt idx="1214">
                  <c:v>3.925988380376056E-2</c:v>
                </c:pt>
                <c:pt idx="1215">
                  <c:v>3.9294490400890877E-2</c:v>
                </c:pt>
                <c:pt idx="1216">
                  <c:v>3.9329100756072301E-2</c:v>
                </c:pt>
                <c:pt idx="1217">
                  <c:v>3.9363714869268165E-2</c:v>
                </c:pt>
                <c:pt idx="1218">
                  <c:v>3.9398332740441827E-2</c:v>
                </c:pt>
                <c:pt idx="1219">
                  <c:v>3.9432954369556621E-2</c:v>
                </c:pt>
                <c:pt idx="1220">
                  <c:v>3.9467579756575895E-2</c:v>
                </c:pt>
                <c:pt idx="1221">
                  <c:v>3.9502208901463005E-2</c:v>
                </c:pt>
                <c:pt idx="1222">
                  <c:v>3.9536841804181273E-2</c:v>
                </c:pt>
                <c:pt idx="1223">
                  <c:v>3.9571478464694082E-2</c:v>
                </c:pt>
                <c:pt idx="1224">
                  <c:v>3.9606118882964739E-2</c:v>
                </c:pt>
                <c:pt idx="1225">
                  <c:v>3.964076305895662E-2</c:v>
                </c:pt>
                <c:pt idx="1226">
                  <c:v>3.9675410992633053E-2</c:v>
                </c:pt>
                <c:pt idx="1227">
                  <c:v>3.9710062683957395E-2</c:v>
                </c:pt>
                <c:pt idx="1228">
                  <c:v>3.9744718132893E-2</c:v>
                </c:pt>
                <c:pt idx="1229">
                  <c:v>3.9779377339403198E-2</c:v>
                </c:pt>
                <c:pt idx="1230">
                  <c:v>3.9814040303451328E-2</c:v>
                </c:pt>
                <c:pt idx="1231">
                  <c:v>3.9848707025000762E-2</c:v>
                </c:pt>
                <c:pt idx="1232">
                  <c:v>3.9883377504014828E-2</c:v>
                </c:pt>
                <c:pt idx="1233">
                  <c:v>3.9918051740456879E-2</c:v>
                </c:pt>
                <c:pt idx="1234">
                  <c:v>3.9952729734290253E-2</c:v>
                </c:pt>
                <c:pt idx="1235">
                  <c:v>3.9987411485478311E-2</c:v>
                </c:pt>
                <c:pt idx="1236">
                  <c:v>4.0022096993984374E-2</c:v>
                </c:pt>
                <c:pt idx="1237">
                  <c:v>4.0056786259771819E-2</c:v>
                </c:pt>
                <c:pt idx="1238">
                  <c:v>4.0091479282803981E-2</c:v>
                </c:pt>
                <c:pt idx="1239">
                  <c:v>4.0126176063044187E-2</c:v>
                </c:pt>
                <c:pt idx="1240">
                  <c:v>4.0160876600455801E-2</c:v>
                </c:pt>
                <c:pt idx="1241">
                  <c:v>4.0195580895002171E-2</c:v>
                </c:pt>
                <c:pt idx="1242">
                  <c:v>4.0230288946646639E-2</c:v>
                </c:pt>
                <c:pt idx="1243">
                  <c:v>4.0265000755352554E-2</c:v>
                </c:pt>
                <c:pt idx="1244">
                  <c:v>4.029971632108325E-2</c:v>
                </c:pt>
                <c:pt idx="1245">
                  <c:v>4.0334435643802097E-2</c:v>
                </c:pt>
                <c:pt idx="1246">
                  <c:v>4.036915872347243E-2</c:v>
                </c:pt>
                <c:pt idx="1247">
                  <c:v>4.0403885560057584E-2</c:v>
                </c:pt>
                <c:pt idx="1248">
                  <c:v>4.0438616153520908E-2</c:v>
                </c:pt>
                <c:pt idx="1249">
                  <c:v>4.0473350503825757E-2</c:v>
                </c:pt>
                <c:pt idx="1250">
                  <c:v>4.050808861093548E-2</c:v>
                </c:pt>
                <c:pt idx="1251">
                  <c:v>4.0542830474813406E-2</c:v>
                </c:pt>
                <c:pt idx="1252">
                  <c:v>4.0577576095422889E-2</c:v>
                </c:pt>
                <c:pt idx="1253">
                  <c:v>4.0612325472727293E-2</c:v>
                </c:pt>
                <c:pt idx="1254">
                  <c:v>4.0647078606689944E-2</c:v>
                </c:pt>
                <c:pt idx="1255">
                  <c:v>4.0681835497274187E-2</c:v>
                </c:pt>
                <c:pt idx="1256">
                  <c:v>4.0716596144443382E-2</c:v>
                </c:pt>
                <c:pt idx="1257">
                  <c:v>4.0751360548160857E-2</c:v>
                </c:pt>
                <c:pt idx="1258">
                  <c:v>4.0786128708389983E-2</c:v>
                </c:pt>
                <c:pt idx="1259">
                  <c:v>4.0820900625094081E-2</c:v>
                </c:pt>
                <c:pt idx="1260">
                  <c:v>4.0855676298236519E-2</c:v>
                </c:pt>
                <c:pt idx="1261">
                  <c:v>4.089045572778062E-2</c:v>
                </c:pt>
                <c:pt idx="1262">
                  <c:v>4.0925238913689745E-2</c:v>
                </c:pt>
                <c:pt idx="1263">
                  <c:v>4.096002585592725E-2</c:v>
                </c:pt>
                <c:pt idx="1264">
                  <c:v>4.0994816554456456E-2</c:v>
                </c:pt>
                <c:pt idx="1265">
                  <c:v>4.1029611009240727E-2</c:v>
                </c:pt>
                <c:pt idx="1266">
                  <c:v>4.106440922024341E-2</c:v>
                </c:pt>
                <c:pt idx="1267">
                  <c:v>4.1099211187427827E-2</c:v>
                </c:pt>
                <c:pt idx="1268">
                  <c:v>4.1134016910757361E-2</c:v>
                </c:pt>
                <c:pt idx="1269">
                  <c:v>4.1168826390195326E-2</c:v>
                </c:pt>
                <c:pt idx="1270">
                  <c:v>4.1203639625705099E-2</c:v>
                </c:pt>
                <c:pt idx="1271">
                  <c:v>4.1238456617250001E-2</c:v>
                </c:pt>
                <c:pt idx="1272">
                  <c:v>4.127327736479338E-2</c:v>
                </c:pt>
                <c:pt idx="1273">
                  <c:v>4.13081018682986E-2</c:v>
                </c:pt>
                <c:pt idx="1274">
                  <c:v>4.134293012772898E-2</c:v>
                </c:pt>
                <c:pt idx="1275">
                  <c:v>4.1377762143047898E-2</c:v>
                </c:pt>
                <c:pt idx="1276">
                  <c:v>4.1412597914218675E-2</c:v>
                </c:pt>
                <c:pt idx="1277">
                  <c:v>4.144743744120466E-2</c:v>
                </c:pt>
                <c:pt idx="1278">
                  <c:v>4.1482280723969221E-2</c:v>
                </c:pt>
                <c:pt idx="1279">
                  <c:v>4.1517127762475681E-2</c:v>
                </c:pt>
                <c:pt idx="1280">
                  <c:v>4.1551978556687394E-2</c:v>
                </c:pt>
                <c:pt idx="1281">
                  <c:v>4.1586833106567703E-2</c:v>
                </c:pt>
                <c:pt idx="1282">
                  <c:v>4.1621691412079956E-2</c:v>
                </c:pt>
                <c:pt idx="1283">
                  <c:v>4.1656553473187502E-2</c:v>
                </c:pt>
                <c:pt idx="1284">
                  <c:v>4.169141928985369E-2</c:v>
                </c:pt>
                <c:pt idx="1285">
                  <c:v>4.1726288862041862E-2</c:v>
                </c:pt>
                <c:pt idx="1286">
                  <c:v>4.1761162189715352E-2</c:v>
                </c:pt>
                <c:pt idx="1287">
                  <c:v>4.1796039272837524E-2</c:v>
                </c:pt>
                <c:pt idx="1288">
                  <c:v>4.1830920111371725E-2</c:v>
                </c:pt>
                <c:pt idx="1289">
                  <c:v>4.1865804705281291E-2</c:v>
                </c:pt>
                <c:pt idx="1290">
                  <c:v>4.1900693054529571E-2</c:v>
                </c:pt>
                <c:pt idx="1291">
                  <c:v>4.1935585159079906E-2</c:v>
                </c:pt>
                <c:pt idx="1292">
                  <c:v>4.1970481018895639E-2</c:v>
                </c:pt>
                <c:pt idx="1293">
                  <c:v>4.2005380633940145E-2</c:v>
                </c:pt>
                <c:pt idx="1294">
                  <c:v>4.2040284004176739E-2</c:v>
                </c:pt>
                <c:pt idx="1295">
                  <c:v>4.2075191129568791E-2</c:v>
                </c:pt>
                <c:pt idx="1296">
                  <c:v>4.2110102010079628E-2</c:v>
                </c:pt>
                <c:pt idx="1297">
                  <c:v>4.2145016645672592E-2</c:v>
                </c:pt>
                <c:pt idx="1298">
                  <c:v>4.2179935036311053E-2</c:v>
                </c:pt>
                <c:pt idx="1299">
                  <c:v>4.2214857181958332E-2</c:v>
                </c:pt>
                <c:pt idx="1300">
                  <c:v>4.2249783082577791E-2</c:v>
                </c:pt>
                <c:pt idx="1301">
                  <c:v>4.2284712738132779E-2</c:v>
                </c:pt>
                <c:pt idx="1302">
                  <c:v>4.2319646148586632E-2</c:v>
                </c:pt>
                <c:pt idx="1303">
                  <c:v>4.235458331390269E-2</c:v>
                </c:pt>
                <c:pt idx="1304">
                  <c:v>4.2389524234044323E-2</c:v>
                </c:pt>
                <c:pt idx="1305">
                  <c:v>4.2424468908974861E-2</c:v>
                </c:pt>
                <c:pt idx="1306">
                  <c:v>4.2459417338657643E-2</c:v>
                </c:pt>
                <c:pt idx="1307">
                  <c:v>4.2494369523056026E-2</c:v>
                </c:pt>
                <c:pt idx="1308">
                  <c:v>4.2529325462133359E-2</c:v>
                </c:pt>
                <c:pt idx="1309">
                  <c:v>4.2564285155852977E-2</c:v>
                </c:pt>
                <c:pt idx="1310">
                  <c:v>4.2599248604178248E-2</c:v>
                </c:pt>
                <c:pt idx="1311">
                  <c:v>4.2634215807072481E-2</c:v>
                </c:pt>
                <c:pt idx="1312">
                  <c:v>4.2669186764499059E-2</c:v>
                </c:pt>
                <c:pt idx="1313">
                  <c:v>4.2704161476421316E-2</c:v>
                </c:pt>
                <c:pt idx="1314">
                  <c:v>4.2739139942802588E-2</c:v>
                </c:pt>
                <c:pt idx="1315">
                  <c:v>4.277412216360623E-2</c:v>
                </c:pt>
                <c:pt idx="1316">
                  <c:v>4.2809108138795585E-2</c:v>
                </c:pt>
                <c:pt idx="1317">
                  <c:v>4.2844097868334013E-2</c:v>
                </c:pt>
                <c:pt idx="1318">
                  <c:v>4.2879091352184831E-2</c:v>
                </c:pt>
                <c:pt idx="1319">
                  <c:v>4.2914088590311407E-2</c:v>
                </c:pt>
                <c:pt idx="1320">
                  <c:v>4.2949089582677097E-2</c:v>
                </c:pt>
                <c:pt idx="1321">
                  <c:v>4.2984094329245215E-2</c:v>
                </c:pt>
                <c:pt idx="1322">
                  <c:v>4.3019102829979131E-2</c:v>
                </c:pt>
                <c:pt idx="1323">
                  <c:v>4.3054115084842179E-2</c:v>
                </c:pt>
                <c:pt idx="1324">
                  <c:v>4.3089131093797715E-2</c:v>
                </c:pt>
                <c:pt idx="1325">
                  <c:v>4.3124150856809089E-2</c:v>
                </c:pt>
                <c:pt idx="1326">
                  <c:v>4.3159174373839627E-2</c:v>
                </c:pt>
                <c:pt idx="1327">
                  <c:v>4.3194201644852694E-2</c:v>
                </c:pt>
                <c:pt idx="1328">
                  <c:v>4.3229232669811629E-2</c:v>
                </c:pt>
                <c:pt idx="1329">
                  <c:v>4.326426744867979E-2</c:v>
                </c:pt>
                <c:pt idx="1330">
                  <c:v>4.3299305981420504E-2</c:v>
                </c:pt>
                <c:pt idx="1331">
                  <c:v>4.3334348267997119E-2</c:v>
                </c:pt>
                <c:pt idx="1332">
                  <c:v>4.3369394308372992E-2</c:v>
                </c:pt>
                <c:pt idx="1333">
                  <c:v>4.3404444102511465E-2</c:v>
                </c:pt>
                <c:pt idx="1334">
                  <c:v>4.3439497650375872E-2</c:v>
                </c:pt>
                <c:pt idx="1335">
                  <c:v>4.3474554951929596E-2</c:v>
                </c:pt>
                <c:pt idx="1336">
                  <c:v>4.3509616007135939E-2</c:v>
                </c:pt>
                <c:pt idx="1337">
                  <c:v>4.3544680815958275E-2</c:v>
                </c:pt>
                <c:pt idx="1338">
                  <c:v>4.3579749378359942E-2</c:v>
                </c:pt>
                <c:pt idx="1339">
                  <c:v>4.3614821694304279E-2</c:v>
                </c:pt>
                <c:pt idx="1340">
                  <c:v>4.3649897763754643E-2</c:v>
                </c:pt>
                <c:pt idx="1341">
                  <c:v>4.3684977586674376E-2</c:v>
                </c:pt>
                <c:pt idx="1342">
                  <c:v>4.3720061163026819E-2</c:v>
                </c:pt>
                <c:pt idx="1343">
                  <c:v>4.3755148492775328E-2</c:v>
                </c:pt>
                <c:pt idx="1344">
                  <c:v>4.3790239575883239E-2</c:v>
                </c:pt>
                <c:pt idx="1345">
                  <c:v>4.3825334412313927E-2</c:v>
                </c:pt>
                <c:pt idx="1346">
                  <c:v>4.3860433002030685E-2</c:v>
                </c:pt>
                <c:pt idx="1347">
                  <c:v>4.3895535344996912E-2</c:v>
                </c:pt>
                <c:pt idx="1348">
                  <c:v>4.3930641441175908E-2</c:v>
                </c:pt>
                <c:pt idx="1349">
                  <c:v>4.3965751290531055E-2</c:v>
                </c:pt>
                <c:pt idx="1350">
                  <c:v>4.4000864893025689E-2</c:v>
                </c:pt>
                <c:pt idx="1351">
                  <c:v>4.4035982248623151E-2</c:v>
                </c:pt>
                <c:pt idx="1352">
                  <c:v>4.4071103357286791E-2</c:v>
                </c:pt>
                <c:pt idx="1353">
                  <c:v>4.4106228218979943E-2</c:v>
                </c:pt>
                <c:pt idx="1354">
                  <c:v>4.4141356833665983E-2</c:v>
                </c:pt>
                <c:pt idx="1355">
                  <c:v>4.417648920130824E-2</c:v>
                </c:pt>
                <c:pt idx="1356">
                  <c:v>4.4211625321870035E-2</c:v>
                </c:pt>
                <c:pt idx="1357">
                  <c:v>4.4246765195314751E-2</c:v>
                </c:pt>
                <c:pt idx="1358">
                  <c:v>4.4281908821605723E-2</c:v>
                </c:pt>
                <c:pt idx="1359">
                  <c:v>4.4317056200706292E-2</c:v>
                </c:pt>
                <c:pt idx="1360">
                  <c:v>4.4352207332579809E-2</c:v>
                </c:pt>
                <c:pt idx="1361">
                  <c:v>4.4387362217189606E-2</c:v>
                </c:pt>
                <c:pt idx="1362">
                  <c:v>4.4422520854499062E-2</c:v>
                </c:pt>
                <c:pt idx="1363">
                  <c:v>4.4457683244471503E-2</c:v>
                </c:pt>
                <c:pt idx="1364">
                  <c:v>4.4492849387070266E-2</c:v>
                </c:pt>
                <c:pt idx="1365">
                  <c:v>4.4528019282258705E-2</c:v>
                </c:pt>
                <c:pt idx="1366">
                  <c:v>4.4563192930000169E-2</c:v>
                </c:pt>
                <c:pt idx="1367">
                  <c:v>4.4598370330258E-2</c:v>
                </c:pt>
                <c:pt idx="1368">
                  <c:v>4.4633551482995547E-2</c:v>
                </c:pt>
                <c:pt idx="1369">
                  <c:v>4.4668736388176158E-2</c:v>
                </c:pt>
                <c:pt idx="1370">
                  <c:v>4.4703925045763183E-2</c:v>
                </c:pt>
                <c:pt idx="1371">
                  <c:v>4.4739117455719957E-2</c:v>
                </c:pt>
                <c:pt idx="1372">
                  <c:v>4.477431361800982E-2</c:v>
                </c:pt>
                <c:pt idx="1373">
                  <c:v>4.4809513532596143E-2</c:v>
                </c:pt>
                <c:pt idx="1374">
                  <c:v>4.4844717199442261E-2</c:v>
                </c:pt>
                <c:pt idx="1375">
                  <c:v>4.4879924618511514E-2</c:v>
                </c:pt>
                <c:pt idx="1376">
                  <c:v>4.491513578976724E-2</c:v>
                </c:pt>
                <c:pt idx="1377">
                  <c:v>4.4950350713172813E-2</c:v>
                </c:pt>
                <c:pt idx="1378">
                  <c:v>4.4985569388691554E-2</c:v>
                </c:pt>
                <c:pt idx="1379">
                  <c:v>4.502079181628682E-2</c:v>
                </c:pt>
                <c:pt idx="1380">
                  <c:v>4.5056017995921967E-2</c:v>
                </c:pt>
                <c:pt idx="1381">
                  <c:v>4.5091247927560314E-2</c:v>
                </c:pt>
                <c:pt idx="1382">
                  <c:v>4.5126481611165233E-2</c:v>
                </c:pt>
                <c:pt idx="1383">
                  <c:v>4.516171904670005E-2</c:v>
                </c:pt>
                <c:pt idx="1384">
                  <c:v>4.5196960234128135E-2</c:v>
                </c:pt>
                <c:pt idx="1385">
                  <c:v>4.5232205173412809E-2</c:v>
                </c:pt>
                <c:pt idx="1386">
                  <c:v>4.5267453864517436E-2</c:v>
                </c:pt>
                <c:pt idx="1387">
                  <c:v>4.530270630740537E-2</c:v>
                </c:pt>
                <c:pt idx="1388">
                  <c:v>4.5337962502039919E-2</c:v>
                </c:pt>
                <c:pt idx="1389">
                  <c:v>4.5373222448384452E-2</c:v>
                </c:pt>
                <c:pt idx="1390">
                  <c:v>4.5408486146402333E-2</c:v>
                </c:pt>
                <c:pt idx="1391">
                  <c:v>4.5443753596056874E-2</c:v>
                </c:pt>
                <c:pt idx="1392">
                  <c:v>4.547902479731146E-2</c:v>
                </c:pt>
                <c:pt idx="1393">
                  <c:v>4.5514299750129404E-2</c:v>
                </c:pt>
                <c:pt idx="1394">
                  <c:v>4.5549578454474063E-2</c:v>
                </c:pt>
                <c:pt idx="1395">
                  <c:v>4.5584860910308792E-2</c:v>
                </c:pt>
                <c:pt idx="1396">
                  <c:v>4.5620147117596925E-2</c:v>
                </c:pt>
                <c:pt idx="1397">
                  <c:v>4.5655437076301812E-2</c:v>
                </c:pt>
                <c:pt idx="1398">
                  <c:v>4.5690730786386795E-2</c:v>
                </c:pt>
                <c:pt idx="1399">
                  <c:v>4.5726028247815236E-2</c:v>
                </c:pt>
                <c:pt idx="1400">
                  <c:v>4.5761329460550462E-2</c:v>
                </c:pt>
                <c:pt idx="1401">
                  <c:v>4.5796634424555817E-2</c:v>
                </c:pt>
                <c:pt idx="1402">
                  <c:v>4.5831943139794676E-2</c:v>
                </c:pt>
                <c:pt idx="1403">
                  <c:v>4.586725560623036E-2</c:v>
                </c:pt>
                <c:pt idx="1404">
                  <c:v>4.5902571823826226E-2</c:v>
                </c:pt>
                <c:pt idx="1405">
                  <c:v>4.5937891792545607E-2</c:v>
                </c:pt>
                <c:pt idx="1406">
                  <c:v>4.597321551235186E-2</c:v>
                </c:pt>
                <c:pt idx="1407">
                  <c:v>4.6008542983208334E-2</c:v>
                </c:pt>
                <c:pt idx="1408">
                  <c:v>4.6043874205078369E-2</c:v>
                </c:pt>
                <c:pt idx="1409">
                  <c:v>4.6079209177925316E-2</c:v>
                </c:pt>
                <c:pt idx="1410">
                  <c:v>4.6114547901712516E-2</c:v>
                </c:pt>
                <c:pt idx="1411">
                  <c:v>4.614989037640331E-2</c:v>
                </c:pt>
                <c:pt idx="1412">
                  <c:v>4.6185236601961062E-2</c:v>
                </c:pt>
                <c:pt idx="1413">
                  <c:v>4.6220586578349092E-2</c:v>
                </c:pt>
                <c:pt idx="1414">
                  <c:v>4.625594030553077E-2</c:v>
                </c:pt>
                <c:pt idx="1415">
                  <c:v>4.6291297783469444E-2</c:v>
                </c:pt>
                <c:pt idx="1416">
                  <c:v>4.6326659012128429E-2</c:v>
                </c:pt>
                <c:pt idx="1417">
                  <c:v>4.6362023991471116E-2</c:v>
                </c:pt>
                <c:pt idx="1418">
                  <c:v>4.6397392721460803E-2</c:v>
                </c:pt>
                <c:pt idx="1419">
                  <c:v>4.6432765202060876E-2</c:v>
                </c:pt>
                <c:pt idx="1420">
                  <c:v>4.6468141433234668E-2</c:v>
                </c:pt>
                <c:pt idx="1421">
                  <c:v>4.6503521414945508E-2</c:v>
                </c:pt>
                <c:pt idx="1422">
                  <c:v>4.6538905147156771E-2</c:v>
                </c:pt>
                <c:pt idx="1423">
                  <c:v>4.6574292629831787E-2</c:v>
                </c:pt>
                <c:pt idx="1424">
                  <c:v>4.6609683862933897E-2</c:v>
                </c:pt>
                <c:pt idx="1425">
                  <c:v>4.6645078846426456E-2</c:v>
                </c:pt>
                <c:pt idx="1426">
                  <c:v>4.66804775802728E-2</c:v>
                </c:pt>
                <c:pt idx="1427">
                  <c:v>4.6715880064436298E-2</c:v>
                </c:pt>
                <c:pt idx="1428">
                  <c:v>4.6751286298880278E-2</c:v>
                </c:pt>
                <c:pt idx="1429">
                  <c:v>4.6786696283568088E-2</c:v>
                </c:pt>
                <c:pt idx="1430">
                  <c:v>4.6822110018463092E-2</c:v>
                </c:pt>
                <c:pt idx="1431">
                  <c:v>4.6857527503528597E-2</c:v>
                </c:pt>
                <c:pt idx="1432">
                  <c:v>4.6892948738727985E-2</c:v>
                </c:pt>
                <c:pt idx="1433">
                  <c:v>4.6928373724024579E-2</c:v>
                </c:pt>
                <c:pt idx="1434">
                  <c:v>4.6963802459381747E-2</c:v>
                </c:pt>
                <c:pt idx="1435">
                  <c:v>4.6999234944762824E-2</c:v>
                </c:pt>
                <c:pt idx="1436">
                  <c:v>4.7034671180131153E-2</c:v>
                </c:pt>
                <c:pt idx="1437">
                  <c:v>4.7070111165450082E-2</c:v>
                </c:pt>
                <c:pt idx="1438">
                  <c:v>4.710555490068296E-2</c:v>
                </c:pt>
                <c:pt idx="1439">
                  <c:v>4.7141002385793135E-2</c:v>
                </c:pt>
                <c:pt idx="1440">
                  <c:v>4.7176453620743936E-2</c:v>
                </c:pt>
                <c:pt idx="1441">
                  <c:v>4.7211908605498738E-2</c:v>
                </c:pt>
                <c:pt idx="1442">
                  <c:v>4.7247367340020864E-2</c:v>
                </c:pt>
                <c:pt idx="1443">
                  <c:v>4.7282829824273669E-2</c:v>
                </c:pt>
                <c:pt idx="1444">
                  <c:v>4.7318296058220508E-2</c:v>
                </c:pt>
                <c:pt idx="1445">
                  <c:v>4.7353766041824716E-2</c:v>
                </c:pt>
                <c:pt idx="1446">
                  <c:v>4.7389239775049635E-2</c:v>
                </c:pt>
                <c:pt idx="1447">
                  <c:v>4.7424717257858622E-2</c:v>
                </c:pt>
                <c:pt idx="1448">
                  <c:v>4.746019849021501E-2</c:v>
                </c:pt>
                <c:pt idx="1449">
                  <c:v>4.7495683472082162E-2</c:v>
                </c:pt>
                <c:pt idx="1450">
                  <c:v>4.7531172203423407E-2</c:v>
                </c:pt>
                <c:pt idx="1451">
                  <c:v>4.7566664684202099E-2</c:v>
                </c:pt>
                <c:pt idx="1452">
                  <c:v>4.7602160914381596E-2</c:v>
                </c:pt>
                <c:pt idx="1453">
                  <c:v>4.7637660893925224E-2</c:v>
                </c:pt>
                <c:pt idx="1454">
                  <c:v>4.7673164622796353E-2</c:v>
                </c:pt>
                <c:pt idx="1455">
                  <c:v>4.7708672100958298E-2</c:v>
                </c:pt>
                <c:pt idx="1456">
                  <c:v>4.774418332837442E-2</c:v>
                </c:pt>
                <c:pt idx="1457">
                  <c:v>4.7779698305008077E-2</c:v>
                </c:pt>
                <c:pt idx="1458">
                  <c:v>4.7815217030822595E-2</c:v>
                </c:pt>
                <c:pt idx="1459">
                  <c:v>4.7850739505781351E-2</c:v>
                </c:pt>
                <c:pt idx="1460">
                  <c:v>4.7886265729847645E-2</c:v>
                </c:pt>
                <c:pt idx="1461">
                  <c:v>4.7921795702984861E-2</c:v>
                </c:pt>
                <c:pt idx="1462">
                  <c:v>4.7957329425156341E-2</c:v>
                </c:pt>
                <c:pt idx="1463">
                  <c:v>4.7992866896325412E-2</c:v>
                </c:pt>
                <c:pt idx="1464">
                  <c:v>4.802840811645543E-2</c:v>
                </c:pt>
                <c:pt idx="1465">
                  <c:v>4.8063953085509745E-2</c:v>
                </c:pt>
                <c:pt idx="1466">
                  <c:v>4.8099501803451697E-2</c:v>
                </c:pt>
                <c:pt idx="1467">
                  <c:v>4.8135054270244643E-2</c:v>
                </c:pt>
                <c:pt idx="1468">
                  <c:v>4.817061048585191E-2</c:v>
                </c:pt>
                <c:pt idx="1469">
                  <c:v>4.8206170450236868E-2</c:v>
                </c:pt>
                <c:pt idx="1470">
                  <c:v>4.8241734163362852E-2</c:v>
                </c:pt>
                <c:pt idx="1471">
                  <c:v>4.8277301625193197E-2</c:v>
                </c:pt>
                <c:pt idx="1472">
                  <c:v>4.8312872835691266E-2</c:v>
                </c:pt>
                <c:pt idx="1473">
                  <c:v>4.8348447794820386E-2</c:v>
                </c:pt>
                <c:pt idx="1474">
                  <c:v>4.8384026502543934E-2</c:v>
                </c:pt>
                <c:pt idx="1475">
                  <c:v>4.841960895882523E-2</c:v>
                </c:pt>
                <c:pt idx="1476">
                  <c:v>4.8455195163627625E-2</c:v>
                </c:pt>
                <c:pt idx="1477">
                  <c:v>4.8490785116914466E-2</c:v>
                </c:pt>
                <c:pt idx="1478">
                  <c:v>4.8526378818649109E-2</c:v>
                </c:pt>
                <c:pt idx="1479">
                  <c:v>4.8561976268794903E-2</c:v>
                </c:pt>
                <c:pt idx="1480">
                  <c:v>4.8597577467315162E-2</c:v>
                </c:pt>
                <c:pt idx="1481">
                  <c:v>4.8633182414173262E-2</c:v>
                </c:pt>
                <c:pt idx="1482">
                  <c:v>4.8668791109332546E-2</c:v>
                </c:pt>
                <c:pt idx="1483">
                  <c:v>4.8704403552756341E-2</c:v>
                </c:pt>
                <c:pt idx="1484">
                  <c:v>4.8740019744408024E-2</c:v>
                </c:pt>
                <c:pt idx="1485">
                  <c:v>4.8775639684250922E-2</c:v>
                </c:pt>
                <c:pt idx="1486">
                  <c:v>4.8811263372248379E-2</c:v>
                </c:pt>
                <c:pt idx="1487">
                  <c:v>4.8846890808363748E-2</c:v>
                </c:pt>
                <c:pt idx="1488">
                  <c:v>4.8882521992560372E-2</c:v>
                </c:pt>
                <c:pt idx="1489">
                  <c:v>4.8918156924801601E-2</c:v>
                </c:pt>
                <c:pt idx="1490">
                  <c:v>4.8953795605050761E-2</c:v>
                </c:pt>
                <c:pt idx="1491">
                  <c:v>4.8989438033271243E-2</c:v>
                </c:pt>
                <c:pt idx="1492">
                  <c:v>4.9025084209426348E-2</c:v>
                </c:pt>
                <c:pt idx="1493">
                  <c:v>4.9060734133479438E-2</c:v>
                </c:pt>
                <c:pt idx="1494">
                  <c:v>4.9096387805393875E-2</c:v>
                </c:pt>
                <c:pt idx="1495">
                  <c:v>4.9132045225132988E-2</c:v>
                </c:pt>
                <c:pt idx="1496">
                  <c:v>4.9167706392660118E-2</c:v>
                </c:pt>
                <c:pt idx="1497">
                  <c:v>4.9203371307938629E-2</c:v>
                </c:pt>
                <c:pt idx="1498">
                  <c:v>4.9239039970931847E-2</c:v>
                </c:pt>
                <c:pt idx="1499">
                  <c:v>4.9274712381603143E-2</c:v>
                </c:pt>
                <c:pt idx="1500">
                  <c:v>4.9310388539915831E-2</c:v>
                </c:pt>
                <c:pt idx="1501">
                  <c:v>4.9346068445833287E-2</c:v>
                </c:pt>
                <c:pt idx="1502">
                  <c:v>4.9381752099318846E-2</c:v>
                </c:pt>
                <c:pt idx="1503">
                  <c:v>4.9417439500335843E-2</c:v>
                </c:pt>
                <c:pt idx="1504">
                  <c:v>4.9453130648847661E-2</c:v>
                </c:pt>
                <c:pt idx="1505">
                  <c:v>4.9488825544817594E-2</c:v>
                </c:pt>
                <c:pt idx="1506">
                  <c:v>4.9524524188209032E-2</c:v>
                </c:pt>
                <c:pt idx="1507">
                  <c:v>4.9560226578985282E-2</c:v>
                </c:pt>
                <c:pt idx="1508">
                  <c:v>4.9595932717109714E-2</c:v>
                </c:pt>
                <c:pt idx="1509">
                  <c:v>4.9631642602545691E-2</c:v>
                </c:pt>
                <c:pt idx="1510">
                  <c:v>4.9667356235256532E-2</c:v>
                </c:pt>
                <c:pt idx="1511">
                  <c:v>4.9703073615205588E-2</c:v>
                </c:pt>
                <c:pt idx="1512">
                  <c:v>4.9738794742356221E-2</c:v>
                </c:pt>
                <c:pt idx="1513">
                  <c:v>4.9774519616671745E-2</c:v>
                </c:pt>
                <c:pt idx="1514">
                  <c:v>4.9810248238115536E-2</c:v>
                </c:pt>
                <c:pt idx="1515">
                  <c:v>4.9845980606650915E-2</c:v>
                </c:pt>
                <c:pt idx="1516">
                  <c:v>4.9881716722241266E-2</c:v>
                </c:pt>
                <c:pt idx="1517">
                  <c:v>4.9917456584849897E-2</c:v>
                </c:pt>
                <c:pt idx="1518">
                  <c:v>4.9953200194440169E-2</c:v>
                </c:pt>
                <c:pt idx="1519">
                  <c:v>4.9988947550975431E-2</c:v>
                </c:pt>
                <c:pt idx="1520">
                  <c:v>5.0024698654419032E-2</c:v>
                </c:pt>
                <c:pt idx="1521">
                  <c:v>5.0060453504734315E-2</c:v>
                </c:pt>
                <c:pt idx="1522">
                  <c:v>5.0096212101884613E-2</c:v>
                </c:pt>
                <c:pt idx="1523">
                  <c:v>5.0131974445833283E-2</c:v>
                </c:pt>
                <c:pt idx="1524">
                  <c:v>5.016774053654368E-2</c:v>
                </c:pt>
                <c:pt idx="1525">
                  <c:v>5.0203510373979132E-2</c:v>
                </c:pt>
                <c:pt idx="1526">
                  <c:v>5.0239283958103002E-2</c:v>
                </c:pt>
                <c:pt idx="1527">
                  <c:v>5.0275061288878625E-2</c:v>
                </c:pt>
                <c:pt idx="1528">
                  <c:v>5.0310842366269364E-2</c:v>
                </c:pt>
                <c:pt idx="1529">
                  <c:v>5.0346627190238538E-2</c:v>
                </c:pt>
                <c:pt idx="1530">
                  <c:v>5.0382415760749505E-2</c:v>
                </c:pt>
                <c:pt idx="1531">
                  <c:v>5.0418208077765626E-2</c:v>
                </c:pt>
                <c:pt idx="1532">
                  <c:v>5.0454004141250217E-2</c:v>
                </c:pt>
                <c:pt idx="1533">
                  <c:v>5.0489803951166645E-2</c:v>
                </c:pt>
                <c:pt idx="1534">
                  <c:v>5.0525607507478261E-2</c:v>
                </c:pt>
                <c:pt idx="1535">
                  <c:v>5.0561414810148406E-2</c:v>
                </c:pt>
                <c:pt idx="1536">
                  <c:v>5.0597225859140421E-2</c:v>
                </c:pt>
                <c:pt idx="1537">
                  <c:v>5.0633040654417656E-2</c:v>
                </c:pt>
                <c:pt idx="1538">
                  <c:v>5.0668859195943453E-2</c:v>
                </c:pt>
                <c:pt idx="1539">
                  <c:v>5.0704681483681159E-2</c:v>
                </c:pt>
                <c:pt idx="1540">
                  <c:v>5.0740507517594118E-2</c:v>
                </c:pt>
                <c:pt idx="1541">
                  <c:v>5.0776337297645691E-2</c:v>
                </c:pt>
                <c:pt idx="1542">
                  <c:v>5.0812170823799199E-2</c:v>
                </c:pt>
                <c:pt idx="1543">
                  <c:v>5.0848008096018013E-2</c:v>
                </c:pt>
                <c:pt idx="1544">
                  <c:v>5.0883849114265467E-2</c:v>
                </c:pt>
                <c:pt idx="1545">
                  <c:v>5.091969387850491E-2</c:v>
                </c:pt>
                <c:pt idx="1546">
                  <c:v>5.0955542388699683E-2</c:v>
                </c:pt>
                <c:pt idx="1547">
                  <c:v>5.0991394644813136E-2</c:v>
                </c:pt>
                <c:pt idx="1548">
                  <c:v>5.1027250646808617E-2</c:v>
                </c:pt>
                <c:pt idx="1549">
                  <c:v>5.1063110394649475E-2</c:v>
                </c:pt>
                <c:pt idx="1550">
                  <c:v>5.1098973888299044E-2</c:v>
                </c:pt>
                <c:pt idx="1551">
                  <c:v>5.1134841127720689E-2</c:v>
                </c:pt>
                <c:pt idx="1552">
                  <c:v>5.1170712112877735E-2</c:v>
                </c:pt>
                <c:pt idx="1553">
                  <c:v>5.120658684373354E-2</c:v>
                </c:pt>
                <c:pt idx="1554">
                  <c:v>5.1242465320251451E-2</c:v>
                </c:pt>
                <c:pt idx="1555">
                  <c:v>5.1278347542394805E-2</c:v>
                </c:pt>
                <c:pt idx="1556">
                  <c:v>5.1314233510126969E-2</c:v>
                </c:pt>
                <c:pt idx="1557">
                  <c:v>5.1350123223411252E-2</c:v>
                </c:pt>
                <c:pt idx="1558">
                  <c:v>5.1386016682211037E-2</c:v>
                </c:pt>
                <c:pt idx="1559">
                  <c:v>5.1421913886489659E-2</c:v>
                </c:pt>
                <c:pt idx="1560">
                  <c:v>5.1457814836210453E-2</c:v>
                </c:pt>
                <c:pt idx="1561">
                  <c:v>5.1493719531336773E-2</c:v>
                </c:pt>
                <c:pt idx="1562">
                  <c:v>5.1529627971831977E-2</c:v>
                </c:pt>
                <c:pt idx="1563">
                  <c:v>5.1565540157659399E-2</c:v>
                </c:pt>
                <c:pt idx="1564">
                  <c:v>5.1601456088782381E-2</c:v>
                </c:pt>
                <c:pt idx="1565">
                  <c:v>5.1637375765164265E-2</c:v>
                </c:pt>
                <c:pt idx="1566">
                  <c:v>5.1673299186768419E-2</c:v>
                </c:pt>
                <c:pt idx="1567">
                  <c:v>5.1709226353558173E-2</c:v>
                </c:pt>
                <c:pt idx="1568">
                  <c:v>5.1745157265496881E-2</c:v>
                </c:pt>
                <c:pt idx="1569">
                  <c:v>5.178109192254788E-2</c:v>
                </c:pt>
                <c:pt idx="1570">
                  <c:v>5.1817030324674523E-2</c:v>
                </c:pt>
                <c:pt idx="1571">
                  <c:v>5.1852972471840161E-2</c:v>
                </c:pt>
                <c:pt idx="1572">
                  <c:v>5.1888918364008114E-2</c:v>
                </c:pt>
                <c:pt idx="1573">
                  <c:v>5.1924868001141766E-2</c:v>
                </c:pt>
                <c:pt idx="1574">
                  <c:v>5.1960821383204431E-2</c:v>
                </c:pt>
                <c:pt idx="1575">
                  <c:v>5.1996778510159471E-2</c:v>
                </c:pt>
                <c:pt idx="1576">
                  <c:v>5.2032739381970242E-2</c:v>
                </c:pt>
                <c:pt idx="1577">
                  <c:v>5.2068703998600065E-2</c:v>
                </c:pt>
                <c:pt idx="1578">
                  <c:v>5.2104672360012309E-2</c:v>
                </c:pt>
                <c:pt idx="1579">
                  <c:v>5.2140644466170311E-2</c:v>
                </c:pt>
                <c:pt idx="1580">
                  <c:v>5.217662031703741E-2</c:v>
                </c:pt>
                <c:pt idx="1581">
                  <c:v>5.2212599912576964E-2</c:v>
                </c:pt>
                <c:pt idx="1582">
                  <c:v>5.2248583252752313E-2</c:v>
                </c:pt>
                <c:pt idx="1583">
                  <c:v>5.2284570337526801E-2</c:v>
                </c:pt>
                <c:pt idx="1584">
                  <c:v>5.2320561166863781E-2</c:v>
                </c:pt>
                <c:pt idx="1585">
                  <c:v>5.235655574072659E-2</c:v>
                </c:pt>
                <c:pt idx="1586">
                  <c:v>5.2392554059078583E-2</c:v>
                </c:pt>
                <c:pt idx="1587">
                  <c:v>5.2428556121883116E-2</c:v>
                </c:pt>
                <c:pt idx="1588">
                  <c:v>5.2464561929103495E-2</c:v>
                </c:pt>
                <c:pt idx="1589">
                  <c:v>5.2500571480703112E-2</c:v>
                </c:pt>
                <c:pt idx="1590">
                  <c:v>5.2536584776645287E-2</c:v>
                </c:pt>
                <c:pt idx="1591">
                  <c:v>5.2572601816893383E-2</c:v>
                </c:pt>
                <c:pt idx="1592">
                  <c:v>5.2608622601410727E-2</c:v>
                </c:pt>
                <c:pt idx="1593">
                  <c:v>5.2644647130160677E-2</c:v>
                </c:pt>
                <c:pt idx="1594">
                  <c:v>5.2680675403106579E-2</c:v>
                </c:pt>
                <c:pt idx="1595">
                  <c:v>5.2716707420211791E-2</c:v>
                </c:pt>
                <c:pt idx="1596">
                  <c:v>5.2752743181439632E-2</c:v>
                </c:pt>
                <c:pt idx="1597">
                  <c:v>5.2788782686753459E-2</c:v>
                </c:pt>
                <c:pt idx="1598">
                  <c:v>5.2824825936116621E-2</c:v>
                </c:pt>
                <c:pt idx="1599">
                  <c:v>5.2860872929492472E-2</c:v>
                </c:pt>
                <c:pt idx="1600">
                  <c:v>5.2896923666844342E-2</c:v>
                </c:pt>
                <c:pt idx="1601">
                  <c:v>5.2932978148135586E-2</c:v>
                </c:pt>
                <c:pt idx="1602">
                  <c:v>5.2969036373329559E-2</c:v>
                </c:pt>
                <c:pt idx="1603">
                  <c:v>5.3005098342389582E-2</c:v>
                </c:pt>
                <c:pt idx="1604">
                  <c:v>5.3041164055279033E-2</c:v>
                </c:pt>
                <c:pt idx="1605">
                  <c:v>5.3077233511961232E-2</c:v>
                </c:pt>
                <c:pt idx="1606">
                  <c:v>5.3113306712399541E-2</c:v>
                </c:pt>
                <c:pt idx="1607">
                  <c:v>5.3149383656557289E-2</c:v>
                </c:pt>
                <c:pt idx="1608">
                  <c:v>5.3185464344397852E-2</c:v>
                </c:pt>
                <c:pt idx="1609">
                  <c:v>5.3221548775884552E-2</c:v>
                </c:pt>
                <c:pt idx="1610">
                  <c:v>5.3257636950980729E-2</c:v>
                </c:pt>
                <c:pt idx="1611">
                  <c:v>5.3293728869649747E-2</c:v>
                </c:pt>
                <c:pt idx="1612">
                  <c:v>5.332982453185494E-2</c:v>
                </c:pt>
                <c:pt idx="1613">
                  <c:v>5.3365923937559685E-2</c:v>
                </c:pt>
                <c:pt idx="1614">
                  <c:v>5.3402027086727269E-2</c:v>
                </c:pt>
                <c:pt idx="1615">
                  <c:v>5.3438133979321095E-2</c:v>
                </c:pt>
                <c:pt idx="1616">
                  <c:v>5.3474244615304485E-2</c:v>
                </c:pt>
                <c:pt idx="1617">
                  <c:v>5.3510358994640773E-2</c:v>
                </c:pt>
                <c:pt idx="1618">
                  <c:v>5.3546477117293351E-2</c:v>
                </c:pt>
                <c:pt idx="1619">
                  <c:v>5.3582598983225503E-2</c:v>
                </c:pt>
                <c:pt idx="1620">
                  <c:v>5.3618724592400614E-2</c:v>
                </c:pt>
                <c:pt idx="1621">
                  <c:v>5.3654853944782026E-2</c:v>
                </c:pt>
                <c:pt idx="1622">
                  <c:v>5.369098704033308E-2</c:v>
                </c:pt>
                <c:pt idx="1623">
                  <c:v>5.3727123879017118E-2</c:v>
                </c:pt>
                <c:pt idx="1624">
                  <c:v>5.3763264460797495E-2</c:v>
                </c:pt>
                <c:pt idx="1625">
                  <c:v>5.3799408785637555E-2</c:v>
                </c:pt>
                <c:pt idx="1626">
                  <c:v>5.3835556853500638E-2</c:v>
                </c:pt>
                <c:pt idx="1627">
                  <c:v>5.38717086643501E-2</c:v>
                </c:pt>
                <c:pt idx="1628">
                  <c:v>5.3907864218149276E-2</c:v>
                </c:pt>
                <c:pt idx="1629">
                  <c:v>5.3944023514861522E-2</c:v>
                </c:pt>
                <c:pt idx="1630">
                  <c:v>5.398018655445018E-2</c:v>
                </c:pt>
                <c:pt idx="1631">
                  <c:v>5.4016353336878604E-2</c:v>
                </c:pt>
                <c:pt idx="1632">
                  <c:v>5.4052523862110124E-2</c:v>
                </c:pt>
                <c:pt idx="1633">
                  <c:v>5.4088698130108089E-2</c:v>
                </c:pt>
                <c:pt idx="1634">
                  <c:v>5.4124876140835866E-2</c:v>
                </c:pt>
                <c:pt idx="1635">
                  <c:v>5.4161057894256771E-2</c:v>
                </c:pt>
                <c:pt idx="1636">
                  <c:v>5.4197243390334174E-2</c:v>
                </c:pt>
                <c:pt idx="1637">
                  <c:v>5.4233432629031401E-2</c:v>
                </c:pt>
                <c:pt idx="1638">
                  <c:v>5.4269625610311838E-2</c:v>
                </c:pt>
                <c:pt idx="1639">
                  <c:v>5.4305822334138769E-2</c:v>
                </c:pt>
                <c:pt idx="1640">
                  <c:v>5.4342022800475592E-2</c:v>
                </c:pt>
                <c:pt idx="1641">
                  <c:v>5.437822700928565E-2</c:v>
                </c:pt>
                <c:pt idx="1642">
                  <c:v>5.4414434960532242E-2</c:v>
                </c:pt>
                <c:pt idx="1643">
                  <c:v>5.4450646654178772E-2</c:v>
                </c:pt>
                <c:pt idx="1644">
                  <c:v>5.4486862090188534E-2</c:v>
                </c:pt>
                <c:pt idx="1645">
                  <c:v>5.4523081268524919E-2</c:v>
                </c:pt>
                <c:pt idx="1646">
                  <c:v>5.4559304189151246E-2</c:v>
                </c:pt>
                <c:pt idx="1647">
                  <c:v>5.4595530852030887E-2</c:v>
                </c:pt>
                <c:pt idx="1648">
                  <c:v>5.4631761257127154E-2</c:v>
                </c:pt>
                <c:pt idx="1649">
                  <c:v>5.4667995404403431E-2</c:v>
                </c:pt>
                <c:pt idx="1650">
                  <c:v>5.4704233293823026E-2</c:v>
                </c:pt>
                <c:pt idx="1651">
                  <c:v>5.4740474925349308E-2</c:v>
                </c:pt>
                <c:pt idx="1652">
                  <c:v>5.4776720298945619E-2</c:v>
                </c:pt>
                <c:pt idx="1653">
                  <c:v>5.4812969414575301E-2</c:v>
                </c:pt>
                <c:pt idx="1654">
                  <c:v>5.4849222272201709E-2</c:v>
                </c:pt>
                <c:pt idx="1655">
                  <c:v>5.4885478871788171E-2</c:v>
                </c:pt>
                <c:pt idx="1656">
                  <c:v>5.4921739213298064E-2</c:v>
                </c:pt>
                <c:pt idx="1657">
                  <c:v>5.4958003296694695E-2</c:v>
                </c:pt>
                <c:pt idx="1658">
                  <c:v>5.4994271121941454E-2</c:v>
                </c:pt>
                <c:pt idx="1659">
                  <c:v>5.5030542689001663E-2</c:v>
                </c:pt>
                <c:pt idx="1660">
                  <c:v>5.5066817997838642E-2</c:v>
                </c:pt>
                <c:pt idx="1661">
                  <c:v>5.5103097048415789E-2</c:v>
                </c:pt>
                <c:pt idx="1662">
                  <c:v>5.5139379840696411E-2</c:v>
                </c:pt>
                <c:pt idx="1663">
                  <c:v>5.5175666374643891E-2</c:v>
                </c:pt>
                <c:pt idx="1664">
                  <c:v>5.5211956650221515E-2</c:v>
                </c:pt>
                <c:pt idx="1665">
                  <c:v>5.5248250667392709E-2</c:v>
                </c:pt>
                <c:pt idx="1666">
                  <c:v>5.5284548426120753E-2</c:v>
                </c:pt>
                <c:pt idx="1667">
                  <c:v>5.5320849926369015E-2</c:v>
                </c:pt>
                <c:pt idx="1668">
                  <c:v>5.5357155168100865E-2</c:v>
                </c:pt>
                <c:pt idx="1669">
                  <c:v>5.539346415127961E-2</c:v>
                </c:pt>
                <c:pt idx="1670">
                  <c:v>5.5429776875868621E-2</c:v>
                </c:pt>
                <c:pt idx="1671">
                  <c:v>5.5466093341831224E-2</c:v>
                </c:pt>
                <c:pt idx="1672">
                  <c:v>5.5502413549130804E-2</c:v>
                </c:pt>
                <c:pt idx="1673">
                  <c:v>5.553873749773066E-2</c:v>
                </c:pt>
                <c:pt idx="1674">
                  <c:v>5.5575065187594169E-2</c:v>
                </c:pt>
                <c:pt idx="1675">
                  <c:v>5.5611396618684673E-2</c:v>
                </c:pt>
                <c:pt idx="1676">
                  <c:v>5.5647731790965493E-2</c:v>
                </c:pt>
                <c:pt idx="1677">
                  <c:v>5.5684070704400027E-2</c:v>
                </c:pt>
                <c:pt idx="1678">
                  <c:v>5.5720413358951559E-2</c:v>
                </c:pt>
                <c:pt idx="1679">
                  <c:v>5.5756759754583482E-2</c:v>
                </c:pt>
                <c:pt idx="1680">
                  <c:v>5.5793109891259123E-2</c:v>
                </c:pt>
                <c:pt idx="1681">
                  <c:v>5.5829463768941837E-2</c:v>
                </c:pt>
                <c:pt idx="1682">
                  <c:v>5.5865821387594945E-2</c:v>
                </c:pt>
                <c:pt idx="1683">
                  <c:v>5.5902182747181839E-2</c:v>
                </c:pt>
                <c:pt idx="1684">
                  <c:v>5.5938547847665818E-2</c:v>
                </c:pt>
                <c:pt idx="1685">
                  <c:v>5.5974916689010258E-2</c:v>
                </c:pt>
                <c:pt idx="1686">
                  <c:v>5.6011289271178495E-2</c:v>
                </c:pt>
                <c:pt idx="1687">
                  <c:v>5.6047665594133871E-2</c:v>
                </c:pt>
                <c:pt idx="1688">
                  <c:v>5.6084045657839747E-2</c:v>
                </c:pt>
                <c:pt idx="1689">
                  <c:v>5.6120429462259432E-2</c:v>
                </c:pt>
                <c:pt idx="1690">
                  <c:v>5.6156817007356336E-2</c:v>
                </c:pt>
                <c:pt idx="1691">
                  <c:v>5.6193208293093745E-2</c:v>
                </c:pt>
                <c:pt idx="1692">
                  <c:v>5.622960331943503E-2</c:v>
                </c:pt>
                <c:pt idx="1693">
                  <c:v>5.6266002086343553E-2</c:v>
                </c:pt>
                <c:pt idx="1694">
                  <c:v>5.6302404593782628E-2</c:v>
                </c:pt>
                <c:pt idx="1695">
                  <c:v>5.6338810841715631E-2</c:v>
                </c:pt>
                <c:pt idx="1696">
                  <c:v>5.637522083010587E-2</c:v>
                </c:pt>
                <c:pt idx="1697">
                  <c:v>5.6411634558916728E-2</c:v>
                </c:pt>
                <c:pt idx="1698">
                  <c:v>5.6448052028111532E-2</c:v>
                </c:pt>
                <c:pt idx="1699">
                  <c:v>5.648447323765364E-2</c:v>
                </c:pt>
                <c:pt idx="1700">
                  <c:v>5.6520898187506406E-2</c:v>
                </c:pt>
                <c:pt idx="1701">
                  <c:v>5.6557326877633138E-2</c:v>
                </c:pt>
                <c:pt idx="1702">
                  <c:v>5.6593759307997218E-2</c:v>
                </c:pt>
                <c:pt idx="1703">
                  <c:v>5.6630195478561983E-2</c:v>
                </c:pt>
                <c:pt idx="1704">
                  <c:v>5.6666635389290773E-2</c:v>
                </c:pt>
                <c:pt idx="1705">
                  <c:v>5.6703079040146931E-2</c:v>
                </c:pt>
                <c:pt idx="1706">
                  <c:v>5.6739526431093833E-2</c:v>
                </c:pt>
                <c:pt idx="1707">
                  <c:v>5.6775977562094779E-2</c:v>
                </c:pt>
                <c:pt idx="1708">
                  <c:v>5.6812432433113159E-2</c:v>
                </c:pt>
                <c:pt idx="1709">
                  <c:v>5.6848891044112282E-2</c:v>
                </c:pt>
                <c:pt idx="1710">
                  <c:v>5.6885353395055509E-2</c:v>
                </c:pt>
                <c:pt idx="1711">
                  <c:v>5.6921819485906203E-2</c:v>
                </c:pt>
                <c:pt idx="1712">
                  <c:v>5.6958289316627685E-2</c:v>
                </c:pt>
                <c:pt idx="1713">
                  <c:v>5.699476288718331E-2</c:v>
                </c:pt>
                <c:pt idx="1714">
                  <c:v>5.7031240197536415E-2</c:v>
                </c:pt>
                <c:pt idx="1715">
                  <c:v>5.7067721247650395E-2</c:v>
                </c:pt>
                <c:pt idx="1716">
                  <c:v>5.7104206037488531E-2</c:v>
                </c:pt>
                <c:pt idx="1717">
                  <c:v>5.7140694567014198E-2</c:v>
                </c:pt>
                <c:pt idx="1718">
                  <c:v>5.717718683619074E-2</c:v>
                </c:pt>
                <c:pt idx="1719">
                  <c:v>5.7213682844981496E-2</c:v>
                </c:pt>
                <c:pt idx="1720">
                  <c:v>5.7250182593349838E-2</c:v>
                </c:pt>
                <c:pt idx="1721">
                  <c:v>5.7286686081259072E-2</c:v>
                </c:pt>
                <c:pt idx="1722">
                  <c:v>5.7323193308672582E-2</c:v>
                </c:pt>
                <c:pt idx="1723">
                  <c:v>5.7359704275553688E-2</c:v>
                </c:pt>
                <c:pt idx="1724">
                  <c:v>5.7396218981865761E-2</c:v>
                </c:pt>
                <c:pt idx="1725">
                  <c:v>5.7432737427572135E-2</c:v>
                </c:pt>
                <c:pt idx="1726">
                  <c:v>5.7469259612636131E-2</c:v>
                </c:pt>
                <c:pt idx="1727">
                  <c:v>5.750578553702114E-2</c:v>
                </c:pt>
                <c:pt idx="1728">
                  <c:v>5.7542315200690468E-2</c:v>
                </c:pt>
                <c:pt idx="1729">
                  <c:v>5.7578848603607492E-2</c:v>
                </c:pt>
                <c:pt idx="1730">
                  <c:v>5.7615385745735541E-2</c:v>
                </c:pt>
                <c:pt idx="1731">
                  <c:v>5.7651926627037962E-2</c:v>
                </c:pt>
                <c:pt idx="1732">
                  <c:v>5.7688471247478106E-2</c:v>
                </c:pt>
                <c:pt idx="1733">
                  <c:v>5.7725019607019319E-2</c:v>
                </c:pt>
                <c:pt idx="1734">
                  <c:v>5.7761571705624959E-2</c:v>
                </c:pt>
                <c:pt idx="1735">
                  <c:v>5.7798127543258332E-2</c:v>
                </c:pt>
                <c:pt idx="1736">
                  <c:v>5.7834687119882829E-2</c:v>
                </c:pt>
                <c:pt idx="1737">
                  <c:v>5.787125043546177E-2</c:v>
                </c:pt>
                <c:pt idx="1738">
                  <c:v>5.7907817489958525E-2</c:v>
                </c:pt>
                <c:pt idx="1739">
                  <c:v>5.7944388283336409E-2</c:v>
                </c:pt>
                <c:pt idx="1740">
                  <c:v>5.7980962815558791E-2</c:v>
                </c:pt>
                <c:pt idx="1741">
                  <c:v>5.8017541086589013E-2</c:v>
                </c:pt>
                <c:pt idx="1742">
                  <c:v>5.8054123096390409E-2</c:v>
                </c:pt>
                <c:pt idx="1743">
                  <c:v>5.8090708844926342E-2</c:v>
                </c:pt>
                <c:pt idx="1744">
                  <c:v>5.8127298332160141E-2</c:v>
                </c:pt>
                <c:pt idx="1745">
                  <c:v>5.8163891558055188E-2</c:v>
                </c:pt>
                <c:pt idx="1746">
                  <c:v>5.820048852257477E-2</c:v>
                </c:pt>
                <c:pt idx="1747">
                  <c:v>5.8237089225682291E-2</c:v>
                </c:pt>
                <c:pt idx="1748">
                  <c:v>5.8273693667341052E-2</c:v>
                </c:pt>
                <c:pt idx="1749">
                  <c:v>5.8310301847514429E-2</c:v>
                </c:pt>
                <c:pt idx="1750">
                  <c:v>5.8346913766165777E-2</c:v>
                </c:pt>
                <c:pt idx="1751">
                  <c:v>5.838352942325839E-2</c:v>
                </c:pt>
                <c:pt idx="1752">
                  <c:v>5.8420148818755673E-2</c:v>
                </c:pt>
                <c:pt idx="1753">
                  <c:v>5.8456771952620931E-2</c:v>
                </c:pt>
                <c:pt idx="1754">
                  <c:v>5.8493398824817536E-2</c:v>
                </c:pt>
                <c:pt idx="1755">
                  <c:v>5.8530029435308821E-2</c:v>
                </c:pt>
                <c:pt idx="1756">
                  <c:v>5.8566663784058143E-2</c:v>
                </c:pt>
                <c:pt idx="1757">
                  <c:v>5.8603301871028836E-2</c:v>
                </c:pt>
                <c:pt idx="1758">
                  <c:v>5.8639943696184249E-2</c:v>
                </c:pt>
                <c:pt idx="1759">
                  <c:v>5.8676589259487731E-2</c:v>
                </c:pt>
                <c:pt idx="1760">
                  <c:v>5.8713238560902631E-2</c:v>
                </c:pt>
                <c:pt idx="1761">
                  <c:v>5.874989160039229E-2</c:v>
                </c:pt>
                <c:pt idx="1762">
                  <c:v>5.8786548377920057E-2</c:v>
                </c:pt>
                <c:pt idx="1763">
                  <c:v>5.8823208893449282E-2</c:v>
                </c:pt>
                <c:pt idx="1764">
                  <c:v>5.8859873146943291E-2</c:v>
                </c:pt>
                <c:pt idx="1765">
                  <c:v>5.8896541138365455E-2</c:v>
                </c:pt>
                <c:pt idx="1766">
                  <c:v>5.8933212867679115E-2</c:v>
                </c:pt>
                <c:pt idx="1767">
                  <c:v>5.8969888334847599E-2</c:v>
                </c:pt>
                <c:pt idx="1768">
                  <c:v>5.9006567539834284E-2</c:v>
                </c:pt>
                <c:pt idx="1769">
                  <c:v>5.9043250482602484E-2</c:v>
                </c:pt>
                <c:pt idx="1770">
                  <c:v>5.9079937163115569E-2</c:v>
                </c:pt>
                <c:pt idx="1771">
                  <c:v>5.9116627581336859E-2</c:v>
                </c:pt>
                <c:pt idx="1772">
                  <c:v>5.9153321737229744E-2</c:v>
                </c:pt>
                <c:pt idx="1773">
                  <c:v>5.9190019630757519E-2</c:v>
                </c:pt>
                <c:pt idx="1774">
                  <c:v>5.9226721261883573E-2</c:v>
                </c:pt>
                <c:pt idx="1775">
                  <c:v>5.9263426630571235E-2</c:v>
                </c:pt>
                <c:pt idx="1776">
                  <c:v>5.9300135736783832E-2</c:v>
                </c:pt>
                <c:pt idx="1777">
                  <c:v>5.9336848580484748E-2</c:v>
                </c:pt>
                <c:pt idx="1778">
                  <c:v>5.9373565161637297E-2</c:v>
                </c:pt>
                <c:pt idx="1779">
                  <c:v>5.9410285480204841E-2</c:v>
                </c:pt>
                <c:pt idx="1780">
                  <c:v>5.9447009536150716E-2</c:v>
                </c:pt>
                <c:pt idx="1781">
                  <c:v>5.9483737329438291E-2</c:v>
                </c:pt>
                <c:pt idx="1782">
                  <c:v>5.9520468860030887E-2</c:v>
                </c:pt>
                <c:pt idx="1783">
                  <c:v>5.9557204127891859E-2</c:v>
                </c:pt>
                <c:pt idx="1784">
                  <c:v>5.9593943132984564E-2</c:v>
                </c:pt>
                <c:pt idx="1785">
                  <c:v>5.9630685875272323E-2</c:v>
                </c:pt>
                <c:pt idx="1786">
                  <c:v>5.9667432354718504E-2</c:v>
                </c:pt>
                <c:pt idx="1787">
                  <c:v>5.9704182571286436E-2</c:v>
                </c:pt>
                <c:pt idx="1788">
                  <c:v>5.9740936524939482E-2</c:v>
                </c:pt>
                <c:pt idx="1789">
                  <c:v>5.977769421564099E-2</c:v>
                </c:pt>
                <c:pt idx="1790">
                  <c:v>5.9814455643354289E-2</c:v>
                </c:pt>
                <c:pt idx="1791">
                  <c:v>5.985122080804274E-2</c:v>
                </c:pt>
                <c:pt idx="1792">
                  <c:v>5.9887989709669673E-2</c:v>
                </c:pt>
                <c:pt idx="1793">
                  <c:v>5.9924762348198456E-2</c:v>
                </c:pt>
                <c:pt idx="1794">
                  <c:v>5.996153872359241E-2</c:v>
                </c:pt>
                <c:pt idx="1795">
                  <c:v>5.9998318835814912E-2</c:v>
                </c:pt>
                <c:pt idx="1796">
                  <c:v>6.0035102684829263E-2</c:v>
                </c:pt>
                <c:pt idx="1797">
                  <c:v>6.0071890270598866E-2</c:v>
                </c:pt>
                <c:pt idx="1798">
                  <c:v>6.0108681593087014E-2</c:v>
                </c:pt>
                <c:pt idx="1799">
                  <c:v>6.0145476652257092E-2</c:v>
                </c:pt>
                <c:pt idx="1800">
                  <c:v>6.0182275448072434E-2</c:v>
                </c:pt>
                <c:pt idx="1801">
                  <c:v>6.0219077980496361E-2</c:v>
                </c:pt>
                <c:pt idx="1802">
                  <c:v>6.025588424949227E-2</c:v>
                </c:pt>
                <c:pt idx="1803">
                  <c:v>6.0292694255023462E-2</c:v>
                </c:pt>
                <c:pt idx="1804">
                  <c:v>6.0329507997053305E-2</c:v>
                </c:pt>
                <c:pt idx="1805">
                  <c:v>6.0366325475545136E-2</c:v>
                </c:pt>
                <c:pt idx="1806">
                  <c:v>6.0403146690462303E-2</c:v>
                </c:pt>
                <c:pt idx="1807">
                  <c:v>6.0439971641768162E-2</c:v>
                </c:pt>
                <c:pt idx="1808">
                  <c:v>6.0476800329426053E-2</c:v>
                </c:pt>
                <c:pt idx="1809">
                  <c:v>6.051363275339932E-2</c:v>
                </c:pt>
                <c:pt idx="1810">
                  <c:v>6.0550468913651304E-2</c:v>
                </c:pt>
                <c:pt idx="1811">
                  <c:v>6.0587308810145367E-2</c:v>
                </c:pt>
                <c:pt idx="1812">
                  <c:v>6.0624152442844838E-2</c:v>
                </c:pt>
                <c:pt idx="1813">
                  <c:v>6.0660999811713072E-2</c:v>
                </c:pt>
                <c:pt idx="1814">
                  <c:v>6.0697850916713404E-2</c:v>
                </c:pt>
                <c:pt idx="1815">
                  <c:v>6.0734705757809204E-2</c:v>
                </c:pt>
                <c:pt idx="1816">
                  <c:v>6.0771564334963807E-2</c:v>
                </c:pt>
                <c:pt idx="1817">
                  <c:v>6.0808426648140547E-2</c:v>
                </c:pt>
                <c:pt idx="1818">
                  <c:v>6.084529269730278E-2</c:v>
                </c:pt>
                <c:pt idx="1819">
                  <c:v>6.0882162482413849E-2</c:v>
                </c:pt>
                <c:pt idx="1820">
                  <c:v>6.0919036003437115E-2</c:v>
                </c:pt>
                <c:pt idx="1821">
                  <c:v>6.0955913260335892E-2</c:v>
                </c:pt>
                <c:pt idx="1822">
                  <c:v>6.0992794253073558E-2</c:v>
                </c:pt>
                <c:pt idx="1823">
                  <c:v>6.1029678981613433E-2</c:v>
                </c:pt>
                <c:pt idx="1824">
                  <c:v>6.1066567445918901E-2</c:v>
                </c:pt>
                <c:pt idx="1825">
                  <c:v>6.1103459645953283E-2</c:v>
                </c:pt>
                <c:pt idx="1826">
                  <c:v>6.1140355581679906E-2</c:v>
                </c:pt>
                <c:pt idx="1827">
                  <c:v>6.1177255253062161E-2</c:v>
                </c:pt>
                <c:pt idx="1828">
                  <c:v>6.1214158660063342E-2</c:v>
                </c:pt>
                <c:pt idx="1829">
                  <c:v>6.1251065802646838E-2</c:v>
                </c:pt>
                <c:pt idx="1830">
                  <c:v>6.1287976680775978E-2</c:v>
                </c:pt>
                <c:pt idx="1831">
                  <c:v>6.1324891294414124E-2</c:v>
                </c:pt>
                <c:pt idx="1832">
                  <c:v>6.1361809643524584E-2</c:v>
                </c:pt>
                <c:pt idx="1833">
                  <c:v>6.1398731728070755E-2</c:v>
                </c:pt>
                <c:pt idx="1834">
                  <c:v>6.1435657548015943E-2</c:v>
                </c:pt>
                <c:pt idx="1835">
                  <c:v>6.1472587103323505E-2</c:v>
                </c:pt>
                <c:pt idx="1836">
                  <c:v>6.1509520393956796E-2</c:v>
                </c:pt>
                <c:pt idx="1837">
                  <c:v>6.1546457419879158E-2</c:v>
                </c:pt>
                <c:pt idx="1838">
                  <c:v>6.1583398181053933E-2</c:v>
                </c:pt>
                <c:pt idx="1839">
                  <c:v>6.162034267744447E-2</c:v>
                </c:pt>
                <c:pt idx="1840">
                  <c:v>6.1657290909014117E-2</c:v>
                </c:pt>
                <c:pt idx="1841">
                  <c:v>6.1694242875726224E-2</c:v>
                </c:pt>
                <c:pt idx="1842">
                  <c:v>6.1731198577544125E-2</c:v>
                </c:pt>
                <c:pt idx="1843">
                  <c:v>6.1768158014431175E-2</c:v>
                </c:pt>
                <c:pt idx="1844">
                  <c:v>6.1805121186350703E-2</c:v>
                </c:pt>
                <c:pt idx="1845">
                  <c:v>6.1842088093266093E-2</c:v>
                </c:pt>
                <c:pt idx="1846">
                  <c:v>6.1879058735140657E-2</c:v>
                </c:pt>
                <c:pt idx="1847">
                  <c:v>6.1916033111937753E-2</c:v>
                </c:pt>
                <c:pt idx="1848">
                  <c:v>6.1953011223620714E-2</c:v>
                </c:pt>
                <c:pt idx="1849">
                  <c:v>6.1989993070152918E-2</c:v>
                </c:pt>
                <c:pt idx="1850">
                  <c:v>6.2026978651497693E-2</c:v>
                </c:pt>
                <c:pt idx="1851">
                  <c:v>6.2063967967618358E-2</c:v>
                </c:pt>
                <c:pt idx="1852">
                  <c:v>6.2100961018478312E-2</c:v>
                </c:pt>
                <c:pt idx="1853">
                  <c:v>6.2137957804040855E-2</c:v>
                </c:pt>
                <c:pt idx="1854">
                  <c:v>6.2174958324269378E-2</c:v>
                </c:pt>
                <c:pt idx="1855">
                  <c:v>6.2211962579127172E-2</c:v>
                </c:pt>
                <c:pt idx="1856">
                  <c:v>6.224897056857763E-2</c:v>
                </c:pt>
                <c:pt idx="1857">
                  <c:v>6.2285982292584072E-2</c:v>
                </c:pt>
                <c:pt idx="1858">
                  <c:v>6.232299775110986E-2</c:v>
                </c:pt>
                <c:pt idx="1859">
                  <c:v>6.2360016944118336E-2</c:v>
                </c:pt>
                <c:pt idx="1860">
                  <c:v>6.2397039871572836E-2</c:v>
                </c:pt>
                <c:pt idx="1861">
                  <c:v>6.2434066533436729E-2</c:v>
                </c:pt>
                <c:pt idx="1862">
                  <c:v>6.2471096929673321E-2</c:v>
                </c:pt>
                <c:pt idx="1863">
                  <c:v>6.2508131060245997E-2</c:v>
                </c:pt>
                <c:pt idx="1864">
                  <c:v>6.2545168925118091E-2</c:v>
                </c:pt>
                <c:pt idx="1865">
                  <c:v>6.2582210524252946E-2</c:v>
                </c:pt>
                <c:pt idx="1866">
                  <c:v>6.2619255857613909E-2</c:v>
                </c:pt>
                <c:pt idx="1867">
                  <c:v>6.2656304925164316E-2</c:v>
                </c:pt>
                <c:pt idx="1868">
                  <c:v>6.2693357726867543E-2</c:v>
                </c:pt>
                <c:pt idx="1869">
                  <c:v>6.2730414262686898E-2</c:v>
                </c:pt>
                <c:pt idx="1870">
                  <c:v>6.2767474532585771E-2</c:v>
                </c:pt>
                <c:pt idx="1871">
                  <c:v>6.2804538536527468E-2</c:v>
                </c:pt>
                <c:pt idx="1872">
                  <c:v>6.284160627447534E-2</c:v>
                </c:pt>
                <c:pt idx="1873">
                  <c:v>6.2878677746392761E-2</c:v>
                </c:pt>
                <c:pt idx="1874">
                  <c:v>6.2915752952243054E-2</c:v>
                </c:pt>
                <c:pt idx="1875">
                  <c:v>6.295283189198958E-2</c:v>
                </c:pt>
                <c:pt idx="1876">
                  <c:v>6.2989914565595648E-2</c:v>
                </c:pt>
                <c:pt idx="1877">
                  <c:v>6.3027000973024661E-2</c:v>
                </c:pt>
                <c:pt idx="1878">
                  <c:v>6.3064091114239926E-2</c:v>
                </c:pt>
                <c:pt idx="1879">
                  <c:v>6.3101184989204792E-2</c:v>
                </c:pt>
                <c:pt idx="1880">
                  <c:v>6.3138282597882622E-2</c:v>
                </c:pt>
                <c:pt idx="1881">
                  <c:v>6.3175383940236751E-2</c:v>
                </c:pt>
                <c:pt idx="1882">
                  <c:v>6.3212489016230528E-2</c:v>
                </c:pt>
                <c:pt idx="1883">
                  <c:v>6.32495978258273E-2</c:v>
                </c:pt>
                <c:pt idx="1884">
                  <c:v>6.3286710368990431E-2</c:v>
                </c:pt>
                <c:pt idx="1885">
                  <c:v>6.3323826645683201E-2</c:v>
                </c:pt>
                <c:pt idx="1886">
                  <c:v>6.3360946655869041E-2</c:v>
                </c:pt>
                <c:pt idx="1887">
                  <c:v>6.339807039951123E-2</c:v>
                </c:pt>
                <c:pt idx="1888">
                  <c:v>6.3435197876573174E-2</c:v>
                </c:pt>
                <c:pt idx="1889">
                  <c:v>6.3472329087018164E-2</c:v>
                </c:pt>
                <c:pt idx="1890">
                  <c:v>6.3509464030809593E-2</c:v>
                </c:pt>
                <c:pt idx="1891">
                  <c:v>6.3546602707910779E-2</c:v>
                </c:pt>
                <c:pt idx="1892">
                  <c:v>6.3583745118285059E-2</c:v>
                </c:pt>
                <c:pt idx="1893">
                  <c:v>6.3620891261895809E-2</c:v>
                </c:pt>
                <c:pt idx="1894">
                  <c:v>6.3658041138706351E-2</c:v>
                </c:pt>
                <c:pt idx="1895">
                  <c:v>6.3695194748680059E-2</c:v>
                </c:pt>
                <c:pt idx="1896">
                  <c:v>6.3732352091780228E-2</c:v>
                </c:pt>
                <c:pt idx="1897">
                  <c:v>6.3769513167970263E-2</c:v>
                </c:pt>
                <c:pt idx="1898">
                  <c:v>6.3806677977213469E-2</c:v>
                </c:pt>
                <c:pt idx="1899">
                  <c:v>6.384384651947321E-2</c:v>
                </c:pt>
                <c:pt idx="1900">
                  <c:v>6.3881018794712835E-2</c:v>
                </c:pt>
                <c:pt idx="1901">
                  <c:v>6.3918194802895692E-2</c:v>
                </c:pt>
                <c:pt idx="1902">
                  <c:v>6.3955374543985116E-2</c:v>
                </c:pt>
                <c:pt idx="1903">
                  <c:v>6.3992558017944429E-2</c:v>
                </c:pt>
                <c:pt idx="1904">
                  <c:v>6.4029745224737034E-2</c:v>
                </c:pt>
                <c:pt idx="1905">
                  <c:v>6.4066936164326238E-2</c:v>
                </c:pt>
                <c:pt idx="1906">
                  <c:v>6.4104130836675405E-2</c:v>
                </c:pt>
                <c:pt idx="1907">
                  <c:v>6.4141329241747869E-2</c:v>
                </c:pt>
                <c:pt idx="1908">
                  <c:v>6.4178531379506978E-2</c:v>
                </c:pt>
                <c:pt idx="1909">
                  <c:v>6.4215737249916097E-2</c:v>
                </c:pt>
                <c:pt idx="1910">
                  <c:v>6.4252946852938531E-2</c:v>
                </c:pt>
                <c:pt idx="1911">
                  <c:v>6.4290160188537671E-2</c:v>
                </c:pt>
                <c:pt idx="1912">
                  <c:v>6.4327377256676824E-2</c:v>
                </c:pt>
                <c:pt idx="1913">
                  <c:v>6.4364598057319367E-2</c:v>
                </c:pt>
                <c:pt idx="1914">
                  <c:v>6.4401822590428634E-2</c:v>
                </c:pt>
                <c:pt idx="1915">
                  <c:v>6.4439050855967975E-2</c:v>
                </c:pt>
                <c:pt idx="1916">
                  <c:v>6.4476282853900738E-2</c:v>
                </c:pt>
                <c:pt idx="1917">
                  <c:v>6.4513518584190244E-2</c:v>
                </c:pt>
                <c:pt idx="1918">
                  <c:v>6.4550758046799883E-2</c:v>
                </c:pt>
                <c:pt idx="1919">
                  <c:v>6.4588001241692949E-2</c:v>
                </c:pt>
                <c:pt idx="1920">
                  <c:v>6.4625248168832847E-2</c:v>
                </c:pt>
                <c:pt idx="1921">
                  <c:v>6.4662498828182882E-2</c:v>
                </c:pt>
                <c:pt idx="1922">
                  <c:v>6.4699753219706405E-2</c:v>
                </c:pt>
                <c:pt idx="1923">
                  <c:v>6.4737011343366763E-2</c:v>
                </c:pt>
                <c:pt idx="1924">
                  <c:v>6.4774273199127319E-2</c:v>
                </c:pt>
                <c:pt idx="1925">
                  <c:v>6.4811538786951423E-2</c:v>
                </c:pt>
                <c:pt idx="1926">
                  <c:v>6.484880810680238E-2</c:v>
                </c:pt>
                <c:pt idx="1927">
                  <c:v>6.4886081158643583E-2</c:v>
                </c:pt>
                <c:pt idx="1928">
                  <c:v>6.4923357942438323E-2</c:v>
                </c:pt>
                <c:pt idx="1929">
                  <c:v>6.4960638458150005E-2</c:v>
                </c:pt>
                <c:pt idx="1930">
                  <c:v>6.4997922705741937E-2</c:v>
                </c:pt>
                <c:pt idx="1931">
                  <c:v>6.5035210685177494E-2</c:v>
                </c:pt>
                <c:pt idx="1932">
                  <c:v>6.5072502396419984E-2</c:v>
                </c:pt>
                <c:pt idx="1933">
                  <c:v>6.5109797839432798E-2</c:v>
                </c:pt>
                <c:pt idx="1934">
                  <c:v>6.514709701417927E-2</c:v>
                </c:pt>
                <c:pt idx="1935">
                  <c:v>6.5184399920622707E-2</c:v>
                </c:pt>
                <c:pt idx="1936">
                  <c:v>6.52217065587265E-2</c:v>
                </c:pt>
                <c:pt idx="1937">
                  <c:v>6.525901692845397E-2</c:v>
                </c:pt>
                <c:pt idx="1938">
                  <c:v>6.5296331029768492E-2</c:v>
                </c:pt>
                <c:pt idx="1939">
                  <c:v>6.5333648862633376E-2</c:v>
                </c:pt>
                <c:pt idx="1940">
                  <c:v>6.537097042701201E-2</c:v>
                </c:pt>
                <c:pt idx="1941">
                  <c:v>6.5408295722867688E-2</c:v>
                </c:pt>
                <c:pt idx="1942">
                  <c:v>6.54456247501638E-2</c:v>
                </c:pt>
                <c:pt idx="1943">
                  <c:v>6.5482957508863654E-2</c:v>
                </c:pt>
                <c:pt idx="1944">
                  <c:v>6.5520293998930626E-2</c:v>
                </c:pt>
                <c:pt idx="1945">
                  <c:v>6.5557634220328093E-2</c:v>
                </c:pt>
                <c:pt idx="1946">
                  <c:v>6.5594978173019319E-2</c:v>
                </c:pt>
                <c:pt idx="1947">
                  <c:v>6.5632325856967696E-2</c:v>
                </c:pt>
                <c:pt idx="1948">
                  <c:v>6.5669677272136559E-2</c:v>
                </c:pt>
                <c:pt idx="1949">
                  <c:v>6.5707032418489283E-2</c:v>
                </c:pt>
                <c:pt idx="1950">
                  <c:v>6.5744391295989191E-2</c:v>
                </c:pt>
                <c:pt idx="1951">
                  <c:v>6.578175390459963E-2</c:v>
                </c:pt>
                <c:pt idx="1952">
                  <c:v>6.5819120244283949E-2</c:v>
                </c:pt>
                <c:pt idx="1953">
                  <c:v>6.5856490315005498E-2</c:v>
                </c:pt>
                <c:pt idx="1954">
                  <c:v>6.589386411672761E-2</c:v>
                </c:pt>
                <c:pt idx="1955">
                  <c:v>6.5931241649413636E-2</c:v>
                </c:pt>
                <c:pt idx="1956">
                  <c:v>6.596862291302695E-2</c:v>
                </c:pt>
                <c:pt idx="1957">
                  <c:v>6.6006007907530834E-2</c:v>
                </c:pt>
                <c:pt idx="1958">
                  <c:v>6.6043396632888704E-2</c:v>
                </c:pt>
                <c:pt idx="1959">
                  <c:v>6.6080789089063882E-2</c:v>
                </c:pt>
                <c:pt idx="1960">
                  <c:v>6.6118185276019675E-2</c:v>
                </c:pt>
                <c:pt idx="1961">
                  <c:v>6.6155585193719502E-2</c:v>
                </c:pt>
                <c:pt idx="1962">
                  <c:v>6.619298884212664E-2</c:v>
                </c:pt>
                <c:pt idx="1963">
                  <c:v>6.6230396221204482E-2</c:v>
                </c:pt>
                <c:pt idx="1964">
                  <c:v>6.6267807330916348E-2</c:v>
                </c:pt>
                <c:pt idx="1965">
                  <c:v>6.63052221712256E-2</c:v>
                </c:pt>
                <c:pt idx="1966">
                  <c:v>6.6342640742095588E-2</c:v>
                </c:pt>
                <c:pt idx="1967">
                  <c:v>6.6380063043489604E-2</c:v>
                </c:pt>
                <c:pt idx="1968">
                  <c:v>6.6417489075371081E-2</c:v>
                </c:pt>
                <c:pt idx="1969">
                  <c:v>6.6454918837703311E-2</c:v>
                </c:pt>
                <c:pt idx="1970">
                  <c:v>6.6492352330449644E-2</c:v>
                </c:pt>
                <c:pt idx="1971">
                  <c:v>6.6529789553573429E-2</c:v>
                </c:pt>
                <c:pt idx="1972">
                  <c:v>6.6567230507038042E-2</c:v>
                </c:pt>
                <c:pt idx="1973">
                  <c:v>6.6604675190806775E-2</c:v>
                </c:pt>
                <c:pt idx="1974">
                  <c:v>6.664212360484302E-2</c:v>
                </c:pt>
                <c:pt idx="1975">
                  <c:v>6.6679575749110112E-2</c:v>
                </c:pt>
                <c:pt idx="1976">
                  <c:v>6.6717031623571357E-2</c:v>
                </c:pt>
                <c:pt idx="1977">
                  <c:v>6.6754491228190188E-2</c:v>
                </c:pt>
                <c:pt idx="1978">
                  <c:v>6.6791954562929856E-2</c:v>
                </c:pt>
                <c:pt idx="1979">
                  <c:v>6.6829421627753766E-2</c:v>
                </c:pt>
                <c:pt idx="1980">
                  <c:v>6.6866892422625238E-2</c:v>
                </c:pt>
                <c:pt idx="1981">
                  <c:v>6.6904366947507635E-2</c:v>
                </c:pt>
                <c:pt idx="1982">
                  <c:v>6.6941845202364306E-2</c:v>
                </c:pt>
                <c:pt idx="1983">
                  <c:v>6.6979327187158585E-2</c:v>
                </c:pt>
                <c:pt idx="1984">
                  <c:v>6.7016812901853809E-2</c:v>
                </c:pt>
                <c:pt idx="1985">
                  <c:v>6.7054302346413339E-2</c:v>
                </c:pt>
                <c:pt idx="1986">
                  <c:v>6.7091795520800523E-2</c:v>
                </c:pt>
                <c:pt idx="1987">
                  <c:v>6.7129292424978698E-2</c:v>
                </c:pt>
                <c:pt idx="1988">
                  <c:v>6.7166793058911212E-2</c:v>
                </c:pt>
                <c:pt idx="1989">
                  <c:v>6.7204297422561413E-2</c:v>
                </c:pt>
                <c:pt idx="1990">
                  <c:v>6.7241805515892664E-2</c:v>
                </c:pt>
                <c:pt idx="1991">
                  <c:v>6.7279317338868272E-2</c:v>
                </c:pt>
                <c:pt idx="1992">
                  <c:v>6.7316832891451628E-2</c:v>
                </c:pt>
                <c:pt idx="1993">
                  <c:v>6.7354352173606039E-2</c:v>
                </c:pt>
                <c:pt idx="1994">
                  <c:v>6.7391875185294881E-2</c:v>
                </c:pt>
                <c:pt idx="1995">
                  <c:v>6.7429401926481475E-2</c:v>
                </c:pt>
                <c:pt idx="1996">
                  <c:v>6.7466932397129184E-2</c:v>
                </c:pt>
                <c:pt idx="1997">
                  <c:v>6.7504466597201357E-2</c:v>
                </c:pt>
                <c:pt idx="1998">
                  <c:v>6.7542004526661314E-2</c:v>
                </c:pt>
                <c:pt idx="1999">
                  <c:v>6.7579546185472447E-2</c:v>
                </c:pt>
                <c:pt idx="2000">
                  <c:v>6.7617091573598048E-2</c:v>
                </c:pt>
                <c:pt idx="2001">
                  <c:v>6.7654640691001508E-2</c:v>
                </c:pt>
                <c:pt idx="2002">
                  <c:v>6.7692193537646161E-2</c:v>
                </c:pt>
                <c:pt idx="2003">
                  <c:v>6.7729750113495329E-2</c:v>
                </c:pt>
                <c:pt idx="2004">
                  <c:v>6.7767310418512389E-2</c:v>
                </c:pt>
                <c:pt idx="2005">
                  <c:v>6.780487445266066E-2</c:v>
                </c:pt>
                <c:pt idx="2006">
                  <c:v>6.7842442215903534E-2</c:v>
                </c:pt>
                <c:pt idx="2007">
                  <c:v>6.788001370820429E-2</c:v>
                </c:pt>
                <c:pt idx="2008">
                  <c:v>6.7917588929526346E-2</c:v>
                </c:pt>
                <c:pt idx="2009">
                  <c:v>6.7955167879832995E-2</c:v>
                </c:pt>
                <c:pt idx="2010">
                  <c:v>6.79927505590876E-2</c:v>
                </c:pt>
                <c:pt idx="2011">
                  <c:v>6.8030336967253524E-2</c:v>
                </c:pt>
                <c:pt idx="2012">
                  <c:v>6.806792710429406E-2</c:v>
                </c:pt>
                <c:pt idx="2013">
                  <c:v>6.8105520970172626E-2</c:v>
                </c:pt>
                <c:pt idx="2014">
                  <c:v>6.8143118564852515E-2</c:v>
                </c:pt>
                <c:pt idx="2015">
                  <c:v>6.8180719888297117E-2</c:v>
                </c:pt>
                <c:pt idx="2016">
                  <c:v>6.8218324940469727E-2</c:v>
                </c:pt>
                <c:pt idx="2017">
                  <c:v>6.825593372133372E-2</c:v>
                </c:pt>
                <c:pt idx="2018">
                  <c:v>6.8293546230852459E-2</c:v>
                </c:pt>
                <c:pt idx="2019">
                  <c:v>6.8331162468989251E-2</c:v>
                </c:pt>
                <c:pt idx="2020">
                  <c:v>6.8368782435707487E-2</c:v>
                </c:pt>
                <c:pt idx="2021">
                  <c:v>6.8406406130970446E-2</c:v>
                </c:pt>
                <c:pt idx="2022">
                  <c:v>6.8444033554741546E-2</c:v>
                </c:pt>
                <c:pt idx="2023">
                  <c:v>6.8481664706984108E-2</c:v>
                </c:pt>
                <c:pt idx="2024">
                  <c:v>6.8519299587661439E-2</c:v>
                </c:pt>
                <c:pt idx="2025">
                  <c:v>6.8556938196736958E-2</c:v>
                </c:pt>
                <c:pt idx="2026">
                  <c:v>6.8594580534173957E-2</c:v>
                </c:pt>
                <c:pt idx="2027">
                  <c:v>6.86322265999358E-2</c:v>
                </c:pt>
                <c:pt idx="2028">
                  <c:v>6.8669876393985821E-2</c:v>
                </c:pt>
                <c:pt idx="2029">
                  <c:v>6.8707529916287396E-2</c:v>
                </c:pt>
                <c:pt idx="2030">
                  <c:v>6.8745187166803834E-2</c:v>
                </c:pt>
                <c:pt idx="2031">
                  <c:v>6.878284814549851E-2</c:v>
                </c:pt>
                <c:pt idx="2032">
                  <c:v>6.8820512852334745E-2</c:v>
                </c:pt>
                <c:pt idx="2033">
                  <c:v>6.8858181287275916E-2</c:v>
                </c:pt>
                <c:pt idx="2034">
                  <c:v>6.8895853450285344E-2</c:v>
                </c:pt>
                <c:pt idx="2035">
                  <c:v>6.8933529341326377E-2</c:v>
                </c:pt>
                <c:pt idx="2036">
                  <c:v>6.8971208960362365E-2</c:v>
                </c:pt>
                <c:pt idx="2037">
                  <c:v>6.900889230735667E-2</c:v>
                </c:pt>
                <c:pt idx="2038">
                  <c:v>6.9046579382272627E-2</c:v>
                </c:pt>
                <c:pt idx="2039">
                  <c:v>6.9084270185073571E-2</c:v>
                </c:pt>
                <c:pt idx="2040">
                  <c:v>6.912196471572285E-2</c:v>
                </c:pt>
                <c:pt idx="2041">
                  <c:v>6.9159662974183855E-2</c:v>
                </c:pt>
                <c:pt idx="2042">
                  <c:v>6.9197364960419852E-2</c:v>
                </c:pt>
                <c:pt idx="2043">
                  <c:v>6.9235070674394258E-2</c:v>
                </c:pt>
                <c:pt idx="2044">
                  <c:v>6.9272780116070354E-2</c:v>
                </c:pt>
                <c:pt idx="2045">
                  <c:v>6.9310493285411556E-2</c:v>
                </c:pt>
                <c:pt idx="2046">
                  <c:v>6.9348210182381159E-2</c:v>
                </c:pt>
                <c:pt idx="2047">
                  <c:v>6.9385930806942539E-2</c:v>
                </c:pt>
                <c:pt idx="2048">
                  <c:v>6.9423655159059017E-2</c:v>
                </c:pt>
                <c:pt idx="2049">
                  <c:v>6.9461383238693955E-2</c:v>
                </c:pt>
                <c:pt idx="2050">
                  <c:v>6.949911504581073E-2</c:v>
                </c:pt>
                <c:pt idx="2051">
                  <c:v>6.9536850580372622E-2</c:v>
                </c:pt>
                <c:pt idx="2052">
                  <c:v>6.9574589842343021E-2</c:v>
                </c:pt>
                <c:pt idx="2053">
                  <c:v>6.9612332831685247E-2</c:v>
                </c:pt>
                <c:pt idx="2054">
                  <c:v>6.9650079548362678E-2</c:v>
                </c:pt>
                <c:pt idx="2055">
                  <c:v>6.9687829992338635E-2</c:v>
                </c:pt>
                <c:pt idx="2056">
                  <c:v>6.9725584163576479E-2</c:v>
                </c:pt>
                <c:pt idx="2057">
                  <c:v>6.9763342062039546E-2</c:v>
                </c:pt>
                <c:pt idx="2058">
                  <c:v>6.9801103687691199E-2</c:v>
                </c:pt>
                <c:pt idx="2059">
                  <c:v>6.9838869040494758E-2</c:v>
                </c:pt>
                <c:pt idx="2060">
                  <c:v>6.9876638120413587E-2</c:v>
                </c:pt>
                <c:pt idx="2061">
                  <c:v>6.9914410927411033E-2</c:v>
                </c:pt>
                <c:pt idx="2062">
                  <c:v>6.9952187461450419E-2</c:v>
                </c:pt>
                <c:pt idx="2063">
                  <c:v>6.9989967722495133E-2</c:v>
                </c:pt>
                <c:pt idx="2064">
                  <c:v>7.0027751710508471E-2</c:v>
                </c:pt>
                <c:pt idx="2065">
                  <c:v>7.0065539425453835E-2</c:v>
                </c:pt>
                <c:pt idx="2066">
                  <c:v>7.0103330867294519E-2</c:v>
                </c:pt>
                <c:pt idx="2067">
                  <c:v>7.0141126035993887E-2</c:v>
                </c:pt>
                <c:pt idx="2068">
                  <c:v>7.0178924931515313E-2</c:v>
                </c:pt>
                <c:pt idx="2069">
                  <c:v>7.0216727553822092E-2</c:v>
                </c:pt>
                <c:pt idx="2070">
                  <c:v>7.0254533902877628E-2</c:v>
                </c:pt>
                <c:pt idx="2071">
                  <c:v>7.0292343978645228E-2</c:v>
                </c:pt>
                <c:pt idx="2072">
                  <c:v>7.033015778108824E-2</c:v>
                </c:pt>
                <c:pt idx="2073">
                  <c:v>7.0367975310170014E-2</c:v>
                </c:pt>
                <c:pt idx="2074">
                  <c:v>7.0405796565853912E-2</c:v>
                </c:pt>
                <c:pt idx="2075">
                  <c:v>7.0443621548103269E-2</c:v>
                </c:pt>
                <c:pt idx="2076">
                  <c:v>7.0481450256881434E-2</c:v>
                </c:pt>
                <c:pt idx="2077">
                  <c:v>7.0519282692151714E-2</c:v>
                </c:pt>
                <c:pt idx="2078">
                  <c:v>7.055711885387754E-2</c:v>
                </c:pt>
                <c:pt idx="2079">
                  <c:v>7.0594958742022179E-2</c:v>
                </c:pt>
                <c:pt idx="2080">
                  <c:v>7.0632802356548993E-2</c:v>
                </c:pt>
                <c:pt idx="2081">
                  <c:v>7.0670649697421387E-2</c:v>
                </c:pt>
                <c:pt idx="2082">
                  <c:v>7.0708500764602625E-2</c:v>
                </c:pt>
                <c:pt idx="2083">
                  <c:v>7.0746355558056112E-2</c:v>
                </c:pt>
                <c:pt idx="2084">
                  <c:v>7.0784214077745169E-2</c:v>
                </c:pt>
                <c:pt idx="2085">
                  <c:v>7.0822076323633118E-2</c:v>
                </c:pt>
                <c:pt idx="2086">
                  <c:v>7.0859942295683362E-2</c:v>
                </c:pt>
                <c:pt idx="2087">
                  <c:v>7.0897811993859222E-2</c:v>
                </c:pt>
                <c:pt idx="2088">
                  <c:v>7.0935685418124048E-2</c:v>
                </c:pt>
                <c:pt idx="2089">
                  <c:v>7.0973562568441145E-2</c:v>
                </c:pt>
                <c:pt idx="2090">
                  <c:v>7.1011443444773906E-2</c:v>
                </c:pt>
                <c:pt idx="2091">
                  <c:v>7.1049328047085678E-2</c:v>
                </c:pt>
                <c:pt idx="2092">
                  <c:v>7.1087216375339768E-2</c:v>
                </c:pt>
                <c:pt idx="2093">
                  <c:v>7.1125108429499567E-2</c:v>
                </c:pt>
                <c:pt idx="2094">
                  <c:v>7.1163004209528397E-2</c:v>
                </c:pt>
                <c:pt idx="2095">
                  <c:v>7.1200903715389618E-2</c:v>
                </c:pt>
                <c:pt idx="2096">
                  <c:v>7.123880694704654E-2</c:v>
                </c:pt>
                <c:pt idx="2097">
                  <c:v>7.1276713904462552E-2</c:v>
                </c:pt>
                <c:pt idx="2098">
                  <c:v>7.1314624587600975E-2</c:v>
                </c:pt>
                <c:pt idx="2099">
                  <c:v>7.1352538996425185E-2</c:v>
                </c:pt>
                <c:pt idx="2100">
                  <c:v>7.1390457130898491E-2</c:v>
                </c:pt>
                <c:pt idx="2101">
                  <c:v>7.1428378990984268E-2</c:v>
                </c:pt>
                <c:pt idx="2102">
                  <c:v>7.1466304576645837E-2</c:v>
                </c:pt>
                <c:pt idx="2103">
                  <c:v>7.1504233887846574E-2</c:v>
                </c:pt>
                <c:pt idx="2104">
                  <c:v>7.1542166924549788E-2</c:v>
                </c:pt>
                <c:pt idx="2105">
                  <c:v>7.1580103686718841E-2</c:v>
                </c:pt>
                <c:pt idx="2106">
                  <c:v>7.1618044174317108E-2</c:v>
                </c:pt>
                <c:pt idx="2107">
                  <c:v>7.1655988387307884E-2</c:v>
                </c:pt>
                <c:pt idx="2108">
                  <c:v>7.1693936325654559E-2</c:v>
                </c:pt>
                <c:pt idx="2109">
                  <c:v>7.1731887989320467E-2</c:v>
                </c:pt>
                <c:pt idx="2110">
                  <c:v>7.176984337826893E-2</c:v>
                </c:pt>
                <c:pt idx="2111">
                  <c:v>7.1807802492463338E-2</c:v>
                </c:pt>
                <c:pt idx="2112">
                  <c:v>7.1845765331866984E-2</c:v>
                </c:pt>
                <c:pt idx="2113">
                  <c:v>7.1883731896443273E-2</c:v>
                </c:pt>
                <c:pt idx="2114">
                  <c:v>7.1921702186155498E-2</c:v>
                </c:pt>
                <c:pt idx="2115">
                  <c:v>7.1959676200967035E-2</c:v>
                </c:pt>
                <c:pt idx="2116">
                  <c:v>7.1997653940841233E-2</c:v>
                </c:pt>
                <c:pt idx="2117">
                  <c:v>7.2035635405741413E-2</c:v>
                </c:pt>
                <c:pt idx="2118">
                  <c:v>7.2073620595630938E-2</c:v>
                </c:pt>
                <c:pt idx="2119">
                  <c:v>7.2111609510473143E-2</c:v>
                </c:pt>
                <c:pt idx="2120">
                  <c:v>7.2149602150231418E-2</c:v>
                </c:pt>
                <c:pt idx="2121">
                  <c:v>7.2187598514869042E-2</c:v>
                </c:pt>
                <c:pt idx="2122">
                  <c:v>7.2225598604349406E-2</c:v>
                </c:pt>
                <c:pt idx="2123">
                  <c:v>7.2263602418635844E-2</c:v>
                </c:pt>
                <c:pt idx="2124">
                  <c:v>7.2301609957691707E-2</c:v>
                </c:pt>
                <c:pt idx="2125">
                  <c:v>7.2339621221480341E-2</c:v>
                </c:pt>
                <c:pt idx="2126">
                  <c:v>7.2377636209965068E-2</c:v>
                </c:pt>
                <c:pt idx="2127">
                  <c:v>7.2415654923109279E-2</c:v>
                </c:pt>
                <c:pt idx="2128">
                  <c:v>7.2453677360876267E-2</c:v>
                </c:pt>
                <c:pt idx="2129">
                  <c:v>7.2491703523229437E-2</c:v>
                </c:pt>
                <c:pt idx="2130">
                  <c:v>7.2529733410132066E-2</c:v>
                </c:pt>
                <c:pt idx="2131">
                  <c:v>7.2567767021547561E-2</c:v>
                </c:pt>
                <c:pt idx="2132">
                  <c:v>7.2605804357439255E-2</c:v>
                </c:pt>
                <c:pt idx="2133">
                  <c:v>7.2643845417770483E-2</c:v>
                </c:pt>
                <c:pt idx="2134">
                  <c:v>7.2681890202504582E-2</c:v>
                </c:pt>
                <c:pt idx="2135">
                  <c:v>7.2719938711604912E-2</c:v>
                </c:pt>
                <c:pt idx="2136">
                  <c:v>7.2757990945034823E-2</c:v>
                </c:pt>
                <c:pt idx="2137">
                  <c:v>7.2796046902757636E-2</c:v>
                </c:pt>
                <c:pt idx="2138">
                  <c:v>7.2834106584736741E-2</c:v>
                </c:pt>
                <c:pt idx="2139">
                  <c:v>7.2872169990935431E-2</c:v>
                </c:pt>
                <c:pt idx="2140">
                  <c:v>7.2910237121317112E-2</c:v>
                </c:pt>
                <c:pt idx="2141">
                  <c:v>7.2948307975845089E-2</c:v>
                </c:pt>
                <c:pt idx="2142">
                  <c:v>7.2986382554482712E-2</c:v>
                </c:pt>
                <c:pt idx="2143">
                  <c:v>7.302446085719333E-2</c:v>
                </c:pt>
                <c:pt idx="2144">
                  <c:v>7.3062542883940276E-2</c:v>
                </c:pt>
                <c:pt idx="2145">
                  <c:v>7.3100628634686943E-2</c:v>
                </c:pt>
                <c:pt idx="2146">
                  <c:v>7.3138718109396622E-2</c:v>
                </c:pt>
                <c:pt idx="2147">
                  <c:v>7.3176811308032719E-2</c:v>
                </c:pt>
                <c:pt idx="2148">
                  <c:v>7.3214908230558498E-2</c:v>
                </c:pt>
                <c:pt idx="2149">
                  <c:v>7.3253008876937392E-2</c:v>
                </c:pt>
                <c:pt idx="2150">
                  <c:v>7.329111324713268E-2</c:v>
                </c:pt>
                <c:pt idx="2151">
                  <c:v>7.3329221341107725E-2</c:v>
                </c:pt>
                <c:pt idx="2152">
                  <c:v>7.3367333158825918E-2</c:v>
                </c:pt>
                <c:pt idx="2153">
                  <c:v>7.340544870025055E-2</c:v>
                </c:pt>
                <c:pt idx="2154">
                  <c:v>7.3443567965345014E-2</c:v>
                </c:pt>
                <c:pt idx="2155">
                  <c:v>7.3481690954072587E-2</c:v>
                </c:pt>
                <c:pt idx="2156">
                  <c:v>7.3519817666396703E-2</c:v>
                </c:pt>
                <c:pt idx="2157">
                  <c:v>7.3557948102280626E-2</c:v>
                </c:pt>
                <c:pt idx="2158">
                  <c:v>7.3596082261687748E-2</c:v>
                </c:pt>
                <c:pt idx="2159">
                  <c:v>7.363422014458143E-2</c:v>
                </c:pt>
                <c:pt idx="2160">
                  <c:v>7.3672361750924953E-2</c:v>
                </c:pt>
                <c:pt idx="2161">
                  <c:v>7.3710507080681748E-2</c:v>
                </c:pt>
                <c:pt idx="2162">
                  <c:v>7.374865613381508E-2</c:v>
                </c:pt>
                <c:pt idx="2163">
                  <c:v>7.3786808910288354E-2</c:v>
                </c:pt>
                <c:pt idx="2164">
                  <c:v>7.3824965410064877E-2</c:v>
                </c:pt>
                <c:pt idx="2165">
                  <c:v>7.386312563310804E-2</c:v>
                </c:pt>
                <c:pt idx="2166">
                  <c:v>7.3901289579381149E-2</c:v>
                </c:pt>
                <c:pt idx="2167">
                  <c:v>7.3939457248847568E-2</c:v>
                </c:pt>
                <c:pt idx="2168">
                  <c:v>7.3977628641470644E-2</c:v>
                </c:pt>
                <c:pt idx="2169">
                  <c:v>7.4015803757213713E-2</c:v>
                </c:pt>
                <c:pt idx="2170">
                  <c:v>7.4053982596040124E-2</c:v>
                </c:pt>
                <c:pt idx="2171">
                  <c:v>7.4092165157913212E-2</c:v>
                </c:pt>
                <c:pt idx="2172">
                  <c:v>7.4130351442796352E-2</c:v>
                </c:pt>
                <c:pt idx="2173">
                  <c:v>7.4168541450652881E-2</c:v>
                </c:pt>
                <c:pt idx="2174">
                  <c:v>7.4206735181446132E-2</c:v>
                </c:pt>
                <c:pt idx="2175">
                  <c:v>7.4244932635139455E-2</c:v>
                </c:pt>
                <c:pt idx="2176">
                  <c:v>7.4283133811696211E-2</c:v>
                </c:pt>
                <c:pt idx="2177">
                  <c:v>7.4321338711079724E-2</c:v>
                </c:pt>
                <c:pt idx="2178">
                  <c:v>7.4359547333253354E-2</c:v>
                </c:pt>
                <c:pt idx="2179">
                  <c:v>7.439775967818045E-2</c:v>
                </c:pt>
                <c:pt idx="2180">
                  <c:v>7.4435975745824334E-2</c:v>
                </c:pt>
                <c:pt idx="2181">
                  <c:v>7.4474195536148383E-2</c:v>
                </c:pt>
                <c:pt idx="2182">
                  <c:v>7.4512419049115916E-2</c:v>
                </c:pt>
                <c:pt idx="2183">
                  <c:v>7.4550646284690325E-2</c:v>
                </c:pt>
                <c:pt idx="2184">
                  <c:v>7.4588877242834903E-2</c:v>
                </c:pt>
                <c:pt idx="2185">
                  <c:v>7.4627111923513012E-2</c:v>
                </c:pt>
                <c:pt idx="2186">
                  <c:v>7.4665350326688015E-2</c:v>
                </c:pt>
                <c:pt idx="2187">
                  <c:v>7.4703592452323234E-2</c:v>
                </c:pt>
                <c:pt idx="2188">
                  <c:v>7.4741838300382044E-2</c:v>
                </c:pt>
                <c:pt idx="2189">
                  <c:v>7.478008787082778E-2</c:v>
                </c:pt>
                <c:pt idx="2190">
                  <c:v>7.481834116362375E-2</c:v>
                </c:pt>
                <c:pt idx="2191">
                  <c:v>7.4856598178733372E-2</c:v>
                </c:pt>
                <c:pt idx="2192">
                  <c:v>7.4894858916119939E-2</c:v>
                </c:pt>
                <c:pt idx="2193">
                  <c:v>7.4933123375746799E-2</c:v>
                </c:pt>
                <c:pt idx="2194">
                  <c:v>7.4971391557577316E-2</c:v>
                </c:pt>
                <c:pt idx="2195">
                  <c:v>7.5009663461574866E-2</c:v>
                </c:pt>
                <c:pt idx="2196">
                  <c:v>7.5047939087702714E-2</c:v>
                </c:pt>
                <c:pt idx="2197">
                  <c:v>7.5086218435924279E-2</c:v>
                </c:pt>
                <c:pt idx="2198">
                  <c:v>7.5124501506202881E-2</c:v>
                </c:pt>
                <c:pt idx="2199">
                  <c:v>7.516278829850187E-2</c:v>
                </c:pt>
                <c:pt idx="2200">
                  <c:v>7.520107881278458E-2</c:v>
                </c:pt>
                <c:pt idx="2201">
                  <c:v>7.5239373049014374E-2</c:v>
                </c:pt>
                <c:pt idx="2202">
                  <c:v>7.5277671007154573E-2</c:v>
                </c:pt>
                <c:pt idx="2203">
                  <c:v>7.5315972687168567E-2</c:v>
                </c:pt>
                <c:pt idx="2204">
                  <c:v>7.5354278089019636E-2</c:v>
                </c:pt>
                <c:pt idx="2205">
                  <c:v>7.5392587212671183E-2</c:v>
                </c:pt>
                <c:pt idx="2206">
                  <c:v>7.5430900058086559E-2</c:v>
                </c:pt>
                <c:pt idx="2207">
                  <c:v>7.5469216625229041E-2</c:v>
                </c:pt>
                <c:pt idx="2208">
                  <c:v>7.5507536914062048E-2</c:v>
                </c:pt>
                <c:pt idx="2209">
                  <c:v>7.554586092454893E-2</c:v>
                </c:pt>
                <c:pt idx="2210">
                  <c:v>7.5584188656652965E-2</c:v>
                </c:pt>
                <c:pt idx="2211">
                  <c:v>7.5622520110337557E-2</c:v>
                </c:pt>
                <c:pt idx="2212">
                  <c:v>7.5660855285566E-2</c:v>
                </c:pt>
                <c:pt idx="2213">
                  <c:v>7.5699194182301713E-2</c:v>
                </c:pt>
                <c:pt idx="2214">
                  <c:v>7.573753680050796E-2</c:v>
                </c:pt>
                <c:pt idx="2215">
                  <c:v>7.5775883140148159E-2</c:v>
                </c:pt>
                <c:pt idx="2216">
                  <c:v>7.5814233201185632E-2</c:v>
                </c:pt>
                <c:pt idx="2217">
                  <c:v>7.5852586983583686E-2</c:v>
                </c:pt>
                <c:pt idx="2218">
                  <c:v>7.5890944487305725E-2</c:v>
                </c:pt>
                <c:pt idx="2219">
                  <c:v>7.5929305712315071E-2</c:v>
                </c:pt>
                <c:pt idx="2220">
                  <c:v>7.5967670658575057E-2</c:v>
                </c:pt>
                <c:pt idx="2221">
                  <c:v>7.6006039326049046E-2</c:v>
                </c:pt>
                <c:pt idx="2222">
                  <c:v>7.6044411714700402E-2</c:v>
                </c:pt>
                <c:pt idx="2223">
                  <c:v>7.6082787824492418E-2</c:v>
                </c:pt>
                <c:pt idx="2224">
                  <c:v>7.6121167655388497E-2</c:v>
                </c:pt>
                <c:pt idx="2225">
                  <c:v>7.6159551207351947E-2</c:v>
                </c:pt>
                <c:pt idx="2226">
                  <c:v>7.6197938480346145E-2</c:v>
                </c:pt>
                <c:pt idx="2227">
                  <c:v>7.6236329474334397E-2</c:v>
                </c:pt>
                <c:pt idx="2228">
                  <c:v>7.6274724189280066E-2</c:v>
                </c:pt>
                <c:pt idx="2229">
                  <c:v>7.6313122625146529E-2</c:v>
                </c:pt>
                <c:pt idx="2230">
                  <c:v>7.6351524781897079E-2</c:v>
                </c:pt>
                <c:pt idx="2231">
                  <c:v>7.6389930659495106E-2</c:v>
                </c:pt>
                <c:pt idx="2232">
                  <c:v>7.6428340257903918E-2</c:v>
                </c:pt>
                <c:pt idx="2233">
                  <c:v>7.6466753577086918E-2</c:v>
                </c:pt>
                <c:pt idx="2234">
                  <c:v>7.6505170617007387E-2</c:v>
                </c:pt>
                <c:pt idx="2235">
                  <c:v>7.6543591377628714E-2</c:v>
                </c:pt>
                <c:pt idx="2236">
                  <c:v>7.6582015858914262E-2</c:v>
                </c:pt>
                <c:pt idx="2237">
                  <c:v>7.6620444060827311E-2</c:v>
                </c:pt>
                <c:pt idx="2238">
                  <c:v>7.6658875983331251E-2</c:v>
                </c:pt>
                <c:pt idx="2239">
                  <c:v>7.6697311626389403E-2</c:v>
                </c:pt>
                <c:pt idx="2240">
                  <c:v>7.6735750989965171E-2</c:v>
                </c:pt>
                <c:pt idx="2241">
                  <c:v>7.6774194074021834E-2</c:v>
                </c:pt>
                <c:pt idx="2242">
                  <c:v>7.681264087852277E-2</c:v>
                </c:pt>
                <c:pt idx="2243">
                  <c:v>7.6851091403431354E-2</c:v>
                </c:pt>
                <c:pt idx="2244">
                  <c:v>7.6889545648710825E-2</c:v>
                </c:pt>
                <c:pt idx="2245">
                  <c:v>7.6928003614324669E-2</c:v>
                </c:pt>
                <c:pt idx="2246">
                  <c:v>7.6966465300236125E-2</c:v>
                </c:pt>
                <c:pt idx="2247">
                  <c:v>7.7004930706408611E-2</c:v>
                </c:pt>
                <c:pt idx="2248">
                  <c:v>7.7043399832805434E-2</c:v>
                </c:pt>
                <c:pt idx="2249">
                  <c:v>7.7081872679389929E-2</c:v>
                </c:pt>
                <c:pt idx="2250">
                  <c:v>7.7120349246125486E-2</c:v>
                </c:pt>
                <c:pt idx="2251">
                  <c:v>7.7158829532975426E-2</c:v>
                </c:pt>
                <c:pt idx="2252">
                  <c:v>7.7197313539903098E-2</c:v>
                </c:pt>
                <c:pt idx="2253">
                  <c:v>7.7235801266871837E-2</c:v>
                </c:pt>
                <c:pt idx="2254">
                  <c:v>7.7274292713844991E-2</c:v>
                </c:pt>
                <c:pt idx="2255">
                  <c:v>7.731278788078591E-2</c:v>
                </c:pt>
                <c:pt idx="2256">
                  <c:v>7.735128676765797E-2</c:v>
                </c:pt>
                <c:pt idx="2257">
                  <c:v>7.7389789374424478E-2</c:v>
                </c:pt>
                <c:pt idx="2258">
                  <c:v>7.7428295701048797E-2</c:v>
                </c:pt>
                <c:pt idx="2259">
                  <c:v>7.7466805747494275E-2</c:v>
                </c:pt>
                <c:pt idx="2260">
                  <c:v>7.7505319513724233E-2</c:v>
                </c:pt>
                <c:pt idx="2261">
                  <c:v>7.7543836999702048E-2</c:v>
                </c:pt>
                <c:pt idx="2262">
                  <c:v>7.7582358205391055E-2</c:v>
                </c:pt>
                <c:pt idx="2263">
                  <c:v>7.7620883130754617E-2</c:v>
                </c:pt>
                <c:pt idx="2264">
                  <c:v>7.7659411775756013E-2</c:v>
                </c:pt>
                <c:pt idx="2265">
                  <c:v>7.7697944140358674E-2</c:v>
                </c:pt>
                <c:pt idx="2266">
                  <c:v>7.7736480224525936E-2</c:v>
                </c:pt>
                <c:pt idx="2267">
                  <c:v>7.7775020028221079E-2</c:v>
                </c:pt>
                <c:pt idx="2268">
                  <c:v>7.7813563551407519E-2</c:v>
                </c:pt>
                <c:pt idx="2269">
                  <c:v>7.7852110794048551E-2</c:v>
                </c:pt>
                <c:pt idx="2270">
                  <c:v>7.7890661756107551E-2</c:v>
                </c:pt>
                <c:pt idx="2271">
                  <c:v>7.7929216437547855E-2</c:v>
                </c:pt>
                <c:pt idx="2272">
                  <c:v>7.7967774838332837E-2</c:v>
                </c:pt>
                <c:pt idx="2273">
                  <c:v>7.8006336958425793E-2</c:v>
                </c:pt>
                <c:pt idx="2274">
                  <c:v>7.8044902797790097E-2</c:v>
                </c:pt>
                <c:pt idx="2275">
                  <c:v>7.8083472356389114E-2</c:v>
                </c:pt>
                <c:pt idx="2276">
                  <c:v>7.8122045634186149E-2</c:v>
                </c:pt>
                <c:pt idx="2277">
                  <c:v>7.816062263114458E-2</c:v>
                </c:pt>
                <c:pt idx="2278">
                  <c:v>7.8199203347227728E-2</c:v>
                </c:pt>
                <c:pt idx="2279">
                  <c:v>7.8237787782398982E-2</c:v>
                </c:pt>
                <c:pt idx="2280">
                  <c:v>7.8276375936621623E-2</c:v>
                </c:pt>
                <c:pt idx="2281">
                  <c:v>7.8314967809859054E-2</c:v>
                </c:pt>
                <c:pt idx="2282">
                  <c:v>7.8353563402074583E-2</c:v>
                </c:pt>
                <c:pt idx="2283">
                  <c:v>7.83921627132316E-2</c:v>
                </c:pt>
                <c:pt idx="2284">
                  <c:v>7.8430765743293412E-2</c:v>
                </c:pt>
                <c:pt idx="2285">
                  <c:v>7.8469372492223369E-2</c:v>
                </c:pt>
                <c:pt idx="2286">
                  <c:v>7.8507982959984846E-2</c:v>
                </c:pt>
                <c:pt idx="2287">
                  <c:v>7.8546597146541164E-2</c:v>
                </c:pt>
                <c:pt idx="2288">
                  <c:v>7.8585215051855672E-2</c:v>
                </c:pt>
                <c:pt idx="2289">
                  <c:v>7.8623836675891706E-2</c:v>
                </c:pt>
                <c:pt idx="2290">
                  <c:v>7.8662462018612628E-2</c:v>
                </c:pt>
                <c:pt idx="2291">
                  <c:v>7.87010910799818E-2</c:v>
                </c:pt>
                <c:pt idx="2292">
                  <c:v>7.8739723859962529E-2</c:v>
                </c:pt>
                <c:pt idx="2293">
                  <c:v>7.8778360358518193E-2</c:v>
                </c:pt>
                <c:pt idx="2294">
                  <c:v>7.8817000575612098E-2</c:v>
                </c:pt>
                <c:pt idx="2295">
                  <c:v>7.8855644511207648E-2</c:v>
                </c:pt>
                <c:pt idx="2296">
                  <c:v>7.8894292165268165E-2</c:v>
                </c:pt>
                <c:pt idx="2297">
                  <c:v>7.8932943537756969E-2</c:v>
                </c:pt>
                <c:pt idx="2298">
                  <c:v>7.8971598628637438E-2</c:v>
                </c:pt>
                <c:pt idx="2299">
                  <c:v>7.9010257437872905E-2</c:v>
                </c:pt>
                <c:pt idx="2300">
                  <c:v>7.904891996542672E-2</c:v>
                </c:pt>
                <c:pt idx="2301">
                  <c:v>7.9087586211262217E-2</c:v>
                </c:pt>
                <c:pt idx="2302">
                  <c:v>7.9126256175342788E-2</c:v>
                </c:pt>
                <c:pt idx="2303">
                  <c:v>7.9164929857631711E-2</c:v>
                </c:pt>
                <c:pt idx="2304">
                  <c:v>7.9203607258092362E-2</c:v>
                </c:pt>
                <c:pt idx="2305">
                  <c:v>7.9242288376688105E-2</c:v>
                </c:pt>
                <c:pt idx="2306">
                  <c:v>7.9280973213382275E-2</c:v>
                </c:pt>
                <c:pt idx="2307">
                  <c:v>7.9319661768138205E-2</c:v>
                </c:pt>
                <c:pt idx="2308">
                  <c:v>7.935835404091926E-2</c:v>
                </c:pt>
                <c:pt idx="2309">
                  <c:v>7.9397050031688773E-2</c:v>
                </c:pt>
                <c:pt idx="2310">
                  <c:v>7.943574974041008E-2</c:v>
                </c:pt>
                <c:pt idx="2311">
                  <c:v>7.9474453167046544E-2</c:v>
                </c:pt>
                <c:pt idx="2312">
                  <c:v>7.9513160311561526E-2</c:v>
                </c:pt>
                <c:pt idx="2313">
                  <c:v>7.9551871173918362E-2</c:v>
                </c:pt>
                <c:pt idx="2314">
                  <c:v>7.9590585754080345E-2</c:v>
                </c:pt>
                <c:pt idx="2315">
                  <c:v>7.9629304052010907E-2</c:v>
                </c:pt>
                <c:pt idx="2316">
                  <c:v>7.9668026067673356E-2</c:v>
                </c:pt>
                <c:pt idx="2317">
                  <c:v>7.9706751801031026E-2</c:v>
                </c:pt>
                <c:pt idx="2318">
                  <c:v>7.9745481252047265E-2</c:v>
                </c:pt>
                <c:pt idx="2319">
                  <c:v>7.9784214420685437E-2</c:v>
                </c:pt>
                <c:pt idx="2320">
                  <c:v>7.9822951306908876E-2</c:v>
                </c:pt>
                <c:pt idx="2321">
                  <c:v>7.9861691910680918E-2</c:v>
                </c:pt>
                <c:pt idx="2322">
                  <c:v>7.9900436231964966E-2</c:v>
                </c:pt>
                <c:pt idx="2323">
                  <c:v>7.9939184270724273E-2</c:v>
                </c:pt>
                <c:pt idx="2324">
                  <c:v>7.9977936026922256E-2</c:v>
                </c:pt>
                <c:pt idx="2325">
                  <c:v>8.0016691500522236E-2</c:v>
                </c:pt>
                <c:pt idx="2326">
                  <c:v>8.0055450691487562E-2</c:v>
                </c:pt>
                <c:pt idx="2327">
                  <c:v>8.0094213599781597E-2</c:v>
                </c:pt>
                <c:pt idx="2328">
                  <c:v>8.0132980225367648E-2</c:v>
                </c:pt>
                <c:pt idx="2329">
                  <c:v>8.0171750568209105E-2</c:v>
                </c:pt>
                <c:pt idx="2330">
                  <c:v>8.0210524628269289E-2</c:v>
                </c:pt>
                <c:pt idx="2331">
                  <c:v>8.0249302405511536E-2</c:v>
                </c:pt>
                <c:pt idx="2332">
                  <c:v>8.0288083899899193E-2</c:v>
                </c:pt>
                <c:pt idx="2333">
                  <c:v>8.0326869111395666E-2</c:v>
                </c:pt>
                <c:pt idx="2334">
                  <c:v>8.0365658039964219E-2</c:v>
                </c:pt>
                <c:pt idx="2335">
                  <c:v>8.0404450685568243E-2</c:v>
                </c:pt>
                <c:pt idx="2336">
                  <c:v>8.0443247048171088E-2</c:v>
                </c:pt>
                <c:pt idx="2337">
                  <c:v>8.0482047127736073E-2</c:v>
                </c:pt>
                <c:pt idx="2338">
                  <c:v>8.0520850924226575E-2</c:v>
                </c:pt>
                <c:pt idx="2339">
                  <c:v>8.0559658437605916E-2</c:v>
                </c:pt>
                <c:pt idx="2340">
                  <c:v>8.0598469667837458E-2</c:v>
                </c:pt>
                <c:pt idx="2341">
                  <c:v>8.0637284614884536E-2</c:v>
                </c:pt>
                <c:pt idx="2342">
                  <c:v>8.0676103278710484E-2</c:v>
                </c:pt>
                <c:pt idx="2343">
                  <c:v>8.071492565927868E-2</c:v>
                </c:pt>
                <c:pt idx="2344">
                  <c:v>8.075375175655243E-2</c:v>
                </c:pt>
                <c:pt idx="2345">
                  <c:v>8.0792581570495139E-2</c:v>
                </c:pt>
                <c:pt idx="2346">
                  <c:v>8.0831415101070087E-2</c:v>
                </c:pt>
                <c:pt idx="2347">
                  <c:v>8.087025234824069E-2</c:v>
                </c:pt>
                <c:pt idx="2348">
                  <c:v>8.0909093311970201E-2</c:v>
                </c:pt>
                <c:pt idx="2349">
                  <c:v>8.0947937992222052E-2</c:v>
                </c:pt>
                <c:pt idx="2350">
                  <c:v>8.0986786388959592E-2</c:v>
                </c:pt>
                <c:pt idx="2351">
                  <c:v>8.1025638502146072E-2</c:v>
                </c:pt>
                <c:pt idx="2352">
                  <c:v>8.1064494331744938E-2</c:v>
                </c:pt>
                <c:pt idx="2353">
                  <c:v>8.1103353877719483E-2</c:v>
                </c:pt>
                <c:pt idx="2354">
                  <c:v>8.1142217140033071E-2</c:v>
                </c:pt>
                <c:pt idx="2355">
                  <c:v>8.1181084118649036E-2</c:v>
                </c:pt>
                <c:pt idx="2356">
                  <c:v>8.1219954813530754E-2</c:v>
                </c:pt>
                <c:pt idx="2357">
                  <c:v>8.1258829224641532E-2</c:v>
                </c:pt>
                <c:pt idx="2358">
                  <c:v>8.1297707351944748E-2</c:v>
                </c:pt>
                <c:pt idx="2359">
                  <c:v>8.1336589195403722E-2</c:v>
                </c:pt>
                <c:pt idx="2360">
                  <c:v>8.1375474754981802E-2</c:v>
                </c:pt>
                <c:pt idx="2361">
                  <c:v>8.1414364030642367E-2</c:v>
                </c:pt>
                <c:pt idx="2362">
                  <c:v>8.1453257022348735E-2</c:v>
                </c:pt>
                <c:pt idx="2363">
                  <c:v>8.1492153730064271E-2</c:v>
                </c:pt>
                <c:pt idx="2364">
                  <c:v>8.153105415375228E-2</c:v>
                </c:pt>
                <c:pt idx="2365">
                  <c:v>8.1569958293376169E-2</c:v>
                </c:pt>
                <c:pt idx="2366">
                  <c:v>8.1608866148899228E-2</c:v>
                </c:pt>
                <c:pt idx="2367">
                  <c:v>8.1647777720284836E-2</c:v>
                </c:pt>
                <c:pt idx="2368">
                  <c:v>8.1686693007496314E-2</c:v>
                </c:pt>
                <c:pt idx="2369">
                  <c:v>8.1725612010497037E-2</c:v>
                </c:pt>
                <c:pt idx="2370">
                  <c:v>8.176453472925034E-2</c:v>
                </c:pt>
                <c:pt idx="2371">
                  <c:v>8.1803461163719546E-2</c:v>
                </c:pt>
                <c:pt idx="2372">
                  <c:v>8.1842391313868071E-2</c:v>
                </c:pt>
                <c:pt idx="2373">
                  <c:v>8.1881325179659167E-2</c:v>
                </c:pt>
                <c:pt idx="2374">
                  <c:v>8.1920262761056253E-2</c:v>
                </c:pt>
                <c:pt idx="2375">
                  <c:v>8.1959204058022636E-2</c:v>
                </c:pt>
                <c:pt idx="2376">
                  <c:v>8.1998149070521678E-2</c:v>
                </c:pt>
                <c:pt idx="2377">
                  <c:v>8.2037097798516728E-2</c:v>
                </c:pt>
                <c:pt idx="2378">
                  <c:v>8.2076050241971107E-2</c:v>
                </c:pt>
                <c:pt idx="2379">
                  <c:v>8.2115006400848206E-2</c:v>
                </c:pt>
                <c:pt idx="2380">
                  <c:v>8.2153966275111318E-2</c:v>
                </c:pt>
                <c:pt idx="2381">
                  <c:v>8.2192929864723832E-2</c:v>
                </c:pt>
                <c:pt idx="2382">
                  <c:v>8.2231897169649085E-2</c:v>
                </c:pt>
                <c:pt idx="2383">
                  <c:v>8.2270868189850396E-2</c:v>
                </c:pt>
                <c:pt idx="2384">
                  <c:v>8.2309842925291143E-2</c:v>
                </c:pt>
                <c:pt idx="2385">
                  <c:v>8.2348821375934661E-2</c:v>
                </c:pt>
                <c:pt idx="2386">
                  <c:v>8.2387803541744298E-2</c:v>
                </c:pt>
                <c:pt idx="2387">
                  <c:v>8.2426789422683402E-2</c:v>
                </c:pt>
                <c:pt idx="2388">
                  <c:v>8.246577901871531E-2</c:v>
                </c:pt>
                <c:pt idx="2389">
                  <c:v>8.2504772329803355E-2</c:v>
                </c:pt>
                <c:pt idx="2390">
                  <c:v>8.2543769355910943E-2</c:v>
                </c:pt>
                <c:pt idx="2391">
                  <c:v>8.2582770097001351E-2</c:v>
                </c:pt>
                <c:pt idx="2392">
                  <c:v>8.2621774553037944E-2</c:v>
                </c:pt>
                <c:pt idx="2393">
                  <c:v>8.2660782723984111E-2</c:v>
                </c:pt>
                <c:pt idx="2394">
                  <c:v>8.2699794609803146E-2</c:v>
                </c:pt>
                <c:pt idx="2395">
                  <c:v>8.2738810210458397E-2</c:v>
                </c:pt>
                <c:pt idx="2396">
                  <c:v>8.2777829525913255E-2</c:v>
                </c:pt>
                <c:pt idx="2397">
                  <c:v>8.281685255613104E-2</c:v>
                </c:pt>
                <c:pt idx="2398">
                  <c:v>8.2855879301075047E-2</c:v>
                </c:pt>
                <c:pt idx="2399">
                  <c:v>8.2894909760708721E-2</c:v>
                </c:pt>
                <c:pt idx="2400">
                  <c:v>8.2933943934995355E-2</c:v>
                </c:pt>
                <c:pt idx="2401">
                  <c:v>8.297298182389827E-2</c:v>
                </c:pt>
                <c:pt idx="2402">
                  <c:v>8.3012023427380871E-2</c:v>
                </c:pt>
                <c:pt idx="2403">
                  <c:v>8.3051068745406464E-2</c:v>
                </c:pt>
                <c:pt idx="2404">
                  <c:v>8.3090117777938385E-2</c:v>
                </c:pt>
                <c:pt idx="2405">
                  <c:v>8.3129170524940024E-2</c:v>
                </c:pt>
                <c:pt idx="2406">
                  <c:v>8.3168226986374688E-2</c:v>
                </c:pt>
                <c:pt idx="2407">
                  <c:v>8.3207287162205767E-2</c:v>
                </c:pt>
                <c:pt idx="2408">
                  <c:v>8.3246351052396542E-2</c:v>
                </c:pt>
                <c:pt idx="2409">
                  <c:v>8.3285418656910429E-2</c:v>
                </c:pt>
                <c:pt idx="2410">
                  <c:v>8.3324489975710722E-2</c:v>
                </c:pt>
                <c:pt idx="2411">
                  <c:v>8.3363565008760784E-2</c:v>
                </c:pt>
                <c:pt idx="2412">
                  <c:v>8.3402643756023978E-2</c:v>
                </c:pt>
                <c:pt idx="2413">
                  <c:v>8.3441726217463638E-2</c:v>
                </c:pt>
                <c:pt idx="2414">
                  <c:v>8.34808123930431E-2</c:v>
                </c:pt>
                <c:pt idx="2415">
                  <c:v>8.3519902282725697E-2</c:v>
                </c:pt>
                <c:pt idx="2416">
                  <c:v>8.3558995886474835E-2</c:v>
                </c:pt>
                <c:pt idx="2417">
                  <c:v>8.3598093204253793E-2</c:v>
                </c:pt>
                <c:pt idx="2418">
                  <c:v>8.3637194236025947E-2</c:v>
                </c:pt>
                <c:pt idx="2419">
                  <c:v>8.3676298981754646E-2</c:v>
                </c:pt>
                <c:pt idx="2420">
                  <c:v>8.3715407441403239E-2</c:v>
                </c:pt>
                <c:pt idx="2421">
                  <c:v>8.3754519614935061E-2</c:v>
                </c:pt>
                <c:pt idx="2422">
                  <c:v>8.3793635502313474E-2</c:v>
                </c:pt>
                <c:pt idx="2423">
                  <c:v>8.3832755103501799E-2</c:v>
                </c:pt>
                <c:pt idx="2424">
                  <c:v>8.38718784184634E-2</c:v>
                </c:pt>
                <c:pt idx="2425">
                  <c:v>8.391100544716161E-2</c:v>
                </c:pt>
                <c:pt idx="2426">
                  <c:v>8.3950136189559793E-2</c:v>
                </c:pt>
                <c:pt idx="2427">
                  <c:v>8.3989270645621283E-2</c:v>
                </c:pt>
                <c:pt idx="2428">
                  <c:v>8.402840881530943E-2</c:v>
                </c:pt>
                <c:pt idx="2429">
                  <c:v>8.4067550698587581E-2</c:v>
                </c:pt>
                <c:pt idx="2430">
                  <c:v>8.4106696295419059E-2</c:v>
                </c:pt>
                <c:pt idx="2431">
                  <c:v>8.4145845605767253E-2</c:v>
                </c:pt>
                <c:pt idx="2432">
                  <c:v>8.4184998629595484E-2</c:v>
                </c:pt>
                <c:pt idx="2433">
                  <c:v>8.4224155366867129E-2</c:v>
                </c:pt>
                <c:pt idx="2434">
                  <c:v>8.4263315817545481E-2</c:v>
                </c:pt>
                <c:pt idx="2435">
                  <c:v>8.4302479981593903E-2</c:v>
                </c:pt>
                <c:pt idx="2436">
                  <c:v>8.4341647858975785E-2</c:v>
                </c:pt>
                <c:pt idx="2437">
                  <c:v>8.4380819449654393E-2</c:v>
                </c:pt>
                <c:pt idx="2438">
                  <c:v>8.4419994753593144E-2</c:v>
                </c:pt>
                <c:pt idx="2439">
                  <c:v>8.4459173770755347E-2</c:v>
                </c:pt>
                <c:pt idx="2440">
                  <c:v>8.4498356501104391E-2</c:v>
                </c:pt>
                <c:pt idx="2441">
                  <c:v>8.4537542944603555E-2</c:v>
                </c:pt>
                <c:pt idx="2442">
                  <c:v>8.4576733101216245E-2</c:v>
                </c:pt>
                <c:pt idx="2443">
                  <c:v>8.461592697090578E-2</c:v>
                </c:pt>
                <c:pt idx="2444">
                  <c:v>8.4655124553635497E-2</c:v>
                </c:pt>
                <c:pt idx="2445">
                  <c:v>8.4694325849368771E-2</c:v>
                </c:pt>
                <c:pt idx="2446">
                  <c:v>8.4733530858068923E-2</c:v>
                </c:pt>
                <c:pt idx="2447">
                  <c:v>8.477273957969933E-2</c:v>
                </c:pt>
                <c:pt idx="2448">
                  <c:v>8.4811952014223271E-2</c:v>
                </c:pt>
                <c:pt idx="2449">
                  <c:v>8.4851168161604179E-2</c:v>
                </c:pt>
                <c:pt idx="2450">
                  <c:v>8.4890388021805346E-2</c:v>
                </c:pt>
                <c:pt idx="2451">
                  <c:v>8.4929611594790122E-2</c:v>
                </c:pt>
                <c:pt idx="2452">
                  <c:v>8.4968838880521882E-2</c:v>
                </c:pt>
                <c:pt idx="2453">
                  <c:v>8.5008069878963935E-2</c:v>
                </c:pt>
                <c:pt idx="2454">
                  <c:v>8.5047304590079656E-2</c:v>
                </c:pt>
                <c:pt idx="2455">
                  <c:v>8.5086543013832353E-2</c:v>
                </c:pt>
                <c:pt idx="2456">
                  <c:v>8.5125785150185429E-2</c:v>
                </c:pt>
                <c:pt idx="2457">
                  <c:v>8.5165030999102179E-2</c:v>
                </c:pt>
                <c:pt idx="2458">
                  <c:v>8.5204280560546006E-2</c:v>
                </c:pt>
                <c:pt idx="2459">
                  <c:v>8.5243533834480203E-2</c:v>
                </c:pt>
                <c:pt idx="2460">
                  <c:v>8.5282790820868121E-2</c:v>
                </c:pt>
                <c:pt idx="2461">
                  <c:v>8.5322051519673134E-2</c:v>
                </c:pt>
                <c:pt idx="2462">
                  <c:v>8.5361315930858564E-2</c:v>
                </c:pt>
                <c:pt idx="2463">
                  <c:v>8.5400584054387774E-2</c:v>
                </c:pt>
                <c:pt idx="2464">
                  <c:v>8.5439855890224084E-2</c:v>
                </c:pt>
                <c:pt idx="2465">
                  <c:v>8.5479131438330858E-2</c:v>
                </c:pt>
                <c:pt idx="2466">
                  <c:v>8.5518410698671485E-2</c:v>
                </c:pt>
                <c:pt idx="2467">
                  <c:v>8.5557693671209231E-2</c:v>
                </c:pt>
                <c:pt idx="2468">
                  <c:v>8.5596980355907487E-2</c:v>
                </c:pt>
                <c:pt idx="2469">
                  <c:v>8.5636270752729587E-2</c:v>
                </c:pt>
                <c:pt idx="2470">
                  <c:v>8.5675564861638895E-2</c:v>
                </c:pt>
                <c:pt idx="2471">
                  <c:v>8.5714862682598758E-2</c:v>
                </c:pt>
                <c:pt idx="2472">
                  <c:v>8.575416421557247E-2</c:v>
                </c:pt>
                <c:pt idx="2473">
                  <c:v>8.5793469460523436E-2</c:v>
                </c:pt>
                <c:pt idx="2474">
                  <c:v>8.583277841741499E-2</c:v>
                </c:pt>
                <c:pt idx="2475">
                  <c:v>8.5872091086210467E-2</c:v>
                </c:pt>
                <c:pt idx="2476">
                  <c:v>8.5911407466873216E-2</c:v>
                </c:pt>
                <c:pt idx="2477">
                  <c:v>8.5950727559366571E-2</c:v>
                </c:pt>
                <c:pt idx="2478">
                  <c:v>8.5990051363653883E-2</c:v>
                </c:pt>
                <c:pt idx="2479">
                  <c:v>8.6029378879698554E-2</c:v>
                </c:pt>
                <c:pt idx="2480">
                  <c:v>8.6068710107463822E-2</c:v>
                </c:pt>
                <c:pt idx="2481">
                  <c:v>8.610804504691312E-2</c:v>
                </c:pt>
                <c:pt idx="2482">
                  <c:v>8.6147383698009755E-2</c:v>
                </c:pt>
                <c:pt idx="2483">
                  <c:v>8.6186726060717131E-2</c:v>
                </c:pt>
                <c:pt idx="2484">
                  <c:v>8.6226072134998527E-2</c:v>
                </c:pt>
                <c:pt idx="2485">
                  <c:v>8.6265421920817292E-2</c:v>
                </c:pt>
                <c:pt idx="2486">
                  <c:v>8.6304775418136803E-2</c:v>
                </c:pt>
                <c:pt idx="2487">
                  <c:v>8.6344132626920381E-2</c:v>
                </c:pt>
                <c:pt idx="2488">
                  <c:v>8.6383493547131388E-2</c:v>
                </c:pt>
                <c:pt idx="2489">
                  <c:v>8.6422858178733186E-2</c:v>
                </c:pt>
                <c:pt idx="2490">
                  <c:v>8.6462226521689098E-2</c:v>
                </c:pt>
                <c:pt idx="2491">
                  <c:v>8.6501598575962471E-2</c:v>
                </c:pt>
                <c:pt idx="2492">
                  <c:v>8.6540974341516655E-2</c:v>
                </c:pt>
                <c:pt idx="2493">
                  <c:v>8.6580353818314998E-2</c:v>
                </c:pt>
                <c:pt idx="2494">
                  <c:v>8.6619737006320835E-2</c:v>
                </c:pt>
                <c:pt idx="2495">
                  <c:v>8.6659123905497529E-2</c:v>
                </c:pt>
                <c:pt idx="2496">
                  <c:v>8.6698514515808428E-2</c:v>
                </c:pt>
                <c:pt idx="2497">
                  <c:v>8.6737908837216854E-2</c:v>
                </c:pt>
                <c:pt idx="2498">
                  <c:v>8.6777306869686169E-2</c:v>
                </c:pt>
                <c:pt idx="2499">
                  <c:v>8.6816708613179736E-2</c:v>
                </c:pt>
                <c:pt idx="2500">
                  <c:v>8.6856114067660875E-2</c:v>
                </c:pt>
                <c:pt idx="2501">
                  <c:v>8.6895523233092922E-2</c:v>
                </c:pt>
                <c:pt idx="2502">
                  <c:v>8.6934936109439268E-2</c:v>
                </c:pt>
                <c:pt idx="2503">
                  <c:v>8.6974352696663204E-2</c:v>
                </c:pt>
                <c:pt idx="2504">
                  <c:v>8.7013772994728136E-2</c:v>
                </c:pt>
                <c:pt idx="2505">
                  <c:v>8.7053197003597357E-2</c:v>
                </c:pt>
                <c:pt idx="2506">
                  <c:v>8.7092624723234258E-2</c:v>
                </c:pt>
                <c:pt idx="2507">
                  <c:v>8.7132056153602144E-2</c:v>
                </c:pt>
                <c:pt idx="2508">
                  <c:v>8.717149129466438E-2</c:v>
                </c:pt>
                <c:pt idx="2509">
                  <c:v>8.7210930146384341E-2</c:v>
                </c:pt>
                <c:pt idx="2510">
                  <c:v>8.7250372708725307E-2</c:v>
                </c:pt>
                <c:pt idx="2511">
                  <c:v>8.7289818981650669E-2</c:v>
                </c:pt>
                <c:pt idx="2512">
                  <c:v>8.7329268965123774E-2</c:v>
                </c:pt>
                <c:pt idx="2513">
                  <c:v>8.7368722659107972E-2</c:v>
                </c:pt>
                <c:pt idx="2514">
                  <c:v>8.7408180063566585E-2</c:v>
                </c:pt>
                <c:pt idx="2515">
                  <c:v>8.7447641178462959E-2</c:v>
                </c:pt>
                <c:pt idx="2516">
                  <c:v>8.7487106003760473E-2</c:v>
                </c:pt>
                <c:pt idx="2517">
                  <c:v>8.7526574539422433E-2</c:v>
                </c:pt>
                <c:pt idx="2518">
                  <c:v>8.7566046785412216E-2</c:v>
                </c:pt>
                <c:pt idx="2519">
                  <c:v>8.7605522741693156E-2</c:v>
                </c:pt>
                <c:pt idx="2520">
                  <c:v>8.7645002408228603E-2</c:v>
                </c:pt>
                <c:pt idx="2521">
                  <c:v>8.7684485784981891E-2</c:v>
                </c:pt>
                <c:pt idx="2522">
                  <c:v>8.772397287191637E-2</c:v>
                </c:pt>
                <c:pt idx="2523">
                  <c:v>8.7763463668995401E-2</c:v>
                </c:pt>
                <c:pt idx="2524">
                  <c:v>8.7802958176182319E-2</c:v>
                </c:pt>
                <c:pt idx="2525">
                  <c:v>8.7842456393440488E-2</c:v>
                </c:pt>
                <c:pt idx="2526">
                  <c:v>8.7881958320733228E-2</c:v>
                </c:pt>
                <c:pt idx="2527">
                  <c:v>8.7921463958023888E-2</c:v>
                </c:pt>
                <c:pt idx="2528">
                  <c:v>8.7960973305275816E-2</c:v>
                </c:pt>
                <c:pt idx="2529">
                  <c:v>8.8000486362452376E-2</c:v>
                </c:pt>
                <c:pt idx="2530">
                  <c:v>8.8040003129516889E-2</c:v>
                </c:pt>
                <c:pt idx="2531">
                  <c:v>8.8079523606432744E-2</c:v>
                </c:pt>
                <c:pt idx="2532">
                  <c:v>8.8119047793163222E-2</c:v>
                </c:pt>
                <c:pt idx="2533">
                  <c:v>8.8158575689671712E-2</c:v>
                </c:pt>
                <c:pt idx="2534">
                  <c:v>8.8198107295921577E-2</c:v>
                </c:pt>
                <c:pt idx="2535">
                  <c:v>8.8237642611876096E-2</c:v>
                </c:pt>
                <c:pt idx="2536">
                  <c:v>8.8277181637498689E-2</c:v>
                </c:pt>
                <c:pt idx="2537">
                  <c:v>8.8316724372752661E-2</c:v>
                </c:pt>
                <c:pt idx="2538">
                  <c:v>8.8356270817601376E-2</c:v>
                </c:pt>
                <c:pt idx="2539">
                  <c:v>8.8395820972008141E-2</c:v>
                </c:pt>
                <c:pt idx="2540">
                  <c:v>8.8435374835936387E-2</c:v>
                </c:pt>
                <c:pt idx="2541">
                  <c:v>8.8474932409349366E-2</c:v>
                </c:pt>
                <c:pt idx="2542">
                  <c:v>8.8514493692210483E-2</c:v>
                </c:pt>
                <c:pt idx="2543">
                  <c:v>8.8554058684483059E-2</c:v>
                </c:pt>
                <c:pt idx="2544">
                  <c:v>8.8593627386130455E-2</c:v>
                </c:pt>
                <c:pt idx="2545">
                  <c:v>8.8633199797116008E-2</c:v>
                </c:pt>
                <c:pt idx="2546">
                  <c:v>8.8672775917403038E-2</c:v>
                </c:pt>
                <c:pt idx="2547">
                  <c:v>8.8712355746954949E-2</c:v>
                </c:pt>
                <c:pt idx="2548">
                  <c:v>8.8751939285735049E-2</c:v>
                </c:pt>
                <c:pt idx="2549">
                  <c:v>8.8791526533706672E-2</c:v>
                </c:pt>
                <c:pt idx="2550">
                  <c:v>8.8831117490833236E-2</c:v>
                </c:pt>
                <c:pt idx="2551">
                  <c:v>8.887071215707798E-2</c:v>
                </c:pt>
                <c:pt idx="2552">
                  <c:v>8.8910310532404349E-2</c:v>
                </c:pt>
                <c:pt idx="2553">
                  <c:v>8.8949912616775609E-2</c:v>
                </c:pt>
                <c:pt idx="2554">
                  <c:v>8.8989518410155163E-2</c:v>
                </c:pt>
                <c:pt idx="2555">
                  <c:v>8.9029127912506306E-2</c:v>
                </c:pt>
                <c:pt idx="2556">
                  <c:v>8.9068741123792469E-2</c:v>
                </c:pt>
                <c:pt idx="2557">
                  <c:v>8.910835804397689E-2</c:v>
                </c:pt>
                <c:pt idx="2558">
                  <c:v>8.9147978673023029E-2</c:v>
                </c:pt>
                <c:pt idx="2559">
                  <c:v>8.9187603010894123E-2</c:v>
                </c:pt>
                <c:pt idx="2560">
                  <c:v>8.9227231057553591E-2</c:v>
                </c:pt>
                <c:pt idx="2561">
                  <c:v>8.9266862812964753E-2</c:v>
                </c:pt>
                <c:pt idx="2562">
                  <c:v>8.9306498277090932E-2</c:v>
                </c:pt>
                <c:pt idx="2563">
                  <c:v>8.934613744989553E-2</c:v>
                </c:pt>
                <c:pt idx="2564">
                  <c:v>8.9385780331341855E-2</c:v>
                </c:pt>
                <c:pt idx="2565">
                  <c:v>8.9425426921393256E-2</c:v>
                </c:pt>
                <c:pt idx="2566">
                  <c:v>8.9465077220013095E-2</c:v>
                </c:pt>
                <c:pt idx="2567">
                  <c:v>8.9504731227164708E-2</c:v>
                </c:pt>
                <c:pt idx="2568">
                  <c:v>8.9544388942811443E-2</c:v>
                </c:pt>
                <c:pt idx="2569">
                  <c:v>8.9584050366916634E-2</c:v>
                </c:pt>
                <c:pt idx="2570">
                  <c:v>8.9623715499443646E-2</c:v>
                </c:pt>
                <c:pt idx="2571">
                  <c:v>8.9663384340355812E-2</c:v>
                </c:pt>
                <c:pt idx="2572">
                  <c:v>8.9703056889616467E-2</c:v>
                </c:pt>
                <c:pt idx="2573">
                  <c:v>8.9742733147189002E-2</c:v>
                </c:pt>
                <c:pt idx="2574">
                  <c:v>8.9782413113036724E-2</c:v>
                </c:pt>
                <c:pt idx="2575">
                  <c:v>8.9822096787122996E-2</c:v>
                </c:pt>
                <c:pt idx="2576">
                  <c:v>8.9861784169411138E-2</c:v>
                </c:pt>
                <c:pt idx="2577">
                  <c:v>8.9901475259864527E-2</c:v>
                </c:pt>
                <c:pt idx="2578">
                  <c:v>8.9941170058446498E-2</c:v>
                </c:pt>
                <c:pt idx="2579">
                  <c:v>8.9980868565120387E-2</c:v>
                </c:pt>
                <c:pt idx="2580">
                  <c:v>9.0020570779849568E-2</c:v>
                </c:pt>
                <c:pt idx="2581">
                  <c:v>9.0060276702597378E-2</c:v>
                </c:pt>
                <c:pt idx="2582">
                  <c:v>9.0099986333327095E-2</c:v>
                </c:pt>
                <c:pt idx="2583">
                  <c:v>9.0139699672002194E-2</c:v>
                </c:pt>
                <c:pt idx="2584">
                  <c:v>9.0179416718585925E-2</c:v>
                </c:pt>
                <c:pt idx="2585">
                  <c:v>9.0219137473041652E-2</c:v>
                </c:pt>
                <c:pt idx="2586">
                  <c:v>9.0258861935332738E-2</c:v>
                </c:pt>
                <c:pt idx="2587">
                  <c:v>9.029859010542253E-2</c:v>
                </c:pt>
                <c:pt idx="2588">
                  <c:v>9.0338321983274364E-2</c:v>
                </c:pt>
                <c:pt idx="2589">
                  <c:v>9.0378057568851561E-2</c:v>
                </c:pt>
                <c:pt idx="2590">
                  <c:v>9.0417796862117539E-2</c:v>
                </c:pt>
                <c:pt idx="2591">
                  <c:v>9.0457539863035577E-2</c:v>
                </c:pt>
                <c:pt idx="2592">
                  <c:v>9.0497286571569024E-2</c:v>
                </c:pt>
                <c:pt idx="2593">
                  <c:v>9.0537036987681285E-2</c:v>
                </c:pt>
                <c:pt idx="2594">
                  <c:v>9.0576791111335639E-2</c:v>
                </c:pt>
                <c:pt idx="2595">
                  <c:v>9.0616548942495448E-2</c:v>
                </c:pt>
                <c:pt idx="2596">
                  <c:v>9.0656310481124075E-2</c:v>
                </c:pt>
                <c:pt idx="2597">
                  <c:v>9.0696075727184897E-2</c:v>
                </c:pt>
                <c:pt idx="2598">
                  <c:v>9.0735844680641192E-2</c:v>
                </c:pt>
                <c:pt idx="2599">
                  <c:v>9.0775617341456352E-2</c:v>
                </c:pt>
                <c:pt idx="2600">
                  <c:v>9.0815393709593698E-2</c:v>
                </c:pt>
                <c:pt idx="2601">
                  <c:v>9.0855173785016605E-2</c:v>
                </c:pt>
                <c:pt idx="2602">
                  <c:v>9.0894957567688395E-2</c:v>
                </c:pt>
                <c:pt idx="2603">
                  <c:v>9.0934745057572403E-2</c:v>
                </c:pt>
                <c:pt idx="2604">
                  <c:v>9.0974536254632019E-2</c:v>
                </c:pt>
                <c:pt idx="2605">
                  <c:v>9.101433115883055E-2</c:v>
                </c:pt>
                <c:pt idx="2606">
                  <c:v>9.1054129770131345E-2</c:v>
                </c:pt>
                <c:pt idx="2607">
                  <c:v>9.1093932088497781E-2</c:v>
                </c:pt>
                <c:pt idx="2608">
                  <c:v>9.1133738113893178E-2</c:v>
                </c:pt>
                <c:pt idx="2609">
                  <c:v>9.1173547846280886E-2</c:v>
                </c:pt>
                <c:pt idx="2610">
                  <c:v>9.1213361285624239E-2</c:v>
                </c:pt>
                <c:pt idx="2611">
                  <c:v>9.1253178431886628E-2</c:v>
                </c:pt>
                <c:pt idx="2612">
                  <c:v>9.1292999285031332E-2</c:v>
                </c:pt>
                <c:pt idx="2613">
                  <c:v>9.1332823845021768E-2</c:v>
                </c:pt>
                <c:pt idx="2614">
                  <c:v>9.1372652111821231E-2</c:v>
                </c:pt>
                <c:pt idx="2615">
                  <c:v>9.1412484085393084E-2</c:v>
                </c:pt>
                <c:pt idx="2616">
                  <c:v>9.1452319765700701E-2</c:v>
                </c:pt>
                <c:pt idx="2617">
                  <c:v>9.149215915270735E-2</c:v>
                </c:pt>
                <c:pt idx="2618">
                  <c:v>9.1532002246376462E-2</c:v>
                </c:pt>
                <c:pt idx="2619">
                  <c:v>9.157184904667133E-2</c:v>
                </c:pt>
                <c:pt idx="2620">
                  <c:v>9.1611699553555359E-2</c:v>
                </c:pt>
                <c:pt idx="2621">
                  <c:v>9.16515537669918E-2</c:v>
                </c:pt>
                <c:pt idx="2622">
                  <c:v>9.1691411686944099E-2</c:v>
                </c:pt>
                <c:pt idx="2623">
                  <c:v>9.1731273313375536E-2</c:v>
                </c:pt>
                <c:pt idx="2624">
                  <c:v>9.1771138646249487E-2</c:v>
                </c:pt>
                <c:pt idx="2625">
                  <c:v>9.1811007685529286E-2</c:v>
                </c:pt>
                <c:pt idx="2626">
                  <c:v>9.1850880431178256E-2</c:v>
                </c:pt>
                <c:pt idx="2627">
                  <c:v>9.1890756883159813E-2</c:v>
                </c:pt>
                <c:pt idx="2628">
                  <c:v>9.1930637041437252E-2</c:v>
                </c:pt>
                <c:pt idx="2629">
                  <c:v>9.1970520905973921E-2</c:v>
                </c:pt>
                <c:pt idx="2630">
                  <c:v>9.2010408476733141E-2</c:v>
                </c:pt>
                <c:pt idx="2631">
                  <c:v>9.2050299753678358E-2</c:v>
                </c:pt>
                <c:pt idx="2632">
                  <c:v>9.2090194736772782E-2</c:v>
                </c:pt>
                <c:pt idx="2633">
                  <c:v>9.2130093425979859E-2</c:v>
                </c:pt>
                <c:pt idx="2634">
                  <c:v>9.2169995821262909E-2</c:v>
                </c:pt>
                <c:pt idx="2635">
                  <c:v>9.2209901922585269E-2</c:v>
                </c:pt>
                <c:pt idx="2636">
                  <c:v>9.2249811729910286E-2</c:v>
                </c:pt>
                <c:pt idx="2637">
                  <c:v>9.2289725243201295E-2</c:v>
                </c:pt>
                <c:pt idx="2638">
                  <c:v>9.2329642462421688E-2</c:v>
                </c:pt>
                <c:pt idx="2639">
                  <c:v>9.2369563387534728E-2</c:v>
                </c:pt>
                <c:pt idx="2640">
                  <c:v>9.2409488018503863E-2</c:v>
                </c:pt>
                <c:pt idx="2641">
                  <c:v>9.2449416355292371E-2</c:v>
                </c:pt>
                <c:pt idx="2642">
                  <c:v>9.2489348397863602E-2</c:v>
                </c:pt>
                <c:pt idx="2643">
                  <c:v>9.2529284146180946E-2</c:v>
                </c:pt>
                <c:pt idx="2644">
                  <c:v>9.2569223600207695E-2</c:v>
                </c:pt>
                <c:pt idx="2645">
                  <c:v>9.2609166759907213E-2</c:v>
                </c:pt>
                <c:pt idx="2646">
                  <c:v>9.2649113625242877E-2</c:v>
                </c:pt>
                <c:pt idx="2647">
                  <c:v>9.2689064196178006E-2</c:v>
                </c:pt>
                <c:pt idx="2648">
                  <c:v>9.2729018472675923E-2</c:v>
                </c:pt>
                <c:pt idx="2649">
                  <c:v>9.2768976454700003E-2</c:v>
                </c:pt>
                <c:pt idx="2650">
                  <c:v>9.2808938142213623E-2</c:v>
                </c:pt>
                <c:pt idx="2651">
                  <c:v>9.2848903535180077E-2</c:v>
                </c:pt>
                <c:pt idx="2652">
                  <c:v>9.2888872633562727E-2</c:v>
                </c:pt>
                <c:pt idx="2653">
                  <c:v>9.2928845437324922E-2</c:v>
                </c:pt>
                <c:pt idx="2654">
                  <c:v>9.2968821946430011E-2</c:v>
                </c:pt>
                <c:pt idx="2655">
                  <c:v>9.3008802160841328E-2</c:v>
                </c:pt>
                <c:pt idx="2656">
                  <c:v>9.3048786080522236E-2</c:v>
                </c:pt>
                <c:pt idx="2657">
                  <c:v>9.308877370543607E-2</c:v>
                </c:pt>
                <c:pt idx="2658">
                  <c:v>9.3128765035546179E-2</c:v>
                </c:pt>
                <c:pt idx="2659">
                  <c:v>9.3168760070815926E-2</c:v>
                </c:pt>
                <c:pt idx="2660">
                  <c:v>9.3208758811208603E-2</c:v>
                </c:pt>
                <c:pt idx="2661">
                  <c:v>9.3248761256687643E-2</c:v>
                </c:pt>
                <c:pt idx="2662">
                  <c:v>9.3288767407216311E-2</c:v>
                </c:pt>
                <c:pt idx="2663">
                  <c:v>9.3328777262757984E-2</c:v>
                </c:pt>
                <c:pt idx="2664">
                  <c:v>9.3368790823276024E-2</c:v>
                </c:pt>
                <c:pt idx="2665">
                  <c:v>9.3408808088733739E-2</c:v>
                </c:pt>
                <c:pt idx="2666">
                  <c:v>9.3448829059094518E-2</c:v>
                </c:pt>
                <c:pt idx="2667">
                  <c:v>9.3488853734321684E-2</c:v>
                </c:pt>
                <c:pt idx="2668">
                  <c:v>9.3528882114378598E-2</c:v>
                </c:pt>
                <c:pt idx="2669">
                  <c:v>9.3568914199228581E-2</c:v>
                </c:pt>
                <c:pt idx="2670">
                  <c:v>9.3608949988834997E-2</c:v>
                </c:pt>
                <c:pt idx="2671">
                  <c:v>9.3648989483161194E-2</c:v>
                </c:pt>
                <c:pt idx="2672">
                  <c:v>9.3689032682170506E-2</c:v>
                </c:pt>
                <c:pt idx="2673">
                  <c:v>9.3729079585826283E-2</c:v>
                </c:pt>
                <c:pt idx="2674">
                  <c:v>9.3769130194091901E-2</c:v>
                </c:pt>
                <c:pt idx="2675">
                  <c:v>9.380918450693064E-2</c:v>
                </c:pt>
                <c:pt idx="2676">
                  <c:v>9.3849242524305918E-2</c:v>
                </c:pt>
                <c:pt idx="2677">
                  <c:v>9.3889304246181041E-2</c:v>
                </c:pt>
                <c:pt idx="2678">
                  <c:v>9.3929369672519344E-2</c:v>
                </c:pt>
                <c:pt idx="2679">
                  <c:v>9.3969438803284205E-2</c:v>
                </c:pt>
                <c:pt idx="2680">
                  <c:v>9.4009511638438958E-2</c:v>
                </c:pt>
                <c:pt idx="2681">
                  <c:v>9.4049588177946952E-2</c:v>
                </c:pt>
                <c:pt idx="2682">
                  <c:v>9.4089668421771536E-2</c:v>
                </c:pt>
                <c:pt idx="2683">
                  <c:v>9.412975236987603E-2</c:v>
                </c:pt>
                <c:pt idx="2684">
                  <c:v>9.4169840022223811E-2</c:v>
                </c:pt>
                <c:pt idx="2685">
                  <c:v>9.4209931378778214E-2</c:v>
                </c:pt>
                <c:pt idx="2686">
                  <c:v>9.4250026439502588E-2</c:v>
                </c:pt>
                <c:pt idx="2687">
                  <c:v>9.4290125204360253E-2</c:v>
                </c:pt>
                <c:pt idx="2688">
                  <c:v>9.4330227673314615E-2</c:v>
                </c:pt>
                <c:pt idx="2689">
                  <c:v>9.4370333846328952E-2</c:v>
                </c:pt>
                <c:pt idx="2690">
                  <c:v>9.4410443723366655E-2</c:v>
                </c:pt>
                <c:pt idx="2691">
                  <c:v>9.4450557304391086E-2</c:v>
                </c:pt>
                <c:pt idx="2692">
                  <c:v>9.4490674589365498E-2</c:v>
                </c:pt>
                <c:pt idx="2693">
                  <c:v>9.4530795578253363E-2</c:v>
                </c:pt>
                <c:pt idx="2694">
                  <c:v>9.4570920271017933E-2</c:v>
                </c:pt>
                <c:pt idx="2695">
                  <c:v>9.4611048667622599E-2</c:v>
                </c:pt>
                <c:pt idx="2696">
                  <c:v>9.4651180768030668E-2</c:v>
                </c:pt>
                <c:pt idx="2697">
                  <c:v>9.4691316572205558E-2</c:v>
                </c:pt>
                <c:pt idx="2698">
                  <c:v>9.4731456080110535E-2</c:v>
                </c:pt>
                <c:pt idx="2699">
                  <c:v>9.4771599291708988E-2</c:v>
                </c:pt>
                <c:pt idx="2700">
                  <c:v>9.4811746206964281E-2</c:v>
                </c:pt>
                <c:pt idx="2701">
                  <c:v>9.4851896825839707E-2</c:v>
                </c:pt>
                <c:pt idx="2702">
                  <c:v>9.4892051148298656E-2</c:v>
                </c:pt>
                <c:pt idx="2703">
                  <c:v>9.4932209174304436E-2</c:v>
                </c:pt>
                <c:pt idx="2704">
                  <c:v>9.4972370903820436E-2</c:v>
                </c:pt>
                <c:pt idx="2705">
                  <c:v>9.5012536336809977E-2</c:v>
                </c:pt>
                <c:pt idx="2706">
                  <c:v>9.5052705473236396E-2</c:v>
                </c:pt>
                <c:pt idx="2707">
                  <c:v>9.5092878313063067E-2</c:v>
                </c:pt>
                <c:pt idx="2708">
                  <c:v>9.5133054856253341E-2</c:v>
                </c:pt>
                <c:pt idx="2709">
                  <c:v>9.5173235102770509E-2</c:v>
                </c:pt>
                <c:pt idx="2710">
                  <c:v>9.5213419052577949E-2</c:v>
                </c:pt>
                <c:pt idx="2711">
                  <c:v>9.5253606705639052E-2</c:v>
                </c:pt>
                <c:pt idx="2712">
                  <c:v>9.5293798061917109E-2</c:v>
                </c:pt>
                <c:pt idx="2713">
                  <c:v>9.5333993121375471E-2</c:v>
                </c:pt>
                <c:pt idx="2714">
                  <c:v>9.5374191883977485E-2</c:v>
                </c:pt>
                <c:pt idx="2715">
                  <c:v>9.5414394349686529E-2</c:v>
                </c:pt>
                <c:pt idx="2716">
                  <c:v>9.545460051846591E-2</c:v>
                </c:pt>
                <c:pt idx="2717">
                  <c:v>9.5494810390279003E-2</c:v>
                </c:pt>
                <c:pt idx="2718">
                  <c:v>9.5535023965089144E-2</c:v>
                </c:pt>
                <c:pt idx="2719">
                  <c:v>9.5575241242859654E-2</c:v>
                </c:pt>
                <c:pt idx="2720">
                  <c:v>9.561546222355391E-2</c:v>
                </c:pt>
                <c:pt idx="2721">
                  <c:v>9.5655686907135259E-2</c:v>
                </c:pt>
                <c:pt idx="2722">
                  <c:v>9.5695915293567038E-2</c:v>
                </c:pt>
                <c:pt idx="2723">
                  <c:v>9.5736147382812581E-2</c:v>
                </c:pt>
                <c:pt idx="2724">
                  <c:v>9.5776383174835264E-2</c:v>
                </c:pt>
                <c:pt idx="2725">
                  <c:v>9.5816622669598395E-2</c:v>
                </c:pt>
                <c:pt idx="2726">
                  <c:v>9.5856865867065363E-2</c:v>
                </c:pt>
                <c:pt idx="2727">
                  <c:v>9.5897112767199491E-2</c:v>
                </c:pt>
                <c:pt idx="2728">
                  <c:v>9.5937363369964127E-2</c:v>
                </c:pt>
                <c:pt idx="2729">
                  <c:v>9.5977617675322591E-2</c:v>
                </c:pt>
                <c:pt idx="2730">
                  <c:v>9.6017875683238274E-2</c:v>
                </c:pt>
                <c:pt idx="2731">
                  <c:v>9.6058137393674511E-2</c:v>
                </c:pt>
                <c:pt idx="2732">
                  <c:v>9.6098402806594624E-2</c:v>
                </c:pt>
                <c:pt idx="2733">
                  <c:v>9.6138671921961974E-2</c:v>
                </c:pt>
                <c:pt idx="2734">
                  <c:v>9.6178944739739938E-2</c:v>
                </c:pt>
                <c:pt idx="2735">
                  <c:v>9.621922125989181E-2</c:v>
                </c:pt>
                <c:pt idx="2736">
                  <c:v>9.6259501482380952E-2</c:v>
                </c:pt>
                <c:pt idx="2737">
                  <c:v>9.6299785407170713E-2</c:v>
                </c:pt>
                <c:pt idx="2738">
                  <c:v>9.6340073034224469E-2</c:v>
                </c:pt>
                <c:pt idx="2739">
                  <c:v>9.6380364363505527E-2</c:v>
                </c:pt>
                <c:pt idx="2740">
                  <c:v>9.6420659394977237E-2</c:v>
                </c:pt>
                <c:pt idx="2741">
                  <c:v>9.6460958128602975E-2</c:v>
                </c:pt>
                <c:pt idx="2742">
                  <c:v>9.6501260564346061E-2</c:v>
                </c:pt>
                <c:pt idx="2743">
                  <c:v>9.6541566702169831E-2</c:v>
                </c:pt>
                <c:pt idx="2744">
                  <c:v>9.6581876542037662E-2</c:v>
                </c:pt>
                <c:pt idx="2745">
                  <c:v>9.6622190083912887E-2</c:v>
                </c:pt>
                <c:pt idx="2746">
                  <c:v>9.6662507327758815E-2</c:v>
                </c:pt>
                <c:pt idx="2747">
                  <c:v>9.6702828273538863E-2</c:v>
                </c:pt>
                <c:pt idx="2748">
                  <c:v>9.6743152921216338E-2</c:v>
                </c:pt>
                <c:pt idx="2749">
                  <c:v>9.678348127075459E-2</c:v>
                </c:pt>
                <c:pt idx="2750">
                  <c:v>9.6823813322116981E-2</c:v>
                </c:pt>
                <c:pt idx="2751">
                  <c:v>9.6864149075266803E-2</c:v>
                </c:pt>
                <c:pt idx="2752">
                  <c:v>9.6904488530167462E-2</c:v>
                </c:pt>
                <c:pt idx="2753">
                  <c:v>9.6944831686782279E-2</c:v>
                </c:pt>
                <c:pt idx="2754">
                  <c:v>9.6985178545074602E-2</c:v>
                </c:pt>
                <c:pt idx="2755">
                  <c:v>9.7025529105007793E-2</c:v>
                </c:pt>
                <c:pt idx="2756">
                  <c:v>9.7065883366545161E-2</c:v>
                </c:pt>
                <c:pt idx="2757">
                  <c:v>9.7106241329650081E-2</c:v>
                </c:pt>
                <c:pt idx="2758">
                  <c:v>9.7146602994285916E-2</c:v>
                </c:pt>
                <c:pt idx="2759">
                  <c:v>9.7186968360415987E-2</c:v>
                </c:pt>
                <c:pt idx="2760">
                  <c:v>9.722733742800363E-2</c:v>
                </c:pt>
                <c:pt idx="2761">
                  <c:v>9.7267710197012205E-2</c:v>
                </c:pt>
                <c:pt idx="2762">
                  <c:v>9.730808666740505E-2</c:v>
                </c:pt>
                <c:pt idx="2763">
                  <c:v>9.7348466839145512E-2</c:v>
                </c:pt>
                <c:pt idx="2764">
                  <c:v>9.7388850712196953E-2</c:v>
                </c:pt>
                <c:pt idx="2765">
                  <c:v>9.7429238286522737E-2</c:v>
                </c:pt>
                <c:pt idx="2766">
                  <c:v>9.7469629562086144E-2</c:v>
                </c:pt>
                <c:pt idx="2767">
                  <c:v>9.7510024538850576E-2</c:v>
                </c:pt>
                <c:pt idx="2768">
                  <c:v>9.7550423216779383E-2</c:v>
                </c:pt>
                <c:pt idx="2769">
                  <c:v>9.7590825595835845E-2</c:v>
                </c:pt>
                <c:pt idx="2770">
                  <c:v>9.7631231675983393E-2</c:v>
                </c:pt>
                <c:pt idx="2771">
                  <c:v>9.7671641457185307E-2</c:v>
                </c:pt>
                <c:pt idx="2772">
                  <c:v>9.7712054939404977E-2</c:v>
                </c:pt>
                <c:pt idx="2773">
                  <c:v>9.7752472122605724E-2</c:v>
                </c:pt>
                <c:pt idx="2774">
                  <c:v>9.7792893006750883E-2</c:v>
                </c:pt>
                <c:pt idx="2775">
                  <c:v>9.7833317591803873E-2</c:v>
                </c:pt>
                <c:pt idx="2776">
                  <c:v>9.787374587772793E-2</c:v>
                </c:pt>
                <c:pt idx="2777">
                  <c:v>9.7914177864486501E-2</c:v>
                </c:pt>
                <c:pt idx="2778">
                  <c:v>9.7954613552042866E-2</c:v>
                </c:pt>
                <c:pt idx="2779">
                  <c:v>9.7995052940360386E-2</c:v>
                </c:pt>
                <c:pt idx="2780">
                  <c:v>9.8035496029402411E-2</c:v>
                </c:pt>
                <c:pt idx="2781">
                  <c:v>9.8075942819132317E-2</c:v>
                </c:pt>
                <c:pt idx="2782">
                  <c:v>9.8116393309513397E-2</c:v>
                </c:pt>
                <c:pt idx="2783">
                  <c:v>9.8156847500509029E-2</c:v>
                </c:pt>
                <c:pt idx="2784">
                  <c:v>9.8197305392082587E-2</c:v>
                </c:pt>
                <c:pt idx="2785">
                  <c:v>9.8237766984197339E-2</c:v>
                </c:pt>
                <c:pt idx="2786">
                  <c:v>9.8278232276816688E-2</c:v>
                </c:pt>
                <c:pt idx="2787">
                  <c:v>9.8318701269903969E-2</c:v>
                </c:pt>
                <c:pt idx="2788">
                  <c:v>9.8359173963422558E-2</c:v>
                </c:pt>
                <c:pt idx="2789">
                  <c:v>9.8399650357335749E-2</c:v>
                </c:pt>
                <c:pt idx="2790">
                  <c:v>9.8440130451606905E-2</c:v>
                </c:pt>
                <c:pt idx="2791">
                  <c:v>9.8480614246199402E-2</c:v>
                </c:pt>
                <c:pt idx="2792">
                  <c:v>9.8521101741076506E-2</c:v>
                </c:pt>
                <c:pt idx="2793">
                  <c:v>9.8561592936201661E-2</c:v>
                </c:pt>
                <c:pt idx="2794">
                  <c:v>9.8602087831538149E-2</c:v>
                </c:pt>
                <c:pt idx="2795">
                  <c:v>9.8642586427049359E-2</c:v>
                </c:pt>
                <c:pt idx="2796">
                  <c:v>9.8683088722698598E-2</c:v>
                </c:pt>
                <c:pt idx="2797">
                  <c:v>9.8723594718449256E-2</c:v>
                </c:pt>
                <c:pt idx="2798">
                  <c:v>9.8764104414264642E-2</c:v>
                </c:pt>
                <c:pt idx="2799">
                  <c:v>9.8804617810108117E-2</c:v>
                </c:pt>
                <c:pt idx="2800">
                  <c:v>9.8845134905943002E-2</c:v>
                </c:pt>
                <c:pt idx="2801">
                  <c:v>9.8885655701732675E-2</c:v>
                </c:pt>
                <c:pt idx="2802">
                  <c:v>9.8926180197440497E-2</c:v>
                </c:pt>
                <c:pt idx="2803">
                  <c:v>9.8966708393029734E-2</c:v>
                </c:pt>
                <c:pt idx="2804">
                  <c:v>9.9007240288463833E-2</c:v>
                </c:pt>
                <c:pt idx="2805">
                  <c:v>9.9047775883706071E-2</c:v>
                </c:pt>
                <c:pt idx="2806">
                  <c:v>9.9088315178719841E-2</c:v>
                </c:pt>
                <c:pt idx="2807">
                  <c:v>9.9128858173468434E-2</c:v>
                </c:pt>
                <c:pt idx="2808">
                  <c:v>9.916940486791527E-2</c:v>
                </c:pt>
                <c:pt idx="2809">
                  <c:v>9.9209955262023627E-2</c:v>
                </c:pt>
                <c:pt idx="2810">
                  <c:v>9.9250509355756883E-2</c:v>
                </c:pt>
                <c:pt idx="2811">
                  <c:v>9.9291067149078371E-2</c:v>
                </c:pt>
                <c:pt idx="2812">
                  <c:v>9.9331628641951455E-2</c:v>
                </c:pt>
                <c:pt idx="2813">
                  <c:v>9.937219383433947E-2</c:v>
                </c:pt>
                <c:pt idx="2814">
                  <c:v>9.941276272620575E-2</c:v>
                </c:pt>
                <c:pt idx="2815">
                  <c:v>9.9453335317513686E-2</c:v>
                </c:pt>
                <c:pt idx="2816">
                  <c:v>9.9493911608226557E-2</c:v>
                </c:pt>
                <c:pt idx="2817">
                  <c:v>9.9534491598307753E-2</c:v>
                </c:pt>
                <c:pt idx="2818">
                  <c:v>9.9575075287720624E-2</c:v>
                </c:pt>
                <c:pt idx="2819">
                  <c:v>9.9615662676428504E-2</c:v>
                </c:pt>
                <c:pt idx="2820">
                  <c:v>9.9656253764394728E-2</c:v>
                </c:pt>
                <c:pt idx="2821">
                  <c:v>9.9696848551582631E-2</c:v>
                </c:pt>
                <c:pt idx="2822">
                  <c:v>9.9737447037955632E-2</c:v>
                </c:pt>
                <c:pt idx="2823">
                  <c:v>9.9778049223476981E-2</c:v>
                </c:pt>
                <c:pt idx="2824">
                  <c:v>9.9818655108110096E-2</c:v>
                </c:pt>
                <c:pt idx="2825">
                  <c:v>9.98592646918183E-2</c:v>
                </c:pt>
                <c:pt idx="2826">
                  <c:v>9.9899877974564913E-2</c:v>
                </c:pt>
                <c:pt idx="2827">
                  <c:v>9.9940494956313339E-2</c:v>
                </c:pt>
                <c:pt idx="2828">
                  <c:v>9.9981115637026857E-2</c:v>
                </c:pt>
                <c:pt idx="2829">
                  <c:v>0.10002174001666887</c:v>
                </c:pt>
                <c:pt idx="2830">
                  <c:v>0.10006236809520266</c:v>
                </c:pt>
                <c:pt idx="2831">
                  <c:v>0.10010299987259166</c:v>
                </c:pt>
                <c:pt idx="2832">
                  <c:v>0.10014363534879915</c:v>
                </c:pt>
                <c:pt idx="2833">
                  <c:v>0.10018427452378849</c:v>
                </c:pt>
                <c:pt idx="2834">
                  <c:v>0.10022491739752305</c:v>
                </c:pt>
                <c:pt idx="2835">
                  <c:v>0.10026556396996614</c:v>
                </c:pt>
                <c:pt idx="2836">
                  <c:v>0.10030621424108112</c:v>
                </c:pt>
                <c:pt idx="2837">
                  <c:v>0.10034686821083136</c:v>
                </c:pt>
                <c:pt idx="2838">
                  <c:v>0.10038752587918019</c:v>
                </c:pt>
                <c:pt idx="2839">
                  <c:v>0.10042818724609093</c:v>
                </c:pt>
                <c:pt idx="2840">
                  <c:v>0.10046885231152693</c:v>
                </c:pt>
                <c:pt idx="2841">
                  <c:v>0.10050952107545161</c:v>
                </c:pt>
                <c:pt idx="2842">
                  <c:v>0.10055019353782822</c:v>
                </c:pt>
                <c:pt idx="2843">
                  <c:v>0.10059086969862015</c:v>
                </c:pt>
                <c:pt idx="2844">
                  <c:v>0.10063154955779074</c:v>
                </c:pt>
                <c:pt idx="2845">
                  <c:v>0.10067223311530336</c:v>
                </c:pt>
                <c:pt idx="2846">
                  <c:v>0.10071292037112133</c:v>
                </c:pt>
                <c:pt idx="2847">
                  <c:v>0.10075361132520799</c:v>
                </c:pt>
                <c:pt idx="2848">
                  <c:v>0.10079430597752671</c:v>
                </c:pt>
                <c:pt idx="2849">
                  <c:v>0.10083500432804082</c:v>
                </c:pt>
                <c:pt idx="2850">
                  <c:v>0.10087570637671367</c:v>
                </c:pt>
                <c:pt idx="2851">
                  <c:v>0.10091641212350862</c:v>
                </c:pt>
                <c:pt idx="2852">
                  <c:v>0.10095712156838899</c:v>
                </c:pt>
                <c:pt idx="2853">
                  <c:v>0.10099783471131811</c:v>
                </c:pt>
                <c:pt idx="2854">
                  <c:v>0.1010385515522594</c:v>
                </c:pt>
                <c:pt idx="2855">
                  <c:v>0.10107927209117613</c:v>
                </c:pt>
                <c:pt idx="2856">
                  <c:v>0.1011199963280317</c:v>
                </c:pt>
                <c:pt idx="2857">
                  <c:v>0.10116072426278942</c:v>
                </c:pt>
                <c:pt idx="2858">
                  <c:v>0.10120145589541266</c:v>
                </c:pt>
                <c:pt idx="2859">
                  <c:v>0.10124219122586475</c:v>
                </c:pt>
                <c:pt idx="2860">
                  <c:v>0.10128293025410905</c:v>
                </c:pt>
                <c:pt idx="2861">
                  <c:v>0.10132367298010887</c:v>
                </c:pt>
                <c:pt idx="2862">
                  <c:v>0.10136441940382761</c:v>
                </c:pt>
                <c:pt idx="2863">
                  <c:v>0.10140516952522859</c:v>
                </c:pt>
                <c:pt idx="2864">
                  <c:v>0.10144592334427514</c:v>
                </c:pt>
                <c:pt idx="2865">
                  <c:v>0.10148668086093064</c:v>
                </c:pt>
                <c:pt idx="2866">
                  <c:v>0.10152744207515842</c:v>
                </c:pt>
                <c:pt idx="2867">
                  <c:v>0.10156820698692179</c:v>
                </c:pt>
                <c:pt idx="2868">
                  <c:v>0.10160897559618419</c:v>
                </c:pt>
                <c:pt idx="2869">
                  <c:v>0.10164974790290887</c:v>
                </c:pt>
                <c:pt idx="2870">
                  <c:v>0.10169052390705922</c:v>
                </c:pt>
                <c:pt idx="2871">
                  <c:v>0.10173130360859857</c:v>
                </c:pt>
                <c:pt idx="2872">
                  <c:v>0.1017720870074903</c:v>
                </c:pt>
                <c:pt idx="2873">
                  <c:v>0.10181287410369771</c:v>
                </c:pt>
                <c:pt idx="2874">
                  <c:v>0.10185366489718417</c:v>
                </c:pt>
                <c:pt idx="2875">
                  <c:v>0.10189445938791306</c:v>
                </c:pt>
                <c:pt idx="2876">
                  <c:v>0.10193525757584765</c:v>
                </c:pt>
                <c:pt idx="2877">
                  <c:v>0.10197605946095133</c:v>
                </c:pt>
                <c:pt idx="2878">
                  <c:v>0.10201686504318744</c:v>
                </c:pt>
                <c:pt idx="2879">
                  <c:v>0.10205767432251936</c:v>
                </c:pt>
                <c:pt idx="2880">
                  <c:v>0.10209848729891037</c:v>
                </c:pt>
                <c:pt idx="2881">
                  <c:v>0.10213930397232387</c:v>
                </c:pt>
                <c:pt idx="2882">
                  <c:v>0.10218012434272318</c:v>
                </c:pt>
                <c:pt idx="2883">
                  <c:v>0.10222094841007165</c:v>
                </c:pt>
                <c:pt idx="2884">
                  <c:v>0.10226177617433264</c:v>
                </c:pt>
                <c:pt idx="2885">
                  <c:v>0.10230260763546949</c:v>
                </c:pt>
                <c:pt idx="2886">
                  <c:v>0.10234344279344554</c:v>
                </c:pt>
                <c:pt idx="2887">
                  <c:v>0.10238428164822412</c:v>
                </c:pt>
                <c:pt idx="2888">
                  <c:v>0.10242512419976862</c:v>
                </c:pt>
                <c:pt idx="2889">
                  <c:v>0.10246597044804236</c:v>
                </c:pt>
                <c:pt idx="2890">
                  <c:v>0.10250682039300868</c:v>
                </c:pt>
                <c:pt idx="2891">
                  <c:v>0.10254767403463093</c:v>
                </c:pt>
                <c:pt idx="2892">
                  <c:v>0.10258853137287247</c:v>
                </c:pt>
                <c:pt idx="2893">
                  <c:v>0.10262939240769661</c:v>
                </c:pt>
                <c:pt idx="2894">
                  <c:v>0.10267025713906673</c:v>
                </c:pt>
                <c:pt idx="2895">
                  <c:v>0.1027111255669462</c:v>
                </c:pt>
                <c:pt idx="2896">
                  <c:v>0.10275199769129829</c:v>
                </c:pt>
                <c:pt idx="2897">
                  <c:v>0.10279287351208641</c:v>
                </c:pt>
                <c:pt idx="2898">
                  <c:v>0.10283375302927389</c:v>
                </c:pt>
                <c:pt idx="2899">
                  <c:v>0.10287463624282409</c:v>
                </c:pt>
                <c:pt idx="2900">
                  <c:v>0.10291552315270031</c:v>
                </c:pt>
                <c:pt idx="2901">
                  <c:v>0.10295641375886591</c:v>
                </c:pt>
                <c:pt idx="2902">
                  <c:v>0.10299730806128429</c:v>
                </c:pt>
                <c:pt idx="2903">
                  <c:v>0.10303820605991872</c:v>
                </c:pt>
                <c:pt idx="2904">
                  <c:v>0.10307910775473261</c:v>
                </c:pt>
                <c:pt idx="2905">
                  <c:v>0.10312001314568928</c:v>
                </c:pt>
                <c:pt idx="2906">
                  <c:v>0.10316092223275206</c:v>
                </c:pt>
                <c:pt idx="2907">
                  <c:v>0.10320183501588431</c:v>
                </c:pt>
                <c:pt idx="2908">
                  <c:v>0.1032427514950494</c:v>
                </c:pt>
                <c:pt idx="2909">
                  <c:v>0.10328367167021067</c:v>
                </c:pt>
                <c:pt idx="2910">
                  <c:v>0.1033245955413314</c:v>
                </c:pt>
                <c:pt idx="2911">
                  <c:v>0.10336552310837502</c:v>
                </c:pt>
                <c:pt idx="2912">
                  <c:v>0.10340645437130483</c:v>
                </c:pt>
                <c:pt idx="2913">
                  <c:v>0.1034473893300842</c:v>
                </c:pt>
                <c:pt idx="2914">
                  <c:v>0.10348832798467644</c:v>
                </c:pt>
                <c:pt idx="2915">
                  <c:v>0.10352927033504494</c:v>
                </c:pt>
                <c:pt idx="2916">
                  <c:v>0.10357021638115302</c:v>
                </c:pt>
                <c:pt idx="2917">
                  <c:v>0.10361116612296406</c:v>
                </c:pt>
                <c:pt idx="2918">
                  <c:v>0.10365211956044136</c:v>
                </c:pt>
                <c:pt idx="2919">
                  <c:v>0.10369307669354828</c:v>
                </c:pt>
                <c:pt idx="2920">
                  <c:v>0.10373403752224818</c:v>
                </c:pt>
                <c:pt idx="2921">
                  <c:v>0.10377500204650439</c:v>
                </c:pt>
                <c:pt idx="2922">
                  <c:v>0.10381597026628028</c:v>
                </c:pt>
                <c:pt idx="2923">
                  <c:v>0.10385694218153917</c:v>
                </c:pt>
                <c:pt idx="2924">
                  <c:v>0.10389791779224442</c:v>
                </c:pt>
                <c:pt idx="2925">
                  <c:v>0.10393889709835936</c:v>
                </c:pt>
                <c:pt idx="2926">
                  <c:v>0.10397988009984736</c:v>
                </c:pt>
                <c:pt idx="2927">
                  <c:v>0.10402086679667177</c:v>
                </c:pt>
                <c:pt idx="2928">
                  <c:v>0.10406185718879589</c:v>
                </c:pt>
                <c:pt idx="2929">
                  <c:v>0.10410285127618313</c:v>
                </c:pt>
                <c:pt idx="2930">
                  <c:v>0.10414384905879677</c:v>
                </c:pt>
                <c:pt idx="2931">
                  <c:v>0.10418485053660023</c:v>
                </c:pt>
                <c:pt idx="2932">
                  <c:v>0.10422585570955678</c:v>
                </c:pt>
                <c:pt idx="2933">
                  <c:v>0.10426686457762981</c:v>
                </c:pt>
                <c:pt idx="2934">
                  <c:v>0.10430787714078268</c:v>
                </c:pt>
                <c:pt idx="2935">
                  <c:v>0.1043488933989787</c:v>
                </c:pt>
                <c:pt idx="2936">
                  <c:v>0.10438991335218122</c:v>
                </c:pt>
                <c:pt idx="2937">
                  <c:v>0.10443093700035361</c:v>
                </c:pt>
                <c:pt idx="2938">
                  <c:v>0.10447196434345923</c:v>
                </c:pt>
                <c:pt idx="2939">
                  <c:v>0.10451299538146135</c:v>
                </c:pt>
                <c:pt idx="2940">
                  <c:v>0.10455403011432339</c:v>
                </c:pt>
                <c:pt idx="2941">
                  <c:v>0.10459506854200866</c:v>
                </c:pt>
                <c:pt idx="2942">
                  <c:v>0.10463611066448054</c:v>
                </c:pt>
                <c:pt idx="2943">
                  <c:v>0.10467715648170232</c:v>
                </c:pt>
                <c:pt idx="2944">
                  <c:v>0.10471820599363742</c:v>
                </c:pt>
                <c:pt idx="2945">
                  <c:v>0.10475925920024912</c:v>
                </c:pt>
                <c:pt idx="2946">
                  <c:v>0.1048003161015008</c:v>
                </c:pt>
                <c:pt idx="2947">
                  <c:v>0.10484137669735578</c:v>
                </c:pt>
                <c:pt idx="2948">
                  <c:v>0.10488244098777744</c:v>
                </c:pt>
                <c:pt idx="2949">
                  <c:v>0.10492350897272915</c:v>
                </c:pt>
                <c:pt idx="2950">
                  <c:v>0.10496458065217416</c:v>
                </c:pt>
                <c:pt idx="2951">
                  <c:v>0.10500565602607589</c:v>
                </c:pt>
                <c:pt idx="2952">
                  <c:v>0.1050467350943977</c:v>
                </c:pt>
                <c:pt idx="2953">
                  <c:v>0.10508781785710287</c:v>
                </c:pt>
                <c:pt idx="2954">
                  <c:v>0.10512890431415479</c:v>
                </c:pt>
                <c:pt idx="2955">
                  <c:v>0.10516999446551679</c:v>
                </c:pt>
                <c:pt idx="2956">
                  <c:v>0.10521108831115224</c:v>
                </c:pt>
                <c:pt idx="2957">
                  <c:v>0.10525218585102444</c:v>
                </c:pt>
                <c:pt idx="2958">
                  <c:v>0.10529328708509682</c:v>
                </c:pt>
                <c:pt idx="2959">
                  <c:v>0.10533439201333267</c:v>
                </c:pt>
                <c:pt idx="2960">
                  <c:v>0.10537550063569526</c:v>
                </c:pt>
                <c:pt idx="2961">
                  <c:v>0.1054166129521481</c:v>
                </c:pt>
                <c:pt idx="2962">
                  <c:v>0.1054577289626544</c:v>
                </c:pt>
                <c:pt idx="2963">
                  <c:v>0.10549884866717758</c:v>
                </c:pt>
                <c:pt idx="2964">
                  <c:v>0.10553997206568096</c:v>
                </c:pt>
                <c:pt idx="2965">
                  <c:v>0.1055810991581279</c:v>
                </c:pt>
                <c:pt idx="2966">
                  <c:v>0.10562222994448171</c:v>
                </c:pt>
                <c:pt idx="2967">
                  <c:v>0.10566336442470578</c:v>
                </c:pt>
                <c:pt idx="2968">
                  <c:v>0.10570450259876346</c:v>
                </c:pt>
                <c:pt idx="2969">
                  <c:v>0.10574564446661805</c:v>
                </c:pt>
                <c:pt idx="2970">
                  <c:v>0.10578679002823292</c:v>
                </c:pt>
                <c:pt idx="2971">
                  <c:v>0.10582793928357141</c:v>
                </c:pt>
                <c:pt idx="2972">
                  <c:v>0.10586909223259688</c:v>
                </c:pt>
                <c:pt idx="2973">
                  <c:v>0.10591024887527267</c:v>
                </c:pt>
                <c:pt idx="2974">
                  <c:v>0.10595140921156211</c:v>
                </c:pt>
                <c:pt idx="2975">
                  <c:v>0.10599257324142861</c:v>
                </c:pt>
                <c:pt idx="2976">
                  <c:v>0.10603374096483544</c:v>
                </c:pt>
                <c:pt idx="2977">
                  <c:v>0.10607491238174596</c:v>
                </c:pt>
                <c:pt idx="2978">
                  <c:v>0.10611608749212353</c:v>
                </c:pt>
                <c:pt idx="2979">
                  <c:v>0.10615726629593152</c:v>
                </c:pt>
                <c:pt idx="2980">
                  <c:v>0.10619844879313323</c:v>
                </c:pt>
                <c:pt idx="2981">
                  <c:v>0.10623963498369204</c:v>
                </c:pt>
                <c:pt idx="2982">
                  <c:v>0.10628082486757127</c:v>
                </c:pt>
                <c:pt idx="2983">
                  <c:v>0.1063220184447343</c:v>
                </c:pt>
                <c:pt idx="2984">
                  <c:v>0.10636321571514445</c:v>
                </c:pt>
                <c:pt idx="2985">
                  <c:v>0.10640441667876506</c:v>
                </c:pt>
                <c:pt idx="2986">
                  <c:v>0.10644562133555951</c:v>
                </c:pt>
                <c:pt idx="2987">
                  <c:v>0.1064868296854911</c:v>
                </c:pt>
                <c:pt idx="2988">
                  <c:v>0.10652804172852325</c:v>
                </c:pt>
                <c:pt idx="2989">
                  <c:v>0.1065692574646192</c:v>
                </c:pt>
                <c:pt idx="2990">
                  <c:v>0.10661047689374238</c:v>
                </c:pt>
                <c:pt idx="2991">
                  <c:v>0.10665170001585612</c:v>
                </c:pt>
                <c:pt idx="2992">
                  <c:v>0.10669292683092377</c:v>
                </c:pt>
                <c:pt idx="2993">
                  <c:v>0.10673415733890863</c:v>
                </c:pt>
                <c:pt idx="2994">
                  <c:v>0.10677539153977408</c:v>
                </c:pt>
                <c:pt idx="2995">
                  <c:v>0.10681662943348347</c:v>
                </c:pt>
                <c:pt idx="2996">
                  <c:v>0.10685787102000015</c:v>
                </c:pt>
                <c:pt idx="2997">
                  <c:v>0.10689911629928746</c:v>
                </c:pt>
                <c:pt idx="2998">
                  <c:v>0.10694036527130871</c:v>
                </c:pt>
                <c:pt idx="2999">
                  <c:v>0.10698161793602733</c:v>
                </c:pt>
                <c:pt idx="3000">
                  <c:v>0.10702287429340658</c:v>
                </c:pt>
                <c:pt idx="3001">
                  <c:v>0.10706413434340985</c:v>
                </c:pt>
                <c:pt idx="3002">
                  <c:v>0.10710539808600049</c:v>
                </c:pt>
                <c:pt idx="3003">
                  <c:v>0.10714666552114183</c:v>
                </c:pt>
                <c:pt idx="3004">
                  <c:v>0.10718793664879721</c:v>
                </c:pt>
                <c:pt idx="3005">
                  <c:v>0.10722921146892997</c:v>
                </c:pt>
                <c:pt idx="3006">
                  <c:v>0.10727048998150351</c:v>
                </c:pt>
                <c:pt idx="3007">
                  <c:v>0.10731177218648112</c:v>
                </c:pt>
                <c:pt idx="3008">
                  <c:v>0.10735305808382617</c:v>
                </c:pt>
                <c:pt idx="3009">
                  <c:v>0.10739434767350202</c:v>
                </c:pt>
                <c:pt idx="3010">
                  <c:v>0.10743564095547196</c:v>
                </c:pt>
                <c:pt idx="3011">
                  <c:v>0.10747693792969941</c:v>
                </c:pt>
                <c:pt idx="3012">
                  <c:v>0.10751823859614763</c:v>
                </c:pt>
                <c:pt idx="3013">
                  <c:v>0.10755954295478008</c:v>
                </c:pt>
                <c:pt idx="3014">
                  <c:v>0.10760085100555999</c:v>
                </c:pt>
                <c:pt idx="3015">
                  <c:v>0.10764216274845077</c:v>
                </c:pt>
                <c:pt idx="3016">
                  <c:v>0.10768347818341578</c:v>
                </c:pt>
                <c:pt idx="3017">
                  <c:v>0.10772479731041831</c:v>
                </c:pt>
                <c:pt idx="3018">
                  <c:v>0.10776612012942177</c:v>
                </c:pt>
                <c:pt idx="3019">
                  <c:v>0.10780744664038945</c:v>
                </c:pt>
                <c:pt idx="3020">
                  <c:v>0.10784877684328471</c:v>
                </c:pt>
                <c:pt idx="3021">
                  <c:v>0.10789011073807091</c:v>
                </c:pt>
                <c:pt idx="3022">
                  <c:v>0.10793144832471141</c:v>
                </c:pt>
                <c:pt idx="3023">
                  <c:v>0.10797278960316953</c:v>
                </c:pt>
                <c:pt idx="3024">
                  <c:v>0.10801413457340861</c:v>
                </c:pt>
                <c:pt idx="3025">
                  <c:v>0.10805548323539203</c:v>
                </c:pt>
                <c:pt idx="3026">
                  <c:v>0.10809683558908312</c:v>
                </c:pt>
                <c:pt idx="3027">
                  <c:v>0.1081381916344452</c:v>
                </c:pt>
                <c:pt idx="3028">
                  <c:v>0.10817955137144164</c:v>
                </c:pt>
                <c:pt idx="3029">
                  <c:v>0.1082209148000358</c:v>
                </c:pt>
                <c:pt idx="3030">
                  <c:v>0.10826228192019101</c:v>
                </c:pt>
                <c:pt idx="3031">
                  <c:v>0.10830365273187059</c:v>
                </c:pt>
                <c:pt idx="3032">
                  <c:v>0.10834502723503793</c:v>
                </c:pt>
                <c:pt idx="3033">
                  <c:v>0.10838640542965637</c:v>
                </c:pt>
                <c:pt idx="3034">
                  <c:v>0.10842778731568924</c:v>
                </c:pt>
                <c:pt idx="3035">
                  <c:v>0.10846917289309989</c:v>
                </c:pt>
                <c:pt idx="3036">
                  <c:v>0.10851056216185169</c:v>
                </c:pt>
                <c:pt idx="3037">
                  <c:v>0.10855195512190792</c:v>
                </c:pt>
                <c:pt idx="3038">
                  <c:v>0.108593351773232</c:v>
                </c:pt>
                <c:pt idx="3039">
                  <c:v>0.10863475211578724</c:v>
                </c:pt>
                <c:pt idx="3040">
                  <c:v>0.10867615614953699</c:v>
                </c:pt>
                <c:pt idx="3041">
                  <c:v>0.10871756387444462</c:v>
                </c:pt>
                <c:pt idx="3042">
                  <c:v>0.1087589752904734</c:v>
                </c:pt>
                <c:pt idx="3043">
                  <c:v>0.10880039039758679</c:v>
                </c:pt>
                <c:pt idx="3044">
                  <c:v>0.10884180919574804</c:v>
                </c:pt>
                <c:pt idx="3045">
                  <c:v>0.10888323168492055</c:v>
                </c:pt>
                <c:pt idx="3046">
                  <c:v>0.10892465786506765</c:v>
                </c:pt>
                <c:pt idx="3047">
                  <c:v>0.10896608773615267</c:v>
                </c:pt>
                <c:pt idx="3048">
                  <c:v>0.109007521298139</c:v>
                </c:pt>
                <c:pt idx="3049">
                  <c:v>0.10904895855098994</c:v>
                </c:pt>
                <c:pt idx="3050">
                  <c:v>0.10909039949466885</c:v>
                </c:pt>
                <c:pt idx="3051">
                  <c:v>0.10913184412913908</c:v>
                </c:pt>
                <c:pt idx="3052">
                  <c:v>0.109173292454364</c:v>
                </c:pt>
                <c:pt idx="3053">
                  <c:v>0.10921474447030691</c:v>
                </c:pt>
                <c:pt idx="3054">
                  <c:v>0.10925620017693118</c:v>
                </c:pt>
                <c:pt idx="3055">
                  <c:v>0.10929765957420016</c:v>
                </c:pt>
                <c:pt idx="3056">
                  <c:v>0.10933912266207721</c:v>
                </c:pt>
                <c:pt idx="3057">
                  <c:v>0.10938058944052562</c:v>
                </c:pt>
                <c:pt idx="3058">
                  <c:v>0.10942205990950882</c:v>
                </c:pt>
                <c:pt idx="3059">
                  <c:v>0.10946353406899006</c:v>
                </c:pt>
                <c:pt idx="3060">
                  <c:v>0.10950501191893278</c:v>
                </c:pt>
                <c:pt idx="3061">
                  <c:v>0.10954649345930025</c:v>
                </c:pt>
                <c:pt idx="3062">
                  <c:v>0.10958797869005585</c:v>
                </c:pt>
                <c:pt idx="3063">
                  <c:v>0.10962946761116295</c:v>
                </c:pt>
                <c:pt idx="3064">
                  <c:v>0.10967096022258482</c:v>
                </c:pt>
                <c:pt idx="3065">
                  <c:v>0.10971245652428492</c:v>
                </c:pt>
                <c:pt idx="3066">
                  <c:v>0.10975395651622651</c:v>
                </c:pt>
                <c:pt idx="3067">
                  <c:v>0.10979546019837294</c:v>
                </c:pt>
                <c:pt idx="3068">
                  <c:v>0.10983696757068759</c:v>
                </c:pt>
                <c:pt idx="3069">
                  <c:v>0.1098784786331338</c:v>
                </c:pt>
                <c:pt idx="3070">
                  <c:v>0.10991999338567489</c:v>
                </c:pt>
                <c:pt idx="3071">
                  <c:v>0.10996151182827421</c:v>
                </c:pt>
                <c:pt idx="3072">
                  <c:v>0.11000303396089516</c:v>
                </c:pt>
                <c:pt idx="3073">
                  <c:v>0.11004455978350103</c:v>
                </c:pt>
                <c:pt idx="3074">
                  <c:v>0.11008608929605519</c:v>
                </c:pt>
                <c:pt idx="3075">
                  <c:v>0.11012762249852097</c:v>
                </c:pt>
                <c:pt idx="3076">
                  <c:v>0.11016915939086172</c:v>
                </c:pt>
                <c:pt idx="3077">
                  <c:v>0.11021069997304078</c:v>
                </c:pt>
                <c:pt idx="3078">
                  <c:v>0.11025224424502154</c:v>
                </c:pt>
                <c:pt idx="3079">
                  <c:v>0.1102937922067673</c:v>
                </c:pt>
                <c:pt idx="3080">
                  <c:v>0.11033534385824141</c:v>
                </c:pt>
                <c:pt idx="3081">
                  <c:v>0.11037689919940721</c:v>
                </c:pt>
                <c:pt idx="3082">
                  <c:v>0.1104184582302281</c:v>
                </c:pt>
                <c:pt idx="3083">
                  <c:v>0.11046002095066737</c:v>
                </c:pt>
                <c:pt idx="3084">
                  <c:v>0.11050158736068837</c:v>
                </c:pt>
                <c:pt idx="3085">
                  <c:v>0.11054315746025448</c:v>
                </c:pt>
                <c:pt idx="3086">
                  <c:v>0.11058473124932904</c:v>
                </c:pt>
                <c:pt idx="3087">
                  <c:v>0.11062630872787536</c:v>
                </c:pt>
                <c:pt idx="3088">
                  <c:v>0.11066788989585678</c:v>
                </c:pt>
                <c:pt idx="3089">
                  <c:v>0.11070947475323673</c:v>
                </c:pt>
                <c:pt idx="3090">
                  <c:v>0.11075106329997848</c:v>
                </c:pt>
                <c:pt idx="3091">
                  <c:v>0.11079265553604539</c:v>
                </c:pt>
                <c:pt idx="3092">
                  <c:v>0.11083425146140082</c:v>
                </c:pt>
                <c:pt idx="3093">
                  <c:v>0.11087585107600811</c:v>
                </c:pt>
                <c:pt idx="3094">
                  <c:v>0.11091745437983058</c:v>
                </c:pt>
                <c:pt idx="3095">
                  <c:v>0.11095906137283167</c:v>
                </c:pt>
                <c:pt idx="3096">
                  <c:v>0.11100067205497459</c:v>
                </c:pt>
                <c:pt idx="3097">
                  <c:v>0.11104228642622278</c:v>
                </c:pt>
                <c:pt idx="3098">
                  <c:v>0.11108390448653954</c:v>
                </c:pt>
                <c:pt idx="3099">
                  <c:v>0.11112552623588828</c:v>
                </c:pt>
                <c:pt idx="3100">
                  <c:v>0.11116715167423229</c:v>
                </c:pt>
                <c:pt idx="3101">
                  <c:v>0.1112087808015349</c:v>
                </c:pt>
                <c:pt idx="3102">
                  <c:v>0.11125041361775952</c:v>
                </c:pt>
                <c:pt idx="3103">
                  <c:v>0.11129205012286943</c:v>
                </c:pt>
                <c:pt idx="3104">
                  <c:v>0.11133369031682801</c:v>
                </c:pt>
                <c:pt idx="3105">
                  <c:v>0.11137533419959862</c:v>
                </c:pt>
                <c:pt idx="3106">
                  <c:v>0.1114169817711446</c:v>
                </c:pt>
                <c:pt idx="3107">
                  <c:v>0.11145863303142926</c:v>
                </c:pt>
                <c:pt idx="3108">
                  <c:v>0.11150028798041599</c:v>
                </c:pt>
                <c:pt idx="3109">
                  <c:v>0.11154194661806813</c:v>
                </c:pt>
                <c:pt idx="3110">
                  <c:v>0.11158360894434897</c:v>
                </c:pt>
                <c:pt idx="3111">
                  <c:v>0.11162527495922195</c:v>
                </c:pt>
                <c:pt idx="3112">
                  <c:v>0.11166694466265033</c:v>
                </c:pt>
                <c:pt idx="3113">
                  <c:v>0.11170861805459752</c:v>
                </c:pt>
                <c:pt idx="3114">
                  <c:v>0.11175029513502681</c:v>
                </c:pt>
                <c:pt idx="3115">
                  <c:v>0.11179197590390158</c:v>
                </c:pt>
                <c:pt idx="3116">
                  <c:v>0.11183366036118521</c:v>
                </c:pt>
                <c:pt idx="3117">
                  <c:v>0.11187534850684096</c:v>
                </c:pt>
                <c:pt idx="3118">
                  <c:v>0.11191704034083225</c:v>
                </c:pt>
                <c:pt idx="3119">
                  <c:v>0.11195873586312238</c:v>
                </c:pt>
                <c:pt idx="3120">
                  <c:v>0.11200043507367476</c:v>
                </c:pt>
                <c:pt idx="3121">
                  <c:v>0.11204213797245262</c:v>
                </c:pt>
                <c:pt idx="3122">
                  <c:v>0.11208384455941944</c:v>
                </c:pt>
                <c:pt idx="3123">
                  <c:v>0.11212555483453848</c:v>
                </c:pt>
                <c:pt idx="3124">
                  <c:v>0.11216726879777313</c:v>
                </c:pt>
                <c:pt idx="3125">
                  <c:v>0.11220898644908672</c:v>
                </c:pt>
                <c:pt idx="3126">
                  <c:v>0.11225070778844257</c:v>
                </c:pt>
                <c:pt idx="3127">
                  <c:v>0.11229243281580405</c:v>
                </c:pt>
                <c:pt idx="3128">
                  <c:v>0.1123341615311345</c:v>
                </c:pt>
                <c:pt idx="3129">
                  <c:v>0.11237589393439729</c:v>
                </c:pt>
                <c:pt idx="3130">
                  <c:v>0.11241763002555574</c:v>
                </c:pt>
                <c:pt idx="3131">
                  <c:v>0.1124593698045732</c:v>
                </c:pt>
                <c:pt idx="3132">
                  <c:v>0.11250111327141303</c:v>
                </c:pt>
                <c:pt idx="3133">
                  <c:v>0.11254286042603857</c:v>
                </c:pt>
                <c:pt idx="3134">
                  <c:v>0.11258461126841315</c:v>
                </c:pt>
                <c:pt idx="3135">
                  <c:v>0.11262636579850015</c:v>
                </c:pt>
                <c:pt idx="3136">
                  <c:v>0.11266812401626289</c:v>
                </c:pt>
                <c:pt idx="3137">
                  <c:v>0.11270988592166468</c:v>
                </c:pt>
                <c:pt idx="3138">
                  <c:v>0.11275165151466895</c:v>
                </c:pt>
                <c:pt idx="3139">
                  <c:v>0.11279342079523899</c:v>
                </c:pt>
                <c:pt idx="3140">
                  <c:v>0.11283519376333817</c:v>
                </c:pt>
                <c:pt idx="3141">
                  <c:v>0.11287697041892981</c:v>
                </c:pt>
                <c:pt idx="3142">
                  <c:v>0.11291875076197727</c:v>
                </c:pt>
                <c:pt idx="3143">
                  <c:v>0.11296053479244392</c:v>
                </c:pt>
                <c:pt idx="3144">
                  <c:v>0.11300232251029306</c:v>
                </c:pt>
                <c:pt idx="3145">
                  <c:v>0.11304411391548808</c:v>
                </c:pt>
                <c:pt idx="3146">
                  <c:v>0.11308590900799229</c:v>
                </c:pt>
                <c:pt idx="3147">
                  <c:v>0.11312770778776908</c:v>
                </c:pt>
                <c:pt idx="3148">
                  <c:v>0.11316951025478172</c:v>
                </c:pt>
                <c:pt idx="3149">
                  <c:v>0.11321131640899364</c:v>
                </c:pt>
                <c:pt idx="3150">
                  <c:v>0.11325312625036818</c:v>
                </c:pt>
                <c:pt idx="3151">
                  <c:v>0.11329493977886859</c:v>
                </c:pt>
                <c:pt idx="3152">
                  <c:v>0.11333675699445833</c:v>
                </c:pt>
                <c:pt idx="3153">
                  <c:v>0.11337857789710069</c:v>
                </c:pt>
                <c:pt idx="3154">
                  <c:v>0.11342040248675903</c:v>
                </c:pt>
                <c:pt idx="3155">
                  <c:v>0.11346223076339666</c:v>
                </c:pt>
                <c:pt idx="3156">
                  <c:v>0.113504062726977</c:v>
                </c:pt>
                <c:pt idx="3157">
                  <c:v>0.11354589837746333</c:v>
                </c:pt>
                <c:pt idx="3158">
                  <c:v>0.11358773771481903</c:v>
                </c:pt>
                <c:pt idx="3159">
                  <c:v>0.11362958073900746</c:v>
                </c:pt>
                <c:pt idx="3160">
                  <c:v>0.11367142744999191</c:v>
                </c:pt>
                <c:pt idx="3161">
                  <c:v>0.11371327784773576</c:v>
                </c:pt>
                <c:pt idx="3162">
                  <c:v>0.11375513193220235</c:v>
                </c:pt>
                <c:pt idx="3163">
                  <c:v>0.11379698970335506</c:v>
                </c:pt>
                <c:pt idx="3164">
                  <c:v>0.1138388511611572</c:v>
                </c:pt>
                <c:pt idx="3165">
                  <c:v>0.11388071630557212</c:v>
                </c:pt>
                <c:pt idx="3166">
                  <c:v>0.11392258513656317</c:v>
                </c:pt>
                <c:pt idx="3167">
                  <c:v>0.11396445765409367</c:v>
                </c:pt>
                <c:pt idx="3168">
                  <c:v>0.11400633385812703</c:v>
                </c:pt>
                <c:pt idx="3169">
                  <c:v>0.11404821374862653</c:v>
                </c:pt>
                <c:pt idx="3170">
                  <c:v>0.11409009732555558</c:v>
                </c:pt>
                <c:pt idx="3171">
                  <c:v>0.11413198458887744</c:v>
                </c:pt>
                <c:pt idx="3172">
                  <c:v>0.11417387553855556</c:v>
                </c:pt>
                <c:pt idx="3173">
                  <c:v>0.1142157701745532</c:v>
                </c:pt>
                <c:pt idx="3174">
                  <c:v>0.11425766849683375</c:v>
                </c:pt>
                <c:pt idx="3175">
                  <c:v>0.11429957050536056</c:v>
                </c:pt>
                <c:pt idx="3176">
                  <c:v>0.11434147620009695</c:v>
                </c:pt>
                <c:pt idx="3177">
                  <c:v>0.11438338558100626</c:v>
                </c:pt>
                <c:pt idx="3178">
                  <c:v>0.11442529864805186</c:v>
                </c:pt>
                <c:pt idx="3179">
                  <c:v>0.11446721540119711</c:v>
                </c:pt>
                <c:pt idx="3180">
                  <c:v>0.11450913584040533</c:v>
                </c:pt>
                <c:pt idx="3181">
                  <c:v>0.11455105996563987</c:v>
                </c:pt>
                <c:pt idx="3182">
                  <c:v>0.11459298777686407</c:v>
                </c:pt>
                <c:pt idx="3183">
                  <c:v>0.11463491927404131</c:v>
                </c:pt>
                <c:pt idx="3184">
                  <c:v>0.11467685445713488</c:v>
                </c:pt>
                <c:pt idx="3185">
                  <c:v>0.11471879332610817</c:v>
                </c:pt>
                <c:pt idx="3186">
                  <c:v>0.11476073588092452</c:v>
                </c:pt>
                <c:pt idx="3187">
                  <c:v>0.11480268212154726</c:v>
                </c:pt>
                <c:pt idx="3188">
                  <c:v>0.11484463204793975</c:v>
                </c:pt>
                <c:pt idx="3189">
                  <c:v>0.11488658566006534</c:v>
                </c:pt>
                <c:pt idx="3190">
                  <c:v>0.11492854295788736</c:v>
                </c:pt>
                <c:pt idx="3191">
                  <c:v>0.11497050394136916</c:v>
                </c:pt>
                <c:pt idx="3192">
                  <c:v>0.11501246861047408</c:v>
                </c:pt>
                <c:pt idx="3193">
                  <c:v>0.11505443696516551</c:v>
                </c:pt>
                <c:pt idx="3194">
                  <c:v>0.11509640900540674</c:v>
                </c:pt>
                <c:pt idx="3195">
                  <c:v>0.11513838473116114</c:v>
                </c:pt>
                <c:pt idx="3196">
                  <c:v>0.11518036414239204</c:v>
                </c:pt>
                <c:pt idx="3197">
                  <c:v>0.11522234723906283</c:v>
                </c:pt>
                <c:pt idx="3198">
                  <c:v>0.11526433402113681</c:v>
                </c:pt>
                <c:pt idx="3199">
                  <c:v>0.11530632448857736</c:v>
                </c:pt>
                <c:pt idx="3200">
                  <c:v>0.1153483186413478</c:v>
                </c:pt>
                <c:pt idx="3201">
                  <c:v>0.1153903164794115</c:v>
                </c:pt>
                <c:pt idx="3202">
                  <c:v>0.11543231800273178</c:v>
                </c:pt>
                <c:pt idx="3203">
                  <c:v>0.11547432321127198</c:v>
                </c:pt>
                <c:pt idx="3204">
                  <c:v>0.11551633210499547</c:v>
                </c:pt>
                <c:pt idx="3205">
                  <c:v>0.11555834468386562</c:v>
                </c:pt>
                <c:pt idx="3206">
                  <c:v>0.11560036094784572</c:v>
                </c:pt>
                <c:pt idx="3207">
                  <c:v>0.11564238089689916</c:v>
                </c:pt>
                <c:pt idx="3208">
                  <c:v>0.11568440453098927</c:v>
                </c:pt>
                <c:pt idx="3209">
                  <c:v>0.11572643185007937</c:v>
                </c:pt>
                <c:pt idx="3210">
                  <c:v>0.11576846285413286</c:v>
                </c:pt>
                <c:pt idx="3211">
                  <c:v>0.11581049754311304</c:v>
                </c:pt>
                <c:pt idx="3212">
                  <c:v>0.11585253591698329</c:v>
                </c:pt>
                <c:pt idx="3213">
                  <c:v>0.11589457797570693</c:v>
                </c:pt>
                <c:pt idx="3214">
                  <c:v>0.11593662371924732</c:v>
                </c:pt>
                <c:pt idx="3215">
                  <c:v>0.11597867314756777</c:v>
                </c:pt>
                <c:pt idx="3216">
                  <c:v>0.11602072626063172</c:v>
                </c:pt>
                <c:pt idx="3217">
                  <c:v>0.11606278305840242</c:v>
                </c:pt>
                <c:pt idx="3218">
                  <c:v>0.11610484354084323</c:v>
                </c:pt>
                <c:pt idx="3219">
                  <c:v>0.11614690770791757</c:v>
                </c:pt>
                <c:pt idx="3220">
                  <c:v>0.11618897555958869</c:v>
                </c:pt>
                <c:pt idx="3221">
                  <c:v>0.11623104709581999</c:v>
                </c:pt>
                <c:pt idx="3222">
                  <c:v>0.11627312231657477</c:v>
                </c:pt>
                <c:pt idx="3223">
                  <c:v>0.11631520122181649</c:v>
                </c:pt>
                <c:pt idx="3224">
                  <c:v>0.11635728381150838</c:v>
                </c:pt>
                <c:pt idx="3225">
                  <c:v>0.1163993700856138</c:v>
                </c:pt>
                <c:pt idx="3226">
                  <c:v>0.11644146004409615</c:v>
                </c:pt>
                <c:pt idx="3227">
                  <c:v>0.11648355368691875</c:v>
                </c:pt>
                <c:pt idx="3228">
                  <c:v>0.11652565101404491</c:v>
                </c:pt>
                <c:pt idx="3229">
                  <c:v>0.11656775202543802</c:v>
                </c:pt>
                <c:pt idx="3230">
                  <c:v>0.11660985672106146</c:v>
                </c:pt>
                <c:pt idx="3231">
                  <c:v>0.11665196510087848</c:v>
                </c:pt>
                <c:pt idx="3232">
                  <c:v>0.11669407716485249</c:v>
                </c:pt>
                <c:pt idx="3233">
                  <c:v>0.11673619291294686</c:v>
                </c:pt>
                <c:pt idx="3234">
                  <c:v>0.11677831234512484</c:v>
                </c:pt>
                <c:pt idx="3235">
                  <c:v>0.11682043546134986</c:v>
                </c:pt>
                <c:pt idx="3236">
                  <c:v>0.11686256226158524</c:v>
                </c:pt>
                <c:pt idx="3237">
                  <c:v>0.11690469274579433</c:v>
                </c:pt>
                <c:pt idx="3238">
                  <c:v>0.11694682691394048</c:v>
                </c:pt>
                <c:pt idx="3239">
                  <c:v>0.11698896476598702</c:v>
                </c:pt>
                <c:pt idx="3240">
                  <c:v>0.11703110630189732</c:v>
                </c:pt>
                <c:pt idx="3241">
                  <c:v>0.11707325152163471</c:v>
                </c:pt>
                <c:pt idx="3242">
                  <c:v>0.11711540042516254</c:v>
                </c:pt>
                <c:pt idx="3243">
                  <c:v>0.11715755301244415</c:v>
                </c:pt>
                <c:pt idx="3244">
                  <c:v>0.11719970928344291</c:v>
                </c:pt>
                <c:pt idx="3245">
                  <c:v>0.11724186923812212</c:v>
                </c:pt>
                <c:pt idx="3246">
                  <c:v>0.11728403287644516</c:v>
                </c:pt>
                <c:pt idx="3247">
                  <c:v>0.11732620019837538</c:v>
                </c:pt>
                <c:pt idx="3248">
                  <c:v>0.11736837120387611</c:v>
                </c:pt>
                <c:pt idx="3249">
                  <c:v>0.11741054589291071</c:v>
                </c:pt>
                <c:pt idx="3250">
                  <c:v>0.1174527242654425</c:v>
                </c:pt>
                <c:pt idx="3251">
                  <c:v>0.11749490632143486</c:v>
                </c:pt>
                <c:pt idx="3252">
                  <c:v>0.11753709206085111</c:v>
                </c:pt>
                <c:pt idx="3253">
                  <c:v>0.11757928148365461</c:v>
                </c:pt>
                <c:pt idx="3254">
                  <c:v>0.11762147458980872</c:v>
                </c:pt>
                <c:pt idx="3255">
                  <c:v>0.11766367137927676</c:v>
                </c:pt>
                <c:pt idx="3256">
                  <c:v>0.11770587185202207</c:v>
                </c:pt>
                <c:pt idx="3257">
                  <c:v>0.11774807600800802</c:v>
                </c:pt>
                <c:pt idx="3258">
                  <c:v>0.11779028384719797</c:v>
                </c:pt>
                <c:pt idx="3259">
                  <c:v>0.1178324953695552</c:v>
                </c:pt>
                <c:pt idx="3260">
                  <c:v>0.11787471057504312</c:v>
                </c:pt>
                <c:pt idx="3261">
                  <c:v>0.11791692946362504</c:v>
                </c:pt>
                <c:pt idx="3262">
                  <c:v>0.11795915203526437</c:v>
                </c:pt>
                <c:pt idx="3263">
                  <c:v>0.11800137828992438</c:v>
                </c:pt>
                <c:pt idx="3264">
                  <c:v>0.11804360822756844</c:v>
                </c:pt>
                <c:pt idx="3265">
                  <c:v>0.11808584184815989</c:v>
                </c:pt>
                <c:pt idx="3266">
                  <c:v>0.11812807915166214</c:v>
                </c:pt>
                <c:pt idx="3267">
                  <c:v>0.11817032013803844</c:v>
                </c:pt>
                <c:pt idx="3268">
                  <c:v>0.11821256480725217</c:v>
                </c:pt>
                <c:pt idx="3269">
                  <c:v>0.11825481315926671</c:v>
                </c:pt>
                <c:pt idx="3270">
                  <c:v>0.11829706519404537</c:v>
                </c:pt>
                <c:pt idx="3271">
                  <c:v>0.11833932091155151</c:v>
                </c:pt>
                <c:pt idx="3272">
                  <c:v>0.11838158031174846</c:v>
                </c:pt>
                <c:pt idx="3273">
                  <c:v>0.11842384339459963</c:v>
                </c:pt>
                <c:pt idx="3274">
                  <c:v>0.11846611016006826</c:v>
                </c:pt>
                <c:pt idx="3275">
                  <c:v>0.11850838060811777</c:v>
                </c:pt>
                <c:pt idx="3276">
                  <c:v>0.11855065473871153</c:v>
                </c:pt>
                <c:pt idx="3277">
                  <c:v>0.11859293255181279</c:v>
                </c:pt>
                <c:pt idx="3278">
                  <c:v>0.11863521404738495</c:v>
                </c:pt>
                <c:pt idx="3279">
                  <c:v>0.11867749922539138</c:v>
                </c:pt>
                <c:pt idx="3280">
                  <c:v>0.11871978808579543</c:v>
                </c:pt>
                <c:pt idx="3281">
                  <c:v>0.11876208062856036</c:v>
                </c:pt>
                <c:pt idx="3282">
                  <c:v>0.1188043768536496</c:v>
                </c:pt>
                <c:pt idx="3283">
                  <c:v>0.11884667676102652</c:v>
                </c:pt>
                <c:pt idx="3284">
                  <c:v>0.11888898035065437</c:v>
                </c:pt>
                <c:pt idx="3285">
                  <c:v>0.11893128762249652</c:v>
                </c:pt>
                <c:pt idx="3286">
                  <c:v>0.11897359857651638</c:v>
                </c:pt>
                <c:pt idx="3287">
                  <c:v>0.11901591321267728</c:v>
                </c:pt>
                <c:pt idx="3288">
                  <c:v>0.11905823153094248</c:v>
                </c:pt>
                <c:pt idx="3289">
                  <c:v>0.11910055353127542</c:v>
                </c:pt>
                <c:pt idx="3290">
                  <c:v>0.1191428792136394</c:v>
                </c:pt>
                <c:pt idx="3291">
                  <c:v>0.11918520857799782</c:v>
                </c:pt>
                <c:pt idx="3292">
                  <c:v>0.11922754162431395</c:v>
                </c:pt>
                <c:pt idx="3293">
                  <c:v>0.11926987835255119</c:v>
                </c:pt>
                <c:pt idx="3294">
                  <c:v>0.11931221876267289</c:v>
                </c:pt>
                <c:pt idx="3295">
                  <c:v>0.11935456285464234</c:v>
                </c:pt>
                <c:pt idx="3296">
                  <c:v>0.11939691062842293</c:v>
                </c:pt>
                <c:pt idx="3297">
                  <c:v>0.11943926208397801</c:v>
                </c:pt>
                <c:pt idx="3298">
                  <c:v>0.11948161722127092</c:v>
                </c:pt>
                <c:pt idx="3299">
                  <c:v>0.11952397604026498</c:v>
                </c:pt>
                <c:pt idx="3300">
                  <c:v>0.11956633854092355</c:v>
                </c:pt>
                <c:pt idx="3301">
                  <c:v>0.11960870472321003</c:v>
                </c:pt>
                <c:pt idx="3302">
                  <c:v>0.11965107458708767</c:v>
                </c:pt>
                <c:pt idx="3303">
                  <c:v>0.11969344813251988</c:v>
                </c:pt>
                <c:pt idx="3304">
                  <c:v>0.11973582535947</c:v>
                </c:pt>
                <c:pt idx="3305">
                  <c:v>0.11977820626790138</c:v>
                </c:pt>
                <c:pt idx="3306">
                  <c:v>0.11982059085777734</c:v>
                </c:pt>
                <c:pt idx="3307">
                  <c:v>0.11986297912906123</c:v>
                </c:pt>
                <c:pt idx="3308">
                  <c:v>0.11990537108171642</c:v>
                </c:pt>
                <c:pt idx="3309">
                  <c:v>0.11994776671570623</c:v>
                </c:pt>
                <c:pt idx="3310">
                  <c:v>0.11999016603099402</c:v>
                </c:pt>
                <c:pt idx="3311">
                  <c:v>0.12003256902754313</c:v>
                </c:pt>
                <c:pt idx="3312">
                  <c:v>0.12007497570531693</c:v>
                </c:pt>
                <c:pt idx="3313">
                  <c:v>0.12011738606427876</c:v>
                </c:pt>
                <c:pt idx="3314">
                  <c:v>0.12015980010439191</c:v>
                </c:pt>
                <c:pt idx="3315">
                  <c:v>0.12020221782561978</c:v>
                </c:pt>
                <c:pt idx="3316">
                  <c:v>0.12024463922792573</c:v>
                </c:pt>
                <c:pt idx="3317">
                  <c:v>0.12028706431127306</c:v>
                </c:pt>
                <c:pt idx="3318">
                  <c:v>0.12032949307562514</c:v>
                </c:pt>
                <c:pt idx="3319">
                  <c:v>0.12037192552094535</c:v>
                </c:pt>
                <c:pt idx="3320">
                  <c:v>0.12041436164719696</c:v>
                </c:pt>
                <c:pt idx="3321">
                  <c:v>0.12045680145434334</c:v>
                </c:pt>
                <c:pt idx="3322">
                  <c:v>0.12049924494234787</c:v>
                </c:pt>
                <c:pt idx="3323">
                  <c:v>0.12054169211117392</c:v>
                </c:pt>
                <c:pt idx="3324">
                  <c:v>0.12058414296078475</c:v>
                </c:pt>
                <c:pt idx="3325">
                  <c:v>0.12062659749114377</c:v>
                </c:pt>
                <c:pt idx="3326">
                  <c:v>0.12066905570221431</c:v>
                </c:pt>
                <c:pt idx="3327">
                  <c:v>0.12071151759395972</c:v>
                </c:pt>
                <c:pt idx="3328">
                  <c:v>0.1207539831663433</c:v>
                </c:pt>
                <c:pt idx="3329">
                  <c:v>0.12079645241932845</c:v>
                </c:pt>
                <c:pt idx="3330">
                  <c:v>0.12083892535287855</c:v>
                </c:pt>
                <c:pt idx="3331">
                  <c:v>0.12088140196695685</c:v>
                </c:pt>
                <c:pt idx="3332">
                  <c:v>0.12092388226152671</c:v>
                </c:pt>
                <c:pt idx="3333">
                  <c:v>0.1209663662365516</c:v>
                </c:pt>
                <c:pt idx="3334">
                  <c:v>0.12100885389199471</c:v>
                </c:pt>
                <c:pt idx="3335">
                  <c:v>0.12105134522781948</c:v>
                </c:pt>
                <c:pt idx="3336">
                  <c:v>0.12109384024398921</c:v>
                </c:pt>
                <c:pt idx="3337">
                  <c:v>0.1211363389404673</c:v>
                </c:pt>
                <c:pt idx="3338">
                  <c:v>0.12117884131721704</c:v>
                </c:pt>
                <c:pt idx="3339">
                  <c:v>0.12122134737420179</c:v>
                </c:pt>
                <c:pt idx="3340">
                  <c:v>0.12126385711138492</c:v>
                </c:pt>
                <c:pt idx="3341">
                  <c:v>0.12130637052872974</c:v>
                </c:pt>
                <c:pt idx="3342">
                  <c:v>0.12134888762619964</c:v>
                </c:pt>
                <c:pt idx="3343">
                  <c:v>0.12139140840375792</c:v>
                </c:pt>
                <c:pt idx="3344">
                  <c:v>0.12143393286136797</c:v>
                </c:pt>
                <c:pt idx="3345">
                  <c:v>0.1214764609989931</c:v>
                </c:pt>
                <c:pt idx="3346">
                  <c:v>0.12151899281659666</c:v>
                </c:pt>
                <c:pt idx="3347">
                  <c:v>0.12156152831414202</c:v>
                </c:pt>
                <c:pt idx="3348">
                  <c:v>0.12160406749159254</c:v>
                </c:pt>
                <c:pt idx="3349">
                  <c:v>0.1216466103489115</c:v>
                </c:pt>
                <c:pt idx="3350">
                  <c:v>0.12168915688606229</c:v>
                </c:pt>
                <c:pt idx="3351">
                  <c:v>0.12173170710300826</c:v>
                </c:pt>
                <c:pt idx="3352">
                  <c:v>0.12177426099971275</c:v>
                </c:pt>
                <c:pt idx="3353">
                  <c:v>0.1218168185761391</c:v>
                </c:pt>
                <c:pt idx="3354">
                  <c:v>0.12185937983225067</c:v>
                </c:pt>
                <c:pt idx="3355">
                  <c:v>0.12190194476801079</c:v>
                </c:pt>
                <c:pt idx="3356">
                  <c:v>0.1219445133833828</c:v>
                </c:pt>
                <c:pt idx="3357">
                  <c:v>0.12198708567833007</c:v>
                </c:pt>
                <c:pt idx="3358">
                  <c:v>0.12202966165281597</c:v>
                </c:pt>
                <c:pt idx="3359">
                  <c:v>0.12207224130680375</c:v>
                </c:pt>
                <c:pt idx="3360">
                  <c:v>0.12211482464025686</c:v>
                </c:pt>
                <c:pt idx="3361">
                  <c:v>0.12215741165313856</c:v>
                </c:pt>
                <c:pt idx="3362">
                  <c:v>0.12220000234541227</c:v>
                </c:pt>
                <c:pt idx="3363">
                  <c:v>0.1222425967170413</c:v>
                </c:pt>
                <c:pt idx="3364">
                  <c:v>0.12228519476798899</c:v>
                </c:pt>
                <c:pt idx="3365">
                  <c:v>0.12232779649821872</c:v>
                </c:pt>
                <c:pt idx="3366">
                  <c:v>0.12237040190769381</c:v>
                </c:pt>
                <c:pt idx="3367">
                  <c:v>0.12241301099637761</c:v>
                </c:pt>
                <c:pt idx="3368">
                  <c:v>0.12245562376423345</c:v>
                </c:pt>
                <c:pt idx="3369">
                  <c:v>0.12249824021122471</c:v>
                </c:pt>
                <c:pt idx="3370">
                  <c:v>0.12254086033731472</c:v>
                </c:pt>
                <c:pt idx="3371">
                  <c:v>0.12258348414246679</c:v>
                </c:pt>
                <c:pt idx="3372">
                  <c:v>0.12262611162664436</c:v>
                </c:pt>
                <c:pt idx="3373">
                  <c:v>0.12266874278981069</c:v>
                </c:pt>
                <c:pt idx="3374">
                  <c:v>0.12271137763192913</c:v>
                </c:pt>
                <c:pt idx="3375">
                  <c:v>0.12275401615296308</c:v>
                </c:pt>
                <c:pt idx="3376">
                  <c:v>0.12279665835287586</c:v>
                </c:pt>
                <c:pt idx="3377">
                  <c:v>0.12283930423163077</c:v>
                </c:pt>
                <c:pt idx="3378">
                  <c:v>0.12288195378919123</c:v>
                </c:pt>
                <c:pt idx="3379">
                  <c:v>0.12292460702552052</c:v>
                </c:pt>
                <c:pt idx="3380">
                  <c:v>0.12296726394058211</c:v>
                </c:pt>
                <c:pt idx="3381">
                  <c:v>0.12300992453433918</c:v>
                </c:pt>
                <c:pt idx="3382">
                  <c:v>0.12305258880675515</c:v>
                </c:pt>
                <c:pt idx="3383">
                  <c:v>0.12309525675779343</c:v>
                </c:pt>
                <c:pt idx="3384">
                  <c:v>0.12313792838741724</c:v>
                </c:pt>
                <c:pt idx="3385">
                  <c:v>0.12318060369559</c:v>
                </c:pt>
                <c:pt idx="3386">
                  <c:v>0.12322328268227505</c:v>
                </c:pt>
                <c:pt idx="3387">
                  <c:v>0.12326596534743577</c:v>
                </c:pt>
                <c:pt idx="3388">
                  <c:v>0.12330865169103544</c:v>
                </c:pt>
                <c:pt idx="3389">
                  <c:v>0.12335134171303742</c:v>
                </c:pt>
                <c:pt idx="3390">
                  <c:v>0.1233940354134051</c:v>
                </c:pt>
                <c:pt idx="3391">
                  <c:v>0.12343673279210182</c:v>
                </c:pt>
                <c:pt idx="3392">
                  <c:v>0.12347943384909085</c:v>
                </c:pt>
                <c:pt idx="3393">
                  <c:v>0.12352213858433563</c:v>
                </c:pt>
                <c:pt idx="3394">
                  <c:v>0.12356484699779949</c:v>
                </c:pt>
                <c:pt idx="3395">
                  <c:v>0.12360755908944569</c:v>
                </c:pt>
                <c:pt idx="3396">
                  <c:v>0.12365027485923766</c:v>
                </c:pt>
                <c:pt idx="3397">
                  <c:v>0.12369299430713872</c:v>
                </c:pt>
                <c:pt idx="3398">
                  <c:v>0.12373571743311226</c:v>
                </c:pt>
                <c:pt idx="3399">
                  <c:v>0.12377844423712155</c:v>
                </c:pt>
                <c:pt idx="3400">
                  <c:v>0.12382117471913</c:v>
                </c:pt>
                <c:pt idx="3401">
                  <c:v>0.12386390887910093</c:v>
                </c:pt>
                <c:pt idx="3402">
                  <c:v>0.12390664671699766</c:v>
                </c:pt>
                <c:pt idx="3403">
                  <c:v>0.12394938823278356</c:v>
                </c:pt>
                <c:pt idx="3404">
                  <c:v>0.123992133426422</c:v>
                </c:pt>
                <c:pt idx="3405">
                  <c:v>0.12403488229787631</c:v>
                </c:pt>
                <c:pt idx="3406">
                  <c:v>0.12407763484710982</c:v>
                </c:pt>
                <c:pt idx="3407">
                  <c:v>0.12412039107408589</c:v>
                </c:pt>
                <c:pt idx="3408">
                  <c:v>0.12416315097876786</c:v>
                </c:pt>
                <c:pt idx="3409">
                  <c:v>0.12420591456111908</c:v>
                </c:pt>
                <c:pt idx="3410">
                  <c:v>0.12424868182110289</c:v>
                </c:pt>
                <c:pt idx="3411">
                  <c:v>0.12429145275868264</c:v>
                </c:pt>
                <c:pt idx="3412">
                  <c:v>0.1243342273738217</c:v>
                </c:pt>
                <c:pt idx="3413">
                  <c:v>0.12437700566648337</c:v>
                </c:pt>
                <c:pt idx="3414">
                  <c:v>0.12441978763663102</c:v>
                </c:pt>
                <c:pt idx="3415">
                  <c:v>0.12446257328422801</c:v>
                </c:pt>
                <c:pt idx="3416">
                  <c:v>0.1245053626092377</c:v>
                </c:pt>
                <c:pt idx="3417">
                  <c:v>0.12454815561162336</c:v>
                </c:pt>
                <c:pt idx="3418">
                  <c:v>0.12459095229134841</c:v>
                </c:pt>
                <c:pt idx="3419">
                  <c:v>0.12463375264837616</c:v>
                </c:pt>
                <c:pt idx="3420">
                  <c:v>0.12467655668266997</c:v>
                </c:pt>
                <c:pt idx="3421">
                  <c:v>0.12471936439419318</c:v>
                </c:pt>
                <c:pt idx="3422">
                  <c:v>0.12476217578290914</c:v>
                </c:pt>
                <c:pt idx="3423">
                  <c:v>0.1248049908487812</c:v>
                </c:pt>
                <c:pt idx="3424">
                  <c:v>0.1248478095917727</c:v>
                </c:pt>
                <c:pt idx="3425">
                  <c:v>0.124890632011847</c:v>
                </c:pt>
                <c:pt idx="3426">
                  <c:v>0.12493345810896743</c:v>
                </c:pt>
                <c:pt idx="3427">
                  <c:v>0.12497628788309734</c:v>
                </c:pt>
                <c:pt idx="3428">
                  <c:v>0.12501912133420004</c:v>
                </c:pt>
                <c:pt idx="3429">
                  <c:v>0.12506195846223894</c:v>
                </c:pt>
                <c:pt idx="3430">
                  <c:v>0.12510479926717738</c:v>
                </c:pt>
                <c:pt idx="3431">
                  <c:v>0.12514764374897869</c:v>
                </c:pt>
                <c:pt idx="3432">
                  <c:v>0.12519049190760617</c:v>
                </c:pt>
                <c:pt idx="3433">
                  <c:v>0.12523334374302325</c:v>
                </c:pt>
                <c:pt idx="3434">
                  <c:v>0.1252761992551932</c:v>
                </c:pt>
                <c:pt idx="3435">
                  <c:v>0.12531905844407942</c:v>
                </c:pt>
                <c:pt idx="3436">
                  <c:v>0.12536192130964519</c:v>
                </c:pt>
                <c:pt idx="3437">
                  <c:v>0.12540478785185399</c:v>
                </c:pt>
                <c:pt idx="3438">
                  <c:v>0.12544765807066902</c:v>
                </c:pt>
                <c:pt idx="3439">
                  <c:v>0.12549053196605367</c:v>
                </c:pt>
                <c:pt idx="3440">
                  <c:v>0.12553340953797132</c:v>
                </c:pt>
                <c:pt idx="3441">
                  <c:v>0.12557629078638533</c:v>
                </c:pt>
                <c:pt idx="3442">
                  <c:v>0.12561917571125897</c:v>
                </c:pt>
                <c:pt idx="3443">
                  <c:v>0.12566206431255564</c:v>
                </c:pt>
                <c:pt idx="3444">
                  <c:v>0.1257049565902387</c:v>
                </c:pt>
                <c:pt idx="3445">
                  <c:v>0.12574785254427143</c:v>
                </c:pt>
                <c:pt idx="3446">
                  <c:v>0.12579075217461722</c:v>
                </c:pt>
                <c:pt idx="3447">
                  <c:v>0.12583365548123943</c:v>
                </c:pt>
                <c:pt idx="3448">
                  <c:v>0.12587656246410142</c:v>
                </c:pt>
                <c:pt idx="3449">
                  <c:v>0.12591947312316645</c:v>
                </c:pt>
                <c:pt idx="3450">
                  <c:v>0.12596238745839797</c:v>
                </c:pt>
                <c:pt idx="3451">
                  <c:v>0.12600530546975927</c:v>
                </c:pt>
                <c:pt idx="3452">
                  <c:v>0.1260482271572137</c:v>
                </c:pt>
                <c:pt idx="3453">
                  <c:v>0.12609115252072459</c:v>
                </c:pt>
                <c:pt idx="3454">
                  <c:v>0.12613408156025532</c:v>
                </c:pt>
                <c:pt idx="3455">
                  <c:v>0.12617701427576924</c:v>
                </c:pt>
                <c:pt idx="3456">
                  <c:v>0.12621995066722966</c:v>
                </c:pt>
                <c:pt idx="3457">
                  <c:v>0.12626289073459993</c:v>
                </c:pt>
                <c:pt idx="3458">
                  <c:v>0.12630583447784346</c:v>
                </c:pt>
                <c:pt idx="3459">
                  <c:v>0.1263487818969235</c:v>
                </c:pt>
                <c:pt idx="3460">
                  <c:v>0.12639173299180348</c:v>
                </c:pt>
                <c:pt idx="3461">
                  <c:v>0.12643468776244668</c:v>
                </c:pt>
                <c:pt idx="3462">
                  <c:v>0.12647764620881649</c:v>
                </c:pt>
                <c:pt idx="3463">
                  <c:v>0.12652060833087625</c:v>
                </c:pt>
                <c:pt idx="3464">
                  <c:v>0.12656357412858929</c:v>
                </c:pt>
                <c:pt idx="3465">
                  <c:v>0.12660654360191897</c:v>
                </c:pt>
                <c:pt idx="3466">
                  <c:v>0.12664951675082864</c:v>
                </c:pt>
                <c:pt idx="3467">
                  <c:v>0.12669249357528162</c:v>
                </c:pt>
                <c:pt idx="3468">
                  <c:v>0.12673547407524127</c:v>
                </c:pt>
                <c:pt idx="3469">
                  <c:v>0.12677845825067097</c:v>
                </c:pt>
                <c:pt idx="3470">
                  <c:v>0.12682144610153401</c:v>
                </c:pt>
                <c:pt idx="3471">
                  <c:v>0.12686443762779376</c:v>
                </c:pt>
                <c:pt idx="3472">
                  <c:v>0.12690743282941358</c:v>
                </c:pt>
                <c:pt idx="3473">
                  <c:v>0.12695043170635681</c:v>
                </c:pt>
                <c:pt idx="3474">
                  <c:v>0.12699343425858678</c:v>
                </c:pt>
                <c:pt idx="3475">
                  <c:v>0.12703644048606685</c:v>
                </c:pt>
                <c:pt idx="3476">
                  <c:v>0.12707945038876037</c:v>
                </c:pt>
                <c:pt idx="3477">
                  <c:v>0.12712246396663066</c:v>
                </c:pt>
                <c:pt idx="3478">
                  <c:v>0.12716548121964108</c:v>
                </c:pt>
                <c:pt idx="3479">
                  <c:v>0.12720850214775498</c:v>
                </c:pt>
                <c:pt idx="3480">
                  <c:v>0.12725152675093576</c:v>
                </c:pt>
                <c:pt idx="3481">
                  <c:v>0.12729455502914666</c:v>
                </c:pt>
                <c:pt idx="3482">
                  <c:v>0.12733758698235112</c:v>
                </c:pt>
                <c:pt idx="3483">
                  <c:v>0.12738062261051242</c:v>
                </c:pt>
                <c:pt idx="3484">
                  <c:v>0.12742366191359392</c:v>
                </c:pt>
                <c:pt idx="3485">
                  <c:v>0.12746670489155901</c:v>
                </c:pt>
                <c:pt idx="3486">
                  <c:v>0.12750975154437097</c:v>
                </c:pt>
                <c:pt idx="3487">
                  <c:v>0.12755280187199322</c:v>
                </c:pt>
                <c:pt idx="3488">
                  <c:v>0.12759585587438904</c:v>
                </c:pt>
                <c:pt idx="3489">
                  <c:v>0.12763891355152179</c:v>
                </c:pt>
                <c:pt idx="3490">
                  <c:v>0.12768197490335484</c:v>
                </c:pt>
                <c:pt idx="3491">
                  <c:v>0.12772503992985157</c:v>
                </c:pt>
                <c:pt idx="3492">
                  <c:v>0.12776810863097521</c:v>
                </c:pt>
                <c:pt idx="3493">
                  <c:v>0.1278111810066892</c:v>
                </c:pt>
                <c:pt idx="3494">
                  <c:v>0.12785425705695691</c:v>
                </c:pt>
                <c:pt idx="3495">
                  <c:v>0.12789733678174162</c:v>
                </c:pt>
                <c:pt idx="3496">
                  <c:v>0.12794042018100668</c:v>
                </c:pt>
                <c:pt idx="3497">
                  <c:v>0.12798350725471544</c:v>
                </c:pt>
                <c:pt idx="3498">
                  <c:v>0.12802659800283131</c:v>
                </c:pt>
                <c:pt idx="3499">
                  <c:v>0.12806969242531752</c:v>
                </c:pt>
                <c:pt idx="3500">
                  <c:v>0.1281127905221375</c:v>
                </c:pt>
                <c:pt idx="3501">
                  <c:v>0.12815589229325464</c:v>
                </c:pt>
                <c:pt idx="3502">
                  <c:v>0.12819899773863214</c:v>
                </c:pt>
                <c:pt idx="3503">
                  <c:v>0.12824210685823345</c:v>
                </c:pt>
                <c:pt idx="3504">
                  <c:v>0.12828521965202189</c:v>
                </c:pt>
                <c:pt idx="3505">
                  <c:v>0.12832833611996086</c:v>
                </c:pt>
                <c:pt idx="3506">
                  <c:v>0.1283714562620136</c:v>
                </c:pt>
                <c:pt idx="3507">
                  <c:v>0.12841458007814355</c:v>
                </c:pt>
                <c:pt idx="3508">
                  <c:v>0.12845770756831404</c:v>
                </c:pt>
                <c:pt idx="3509">
                  <c:v>0.12850083873248835</c:v>
                </c:pt>
                <c:pt idx="3510">
                  <c:v>0.12854397357062988</c:v>
                </c:pt>
                <c:pt idx="3511">
                  <c:v>0.12858711208270199</c:v>
                </c:pt>
                <c:pt idx="3512">
                  <c:v>0.12863025426866798</c:v>
                </c:pt>
                <c:pt idx="3513">
                  <c:v>0.12867340012849124</c:v>
                </c:pt>
                <c:pt idx="3514">
                  <c:v>0.12871654966213508</c:v>
                </c:pt>
                <c:pt idx="3515">
                  <c:v>0.12875970286956287</c:v>
                </c:pt>
                <c:pt idx="3516">
                  <c:v>0.12880285975073799</c:v>
                </c:pt>
                <c:pt idx="3517">
                  <c:v>0.1288460203056237</c:v>
                </c:pt>
                <c:pt idx="3518">
                  <c:v>0.12888918453418338</c:v>
                </c:pt>
                <c:pt idx="3519">
                  <c:v>0.12893235243638043</c:v>
                </c:pt>
                <c:pt idx="3520">
                  <c:v>0.12897552401217816</c:v>
                </c:pt>
                <c:pt idx="3521">
                  <c:v>0.12901869926153989</c:v>
                </c:pt>
                <c:pt idx="3522">
                  <c:v>0.12906187818442896</c:v>
                </c:pt>
                <c:pt idx="3523">
                  <c:v>0.12910506078080877</c:v>
                </c:pt>
                <c:pt idx="3524">
                  <c:v>0.12914824705064265</c:v>
                </c:pt>
                <c:pt idx="3525">
                  <c:v>0.1291914369938939</c:v>
                </c:pt>
                <c:pt idx="3526">
                  <c:v>0.12923463061052595</c:v>
                </c:pt>
                <c:pt idx="3527">
                  <c:v>0.12927782790050207</c:v>
                </c:pt>
                <c:pt idx="3528">
                  <c:v>0.1293210288637856</c:v>
                </c:pt>
                <c:pt idx="3529">
                  <c:v>0.12936423350033996</c:v>
                </c:pt>
                <c:pt idx="3530">
                  <c:v>0.12940744181012848</c:v>
                </c:pt>
                <c:pt idx="3531">
                  <c:v>0.12945065379311446</c:v>
                </c:pt>
                <c:pt idx="3532">
                  <c:v>0.12949386944926125</c:v>
                </c:pt>
                <c:pt idx="3533">
                  <c:v>0.12953708877853221</c:v>
                </c:pt>
                <c:pt idx="3534">
                  <c:v>0.12958031178089072</c:v>
                </c:pt>
                <c:pt idx="3535">
                  <c:v>0.12962353845630009</c:v>
                </c:pt>
                <c:pt idx="3536">
                  <c:v>0.12966676880472366</c:v>
                </c:pt>
                <c:pt idx="3537">
                  <c:v>0.1297100028261248</c:v>
                </c:pt>
                <c:pt idx="3538">
                  <c:v>0.12975324052046683</c:v>
                </c:pt>
                <c:pt idx="3539">
                  <c:v>0.12979648188771312</c:v>
                </c:pt>
                <c:pt idx="3540">
                  <c:v>0.12983972692782697</c:v>
                </c:pt>
                <c:pt idx="3541">
                  <c:v>0.12988297564077184</c:v>
                </c:pt>
                <c:pt idx="3542">
                  <c:v>0.12992622802651096</c:v>
                </c:pt>
                <c:pt idx="3543">
                  <c:v>0.12996948408500769</c:v>
                </c:pt>
                <c:pt idx="3544">
                  <c:v>0.13001274381622546</c:v>
                </c:pt>
                <c:pt idx="3545">
                  <c:v>0.13005600722012756</c:v>
                </c:pt>
                <c:pt idx="3546">
                  <c:v>0.13009927429667728</c:v>
                </c:pt>
                <c:pt idx="3547">
                  <c:v>0.13014254504583803</c:v>
                </c:pt>
                <c:pt idx="3548">
                  <c:v>0.13018581946757318</c:v>
                </c:pt>
                <c:pt idx="3549">
                  <c:v>0.130229097561846</c:v>
                </c:pt>
                <c:pt idx="3550">
                  <c:v>0.13027237932861993</c:v>
                </c:pt>
                <c:pt idx="3551">
                  <c:v>0.1303156647678583</c:v>
                </c:pt>
                <c:pt idx="3552">
                  <c:v>0.13035895387952434</c:v>
                </c:pt>
                <c:pt idx="3553">
                  <c:v>0.13040224666358147</c:v>
                </c:pt>
                <c:pt idx="3554">
                  <c:v>0.13044554311999307</c:v>
                </c:pt>
                <c:pt idx="3555">
                  <c:v>0.13048884324872248</c:v>
                </c:pt>
                <c:pt idx="3556">
                  <c:v>0.13053214704973301</c:v>
                </c:pt>
                <c:pt idx="3557">
                  <c:v>0.13057545452298802</c:v>
                </c:pt>
                <c:pt idx="3558">
                  <c:v>0.1306187656684509</c:v>
                </c:pt>
                <c:pt idx="3559">
                  <c:v>0.13066208048608488</c:v>
                </c:pt>
                <c:pt idx="3560">
                  <c:v>0.13070539897585343</c:v>
                </c:pt>
                <c:pt idx="3561">
                  <c:v>0.13074872113771985</c:v>
                </c:pt>
                <c:pt idx="3562">
                  <c:v>0.13079204697164745</c:v>
                </c:pt>
                <c:pt idx="3563">
                  <c:v>0.13083537647759966</c:v>
                </c:pt>
                <c:pt idx="3564">
                  <c:v>0.13087870965553972</c:v>
                </c:pt>
                <c:pt idx="3565">
                  <c:v>0.13092204650543104</c:v>
                </c:pt>
                <c:pt idx="3566">
                  <c:v>0.13096538702723701</c:v>
                </c:pt>
                <c:pt idx="3567">
                  <c:v>0.13100873122092091</c:v>
                </c:pt>
                <c:pt idx="3568">
                  <c:v>0.13105207908644606</c:v>
                </c:pt>
                <c:pt idx="3569">
                  <c:v>0.1310954306237759</c:v>
                </c:pt>
                <c:pt idx="3570">
                  <c:v>0.13113878583287367</c:v>
                </c:pt>
                <c:pt idx="3571">
                  <c:v>0.13118214471370279</c:v>
                </c:pt>
                <c:pt idx="3572">
                  <c:v>0.13122550726622662</c:v>
                </c:pt>
                <c:pt idx="3573">
                  <c:v>0.13126887349040842</c:v>
                </c:pt>
                <c:pt idx="3574">
                  <c:v>0.13131224338621161</c:v>
                </c:pt>
                <c:pt idx="3575">
                  <c:v>0.13135561695359951</c:v>
                </c:pt>
                <c:pt idx="3576">
                  <c:v>0.13139899419253548</c:v>
                </c:pt>
                <c:pt idx="3577">
                  <c:v>0.13144237510298284</c:v>
                </c:pt>
                <c:pt idx="3578">
                  <c:v>0.13148575968490495</c:v>
                </c:pt>
                <c:pt idx="3579">
                  <c:v>0.13152914793826515</c:v>
                </c:pt>
                <c:pt idx="3580">
                  <c:v>0.13157253986302686</c:v>
                </c:pt>
                <c:pt idx="3581">
                  <c:v>0.13161593545915329</c:v>
                </c:pt>
                <c:pt idx="3582">
                  <c:v>0.13165933472660787</c:v>
                </c:pt>
                <c:pt idx="3583">
                  <c:v>0.13170273766535395</c:v>
                </c:pt>
                <c:pt idx="3584">
                  <c:v>0.13174614427535486</c:v>
                </c:pt>
                <c:pt idx="3585">
                  <c:v>0.1317895545565739</c:v>
                </c:pt>
                <c:pt idx="3586">
                  <c:v>0.13183296850897452</c:v>
                </c:pt>
                <c:pt idx="3587">
                  <c:v>0.13187638613252001</c:v>
                </c:pt>
                <c:pt idx="3588">
                  <c:v>0.13191980742717369</c:v>
                </c:pt>
                <c:pt idx="3589">
                  <c:v>0.13196323239289889</c:v>
                </c:pt>
                <c:pt idx="3590">
                  <c:v>0.13200666102965905</c:v>
                </c:pt>
                <c:pt idx="3591">
                  <c:v>0.13205009333741746</c:v>
                </c:pt>
                <c:pt idx="3592">
                  <c:v>0.13209352931613744</c:v>
                </c:pt>
                <c:pt idx="3593">
                  <c:v>0.13213696896578239</c:v>
                </c:pt>
                <c:pt idx="3594">
                  <c:v>0.13218041228631563</c:v>
                </c:pt>
                <c:pt idx="3595">
                  <c:v>0.13222385927770053</c:v>
                </c:pt>
                <c:pt idx="3596">
                  <c:v>0.13226730993990035</c:v>
                </c:pt>
                <c:pt idx="3597">
                  <c:v>0.13231076427287852</c:v>
                </c:pt>
                <c:pt idx="3598">
                  <c:v>0.1323542222765984</c:v>
                </c:pt>
                <c:pt idx="3599">
                  <c:v>0.13239768395102328</c:v>
                </c:pt>
                <c:pt idx="3600">
                  <c:v>0.1324411492961165</c:v>
                </c:pt>
                <c:pt idx="3601">
                  <c:v>0.1324846183118415</c:v>
                </c:pt>
                <c:pt idx="3602">
                  <c:v>0.13252809099816154</c:v>
                </c:pt>
                <c:pt idx="3603">
                  <c:v>0.13257156735503997</c:v>
                </c:pt>
                <c:pt idx="3604">
                  <c:v>0.13261504738244012</c:v>
                </c:pt>
                <c:pt idx="3605">
                  <c:v>0.13265853108032544</c:v>
                </c:pt>
                <c:pt idx="3606">
                  <c:v>0.13270201844865914</c:v>
                </c:pt>
                <c:pt idx="3607">
                  <c:v>0.13274550948740466</c:v>
                </c:pt>
                <c:pt idx="3608">
                  <c:v>0.13278900419652534</c:v>
                </c:pt>
                <c:pt idx="3609">
                  <c:v>0.13283250257598447</c:v>
                </c:pt>
                <c:pt idx="3610">
                  <c:v>0.13287600462574545</c:v>
                </c:pt>
                <c:pt idx="3611">
                  <c:v>0.13291951034577157</c:v>
                </c:pt>
                <c:pt idx="3612">
                  <c:v>0.13296301973602626</c:v>
                </c:pt>
                <c:pt idx="3613">
                  <c:v>0.13300653279647279</c:v>
                </c:pt>
                <c:pt idx="3614">
                  <c:v>0.13305004952707453</c:v>
                </c:pt>
                <c:pt idx="3615">
                  <c:v>0.13309356992779481</c:v>
                </c:pt>
                <c:pt idx="3616">
                  <c:v>0.13313709399859705</c:v>
                </c:pt>
                <c:pt idx="3617">
                  <c:v>0.13318062173944453</c:v>
                </c:pt>
                <c:pt idx="3618">
                  <c:v>0.13322415315030059</c:v>
                </c:pt>
                <c:pt idx="3619">
                  <c:v>0.13326768823112861</c:v>
                </c:pt>
                <c:pt idx="3620">
                  <c:v>0.13331122698189193</c:v>
                </c:pt>
                <c:pt idx="3621">
                  <c:v>0.13335476940255384</c:v>
                </c:pt>
                <c:pt idx="3622">
                  <c:v>0.13339831549307776</c:v>
                </c:pt>
                <c:pt idx="3623">
                  <c:v>0.13344186525342705</c:v>
                </c:pt>
                <c:pt idx="3624">
                  <c:v>0.13348541868356495</c:v>
                </c:pt>
                <c:pt idx="3625">
                  <c:v>0.13352897578345491</c:v>
                </c:pt>
                <c:pt idx="3626">
                  <c:v>0.13357253655306026</c:v>
                </c:pt>
                <c:pt idx="3627">
                  <c:v>0.13361610099234428</c:v>
                </c:pt>
                <c:pt idx="3628">
                  <c:v>0.13365966910127039</c:v>
                </c:pt>
                <c:pt idx="3629">
                  <c:v>0.13370324087980187</c:v>
                </c:pt>
                <c:pt idx="3630">
                  <c:v>0.13374681632790217</c:v>
                </c:pt>
                <c:pt idx="3631">
                  <c:v>0.13379039544553453</c:v>
                </c:pt>
                <c:pt idx="3632">
                  <c:v>0.1338339782326623</c:v>
                </c:pt>
                <c:pt idx="3633">
                  <c:v>0.13387756468924891</c:v>
                </c:pt>
                <c:pt idx="3634">
                  <c:v>0.13392115481525765</c:v>
                </c:pt>
                <c:pt idx="3635">
                  <c:v>0.13396474861065186</c:v>
                </c:pt>
                <c:pt idx="3636">
                  <c:v>0.13400834607539491</c:v>
                </c:pt>
                <c:pt idx="3637">
                  <c:v>0.13405194720945016</c:v>
                </c:pt>
                <c:pt idx="3638">
                  <c:v>0.13409555201278089</c:v>
                </c:pt>
                <c:pt idx="3639">
                  <c:v>0.13413916048535049</c:v>
                </c:pt>
                <c:pt idx="3640">
                  <c:v>0.13418277262712233</c:v>
                </c:pt>
                <c:pt idx="3641">
                  <c:v>0.13422638843805976</c:v>
                </c:pt>
                <c:pt idx="3642">
                  <c:v>0.13427000791812604</c:v>
                </c:pt>
                <c:pt idx="3643">
                  <c:v>0.13431363106728458</c:v>
                </c:pt>
                <c:pt idx="3644">
                  <c:v>0.13435725788549877</c:v>
                </c:pt>
                <c:pt idx="3645">
                  <c:v>0.13440088837273181</c:v>
                </c:pt>
                <c:pt idx="3646">
                  <c:v>0.13444452252894723</c:v>
                </c:pt>
                <c:pt idx="3647">
                  <c:v>0.13448816035410821</c:v>
                </c:pt>
                <c:pt idx="3648">
                  <c:v>0.13453180184817826</c:v>
                </c:pt>
                <c:pt idx="3649">
                  <c:v>0.13457544701112059</c:v>
                </c:pt>
                <c:pt idx="3650">
                  <c:v>0.13461909584289858</c:v>
                </c:pt>
                <c:pt idx="3651">
                  <c:v>0.13466274834347566</c:v>
                </c:pt>
                <c:pt idx="3652">
                  <c:v>0.13470640451281507</c:v>
                </c:pt>
                <c:pt idx="3653">
                  <c:v>0.13475006435088016</c:v>
                </c:pt>
                <c:pt idx="3654">
                  <c:v>0.13479372785763435</c:v>
                </c:pt>
                <c:pt idx="3655">
                  <c:v>0.13483739503304099</c:v>
                </c:pt>
                <c:pt idx="3656">
                  <c:v>0.13488106587706331</c:v>
                </c:pt>
                <c:pt idx="3657">
                  <c:v>0.13492474038966473</c:v>
                </c:pt>
                <c:pt idx="3658">
                  <c:v>0.13496841857080863</c:v>
                </c:pt>
                <c:pt idx="3659">
                  <c:v>0.13501210042045833</c:v>
                </c:pt>
                <c:pt idx="3660">
                  <c:v>0.13505578593857714</c:v>
                </c:pt>
                <c:pt idx="3661">
                  <c:v>0.13509947512512843</c:v>
                </c:pt>
                <c:pt idx="3662">
                  <c:v>0.13514316798007561</c:v>
                </c:pt>
                <c:pt idx="3663">
                  <c:v>0.13518686450338188</c:v>
                </c:pt>
                <c:pt idx="3664">
                  <c:v>0.13523056469501074</c:v>
                </c:pt>
                <c:pt idx="3665">
                  <c:v>0.13527426855492544</c:v>
                </c:pt>
                <c:pt idx="3666">
                  <c:v>0.13531797608308938</c:v>
                </c:pt>
                <c:pt idx="3667">
                  <c:v>0.13536168727946588</c:v>
                </c:pt>
                <c:pt idx="3668">
                  <c:v>0.13540540214401825</c:v>
                </c:pt>
                <c:pt idx="3669">
                  <c:v>0.13544912067670989</c:v>
                </c:pt>
                <c:pt idx="3670">
                  <c:v>0.13549284287750415</c:v>
                </c:pt>
                <c:pt idx="3671">
                  <c:v>0.13553656874636433</c:v>
                </c:pt>
                <c:pt idx="3672">
                  <c:v>0.1355802982832538</c:v>
                </c:pt>
                <c:pt idx="3673">
                  <c:v>0.13562403148813595</c:v>
                </c:pt>
                <c:pt idx="3674">
                  <c:v>0.13566776836097405</c:v>
                </c:pt>
                <c:pt idx="3675">
                  <c:v>0.13571150890173148</c:v>
                </c:pt>
                <c:pt idx="3676">
                  <c:v>0.13575525311037162</c:v>
                </c:pt>
                <c:pt idx="3677">
                  <c:v>0.13579900098685774</c:v>
                </c:pt>
                <c:pt idx="3678">
                  <c:v>0.13584275253115322</c:v>
                </c:pt>
                <c:pt idx="3679">
                  <c:v>0.13588650774322147</c:v>
                </c:pt>
                <c:pt idx="3680">
                  <c:v>0.13593026662302576</c:v>
                </c:pt>
                <c:pt idx="3681">
                  <c:v>0.13597402917052945</c:v>
                </c:pt>
                <c:pt idx="3682">
                  <c:v>0.13601779538569589</c:v>
                </c:pt>
                <c:pt idx="3683">
                  <c:v>0.13606156526848842</c:v>
                </c:pt>
                <c:pt idx="3684">
                  <c:v>0.13610533881887044</c:v>
                </c:pt>
                <c:pt idx="3685">
                  <c:v>0.13614911603680518</c:v>
                </c:pt>
                <c:pt idx="3686">
                  <c:v>0.13619289692225611</c:v>
                </c:pt>
                <c:pt idx="3687">
                  <c:v>0.13623668147518656</c:v>
                </c:pt>
                <c:pt idx="3688">
                  <c:v>0.13628046969555976</c:v>
                </c:pt>
                <c:pt idx="3689">
                  <c:v>0.13632426158333918</c:v>
                </c:pt>
                <c:pt idx="3690">
                  <c:v>0.13636805713848812</c:v>
                </c:pt>
                <c:pt idx="3691">
                  <c:v>0.13641185636096995</c:v>
                </c:pt>
                <c:pt idx="3692">
                  <c:v>0.13645565925074796</c:v>
                </c:pt>
                <c:pt idx="3693">
                  <c:v>0.13649946580778555</c:v>
                </c:pt>
                <c:pt idx="3694">
                  <c:v>0.13654327603204605</c:v>
                </c:pt>
                <c:pt idx="3695">
                  <c:v>0.1365870899234928</c:v>
                </c:pt>
                <c:pt idx="3696">
                  <c:v>0.13663090748208914</c:v>
                </c:pt>
                <c:pt idx="3697">
                  <c:v>0.13667472870779845</c:v>
                </c:pt>
                <c:pt idx="3698">
                  <c:v>0.13671855360058408</c:v>
                </c:pt>
                <c:pt idx="3699">
                  <c:v>0.13676238216040926</c:v>
                </c:pt>
                <c:pt idx="3700">
                  <c:v>0.13680621438723747</c:v>
                </c:pt>
                <c:pt idx="3701">
                  <c:v>0.136850050281032</c:v>
                </c:pt>
                <c:pt idx="3702">
                  <c:v>0.13689388984175624</c:v>
                </c:pt>
                <c:pt idx="3703">
                  <c:v>0.13693773306937346</c:v>
                </c:pt>
                <c:pt idx="3704">
                  <c:v>0.13698157996384708</c:v>
                </c:pt>
                <c:pt idx="3705">
                  <c:v>0.13702543052514043</c:v>
                </c:pt>
                <c:pt idx="3706">
                  <c:v>0.13706928475321681</c:v>
                </c:pt>
                <c:pt idx="3707">
                  <c:v>0.13711314264803962</c:v>
                </c:pt>
                <c:pt idx="3708">
                  <c:v>0.13715700420957219</c:v>
                </c:pt>
                <c:pt idx="3709">
                  <c:v>0.13720086943777782</c:v>
                </c:pt>
                <c:pt idx="3710">
                  <c:v>0.13724473833261991</c:v>
                </c:pt>
                <c:pt idx="3711">
                  <c:v>0.1372886108940618</c:v>
                </c:pt>
                <c:pt idx="3712">
                  <c:v>0.13733248712206689</c:v>
                </c:pt>
                <c:pt idx="3713">
                  <c:v>0.13737636701659839</c:v>
                </c:pt>
                <c:pt idx="3714">
                  <c:v>0.13742025057761972</c:v>
                </c:pt>
                <c:pt idx="3715">
                  <c:v>0.13746413780509426</c:v>
                </c:pt>
                <c:pt idx="3716">
                  <c:v>0.13750802869898532</c:v>
                </c:pt>
                <c:pt idx="3717">
                  <c:v>0.13755192325925622</c:v>
                </c:pt>
                <c:pt idx="3718">
                  <c:v>0.13759582148587035</c:v>
                </c:pt>
                <c:pt idx="3719">
                  <c:v>0.13763972337879107</c:v>
                </c:pt>
                <c:pt idx="3720">
                  <c:v>0.13768362893798169</c:v>
                </c:pt>
                <c:pt idx="3721">
                  <c:v>0.13772753816340555</c:v>
                </c:pt>
                <c:pt idx="3722">
                  <c:v>0.137771451055026</c:v>
                </c:pt>
                <c:pt idx="3723">
                  <c:v>0.13781536761280641</c:v>
                </c:pt>
                <c:pt idx="3724">
                  <c:v>0.13785928783671014</c:v>
                </c:pt>
                <c:pt idx="3725">
                  <c:v>0.13790321172670048</c:v>
                </c:pt>
                <c:pt idx="3726">
                  <c:v>0.1379471392827408</c:v>
                </c:pt>
                <c:pt idx="3727">
                  <c:v>0.13799107050479448</c:v>
                </c:pt>
                <c:pt idx="3728">
                  <c:v>0.13803500539282482</c:v>
                </c:pt>
                <c:pt idx="3729">
                  <c:v>0.13807894394679515</c:v>
                </c:pt>
                <c:pt idx="3730">
                  <c:v>0.13812288616666893</c:v>
                </c:pt>
                <c:pt idx="3731">
                  <c:v>0.13816683205240934</c:v>
                </c:pt>
                <c:pt idx="3732">
                  <c:v>0.13821078160397984</c:v>
                </c:pt>
                <c:pt idx="3733">
                  <c:v>0.13825473482134379</c:v>
                </c:pt>
                <c:pt idx="3734">
                  <c:v>0.13829869170446449</c:v>
                </c:pt>
                <c:pt idx="3735">
                  <c:v>0.13834265225330522</c:v>
                </c:pt>
                <c:pt idx="3736">
                  <c:v>0.13838661646782946</c:v>
                </c:pt>
                <c:pt idx="3737">
                  <c:v>0.13843058434800048</c:v>
                </c:pt>
                <c:pt idx="3738">
                  <c:v>0.13847455589378163</c:v>
                </c:pt>
                <c:pt idx="3739">
                  <c:v>0.13851853110513626</c:v>
                </c:pt>
                <c:pt idx="3740">
                  <c:v>0.13856250998202777</c:v>
                </c:pt>
                <c:pt idx="3741">
                  <c:v>0.13860649252441942</c:v>
                </c:pt>
                <c:pt idx="3742">
                  <c:v>0.13865047873227457</c:v>
                </c:pt>
                <c:pt idx="3743">
                  <c:v>0.13869446860555662</c:v>
                </c:pt>
                <c:pt idx="3744">
                  <c:v>0.13873846214422891</c:v>
                </c:pt>
                <c:pt idx="3745">
                  <c:v>0.13878245934825473</c:v>
                </c:pt>
                <c:pt idx="3746">
                  <c:v>0.13882646021759745</c:v>
                </c:pt>
                <c:pt idx="3747">
                  <c:v>0.13887046475222042</c:v>
                </c:pt>
                <c:pt idx="3748">
                  <c:v>0.13891447295208706</c:v>
                </c:pt>
                <c:pt idx="3749">
                  <c:v>0.13895848481716058</c:v>
                </c:pt>
                <c:pt idx="3750">
                  <c:v>0.13900250034740441</c:v>
                </c:pt>
                <c:pt idx="3751">
                  <c:v>0.13904651954278191</c:v>
                </c:pt>
                <c:pt idx="3752">
                  <c:v>0.13909054240325636</c:v>
                </c:pt>
                <c:pt idx="3753">
                  <c:v>0.13913456892879114</c:v>
                </c:pt>
                <c:pt idx="3754">
                  <c:v>0.13917859911934957</c:v>
                </c:pt>
                <c:pt idx="3755">
                  <c:v>0.13922263297489512</c:v>
                </c:pt>
                <c:pt idx="3756">
                  <c:v>0.13926667049539096</c:v>
                </c:pt>
                <c:pt idx="3757">
                  <c:v>0.13931071168080053</c:v>
                </c:pt>
                <c:pt idx="3758">
                  <c:v>0.1393547565310872</c:v>
                </c:pt>
                <c:pt idx="3759">
                  <c:v>0.13939880504621427</c:v>
                </c:pt>
                <c:pt idx="3760">
                  <c:v>0.13944285722614505</c:v>
                </c:pt>
                <c:pt idx="3761">
                  <c:v>0.13948691307084296</c:v>
                </c:pt>
                <c:pt idx="3762">
                  <c:v>0.13953097258027131</c:v>
                </c:pt>
                <c:pt idx="3763">
                  <c:v>0.13957503575439345</c:v>
                </c:pt>
                <c:pt idx="3764">
                  <c:v>0.13961910259317273</c:v>
                </c:pt>
                <c:pt idx="3765">
                  <c:v>0.1396631730965725</c:v>
                </c:pt>
                <c:pt idx="3766">
                  <c:v>0.13970724726455613</c:v>
                </c:pt>
                <c:pt idx="3767">
                  <c:v>0.1397513250970869</c:v>
                </c:pt>
                <c:pt idx="3768">
                  <c:v>0.13979540659412823</c:v>
                </c:pt>
                <c:pt idx="3769">
                  <c:v>0.13983949175564345</c:v>
                </c:pt>
                <c:pt idx="3770">
                  <c:v>0.13988358058159583</c:v>
                </c:pt>
                <c:pt idx="3771">
                  <c:v>0.13992767307194878</c:v>
                </c:pt>
                <c:pt idx="3772">
                  <c:v>0.13997176922666563</c:v>
                </c:pt>
                <c:pt idx="3773">
                  <c:v>0.14001586904570978</c:v>
                </c:pt>
                <c:pt idx="3774">
                  <c:v>0.14005997252904454</c:v>
                </c:pt>
                <c:pt idx="3775">
                  <c:v>0.14010407967663321</c:v>
                </c:pt>
                <c:pt idx="3776">
                  <c:v>0.14014819048843916</c:v>
                </c:pt>
                <c:pt idx="3777">
                  <c:v>0.14019230496442578</c:v>
                </c:pt>
                <c:pt idx="3778">
                  <c:v>0.14023642310455639</c:v>
                </c:pt>
                <c:pt idx="3779">
                  <c:v>0.1402805449087943</c:v>
                </c:pt>
                <c:pt idx="3780">
                  <c:v>0.14032467037710292</c:v>
                </c:pt>
                <c:pt idx="3781">
                  <c:v>0.14036879950944553</c:v>
                </c:pt>
                <c:pt idx="3782">
                  <c:v>0.14041293230578555</c:v>
                </c:pt>
                <c:pt idx="3783">
                  <c:v>0.1404570687660863</c:v>
                </c:pt>
                <c:pt idx="3784">
                  <c:v>0.14050120889031106</c:v>
                </c:pt>
                <c:pt idx="3785">
                  <c:v>0.14054535267842327</c:v>
                </c:pt>
                <c:pt idx="3786">
                  <c:v>0.14058950013038621</c:v>
                </c:pt>
                <c:pt idx="3787">
                  <c:v>0.14063365124616328</c:v>
                </c:pt>
                <c:pt idx="3788">
                  <c:v>0.14067780602571778</c:v>
                </c:pt>
                <c:pt idx="3789">
                  <c:v>0.14072196446901306</c:v>
                </c:pt>
                <c:pt idx="3790">
                  <c:v>0.14076612657601251</c:v>
                </c:pt>
                <c:pt idx="3791">
                  <c:v>0.14081029234667941</c:v>
                </c:pt>
                <c:pt idx="3792">
                  <c:v>0.14085446178097719</c:v>
                </c:pt>
                <c:pt idx="3793">
                  <c:v>0.14089863487886914</c:v>
                </c:pt>
                <c:pt idx="3794">
                  <c:v>0.14094281164031858</c:v>
                </c:pt>
                <c:pt idx="3795">
                  <c:v>0.14098699206528892</c:v>
                </c:pt>
                <c:pt idx="3796">
                  <c:v>0.14103117615374344</c:v>
                </c:pt>
                <c:pt idx="3797">
                  <c:v>0.14107536390564554</c:v>
                </c:pt>
                <c:pt idx="3798">
                  <c:v>0.14111955532095863</c:v>
                </c:pt>
                <c:pt idx="3799">
                  <c:v>0.14116375039964588</c:v>
                </c:pt>
                <c:pt idx="3800">
                  <c:v>0.14120794914167073</c:v>
                </c:pt>
                <c:pt idx="3801">
                  <c:v>0.14125215154699658</c:v>
                </c:pt>
                <c:pt idx="3802">
                  <c:v>0.1412963576155867</c:v>
                </c:pt>
                <c:pt idx="3803">
                  <c:v>0.14134056734740447</c:v>
                </c:pt>
                <c:pt idx="3804">
                  <c:v>0.14138478074241317</c:v>
                </c:pt>
                <c:pt idx="3805">
                  <c:v>0.1414289978005763</c:v>
                </c:pt>
                <c:pt idx="3806">
                  <c:v>0.14147321852185704</c:v>
                </c:pt>
                <c:pt idx="3807">
                  <c:v>0.14151744290621882</c:v>
                </c:pt>
                <c:pt idx="3808">
                  <c:v>0.14156167095362501</c:v>
                </c:pt>
                <c:pt idx="3809">
                  <c:v>0.14160590266403889</c:v>
                </c:pt>
                <c:pt idx="3810">
                  <c:v>0.14165013803742382</c:v>
                </c:pt>
                <c:pt idx="3811">
                  <c:v>0.14169437707374316</c:v>
                </c:pt>
                <c:pt idx="3812">
                  <c:v>0.14173861977296029</c:v>
                </c:pt>
                <c:pt idx="3813">
                  <c:v>0.14178286613503849</c:v>
                </c:pt>
                <c:pt idx="3814">
                  <c:v>0.14182711615994112</c:v>
                </c:pt>
                <c:pt idx="3815">
                  <c:v>0.14187136984763157</c:v>
                </c:pt>
                <c:pt idx="3816">
                  <c:v>0.14191562719807319</c:v>
                </c:pt>
                <c:pt idx="3817">
                  <c:v>0.14195988821122923</c:v>
                </c:pt>
                <c:pt idx="3818">
                  <c:v>0.14200415288706314</c:v>
                </c:pt>
                <c:pt idx="3819">
                  <c:v>0.14204842122553826</c:v>
                </c:pt>
                <c:pt idx="3820">
                  <c:v>0.14209269322661788</c:v>
                </c:pt>
                <c:pt idx="3821">
                  <c:v>0.14213696889026534</c:v>
                </c:pt>
                <c:pt idx="3822">
                  <c:v>0.14218124821644404</c:v>
                </c:pt>
                <c:pt idx="3823">
                  <c:v>0.14222553120511733</c:v>
                </c:pt>
                <c:pt idx="3824">
                  <c:v>0.14226981785624851</c:v>
                </c:pt>
                <c:pt idx="3825">
                  <c:v>0.14231410816980092</c:v>
                </c:pt>
                <c:pt idx="3826">
                  <c:v>0.142358402145738</c:v>
                </c:pt>
                <c:pt idx="3827">
                  <c:v>0.14240269978402298</c:v>
                </c:pt>
                <c:pt idx="3828">
                  <c:v>0.14244700108461925</c:v>
                </c:pt>
                <c:pt idx="3829">
                  <c:v>0.14249130604749019</c:v>
                </c:pt>
                <c:pt idx="3830">
                  <c:v>0.14253561467259912</c:v>
                </c:pt>
                <c:pt idx="3831">
                  <c:v>0.14257992695990937</c:v>
                </c:pt>
                <c:pt idx="3832">
                  <c:v>0.14262424290938427</c:v>
                </c:pt>
                <c:pt idx="3833">
                  <c:v>0.14266856252098725</c:v>
                </c:pt>
                <c:pt idx="3834">
                  <c:v>0.14271288579468158</c:v>
                </c:pt>
                <c:pt idx="3835">
                  <c:v>0.14275721273043057</c:v>
                </c:pt>
                <c:pt idx="3836">
                  <c:v>0.14280154332819767</c:v>
                </c:pt>
                <c:pt idx="3837">
                  <c:v>0.14284587758794623</c:v>
                </c:pt>
                <c:pt idx="3838">
                  <c:v>0.14289021550963946</c:v>
                </c:pt>
                <c:pt idx="3839">
                  <c:v>0.14293455709324088</c:v>
                </c:pt>
                <c:pt idx="3840">
                  <c:v>0.14297890233871366</c:v>
                </c:pt>
                <c:pt idx="3841">
                  <c:v>0.1430232512460213</c:v>
                </c:pt>
                <c:pt idx="3842">
                  <c:v>0.14306760381512706</c:v>
                </c:pt>
                <c:pt idx="3843">
                  <c:v>0.1431119600459943</c:v>
                </c:pt>
                <c:pt idx="3844">
                  <c:v>0.14315631993858641</c:v>
                </c:pt>
                <c:pt idx="3845">
                  <c:v>0.14320068349286666</c:v>
                </c:pt>
                <c:pt idx="3846">
                  <c:v>0.14324505070879842</c:v>
                </c:pt>
                <c:pt idx="3847">
                  <c:v>0.14328942158634508</c:v>
                </c:pt>
                <c:pt idx="3848">
                  <c:v>0.14333379612546998</c:v>
                </c:pt>
                <c:pt idx="3849">
                  <c:v>0.14337817432613642</c:v>
                </c:pt>
                <c:pt idx="3850">
                  <c:v>0.14342255618830776</c:v>
                </c:pt>
                <c:pt idx="3851">
                  <c:v>0.14346694171194738</c:v>
                </c:pt>
                <c:pt idx="3852">
                  <c:v>0.14351133089701856</c:v>
                </c:pt>
                <c:pt idx="3853">
                  <c:v>0.14355572374348477</c:v>
                </c:pt>
                <c:pt idx="3854">
                  <c:v>0.14360012025130922</c:v>
                </c:pt>
                <c:pt idx="3855">
                  <c:v>0.14364452042045531</c:v>
                </c:pt>
                <c:pt idx="3856">
                  <c:v>0.14368892425088639</c:v>
                </c:pt>
                <c:pt idx="3857">
                  <c:v>0.14373333174256578</c:v>
                </c:pt>
                <c:pt idx="3858">
                  <c:v>0.14377774289545689</c:v>
                </c:pt>
                <c:pt idx="3859">
                  <c:v>0.14382215770952303</c:v>
                </c:pt>
                <c:pt idx="3860">
                  <c:v>0.14386657618472753</c:v>
                </c:pt>
                <c:pt idx="3861">
                  <c:v>0.14391099832103371</c:v>
                </c:pt>
                <c:pt idx="3862">
                  <c:v>0.14395542411840503</c:v>
                </c:pt>
                <c:pt idx="3863">
                  <c:v>0.14399985357680473</c:v>
                </c:pt>
                <c:pt idx="3864">
                  <c:v>0.14404428669619618</c:v>
                </c:pt>
                <c:pt idx="3865">
                  <c:v>0.14408872347654267</c:v>
                </c:pt>
                <c:pt idx="3866">
                  <c:v>0.14413316391780773</c:v>
                </c:pt>
                <c:pt idx="3867">
                  <c:v>0.1441776080199545</c:v>
                </c:pt>
                <c:pt idx="3868">
                  <c:v>0.14422205578294645</c:v>
                </c:pt>
                <c:pt idx="3869">
                  <c:v>0.14426650720674691</c:v>
                </c:pt>
                <c:pt idx="3870">
                  <c:v>0.14431096229131915</c:v>
                </c:pt>
                <c:pt idx="3871">
                  <c:v>0.14435542103662657</c:v>
                </c:pt>
                <c:pt idx="3872">
                  <c:v>0.14439988344263255</c:v>
                </c:pt>
                <c:pt idx="3873">
                  <c:v>0.14444434950930041</c:v>
                </c:pt>
                <c:pt idx="3874">
                  <c:v>0.14448881923659343</c:v>
                </c:pt>
                <c:pt idx="3875">
                  <c:v>0.14453329262447506</c:v>
                </c:pt>
                <c:pt idx="3876">
                  <c:v>0.14457776967290861</c:v>
                </c:pt>
                <c:pt idx="3877">
                  <c:v>0.14462225038185739</c:v>
                </c:pt>
                <c:pt idx="3878">
                  <c:v>0.14466673475128475</c:v>
                </c:pt>
                <c:pt idx="3879">
                  <c:v>0.14471122278115411</c:v>
                </c:pt>
                <c:pt idx="3880">
                  <c:v>0.14475571447142876</c:v>
                </c:pt>
                <c:pt idx="3881">
                  <c:v>0.14480020982207203</c:v>
                </c:pt>
                <c:pt idx="3882">
                  <c:v>0.14484470883304731</c:v>
                </c:pt>
                <c:pt idx="3883">
                  <c:v>0.14488921150431791</c:v>
                </c:pt>
                <c:pt idx="3884">
                  <c:v>0.14493371783584721</c:v>
                </c:pt>
                <c:pt idx="3885">
                  <c:v>0.1449782278275985</c:v>
                </c:pt>
                <c:pt idx="3886">
                  <c:v>0.1450227414795352</c:v>
                </c:pt>
                <c:pt idx="3887">
                  <c:v>0.14506725879162061</c:v>
                </c:pt>
                <c:pt idx="3888">
                  <c:v>0.14511177976381806</c:v>
                </c:pt>
                <c:pt idx="3889">
                  <c:v>0.14515630439609095</c:v>
                </c:pt>
                <c:pt idx="3890">
                  <c:v>0.14520083268840256</c:v>
                </c:pt>
                <c:pt idx="3891">
                  <c:v>0.14524536464071636</c:v>
                </c:pt>
                <c:pt idx="3892">
                  <c:v>0.14528990025299551</c:v>
                </c:pt>
                <c:pt idx="3893">
                  <c:v>0.1453344395252035</c:v>
                </c:pt>
                <c:pt idx="3894">
                  <c:v>0.14537898245730366</c:v>
                </c:pt>
                <c:pt idx="3895">
                  <c:v>0.14542352904925926</c:v>
                </c:pt>
                <c:pt idx="3896">
                  <c:v>0.14546807930103367</c:v>
                </c:pt>
                <c:pt idx="3897">
                  <c:v>0.14551263321259034</c:v>
                </c:pt>
                <c:pt idx="3898">
                  <c:v>0.14555719078389251</c:v>
                </c:pt>
                <c:pt idx="3899">
                  <c:v>0.1456017520149035</c:v>
                </c:pt>
                <c:pt idx="3900">
                  <c:v>0.14564631690558677</c:v>
                </c:pt>
                <c:pt idx="3901">
                  <c:v>0.14569088545590558</c:v>
                </c:pt>
                <c:pt idx="3902">
                  <c:v>0.14573545766582333</c:v>
                </c:pt>
                <c:pt idx="3903">
                  <c:v>0.1457800335353033</c:v>
                </c:pt>
                <c:pt idx="3904">
                  <c:v>0.14582461306430888</c:v>
                </c:pt>
                <c:pt idx="3905">
                  <c:v>0.14586919625280345</c:v>
                </c:pt>
                <c:pt idx="3906">
                  <c:v>0.14591378310075026</c:v>
                </c:pt>
                <c:pt idx="3907">
                  <c:v>0.14595837360811273</c:v>
                </c:pt>
                <c:pt idx="3908">
                  <c:v>0.14600296777485422</c:v>
                </c:pt>
                <c:pt idx="3909">
                  <c:v>0.14604756560093801</c:v>
                </c:pt>
                <c:pt idx="3910">
                  <c:v>0.1460921670863275</c:v>
                </c:pt>
                <c:pt idx="3911">
                  <c:v>0.14613677223098601</c:v>
                </c:pt>
                <c:pt idx="3912">
                  <c:v>0.14618138103487688</c:v>
                </c:pt>
                <c:pt idx="3913">
                  <c:v>0.1462259934979635</c:v>
                </c:pt>
                <c:pt idx="3914">
                  <c:v>0.14627060962020916</c:v>
                </c:pt>
                <c:pt idx="3915">
                  <c:v>0.14631522940157721</c:v>
                </c:pt>
                <c:pt idx="3916">
                  <c:v>0.1463598528420311</c:v>
                </c:pt>
                <c:pt idx="3917">
                  <c:v>0.14640447994153402</c:v>
                </c:pt>
                <c:pt idx="3918">
                  <c:v>0.14644911070004937</c:v>
                </c:pt>
                <c:pt idx="3919">
                  <c:v>0.14649374511754057</c:v>
                </c:pt>
                <c:pt idx="3920">
                  <c:v>0.14653838319397092</c:v>
                </c:pt>
                <c:pt idx="3921">
                  <c:v>0.14658302492930372</c:v>
                </c:pt>
                <c:pt idx="3922">
                  <c:v>0.14662767032350235</c:v>
                </c:pt>
                <c:pt idx="3923">
                  <c:v>0.14667231937653022</c:v>
                </c:pt>
                <c:pt idx="3924">
                  <c:v>0.14671697208835061</c:v>
                </c:pt>
                <c:pt idx="3925">
                  <c:v>0.14676162845892679</c:v>
                </c:pt>
                <c:pt idx="3926">
                  <c:v>0.1468062884882223</c:v>
                </c:pt>
                <c:pt idx="3927">
                  <c:v>0.14685095217620028</c:v>
                </c:pt>
                <c:pt idx="3928">
                  <c:v>0.14689561952282423</c:v>
                </c:pt>
                <c:pt idx="3929">
                  <c:v>0.1469402905280574</c:v>
                </c:pt>
                <c:pt idx="3930">
                  <c:v>0.14698496519186319</c:v>
                </c:pt>
                <c:pt idx="3931">
                  <c:v>0.14702964351420497</c:v>
                </c:pt>
                <c:pt idx="3932">
                  <c:v>0.14707432549504598</c:v>
                </c:pt>
                <c:pt idx="3933">
                  <c:v>0.14711901113434966</c:v>
                </c:pt>
                <c:pt idx="3934">
                  <c:v>0.14716370043207933</c:v>
                </c:pt>
                <c:pt idx="3935">
                  <c:v>0.14720839338819836</c:v>
                </c:pt>
                <c:pt idx="3936">
                  <c:v>0.14725309000267001</c:v>
                </c:pt>
                <c:pt idx="3937">
                  <c:v>0.14729779027545778</c:v>
                </c:pt>
                <c:pt idx="3938">
                  <c:v>0.14734249420652487</c:v>
                </c:pt>
                <c:pt idx="3939">
                  <c:v>0.14738720179583464</c:v>
                </c:pt>
                <c:pt idx="3940">
                  <c:v>0.14743191304335052</c:v>
                </c:pt>
                <c:pt idx="3941">
                  <c:v>0.14747662794903585</c:v>
                </c:pt>
                <c:pt idx="3942">
                  <c:v>0.14752134651285384</c:v>
                </c:pt>
                <c:pt idx="3943">
                  <c:v>0.14756606873476802</c:v>
                </c:pt>
                <c:pt idx="3944">
                  <c:v>0.14761079461474164</c:v>
                </c:pt>
                <c:pt idx="3945">
                  <c:v>0.14765552415273803</c:v>
                </c:pt>
                <c:pt idx="3946">
                  <c:v>0.14770025734872058</c:v>
                </c:pt>
                <c:pt idx="3947">
                  <c:v>0.14774499420265258</c:v>
                </c:pt>
                <c:pt idx="3948">
                  <c:v>0.14778973471449747</c:v>
                </c:pt>
                <c:pt idx="3949">
                  <c:v>0.1478344788842185</c:v>
                </c:pt>
                <c:pt idx="3950">
                  <c:v>0.14787922671177905</c:v>
                </c:pt>
                <c:pt idx="3951">
                  <c:v>0.14792397819714254</c:v>
                </c:pt>
                <c:pt idx="3952">
                  <c:v>0.14796873334027222</c:v>
                </c:pt>
                <c:pt idx="3953">
                  <c:v>0.14801349214113144</c:v>
                </c:pt>
                <c:pt idx="3954">
                  <c:v>0.14805825459968358</c:v>
                </c:pt>
                <c:pt idx="3955">
                  <c:v>0.14810302071589201</c:v>
                </c:pt>
                <c:pt idx="3956">
                  <c:v>0.14814779048971999</c:v>
                </c:pt>
                <c:pt idx="3957">
                  <c:v>0.14819256392113095</c:v>
                </c:pt>
                <c:pt idx="3958">
                  <c:v>0.14823734101008823</c:v>
                </c:pt>
                <c:pt idx="3959">
                  <c:v>0.14828212175655514</c:v>
                </c:pt>
                <c:pt idx="3960">
                  <c:v>0.14832690616049499</c:v>
                </c:pt>
                <c:pt idx="3961">
                  <c:v>0.14837169422187121</c:v>
                </c:pt>
                <c:pt idx="3962">
                  <c:v>0.14841648594064716</c:v>
                </c:pt>
                <c:pt idx="3963">
                  <c:v>0.1484612813167861</c:v>
                </c:pt>
                <c:pt idx="3964">
                  <c:v>0.14850608035025137</c:v>
                </c:pt>
                <c:pt idx="3965">
                  <c:v>0.14855088304100639</c:v>
                </c:pt>
                <c:pt idx="3966">
                  <c:v>0.14859568938901455</c:v>
                </c:pt>
                <c:pt idx="3967">
                  <c:v>0.14864049939423907</c:v>
                </c:pt>
                <c:pt idx="3968">
                  <c:v>0.14868531305664326</c:v>
                </c:pt>
                <c:pt idx="3969">
                  <c:v>0.14873013037619071</c:v>
                </c:pt>
                <c:pt idx="3970">
                  <c:v>0.14877495135284452</c:v>
                </c:pt>
                <c:pt idx="3971">
                  <c:v>0.14881977598656809</c:v>
                </c:pt>
                <c:pt idx="3972">
                  <c:v>0.14886460427732487</c:v>
                </c:pt>
                <c:pt idx="3973">
                  <c:v>0.14890943622507816</c:v>
                </c:pt>
                <c:pt idx="3974">
                  <c:v>0.14895427182979121</c:v>
                </c:pt>
                <c:pt idx="3975">
                  <c:v>0.14899911109142752</c:v>
                </c:pt>
                <c:pt idx="3976">
                  <c:v>0.14904395400995032</c:v>
                </c:pt>
                <c:pt idx="3977">
                  <c:v>0.14908880058532298</c:v>
                </c:pt>
                <c:pt idx="3978">
                  <c:v>0.14913365081750887</c:v>
                </c:pt>
                <c:pt idx="3979">
                  <c:v>0.14917850470647132</c:v>
                </c:pt>
                <c:pt idx="3980">
                  <c:v>0.14922336225217372</c:v>
                </c:pt>
                <c:pt idx="3981">
                  <c:v>0.14926822345457935</c:v>
                </c:pt>
                <c:pt idx="3982">
                  <c:v>0.14931308831365159</c:v>
                </c:pt>
                <c:pt idx="3983">
                  <c:v>0.14935795682935379</c:v>
                </c:pt>
                <c:pt idx="3984">
                  <c:v>0.14940282900164925</c:v>
                </c:pt>
                <c:pt idx="3985">
                  <c:v>0.14944770483050138</c:v>
                </c:pt>
                <c:pt idx="3986">
                  <c:v>0.14949258431587348</c:v>
                </c:pt>
                <c:pt idx="3987">
                  <c:v>0.149537467457729</c:v>
                </c:pt>
                <c:pt idx="3988">
                  <c:v>0.14958235425603109</c:v>
                </c:pt>
                <c:pt idx="3989">
                  <c:v>0.14962724471074326</c:v>
                </c:pt>
                <c:pt idx="3990">
                  <c:v>0.14967213882182878</c:v>
                </c:pt>
                <c:pt idx="3991">
                  <c:v>0.14971703658925109</c:v>
                </c:pt>
                <c:pt idx="3992">
                  <c:v>0.14976193801297338</c:v>
                </c:pt>
                <c:pt idx="3993">
                  <c:v>0.14980684309295916</c:v>
                </c:pt>
                <c:pt idx="3994">
                  <c:v>0.14985175182917165</c:v>
                </c:pt>
                <c:pt idx="3995">
                  <c:v>0.14989666422157424</c:v>
                </c:pt>
                <c:pt idx="3996">
                  <c:v>0.1499415802701303</c:v>
                </c:pt>
                <c:pt idx="3997">
                  <c:v>0.14998649997480315</c:v>
                </c:pt>
                <c:pt idx="3998">
                  <c:v>0.15003142333555619</c:v>
                </c:pt>
                <c:pt idx="3999">
                  <c:v>0.15007635035235264</c:v>
                </c:pt>
                <c:pt idx="4000">
                  <c:v>0.15012128102515598</c:v>
                </c:pt>
                <c:pt idx="4001">
                  <c:v>0.15016621535392949</c:v>
                </c:pt>
                <c:pt idx="4002">
                  <c:v>0.15021115333863655</c:v>
                </c:pt>
                <c:pt idx="4003">
                  <c:v>0.15025609497924042</c:v>
                </c:pt>
                <c:pt idx="4004">
                  <c:v>0.15030104027570459</c:v>
                </c:pt>
                <c:pt idx="4005">
                  <c:v>0.15034598922799228</c:v>
                </c:pt>
                <c:pt idx="4006">
                  <c:v>0.15039094183606688</c:v>
                </c:pt>
                <c:pt idx="4007">
                  <c:v>0.15043589809989175</c:v>
                </c:pt>
                <c:pt idx="4008">
                  <c:v>0.15048085801943026</c:v>
                </c:pt>
                <c:pt idx="4009">
                  <c:v>0.15052582159464567</c:v>
                </c:pt>
                <c:pt idx="4010">
                  <c:v>0.15057078882550137</c:v>
                </c:pt>
                <c:pt idx="4011">
                  <c:v>0.15061575971196076</c:v>
                </c:pt>
                <c:pt idx="4012">
                  <c:v>0.15066073425398713</c:v>
                </c:pt>
                <c:pt idx="4013">
                  <c:v>0.15070571245154382</c:v>
                </c:pt>
                <c:pt idx="4014">
                  <c:v>0.15075069430459423</c:v>
                </c:pt>
                <c:pt idx="4015">
                  <c:v>0.15079567981310157</c:v>
                </c:pt>
                <c:pt idx="4016">
                  <c:v>0.15084066897702941</c:v>
                </c:pt>
                <c:pt idx="4017">
                  <c:v>0.15088566179634089</c:v>
                </c:pt>
                <c:pt idx="4018">
                  <c:v>0.15093065827099947</c:v>
                </c:pt>
                <c:pt idx="4019">
                  <c:v>0.15097565840096847</c:v>
                </c:pt>
                <c:pt idx="4020">
                  <c:v>0.15102066218621121</c:v>
                </c:pt>
                <c:pt idx="4021">
                  <c:v>0.15106566962669105</c:v>
                </c:pt>
                <c:pt idx="4022">
                  <c:v>0.15111068072237135</c:v>
                </c:pt>
                <c:pt idx="4023">
                  <c:v>0.15115569547321545</c:v>
                </c:pt>
                <c:pt idx="4024">
                  <c:v>0.15120071387918668</c:v>
                </c:pt>
                <c:pt idx="4025">
                  <c:v>0.15124573594024843</c:v>
                </c:pt>
                <c:pt idx="4026">
                  <c:v>0.15129076165636404</c:v>
                </c:pt>
                <c:pt idx="4027">
                  <c:v>0.15133579102749678</c:v>
                </c:pt>
                <c:pt idx="4028">
                  <c:v>0.15138082405361003</c:v>
                </c:pt>
                <c:pt idx="4029">
                  <c:v>0.15142586073466718</c:v>
                </c:pt>
                <c:pt idx="4030">
                  <c:v>0.1514709010706316</c:v>
                </c:pt>
                <c:pt idx="4031">
                  <c:v>0.15151594506146654</c:v>
                </c:pt>
                <c:pt idx="4032">
                  <c:v>0.15156099270713538</c:v>
                </c:pt>
                <c:pt idx="4033">
                  <c:v>0.15160604400760155</c:v>
                </c:pt>
                <c:pt idx="4034">
                  <c:v>0.15165109896282825</c:v>
                </c:pt>
                <c:pt idx="4035">
                  <c:v>0.15169615757277893</c:v>
                </c:pt>
                <c:pt idx="4036">
                  <c:v>0.1517412198374169</c:v>
                </c:pt>
                <c:pt idx="4037">
                  <c:v>0.15178628575670552</c:v>
                </c:pt>
                <c:pt idx="4038">
                  <c:v>0.15183135533060815</c:v>
                </c:pt>
                <c:pt idx="4039">
                  <c:v>0.15187642855908806</c:v>
                </c:pt>
                <c:pt idx="4040">
                  <c:v>0.1519215054421087</c:v>
                </c:pt>
                <c:pt idx="4041">
                  <c:v>0.15196658597963336</c:v>
                </c:pt>
                <c:pt idx="4042">
                  <c:v>0.15201167017162542</c:v>
                </c:pt>
                <c:pt idx="4043">
                  <c:v>0.15205675801804819</c:v>
                </c:pt>
                <c:pt idx="4044">
                  <c:v>0.15210184951886502</c:v>
                </c:pt>
                <c:pt idx="4045">
                  <c:v>0.15214694467403928</c:v>
                </c:pt>
                <c:pt idx="4046">
                  <c:v>0.15219204348353424</c:v>
                </c:pt>
                <c:pt idx="4047">
                  <c:v>0.15223714594731338</c:v>
                </c:pt>
                <c:pt idx="4048">
                  <c:v>0.15228225206533993</c:v>
                </c:pt>
                <c:pt idx="4049">
                  <c:v>0.15232736183757731</c:v>
                </c:pt>
                <c:pt idx="4050">
                  <c:v>0.15237247526398878</c:v>
                </c:pt>
                <c:pt idx="4051">
                  <c:v>0.15241759234453781</c:v>
                </c:pt>
                <c:pt idx="4052">
                  <c:v>0.15246271307918763</c:v>
                </c:pt>
                <c:pt idx="4053">
                  <c:v>0.15250783746790161</c:v>
                </c:pt>
                <c:pt idx="4054">
                  <c:v>0.15255296551064315</c:v>
                </c:pt>
                <c:pt idx="4055">
                  <c:v>0.1525980972073756</c:v>
                </c:pt>
                <c:pt idx="4056">
                  <c:v>0.15264323255806223</c:v>
                </c:pt>
                <c:pt idx="4057">
                  <c:v>0.1526883715626664</c:v>
                </c:pt>
                <c:pt idx="4058">
                  <c:v>0.15273351422115156</c:v>
                </c:pt>
                <c:pt idx="4059">
                  <c:v>0.15277866053348094</c:v>
                </c:pt>
                <c:pt idx="4060">
                  <c:v>0.15282381049961791</c:v>
                </c:pt>
                <c:pt idx="4061">
                  <c:v>0.15286896411952586</c:v>
                </c:pt>
                <c:pt idx="4062">
                  <c:v>0.1529141213931681</c:v>
                </c:pt>
                <c:pt idx="4063">
                  <c:v>0.15295928232050801</c:v>
                </c:pt>
                <c:pt idx="4064">
                  <c:v>0.15300444690150888</c:v>
                </c:pt>
                <c:pt idx="4065">
                  <c:v>0.15304961513613408</c:v>
                </c:pt>
                <c:pt idx="4066">
                  <c:v>0.15309478702434701</c:v>
                </c:pt>
                <c:pt idx="4067">
                  <c:v>0.1531399625661109</c:v>
                </c:pt>
                <c:pt idx="4068">
                  <c:v>0.1531851417613892</c:v>
                </c:pt>
                <c:pt idx="4069">
                  <c:v>0.15323032461014524</c:v>
                </c:pt>
                <c:pt idx="4070">
                  <c:v>0.15327551111234236</c:v>
                </c:pt>
                <c:pt idx="4071">
                  <c:v>0.15332070126794384</c:v>
                </c:pt>
                <c:pt idx="4072">
                  <c:v>0.15336589507691309</c:v>
                </c:pt>
                <c:pt idx="4073">
                  <c:v>0.15341109253921348</c:v>
                </c:pt>
                <c:pt idx="4074">
                  <c:v>0.15345629365480831</c:v>
                </c:pt>
                <c:pt idx="4075">
                  <c:v>0.1535014984236609</c:v>
                </c:pt>
                <c:pt idx="4076">
                  <c:v>0.15354670684573471</c:v>
                </c:pt>
                <c:pt idx="4077">
                  <c:v>0.153591918920993</c:v>
                </c:pt>
                <c:pt idx="4078">
                  <c:v>0.15363713464939904</c:v>
                </c:pt>
                <c:pt idx="4079">
                  <c:v>0.15368235403091632</c:v>
                </c:pt>
                <c:pt idx="4080">
                  <c:v>0.15372757706550819</c:v>
                </c:pt>
                <c:pt idx="4081">
                  <c:v>0.15377280375313784</c:v>
                </c:pt>
                <c:pt idx="4082">
                  <c:v>0.15381803409376874</c:v>
                </c:pt>
                <c:pt idx="4083">
                  <c:v>0.15386326808736425</c:v>
                </c:pt>
                <c:pt idx="4084">
                  <c:v>0.15390850573388765</c:v>
                </c:pt>
                <c:pt idx="4085">
                  <c:v>0.15395374703330228</c:v>
                </c:pt>
                <c:pt idx="4086">
                  <c:v>0.15399899198557152</c:v>
                </c:pt>
                <c:pt idx="4087">
                  <c:v>0.15404424059065877</c:v>
                </c:pt>
                <c:pt idx="4088">
                  <c:v>0.15408949284852727</c:v>
                </c:pt>
                <c:pt idx="4089">
                  <c:v>0.15413474875914043</c:v>
                </c:pt>
                <c:pt idx="4090">
                  <c:v>0.15418000832246156</c:v>
                </c:pt>
                <c:pt idx="4091">
                  <c:v>0.15422527153845406</c:v>
                </c:pt>
                <c:pt idx="4092">
                  <c:v>0.15427053840708124</c:v>
                </c:pt>
                <c:pt idx="4093">
                  <c:v>0.15431580892830643</c:v>
                </c:pt>
                <c:pt idx="4094">
                  <c:v>0.15436108310209304</c:v>
                </c:pt>
                <c:pt idx="4095">
                  <c:v>0.15440636092840432</c:v>
                </c:pt>
                <c:pt idx="4096">
                  <c:v>0.15445164240720369</c:v>
                </c:pt>
                <c:pt idx="4097">
                  <c:v>0.15449692753845445</c:v>
                </c:pt>
                <c:pt idx="4098">
                  <c:v>0.15454221632212004</c:v>
                </c:pt>
                <c:pt idx="4099">
                  <c:v>0.15458750875816368</c:v>
                </c:pt>
                <c:pt idx="4100">
                  <c:v>0.15463280484654879</c:v>
                </c:pt>
                <c:pt idx="4101">
                  <c:v>0.15467810458723871</c:v>
                </c:pt>
                <c:pt idx="4102">
                  <c:v>0.15472340798019674</c:v>
                </c:pt>
                <c:pt idx="4103">
                  <c:v>0.15476871502538625</c:v>
                </c:pt>
                <c:pt idx="4104">
                  <c:v>0.15481402572277067</c:v>
                </c:pt>
                <c:pt idx="4105">
                  <c:v>0.15485934007231322</c:v>
                </c:pt>
                <c:pt idx="4106">
                  <c:v>0.1549046580739773</c:v>
                </c:pt>
                <c:pt idx="4107">
                  <c:v>0.15494997972772628</c:v>
                </c:pt>
                <c:pt idx="4108">
                  <c:v>0.15499530503352352</c:v>
                </c:pt>
                <c:pt idx="4109">
                  <c:v>0.15504063399133225</c:v>
                </c:pt>
                <c:pt idx="4110">
                  <c:v>0.15508596660111593</c:v>
                </c:pt>
                <c:pt idx="4111">
                  <c:v>0.15513130286283786</c:v>
                </c:pt>
                <c:pt idx="4112">
                  <c:v>0.15517664277646143</c:v>
                </c:pt>
                <c:pt idx="4113">
                  <c:v>0.15522198634194992</c:v>
                </c:pt>
                <c:pt idx="4114">
                  <c:v>0.1552673335592667</c:v>
                </c:pt>
                <c:pt idx="4115">
                  <c:v>0.15531268442837512</c:v>
                </c:pt>
                <c:pt idx="4116">
                  <c:v>0.15535803894923861</c:v>
                </c:pt>
                <c:pt idx="4117">
                  <c:v>0.15540339712182036</c:v>
                </c:pt>
                <c:pt idx="4118">
                  <c:v>0.15544875894608381</c:v>
                </c:pt>
                <c:pt idx="4119">
                  <c:v>0.15549412442199234</c:v>
                </c:pt>
                <c:pt idx="4120">
                  <c:v>0.15553949354950916</c:v>
                </c:pt>
                <c:pt idx="4121">
                  <c:v>0.15558486632859778</c:v>
                </c:pt>
                <c:pt idx="4122">
                  <c:v>0.15563024275922138</c:v>
                </c:pt>
                <c:pt idx="4123">
                  <c:v>0.15567562284134351</c:v>
                </c:pt>
                <c:pt idx="4124">
                  <c:v>0.15572100657492732</c:v>
                </c:pt>
                <c:pt idx="4125">
                  <c:v>0.15576639395993627</c:v>
                </c:pt>
                <c:pt idx="4126">
                  <c:v>0.15581178499633366</c:v>
                </c:pt>
                <c:pt idx="4127">
                  <c:v>0.15585717968408283</c:v>
                </c:pt>
                <c:pt idx="4128">
                  <c:v>0.15590257802314719</c:v>
                </c:pt>
                <c:pt idx="4129">
                  <c:v>0.15594798001349003</c:v>
                </c:pt>
                <c:pt idx="4130">
                  <c:v>0.15599338565507473</c:v>
                </c:pt>
                <c:pt idx="4131">
                  <c:v>0.15603879494786457</c:v>
                </c:pt>
                <c:pt idx="4132">
                  <c:v>0.15608420789182292</c:v>
                </c:pt>
                <c:pt idx="4133">
                  <c:v>0.15612962448691323</c:v>
                </c:pt>
                <c:pt idx="4134">
                  <c:v>0.15617504473309873</c:v>
                </c:pt>
                <c:pt idx="4135">
                  <c:v>0.15622046863034275</c:v>
                </c:pt>
                <c:pt idx="4136">
                  <c:v>0.15626589617860873</c:v>
                </c:pt>
                <c:pt idx="4137">
                  <c:v>0.15631132737785997</c:v>
                </c:pt>
                <c:pt idx="4138">
                  <c:v>0.15635676222805978</c:v>
                </c:pt>
                <c:pt idx="4139">
                  <c:v>0.15640220072917158</c:v>
                </c:pt>
                <c:pt idx="4140">
                  <c:v>0.15644764288115867</c:v>
                </c:pt>
                <c:pt idx="4141">
                  <c:v>0.1564930886839844</c:v>
                </c:pt>
                <c:pt idx="4142">
                  <c:v>0.15653853813761218</c:v>
                </c:pt>
                <c:pt idx="4143">
                  <c:v>0.15658399124200523</c:v>
                </c:pt>
                <c:pt idx="4144">
                  <c:v>0.156629447997127</c:v>
                </c:pt>
                <c:pt idx="4145">
                  <c:v>0.15667490840294079</c:v>
                </c:pt>
                <c:pt idx="4146">
                  <c:v>0.15672037245940992</c:v>
                </c:pt>
                <c:pt idx="4147">
                  <c:v>0.15676584016649781</c:v>
                </c:pt>
                <c:pt idx="4148">
                  <c:v>0.15681131152416777</c:v>
                </c:pt>
                <c:pt idx="4149">
                  <c:v>0.15685678653238314</c:v>
                </c:pt>
                <c:pt idx="4150">
                  <c:v>0.15690226519110725</c:v>
                </c:pt>
                <c:pt idx="4151">
                  <c:v>0.15694774750030352</c:v>
                </c:pt>
                <c:pt idx="4152">
                  <c:v>0.15699323345993521</c:v>
                </c:pt>
                <c:pt idx="4153">
                  <c:v>0.15703872306996572</c:v>
                </c:pt>
                <c:pt idx="4154">
                  <c:v>0.15708421633035835</c:v>
                </c:pt>
                <c:pt idx="4155">
                  <c:v>0.15712971324107652</c:v>
                </c:pt>
                <c:pt idx="4156">
                  <c:v>0.15717521380208349</c:v>
                </c:pt>
                <c:pt idx="4157">
                  <c:v>0.15722071801334259</c:v>
                </c:pt>
                <c:pt idx="4158">
                  <c:v>0.15726622587481734</c:v>
                </c:pt>
                <c:pt idx="4159">
                  <c:v>0.15731173738647089</c:v>
                </c:pt>
                <c:pt idx="4160">
                  <c:v>0.15735725254826669</c:v>
                </c:pt>
                <c:pt idx="4161">
                  <c:v>0.15740277136016803</c:v>
                </c:pt>
                <c:pt idx="4162">
                  <c:v>0.15744829382213832</c:v>
                </c:pt>
                <c:pt idx="4163">
                  <c:v>0.15749381993414086</c:v>
                </c:pt>
                <c:pt idx="4164">
                  <c:v>0.157539349696139</c:v>
                </c:pt>
                <c:pt idx="4165">
                  <c:v>0.15758488310809612</c:v>
                </c:pt>
                <c:pt idx="4166">
                  <c:v>0.15763042016997553</c:v>
                </c:pt>
                <c:pt idx="4167">
                  <c:v>0.15767596088174057</c:v>
                </c:pt>
                <c:pt idx="4168">
                  <c:v>0.1577215052433546</c:v>
                </c:pt>
                <c:pt idx="4169">
                  <c:v>0.15776705325478099</c:v>
                </c:pt>
                <c:pt idx="4170">
                  <c:v>0.15781260491598303</c:v>
                </c:pt>
                <c:pt idx="4171">
                  <c:v>0.15785816022692412</c:v>
                </c:pt>
                <c:pt idx="4172">
                  <c:v>0.15790371918756763</c:v>
                </c:pt>
                <c:pt idx="4173">
                  <c:v>0.15794928179787684</c:v>
                </c:pt>
                <c:pt idx="4174">
                  <c:v>0.15799484805781508</c:v>
                </c:pt>
                <c:pt idx="4175">
                  <c:v>0.15804041796734575</c:v>
                </c:pt>
                <c:pt idx="4176">
                  <c:v>0.15808599152643221</c:v>
                </c:pt>
                <c:pt idx="4177">
                  <c:v>0.15813156873503778</c:v>
                </c:pt>
                <c:pt idx="4178">
                  <c:v>0.15817714959312576</c:v>
                </c:pt>
                <c:pt idx="4179">
                  <c:v>0.15822273410065957</c:v>
                </c:pt>
                <c:pt idx="4180">
                  <c:v>0.15826832225760254</c:v>
                </c:pt>
                <c:pt idx="4181">
                  <c:v>0.15831391406391798</c:v>
                </c:pt>
                <c:pt idx="4182">
                  <c:v>0.15835950951956923</c:v>
                </c:pt>
                <c:pt idx="4183">
                  <c:v>0.15840510862451979</c:v>
                </c:pt>
                <c:pt idx="4184">
                  <c:v>0.15845071137873276</c:v>
                </c:pt>
                <c:pt idx="4185">
                  <c:v>0.1584963177821716</c:v>
                </c:pt>
                <c:pt idx="4186">
                  <c:v>0.15854192783479973</c:v>
                </c:pt>
                <c:pt idx="4187">
                  <c:v>0.15858754153658045</c:v>
                </c:pt>
                <c:pt idx="4188">
                  <c:v>0.158633158887477</c:v>
                </c:pt>
                <c:pt idx="4189">
                  <c:v>0.15867877988745285</c:v>
                </c:pt>
                <c:pt idx="4190">
                  <c:v>0.15872440453647127</c:v>
                </c:pt>
                <c:pt idx="4191">
                  <c:v>0.15877003283449576</c:v>
                </c:pt>
                <c:pt idx="4192">
                  <c:v>0.15881566478148948</c:v>
                </c:pt>
                <c:pt idx="4193">
                  <c:v>0.15886130037741583</c:v>
                </c:pt>
                <c:pt idx="4194">
                  <c:v>0.1589069396222382</c:v>
                </c:pt>
                <c:pt idx="4195">
                  <c:v>0.1589525825159199</c:v>
                </c:pt>
                <c:pt idx="4196">
                  <c:v>0.15899822905842426</c:v>
                </c:pt>
                <c:pt idx="4197">
                  <c:v>0.15904387924971466</c:v>
                </c:pt>
                <c:pt idx="4198">
                  <c:v>0.15908953308975449</c:v>
                </c:pt>
                <c:pt idx="4199">
                  <c:v>0.15913519057850703</c:v>
                </c:pt>
                <c:pt idx="4200">
                  <c:v>0.1591808517159356</c:v>
                </c:pt>
                <c:pt idx="4201">
                  <c:v>0.15922651650200362</c:v>
                </c:pt>
                <c:pt idx="4202">
                  <c:v>0.15927218493667436</c:v>
                </c:pt>
                <c:pt idx="4203">
                  <c:v>0.15931785701991125</c:v>
                </c:pt>
                <c:pt idx="4204">
                  <c:v>0.15936353275167758</c:v>
                </c:pt>
                <c:pt idx="4205">
                  <c:v>0.15940921213193671</c:v>
                </c:pt>
                <c:pt idx="4206">
                  <c:v>0.159454895160652</c:v>
                </c:pt>
                <c:pt idx="4207">
                  <c:v>0.15950058183778676</c:v>
                </c:pt>
                <c:pt idx="4208">
                  <c:v>0.15954627216330439</c:v>
                </c:pt>
                <c:pt idx="4209">
                  <c:v>0.15959196613716817</c:v>
                </c:pt>
                <c:pt idx="4210">
                  <c:v>0.15963766375934152</c:v>
                </c:pt>
                <c:pt idx="4211">
                  <c:v>0.15968336502978769</c:v>
                </c:pt>
                <c:pt idx="4212">
                  <c:v>0.15972906994847016</c:v>
                </c:pt>
                <c:pt idx="4213">
                  <c:v>0.15977477851535216</c:v>
                </c:pt>
                <c:pt idx="4214">
                  <c:v>0.15982049073039706</c:v>
                </c:pt>
                <c:pt idx="4215">
                  <c:v>0.15986620659356826</c:v>
                </c:pt>
                <c:pt idx="4216">
                  <c:v>0.15991192610482904</c:v>
                </c:pt>
                <c:pt idx="4217">
                  <c:v>0.1599576492641428</c:v>
                </c:pt>
                <c:pt idx="4218">
                  <c:v>0.16000337607147283</c:v>
                </c:pt>
                <c:pt idx="4219">
                  <c:v>0.16004910652678259</c:v>
                </c:pt>
                <c:pt idx="4220">
                  <c:v>0.16009484063003523</c:v>
                </c:pt>
                <c:pt idx="4221">
                  <c:v>0.16014057838119425</c:v>
                </c:pt>
                <c:pt idx="4222">
                  <c:v>0.16018631978022299</c:v>
                </c:pt>
                <c:pt idx="4223">
                  <c:v>0.16023206482708474</c:v>
                </c:pt>
                <c:pt idx="4224">
                  <c:v>0.16027781352174286</c:v>
                </c:pt>
                <c:pt idx="4225">
                  <c:v>0.16032356586416072</c:v>
                </c:pt>
                <c:pt idx="4226">
                  <c:v>0.16036932185430164</c:v>
                </c:pt>
                <c:pt idx="4227">
                  <c:v>0.16041508149212899</c:v>
                </c:pt>
                <c:pt idx="4228">
                  <c:v>0.16046084477760605</c:v>
                </c:pt>
                <c:pt idx="4229">
                  <c:v>0.16050661171069627</c:v>
                </c:pt>
                <c:pt idx="4230">
                  <c:v>0.16055238229136296</c:v>
                </c:pt>
                <c:pt idx="4231">
                  <c:v>0.16059815651956943</c:v>
                </c:pt>
                <c:pt idx="4232">
                  <c:v>0.16064393439527905</c:v>
                </c:pt>
                <c:pt idx="4233">
                  <c:v>0.16068971591845518</c:v>
                </c:pt>
                <c:pt idx="4234">
                  <c:v>0.16073550108906109</c:v>
                </c:pt>
                <c:pt idx="4235">
                  <c:v>0.16078128990706023</c:v>
                </c:pt>
                <c:pt idx="4236">
                  <c:v>0.16082708237241589</c:v>
                </c:pt>
                <c:pt idx="4237">
                  <c:v>0.16087287848509144</c:v>
                </c:pt>
                <c:pt idx="4238">
                  <c:v>0.16091867824505021</c:v>
                </c:pt>
                <c:pt idx="4239">
                  <c:v>0.16096448165225552</c:v>
                </c:pt>
                <c:pt idx="4240">
                  <c:v>0.16101028870667081</c:v>
                </c:pt>
                <c:pt idx="4241">
                  <c:v>0.16105609940825932</c:v>
                </c:pt>
                <c:pt idx="4242">
                  <c:v>0.16110191375698446</c:v>
                </c:pt>
                <c:pt idx="4243">
                  <c:v>0.16114773175280955</c:v>
                </c:pt>
                <c:pt idx="4244">
                  <c:v>0.16119355339569796</c:v>
                </c:pt>
                <c:pt idx="4245">
                  <c:v>0.161239378685613</c:v>
                </c:pt>
                <c:pt idx="4246">
                  <c:v>0.161285207622518</c:v>
                </c:pt>
                <c:pt idx="4247">
                  <c:v>0.16133104020637637</c:v>
                </c:pt>
                <c:pt idx="4248">
                  <c:v>0.16137687643715146</c:v>
                </c:pt>
                <c:pt idx="4249">
                  <c:v>0.16142271631480654</c:v>
                </c:pt>
                <c:pt idx="4250">
                  <c:v>0.161468559839305</c:v>
                </c:pt>
                <c:pt idx="4251">
                  <c:v>0.16151440701061021</c:v>
                </c:pt>
                <c:pt idx="4252">
                  <c:v>0.16156025782868549</c:v>
                </c:pt>
                <c:pt idx="4253">
                  <c:v>0.16160611229349417</c:v>
                </c:pt>
                <c:pt idx="4254">
                  <c:v>0.1616519704049996</c:v>
                </c:pt>
                <c:pt idx="4255">
                  <c:v>0.16169783216316519</c:v>
                </c:pt>
                <c:pt idx="4256">
                  <c:v>0.16174369756795418</c:v>
                </c:pt>
                <c:pt idx="4257">
                  <c:v>0.16178956661932997</c:v>
                </c:pt>
                <c:pt idx="4258">
                  <c:v>0.16183543931725597</c:v>
                </c:pt>
                <c:pt idx="4259">
                  <c:v>0.16188131566169539</c:v>
                </c:pt>
                <c:pt idx="4260">
                  <c:v>0.16192719565261171</c:v>
                </c:pt>
                <c:pt idx="4261">
                  <c:v>0.16197307928996815</c:v>
                </c:pt>
                <c:pt idx="4262">
                  <c:v>0.16201896657372819</c:v>
                </c:pt>
                <c:pt idx="4263">
                  <c:v>0.16206485750385508</c:v>
                </c:pt>
                <c:pt idx="4264">
                  <c:v>0.1621107520803122</c:v>
                </c:pt>
                <c:pt idx="4265">
                  <c:v>0.16215665030306292</c:v>
                </c:pt>
                <c:pt idx="4266">
                  <c:v>0.16220255217207052</c:v>
                </c:pt>
                <c:pt idx="4267">
                  <c:v>0.1622484576872984</c:v>
                </c:pt>
                <c:pt idx="4268">
                  <c:v>0.16229436684870988</c:v>
                </c:pt>
                <c:pt idx="4269">
                  <c:v>0.16234027965626832</c:v>
                </c:pt>
                <c:pt idx="4270">
                  <c:v>0.1623861961099371</c:v>
                </c:pt>
                <c:pt idx="4271">
                  <c:v>0.16243211620967943</c:v>
                </c:pt>
                <c:pt idx="4272">
                  <c:v>0.16247803995545881</c:v>
                </c:pt>
                <c:pt idx="4273">
                  <c:v>0.16252396734723856</c:v>
                </c:pt>
                <c:pt idx="4274">
                  <c:v>0.16256989838498195</c:v>
                </c:pt>
                <c:pt idx="4275">
                  <c:v>0.1626158330686524</c:v>
                </c:pt>
                <c:pt idx="4276">
                  <c:v>0.16266177139821325</c:v>
                </c:pt>
                <c:pt idx="4277">
                  <c:v>0.1627077133736278</c:v>
                </c:pt>
                <c:pt idx="4278">
                  <c:v>0.16275365899485944</c:v>
                </c:pt>
                <c:pt idx="4279">
                  <c:v>0.16279960826187148</c:v>
                </c:pt>
                <c:pt idx="4280">
                  <c:v>0.16284556117462726</c:v>
                </c:pt>
                <c:pt idx="4281">
                  <c:v>0.16289151773309019</c:v>
                </c:pt>
                <c:pt idx="4282">
                  <c:v>0.16293747793722355</c:v>
                </c:pt>
                <c:pt idx="4283">
                  <c:v>0.16298344178699073</c:v>
                </c:pt>
                <c:pt idx="4284">
                  <c:v>0.16302940928235504</c:v>
                </c:pt>
                <c:pt idx="4285">
                  <c:v>0.16307538042327985</c:v>
                </c:pt>
                <c:pt idx="4286">
                  <c:v>0.16312135520972848</c:v>
                </c:pt>
                <c:pt idx="4287">
                  <c:v>0.16316733364166436</c:v>
                </c:pt>
                <c:pt idx="4288">
                  <c:v>0.16321331571905073</c:v>
                </c:pt>
                <c:pt idx="4289">
                  <c:v>0.16325930144185097</c:v>
                </c:pt>
                <c:pt idx="4290">
                  <c:v>0.16330529081002843</c:v>
                </c:pt>
                <c:pt idx="4291">
                  <c:v>0.16335128382354652</c:v>
                </c:pt>
                <c:pt idx="4292">
                  <c:v>0.16339728048236846</c:v>
                </c:pt>
                <c:pt idx="4293">
                  <c:v>0.1634432807864577</c:v>
                </c:pt>
                <c:pt idx="4294">
                  <c:v>0.16348928473577759</c:v>
                </c:pt>
                <c:pt idx="4295">
                  <c:v>0.1635352923302914</c:v>
                </c:pt>
                <c:pt idx="4296">
                  <c:v>0.16358130356996245</c:v>
                </c:pt>
                <c:pt idx="4297">
                  <c:v>0.1636273184547542</c:v>
                </c:pt>
                <c:pt idx="4298">
                  <c:v>0.16367333698462999</c:v>
                </c:pt>
                <c:pt idx="4299">
                  <c:v>0.16371935915955305</c:v>
                </c:pt>
                <c:pt idx="4300">
                  <c:v>0.16376538497948684</c:v>
                </c:pt>
                <c:pt idx="4301">
                  <c:v>0.16381141444439468</c:v>
                </c:pt>
                <c:pt idx="4302">
                  <c:v>0.16385744755423987</c:v>
                </c:pt>
                <c:pt idx="4303">
                  <c:v>0.16390348430898574</c:v>
                </c:pt>
                <c:pt idx="4304">
                  <c:v>0.16394952470859572</c:v>
                </c:pt>
                <c:pt idx="4305">
                  <c:v>0.16399556875303314</c:v>
                </c:pt>
                <c:pt idx="4306">
                  <c:v>0.16404161644226131</c:v>
                </c:pt>
                <c:pt idx="4307">
                  <c:v>0.16408766777624362</c:v>
                </c:pt>
                <c:pt idx="4308">
                  <c:v>0.16413372275494337</c:v>
                </c:pt>
                <c:pt idx="4309">
                  <c:v>0.1641797813783239</c:v>
                </c:pt>
                <c:pt idx="4310">
                  <c:v>0.16422584364634854</c:v>
                </c:pt>
                <c:pt idx="4311">
                  <c:v>0.16427190955898074</c:v>
                </c:pt>
                <c:pt idx="4312">
                  <c:v>0.16431797911618379</c:v>
                </c:pt>
                <c:pt idx="4313">
                  <c:v>0.16436405231792101</c:v>
                </c:pt>
                <c:pt idx="4314">
                  <c:v>0.1644101291641557</c:v>
                </c:pt>
                <c:pt idx="4315">
                  <c:v>0.16445620965485133</c:v>
                </c:pt>
                <c:pt idx="4316">
                  <c:v>0.16450229378997122</c:v>
                </c:pt>
                <c:pt idx="4317">
                  <c:v>0.16454838156947865</c:v>
                </c:pt>
                <c:pt idx="4318">
                  <c:v>0.16459447299333696</c:v>
                </c:pt>
                <c:pt idx="4319">
                  <c:v>0.16464056806150962</c:v>
                </c:pt>
                <c:pt idx="4320">
                  <c:v>0.16468666677395985</c:v>
                </c:pt>
                <c:pt idx="4321">
                  <c:v>0.16473276913065096</c:v>
                </c:pt>
                <c:pt idx="4322">
                  <c:v>0.16477887513154646</c:v>
                </c:pt>
                <c:pt idx="4323">
                  <c:v>0.16482498477660962</c:v>
                </c:pt>
                <c:pt idx="4324">
                  <c:v>0.16487109806580375</c:v>
                </c:pt>
                <c:pt idx="4325">
                  <c:v>0.1649172149990922</c:v>
                </c:pt>
                <c:pt idx="4326">
                  <c:v>0.16496333557643839</c:v>
                </c:pt>
                <c:pt idx="4327">
                  <c:v>0.16500945979780551</c:v>
                </c:pt>
                <c:pt idx="4328">
                  <c:v>0.16505558766315709</c:v>
                </c:pt>
                <c:pt idx="4329">
                  <c:v>0.16510171917245636</c:v>
                </c:pt>
                <c:pt idx="4330">
                  <c:v>0.16514785432566678</c:v>
                </c:pt>
                <c:pt idx="4331">
                  <c:v>0.16519399312275154</c:v>
                </c:pt>
                <c:pt idx="4332">
                  <c:v>0.16524013556367409</c:v>
                </c:pt>
                <c:pt idx="4333">
                  <c:v>0.16528628164839776</c:v>
                </c:pt>
                <c:pt idx="4334">
                  <c:v>0.16533243137688586</c:v>
                </c:pt>
                <c:pt idx="4335">
                  <c:v>0.16537858474910175</c:v>
                </c:pt>
                <c:pt idx="4336">
                  <c:v>0.16542474176500885</c:v>
                </c:pt>
                <c:pt idx="4337">
                  <c:v>0.16547090242457044</c:v>
                </c:pt>
                <c:pt idx="4338">
                  <c:v>0.16551706672774985</c:v>
                </c:pt>
                <c:pt idx="4339">
                  <c:v>0.1655632346745104</c:v>
                </c:pt>
                <c:pt idx="4340">
                  <c:v>0.16560940626481555</c:v>
                </c:pt>
                <c:pt idx="4341">
                  <c:v>0.16565558149862855</c:v>
                </c:pt>
                <c:pt idx="4342">
                  <c:v>0.16570176037591278</c:v>
                </c:pt>
                <c:pt idx="4343">
                  <c:v>0.16574794289663161</c:v>
                </c:pt>
                <c:pt idx="4344">
                  <c:v>0.16579412906074834</c:v>
                </c:pt>
                <c:pt idx="4345">
                  <c:v>0.16584031886822634</c:v>
                </c:pt>
                <c:pt idx="4346">
                  <c:v>0.16588651231902893</c:v>
                </c:pt>
                <c:pt idx="4347">
                  <c:v>0.16593270941311949</c:v>
                </c:pt>
                <c:pt idx="4348">
                  <c:v>0.16597891015046135</c:v>
                </c:pt>
                <c:pt idx="4349">
                  <c:v>0.1660251145310179</c:v>
                </c:pt>
                <c:pt idx="4350">
                  <c:v>0.16607132255475235</c:v>
                </c:pt>
                <c:pt idx="4351">
                  <c:v>0.16611753422162825</c:v>
                </c:pt>
                <c:pt idx="4352">
                  <c:v>0.16616374953160878</c:v>
                </c:pt>
                <c:pt idx="4353">
                  <c:v>0.16620996848465733</c:v>
                </c:pt>
                <c:pt idx="4354">
                  <c:v>0.1662561910807373</c:v>
                </c:pt>
                <c:pt idx="4355">
                  <c:v>0.16630241731981196</c:v>
                </c:pt>
                <c:pt idx="4356">
                  <c:v>0.16634864720184475</c:v>
                </c:pt>
                <c:pt idx="4357">
                  <c:v>0.16639488072679887</c:v>
                </c:pt>
                <c:pt idx="4358">
                  <c:v>0.16644111789463786</c:v>
                </c:pt>
                <c:pt idx="4359">
                  <c:v>0.16648735870532491</c:v>
                </c:pt>
                <c:pt idx="4360">
                  <c:v>0.16653360315882343</c:v>
                </c:pt>
                <c:pt idx="4361">
                  <c:v>0.16657985125509672</c:v>
                </c:pt>
                <c:pt idx="4362">
                  <c:v>0.16662610299410821</c:v>
                </c:pt>
                <c:pt idx="4363">
                  <c:v>0.16667235837582114</c:v>
                </c:pt>
                <c:pt idx="4364">
                  <c:v>0.16671861740019894</c:v>
                </c:pt>
                <c:pt idx="4365">
                  <c:v>0.16676488006720491</c:v>
                </c:pt>
                <c:pt idx="4366">
                  <c:v>0.16681114637680244</c:v>
                </c:pt>
                <c:pt idx="4367">
                  <c:v>0.16685741632895484</c:v>
                </c:pt>
                <c:pt idx="4368">
                  <c:v>0.16690368992362548</c:v>
                </c:pt>
                <c:pt idx="4369">
                  <c:v>0.1669499671607777</c:v>
                </c:pt>
                <c:pt idx="4370">
                  <c:v>0.16699624804037483</c:v>
                </c:pt>
                <c:pt idx="4371">
                  <c:v>0.16704253256238019</c:v>
                </c:pt>
                <c:pt idx="4372">
                  <c:v>0.16708882072675715</c:v>
                </c:pt>
                <c:pt idx="4373">
                  <c:v>0.16713511253346916</c:v>
                </c:pt>
                <c:pt idx="4374">
                  <c:v>0.16718140798247941</c:v>
                </c:pt>
                <c:pt idx="4375">
                  <c:v>0.16722770707375129</c:v>
                </c:pt>
                <c:pt idx="4376">
                  <c:v>0.16727400980724824</c:v>
                </c:pt>
                <c:pt idx="4377">
                  <c:v>0.16732031618293347</c:v>
                </c:pt>
                <c:pt idx="4378">
                  <c:v>0.16736662620077039</c:v>
                </c:pt>
                <c:pt idx="4379">
                  <c:v>0.16741293986072239</c:v>
                </c:pt>
                <c:pt idx="4380">
                  <c:v>0.16745925716275278</c:v>
                </c:pt>
                <c:pt idx="4381">
                  <c:v>0.16750557810682482</c:v>
                </c:pt>
                <c:pt idx="4382">
                  <c:v>0.16755190269290196</c:v>
                </c:pt>
                <c:pt idx="4383">
                  <c:v>0.16759823092094758</c:v>
                </c:pt>
                <c:pt idx="4384">
                  <c:v>0.16764456279092488</c:v>
                </c:pt>
                <c:pt idx="4385">
                  <c:v>0.16769089830279735</c:v>
                </c:pt>
                <c:pt idx="4386">
                  <c:v>0.16773723745652824</c:v>
                </c:pt>
                <c:pt idx="4387">
                  <c:v>0.16778358025208098</c:v>
                </c:pt>
                <c:pt idx="4388">
                  <c:v>0.16782992668941882</c:v>
                </c:pt>
                <c:pt idx="4389">
                  <c:v>0.16787627676850519</c:v>
                </c:pt>
                <c:pt idx="4390">
                  <c:v>0.16792263048930336</c:v>
                </c:pt>
                <c:pt idx="4391">
                  <c:v>0.16796898785177683</c:v>
                </c:pt>
                <c:pt idx="4392">
                  <c:v>0.16801534885588876</c:v>
                </c:pt>
                <c:pt idx="4393">
                  <c:v>0.16806171350160254</c:v>
                </c:pt>
                <c:pt idx="4394">
                  <c:v>0.16810808178888159</c:v>
                </c:pt>
                <c:pt idx="4395">
                  <c:v>0.16815445371768917</c:v>
                </c:pt>
                <c:pt idx="4396">
                  <c:v>0.16820082928798868</c:v>
                </c:pt>
                <c:pt idx="4397">
                  <c:v>0.16824720849974348</c:v>
                </c:pt>
                <c:pt idx="4398">
                  <c:v>0.16829359135291691</c:v>
                </c:pt>
                <c:pt idx="4399">
                  <c:v>0.16833997784747226</c:v>
                </c:pt>
                <c:pt idx="4400">
                  <c:v>0.16838636798337292</c:v>
                </c:pt>
                <c:pt idx="4401">
                  <c:v>0.16843276176058228</c:v>
                </c:pt>
                <c:pt idx="4402">
                  <c:v>0.16847915917906356</c:v>
                </c:pt>
                <c:pt idx="4403">
                  <c:v>0.16852556023878021</c:v>
                </c:pt>
                <c:pt idx="4404">
                  <c:v>0.16857196493969553</c:v>
                </c:pt>
                <c:pt idx="4405">
                  <c:v>0.16861837328177298</c:v>
                </c:pt>
                <c:pt idx="4406">
                  <c:v>0.16866478526497572</c:v>
                </c:pt>
                <c:pt idx="4407">
                  <c:v>0.16871120088926722</c:v>
                </c:pt>
                <c:pt idx="4408">
                  <c:v>0.16875762015461079</c:v>
                </c:pt>
                <c:pt idx="4409">
                  <c:v>0.16880404306096977</c:v>
                </c:pt>
                <c:pt idx="4410">
                  <c:v>0.16885046960830755</c:v>
                </c:pt>
                <c:pt idx="4411">
                  <c:v>0.16889689979658737</c:v>
                </c:pt>
                <c:pt idx="4412">
                  <c:v>0.16894333362577274</c:v>
                </c:pt>
                <c:pt idx="4413">
                  <c:v>0.16898977109582686</c:v>
                </c:pt>
                <c:pt idx="4414">
                  <c:v>0.16903621220671314</c:v>
                </c:pt>
                <c:pt idx="4415">
                  <c:v>0.16908265695839486</c:v>
                </c:pt>
                <c:pt idx="4416">
                  <c:v>0.16912910535083553</c:v>
                </c:pt>
                <c:pt idx="4417">
                  <c:v>0.16917555738399831</c:v>
                </c:pt>
                <c:pt idx="4418">
                  <c:v>0.16922201305784665</c:v>
                </c:pt>
                <c:pt idx="4419">
                  <c:v>0.16926847237234391</c:v>
                </c:pt>
                <c:pt idx="4420">
                  <c:v>0.16931493532745334</c:v>
                </c:pt>
                <c:pt idx="4421">
                  <c:v>0.16936140192313834</c:v>
                </c:pt>
                <c:pt idx="4422">
                  <c:v>0.16940787215936229</c:v>
                </c:pt>
                <c:pt idx="4423">
                  <c:v>0.16945434603608853</c:v>
                </c:pt>
                <c:pt idx="4424">
                  <c:v>0.16950082355328036</c:v>
                </c:pt>
                <c:pt idx="4425">
                  <c:v>0.16954730471090113</c:v>
                </c:pt>
                <c:pt idx="4426">
                  <c:v>0.16959378950891424</c:v>
                </c:pt>
                <c:pt idx="4427">
                  <c:v>0.16964027794728295</c:v>
                </c:pt>
                <c:pt idx="4428">
                  <c:v>0.16968677002597068</c:v>
                </c:pt>
                <c:pt idx="4429">
                  <c:v>0.16973326574494074</c:v>
                </c:pt>
                <c:pt idx="4430">
                  <c:v>0.16977976510415657</c:v>
                </c:pt>
                <c:pt idx="4431">
                  <c:v>0.16982626810358137</c:v>
                </c:pt>
                <c:pt idx="4432">
                  <c:v>0.16987277474317852</c:v>
                </c:pt>
                <c:pt idx="4433">
                  <c:v>0.16991928502291148</c:v>
                </c:pt>
                <c:pt idx="4434">
                  <c:v>0.16996579894274341</c:v>
                </c:pt>
                <c:pt idx="4435">
                  <c:v>0.17001231650263782</c:v>
                </c:pt>
                <c:pt idx="4436">
                  <c:v>0.17005883770255797</c:v>
                </c:pt>
                <c:pt idx="4437">
                  <c:v>0.1701053625424673</c:v>
                </c:pt>
                <c:pt idx="4438">
                  <c:v>0.17015189102232905</c:v>
                </c:pt>
                <c:pt idx="4439">
                  <c:v>0.17019842314210659</c:v>
                </c:pt>
                <c:pt idx="4440">
                  <c:v>0.1702449589017633</c:v>
                </c:pt>
                <c:pt idx="4441">
                  <c:v>0.1702914983012625</c:v>
                </c:pt>
                <c:pt idx="4442">
                  <c:v>0.17033804134056754</c:v>
                </c:pt>
                <c:pt idx="4443">
                  <c:v>0.17038458801964176</c:v>
                </c:pt>
                <c:pt idx="4444">
                  <c:v>0.17043113833844856</c:v>
                </c:pt>
                <c:pt idx="4445">
                  <c:v>0.1704776922969512</c:v>
                </c:pt>
                <c:pt idx="4446">
                  <c:v>0.17052424989511308</c:v>
                </c:pt>
                <c:pt idx="4447">
                  <c:v>0.17057081113289752</c:v>
                </c:pt>
                <c:pt idx="4448">
                  <c:v>0.17061737601026791</c:v>
                </c:pt>
                <c:pt idx="4449">
                  <c:v>0.17066394452718756</c:v>
                </c:pt>
                <c:pt idx="4450">
                  <c:v>0.17071051668361978</c:v>
                </c:pt>
                <c:pt idx="4451">
                  <c:v>0.17075709247952806</c:v>
                </c:pt>
                <c:pt idx="4452">
                  <c:v>0.17080367191487555</c:v>
                </c:pt>
                <c:pt idx="4453">
                  <c:v>0.17085025498962572</c:v>
                </c:pt>
                <c:pt idx="4454">
                  <c:v>0.17089684170374189</c:v>
                </c:pt>
                <c:pt idx="4455">
                  <c:v>0.1709434320571874</c:v>
                </c:pt>
                <c:pt idx="4456">
                  <c:v>0.17099002604992558</c:v>
                </c:pt>
                <c:pt idx="4457">
                  <c:v>0.17103662368191982</c:v>
                </c:pt>
                <c:pt idx="4458">
                  <c:v>0.17108322495313347</c:v>
                </c:pt>
                <c:pt idx="4459">
                  <c:v>0.17112982986352979</c:v>
                </c:pt>
                <c:pt idx="4460">
                  <c:v>0.17117643841307223</c:v>
                </c:pt>
                <c:pt idx="4461">
                  <c:v>0.17122305060172407</c:v>
                </c:pt>
                <c:pt idx="4462">
                  <c:v>0.17126966642944866</c:v>
                </c:pt>
                <c:pt idx="4463">
                  <c:v>0.1713162858962094</c:v>
                </c:pt>
                <c:pt idx="4464">
                  <c:v>0.17136290900196957</c:v>
                </c:pt>
                <c:pt idx="4465">
                  <c:v>0.17140953574669254</c:v>
                </c:pt>
                <c:pt idx="4466">
                  <c:v>0.17145616613034173</c:v>
                </c:pt>
                <c:pt idx="4467">
                  <c:v>0.17150280015288033</c:v>
                </c:pt>
                <c:pt idx="4468">
                  <c:v>0.17154943781427184</c:v>
                </c:pt>
                <c:pt idx="4469">
                  <c:v>0.17159607911447947</c:v>
                </c:pt>
                <c:pt idx="4470">
                  <c:v>0.1716427240534667</c:v>
                </c:pt>
                <c:pt idx="4471">
                  <c:v>0.17168937263119677</c:v>
                </c:pt>
                <c:pt idx="4472">
                  <c:v>0.17173602484763306</c:v>
                </c:pt>
                <c:pt idx="4473">
                  <c:v>0.17178268070273903</c:v>
                </c:pt>
                <c:pt idx="4474">
                  <c:v>0.1718293401964778</c:v>
                </c:pt>
                <c:pt idx="4475">
                  <c:v>0.17187600332881287</c:v>
                </c:pt>
                <c:pt idx="4476">
                  <c:v>0.17192267009970763</c:v>
                </c:pt>
                <c:pt idx="4477">
                  <c:v>0.17196934050912527</c:v>
                </c:pt>
                <c:pt idx="4478">
                  <c:v>0.1720160145570292</c:v>
                </c:pt>
                <c:pt idx="4479">
                  <c:v>0.1720626922433828</c:v>
                </c:pt>
                <c:pt idx="4480">
                  <c:v>0.17210937356814945</c:v>
                </c:pt>
                <c:pt idx="4481">
                  <c:v>0.17215605853129237</c:v>
                </c:pt>
                <c:pt idx="4482">
                  <c:v>0.172202747132775</c:v>
                </c:pt>
                <c:pt idx="4483">
                  <c:v>0.17224943937256071</c:v>
                </c:pt>
                <c:pt idx="4484">
                  <c:v>0.17229613525061277</c:v>
                </c:pt>
                <c:pt idx="4485">
                  <c:v>0.17234283476689455</c:v>
                </c:pt>
                <c:pt idx="4486">
                  <c:v>0.17238953792136943</c:v>
                </c:pt>
                <c:pt idx="4487">
                  <c:v>0.17243624471400071</c:v>
                </c:pt>
                <c:pt idx="4488">
                  <c:v>0.17248295514475176</c:v>
                </c:pt>
                <c:pt idx="4489">
                  <c:v>0.17252966921358592</c:v>
                </c:pt>
                <c:pt idx="4490">
                  <c:v>0.17257638692046651</c:v>
                </c:pt>
                <c:pt idx="4491">
                  <c:v>0.17262310826535698</c:v>
                </c:pt>
                <c:pt idx="4492">
                  <c:v>0.17266983324822058</c:v>
                </c:pt>
                <c:pt idx="4493">
                  <c:v>0.17271656186902068</c:v>
                </c:pt>
                <c:pt idx="4494">
                  <c:v>0.1727632941277206</c:v>
                </c:pt>
                <c:pt idx="4495">
                  <c:v>0.17281003002428372</c:v>
                </c:pt>
                <c:pt idx="4496">
                  <c:v>0.17285676955867335</c:v>
                </c:pt>
                <c:pt idx="4497">
                  <c:v>0.17290351273085292</c:v>
                </c:pt>
                <c:pt idx="4498">
                  <c:v>0.17295025954078569</c:v>
                </c:pt>
                <c:pt idx="4499">
                  <c:v>0.17299700998843504</c:v>
                </c:pt>
                <c:pt idx="4500">
                  <c:v>0.17304376407376429</c:v>
                </c:pt>
                <c:pt idx="4501">
                  <c:v>0.17309052179673684</c:v>
                </c:pt>
                <c:pt idx="4502">
                  <c:v>0.17313728315731597</c:v>
                </c:pt>
                <c:pt idx="4503">
                  <c:v>0.17318404815546509</c:v>
                </c:pt>
                <c:pt idx="4504">
                  <c:v>0.17323081679114746</c:v>
                </c:pt>
                <c:pt idx="4505">
                  <c:v>0.17327758906432658</c:v>
                </c:pt>
                <c:pt idx="4506">
                  <c:v>0.17332436497496562</c:v>
                </c:pt>
                <c:pt idx="4507">
                  <c:v>0.17337114452302801</c:v>
                </c:pt>
                <c:pt idx="4508">
                  <c:v>0.17341792770847717</c:v>
                </c:pt>
                <c:pt idx="4509">
                  <c:v>0.17346471453127627</c:v>
                </c:pt>
                <c:pt idx="4510">
                  <c:v>0.17351150499138879</c:v>
                </c:pt>
                <c:pt idx="4511">
                  <c:v>0.17355829908877801</c:v>
                </c:pt>
                <c:pt idx="4512">
                  <c:v>0.17360509682340736</c:v>
                </c:pt>
                <c:pt idx="4513">
                  <c:v>0.1736518981952401</c:v>
                </c:pt>
                <c:pt idx="4514">
                  <c:v>0.17369870320423961</c:v>
                </c:pt>
                <c:pt idx="4515">
                  <c:v>0.17374551185036927</c:v>
                </c:pt>
                <c:pt idx="4516">
                  <c:v>0.17379232413359233</c:v>
                </c:pt>
                <c:pt idx="4517">
                  <c:v>0.17383914005387222</c:v>
                </c:pt>
                <c:pt idx="4518">
                  <c:v>0.17388595961117223</c:v>
                </c:pt>
                <c:pt idx="4519">
                  <c:v>0.17393278280545582</c:v>
                </c:pt>
                <c:pt idx="4520">
                  <c:v>0.17397960963668621</c:v>
                </c:pt>
                <c:pt idx="4521">
                  <c:v>0.17402644010482679</c:v>
                </c:pt>
                <c:pt idx="4522">
                  <c:v>0.17407327420984087</c:v>
                </c:pt>
                <c:pt idx="4523">
                  <c:v>0.17412011195169189</c:v>
                </c:pt>
                <c:pt idx="4524">
                  <c:v>0.1741669533303431</c:v>
                </c:pt>
                <c:pt idx="4525">
                  <c:v>0.17421379834575793</c:v>
                </c:pt>
                <c:pt idx="4526">
                  <c:v>0.17426064699789967</c:v>
                </c:pt>
                <c:pt idx="4527">
                  <c:v>0.1743074992867317</c:v>
                </c:pt>
                <c:pt idx="4528">
                  <c:v>0.17435435521221729</c:v>
                </c:pt>
                <c:pt idx="4529">
                  <c:v>0.1744012147743198</c:v>
                </c:pt>
                <c:pt idx="4530">
                  <c:v>0.17444807797300269</c:v>
                </c:pt>
                <c:pt idx="4531">
                  <c:v>0.17449494480822925</c:v>
                </c:pt>
                <c:pt idx="4532">
                  <c:v>0.17454181527996279</c:v>
                </c:pt>
                <c:pt idx="4533">
                  <c:v>0.17458868938816668</c:v>
                </c:pt>
                <c:pt idx="4534">
                  <c:v>0.1746355671328042</c:v>
                </c:pt>
                <c:pt idx="4535">
                  <c:v>0.17468244851383877</c:v>
                </c:pt>
                <c:pt idx="4536">
                  <c:v>0.17472933353123377</c:v>
                </c:pt>
                <c:pt idx="4537">
                  <c:v>0.17477622218495251</c:v>
                </c:pt>
                <c:pt idx="4538">
                  <c:v>0.1748231144749583</c:v>
                </c:pt>
                <c:pt idx="4539">
                  <c:v>0.17487001040121453</c:v>
                </c:pt>
                <c:pt idx="4540">
                  <c:v>0.17491690996368447</c:v>
                </c:pt>
                <c:pt idx="4541">
                  <c:v>0.17496381316233156</c:v>
                </c:pt>
                <c:pt idx="4542">
                  <c:v>0.17501071999711912</c:v>
                </c:pt>
                <c:pt idx="4543">
                  <c:v>0.17505763046801046</c:v>
                </c:pt>
                <c:pt idx="4544">
                  <c:v>0.17510454457496902</c:v>
                </c:pt>
                <c:pt idx="4545">
                  <c:v>0.17515146231795803</c:v>
                </c:pt>
                <c:pt idx="4546">
                  <c:v>0.17519838369694088</c:v>
                </c:pt>
                <c:pt idx="4547">
                  <c:v>0.17524530871188093</c:v>
                </c:pt>
                <c:pt idx="4548">
                  <c:v>0.17529223736274152</c:v>
                </c:pt>
                <c:pt idx="4549">
                  <c:v>0.17533916964948598</c:v>
                </c:pt>
                <c:pt idx="4550">
                  <c:v>0.17538610557207768</c:v>
                </c:pt>
                <c:pt idx="4551">
                  <c:v>0.17543304513048</c:v>
                </c:pt>
                <c:pt idx="4552">
                  <c:v>0.17547998832465622</c:v>
                </c:pt>
                <c:pt idx="4553">
                  <c:v>0.17552693515456966</c:v>
                </c:pt>
                <c:pt idx="4554">
                  <c:v>0.17557388562018372</c:v>
                </c:pt>
                <c:pt idx="4555">
                  <c:v>0.17562083972146178</c:v>
                </c:pt>
                <c:pt idx="4556">
                  <c:v>0.17566779745836714</c:v>
                </c:pt>
                <c:pt idx="4557">
                  <c:v>0.17571475883086313</c:v>
                </c:pt>
                <c:pt idx="4558">
                  <c:v>0.17576172383891314</c:v>
                </c:pt>
                <c:pt idx="4559">
                  <c:v>0.17580869248248052</c:v>
                </c:pt>
                <c:pt idx="4560">
                  <c:v>0.17585566476152856</c:v>
                </c:pt>
                <c:pt idx="4561">
                  <c:v>0.1759026406760206</c:v>
                </c:pt>
                <c:pt idx="4562">
                  <c:v>0.17594962022592009</c:v>
                </c:pt>
                <c:pt idx="4563">
                  <c:v>0.17599660341119025</c:v>
                </c:pt>
                <c:pt idx="4564">
                  <c:v>0.17604359023179453</c:v>
                </c:pt>
                <c:pt idx="4565">
                  <c:v>0.17609058068769623</c:v>
                </c:pt>
                <c:pt idx="4566">
                  <c:v>0.17613757477885869</c:v>
                </c:pt>
                <c:pt idx="4567">
                  <c:v>0.17618457250524527</c:v>
                </c:pt>
                <c:pt idx="4568">
                  <c:v>0.17623157386681929</c:v>
                </c:pt>
                <c:pt idx="4569">
                  <c:v>0.17627857886354414</c:v>
                </c:pt>
                <c:pt idx="4570">
                  <c:v>0.17632558749538313</c:v>
                </c:pt>
                <c:pt idx="4571">
                  <c:v>0.1763725997622996</c:v>
                </c:pt>
                <c:pt idx="4572">
                  <c:v>0.17641961566425696</c:v>
                </c:pt>
                <c:pt idx="4573">
                  <c:v>0.17646663520121852</c:v>
                </c:pt>
                <c:pt idx="4574">
                  <c:v>0.17651365837314761</c:v>
                </c:pt>
                <c:pt idx="4575">
                  <c:v>0.17656068518000756</c:v>
                </c:pt>
                <c:pt idx="4576">
                  <c:v>0.17660771562176175</c:v>
                </c:pt>
                <c:pt idx="4577">
                  <c:v>0.1766547496983735</c:v>
                </c:pt>
                <c:pt idx="4578">
                  <c:v>0.17670178740980616</c:v>
                </c:pt>
                <c:pt idx="4579">
                  <c:v>0.1767488287560231</c:v>
                </c:pt>
                <c:pt idx="4580">
                  <c:v>0.17679587373698774</c:v>
                </c:pt>
                <c:pt idx="4581">
                  <c:v>0.17684292235266325</c:v>
                </c:pt>
                <c:pt idx="4582">
                  <c:v>0.17688997460301306</c:v>
                </c:pt>
                <c:pt idx="4583">
                  <c:v>0.17693703048800055</c:v>
                </c:pt>
                <c:pt idx="4584">
                  <c:v>0.17698409000758905</c:v>
                </c:pt>
                <c:pt idx="4585">
                  <c:v>0.17703115316174187</c:v>
                </c:pt>
                <c:pt idx="4586">
                  <c:v>0.17707821995042242</c:v>
                </c:pt>
                <c:pt idx="4587">
                  <c:v>0.17712529037359401</c:v>
                </c:pt>
                <c:pt idx="4588">
                  <c:v>0.17717236443121992</c:v>
                </c:pt>
                <c:pt idx="4589">
                  <c:v>0.1772194421232636</c:v>
                </c:pt>
                <c:pt idx="4590">
                  <c:v>0.17726652344968835</c:v>
                </c:pt>
                <c:pt idx="4591">
                  <c:v>0.17731360841045754</c:v>
                </c:pt>
                <c:pt idx="4592">
                  <c:v>0.1773606970055345</c:v>
                </c:pt>
                <c:pt idx="4593">
                  <c:v>0.17740778923488257</c:v>
                </c:pt>
                <c:pt idx="4594">
                  <c:v>0.17745488509846513</c:v>
                </c:pt>
                <c:pt idx="4595">
                  <c:v>0.17750198459624544</c:v>
                </c:pt>
                <c:pt idx="4596">
                  <c:v>0.17754908772818692</c:v>
                </c:pt>
                <c:pt idx="4597">
                  <c:v>0.17759619449425287</c:v>
                </c:pt>
                <c:pt idx="4598">
                  <c:v>0.17764330489440677</c:v>
                </c:pt>
                <c:pt idx="4599">
                  <c:v>0.17769041892861179</c:v>
                </c:pt>
                <c:pt idx="4600">
                  <c:v>0.17773753659683134</c:v>
                </c:pt>
                <c:pt idx="4601">
                  <c:v>0.17778465789902881</c:v>
                </c:pt>
                <c:pt idx="4602">
                  <c:v>0.17783178283516746</c:v>
                </c:pt>
                <c:pt idx="4603">
                  <c:v>0.1778789114052107</c:v>
                </c:pt>
                <c:pt idx="4604">
                  <c:v>0.1779260436091219</c:v>
                </c:pt>
                <c:pt idx="4605">
                  <c:v>0.17797317944686436</c:v>
                </c:pt>
                <c:pt idx="4606">
                  <c:v>0.17802031891840145</c:v>
                </c:pt>
                <c:pt idx="4607">
                  <c:v>0.17806746202369644</c:v>
                </c:pt>
                <c:pt idx="4608">
                  <c:v>0.17811460876271279</c:v>
                </c:pt>
                <c:pt idx="4609">
                  <c:v>0.17816175913541377</c:v>
                </c:pt>
                <c:pt idx="4610">
                  <c:v>0.17820891314176276</c:v>
                </c:pt>
                <c:pt idx="4611">
                  <c:v>0.17825607078172309</c:v>
                </c:pt>
                <c:pt idx="4612">
                  <c:v>0.17830323205525814</c:v>
                </c:pt>
                <c:pt idx="4613">
                  <c:v>0.17835039696233121</c:v>
                </c:pt>
                <c:pt idx="4614">
                  <c:v>0.17839756550290567</c:v>
                </c:pt>
                <c:pt idx="4615">
                  <c:v>0.17844473767694483</c:v>
                </c:pt>
                <c:pt idx="4616">
                  <c:v>0.17849191348441212</c:v>
                </c:pt>
                <c:pt idx="4617">
                  <c:v>0.17853909292527079</c:v>
                </c:pt>
                <c:pt idx="4618">
                  <c:v>0.17858627599948421</c:v>
                </c:pt>
                <c:pt idx="4619">
                  <c:v>0.17863346270701583</c:v>
                </c:pt>
                <c:pt idx="4620">
                  <c:v>0.17868065304782882</c:v>
                </c:pt>
                <c:pt idx="4621">
                  <c:v>0.17872784702188665</c:v>
                </c:pt>
                <c:pt idx="4622">
                  <c:v>0.17877504462915267</c:v>
                </c:pt>
                <c:pt idx="4623">
                  <c:v>0.17882224586959014</c:v>
                </c:pt>
                <c:pt idx="4624">
                  <c:v>0.17886945074316249</c:v>
                </c:pt>
                <c:pt idx="4625">
                  <c:v>0.17891665924983302</c:v>
                </c:pt>
                <c:pt idx="4626">
                  <c:v>0.17896387138956513</c:v>
                </c:pt>
                <c:pt idx="4627">
                  <c:v>0.17901108716232206</c:v>
                </c:pt>
                <c:pt idx="4628">
                  <c:v>0.17905830656806723</c:v>
                </c:pt>
                <c:pt idx="4629">
                  <c:v>0.17910552960676399</c:v>
                </c:pt>
                <c:pt idx="4630">
                  <c:v>0.17915275627837571</c:v>
                </c:pt>
                <c:pt idx="4631">
                  <c:v>0.17919998658286562</c:v>
                </c:pt>
                <c:pt idx="4632">
                  <c:v>0.17924722052019723</c:v>
                </c:pt>
                <c:pt idx="4633">
                  <c:v>0.17929445809033379</c:v>
                </c:pt>
                <c:pt idx="4634">
                  <c:v>0.17934169929323862</c:v>
                </c:pt>
                <c:pt idx="4635">
                  <c:v>0.17938894412887513</c:v>
                </c:pt>
                <c:pt idx="4636">
                  <c:v>0.17943619259720656</c:v>
                </c:pt>
                <c:pt idx="4637">
                  <c:v>0.17948344469819646</c:v>
                </c:pt>
                <c:pt idx="4638">
                  <c:v>0.17953070043180802</c:v>
                </c:pt>
                <c:pt idx="4639">
                  <c:v>0.17957795979800456</c:v>
                </c:pt>
                <c:pt idx="4640">
                  <c:v>0.1796252227967495</c:v>
                </c:pt>
                <c:pt idx="4641">
                  <c:v>0.17967248942800623</c:v>
                </c:pt>
                <c:pt idx="4642">
                  <c:v>0.17971975969173798</c:v>
                </c:pt>
                <c:pt idx="4643">
                  <c:v>0.17976703358790816</c:v>
                </c:pt>
                <c:pt idx="4644">
                  <c:v>0.17981431111648016</c:v>
                </c:pt>
                <c:pt idx="4645">
                  <c:v>0.17986159227741727</c:v>
                </c:pt>
                <c:pt idx="4646">
                  <c:v>0.17990887707068279</c:v>
                </c:pt>
                <c:pt idx="4647">
                  <c:v>0.17995616549624013</c:v>
                </c:pt>
                <c:pt idx="4648">
                  <c:v>0.18000345755405261</c:v>
                </c:pt>
                <c:pt idx="4649">
                  <c:v>0.18005075324408362</c:v>
                </c:pt>
                <c:pt idx="4650">
                  <c:v>0.18009805256629649</c:v>
                </c:pt>
                <c:pt idx="4651">
                  <c:v>0.18014535552065458</c:v>
                </c:pt>
                <c:pt idx="4652">
                  <c:v>0.18019266210712112</c:v>
                </c:pt>
                <c:pt idx="4653">
                  <c:v>0.18023997232565961</c:v>
                </c:pt>
                <c:pt idx="4654">
                  <c:v>0.1802872861762333</c:v>
                </c:pt>
                <c:pt idx="4655">
                  <c:v>0.1803346036588056</c:v>
                </c:pt>
                <c:pt idx="4656">
                  <c:v>0.18038192477333978</c:v>
                </c:pt>
                <c:pt idx="4657">
                  <c:v>0.18042924951979927</c:v>
                </c:pt>
                <c:pt idx="4658">
                  <c:v>0.18047657789814736</c:v>
                </c:pt>
                <c:pt idx="4659">
                  <c:v>0.18052390990834744</c:v>
                </c:pt>
                <c:pt idx="4660">
                  <c:v>0.18057124555036277</c:v>
                </c:pt>
                <c:pt idx="4661">
                  <c:v>0.1806185848241568</c:v>
                </c:pt>
                <c:pt idx="4662">
                  <c:v>0.18066592772969281</c:v>
                </c:pt>
                <c:pt idx="4663">
                  <c:v>0.18071327426693418</c:v>
                </c:pt>
                <c:pt idx="4664">
                  <c:v>0.18076062443584426</c:v>
                </c:pt>
                <c:pt idx="4665">
                  <c:v>0.18080797823638636</c:v>
                </c:pt>
                <c:pt idx="4666">
                  <c:v>0.18085533566852388</c:v>
                </c:pt>
                <c:pt idx="4667">
                  <c:v>0.18090269673222006</c:v>
                </c:pt>
                <c:pt idx="4668">
                  <c:v>0.18095006142743836</c:v>
                </c:pt>
                <c:pt idx="4669">
                  <c:v>0.1809974297541421</c:v>
                </c:pt>
                <c:pt idx="4670">
                  <c:v>0.18104480171229459</c:v>
                </c:pt>
                <c:pt idx="4671">
                  <c:v>0.18109217730185917</c:v>
                </c:pt>
                <c:pt idx="4672">
                  <c:v>0.18113955652279923</c:v>
                </c:pt>
                <c:pt idx="4673">
                  <c:v>0.18118693937507815</c:v>
                </c:pt>
                <c:pt idx="4674">
                  <c:v>0.18123432585865917</c:v>
                </c:pt>
                <c:pt idx="4675">
                  <c:v>0.1812817159735057</c:v>
                </c:pt>
                <c:pt idx="4676">
                  <c:v>0.18132910971958108</c:v>
                </c:pt>
                <c:pt idx="4677">
                  <c:v>0.18137650709684863</c:v>
                </c:pt>
                <c:pt idx="4678">
                  <c:v>0.18142390810527173</c:v>
                </c:pt>
                <c:pt idx="4679">
                  <c:v>0.18147131274481376</c:v>
                </c:pt>
                <c:pt idx="4680">
                  <c:v>0.18151872101543801</c:v>
                </c:pt>
                <c:pt idx="4681">
                  <c:v>0.18156613291710783</c:v>
                </c:pt>
                <c:pt idx="4682">
                  <c:v>0.18161354844978655</c:v>
                </c:pt>
                <c:pt idx="4683">
                  <c:v>0.18166096761343756</c:v>
                </c:pt>
                <c:pt idx="4684">
                  <c:v>0.18170839040802417</c:v>
                </c:pt>
                <c:pt idx="4685">
                  <c:v>0.18175581683350975</c:v>
                </c:pt>
                <c:pt idx="4686">
                  <c:v>0.18180324688985763</c:v>
                </c:pt>
                <c:pt idx="4687">
                  <c:v>0.18185068057703122</c:v>
                </c:pt>
                <c:pt idx="4688">
                  <c:v>0.18189811789499374</c:v>
                </c:pt>
                <c:pt idx="4689">
                  <c:v>0.18194555884370861</c:v>
                </c:pt>
                <c:pt idx="4690">
                  <c:v>0.1819930034231392</c:v>
                </c:pt>
                <c:pt idx="4691">
                  <c:v>0.18204045163324889</c:v>
                </c:pt>
                <c:pt idx="4692">
                  <c:v>0.18208790347400089</c:v>
                </c:pt>
                <c:pt idx="4693">
                  <c:v>0.18213535894535862</c:v>
                </c:pt>
                <c:pt idx="4694">
                  <c:v>0.18218281804728551</c:v>
                </c:pt>
                <c:pt idx="4695">
                  <c:v>0.18223028077974476</c:v>
                </c:pt>
                <c:pt idx="4696">
                  <c:v>0.18227774714269973</c:v>
                </c:pt>
                <c:pt idx="4697">
                  <c:v>0.18232521713611388</c:v>
                </c:pt>
                <c:pt idx="4698">
                  <c:v>0.18237269075995052</c:v>
                </c:pt>
                <c:pt idx="4699">
                  <c:v>0.18242016801417293</c:v>
                </c:pt>
                <c:pt idx="4700">
                  <c:v>0.18246764889874451</c:v>
                </c:pt>
                <c:pt idx="4701">
                  <c:v>0.18251513341362863</c:v>
                </c:pt>
                <c:pt idx="4702">
                  <c:v>0.18256262155878847</c:v>
                </c:pt>
                <c:pt idx="4703">
                  <c:v>0.18261011333418758</c:v>
                </c:pt>
                <c:pt idx="4704">
                  <c:v>0.18265760873978926</c:v>
                </c:pt>
                <c:pt idx="4705">
                  <c:v>0.18270510777555682</c:v>
                </c:pt>
                <c:pt idx="4706">
                  <c:v>0.18275261044145355</c:v>
                </c:pt>
                <c:pt idx="4707">
                  <c:v>0.18280011673744292</c:v>
                </c:pt>
                <c:pt idx="4708">
                  <c:v>0.18284762666348819</c:v>
                </c:pt>
                <c:pt idx="4709">
                  <c:v>0.18289514021955275</c:v>
                </c:pt>
                <c:pt idx="4710">
                  <c:v>0.1829426574055999</c:v>
                </c:pt>
                <c:pt idx="4711">
                  <c:v>0.18299017822159303</c:v>
                </c:pt>
                <c:pt idx="4712">
                  <c:v>0.18303770266749547</c:v>
                </c:pt>
                <c:pt idx="4713">
                  <c:v>0.1830852307432706</c:v>
                </c:pt>
                <c:pt idx="4714">
                  <c:v>0.18313276244888166</c:v>
                </c:pt>
                <c:pt idx="4715">
                  <c:v>0.1831802977842921</c:v>
                </c:pt>
                <c:pt idx="4716">
                  <c:v>0.18322783674946524</c:v>
                </c:pt>
                <c:pt idx="4717">
                  <c:v>0.18327537934436441</c:v>
                </c:pt>
                <c:pt idx="4718">
                  <c:v>0.18332292556895297</c:v>
                </c:pt>
                <c:pt idx="4719">
                  <c:v>0.18337047542319429</c:v>
                </c:pt>
                <c:pt idx="4720">
                  <c:v>0.18341802890705169</c:v>
                </c:pt>
                <c:pt idx="4721">
                  <c:v>0.18346558602048846</c:v>
                </c:pt>
                <c:pt idx="4722">
                  <c:v>0.18351314676346803</c:v>
                </c:pt>
                <c:pt idx="4723">
                  <c:v>0.18356071113595371</c:v>
                </c:pt>
                <c:pt idx="4724">
                  <c:v>0.18360827913790884</c:v>
                </c:pt>
                <c:pt idx="4725">
                  <c:v>0.1836558507692968</c:v>
                </c:pt>
                <c:pt idx="4726">
                  <c:v>0.18370342603008097</c:v>
                </c:pt>
                <c:pt idx="4727">
                  <c:v>0.18375100492022459</c:v>
                </c:pt>
                <c:pt idx="4728">
                  <c:v>0.18379858743969105</c:v>
                </c:pt>
                <c:pt idx="4729">
                  <c:v>0.18384617358844368</c:v>
                </c:pt>
                <c:pt idx="4730">
                  <c:v>0.18389376336644592</c:v>
                </c:pt>
                <c:pt idx="4731">
                  <c:v>0.18394135677366097</c:v>
                </c:pt>
                <c:pt idx="4732">
                  <c:v>0.18398895381005231</c:v>
                </c:pt>
                <c:pt idx="4733">
                  <c:v>0.18403655447558326</c:v>
                </c:pt>
                <c:pt idx="4734">
                  <c:v>0.18408415877021708</c:v>
                </c:pt>
                <c:pt idx="4735">
                  <c:v>0.18413176669391715</c:v>
                </c:pt>
                <c:pt idx="4736">
                  <c:v>0.18417937824664687</c:v>
                </c:pt>
                <c:pt idx="4737">
                  <c:v>0.18422699342836957</c:v>
                </c:pt>
                <c:pt idx="4738">
                  <c:v>0.18427461223904854</c:v>
                </c:pt>
                <c:pt idx="4739">
                  <c:v>0.1843222346786472</c:v>
                </c:pt>
                <c:pt idx="4740">
                  <c:v>0.1843698607471288</c:v>
                </c:pt>
                <c:pt idx="4741">
                  <c:v>0.18441749044445685</c:v>
                </c:pt>
                <c:pt idx="4742">
                  <c:v>0.18446512377059451</c:v>
                </c:pt>
                <c:pt idx="4743">
                  <c:v>0.18451276072550524</c:v>
                </c:pt>
                <c:pt idx="4744">
                  <c:v>0.18456040130915238</c:v>
                </c:pt>
                <c:pt idx="4745">
                  <c:v>0.18460804552149923</c:v>
                </c:pt>
                <c:pt idx="4746">
                  <c:v>0.18465569336250917</c:v>
                </c:pt>
                <c:pt idx="4747">
                  <c:v>0.18470334483214554</c:v>
                </c:pt>
                <c:pt idx="4748">
                  <c:v>0.18475099993037167</c:v>
                </c:pt>
                <c:pt idx="4749">
                  <c:v>0.18479865865715089</c:v>
                </c:pt>
                <c:pt idx="4750">
                  <c:v>0.18484632101244661</c:v>
                </c:pt>
                <c:pt idx="4751">
                  <c:v>0.18489398699622217</c:v>
                </c:pt>
                <c:pt idx="4752">
                  <c:v>0.18494165660844081</c:v>
                </c:pt>
                <c:pt idx="4753">
                  <c:v>0.18498932984906602</c:v>
                </c:pt>
                <c:pt idx="4754">
                  <c:v>0.185037006718061</c:v>
                </c:pt>
                <c:pt idx="4755">
                  <c:v>0.18508468721538926</c:v>
                </c:pt>
                <c:pt idx="4756">
                  <c:v>0.18513237134101398</c:v>
                </c:pt>
                <c:pt idx="4757">
                  <c:v>0.18518005909489862</c:v>
                </c:pt>
                <c:pt idx="4758">
                  <c:v>0.18522775047700657</c:v>
                </c:pt>
                <c:pt idx="4759">
                  <c:v>0.18527544548730104</c:v>
                </c:pt>
                <c:pt idx="4760">
                  <c:v>0.18532314412574541</c:v>
                </c:pt>
                <c:pt idx="4761">
                  <c:v>0.18537084639230303</c:v>
                </c:pt>
                <c:pt idx="4762">
                  <c:v>0.18541855228693738</c:v>
                </c:pt>
                <c:pt idx="4763">
                  <c:v>0.18546626180961159</c:v>
                </c:pt>
                <c:pt idx="4764">
                  <c:v>0.18551397496028915</c:v>
                </c:pt>
                <c:pt idx="4765">
                  <c:v>0.18556169173893336</c:v>
                </c:pt>
                <c:pt idx="4766">
                  <c:v>0.18560941214550761</c:v>
                </c:pt>
                <c:pt idx="4767">
                  <c:v>0.18565713617997515</c:v>
                </c:pt>
                <c:pt idx="4768">
                  <c:v>0.18570486384229939</c:v>
                </c:pt>
                <c:pt idx="4769">
                  <c:v>0.18575259513244374</c:v>
                </c:pt>
                <c:pt idx="4770">
                  <c:v>0.18580033005037139</c:v>
                </c:pt>
                <c:pt idx="4771">
                  <c:v>0.1858480685960458</c:v>
                </c:pt>
                <c:pt idx="4772">
                  <c:v>0.18589581076943029</c:v>
                </c:pt>
                <c:pt idx="4773">
                  <c:v>0.18594355657048828</c:v>
                </c:pt>
                <c:pt idx="4774">
                  <c:v>0.18599130599918295</c:v>
                </c:pt>
                <c:pt idx="4775">
                  <c:v>0.18603905905547774</c:v>
                </c:pt>
                <c:pt idx="4776">
                  <c:v>0.18608681573933605</c:v>
                </c:pt>
                <c:pt idx="4777">
                  <c:v>0.18613457605072115</c:v>
                </c:pt>
                <c:pt idx="4778">
                  <c:v>0.18618233998959635</c:v>
                </c:pt>
                <c:pt idx="4779">
                  <c:v>0.18623010755592512</c:v>
                </c:pt>
                <c:pt idx="4780">
                  <c:v>0.18627787874967075</c:v>
                </c:pt>
                <c:pt idx="4781">
                  <c:v>0.18632565357079653</c:v>
                </c:pt>
                <c:pt idx="4782">
                  <c:v>0.18637343201926587</c:v>
                </c:pt>
                <c:pt idx="4783">
                  <c:v>0.18642121409504211</c:v>
                </c:pt>
                <c:pt idx="4784">
                  <c:v>0.18646899979808856</c:v>
                </c:pt>
                <c:pt idx="4785">
                  <c:v>0.18651678912836861</c:v>
                </c:pt>
                <c:pt idx="4786">
                  <c:v>0.18656458208584556</c:v>
                </c:pt>
                <c:pt idx="4787">
                  <c:v>0.1866123786704828</c:v>
                </c:pt>
                <c:pt idx="4788">
                  <c:v>0.18666017888224368</c:v>
                </c:pt>
                <c:pt idx="4789">
                  <c:v>0.18670798272109149</c:v>
                </c:pt>
                <c:pt idx="4790">
                  <c:v>0.18675579018698957</c:v>
                </c:pt>
                <c:pt idx="4791">
                  <c:v>0.18680360127990142</c:v>
                </c:pt>
                <c:pt idx="4792">
                  <c:v>0.18685141599979016</c:v>
                </c:pt>
                <c:pt idx="4793">
                  <c:v>0.18689923434661931</c:v>
                </c:pt>
                <c:pt idx="4794">
                  <c:v>0.18694705632035216</c:v>
                </c:pt>
                <c:pt idx="4795">
                  <c:v>0.18699488192095204</c:v>
                </c:pt>
                <c:pt idx="4796">
                  <c:v>0.18704271114838231</c:v>
                </c:pt>
                <c:pt idx="4797">
                  <c:v>0.18709054400260627</c:v>
                </c:pt>
                <c:pt idx="4798">
                  <c:v>0.18713838048358739</c:v>
                </c:pt>
                <c:pt idx="4799">
                  <c:v>0.18718622059128889</c:v>
                </c:pt>
                <c:pt idx="4800">
                  <c:v>0.18723406432567419</c:v>
                </c:pt>
                <c:pt idx="4801">
                  <c:v>0.1872819116867066</c:v>
                </c:pt>
                <c:pt idx="4802">
                  <c:v>0.18732976267434948</c:v>
                </c:pt>
                <c:pt idx="4803">
                  <c:v>0.18737761728856606</c:v>
                </c:pt>
                <c:pt idx="4804">
                  <c:v>0.1874254755293199</c:v>
                </c:pt>
                <c:pt idx="4805">
                  <c:v>0.18747333739657426</c:v>
                </c:pt>
                <c:pt idx="4806">
                  <c:v>0.18752120289029248</c:v>
                </c:pt>
                <c:pt idx="4807">
                  <c:v>0.18756907201043785</c:v>
                </c:pt>
                <c:pt idx="4808">
                  <c:v>0.1876169447569738</c:v>
                </c:pt>
                <c:pt idx="4809">
                  <c:v>0.18766482112986355</c:v>
                </c:pt>
                <c:pt idx="4810">
                  <c:v>0.1877127011290706</c:v>
                </c:pt>
                <c:pt idx="4811">
                  <c:v>0.1877605847545582</c:v>
                </c:pt>
                <c:pt idx="4812">
                  <c:v>0.18780847200628981</c:v>
                </c:pt>
                <c:pt idx="4813">
                  <c:v>0.18785636288422861</c:v>
                </c:pt>
                <c:pt idx="4814">
                  <c:v>0.18790425738833805</c:v>
                </c:pt>
                <c:pt idx="4815">
                  <c:v>0.18795215551858144</c:v>
                </c:pt>
                <c:pt idx="4816">
                  <c:v>0.18800005727492217</c:v>
                </c:pt>
                <c:pt idx="4817">
                  <c:v>0.18804796265732354</c:v>
                </c:pt>
                <c:pt idx="4818">
                  <c:v>0.1880958716657489</c:v>
                </c:pt>
                <c:pt idx="4819">
                  <c:v>0.18814378430016165</c:v>
                </c:pt>
                <c:pt idx="4820">
                  <c:v>0.18819170056052509</c:v>
                </c:pt>
                <c:pt idx="4821">
                  <c:v>0.18823962044680256</c:v>
                </c:pt>
                <c:pt idx="4822">
                  <c:v>0.18828754395895742</c:v>
                </c:pt>
                <c:pt idx="4823">
                  <c:v>0.18833547109695301</c:v>
                </c:pt>
                <c:pt idx="4824">
                  <c:v>0.1883834018607527</c:v>
                </c:pt>
                <c:pt idx="4825">
                  <c:v>0.18843133625031974</c:v>
                </c:pt>
                <c:pt idx="4826">
                  <c:v>0.18847927426561764</c:v>
                </c:pt>
                <c:pt idx="4827">
                  <c:v>0.18852721590660965</c:v>
                </c:pt>
                <c:pt idx="4828">
                  <c:v>0.18857516117325909</c:v>
                </c:pt>
                <c:pt idx="4829">
                  <c:v>0.18862311006552934</c:v>
                </c:pt>
                <c:pt idx="4830">
                  <c:v>0.18867106258338379</c:v>
                </c:pt>
                <c:pt idx="4831">
                  <c:v>0.1887190187267857</c:v>
                </c:pt>
                <c:pt idx="4832">
                  <c:v>0.18876697849569846</c:v>
                </c:pt>
                <c:pt idx="4833">
                  <c:v>0.18881494189008549</c:v>
                </c:pt>
                <c:pt idx="4834">
                  <c:v>0.18886290890991</c:v>
                </c:pt>
                <c:pt idx="4835">
                  <c:v>0.18891087955513539</c:v>
                </c:pt>
                <c:pt idx="4836">
                  <c:v>0.18895885382572503</c:v>
                </c:pt>
                <c:pt idx="4837">
                  <c:v>0.18900683172164226</c:v>
                </c:pt>
                <c:pt idx="4838">
                  <c:v>0.18905481324285037</c:v>
                </c:pt>
                <c:pt idx="4839">
                  <c:v>0.18910279838931279</c:v>
                </c:pt>
                <c:pt idx="4840">
                  <c:v>0.18915078716099282</c:v>
                </c:pt>
                <c:pt idx="4841">
                  <c:v>0.18919877955785386</c:v>
                </c:pt>
                <c:pt idx="4842">
                  <c:v>0.18924677557985919</c:v>
                </c:pt>
                <c:pt idx="4843">
                  <c:v>0.18929477522697216</c:v>
                </c:pt>
                <c:pt idx="4844">
                  <c:v>0.18934277849915612</c:v>
                </c:pt>
                <c:pt idx="4845">
                  <c:v>0.18939078539637444</c:v>
                </c:pt>
                <c:pt idx="4846">
                  <c:v>0.18943879591859047</c:v>
                </c:pt>
                <c:pt idx="4847">
                  <c:v>0.18948681006576751</c:v>
                </c:pt>
                <c:pt idx="4848">
                  <c:v>0.18953482783786904</c:v>
                </c:pt>
                <c:pt idx="4849">
                  <c:v>0.18958284923485821</c:v>
                </c:pt>
                <c:pt idx="4850">
                  <c:v>0.18963087425669845</c:v>
                </c:pt>
                <c:pt idx="4851">
                  <c:v>0.18967890290335318</c:v>
                </c:pt>
                <c:pt idx="4852">
                  <c:v>0.18972693517478562</c:v>
                </c:pt>
                <c:pt idx="4853">
                  <c:v>0.1897749710709592</c:v>
                </c:pt>
                <c:pt idx="4854">
                  <c:v>0.18982301059183729</c:v>
                </c:pt>
                <c:pt idx="4855">
                  <c:v>0.18987105373738319</c:v>
                </c:pt>
                <c:pt idx="4856">
                  <c:v>0.18991910050756017</c:v>
                </c:pt>
                <c:pt idx="4857">
                  <c:v>0.18996715090233171</c:v>
                </c:pt>
                <c:pt idx="4858">
                  <c:v>0.1900152049216611</c:v>
                </c:pt>
                <c:pt idx="4859">
                  <c:v>0.19006326256551168</c:v>
                </c:pt>
                <c:pt idx="4860">
                  <c:v>0.19011132383384682</c:v>
                </c:pt>
                <c:pt idx="4861">
                  <c:v>0.19015938872662982</c:v>
                </c:pt>
                <c:pt idx="4862">
                  <c:v>0.19020745724382407</c:v>
                </c:pt>
                <c:pt idx="4863">
                  <c:v>0.19025552938539289</c:v>
                </c:pt>
                <c:pt idx="4864">
                  <c:v>0.19030360515129963</c:v>
                </c:pt>
                <c:pt idx="4865">
                  <c:v>0.19035168454150767</c:v>
                </c:pt>
                <c:pt idx="4866">
                  <c:v>0.19039976755598034</c:v>
                </c:pt>
                <c:pt idx="4867">
                  <c:v>0.19044785419468094</c:v>
                </c:pt>
                <c:pt idx="4868">
                  <c:v>0.19049594445757287</c:v>
                </c:pt>
                <c:pt idx="4869">
                  <c:v>0.19054403834461944</c:v>
                </c:pt>
                <c:pt idx="4870">
                  <c:v>0.19059213585578402</c:v>
                </c:pt>
                <c:pt idx="4871">
                  <c:v>0.19064023699102994</c:v>
                </c:pt>
                <c:pt idx="4872">
                  <c:v>0.19068834175032059</c:v>
                </c:pt>
                <c:pt idx="4873">
                  <c:v>0.19073645013361931</c:v>
                </c:pt>
                <c:pt idx="4874">
                  <c:v>0.19078456214088935</c:v>
                </c:pt>
                <c:pt idx="4875">
                  <c:v>0.19083267777209417</c:v>
                </c:pt>
                <c:pt idx="4876">
                  <c:v>0.19088079702719707</c:v>
                </c:pt>
                <c:pt idx="4877">
                  <c:v>0.19092891990616137</c:v>
                </c:pt>
                <c:pt idx="4878">
                  <c:v>0.19097704640895044</c:v>
                </c:pt>
                <c:pt idx="4879">
                  <c:v>0.19102517653552767</c:v>
                </c:pt>
                <c:pt idx="4880">
                  <c:v>0.19107331028585636</c:v>
                </c:pt>
                <c:pt idx="4881">
                  <c:v>0.19112144765989983</c:v>
                </c:pt>
                <c:pt idx="4882">
                  <c:v>0.19116958865762146</c:v>
                </c:pt>
                <c:pt idx="4883">
                  <c:v>0.19121773327898461</c:v>
                </c:pt>
                <c:pt idx="4884">
                  <c:v>0.1912658815239526</c:v>
                </c:pt>
                <c:pt idx="4885">
                  <c:v>0.19131403339248881</c:v>
                </c:pt>
                <c:pt idx="4886">
                  <c:v>0.19136218888455656</c:v>
                </c:pt>
                <c:pt idx="4887">
                  <c:v>0.19141034800011919</c:v>
                </c:pt>
                <c:pt idx="4888">
                  <c:v>0.19145851073914008</c:v>
                </c:pt>
                <c:pt idx="4889">
                  <c:v>0.19150667710158253</c:v>
                </c:pt>
                <c:pt idx="4890">
                  <c:v>0.19155484708740986</c:v>
                </c:pt>
                <c:pt idx="4891">
                  <c:v>0.1916030206965855</c:v>
                </c:pt>
                <c:pt idx="4892">
                  <c:v>0.19165119792907276</c:v>
                </c:pt>
                <c:pt idx="4893">
                  <c:v>0.19169937878483498</c:v>
                </c:pt>
                <c:pt idx="4894">
                  <c:v>0.19174756326383557</c:v>
                </c:pt>
                <c:pt idx="4895">
                  <c:v>0.19179575136603774</c:v>
                </c:pt>
                <c:pt idx="4896">
                  <c:v>0.19184394309140498</c:v>
                </c:pt>
                <c:pt idx="4897">
                  <c:v>0.19189213843990049</c:v>
                </c:pt>
                <c:pt idx="4898">
                  <c:v>0.1919403374114878</c:v>
                </c:pt>
                <c:pt idx="4899">
                  <c:v>0.19198854000613011</c:v>
                </c:pt>
                <c:pt idx="4900">
                  <c:v>0.19203674622379077</c:v>
                </c:pt>
                <c:pt idx="4901">
                  <c:v>0.19208495606443324</c:v>
                </c:pt>
                <c:pt idx="4902">
                  <c:v>0.19213316952802073</c:v>
                </c:pt>
                <c:pt idx="4903">
                  <c:v>0.19218138661451664</c:v>
                </c:pt>
                <c:pt idx="4904">
                  <c:v>0.19222960732388436</c:v>
                </c:pt>
                <c:pt idx="4905">
                  <c:v>0.19227783165608722</c:v>
                </c:pt>
                <c:pt idx="4906">
                  <c:v>0.19232605961108848</c:v>
                </c:pt>
                <c:pt idx="4907">
                  <c:v>0.19237429118885163</c:v>
                </c:pt>
                <c:pt idx="4908">
                  <c:v>0.19242252638933993</c:v>
                </c:pt>
                <c:pt idx="4909">
                  <c:v>0.19247076521251669</c:v>
                </c:pt>
                <c:pt idx="4910">
                  <c:v>0.19251900765834529</c:v>
                </c:pt>
                <c:pt idx="4911">
                  <c:v>0.19256725372678909</c:v>
                </c:pt>
                <c:pt idx="4912">
                  <c:v>0.1926155034178115</c:v>
                </c:pt>
                <c:pt idx="4913">
                  <c:v>0.19266375673137576</c:v>
                </c:pt>
                <c:pt idx="4914">
                  <c:v>0.1927120136674452</c:v>
                </c:pt>
                <c:pt idx="4915">
                  <c:v>0.19276027422598332</c:v>
                </c:pt>
                <c:pt idx="4916">
                  <c:v>0.19280853840695331</c:v>
                </c:pt>
                <c:pt idx="4917">
                  <c:v>0.19285680621031859</c:v>
                </c:pt>
                <c:pt idx="4918">
                  <c:v>0.19290507763604248</c:v>
                </c:pt>
                <c:pt idx="4919">
                  <c:v>0.19295335268408839</c:v>
                </c:pt>
                <c:pt idx="4920">
                  <c:v>0.19300163135441953</c:v>
                </c:pt>
                <c:pt idx="4921">
                  <c:v>0.19304991364699936</c:v>
                </c:pt>
                <c:pt idx="4922">
                  <c:v>0.19309819956179122</c:v>
                </c:pt>
                <c:pt idx="4923">
                  <c:v>0.19314648909875839</c:v>
                </c:pt>
                <c:pt idx="4924">
                  <c:v>0.19319478225786429</c:v>
                </c:pt>
                <c:pt idx="4925">
                  <c:v>0.19324307903907226</c:v>
                </c:pt>
                <c:pt idx="4926">
                  <c:v>0.19329137944234562</c:v>
                </c:pt>
                <c:pt idx="4927">
                  <c:v>0.19333968346764766</c:v>
                </c:pt>
                <c:pt idx="4928">
                  <c:v>0.19338799111494179</c:v>
                </c:pt>
                <c:pt idx="4929">
                  <c:v>0.19343630238419132</c:v>
                </c:pt>
                <c:pt idx="4930">
                  <c:v>0.1934846172753597</c:v>
                </c:pt>
                <c:pt idx="4931">
                  <c:v>0.19353293578841016</c:v>
                </c:pt>
                <c:pt idx="4932">
                  <c:v>0.19358125792330608</c:v>
                </c:pt>
                <c:pt idx="4933">
                  <c:v>0.19362958368001087</c:v>
                </c:pt>
                <c:pt idx="4934">
                  <c:v>0.19367791305848781</c:v>
                </c:pt>
                <c:pt idx="4935">
                  <c:v>0.1937262460587002</c:v>
                </c:pt>
                <c:pt idx="4936">
                  <c:v>0.19377458268061143</c:v>
                </c:pt>
                <c:pt idx="4937">
                  <c:v>0.1938229229241849</c:v>
                </c:pt>
                <c:pt idx="4938">
                  <c:v>0.19387126678938393</c:v>
                </c:pt>
                <c:pt idx="4939">
                  <c:v>0.19391961427617183</c:v>
                </c:pt>
                <c:pt idx="4940">
                  <c:v>0.19396796538451194</c:v>
                </c:pt>
                <c:pt idx="4941">
                  <c:v>0.1940163201143677</c:v>
                </c:pt>
                <c:pt idx="4942">
                  <c:v>0.19406467846570236</c:v>
                </c:pt>
                <c:pt idx="4943">
                  <c:v>0.19411304043847924</c:v>
                </c:pt>
                <c:pt idx="4944">
                  <c:v>0.19416140603266177</c:v>
                </c:pt>
                <c:pt idx="4945">
                  <c:v>0.19420977524821328</c:v>
                </c:pt>
                <c:pt idx="4946">
                  <c:v>0.19425814808509709</c:v>
                </c:pt>
                <c:pt idx="4947">
                  <c:v>0.1943065245432766</c:v>
                </c:pt>
                <c:pt idx="4948">
                  <c:v>0.19435490462271512</c:v>
                </c:pt>
                <c:pt idx="4949">
                  <c:v>0.19440328832337592</c:v>
                </c:pt>
                <c:pt idx="4950">
                  <c:v>0.19445167564522245</c:v>
                </c:pt>
                <c:pt idx="4951">
                  <c:v>0.19450006658821803</c:v>
                </c:pt>
                <c:pt idx="4952">
                  <c:v>0.19454846115232602</c:v>
                </c:pt>
                <c:pt idx="4953">
                  <c:v>0.19459685933750973</c:v>
                </c:pt>
                <c:pt idx="4954">
                  <c:v>0.19464526114373248</c:v>
                </c:pt>
                <c:pt idx="4955">
                  <c:v>0.19469366657095774</c:v>
                </c:pt>
                <c:pt idx="4956">
                  <c:v>0.19474207561914877</c:v>
                </c:pt>
                <c:pt idx="4957">
                  <c:v>0.19479048828826884</c:v>
                </c:pt>
                <c:pt idx="4958">
                  <c:v>0.19483890457828143</c:v>
                </c:pt>
                <c:pt idx="4959">
                  <c:v>0.19488732448914983</c:v>
                </c:pt>
                <c:pt idx="4960">
                  <c:v>0.19493574802083735</c:v>
                </c:pt>
                <c:pt idx="4961">
                  <c:v>0.19498417517330743</c:v>
                </c:pt>
                <c:pt idx="4962">
                  <c:v>0.19503260594652339</c:v>
                </c:pt>
                <c:pt idx="4963">
                  <c:v>0.19508104034044849</c:v>
                </c:pt>
                <c:pt idx="4964">
                  <c:v>0.19512947835504613</c:v>
                </c:pt>
                <c:pt idx="4965">
                  <c:v>0.19517791999027964</c:v>
                </c:pt>
                <c:pt idx="4966">
                  <c:v>0.1952263652461125</c:v>
                </c:pt>
                <c:pt idx="4967">
                  <c:v>0.19527481412250783</c:v>
                </c:pt>
                <c:pt idx="4968">
                  <c:v>0.19532326661942914</c:v>
                </c:pt>
                <c:pt idx="4969">
                  <c:v>0.19537172273683973</c:v>
                </c:pt>
                <c:pt idx="4970">
                  <c:v>0.19542018247470291</c:v>
                </c:pt>
                <c:pt idx="4971">
                  <c:v>0.19546864583298204</c:v>
                </c:pt>
                <c:pt idx="4972">
                  <c:v>0.19551711281164053</c:v>
                </c:pt>
                <c:pt idx="4973">
                  <c:v>0.1955655834106417</c:v>
                </c:pt>
                <c:pt idx="4974">
                  <c:v>0.19561405762994882</c:v>
                </c:pt>
                <c:pt idx="4975">
                  <c:v>0.19566253546952533</c:v>
                </c:pt>
                <c:pt idx="4976">
                  <c:v>0.19571101692933454</c:v>
                </c:pt>
                <c:pt idx="4977">
                  <c:v>0.19575950200933973</c:v>
                </c:pt>
                <c:pt idx="4978">
                  <c:v>0.19580799070950439</c:v>
                </c:pt>
                <c:pt idx="4979">
                  <c:v>0.19585648302979172</c:v>
                </c:pt>
                <c:pt idx="4980">
                  <c:v>0.19590497897016521</c:v>
                </c:pt>
                <c:pt idx="4981">
                  <c:v>0.19595347853058806</c:v>
                </c:pt>
                <c:pt idx="4982">
                  <c:v>0.19600198171102373</c:v>
                </c:pt>
                <c:pt idx="4983">
                  <c:v>0.19605048851143553</c:v>
                </c:pt>
                <c:pt idx="4984">
                  <c:v>0.19609899893178676</c:v>
                </c:pt>
                <c:pt idx="4985">
                  <c:v>0.19614751297204081</c:v>
                </c:pt>
                <c:pt idx="4986">
                  <c:v>0.19619603063216098</c:v>
                </c:pt>
                <c:pt idx="4987">
                  <c:v>0.19624455191211079</c:v>
                </c:pt>
                <c:pt idx="4988">
                  <c:v>0.19629307681185337</c:v>
                </c:pt>
                <c:pt idx="4989">
                  <c:v>0.19634160533135211</c:v>
                </c:pt>
                <c:pt idx="4990">
                  <c:v>0.19639013747057041</c:v>
                </c:pt>
                <c:pt idx="4991">
                  <c:v>0.19643867322947164</c:v>
                </c:pt>
                <c:pt idx="4992">
                  <c:v>0.19648721260801907</c:v>
                </c:pt>
                <c:pt idx="4993">
                  <c:v>0.19653575560617612</c:v>
                </c:pt>
                <c:pt idx="4994">
                  <c:v>0.1965843022239061</c:v>
                </c:pt>
                <c:pt idx="4995">
                  <c:v>0.19663285246117232</c:v>
                </c:pt>
                <c:pt idx="4996">
                  <c:v>0.19668140631793818</c:v>
                </c:pt>
                <c:pt idx="4997">
                  <c:v>0.19672996379416699</c:v>
                </c:pt>
                <c:pt idx="4998">
                  <c:v>0.19677852488982214</c:v>
                </c:pt>
                <c:pt idx="4999">
                  <c:v>0.19682708960486694</c:v>
                </c:pt>
                <c:pt idx="5000">
                  <c:v>0.19687565793926476</c:v>
                </c:pt>
                <c:pt idx="5001">
                  <c:v>0.19692422989297895</c:v>
                </c:pt>
                <c:pt idx="5002">
                  <c:v>0.19697280546597279</c:v>
                </c:pt>
                <c:pt idx="5003">
                  <c:v>0.1970213846582097</c:v>
                </c:pt>
                <c:pt idx="5004">
                  <c:v>0.19706996746965297</c:v>
                </c:pt>
                <c:pt idx="5005">
                  <c:v>0.19711855390026603</c:v>
                </c:pt>
                <c:pt idx="5006">
                  <c:v>0.19716714395001217</c:v>
                </c:pt>
                <c:pt idx="5007">
                  <c:v>0.19721573761885469</c:v>
                </c:pt>
                <c:pt idx="5008">
                  <c:v>0.19726433490675707</c:v>
                </c:pt>
                <c:pt idx="5009">
                  <c:v>0.19731293581368248</c:v>
                </c:pt>
                <c:pt idx="5010">
                  <c:v>0.19736154033959441</c:v>
                </c:pt>
                <c:pt idx="5011">
                  <c:v>0.19741014848445607</c:v>
                </c:pt>
                <c:pt idx="5012">
                  <c:v>0.197458760248231</c:v>
                </c:pt>
                <c:pt idx="5013">
                  <c:v>0.19750737563088241</c:v>
                </c:pt>
                <c:pt idx="5014">
                  <c:v>0.19755599463237364</c:v>
                </c:pt>
                <c:pt idx="5015">
                  <c:v>0.19760461725266809</c:v>
                </c:pt>
                <c:pt idx="5016">
                  <c:v>0.19765324349172914</c:v>
                </c:pt>
                <c:pt idx="5017">
                  <c:v>0.19770187334951994</c:v>
                </c:pt>
                <c:pt idx="5018">
                  <c:v>0.19775050682600409</c:v>
                </c:pt>
                <c:pt idx="5019">
                  <c:v>0.19779914392114484</c:v>
                </c:pt>
                <c:pt idx="5020">
                  <c:v>0.19784778463490543</c:v>
                </c:pt>
                <c:pt idx="5021">
                  <c:v>0.19789642896724938</c:v>
                </c:pt>
                <c:pt idx="5022">
                  <c:v>0.19794507691813987</c:v>
                </c:pt>
                <c:pt idx="5023">
                  <c:v>0.1979937284875404</c:v>
                </c:pt>
                <c:pt idx="5024">
                  <c:v>0.19804238367541421</c:v>
                </c:pt>
                <c:pt idx="5025">
                  <c:v>0.19809104248172466</c:v>
                </c:pt>
                <c:pt idx="5026">
                  <c:v>0.1981397049064352</c:v>
                </c:pt>
                <c:pt idx="5027">
                  <c:v>0.19818837094950906</c:v>
                </c:pt>
                <c:pt idx="5028">
                  <c:v>0.19823704061090958</c:v>
                </c:pt>
                <c:pt idx="5029">
                  <c:v>0.19828571389060015</c:v>
                </c:pt>
                <c:pt idx="5030">
                  <c:v>0.19833439078854412</c:v>
                </c:pt>
                <c:pt idx="5031">
                  <c:v>0.19838307130470484</c:v>
                </c:pt>
                <c:pt idx="5032">
                  <c:v>0.19843175543904562</c:v>
                </c:pt>
                <c:pt idx="5033">
                  <c:v>0.19848044319152991</c:v>
                </c:pt>
                <c:pt idx="5034">
                  <c:v>0.19852913456212085</c:v>
                </c:pt>
                <c:pt idx="5035">
                  <c:v>0.19857782955078199</c:v>
                </c:pt>
                <c:pt idx="5036">
                  <c:v>0.19862652815747661</c:v>
                </c:pt>
                <c:pt idx="5037">
                  <c:v>0.19867523038216803</c:v>
                </c:pt>
                <c:pt idx="5038">
                  <c:v>0.19872393622481957</c:v>
                </c:pt>
                <c:pt idx="5039">
                  <c:v>0.19877264568539463</c:v>
                </c:pt>
                <c:pt idx="5040">
                  <c:v>0.19882135876385656</c:v>
                </c:pt>
                <c:pt idx="5041">
                  <c:v>0.19887007546016877</c:v>
                </c:pt>
                <c:pt idx="5042">
                  <c:v>0.19891879577429442</c:v>
                </c:pt>
                <c:pt idx="5043">
                  <c:v>0.19896751970619694</c:v>
                </c:pt>
                <c:pt idx="5044">
                  <c:v>0.19901624725583977</c:v>
                </c:pt>
                <c:pt idx="5045">
                  <c:v>0.19906497842318618</c:v>
                </c:pt>
                <c:pt idx="5046">
                  <c:v>0.19911371320819948</c:v>
                </c:pt>
                <c:pt idx="5047">
                  <c:v>0.19916245161084309</c:v>
                </c:pt>
                <c:pt idx="5048">
                  <c:v>0.19921119363108034</c:v>
                </c:pt>
                <c:pt idx="5049">
                  <c:v>0.19925993926887453</c:v>
                </c:pt>
                <c:pt idx="5050">
                  <c:v>0.19930868852418901</c:v>
                </c:pt>
                <c:pt idx="5051">
                  <c:v>0.19935744139698722</c:v>
                </c:pt>
                <c:pt idx="5052">
                  <c:v>0.19940619788723238</c:v>
                </c:pt>
                <c:pt idx="5053">
                  <c:v>0.19945495799488788</c:v>
                </c:pt>
                <c:pt idx="5054">
                  <c:v>0.19950372171991712</c:v>
                </c:pt>
                <c:pt idx="5055">
                  <c:v>0.19955248906228346</c:v>
                </c:pt>
                <c:pt idx="5056">
                  <c:v>0.19960126002195008</c:v>
                </c:pt>
                <c:pt idx="5057">
                  <c:v>0.19965003459888048</c:v>
                </c:pt>
                <c:pt idx="5058">
                  <c:v>0.19969881279303797</c:v>
                </c:pt>
                <c:pt idx="5059">
                  <c:v>0.19974759460438588</c:v>
                </c:pt>
                <c:pt idx="5060">
                  <c:v>0.19979638003288758</c:v>
                </c:pt>
                <c:pt idx="5061">
                  <c:v>0.19984516907850641</c:v>
                </c:pt>
                <c:pt idx="5062">
                  <c:v>0.19989396174120572</c:v>
                </c:pt>
                <c:pt idx="5063">
                  <c:v>0.19994275802094882</c:v>
                </c:pt>
                <c:pt idx="5064">
                  <c:v>0.19999155791769904</c:v>
                </c:pt>
                <c:pt idx="5065">
                  <c:v>0.20004036143141979</c:v>
                </c:pt>
                <c:pt idx="5066">
                  <c:v>0.20008916856207445</c:v>
                </c:pt>
                <c:pt idx="5067">
                  <c:v>0.20013797930962632</c:v>
                </c:pt>
                <c:pt idx="5068">
                  <c:v>0.20018679367403866</c:v>
                </c:pt>
                <c:pt idx="5069">
                  <c:v>0.20023561165527495</c:v>
                </c:pt>
                <c:pt idx="5070">
                  <c:v>0.20028443325329845</c:v>
                </c:pt>
                <c:pt idx="5071">
                  <c:v>0.20033325846807254</c:v>
                </c:pt>
                <c:pt idx="5072">
                  <c:v>0.20038208729956053</c:v>
                </c:pt>
                <c:pt idx="5073">
                  <c:v>0.20043091974772587</c:v>
                </c:pt>
                <c:pt idx="5074">
                  <c:v>0.20047975581253177</c:v>
                </c:pt>
                <c:pt idx="5075">
                  <c:v>0.20052859549394164</c:v>
                </c:pt>
                <c:pt idx="5076">
                  <c:v>0.20057743879191892</c:v>
                </c:pt>
                <c:pt idx="5077">
                  <c:v>0.20062628570642674</c:v>
                </c:pt>
                <c:pt idx="5078">
                  <c:v>0.20067513623742864</c:v>
                </c:pt>
                <c:pt idx="5079">
                  <c:v>0.20072399038488783</c:v>
                </c:pt>
                <c:pt idx="5080">
                  <c:v>0.20077284814876778</c:v>
                </c:pt>
                <c:pt idx="5081">
                  <c:v>0.20082170952903172</c:v>
                </c:pt>
                <c:pt idx="5082">
                  <c:v>0.20087057452564314</c:v>
                </c:pt>
                <c:pt idx="5083">
                  <c:v>0.20091944313856522</c:v>
                </c:pt>
                <c:pt idx="5084">
                  <c:v>0.20096831536776141</c:v>
                </c:pt>
                <c:pt idx="5085">
                  <c:v>0.20101719121319506</c:v>
                </c:pt>
                <c:pt idx="5086">
                  <c:v>0.20106607067482943</c:v>
                </c:pt>
                <c:pt idx="5087">
                  <c:v>0.20111495375262797</c:v>
                </c:pt>
                <c:pt idx="5088">
                  <c:v>0.20116384044655397</c:v>
                </c:pt>
                <c:pt idx="5089">
                  <c:v>0.20121273075657078</c:v>
                </c:pt>
                <c:pt idx="5090">
                  <c:v>0.20126162468264178</c:v>
                </c:pt>
                <c:pt idx="5091">
                  <c:v>0.20131052222473023</c:v>
                </c:pt>
                <c:pt idx="5092">
                  <c:v>0.20135942338279955</c:v>
                </c:pt>
                <c:pt idx="5093">
                  <c:v>0.20140832815681309</c:v>
                </c:pt>
                <c:pt idx="5094">
                  <c:v>0.20145723654673417</c:v>
                </c:pt>
                <c:pt idx="5095">
                  <c:v>0.20150614855252619</c:v>
                </c:pt>
                <c:pt idx="5096">
                  <c:v>0.20155506417415237</c:v>
                </c:pt>
                <c:pt idx="5097">
                  <c:v>0.20160398341157615</c:v>
                </c:pt>
                <c:pt idx="5098">
                  <c:v>0.2016529062647609</c:v>
                </c:pt>
                <c:pt idx="5099">
                  <c:v>0.2017018327336699</c:v>
                </c:pt>
                <c:pt idx="5100">
                  <c:v>0.20175076281826651</c:v>
                </c:pt>
                <c:pt idx="5101">
                  <c:v>0.20179969651851415</c:v>
                </c:pt>
                <c:pt idx="5102">
                  <c:v>0.20184863383437607</c:v>
                </c:pt>
                <c:pt idx="5103">
                  <c:v>0.20189757476581563</c:v>
                </c:pt>
                <c:pt idx="5104">
                  <c:v>0.2019465193127962</c:v>
                </c:pt>
                <c:pt idx="5105">
                  <c:v>0.20199546747528113</c:v>
                </c:pt>
                <c:pt idx="5106">
                  <c:v>0.2020444192532338</c:v>
                </c:pt>
                <c:pt idx="5107">
                  <c:v>0.20209337464661747</c:v>
                </c:pt>
                <c:pt idx="5108">
                  <c:v>0.20214233365539558</c:v>
                </c:pt>
                <c:pt idx="5109">
                  <c:v>0.20219129627953142</c:v>
                </c:pt>
                <c:pt idx="5110">
                  <c:v>0.2022402625189883</c:v>
                </c:pt>
                <c:pt idx="5111">
                  <c:v>0.20228923237372962</c:v>
                </c:pt>
                <c:pt idx="5112">
                  <c:v>0.20233820584371875</c:v>
                </c:pt>
                <c:pt idx="5113">
                  <c:v>0.202387182928919</c:v>
                </c:pt>
                <c:pt idx="5114">
                  <c:v>0.20243616362929368</c:v>
                </c:pt>
                <c:pt idx="5115">
                  <c:v>0.20248514794480618</c:v>
                </c:pt>
                <c:pt idx="5116">
                  <c:v>0.20253413587541994</c:v>
                </c:pt>
                <c:pt idx="5117">
                  <c:v>0.20258312742109813</c:v>
                </c:pt>
                <c:pt idx="5118">
                  <c:v>0.20263212258180413</c:v>
                </c:pt>
                <c:pt idx="5119">
                  <c:v>0.20268112135750144</c:v>
                </c:pt>
                <c:pt idx="5120">
                  <c:v>0.20273012374815322</c:v>
                </c:pt>
                <c:pt idx="5121">
                  <c:v>0.20277912975372289</c:v>
                </c:pt>
                <c:pt idx="5122">
                  <c:v>0.20282813937417382</c:v>
                </c:pt>
                <c:pt idx="5123">
                  <c:v>0.20287715260946937</c:v>
                </c:pt>
                <c:pt idx="5124">
                  <c:v>0.20292616945957279</c:v>
                </c:pt>
                <c:pt idx="5125">
                  <c:v>0.20297518992444752</c:v>
                </c:pt>
                <c:pt idx="5126">
                  <c:v>0.2030242140040569</c:v>
                </c:pt>
                <c:pt idx="5127">
                  <c:v>0.20307324169836422</c:v>
                </c:pt>
                <c:pt idx="5128">
                  <c:v>0.20312227300733285</c:v>
                </c:pt>
                <c:pt idx="5129">
                  <c:v>0.20317130793092614</c:v>
                </c:pt>
                <c:pt idx="5130">
                  <c:v>0.20322034646910744</c:v>
                </c:pt>
                <c:pt idx="5131">
                  <c:v>0.2032693886218401</c:v>
                </c:pt>
                <c:pt idx="5132">
                  <c:v>0.20331843438908748</c:v>
                </c:pt>
                <c:pt idx="5133">
                  <c:v>0.2033674837708129</c:v>
                </c:pt>
                <c:pt idx="5134">
                  <c:v>0.20341653676697971</c:v>
                </c:pt>
                <c:pt idx="5135">
                  <c:v>0.20346559337755124</c:v>
                </c:pt>
                <c:pt idx="5136">
                  <c:v>0.20351465360249088</c:v>
                </c:pt>
                <c:pt idx="5137">
                  <c:v>0.20356371744176191</c:v>
                </c:pt>
                <c:pt idx="5138">
                  <c:v>0.20361278489532778</c:v>
                </c:pt>
                <c:pt idx="5139">
                  <c:v>0.2036618559631517</c:v>
                </c:pt>
                <c:pt idx="5140">
                  <c:v>0.20371093064519716</c:v>
                </c:pt>
                <c:pt idx="5141">
                  <c:v>0.20376000894142743</c:v>
                </c:pt>
                <c:pt idx="5142">
                  <c:v>0.20380909085180585</c:v>
                </c:pt>
                <c:pt idx="5143">
                  <c:v>0.20385817637629577</c:v>
                </c:pt>
                <c:pt idx="5144">
                  <c:v>0.20390726551486055</c:v>
                </c:pt>
                <c:pt idx="5145">
                  <c:v>0.20395635826746353</c:v>
                </c:pt>
                <c:pt idx="5146">
                  <c:v>0.20400545463406808</c:v>
                </c:pt>
                <c:pt idx="5147">
                  <c:v>0.20405455461463748</c:v>
                </c:pt>
                <c:pt idx="5148">
                  <c:v>0.20410365820913515</c:v>
                </c:pt>
                <c:pt idx="5149">
                  <c:v>0.20415276541752442</c:v>
                </c:pt>
                <c:pt idx="5150">
                  <c:v>0.20420187623976857</c:v>
                </c:pt>
                <c:pt idx="5151">
                  <c:v>0.20425099067583105</c:v>
                </c:pt>
                <c:pt idx="5152">
                  <c:v>0.20430010872567511</c:v>
                </c:pt>
                <c:pt idx="5153">
                  <c:v>0.20434923038926417</c:v>
                </c:pt>
                <c:pt idx="5154">
                  <c:v>0.2043983556665615</c:v>
                </c:pt>
                <c:pt idx="5155">
                  <c:v>0.20444748455753059</c:v>
                </c:pt>
                <c:pt idx="5156">
                  <c:v>0.20449661706213465</c:v>
                </c:pt>
                <c:pt idx="5157">
                  <c:v>0.20454575318033705</c:v>
                </c:pt>
                <c:pt idx="5158">
                  <c:v>0.20459489291210112</c:v>
                </c:pt>
                <c:pt idx="5159">
                  <c:v>0.20464403625739028</c:v>
                </c:pt>
                <c:pt idx="5160">
                  <c:v>0.20469318321616781</c:v>
                </c:pt>
                <c:pt idx="5161">
                  <c:v>0.20474233378839707</c:v>
                </c:pt>
                <c:pt idx="5162">
                  <c:v>0.20479148797404151</c:v>
                </c:pt>
                <c:pt idx="5163">
                  <c:v>0.20484064577306427</c:v>
                </c:pt>
                <c:pt idx="5164">
                  <c:v>0.20488980718542882</c:v>
                </c:pt>
                <c:pt idx="5165">
                  <c:v>0.2049389722110985</c:v>
                </c:pt>
                <c:pt idx="5166">
                  <c:v>0.20498814085003669</c:v>
                </c:pt>
                <c:pt idx="5167">
                  <c:v>0.20503731310220669</c:v>
                </c:pt>
                <c:pt idx="5168">
                  <c:v>0.20508648896757184</c:v>
                </c:pt>
                <c:pt idx="5169">
                  <c:v>0.20513566844609554</c:v>
                </c:pt>
                <c:pt idx="5170">
                  <c:v>0.20518485153774108</c:v>
                </c:pt>
                <c:pt idx="5171">
                  <c:v>0.20523403824247174</c:v>
                </c:pt>
                <c:pt idx="5172">
                  <c:v>0.205283228560251</c:v>
                </c:pt>
                <c:pt idx="5173">
                  <c:v>0.20533242249104222</c:v>
                </c:pt>
                <c:pt idx="5174">
                  <c:v>0.20538162003480862</c:v>
                </c:pt>
                <c:pt idx="5175">
                  <c:v>0.2054308211915136</c:v>
                </c:pt>
                <c:pt idx="5176">
                  <c:v>0.20548002596112055</c:v>
                </c:pt>
                <c:pt idx="5177">
                  <c:v>0.20552923434359271</c:v>
                </c:pt>
                <c:pt idx="5178">
                  <c:v>0.20557844633889349</c:v>
                </c:pt>
                <c:pt idx="5179">
                  <c:v>0.20562766194698631</c:v>
                </c:pt>
                <c:pt idx="5180">
                  <c:v>0.20567688116783445</c:v>
                </c:pt>
                <c:pt idx="5181">
                  <c:v>0.20572610400140123</c:v>
                </c:pt>
                <c:pt idx="5182">
                  <c:v>0.20577533044765001</c:v>
                </c:pt>
                <c:pt idx="5183">
                  <c:v>0.20582456050654419</c:v>
                </c:pt>
                <c:pt idx="5184">
                  <c:v>0.20587379417804702</c:v>
                </c:pt>
                <c:pt idx="5185">
                  <c:v>0.2059230314621219</c:v>
                </c:pt>
                <c:pt idx="5186">
                  <c:v>0.20597227235873219</c:v>
                </c:pt>
                <c:pt idx="5187">
                  <c:v>0.2060215168678412</c:v>
                </c:pt>
                <c:pt idx="5188">
                  <c:v>0.20607076498941235</c:v>
                </c:pt>
                <c:pt idx="5189">
                  <c:v>0.20612001672340888</c:v>
                </c:pt>
                <c:pt idx="5190">
                  <c:v>0.20616927206979418</c:v>
                </c:pt>
                <c:pt idx="5191">
                  <c:v>0.20621853102853166</c:v>
                </c:pt>
                <c:pt idx="5192">
                  <c:v>0.20626779359958458</c:v>
                </c:pt>
                <c:pt idx="5193">
                  <c:v>0.20631705978291631</c:v>
                </c:pt>
                <c:pt idx="5194">
                  <c:v>0.20636632957849027</c:v>
                </c:pt>
                <c:pt idx="5195">
                  <c:v>0.20641560298626965</c:v>
                </c:pt>
                <c:pt idx="5196">
                  <c:v>0.2064648800062179</c:v>
                </c:pt>
                <c:pt idx="5197">
                  <c:v>0.20651416063829839</c:v>
                </c:pt>
                <c:pt idx="5198">
                  <c:v>0.20656344488247441</c:v>
                </c:pt>
                <c:pt idx="5199">
                  <c:v>0.20661273273870931</c:v>
                </c:pt>
              </c:numCache>
            </c:numRef>
          </c:yVal>
          <c:smooth val="0"/>
        </c:ser>
        <c:ser>
          <c:idx val="3"/>
          <c:order val="3"/>
          <c:tx>
            <c:strRef>
              <c:f>Table!$I$2</c:f>
              <c:strCache>
                <c:ptCount val="1"/>
                <c:pt idx="0">
                  <c:v>Predict PB</c:v>
                </c:pt>
              </c:strCache>
            </c:strRef>
          </c:tx>
          <c:spPr>
            <a:ln w="25400" cap="rnd">
              <a:noFill/>
              <a:round/>
            </a:ln>
            <a:effectLst/>
          </c:spPr>
          <c:marker>
            <c:symbol val="square"/>
            <c:size val="5"/>
            <c:spPr>
              <a:solidFill>
                <a:schemeClr val="accent1"/>
              </a:solidFill>
              <a:ln w="9525">
                <a:solidFill>
                  <a:schemeClr val="accent1"/>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xVal>
            <c:numRef>
              <c:f>Table!$A$3:$A$5202</c:f>
              <c:numCache>
                <c:formatCode>0.00</c:formatCode>
                <c:ptCount val="5200"/>
                <c:pt idx="0">
                  <c:v>0.01</c:v>
                </c:pt>
                <c:pt idx="1">
                  <c:v>0.02</c:v>
                </c:pt>
                <c:pt idx="2">
                  <c:v>0.03</c:v>
                </c:pt>
                <c:pt idx="3">
                  <c:v>0.04</c:v>
                </c:pt>
                <c:pt idx="4">
                  <c:v>0.05</c:v>
                </c:pt>
                <c:pt idx="5">
                  <c:v>0.06</c:v>
                </c:pt>
                <c:pt idx="6">
                  <c:v>7.0000000000000007E-2</c:v>
                </c:pt>
                <c:pt idx="7">
                  <c:v>0.08</c:v>
                </c:pt>
                <c:pt idx="8">
                  <c:v>0.09</c:v>
                </c:pt>
                <c:pt idx="9">
                  <c:v>0.1</c:v>
                </c:pt>
                <c:pt idx="10">
                  <c:v>0.11</c:v>
                </c:pt>
                <c:pt idx="11">
                  <c:v>0.12</c:v>
                </c:pt>
                <c:pt idx="12">
                  <c:v>0.13</c:v>
                </c:pt>
                <c:pt idx="13">
                  <c:v>0.14000000000000001</c:v>
                </c:pt>
                <c:pt idx="14">
                  <c:v>0.15</c:v>
                </c:pt>
                <c:pt idx="15">
                  <c:v>0.16</c:v>
                </c:pt>
                <c:pt idx="16">
                  <c:v>0.17</c:v>
                </c:pt>
                <c:pt idx="17">
                  <c:v>0.18</c:v>
                </c:pt>
                <c:pt idx="18">
                  <c:v>0.19</c:v>
                </c:pt>
                <c:pt idx="19">
                  <c:v>0.2</c:v>
                </c:pt>
                <c:pt idx="20">
                  <c:v>0.21</c:v>
                </c:pt>
                <c:pt idx="21">
                  <c:v>0.22</c:v>
                </c:pt>
                <c:pt idx="22">
                  <c:v>0.23</c:v>
                </c:pt>
                <c:pt idx="23">
                  <c:v>0.24</c:v>
                </c:pt>
                <c:pt idx="24">
                  <c:v>0.25</c:v>
                </c:pt>
                <c:pt idx="25">
                  <c:v>0.26</c:v>
                </c:pt>
                <c:pt idx="26">
                  <c:v>0.27</c:v>
                </c:pt>
                <c:pt idx="27">
                  <c:v>0.28000000000000003</c:v>
                </c:pt>
                <c:pt idx="28">
                  <c:v>0.28999999999999998</c:v>
                </c:pt>
                <c:pt idx="29">
                  <c:v>0.3</c:v>
                </c:pt>
                <c:pt idx="30">
                  <c:v>0.31</c:v>
                </c:pt>
                <c:pt idx="31">
                  <c:v>0.32</c:v>
                </c:pt>
                <c:pt idx="32">
                  <c:v>0.33</c:v>
                </c:pt>
                <c:pt idx="33">
                  <c:v>0.34</c:v>
                </c:pt>
                <c:pt idx="34">
                  <c:v>0.35</c:v>
                </c:pt>
                <c:pt idx="35">
                  <c:v>0.36</c:v>
                </c:pt>
                <c:pt idx="36">
                  <c:v>0.37</c:v>
                </c:pt>
                <c:pt idx="37">
                  <c:v>0.38</c:v>
                </c:pt>
                <c:pt idx="38">
                  <c:v>0.39</c:v>
                </c:pt>
                <c:pt idx="39">
                  <c:v>0.4</c:v>
                </c:pt>
                <c:pt idx="40">
                  <c:v>0.41</c:v>
                </c:pt>
                <c:pt idx="41">
                  <c:v>0.42</c:v>
                </c:pt>
                <c:pt idx="42">
                  <c:v>0.43</c:v>
                </c:pt>
                <c:pt idx="43">
                  <c:v>0.44</c:v>
                </c:pt>
                <c:pt idx="44">
                  <c:v>0.45</c:v>
                </c:pt>
                <c:pt idx="45">
                  <c:v>0.46</c:v>
                </c:pt>
                <c:pt idx="46">
                  <c:v>0.47</c:v>
                </c:pt>
                <c:pt idx="47">
                  <c:v>0.48</c:v>
                </c:pt>
                <c:pt idx="48">
                  <c:v>0.49</c:v>
                </c:pt>
                <c:pt idx="49">
                  <c:v>0.5</c:v>
                </c:pt>
                <c:pt idx="50">
                  <c:v>0.51</c:v>
                </c:pt>
                <c:pt idx="51">
                  <c:v>0.52</c:v>
                </c:pt>
                <c:pt idx="52">
                  <c:v>0.53</c:v>
                </c:pt>
                <c:pt idx="53">
                  <c:v>0.54</c:v>
                </c:pt>
                <c:pt idx="54">
                  <c:v>0.55000000000000004</c:v>
                </c:pt>
                <c:pt idx="55">
                  <c:v>0.56000000000000005</c:v>
                </c:pt>
                <c:pt idx="56">
                  <c:v>0.56999999999999995</c:v>
                </c:pt>
                <c:pt idx="57">
                  <c:v>0.57999999999999996</c:v>
                </c:pt>
                <c:pt idx="58">
                  <c:v>0.59</c:v>
                </c:pt>
                <c:pt idx="59">
                  <c:v>0.6</c:v>
                </c:pt>
                <c:pt idx="60">
                  <c:v>0.61</c:v>
                </c:pt>
                <c:pt idx="61">
                  <c:v>0.62</c:v>
                </c:pt>
                <c:pt idx="62">
                  <c:v>0.63</c:v>
                </c:pt>
                <c:pt idx="63">
                  <c:v>0.64</c:v>
                </c:pt>
                <c:pt idx="64">
                  <c:v>0.65</c:v>
                </c:pt>
                <c:pt idx="65">
                  <c:v>0.66</c:v>
                </c:pt>
                <c:pt idx="66">
                  <c:v>0.67</c:v>
                </c:pt>
                <c:pt idx="67">
                  <c:v>0.68</c:v>
                </c:pt>
                <c:pt idx="68">
                  <c:v>0.69</c:v>
                </c:pt>
                <c:pt idx="69">
                  <c:v>0.7</c:v>
                </c:pt>
                <c:pt idx="70">
                  <c:v>0.71</c:v>
                </c:pt>
                <c:pt idx="71">
                  <c:v>0.72</c:v>
                </c:pt>
                <c:pt idx="72">
                  <c:v>0.73</c:v>
                </c:pt>
                <c:pt idx="73">
                  <c:v>0.74</c:v>
                </c:pt>
                <c:pt idx="74">
                  <c:v>0.75</c:v>
                </c:pt>
                <c:pt idx="75">
                  <c:v>0.76</c:v>
                </c:pt>
                <c:pt idx="76">
                  <c:v>0.77</c:v>
                </c:pt>
                <c:pt idx="77">
                  <c:v>0.78</c:v>
                </c:pt>
                <c:pt idx="78">
                  <c:v>0.79</c:v>
                </c:pt>
                <c:pt idx="79">
                  <c:v>0.8</c:v>
                </c:pt>
                <c:pt idx="80">
                  <c:v>0.81</c:v>
                </c:pt>
                <c:pt idx="81">
                  <c:v>0.82</c:v>
                </c:pt>
                <c:pt idx="82">
                  <c:v>0.83</c:v>
                </c:pt>
                <c:pt idx="83">
                  <c:v>0.84</c:v>
                </c:pt>
                <c:pt idx="84">
                  <c:v>0.85</c:v>
                </c:pt>
                <c:pt idx="85">
                  <c:v>0.86</c:v>
                </c:pt>
                <c:pt idx="86">
                  <c:v>0.87</c:v>
                </c:pt>
                <c:pt idx="87">
                  <c:v>0.88</c:v>
                </c:pt>
                <c:pt idx="88">
                  <c:v>0.89</c:v>
                </c:pt>
                <c:pt idx="89">
                  <c:v>0.9</c:v>
                </c:pt>
                <c:pt idx="90">
                  <c:v>0.91</c:v>
                </c:pt>
                <c:pt idx="91">
                  <c:v>0.92</c:v>
                </c:pt>
                <c:pt idx="92">
                  <c:v>0.93</c:v>
                </c:pt>
                <c:pt idx="93">
                  <c:v>0.94</c:v>
                </c:pt>
                <c:pt idx="94">
                  <c:v>0.95</c:v>
                </c:pt>
                <c:pt idx="95">
                  <c:v>0.96</c:v>
                </c:pt>
                <c:pt idx="96">
                  <c:v>0.97</c:v>
                </c:pt>
                <c:pt idx="97">
                  <c:v>0.98</c:v>
                </c:pt>
                <c:pt idx="98">
                  <c:v>0.99</c:v>
                </c:pt>
                <c:pt idx="99">
                  <c:v>1</c:v>
                </c:pt>
                <c:pt idx="100">
                  <c:v>1.01</c:v>
                </c:pt>
                <c:pt idx="101">
                  <c:v>1.02</c:v>
                </c:pt>
                <c:pt idx="102">
                  <c:v>1.03</c:v>
                </c:pt>
                <c:pt idx="103">
                  <c:v>1.04</c:v>
                </c:pt>
                <c:pt idx="104">
                  <c:v>1.05</c:v>
                </c:pt>
                <c:pt idx="105">
                  <c:v>1.06</c:v>
                </c:pt>
                <c:pt idx="106">
                  <c:v>1.07</c:v>
                </c:pt>
                <c:pt idx="107">
                  <c:v>1.08</c:v>
                </c:pt>
                <c:pt idx="108">
                  <c:v>1.0900000000000001</c:v>
                </c:pt>
                <c:pt idx="109">
                  <c:v>1.1000000000000001</c:v>
                </c:pt>
                <c:pt idx="110">
                  <c:v>1.1100000000000001</c:v>
                </c:pt>
                <c:pt idx="111">
                  <c:v>1.1200000000000001</c:v>
                </c:pt>
                <c:pt idx="112">
                  <c:v>1.1299999999999999</c:v>
                </c:pt>
                <c:pt idx="113">
                  <c:v>1.1399999999999999</c:v>
                </c:pt>
                <c:pt idx="114">
                  <c:v>1.1499999999999999</c:v>
                </c:pt>
                <c:pt idx="115">
                  <c:v>1.1599999999999999</c:v>
                </c:pt>
                <c:pt idx="116">
                  <c:v>1.17</c:v>
                </c:pt>
                <c:pt idx="117">
                  <c:v>1.18</c:v>
                </c:pt>
                <c:pt idx="118">
                  <c:v>1.19</c:v>
                </c:pt>
                <c:pt idx="119">
                  <c:v>1.2</c:v>
                </c:pt>
                <c:pt idx="120">
                  <c:v>1.21</c:v>
                </c:pt>
                <c:pt idx="121">
                  <c:v>1.22</c:v>
                </c:pt>
                <c:pt idx="122">
                  <c:v>1.23</c:v>
                </c:pt>
                <c:pt idx="123">
                  <c:v>1.24</c:v>
                </c:pt>
                <c:pt idx="124">
                  <c:v>1.25</c:v>
                </c:pt>
                <c:pt idx="125">
                  <c:v>1.26</c:v>
                </c:pt>
                <c:pt idx="126">
                  <c:v>1.27</c:v>
                </c:pt>
                <c:pt idx="127">
                  <c:v>1.28</c:v>
                </c:pt>
                <c:pt idx="128">
                  <c:v>1.29</c:v>
                </c:pt>
                <c:pt idx="129">
                  <c:v>1.3</c:v>
                </c:pt>
                <c:pt idx="130">
                  <c:v>1.31</c:v>
                </c:pt>
                <c:pt idx="131">
                  <c:v>1.32</c:v>
                </c:pt>
                <c:pt idx="132">
                  <c:v>1.33</c:v>
                </c:pt>
                <c:pt idx="133">
                  <c:v>1.34</c:v>
                </c:pt>
                <c:pt idx="134">
                  <c:v>1.35</c:v>
                </c:pt>
                <c:pt idx="135">
                  <c:v>1.36</c:v>
                </c:pt>
                <c:pt idx="136">
                  <c:v>1.37</c:v>
                </c:pt>
                <c:pt idx="137">
                  <c:v>1.38</c:v>
                </c:pt>
                <c:pt idx="138">
                  <c:v>1.39</c:v>
                </c:pt>
                <c:pt idx="139">
                  <c:v>1.4</c:v>
                </c:pt>
                <c:pt idx="140">
                  <c:v>1.41</c:v>
                </c:pt>
                <c:pt idx="141">
                  <c:v>1.42</c:v>
                </c:pt>
                <c:pt idx="142">
                  <c:v>1.43</c:v>
                </c:pt>
                <c:pt idx="143">
                  <c:v>1.44</c:v>
                </c:pt>
                <c:pt idx="144">
                  <c:v>1.45</c:v>
                </c:pt>
                <c:pt idx="145">
                  <c:v>1.46</c:v>
                </c:pt>
                <c:pt idx="146">
                  <c:v>1.47</c:v>
                </c:pt>
                <c:pt idx="147">
                  <c:v>1.48</c:v>
                </c:pt>
                <c:pt idx="148">
                  <c:v>1.49</c:v>
                </c:pt>
                <c:pt idx="149">
                  <c:v>1.5</c:v>
                </c:pt>
                <c:pt idx="150">
                  <c:v>1.51</c:v>
                </c:pt>
                <c:pt idx="151">
                  <c:v>1.52</c:v>
                </c:pt>
                <c:pt idx="152">
                  <c:v>1.53</c:v>
                </c:pt>
                <c:pt idx="153">
                  <c:v>1.54</c:v>
                </c:pt>
                <c:pt idx="154">
                  <c:v>1.55</c:v>
                </c:pt>
                <c:pt idx="155">
                  <c:v>1.56</c:v>
                </c:pt>
                <c:pt idx="156">
                  <c:v>1.57</c:v>
                </c:pt>
                <c:pt idx="157">
                  <c:v>1.58</c:v>
                </c:pt>
                <c:pt idx="158">
                  <c:v>1.59</c:v>
                </c:pt>
                <c:pt idx="159">
                  <c:v>1.6</c:v>
                </c:pt>
                <c:pt idx="160">
                  <c:v>1.61</c:v>
                </c:pt>
                <c:pt idx="161">
                  <c:v>1.62</c:v>
                </c:pt>
                <c:pt idx="162">
                  <c:v>1.63</c:v>
                </c:pt>
                <c:pt idx="163">
                  <c:v>1.64</c:v>
                </c:pt>
                <c:pt idx="164">
                  <c:v>1.65</c:v>
                </c:pt>
                <c:pt idx="165">
                  <c:v>1.66</c:v>
                </c:pt>
                <c:pt idx="166">
                  <c:v>1.67</c:v>
                </c:pt>
                <c:pt idx="167">
                  <c:v>1.68</c:v>
                </c:pt>
                <c:pt idx="168">
                  <c:v>1.69</c:v>
                </c:pt>
                <c:pt idx="169">
                  <c:v>1.7</c:v>
                </c:pt>
                <c:pt idx="170">
                  <c:v>1.71</c:v>
                </c:pt>
                <c:pt idx="171">
                  <c:v>1.72</c:v>
                </c:pt>
                <c:pt idx="172">
                  <c:v>1.73</c:v>
                </c:pt>
                <c:pt idx="173">
                  <c:v>1.74</c:v>
                </c:pt>
                <c:pt idx="174">
                  <c:v>1.75</c:v>
                </c:pt>
                <c:pt idx="175">
                  <c:v>1.76</c:v>
                </c:pt>
                <c:pt idx="176">
                  <c:v>1.77</c:v>
                </c:pt>
                <c:pt idx="177">
                  <c:v>1.78</c:v>
                </c:pt>
                <c:pt idx="178">
                  <c:v>1.79</c:v>
                </c:pt>
                <c:pt idx="179">
                  <c:v>1.8</c:v>
                </c:pt>
                <c:pt idx="180">
                  <c:v>1.81</c:v>
                </c:pt>
                <c:pt idx="181">
                  <c:v>1.82</c:v>
                </c:pt>
                <c:pt idx="182">
                  <c:v>1.83</c:v>
                </c:pt>
                <c:pt idx="183">
                  <c:v>1.84</c:v>
                </c:pt>
                <c:pt idx="184">
                  <c:v>1.85</c:v>
                </c:pt>
                <c:pt idx="185">
                  <c:v>1.86</c:v>
                </c:pt>
                <c:pt idx="186">
                  <c:v>1.87</c:v>
                </c:pt>
                <c:pt idx="187">
                  <c:v>1.88</c:v>
                </c:pt>
                <c:pt idx="188">
                  <c:v>1.89</c:v>
                </c:pt>
                <c:pt idx="189">
                  <c:v>1.9</c:v>
                </c:pt>
                <c:pt idx="190">
                  <c:v>1.91</c:v>
                </c:pt>
                <c:pt idx="191">
                  <c:v>1.92</c:v>
                </c:pt>
                <c:pt idx="192">
                  <c:v>1.93</c:v>
                </c:pt>
                <c:pt idx="193">
                  <c:v>1.94</c:v>
                </c:pt>
                <c:pt idx="194">
                  <c:v>1.95</c:v>
                </c:pt>
                <c:pt idx="195">
                  <c:v>1.96</c:v>
                </c:pt>
                <c:pt idx="196">
                  <c:v>1.97</c:v>
                </c:pt>
                <c:pt idx="197">
                  <c:v>1.98</c:v>
                </c:pt>
                <c:pt idx="198">
                  <c:v>1.99</c:v>
                </c:pt>
                <c:pt idx="199">
                  <c:v>2</c:v>
                </c:pt>
                <c:pt idx="200">
                  <c:v>2.0099999999999998</c:v>
                </c:pt>
                <c:pt idx="201">
                  <c:v>2.02</c:v>
                </c:pt>
                <c:pt idx="202">
                  <c:v>2.0299999999999998</c:v>
                </c:pt>
                <c:pt idx="203">
                  <c:v>2.04</c:v>
                </c:pt>
                <c:pt idx="204">
                  <c:v>2.0499999999999998</c:v>
                </c:pt>
                <c:pt idx="205">
                  <c:v>2.06</c:v>
                </c:pt>
                <c:pt idx="206">
                  <c:v>2.0699999999999998</c:v>
                </c:pt>
                <c:pt idx="207">
                  <c:v>2.08</c:v>
                </c:pt>
                <c:pt idx="208">
                  <c:v>2.09</c:v>
                </c:pt>
                <c:pt idx="209">
                  <c:v>2.1</c:v>
                </c:pt>
                <c:pt idx="210">
                  <c:v>2.11</c:v>
                </c:pt>
                <c:pt idx="211">
                  <c:v>2.12</c:v>
                </c:pt>
                <c:pt idx="212">
                  <c:v>2.13</c:v>
                </c:pt>
                <c:pt idx="213">
                  <c:v>2.14</c:v>
                </c:pt>
                <c:pt idx="214">
                  <c:v>2.15</c:v>
                </c:pt>
                <c:pt idx="215">
                  <c:v>2.16</c:v>
                </c:pt>
                <c:pt idx="216">
                  <c:v>2.17</c:v>
                </c:pt>
                <c:pt idx="217">
                  <c:v>2.1800000000000002</c:v>
                </c:pt>
                <c:pt idx="218">
                  <c:v>2.19</c:v>
                </c:pt>
                <c:pt idx="219">
                  <c:v>2.2000000000000002</c:v>
                </c:pt>
                <c:pt idx="220">
                  <c:v>2.21</c:v>
                </c:pt>
                <c:pt idx="221">
                  <c:v>2.2200000000000002</c:v>
                </c:pt>
                <c:pt idx="222">
                  <c:v>2.23</c:v>
                </c:pt>
                <c:pt idx="223">
                  <c:v>2.2400000000000002</c:v>
                </c:pt>
                <c:pt idx="224">
                  <c:v>2.25</c:v>
                </c:pt>
                <c:pt idx="225">
                  <c:v>2.2599999999999998</c:v>
                </c:pt>
                <c:pt idx="226">
                  <c:v>2.27</c:v>
                </c:pt>
                <c:pt idx="227">
                  <c:v>2.2799999999999998</c:v>
                </c:pt>
                <c:pt idx="228">
                  <c:v>2.29</c:v>
                </c:pt>
                <c:pt idx="229">
                  <c:v>2.2999999999999998</c:v>
                </c:pt>
                <c:pt idx="230">
                  <c:v>2.31</c:v>
                </c:pt>
                <c:pt idx="231">
                  <c:v>2.3199999999999998</c:v>
                </c:pt>
                <c:pt idx="232">
                  <c:v>2.33</c:v>
                </c:pt>
                <c:pt idx="233">
                  <c:v>2.34</c:v>
                </c:pt>
                <c:pt idx="234">
                  <c:v>2.35</c:v>
                </c:pt>
                <c:pt idx="235">
                  <c:v>2.36</c:v>
                </c:pt>
                <c:pt idx="236">
                  <c:v>2.37</c:v>
                </c:pt>
                <c:pt idx="237">
                  <c:v>2.38</c:v>
                </c:pt>
                <c:pt idx="238">
                  <c:v>2.39</c:v>
                </c:pt>
                <c:pt idx="239">
                  <c:v>2.4</c:v>
                </c:pt>
                <c:pt idx="240">
                  <c:v>2.41</c:v>
                </c:pt>
                <c:pt idx="241">
                  <c:v>2.42</c:v>
                </c:pt>
                <c:pt idx="242">
                  <c:v>2.4300000000000002</c:v>
                </c:pt>
                <c:pt idx="243">
                  <c:v>2.44</c:v>
                </c:pt>
                <c:pt idx="244">
                  <c:v>2.4500000000000002</c:v>
                </c:pt>
                <c:pt idx="245">
                  <c:v>2.46</c:v>
                </c:pt>
                <c:pt idx="246">
                  <c:v>2.4700000000000002</c:v>
                </c:pt>
                <c:pt idx="247">
                  <c:v>2.48</c:v>
                </c:pt>
                <c:pt idx="248">
                  <c:v>2.4900000000000002</c:v>
                </c:pt>
                <c:pt idx="249">
                  <c:v>2.5</c:v>
                </c:pt>
                <c:pt idx="250">
                  <c:v>2.5099999999999998</c:v>
                </c:pt>
                <c:pt idx="251">
                  <c:v>2.52</c:v>
                </c:pt>
                <c:pt idx="252">
                  <c:v>2.5299999999999998</c:v>
                </c:pt>
                <c:pt idx="253">
                  <c:v>2.54</c:v>
                </c:pt>
                <c:pt idx="254">
                  <c:v>2.5499999999999998</c:v>
                </c:pt>
                <c:pt idx="255">
                  <c:v>2.56</c:v>
                </c:pt>
                <c:pt idx="256">
                  <c:v>2.57</c:v>
                </c:pt>
                <c:pt idx="257">
                  <c:v>2.58</c:v>
                </c:pt>
                <c:pt idx="258">
                  <c:v>2.59</c:v>
                </c:pt>
                <c:pt idx="259">
                  <c:v>2.6</c:v>
                </c:pt>
                <c:pt idx="260">
                  <c:v>2.61</c:v>
                </c:pt>
                <c:pt idx="261">
                  <c:v>2.62</c:v>
                </c:pt>
                <c:pt idx="262">
                  <c:v>2.63</c:v>
                </c:pt>
                <c:pt idx="263">
                  <c:v>2.64</c:v>
                </c:pt>
                <c:pt idx="264">
                  <c:v>2.65</c:v>
                </c:pt>
                <c:pt idx="265">
                  <c:v>2.66</c:v>
                </c:pt>
                <c:pt idx="266">
                  <c:v>2.67</c:v>
                </c:pt>
                <c:pt idx="267">
                  <c:v>2.68</c:v>
                </c:pt>
                <c:pt idx="268">
                  <c:v>2.69</c:v>
                </c:pt>
                <c:pt idx="269">
                  <c:v>2.7</c:v>
                </c:pt>
                <c:pt idx="270">
                  <c:v>2.71</c:v>
                </c:pt>
                <c:pt idx="271">
                  <c:v>2.72</c:v>
                </c:pt>
                <c:pt idx="272">
                  <c:v>2.73</c:v>
                </c:pt>
                <c:pt idx="273">
                  <c:v>2.74</c:v>
                </c:pt>
                <c:pt idx="274">
                  <c:v>2.75</c:v>
                </c:pt>
                <c:pt idx="275">
                  <c:v>2.76</c:v>
                </c:pt>
                <c:pt idx="276">
                  <c:v>2.77</c:v>
                </c:pt>
                <c:pt idx="277">
                  <c:v>2.78</c:v>
                </c:pt>
                <c:pt idx="278">
                  <c:v>2.79</c:v>
                </c:pt>
                <c:pt idx="279">
                  <c:v>2.8</c:v>
                </c:pt>
                <c:pt idx="280">
                  <c:v>2.81</c:v>
                </c:pt>
                <c:pt idx="281">
                  <c:v>2.82</c:v>
                </c:pt>
                <c:pt idx="282">
                  <c:v>2.83</c:v>
                </c:pt>
                <c:pt idx="283">
                  <c:v>2.84</c:v>
                </c:pt>
                <c:pt idx="284">
                  <c:v>2.85</c:v>
                </c:pt>
                <c:pt idx="285">
                  <c:v>2.86</c:v>
                </c:pt>
                <c:pt idx="286">
                  <c:v>2.87</c:v>
                </c:pt>
                <c:pt idx="287">
                  <c:v>2.88</c:v>
                </c:pt>
                <c:pt idx="288">
                  <c:v>2.89</c:v>
                </c:pt>
                <c:pt idx="289">
                  <c:v>2.9</c:v>
                </c:pt>
                <c:pt idx="290">
                  <c:v>2.91</c:v>
                </c:pt>
                <c:pt idx="291">
                  <c:v>2.92</c:v>
                </c:pt>
                <c:pt idx="292">
                  <c:v>2.93</c:v>
                </c:pt>
                <c:pt idx="293">
                  <c:v>2.94</c:v>
                </c:pt>
                <c:pt idx="294">
                  <c:v>2.95</c:v>
                </c:pt>
                <c:pt idx="295">
                  <c:v>2.96</c:v>
                </c:pt>
                <c:pt idx="296">
                  <c:v>2.97</c:v>
                </c:pt>
                <c:pt idx="297">
                  <c:v>2.98</c:v>
                </c:pt>
                <c:pt idx="298">
                  <c:v>2.99</c:v>
                </c:pt>
                <c:pt idx="299">
                  <c:v>3</c:v>
                </c:pt>
                <c:pt idx="300">
                  <c:v>3.01</c:v>
                </c:pt>
                <c:pt idx="301">
                  <c:v>3.02</c:v>
                </c:pt>
                <c:pt idx="302">
                  <c:v>3.03</c:v>
                </c:pt>
                <c:pt idx="303">
                  <c:v>3.04</c:v>
                </c:pt>
                <c:pt idx="304">
                  <c:v>3.05</c:v>
                </c:pt>
                <c:pt idx="305">
                  <c:v>3.06</c:v>
                </c:pt>
                <c:pt idx="306">
                  <c:v>3.07</c:v>
                </c:pt>
                <c:pt idx="307">
                  <c:v>3.08</c:v>
                </c:pt>
                <c:pt idx="308">
                  <c:v>3.09</c:v>
                </c:pt>
                <c:pt idx="309">
                  <c:v>3.1</c:v>
                </c:pt>
                <c:pt idx="310">
                  <c:v>3.11</c:v>
                </c:pt>
                <c:pt idx="311">
                  <c:v>3.12</c:v>
                </c:pt>
                <c:pt idx="312">
                  <c:v>3.13</c:v>
                </c:pt>
                <c:pt idx="313">
                  <c:v>3.14</c:v>
                </c:pt>
                <c:pt idx="314">
                  <c:v>3.15</c:v>
                </c:pt>
                <c:pt idx="315">
                  <c:v>3.16</c:v>
                </c:pt>
                <c:pt idx="316">
                  <c:v>3.17</c:v>
                </c:pt>
                <c:pt idx="317">
                  <c:v>3.18</c:v>
                </c:pt>
                <c:pt idx="318">
                  <c:v>3.19</c:v>
                </c:pt>
                <c:pt idx="319">
                  <c:v>3.2</c:v>
                </c:pt>
                <c:pt idx="320">
                  <c:v>3.21</c:v>
                </c:pt>
                <c:pt idx="321">
                  <c:v>3.22</c:v>
                </c:pt>
                <c:pt idx="322">
                  <c:v>3.23</c:v>
                </c:pt>
                <c:pt idx="323">
                  <c:v>3.24</c:v>
                </c:pt>
                <c:pt idx="324">
                  <c:v>3.25</c:v>
                </c:pt>
                <c:pt idx="325">
                  <c:v>3.26</c:v>
                </c:pt>
                <c:pt idx="326">
                  <c:v>3.27</c:v>
                </c:pt>
                <c:pt idx="327">
                  <c:v>3.28</c:v>
                </c:pt>
                <c:pt idx="328">
                  <c:v>3.29</c:v>
                </c:pt>
                <c:pt idx="329">
                  <c:v>3.3</c:v>
                </c:pt>
                <c:pt idx="330">
                  <c:v>3.31</c:v>
                </c:pt>
                <c:pt idx="331">
                  <c:v>3.32</c:v>
                </c:pt>
                <c:pt idx="332">
                  <c:v>3.33</c:v>
                </c:pt>
                <c:pt idx="333">
                  <c:v>3.34</c:v>
                </c:pt>
                <c:pt idx="334">
                  <c:v>3.35</c:v>
                </c:pt>
                <c:pt idx="335">
                  <c:v>3.36</c:v>
                </c:pt>
                <c:pt idx="336">
                  <c:v>3.37</c:v>
                </c:pt>
                <c:pt idx="337">
                  <c:v>3.38</c:v>
                </c:pt>
                <c:pt idx="338">
                  <c:v>3.39</c:v>
                </c:pt>
                <c:pt idx="339">
                  <c:v>3.4</c:v>
                </c:pt>
                <c:pt idx="340">
                  <c:v>3.41</c:v>
                </c:pt>
                <c:pt idx="341">
                  <c:v>3.42</c:v>
                </c:pt>
                <c:pt idx="342">
                  <c:v>3.43</c:v>
                </c:pt>
                <c:pt idx="343">
                  <c:v>3.44</c:v>
                </c:pt>
                <c:pt idx="344">
                  <c:v>3.45</c:v>
                </c:pt>
                <c:pt idx="345">
                  <c:v>3.46</c:v>
                </c:pt>
                <c:pt idx="346">
                  <c:v>3.47</c:v>
                </c:pt>
                <c:pt idx="347">
                  <c:v>3.48</c:v>
                </c:pt>
                <c:pt idx="348">
                  <c:v>3.49</c:v>
                </c:pt>
                <c:pt idx="349">
                  <c:v>3.5</c:v>
                </c:pt>
                <c:pt idx="350">
                  <c:v>3.51</c:v>
                </c:pt>
                <c:pt idx="351">
                  <c:v>3.52</c:v>
                </c:pt>
                <c:pt idx="352">
                  <c:v>3.53</c:v>
                </c:pt>
                <c:pt idx="353">
                  <c:v>3.54</c:v>
                </c:pt>
                <c:pt idx="354">
                  <c:v>3.55</c:v>
                </c:pt>
                <c:pt idx="355">
                  <c:v>3.56</c:v>
                </c:pt>
                <c:pt idx="356">
                  <c:v>3.57</c:v>
                </c:pt>
                <c:pt idx="357">
                  <c:v>3.58</c:v>
                </c:pt>
                <c:pt idx="358">
                  <c:v>3.59</c:v>
                </c:pt>
                <c:pt idx="359">
                  <c:v>3.6</c:v>
                </c:pt>
                <c:pt idx="360">
                  <c:v>3.61</c:v>
                </c:pt>
                <c:pt idx="361">
                  <c:v>3.62</c:v>
                </c:pt>
                <c:pt idx="362">
                  <c:v>3.63</c:v>
                </c:pt>
                <c:pt idx="363">
                  <c:v>3.64</c:v>
                </c:pt>
                <c:pt idx="364">
                  <c:v>3.65</c:v>
                </c:pt>
                <c:pt idx="365">
                  <c:v>3.66</c:v>
                </c:pt>
                <c:pt idx="366">
                  <c:v>3.67</c:v>
                </c:pt>
                <c:pt idx="367">
                  <c:v>3.68</c:v>
                </c:pt>
                <c:pt idx="368">
                  <c:v>3.69</c:v>
                </c:pt>
                <c:pt idx="369">
                  <c:v>3.7</c:v>
                </c:pt>
                <c:pt idx="370">
                  <c:v>3.71</c:v>
                </c:pt>
                <c:pt idx="371">
                  <c:v>3.72</c:v>
                </c:pt>
                <c:pt idx="372">
                  <c:v>3.73</c:v>
                </c:pt>
                <c:pt idx="373">
                  <c:v>3.74</c:v>
                </c:pt>
                <c:pt idx="374">
                  <c:v>3.75</c:v>
                </c:pt>
                <c:pt idx="375">
                  <c:v>3.76</c:v>
                </c:pt>
                <c:pt idx="376">
                  <c:v>3.77</c:v>
                </c:pt>
                <c:pt idx="377">
                  <c:v>3.78</c:v>
                </c:pt>
                <c:pt idx="378">
                  <c:v>3.79</c:v>
                </c:pt>
                <c:pt idx="379">
                  <c:v>3.8</c:v>
                </c:pt>
                <c:pt idx="380">
                  <c:v>3.81</c:v>
                </c:pt>
                <c:pt idx="381">
                  <c:v>3.82</c:v>
                </c:pt>
                <c:pt idx="382">
                  <c:v>3.83</c:v>
                </c:pt>
                <c:pt idx="383">
                  <c:v>3.84</c:v>
                </c:pt>
                <c:pt idx="384">
                  <c:v>3.85</c:v>
                </c:pt>
                <c:pt idx="385">
                  <c:v>3.86</c:v>
                </c:pt>
                <c:pt idx="386">
                  <c:v>3.87</c:v>
                </c:pt>
                <c:pt idx="387">
                  <c:v>3.88</c:v>
                </c:pt>
                <c:pt idx="388">
                  <c:v>3.89</c:v>
                </c:pt>
                <c:pt idx="389">
                  <c:v>3.9</c:v>
                </c:pt>
                <c:pt idx="390">
                  <c:v>3.91</c:v>
                </c:pt>
                <c:pt idx="391">
                  <c:v>3.92</c:v>
                </c:pt>
                <c:pt idx="392">
                  <c:v>3.93</c:v>
                </c:pt>
                <c:pt idx="393">
                  <c:v>3.94</c:v>
                </c:pt>
                <c:pt idx="394">
                  <c:v>3.95</c:v>
                </c:pt>
                <c:pt idx="395">
                  <c:v>3.96</c:v>
                </c:pt>
                <c:pt idx="396">
                  <c:v>3.97</c:v>
                </c:pt>
                <c:pt idx="397">
                  <c:v>3.98</c:v>
                </c:pt>
                <c:pt idx="398">
                  <c:v>3.99</c:v>
                </c:pt>
                <c:pt idx="399">
                  <c:v>4</c:v>
                </c:pt>
                <c:pt idx="400">
                  <c:v>4.01</c:v>
                </c:pt>
                <c:pt idx="401">
                  <c:v>4.0199999999999996</c:v>
                </c:pt>
                <c:pt idx="402">
                  <c:v>4.03</c:v>
                </c:pt>
                <c:pt idx="403">
                  <c:v>4.04</c:v>
                </c:pt>
                <c:pt idx="404">
                  <c:v>4.05</c:v>
                </c:pt>
                <c:pt idx="405">
                  <c:v>4.0599999999999996</c:v>
                </c:pt>
                <c:pt idx="406">
                  <c:v>4.07</c:v>
                </c:pt>
                <c:pt idx="407">
                  <c:v>4.08</c:v>
                </c:pt>
                <c:pt idx="408">
                  <c:v>4.09</c:v>
                </c:pt>
                <c:pt idx="409">
                  <c:v>4.0999999999999996</c:v>
                </c:pt>
                <c:pt idx="410">
                  <c:v>4.1100000000000003</c:v>
                </c:pt>
                <c:pt idx="411">
                  <c:v>4.12</c:v>
                </c:pt>
                <c:pt idx="412">
                  <c:v>4.13</c:v>
                </c:pt>
                <c:pt idx="413">
                  <c:v>4.1399999999999997</c:v>
                </c:pt>
                <c:pt idx="414">
                  <c:v>4.1500000000000004</c:v>
                </c:pt>
                <c:pt idx="415">
                  <c:v>4.16</c:v>
                </c:pt>
                <c:pt idx="416">
                  <c:v>4.17</c:v>
                </c:pt>
                <c:pt idx="417">
                  <c:v>4.18</c:v>
                </c:pt>
                <c:pt idx="418">
                  <c:v>4.1900000000000004</c:v>
                </c:pt>
                <c:pt idx="419">
                  <c:v>4.2</c:v>
                </c:pt>
                <c:pt idx="420">
                  <c:v>4.21</c:v>
                </c:pt>
                <c:pt idx="421">
                  <c:v>4.22</c:v>
                </c:pt>
                <c:pt idx="422">
                  <c:v>4.2300000000000004</c:v>
                </c:pt>
                <c:pt idx="423">
                  <c:v>4.24</c:v>
                </c:pt>
                <c:pt idx="424">
                  <c:v>4.25</c:v>
                </c:pt>
                <c:pt idx="425">
                  <c:v>4.26</c:v>
                </c:pt>
                <c:pt idx="426">
                  <c:v>4.2699999999999996</c:v>
                </c:pt>
                <c:pt idx="427">
                  <c:v>4.28</c:v>
                </c:pt>
                <c:pt idx="428">
                  <c:v>4.29</c:v>
                </c:pt>
                <c:pt idx="429">
                  <c:v>4.3</c:v>
                </c:pt>
                <c:pt idx="430">
                  <c:v>4.3099999999999996</c:v>
                </c:pt>
                <c:pt idx="431">
                  <c:v>4.32</c:v>
                </c:pt>
                <c:pt idx="432">
                  <c:v>4.33</c:v>
                </c:pt>
                <c:pt idx="433">
                  <c:v>4.34</c:v>
                </c:pt>
                <c:pt idx="434">
                  <c:v>4.3499999999999996</c:v>
                </c:pt>
                <c:pt idx="435">
                  <c:v>4.3600000000000003</c:v>
                </c:pt>
                <c:pt idx="436">
                  <c:v>4.37</c:v>
                </c:pt>
                <c:pt idx="437">
                  <c:v>4.38</c:v>
                </c:pt>
                <c:pt idx="438">
                  <c:v>4.3899999999999997</c:v>
                </c:pt>
                <c:pt idx="439">
                  <c:v>4.4000000000000004</c:v>
                </c:pt>
                <c:pt idx="440">
                  <c:v>4.41</c:v>
                </c:pt>
                <c:pt idx="441">
                  <c:v>4.42</c:v>
                </c:pt>
                <c:pt idx="442">
                  <c:v>4.43</c:v>
                </c:pt>
                <c:pt idx="443">
                  <c:v>4.4400000000000004</c:v>
                </c:pt>
                <c:pt idx="444">
                  <c:v>4.45</c:v>
                </c:pt>
                <c:pt idx="445">
                  <c:v>4.46</c:v>
                </c:pt>
                <c:pt idx="446">
                  <c:v>4.47</c:v>
                </c:pt>
                <c:pt idx="447">
                  <c:v>4.4800000000000004</c:v>
                </c:pt>
                <c:pt idx="448">
                  <c:v>4.49</c:v>
                </c:pt>
                <c:pt idx="449">
                  <c:v>4.5</c:v>
                </c:pt>
                <c:pt idx="450">
                  <c:v>4.51</c:v>
                </c:pt>
                <c:pt idx="451">
                  <c:v>4.5199999999999996</c:v>
                </c:pt>
                <c:pt idx="452">
                  <c:v>4.53</c:v>
                </c:pt>
                <c:pt idx="453">
                  <c:v>4.54</c:v>
                </c:pt>
                <c:pt idx="454">
                  <c:v>4.55</c:v>
                </c:pt>
                <c:pt idx="455">
                  <c:v>4.5599999999999996</c:v>
                </c:pt>
                <c:pt idx="456">
                  <c:v>4.57</c:v>
                </c:pt>
                <c:pt idx="457">
                  <c:v>4.58</c:v>
                </c:pt>
                <c:pt idx="458">
                  <c:v>4.59</c:v>
                </c:pt>
                <c:pt idx="459">
                  <c:v>4.5999999999999996</c:v>
                </c:pt>
                <c:pt idx="460">
                  <c:v>4.6100000000000003</c:v>
                </c:pt>
                <c:pt idx="461">
                  <c:v>4.62</c:v>
                </c:pt>
                <c:pt idx="462">
                  <c:v>4.63</c:v>
                </c:pt>
                <c:pt idx="463">
                  <c:v>4.6399999999999997</c:v>
                </c:pt>
                <c:pt idx="464">
                  <c:v>4.6500000000000004</c:v>
                </c:pt>
                <c:pt idx="465">
                  <c:v>4.66</c:v>
                </c:pt>
                <c:pt idx="466">
                  <c:v>4.67</c:v>
                </c:pt>
                <c:pt idx="467">
                  <c:v>4.68</c:v>
                </c:pt>
                <c:pt idx="468">
                  <c:v>4.6900000000000004</c:v>
                </c:pt>
                <c:pt idx="469">
                  <c:v>4.7</c:v>
                </c:pt>
                <c:pt idx="470">
                  <c:v>4.71</c:v>
                </c:pt>
                <c:pt idx="471">
                  <c:v>4.72</c:v>
                </c:pt>
                <c:pt idx="472">
                  <c:v>4.7300000000000004</c:v>
                </c:pt>
                <c:pt idx="473">
                  <c:v>4.74</c:v>
                </c:pt>
                <c:pt idx="474">
                  <c:v>4.75</c:v>
                </c:pt>
                <c:pt idx="475">
                  <c:v>4.76</c:v>
                </c:pt>
                <c:pt idx="476">
                  <c:v>4.7699999999999996</c:v>
                </c:pt>
                <c:pt idx="477">
                  <c:v>4.78</c:v>
                </c:pt>
                <c:pt idx="478">
                  <c:v>4.79</c:v>
                </c:pt>
                <c:pt idx="479">
                  <c:v>4.8</c:v>
                </c:pt>
                <c:pt idx="480">
                  <c:v>4.8099999999999996</c:v>
                </c:pt>
                <c:pt idx="481">
                  <c:v>4.82</c:v>
                </c:pt>
                <c:pt idx="482">
                  <c:v>4.83</c:v>
                </c:pt>
                <c:pt idx="483">
                  <c:v>4.84</c:v>
                </c:pt>
                <c:pt idx="484">
                  <c:v>4.8499999999999996</c:v>
                </c:pt>
                <c:pt idx="485">
                  <c:v>4.8600000000000003</c:v>
                </c:pt>
                <c:pt idx="486">
                  <c:v>4.87</c:v>
                </c:pt>
                <c:pt idx="487">
                  <c:v>4.88</c:v>
                </c:pt>
                <c:pt idx="488">
                  <c:v>4.8899999999999997</c:v>
                </c:pt>
                <c:pt idx="489">
                  <c:v>4.9000000000000004</c:v>
                </c:pt>
                <c:pt idx="490">
                  <c:v>4.91</c:v>
                </c:pt>
                <c:pt idx="491">
                  <c:v>4.92</c:v>
                </c:pt>
                <c:pt idx="492">
                  <c:v>4.93</c:v>
                </c:pt>
                <c:pt idx="493">
                  <c:v>4.9400000000000004</c:v>
                </c:pt>
                <c:pt idx="494">
                  <c:v>4.95</c:v>
                </c:pt>
                <c:pt idx="495">
                  <c:v>4.96</c:v>
                </c:pt>
                <c:pt idx="496">
                  <c:v>4.97</c:v>
                </c:pt>
                <c:pt idx="497">
                  <c:v>4.9800000000000004</c:v>
                </c:pt>
                <c:pt idx="498">
                  <c:v>4.99</c:v>
                </c:pt>
                <c:pt idx="499">
                  <c:v>5</c:v>
                </c:pt>
                <c:pt idx="500">
                  <c:v>5.01</c:v>
                </c:pt>
                <c:pt idx="501">
                  <c:v>5.0199999999999996</c:v>
                </c:pt>
                <c:pt idx="502">
                  <c:v>5.03</c:v>
                </c:pt>
                <c:pt idx="503">
                  <c:v>5.04</c:v>
                </c:pt>
                <c:pt idx="504">
                  <c:v>5.05</c:v>
                </c:pt>
                <c:pt idx="505">
                  <c:v>5.0599999999999996</c:v>
                </c:pt>
                <c:pt idx="506">
                  <c:v>5.07</c:v>
                </c:pt>
                <c:pt idx="507">
                  <c:v>5.08</c:v>
                </c:pt>
                <c:pt idx="508">
                  <c:v>5.09</c:v>
                </c:pt>
                <c:pt idx="509">
                  <c:v>5.0999999999999996</c:v>
                </c:pt>
                <c:pt idx="510">
                  <c:v>5.1100000000000003</c:v>
                </c:pt>
                <c:pt idx="511">
                  <c:v>5.12</c:v>
                </c:pt>
                <c:pt idx="512">
                  <c:v>5.13</c:v>
                </c:pt>
                <c:pt idx="513">
                  <c:v>5.14</c:v>
                </c:pt>
                <c:pt idx="514">
                  <c:v>5.15</c:v>
                </c:pt>
                <c:pt idx="515">
                  <c:v>5.16</c:v>
                </c:pt>
                <c:pt idx="516">
                  <c:v>5.17</c:v>
                </c:pt>
                <c:pt idx="517">
                  <c:v>5.18</c:v>
                </c:pt>
                <c:pt idx="518">
                  <c:v>5.19</c:v>
                </c:pt>
                <c:pt idx="519">
                  <c:v>5.2</c:v>
                </c:pt>
                <c:pt idx="520">
                  <c:v>5.21</c:v>
                </c:pt>
                <c:pt idx="521">
                  <c:v>5.22</c:v>
                </c:pt>
                <c:pt idx="522">
                  <c:v>5.23</c:v>
                </c:pt>
                <c:pt idx="523">
                  <c:v>5.24</c:v>
                </c:pt>
                <c:pt idx="524">
                  <c:v>5.25</c:v>
                </c:pt>
                <c:pt idx="525">
                  <c:v>5.26</c:v>
                </c:pt>
                <c:pt idx="526">
                  <c:v>5.27</c:v>
                </c:pt>
                <c:pt idx="527">
                  <c:v>5.28</c:v>
                </c:pt>
                <c:pt idx="528">
                  <c:v>5.29</c:v>
                </c:pt>
                <c:pt idx="529">
                  <c:v>5.3</c:v>
                </c:pt>
                <c:pt idx="530">
                  <c:v>5.31</c:v>
                </c:pt>
                <c:pt idx="531">
                  <c:v>5.32</c:v>
                </c:pt>
                <c:pt idx="532">
                  <c:v>5.33</c:v>
                </c:pt>
                <c:pt idx="533">
                  <c:v>5.34</c:v>
                </c:pt>
                <c:pt idx="534">
                  <c:v>5.35</c:v>
                </c:pt>
                <c:pt idx="535">
                  <c:v>5.36</c:v>
                </c:pt>
                <c:pt idx="536">
                  <c:v>5.37</c:v>
                </c:pt>
                <c:pt idx="537">
                  <c:v>5.38</c:v>
                </c:pt>
                <c:pt idx="538">
                  <c:v>5.39</c:v>
                </c:pt>
                <c:pt idx="539">
                  <c:v>5.4</c:v>
                </c:pt>
                <c:pt idx="540">
                  <c:v>5.41</c:v>
                </c:pt>
                <c:pt idx="541">
                  <c:v>5.42</c:v>
                </c:pt>
                <c:pt idx="542">
                  <c:v>5.43</c:v>
                </c:pt>
                <c:pt idx="543">
                  <c:v>5.44</c:v>
                </c:pt>
                <c:pt idx="544">
                  <c:v>5.45</c:v>
                </c:pt>
                <c:pt idx="545">
                  <c:v>5.46</c:v>
                </c:pt>
                <c:pt idx="546">
                  <c:v>5.47</c:v>
                </c:pt>
                <c:pt idx="547">
                  <c:v>5.48</c:v>
                </c:pt>
                <c:pt idx="548">
                  <c:v>5.49</c:v>
                </c:pt>
                <c:pt idx="549">
                  <c:v>5.5</c:v>
                </c:pt>
                <c:pt idx="550">
                  <c:v>5.51</c:v>
                </c:pt>
                <c:pt idx="551">
                  <c:v>5.52</c:v>
                </c:pt>
                <c:pt idx="552">
                  <c:v>5.53</c:v>
                </c:pt>
                <c:pt idx="553">
                  <c:v>5.54</c:v>
                </c:pt>
                <c:pt idx="554">
                  <c:v>5.55</c:v>
                </c:pt>
                <c:pt idx="555">
                  <c:v>5.56</c:v>
                </c:pt>
                <c:pt idx="556">
                  <c:v>5.57</c:v>
                </c:pt>
                <c:pt idx="557">
                  <c:v>5.58</c:v>
                </c:pt>
                <c:pt idx="558">
                  <c:v>5.59</c:v>
                </c:pt>
                <c:pt idx="559">
                  <c:v>5.6</c:v>
                </c:pt>
                <c:pt idx="560">
                  <c:v>5.61</c:v>
                </c:pt>
                <c:pt idx="561">
                  <c:v>5.62</c:v>
                </c:pt>
                <c:pt idx="562">
                  <c:v>5.63</c:v>
                </c:pt>
                <c:pt idx="563">
                  <c:v>5.64</c:v>
                </c:pt>
                <c:pt idx="564">
                  <c:v>5.65</c:v>
                </c:pt>
                <c:pt idx="565">
                  <c:v>5.66</c:v>
                </c:pt>
                <c:pt idx="566">
                  <c:v>5.67</c:v>
                </c:pt>
                <c:pt idx="567">
                  <c:v>5.68</c:v>
                </c:pt>
                <c:pt idx="568">
                  <c:v>5.69</c:v>
                </c:pt>
                <c:pt idx="569">
                  <c:v>5.7</c:v>
                </c:pt>
                <c:pt idx="570">
                  <c:v>5.71</c:v>
                </c:pt>
                <c:pt idx="571">
                  <c:v>5.72</c:v>
                </c:pt>
                <c:pt idx="572">
                  <c:v>5.73</c:v>
                </c:pt>
                <c:pt idx="573">
                  <c:v>5.74</c:v>
                </c:pt>
                <c:pt idx="574">
                  <c:v>5.75</c:v>
                </c:pt>
                <c:pt idx="575">
                  <c:v>5.76</c:v>
                </c:pt>
                <c:pt idx="576">
                  <c:v>5.77</c:v>
                </c:pt>
                <c:pt idx="577">
                  <c:v>5.78</c:v>
                </c:pt>
                <c:pt idx="578">
                  <c:v>5.79</c:v>
                </c:pt>
                <c:pt idx="579">
                  <c:v>5.8</c:v>
                </c:pt>
                <c:pt idx="580">
                  <c:v>5.81</c:v>
                </c:pt>
                <c:pt idx="581">
                  <c:v>5.82</c:v>
                </c:pt>
                <c:pt idx="582">
                  <c:v>5.83</c:v>
                </c:pt>
                <c:pt idx="583">
                  <c:v>5.84</c:v>
                </c:pt>
                <c:pt idx="584">
                  <c:v>5.85</c:v>
                </c:pt>
                <c:pt idx="585">
                  <c:v>5.86</c:v>
                </c:pt>
                <c:pt idx="586">
                  <c:v>5.87</c:v>
                </c:pt>
                <c:pt idx="587">
                  <c:v>5.88</c:v>
                </c:pt>
                <c:pt idx="588">
                  <c:v>5.89</c:v>
                </c:pt>
                <c:pt idx="589">
                  <c:v>5.9</c:v>
                </c:pt>
                <c:pt idx="590">
                  <c:v>5.91</c:v>
                </c:pt>
                <c:pt idx="591">
                  <c:v>5.92</c:v>
                </c:pt>
                <c:pt idx="592">
                  <c:v>5.93</c:v>
                </c:pt>
                <c:pt idx="593">
                  <c:v>5.94</c:v>
                </c:pt>
                <c:pt idx="594">
                  <c:v>5.95</c:v>
                </c:pt>
                <c:pt idx="595">
                  <c:v>5.96</c:v>
                </c:pt>
                <c:pt idx="596">
                  <c:v>5.97</c:v>
                </c:pt>
                <c:pt idx="597">
                  <c:v>5.98</c:v>
                </c:pt>
                <c:pt idx="598">
                  <c:v>5.99</c:v>
                </c:pt>
                <c:pt idx="599">
                  <c:v>6</c:v>
                </c:pt>
                <c:pt idx="600">
                  <c:v>6.01</c:v>
                </c:pt>
                <c:pt idx="601">
                  <c:v>6.02</c:v>
                </c:pt>
                <c:pt idx="602">
                  <c:v>6.03</c:v>
                </c:pt>
                <c:pt idx="603">
                  <c:v>6.04</c:v>
                </c:pt>
                <c:pt idx="604">
                  <c:v>6.05</c:v>
                </c:pt>
                <c:pt idx="605">
                  <c:v>6.06</c:v>
                </c:pt>
                <c:pt idx="606">
                  <c:v>6.07</c:v>
                </c:pt>
                <c:pt idx="607">
                  <c:v>6.08</c:v>
                </c:pt>
                <c:pt idx="608">
                  <c:v>6.09</c:v>
                </c:pt>
                <c:pt idx="609">
                  <c:v>6.1</c:v>
                </c:pt>
                <c:pt idx="610">
                  <c:v>6.11</c:v>
                </c:pt>
                <c:pt idx="611">
                  <c:v>6.12</c:v>
                </c:pt>
                <c:pt idx="612">
                  <c:v>6.13</c:v>
                </c:pt>
                <c:pt idx="613">
                  <c:v>6.14</c:v>
                </c:pt>
                <c:pt idx="614">
                  <c:v>6.15</c:v>
                </c:pt>
                <c:pt idx="615">
                  <c:v>6.16</c:v>
                </c:pt>
                <c:pt idx="616">
                  <c:v>6.17</c:v>
                </c:pt>
                <c:pt idx="617">
                  <c:v>6.18</c:v>
                </c:pt>
                <c:pt idx="618">
                  <c:v>6.19</c:v>
                </c:pt>
                <c:pt idx="619">
                  <c:v>6.2</c:v>
                </c:pt>
                <c:pt idx="620">
                  <c:v>6.21</c:v>
                </c:pt>
                <c:pt idx="621">
                  <c:v>6.22</c:v>
                </c:pt>
                <c:pt idx="622">
                  <c:v>6.23</c:v>
                </c:pt>
                <c:pt idx="623">
                  <c:v>6.24</c:v>
                </c:pt>
                <c:pt idx="624">
                  <c:v>6.25</c:v>
                </c:pt>
                <c:pt idx="625">
                  <c:v>6.26</c:v>
                </c:pt>
                <c:pt idx="626">
                  <c:v>6.27</c:v>
                </c:pt>
                <c:pt idx="627">
                  <c:v>6.28</c:v>
                </c:pt>
                <c:pt idx="628">
                  <c:v>6.29</c:v>
                </c:pt>
                <c:pt idx="629">
                  <c:v>6.3</c:v>
                </c:pt>
                <c:pt idx="630">
                  <c:v>6.31</c:v>
                </c:pt>
                <c:pt idx="631">
                  <c:v>6.32</c:v>
                </c:pt>
                <c:pt idx="632">
                  <c:v>6.33</c:v>
                </c:pt>
                <c:pt idx="633">
                  <c:v>6.34</c:v>
                </c:pt>
                <c:pt idx="634">
                  <c:v>6.35</c:v>
                </c:pt>
                <c:pt idx="635">
                  <c:v>6.36</c:v>
                </c:pt>
                <c:pt idx="636">
                  <c:v>6.37</c:v>
                </c:pt>
                <c:pt idx="637">
                  <c:v>6.38</c:v>
                </c:pt>
                <c:pt idx="638">
                  <c:v>6.39</c:v>
                </c:pt>
                <c:pt idx="639">
                  <c:v>6.4</c:v>
                </c:pt>
                <c:pt idx="640">
                  <c:v>6.41</c:v>
                </c:pt>
                <c:pt idx="641">
                  <c:v>6.42</c:v>
                </c:pt>
                <c:pt idx="642">
                  <c:v>6.43</c:v>
                </c:pt>
                <c:pt idx="643">
                  <c:v>6.44</c:v>
                </c:pt>
                <c:pt idx="644">
                  <c:v>6.45</c:v>
                </c:pt>
                <c:pt idx="645">
                  <c:v>6.46</c:v>
                </c:pt>
                <c:pt idx="646">
                  <c:v>6.47</c:v>
                </c:pt>
                <c:pt idx="647">
                  <c:v>6.48</c:v>
                </c:pt>
                <c:pt idx="648">
                  <c:v>6.49</c:v>
                </c:pt>
                <c:pt idx="649">
                  <c:v>6.5</c:v>
                </c:pt>
                <c:pt idx="650">
                  <c:v>6.51</c:v>
                </c:pt>
                <c:pt idx="651">
                  <c:v>6.52</c:v>
                </c:pt>
                <c:pt idx="652">
                  <c:v>6.53</c:v>
                </c:pt>
                <c:pt idx="653">
                  <c:v>6.54</c:v>
                </c:pt>
                <c:pt idx="654">
                  <c:v>6.55</c:v>
                </c:pt>
                <c:pt idx="655">
                  <c:v>6.56</c:v>
                </c:pt>
                <c:pt idx="656">
                  <c:v>6.57</c:v>
                </c:pt>
                <c:pt idx="657">
                  <c:v>6.58</c:v>
                </c:pt>
                <c:pt idx="658">
                  <c:v>6.59</c:v>
                </c:pt>
                <c:pt idx="659">
                  <c:v>6.6</c:v>
                </c:pt>
                <c:pt idx="660">
                  <c:v>6.61</c:v>
                </c:pt>
                <c:pt idx="661">
                  <c:v>6.62</c:v>
                </c:pt>
                <c:pt idx="662">
                  <c:v>6.63</c:v>
                </c:pt>
                <c:pt idx="663">
                  <c:v>6.64</c:v>
                </c:pt>
                <c:pt idx="664">
                  <c:v>6.65</c:v>
                </c:pt>
                <c:pt idx="665">
                  <c:v>6.66</c:v>
                </c:pt>
                <c:pt idx="666">
                  <c:v>6.67</c:v>
                </c:pt>
                <c:pt idx="667">
                  <c:v>6.68</c:v>
                </c:pt>
                <c:pt idx="668">
                  <c:v>6.69</c:v>
                </c:pt>
                <c:pt idx="669">
                  <c:v>6.7</c:v>
                </c:pt>
                <c:pt idx="670">
                  <c:v>6.71</c:v>
                </c:pt>
                <c:pt idx="671">
                  <c:v>6.72</c:v>
                </c:pt>
                <c:pt idx="672">
                  <c:v>6.73</c:v>
                </c:pt>
                <c:pt idx="673">
                  <c:v>6.74</c:v>
                </c:pt>
                <c:pt idx="674">
                  <c:v>6.75</c:v>
                </c:pt>
                <c:pt idx="675">
                  <c:v>6.76</c:v>
                </c:pt>
                <c:pt idx="676">
                  <c:v>6.77</c:v>
                </c:pt>
                <c:pt idx="677">
                  <c:v>6.78</c:v>
                </c:pt>
                <c:pt idx="678">
                  <c:v>6.79</c:v>
                </c:pt>
                <c:pt idx="679">
                  <c:v>6.8</c:v>
                </c:pt>
                <c:pt idx="680">
                  <c:v>6.81</c:v>
                </c:pt>
                <c:pt idx="681">
                  <c:v>6.82</c:v>
                </c:pt>
                <c:pt idx="682">
                  <c:v>6.83</c:v>
                </c:pt>
                <c:pt idx="683">
                  <c:v>6.84</c:v>
                </c:pt>
                <c:pt idx="684">
                  <c:v>6.85</c:v>
                </c:pt>
                <c:pt idx="685">
                  <c:v>6.86</c:v>
                </c:pt>
                <c:pt idx="686">
                  <c:v>6.87</c:v>
                </c:pt>
                <c:pt idx="687">
                  <c:v>6.88</c:v>
                </c:pt>
                <c:pt idx="688">
                  <c:v>6.89</c:v>
                </c:pt>
                <c:pt idx="689">
                  <c:v>6.9</c:v>
                </c:pt>
                <c:pt idx="690">
                  <c:v>6.91</c:v>
                </c:pt>
                <c:pt idx="691">
                  <c:v>6.92</c:v>
                </c:pt>
                <c:pt idx="692">
                  <c:v>6.93</c:v>
                </c:pt>
                <c:pt idx="693">
                  <c:v>6.94</c:v>
                </c:pt>
                <c:pt idx="694">
                  <c:v>6.95</c:v>
                </c:pt>
                <c:pt idx="695">
                  <c:v>6.96</c:v>
                </c:pt>
                <c:pt idx="696">
                  <c:v>6.97</c:v>
                </c:pt>
                <c:pt idx="697">
                  <c:v>6.98</c:v>
                </c:pt>
                <c:pt idx="698">
                  <c:v>6.99</c:v>
                </c:pt>
                <c:pt idx="699">
                  <c:v>7</c:v>
                </c:pt>
                <c:pt idx="700">
                  <c:v>7.01</c:v>
                </c:pt>
                <c:pt idx="701">
                  <c:v>7.02</c:v>
                </c:pt>
                <c:pt idx="702">
                  <c:v>7.03</c:v>
                </c:pt>
                <c:pt idx="703">
                  <c:v>7.04</c:v>
                </c:pt>
                <c:pt idx="704">
                  <c:v>7.05</c:v>
                </c:pt>
                <c:pt idx="705">
                  <c:v>7.06</c:v>
                </c:pt>
                <c:pt idx="706">
                  <c:v>7.07</c:v>
                </c:pt>
                <c:pt idx="707">
                  <c:v>7.08</c:v>
                </c:pt>
                <c:pt idx="708">
                  <c:v>7.09</c:v>
                </c:pt>
                <c:pt idx="709">
                  <c:v>7.1</c:v>
                </c:pt>
                <c:pt idx="710">
                  <c:v>7.11</c:v>
                </c:pt>
                <c:pt idx="711">
                  <c:v>7.12</c:v>
                </c:pt>
                <c:pt idx="712">
                  <c:v>7.13</c:v>
                </c:pt>
                <c:pt idx="713">
                  <c:v>7.14</c:v>
                </c:pt>
                <c:pt idx="714">
                  <c:v>7.15</c:v>
                </c:pt>
                <c:pt idx="715">
                  <c:v>7.16</c:v>
                </c:pt>
                <c:pt idx="716">
                  <c:v>7.17</c:v>
                </c:pt>
                <c:pt idx="717">
                  <c:v>7.18</c:v>
                </c:pt>
                <c:pt idx="718">
                  <c:v>7.19</c:v>
                </c:pt>
                <c:pt idx="719">
                  <c:v>7.2</c:v>
                </c:pt>
                <c:pt idx="720">
                  <c:v>7.21</c:v>
                </c:pt>
                <c:pt idx="721">
                  <c:v>7.22</c:v>
                </c:pt>
                <c:pt idx="722">
                  <c:v>7.23</c:v>
                </c:pt>
                <c:pt idx="723">
                  <c:v>7.24</c:v>
                </c:pt>
                <c:pt idx="724">
                  <c:v>7.25</c:v>
                </c:pt>
                <c:pt idx="725">
                  <c:v>7.26</c:v>
                </c:pt>
                <c:pt idx="726">
                  <c:v>7.27</c:v>
                </c:pt>
                <c:pt idx="727">
                  <c:v>7.28</c:v>
                </c:pt>
                <c:pt idx="728">
                  <c:v>7.29</c:v>
                </c:pt>
                <c:pt idx="729">
                  <c:v>7.3</c:v>
                </c:pt>
                <c:pt idx="730">
                  <c:v>7.31</c:v>
                </c:pt>
                <c:pt idx="731">
                  <c:v>7.32</c:v>
                </c:pt>
                <c:pt idx="732">
                  <c:v>7.33</c:v>
                </c:pt>
                <c:pt idx="733">
                  <c:v>7.34</c:v>
                </c:pt>
                <c:pt idx="734">
                  <c:v>7.35</c:v>
                </c:pt>
                <c:pt idx="735">
                  <c:v>7.36</c:v>
                </c:pt>
                <c:pt idx="736">
                  <c:v>7.37</c:v>
                </c:pt>
                <c:pt idx="737">
                  <c:v>7.38</c:v>
                </c:pt>
                <c:pt idx="738">
                  <c:v>7.39</c:v>
                </c:pt>
                <c:pt idx="739">
                  <c:v>7.4</c:v>
                </c:pt>
                <c:pt idx="740">
                  <c:v>7.41</c:v>
                </c:pt>
                <c:pt idx="741">
                  <c:v>7.42</c:v>
                </c:pt>
                <c:pt idx="742">
                  <c:v>7.43</c:v>
                </c:pt>
                <c:pt idx="743">
                  <c:v>7.44</c:v>
                </c:pt>
                <c:pt idx="744">
                  <c:v>7.45</c:v>
                </c:pt>
                <c:pt idx="745">
                  <c:v>7.46</c:v>
                </c:pt>
                <c:pt idx="746">
                  <c:v>7.47</c:v>
                </c:pt>
                <c:pt idx="747">
                  <c:v>7.48</c:v>
                </c:pt>
                <c:pt idx="748">
                  <c:v>7.49</c:v>
                </c:pt>
                <c:pt idx="749">
                  <c:v>7.5</c:v>
                </c:pt>
                <c:pt idx="750">
                  <c:v>7.51</c:v>
                </c:pt>
                <c:pt idx="751">
                  <c:v>7.52</c:v>
                </c:pt>
                <c:pt idx="752">
                  <c:v>7.53</c:v>
                </c:pt>
                <c:pt idx="753">
                  <c:v>7.54</c:v>
                </c:pt>
                <c:pt idx="754">
                  <c:v>7.55</c:v>
                </c:pt>
                <c:pt idx="755">
                  <c:v>7.56</c:v>
                </c:pt>
                <c:pt idx="756">
                  <c:v>7.57</c:v>
                </c:pt>
                <c:pt idx="757">
                  <c:v>7.58</c:v>
                </c:pt>
                <c:pt idx="758">
                  <c:v>7.59</c:v>
                </c:pt>
                <c:pt idx="759">
                  <c:v>7.6</c:v>
                </c:pt>
                <c:pt idx="760">
                  <c:v>7.61</c:v>
                </c:pt>
                <c:pt idx="761">
                  <c:v>7.62</c:v>
                </c:pt>
                <c:pt idx="762">
                  <c:v>7.63</c:v>
                </c:pt>
                <c:pt idx="763">
                  <c:v>7.64</c:v>
                </c:pt>
                <c:pt idx="764">
                  <c:v>7.65</c:v>
                </c:pt>
                <c:pt idx="765">
                  <c:v>7.66</c:v>
                </c:pt>
                <c:pt idx="766">
                  <c:v>7.67</c:v>
                </c:pt>
                <c:pt idx="767">
                  <c:v>7.68</c:v>
                </c:pt>
                <c:pt idx="768">
                  <c:v>7.69</c:v>
                </c:pt>
                <c:pt idx="769">
                  <c:v>7.7</c:v>
                </c:pt>
                <c:pt idx="770">
                  <c:v>7.71</c:v>
                </c:pt>
                <c:pt idx="771">
                  <c:v>7.72</c:v>
                </c:pt>
                <c:pt idx="772">
                  <c:v>7.73</c:v>
                </c:pt>
                <c:pt idx="773">
                  <c:v>7.74</c:v>
                </c:pt>
                <c:pt idx="774">
                  <c:v>7.75</c:v>
                </c:pt>
                <c:pt idx="775">
                  <c:v>7.76</c:v>
                </c:pt>
                <c:pt idx="776">
                  <c:v>7.77</c:v>
                </c:pt>
                <c:pt idx="777">
                  <c:v>7.78</c:v>
                </c:pt>
                <c:pt idx="778">
                  <c:v>7.79</c:v>
                </c:pt>
                <c:pt idx="779">
                  <c:v>7.8</c:v>
                </c:pt>
                <c:pt idx="780">
                  <c:v>7.81</c:v>
                </c:pt>
                <c:pt idx="781">
                  <c:v>7.82</c:v>
                </c:pt>
                <c:pt idx="782">
                  <c:v>7.83</c:v>
                </c:pt>
                <c:pt idx="783">
                  <c:v>7.84</c:v>
                </c:pt>
                <c:pt idx="784">
                  <c:v>7.85</c:v>
                </c:pt>
                <c:pt idx="785">
                  <c:v>7.86</c:v>
                </c:pt>
                <c:pt idx="786">
                  <c:v>7.87</c:v>
                </c:pt>
                <c:pt idx="787">
                  <c:v>7.88</c:v>
                </c:pt>
                <c:pt idx="788">
                  <c:v>7.89</c:v>
                </c:pt>
                <c:pt idx="789">
                  <c:v>7.9</c:v>
                </c:pt>
                <c:pt idx="790">
                  <c:v>7.91</c:v>
                </c:pt>
                <c:pt idx="791">
                  <c:v>7.92</c:v>
                </c:pt>
                <c:pt idx="792">
                  <c:v>7.93</c:v>
                </c:pt>
                <c:pt idx="793">
                  <c:v>7.94</c:v>
                </c:pt>
                <c:pt idx="794">
                  <c:v>7.95</c:v>
                </c:pt>
                <c:pt idx="795">
                  <c:v>7.96</c:v>
                </c:pt>
                <c:pt idx="796">
                  <c:v>7.97</c:v>
                </c:pt>
                <c:pt idx="797">
                  <c:v>7.98</c:v>
                </c:pt>
                <c:pt idx="798">
                  <c:v>7.99</c:v>
                </c:pt>
                <c:pt idx="799">
                  <c:v>8</c:v>
                </c:pt>
                <c:pt idx="800">
                  <c:v>8.01</c:v>
                </c:pt>
                <c:pt idx="801">
                  <c:v>8.02</c:v>
                </c:pt>
                <c:pt idx="802">
                  <c:v>8.0299999999999994</c:v>
                </c:pt>
                <c:pt idx="803">
                  <c:v>8.0399999999999991</c:v>
                </c:pt>
                <c:pt idx="804">
                  <c:v>8.0500000000000007</c:v>
                </c:pt>
                <c:pt idx="805">
                  <c:v>8.06</c:v>
                </c:pt>
                <c:pt idx="806">
                  <c:v>8.07</c:v>
                </c:pt>
                <c:pt idx="807">
                  <c:v>8.08</c:v>
                </c:pt>
                <c:pt idx="808">
                  <c:v>8.09</c:v>
                </c:pt>
                <c:pt idx="809">
                  <c:v>8.1</c:v>
                </c:pt>
                <c:pt idx="810">
                  <c:v>8.11</c:v>
                </c:pt>
                <c:pt idx="811">
                  <c:v>8.1199999999999992</c:v>
                </c:pt>
                <c:pt idx="812">
                  <c:v>8.1300000000000008</c:v>
                </c:pt>
                <c:pt idx="813">
                  <c:v>8.14</c:v>
                </c:pt>
                <c:pt idx="814">
                  <c:v>8.15</c:v>
                </c:pt>
                <c:pt idx="815">
                  <c:v>8.16</c:v>
                </c:pt>
                <c:pt idx="816">
                  <c:v>8.17</c:v>
                </c:pt>
                <c:pt idx="817">
                  <c:v>8.18</c:v>
                </c:pt>
                <c:pt idx="818">
                  <c:v>8.19</c:v>
                </c:pt>
                <c:pt idx="819">
                  <c:v>8.1999999999999993</c:v>
                </c:pt>
                <c:pt idx="820">
                  <c:v>8.2100000000000009</c:v>
                </c:pt>
                <c:pt idx="821">
                  <c:v>8.2200000000000006</c:v>
                </c:pt>
                <c:pt idx="822">
                  <c:v>8.23</c:v>
                </c:pt>
                <c:pt idx="823">
                  <c:v>8.24</c:v>
                </c:pt>
                <c:pt idx="824">
                  <c:v>8.25</c:v>
                </c:pt>
                <c:pt idx="825">
                  <c:v>8.26</c:v>
                </c:pt>
                <c:pt idx="826">
                  <c:v>8.27</c:v>
                </c:pt>
                <c:pt idx="827">
                  <c:v>8.2799999999999994</c:v>
                </c:pt>
                <c:pt idx="828">
                  <c:v>8.2899999999999991</c:v>
                </c:pt>
                <c:pt idx="829">
                  <c:v>8.3000000000000007</c:v>
                </c:pt>
                <c:pt idx="830">
                  <c:v>8.31</c:v>
                </c:pt>
                <c:pt idx="831">
                  <c:v>8.32</c:v>
                </c:pt>
                <c:pt idx="832">
                  <c:v>8.33</c:v>
                </c:pt>
                <c:pt idx="833">
                  <c:v>8.34</c:v>
                </c:pt>
                <c:pt idx="834">
                  <c:v>8.35</c:v>
                </c:pt>
                <c:pt idx="835">
                  <c:v>8.36</c:v>
                </c:pt>
                <c:pt idx="836">
                  <c:v>8.3699999999999992</c:v>
                </c:pt>
                <c:pt idx="837">
                  <c:v>8.3800000000000008</c:v>
                </c:pt>
                <c:pt idx="838">
                  <c:v>8.39</c:v>
                </c:pt>
                <c:pt idx="839">
                  <c:v>8.4</c:v>
                </c:pt>
                <c:pt idx="840">
                  <c:v>8.41</c:v>
                </c:pt>
                <c:pt idx="841">
                  <c:v>8.42</c:v>
                </c:pt>
                <c:pt idx="842">
                  <c:v>8.43</c:v>
                </c:pt>
                <c:pt idx="843">
                  <c:v>8.44</c:v>
                </c:pt>
                <c:pt idx="844">
                  <c:v>8.4499999999999993</c:v>
                </c:pt>
                <c:pt idx="845">
                  <c:v>8.4600000000000009</c:v>
                </c:pt>
                <c:pt idx="846">
                  <c:v>8.4700000000000006</c:v>
                </c:pt>
                <c:pt idx="847">
                  <c:v>8.48</c:v>
                </c:pt>
                <c:pt idx="848">
                  <c:v>8.49</c:v>
                </c:pt>
                <c:pt idx="849">
                  <c:v>8.5</c:v>
                </c:pt>
                <c:pt idx="850">
                  <c:v>8.51</c:v>
                </c:pt>
                <c:pt idx="851">
                  <c:v>8.52</c:v>
                </c:pt>
                <c:pt idx="852">
                  <c:v>8.5299999999999994</c:v>
                </c:pt>
                <c:pt idx="853">
                  <c:v>8.5399999999999991</c:v>
                </c:pt>
                <c:pt idx="854">
                  <c:v>8.5500000000000007</c:v>
                </c:pt>
                <c:pt idx="855">
                  <c:v>8.56</c:v>
                </c:pt>
                <c:pt idx="856">
                  <c:v>8.57</c:v>
                </c:pt>
                <c:pt idx="857">
                  <c:v>8.58</c:v>
                </c:pt>
                <c:pt idx="858">
                  <c:v>8.59</c:v>
                </c:pt>
                <c:pt idx="859">
                  <c:v>8.6</c:v>
                </c:pt>
                <c:pt idx="860">
                  <c:v>8.61</c:v>
                </c:pt>
                <c:pt idx="861">
                  <c:v>8.6199999999999992</c:v>
                </c:pt>
                <c:pt idx="862">
                  <c:v>8.6300000000000008</c:v>
                </c:pt>
                <c:pt idx="863">
                  <c:v>8.64</c:v>
                </c:pt>
                <c:pt idx="864">
                  <c:v>8.65</c:v>
                </c:pt>
                <c:pt idx="865">
                  <c:v>8.66</c:v>
                </c:pt>
                <c:pt idx="866">
                  <c:v>8.67</c:v>
                </c:pt>
                <c:pt idx="867">
                  <c:v>8.68</c:v>
                </c:pt>
                <c:pt idx="868">
                  <c:v>8.69</c:v>
                </c:pt>
                <c:pt idx="869">
                  <c:v>8.6999999999999993</c:v>
                </c:pt>
                <c:pt idx="870">
                  <c:v>8.7100000000000009</c:v>
                </c:pt>
                <c:pt idx="871">
                  <c:v>8.7200000000000006</c:v>
                </c:pt>
                <c:pt idx="872">
                  <c:v>8.73</c:v>
                </c:pt>
                <c:pt idx="873">
                  <c:v>8.74</c:v>
                </c:pt>
                <c:pt idx="874">
                  <c:v>8.75</c:v>
                </c:pt>
                <c:pt idx="875">
                  <c:v>8.76</c:v>
                </c:pt>
                <c:pt idx="876">
                  <c:v>8.77</c:v>
                </c:pt>
                <c:pt idx="877">
                  <c:v>8.7799999999999994</c:v>
                </c:pt>
                <c:pt idx="878">
                  <c:v>8.7899999999999991</c:v>
                </c:pt>
                <c:pt idx="879">
                  <c:v>8.8000000000000007</c:v>
                </c:pt>
                <c:pt idx="880">
                  <c:v>8.81</c:v>
                </c:pt>
                <c:pt idx="881">
                  <c:v>8.82</c:v>
                </c:pt>
                <c:pt idx="882">
                  <c:v>8.83</c:v>
                </c:pt>
                <c:pt idx="883">
                  <c:v>8.84</c:v>
                </c:pt>
                <c:pt idx="884">
                  <c:v>8.85</c:v>
                </c:pt>
                <c:pt idx="885">
                  <c:v>8.86</c:v>
                </c:pt>
                <c:pt idx="886">
                  <c:v>8.8699999999999992</c:v>
                </c:pt>
                <c:pt idx="887">
                  <c:v>8.8800000000000008</c:v>
                </c:pt>
                <c:pt idx="888">
                  <c:v>8.89</c:v>
                </c:pt>
                <c:pt idx="889">
                  <c:v>8.9</c:v>
                </c:pt>
                <c:pt idx="890">
                  <c:v>8.91</c:v>
                </c:pt>
                <c:pt idx="891">
                  <c:v>8.92</c:v>
                </c:pt>
                <c:pt idx="892">
                  <c:v>8.93</c:v>
                </c:pt>
                <c:pt idx="893">
                  <c:v>8.94</c:v>
                </c:pt>
                <c:pt idx="894">
                  <c:v>8.9499999999999993</c:v>
                </c:pt>
                <c:pt idx="895">
                  <c:v>8.9600000000000009</c:v>
                </c:pt>
                <c:pt idx="896">
                  <c:v>8.9700000000000006</c:v>
                </c:pt>
                <c:pt idx="897">
                  <c:v>8.98</c:v>
                </c:pt>
                <c:pt idx="898">
                  <c:v>8.99</c:v>
                </c:pt>
                <c:pt idx="899">
                  <c:v>9</c:v>
                </c:pt>
                <c:pt idx="900">
                  <c:v>9.01</c:v>
                </c:pt>
                <c:pt idx="901">
                  <c:v>9.02</c:v>
                </c:pt>
                <c:pt idx="902">
                  <c:v>9.0299999999999994</c:v>
                </c:pt>
                <c:pt idx="903">
                  <c:v>9.0399999999999991</c:v>
                </c:pt>
                <c:pt idx="904">
                  <c:v>9.0500000000000007</c:v>
                </c:pt>
                <c:pt idx="905">
                  <c:v>9.06</c:v>
                </c:pt>
                <c:pt idx="906">
                  <c:v>9.07</c:v>
                </c:pt>
                <c:pt idx="907">
                  <c:v>9.08</c:v>
                </c:pt>
                <c:pt idx="908">
                  <c:v>9.09</c:v>
                </c:pt>
                <c:pt idx="909">
                  <c:v>9.1</c:v>
                </c:pt>
                <c:pt idx="910">
                  <c:v>9.11</c:v>
                </c:pt>
                <c:pt idx="911">
                  <c:v>9.1199999999999992</c:v>
                </c:pt>
                <c:pt idx="912">
                  <c:v>9.1300000000000008</c:v>
                </c:pt>
                <c:pt idx="913">
                  <c:v>9.14</c:v>
                </c:pt>
                <c:pt idx="914">
                  <c:v>9.15</c:v>
                </c:pt>
                <c:pt idx="915">
                  <c:v>9.16</c:v>
                </c:pt>
                <c:pt idx="916">
                  <c:v>9.17</c:v>
                </c:pt>
                <c:pt idx="917">
                  <c:v>9.18</c:v>
                </c:pt>
                <c:pt idx="918">
                  <c:v>9.19</c:v>
                </c:pt>
                <c:pt idx="919">
                  <c:v>9.1999999999999993</c:v>
                </c:pt>
                <c:pt idx="920">
                  <c:v>9.2100000000000009</c:v>
                </c:pt>
                <c:pt idx="921">
                  <c:v>9.2200000000000006</c:v>
                </c:pt>
                <c:pt idx="922">
                  <c:v>9.23</c:v>
                </c:pt>
                <c:pt idx="923">
                  <c:v>9.24</c:v>
                </c:pt>
                <c:pt idx="924">
                  <c:v>9.25</c:v>
                </c:pt>
                <c:pt idx="925">
                  <c:v>9.26</c:v>
                </c:pt>
                <c:pt idx="926">
                  <c:v>9.27</c:v>
                </c:pt>
                <c:pt idx="927">
                  <c:v>9.2799999999999994</c:v>
                </c:pt>
                <c:pt idx="928">
                  <c:v>9.2899999999999991</c:v>
                </c:pt>
                <c:pt idx="929">
                  <c:v>9.3000000000000007</c:v>
                </c:pt>
                <c:pt idx="930">
                  <c:v>9.31</c:v>
                </c:pt>
                <c:pt idx="931">
                  <c:v>9.32</c:v>
                </c:pt>
                <c:pt idx="932">
                  <c:v>9.33</c:v>
                </c:pt>
                <c:pt idx="933">
                  <c:v>9.34</c:v>
                </c:pt>
                <c:pt idx="934">
                  <c:v>9.35</c:v>
                </c:pt>
                <c:pt idx="935">
                  <c:v>9.36</c:v>
                </c:pt>
                <c:pt idx="936">
                  <c:v>9.3699999999999992</c:v>
                </c:pt>
                <c:pt idx="937">
                  <c:v>9.3800000000000008</c:v>
                </c:pt>
                <c:pt idx="938">
                  <c:v>9.39</c:v>
                </c:pt>
                <c:pt idx="939">
                  <c:v>9.4</c:v>
                </c:pt>
                <c:pt idx="940">
                  <c:v>9.41</c:v>
                </c:pt>
                <c:pt idx="941">
                  <c:v>9.42</c:v>
                </c:pt>
                <c:pt idx="942">
                  <c:v>9.43</c:v>
                </c:pt>
                <c:pt idx="943">
                  <c:v>9.44</c:v>
                </c:pt>
                <c:pt idx="944">
                  <c:v>9.4499999999999993</c:v>
                </c:pt>
                <c:pt idx="945">
                  <c:v>9.4600000000000009</c:v>
                </c:pt>
                <c:pt idx="946">
                  <c:v>9.4700000000000006</c:v>
                </c:pt>
                <c:pt idx="947">
                  <c:v>9.48</c:v>
                </c:pt>
                <c:pt idx="948">
                  <c:v>9.49</c:v>
                </c:pt>
                <c:pt idx="949">
                  <c:v>9.5</c:v>
                </c:pt>
                <c:pt idx="950">
                  <c:v>9.51</c:v>
                </c:pt>
                <c:pt idx="951">
                  <c:v>9.52</c:v>
                </c:pt>
                <c:pt idx="952">
                  <c:v>9.5299999999999994</c:v>
                </c:pt>
                <c:pt idx="953">
                  <c:v>9.5399999999999991</c:v>
                </c:pt>
                <c:pt idx="954">
                  <c:v>9.5500000000000007</c:v>
                </c:pt>
                <c:pt idx="955">
                  <c:v>9.56</c:v>
                </c:pt>
                <c:pt idx="956">
                  <c:v>9.57</c:v>
                </c:pt>
                <c:pt idx="957">
                  <c:v>9.58</c:v>
                </c:pt>
                <c:pt idx="958">
                  <c:v>9.59</c:v>
                </c:pt>
                <c:pt idx="959">
                  <c:v>9.6</c:v>
                </c:pt>
                <c:pt idx="960">
                  <c:v>9.61</c:v>
                </c:pt>
                <c:pt idx="961">
                  <c:v>9.6199999999999992</c:v>
                </c:pt>
                <c:pt idx="962">
                  <c:v>9.6300000000000008</c:v>
                </c:pt>
                <c:pt idx="963">
                  <c:v>9.64</c:v>
                </c:pt>
                <c:pt idx="964">
                  <c:v>9.65</c:v>
                </c:pt>
                <c:pt idx="965">
                  <c:v>9.66</c:v>
                </c:pt>
                <c:pt idx="966">
                  <c:v>9.67</c:v>
                </c:pt>
                <c:pt idx="967">
                  <c:v>9.68</c:v>
                </c:pt>
                <c:pt idx="968">
                  <c:v>9.69</c:v>
                </c:pt>
                <c:pt idx="969">
                  <c:v>9.6999999999999993</c:v>
                </c:pt>
                <c:pt idx="970">
                  <c:v>9.7100000000000009</c:v>
                </c:pt>
                <c:pt idx="971">
                  <c:v>9.7200000000000006</c:v>
                </c:pt>
                <c:pt idx="972">
                  <c:v>9.73</c:v>
                </c:pt>
                <c:pt idx="973">
                  <c:v>9.74</c:v>
                </c:pt>
                <c:pt idx="974">
                  <c:v>9.75</c:v>
                </c:pt>
                <c:pt idx="975">
                  <c:v>9.76</c:v>
                </c:pt>
                <c:pt idx="976">
                  <c:v>9.77</c:v>
                </c:pt>
                <c:pt idx="977">
                  <c:v>9.7799999999999994</c:v>
                </c:pt>
                <c:pt idx="978">
                  <c:v>9.7899999999999991</c:v>
                </c:pt>
                <c:pt idx="979">
                  <c:v>9.8000000000000007</c:v>
                </c:pt>
                <c:pt idx="980">
                  <c:v>9.81</c:v>
                </c:pt>
                <c:pt idx="981">
                  <c:v>9.82</c:v>
                </c:pt>
                <c:pt idx="982">
                  <c:v>9.83</c:v>
                </c:pt>
                <c:pt idx="983">
                  <c:v>9.84</c:v>
                </c:pt>
                <c:pt idx="984">
                  <c:v>9.85</c:v>
                </c:pt>
                <c:pt idx="985">
                  <c:v>9.86</c:v>
                </c:pt>
                <c:pt idx="986">
                  <c:v>9.8699999999999992</c:v>
                </c:pt>
                <c:pt idx="987">
                  <c:v>9.8800000000000008</c:v>
                </c:pt>
                <c:pt idx="988">
                  <c:v>9.89</c:v>
                </c:pt>
                <c:pt idx="989">
                  <c:v>9.9</c:v>
                </c:pt>
                <c:pt idx="990">
                  <c:v>9.91</c:v>
                </c:pt>
                <c:pt idx="991">
                  <c:v>9.92</c:v>
                </c:pt>
                <c:pt idx="992">
                  <c:v>9.93</c:v>
                </c:pt>
                <c:pt idx="993">
                  <c:v>9.94</c:v>
                </c:pt>
                <c:pt idx="994">
                  <c:v>9.9499999999999993</c:v>
                </c:pt>
                <c:pt idx="995">
                  <c:v>9.9600000000000009</c:v>
                </c:pt>
                <c:pt idx="996">
                  <c:v>9.9700000000000006</c:v>
                </c:pt>
                <c:pt idx="997">
                  <c:v>9.98</c:v>
                </c:pt>
                <c:pt idx="998">
                  <c:v>9.99</c:v>
                </c:pt>
                <c:pt idx="999">
                  <c:v>10</c:v>
                </c:pt>
                <c:pt idx="1000">
                  <c:v>10.01</c:v>
                </c:pt>
                <c:pt idx="1001">
                  <c:v>10.02</c:v>
                </c:pt>
                <c:pt idx="1002">
                  <c:v>10.029999999999999</c:v>
                </c:pt>
                <c:pt idx="1003">
                  <c:v>10.039999999999999</c:v>
                </c:pt>
                <c:pt idx="1004">
                  <c:v>10.050000000000001</c:v>
                </c:pt>
                <c:pt idx="1005">
                  <c:v>10.06</c:v>
                </c:pt>
                <c:pt idx="1006">
                  <c:v>10.07</c:v>
                </c:pt>
                <c:pt idx="1007">
                  <c:v>10.08</c:v>
                </c:pt>
                <c:pt idx="1008">
                  <c:v>10.09</c:v>
                </c:pt>
                <c:pt idx="1009">
                  <c:v>10.1</c:v>
                </c:pt>
                <c:pt idx="1010">
                  <c:v>10.11</c:v>
                </c:pt>
                <c:pt idx="1011">
                  <c:v>10.119999999999999</c:v>
                </c:pt>
                <c:pt idx="1012">
                  <c:v>10.130000000000001</c:v>
                </c:pt>
                <c:pt idx="1013">
                  <c:v>10.14</c:v>
                </c:pt>
                <c:pt idx="1014">
                  <c:v>10.15</c:v>
                </c:pt>
                <c:pt idx="1015">
                  <c:v>10.16</c:v>
                </c:pt>
                <c:pt idx="1016">
                  <c:v>10.17</c:v>
                </c:pt>
                <c:pt idx="1017">
                  <c:v>10.18</c:v>
                </c:pt>
                <c:pt idx="1018">
                  <c:v>10.19</c:v>
                </c:pt>
                <c:pt idx="1019">
                  <c:v>10.199999999999999</c:v>
                </c:pt>
                <c:pt idx="1020">
                  <c:v>10.210000000000001</c:v>
                </c:pt>
                <c:pt idx="1021">
                  <c:v>10.220000000000001</c:v>
                </c:pt>
                <c:pt idx="1022">
                  <c:v>10.23</c:v>
                </c:pt>
                <c:pt idx="1023">
                  <c:v>10.24</c:v>
                </c:pt>
                <c:pt idx="1024">
                  <c:v>10.25</c:v>
                </c:pt>
                <c:pt idx="1025">
                  <c:v>10.26</c:v>
                </c:pt>
                <c:pt idx="1026">
                  <c:v>10.27</c:v>
                </c:pt>
                <c:pt idx="1027">
                  <c:v>10.28</c:v>
                </c:pt>
                <c:pt idx="1028">
                  <c:v>10.29</c:v>
                </c:pt>
                <c:pt idx="1029">
                  <c:v>10.3</c:v>
                </c:pt>
                <c:pt idx="1030">
                  <c:v>10.31</c:v>
                </c:pt>
                <c:pt idx="1031">
                  <c:v>10.32</c:v>
                </c:pt>
                <c:pt idx="1032">
                  <c:v>10.33</c:v>
                </c:pt>
                <c:pt idx="1033">
                  <c:v>10.34</c:v>
                </c:pt>
                <c:pt idx="1034">
                  <c:v>10.35</c:v>
                </c:pt>
                <c:pt idx="1035">
                  <c:v>10.36</c:v>
                </c:pt>
                <c:pt idx="1036">
                  <c:v>10.37</c:v>
                </c:pt>
                <c:pt idx="1037">
                  <c:v>10.38</c:v>
                </c:pt>
                <c:pt idx="1038">
                  <c:v>10.39</c:v>
                </c:pt>
                <c:pt idx="1039">
                  <c:v>10.4</c:v>
                </c:pt>
                <c:pt idx="1040">
                  <c:v>10.41</c:v>
                </c:pt>
                <c:pt idx="1041">
                  <c:v>10.42</c:v>
                </c:pt>
                <c:pt idx="1042">
                  <c:v>10.43</c:v>
                </c:pt>
                <c:pt idx="1043">
                  <c:v>10.44</c:v>
                </c:pt>
                <c:pt idx="1044">
                  <c:v>10.45</c:v>
                </c:pt>
                <c:pt idx="1045">
                  <c:v>10.46</c:v>
                </c:pt>
                <c:pt idx="1046">
                  <c:v>10.47</c:v>
                </c:pt>
                <c:pt idx="1047">
                  <c:v>10.48</c:v>
                </c:pt>
                <c:pt idx="1048">
                  <c:v>10.49</c:v>
                </c:pt>
                <c:pt idx="1049">
                  <c:v>10.5</c:v>
                </c:pt>
                <c:pt idx="1050">
                  <c:v>10.51</c:v>
                </c:pt>
                <c:pt idx="1051">
                  <c:v>10.52</c:v>
                </c:pt>
                <c:pt idx="1052">
                  <c:v>10.53</c:v>
                </c:pt>
                <c:pt idx="1053">
                  <c:v>10.54</c:v>
                </c:pt>
                <c:pt idx="1054">
                  <c:v>10.55</c:v>
                </c:pt>
                <c:pt idx="1055">
                  <c:v>10.56</c:v>
                </c:pt>
                <c:pt idx="1056">
                  <c:v>10.57</c:v>
                </c:pt>
                <c:pt idx="1057">
                  <c:v>10.58</c:v>
                </c:pt>
                <c:pt idx="1058">
                  <c:v>10.59</c:v>
                </c:pt>
                <c:pt idx="1059">
                  <c:v>10.6</c:v>
                </c:pt>
                <c:pt idx="1060">
                  <c:v>10.61</c:v>
                </c:pt>
                <c:pt idx="1061">
                  <c:v>10.62</c:v>
                </c:pt>
                <c:pt idx="1062">
                  <c:v>10.63</c:v>
                </c:pt>
                <c:pt idx="1063">
                  <c:v>10.64</c:v>
                </c:pt>
                <c:pt idx="1064">
                  <c:v>10.65</c:v>
                </c:pt>
                <c:pt idx="1065">
                  <c:v>10.66</c:v>
                </c:pt>
                <c:pt idx="1066">
                  <c:v>10.67</c:v>
                </c:pt>
                <c:pt idx="1067">
                  <c:v>10.68</c:v>
                </c:pt>
                <c:pt idx="1068">
                  <c:v>10.69</c:v>
                </c:pt>
                <c:pt idx="1069">
                  <c:v>10.7</c:v>
                </c:pt>
                <c:pt idx="1070">
                  <c:v>10.71</c:v>
                </c:pt>
                <c:pt idx="1071">
                  <c:v>10.72</c:v>
                </c:pt>
                <c:pt idx="1072">
                  <c:v>10.73</c:v>
                </c:pt>
                <c:pt idx="1073">
                  <c:v>10.74</c:v>
                </c:pt>
                <c:pt idx="1074">
                  <c:v>10.75</c:v>
                </c:pt>
                <c:pt idx="1075">
                  <c:v>10.76</c:v>
                </c:pt>
                <c:pt idx="1076">
                  <c:v>10.77</c:v>
                </c:pt>
                <c:pt idx="1077">
                  <c:v>10.78</c:v>
                </c:pt>
                <c:pt idx="1078">
                  <c:v>10.79</c:v>
                </c:pt>
                <c:pt idx="1079">
                  <c:v>10.8</c:v>
                </c:pt>
                <c:pt idx="1080">
                  <c:v>10.81</c:v>
                </c:pt>
                <c:pt idx="1081">
                  <c:v>10.82</c:v>
                </c:pt>
                <c:pt idx="1082">
                  <c:v>10.83</c:v>
                </c:pt>
                <c:pt idx="1083">
                  <c:v>10.84</c:v>
                </c:pt>
                <c:pt idx="1084">
                  <c:v>10.85</c:v>
                </c:pt>
                <c:pt idx="1085">
                  <c:v>10.86</c:v>
                </c:pt>
                <c:pt idx="1086">
                  <c:v>10.87</c:v>
                </c:pt>
                <c:pt idx="1087">
                  <c:v>10.88</c:v>
                </c:pt>
                <c:pt idx="1088">
                  <c:v>10.89</c:v>
                </c:pt>
                <c:pt idx="1089">
                  <c:v>10.9</c:v>
                </c:pt>
                <c:pt idx="1090">
                  <c:v>10.91</c:v>
                </c:pt>
                <c:pt idx="1091">
                  <c:v>10.92</c:v>
                </c:pt>
                <c:pt idx="1092">
                  <c:v>10.93</c:v>
                </c:pt>
                <c:pt idx="1093">
                  <c:v>10.94</c:v>
                </c:pt>
                <c:pt idx="1094">
                  <c:v>10.95</c:v>
                </c:pt>
                <c:pt idx="1095">
                  <c:v>10.96</c:v>
                </c:pt>
                <c:pt idx="1096">
                  <c:v>10.97</c:v>
                </c:pt>
                <c:pt idx="1097">
                  <c:v>10.98</c:v>
                </c:pt>
                <c:pt idx="1098">
                  <c:v>10.99</c:v>
                </c:pt>
                <c:pt idx="1099">
                  <c:v>11</c:v>
                </c:pt>
                <c:pt idx="1100">
                  <c:v>11.01</c:v>
                </c:pt>
                <c:pt idx="1101">
                  <c:v>11.02</c:v>
                </c:pt>
                <c:pt idx="1102">
                  <c:v>11.03</c:v>
                </c:pt>
                <c:pt idx="1103">
                  <c:v>11.04</c:v>
                </c:pt>
                <c:pt idx="1104">
                  <c:v>11.05</c:v>
                </c:pt>
                <c:pt idx="1105">
                  <c:v>11.06</c:v>
                </c:pt>
                <c:pt idx="1106">
                  <c:v>11.07</c:v>
                </c:pt>
                <c:pt idx="1107">
                  <c:v>11.08</c:v>
                </c:pt>
                <c:pt idx="1108">
                  <c:v>11.09</c:v>
                </c:pt>
                <c:pt idx="1109">
                  <c:v>11.1</c:v>
                </c:pt>
                <c:pt idx="1110">
                  <c:v>11.11</c:v>
                </c:pt>
                <c:pt idx="1111">
                  <c:v>11.12</c:v>
                </c:pt>
                <c:pt idx="1112">
                  <c:v>11.13</c:v>
                </c:pt>
                <c:pt idx="1113">
                  <c:v>11.14</c:v>
                </c:pt>
                <c:pt idx="1114">
                  <c:v>11.15</c:v>
                </c:pt>
                <c:pt idx="1115">
                  <c:v>11.16</c:v>
                </c:pt>
                <c:pt idx="1116">
                  <c:v>11.17</c:v>
                </c:pt>
                <c:pt idx="1117">
                  <c:v>11.18</c:v>
                </c:pt>
                <c:pt idx="1118">
                  <c:v>11.19</c:v>
                </c:pt>
                <c:pt idx="1119">
                  <c:v>11.2</c:v>
                </c:pt>
                <c:pt idx="1120">
                  <c:v>11.21</c:v>
                </c:pt>
                <c:pt idx="1121">
                  <c:v>11.22</c:v>
                </c:pt>
                <c:pt idx="1122">
                  <c:v>11.23</c:v>
                </c:pt>
                <c:pt idx="1123">
                  <c:v>11.24</c:v>
                </c:pt>
                <c:pt idx="1124">
                  <c:v>11.25</c:v>
                </c:pt>
                <c:pt idx="1125">
                  <c:v>11.26</c:v>
                </c:pt>
                <c:pt idx="1126">
                  <c:v>11.27</c:v>
                </c:pt>
                <c:pt idx="1127">
                  <c:v>11.28</c:v>
                </c:pt>
                <c:pt idx="1128">
                  <c:v>11.29</c:v>
                </c:pt>
                <c:pt idx="1129">
                  <c:v>11.3</c:v>
                </c:pt>
                <c:pt idx="1130">
                  <c:v>11.31</c:v>
                </c:pt>
                <c:pt idx="1131">
                  <c:v>11.32</c:v>
                </c:pt>
                <c:pt idx="1132">
                  <c:v>11.33</c:v>
                </c:pt>
                <c:pt idx="1133">
                  <c:v>11.34</c:v>
                </c:pt>
                <c:pt idx="1134">
                  <c:v>11.35</c:v>
                </c:pt>
                <c:pt idx="1135">
                  <c:v>11.36</c:v>
                </c:pt>
                <c:pt idx="1136">
                  <c:v>11.37</c:v>
                </c:pt>
                <c:pt idx="1137">
                  <c:v>11.38</c:v>
                </c:pt>
                <c:pt idx="1138">
                  <c:v>11.39</c:v>
                </c:pt>
                <c:pt idx="1139">
                  <c:v>11.4</c:v>
                </c:pt>
                <c:pt idx="1140">
                  <c:v>11.41</c:v>
                </c:pt>
                <c:pt idx="1141">
                  <c:v>11.42</c:v>
                </c:pt>
                <c:pt idx="1142">
                  <c:v>11.43</c:v>
                </c:pt>
                <c:pt idx="1143">
                  <c:v>11.44</c:v>
                </c:pt>
                <c:pt idx="1144">
                  <c:v>11.45</c:v>
                </c:pt>
                <c:pt idx="1145">
                  <c:v>11.46</c:v>
                </c:pt>
                <c:pt idx="1146">
                  <c:v>11.47</c:v>
                </c:pt>
                <c:pt idx="1147">
                  <c:v>11.48</c:v>
                </c:pt>
                <c:pt idx="1148">
                  <c:v>11.49</c:v>
                </c:pt>
                <c:pt idx="1149">
                  <c:v>11.5</c:v>
                </c:pt>
                <c:pt idx="1150">
                  <c:v>11.51</c:v>
                </c:pt>
                <c:pt idx="1151">
                  <c:v>11.52</c:v>
                </c:pt>
                <c:pt idx="1152">
                  <c:v>11.53</c:v>
                </c:pt>
                <c:pt idx="1153">
                  <c:v>11.54</c:v>
                </c:pt>
                <c:pt idx="1154">
                  <c:v>11.55</c:v>
                </c:pt>
                <c:pt idx="1155">
                  <c:v>11.56</c:v>
                </c:pt>
                <c:pt idx="1156">
                  <c:v>11.57</c:v>
                </c:pt>
                <c:pt idx="1157">
                  <c:v>11.58</c:v>
                </c:pt>
                <c:pt idx="1158">
                  <c:v>11.59</c:v>
                </c:pt>
                <c:pt idx="1159">
                  <c:v>11.6</c:v>
                </c:pt>
                <c:pt idx="1160">
                  <c:v>11.61</c:v>
                </c:pt>
                <c:pt idx="1161">
                  <c:v>11.62</c:v>
                </c:pt>
                <c:pt idx="1162">
                  <c:v>11.63</c:v>
                </c:pt>
                <c:pt idx="1163">
                  <c:v>11.64</c:v>
                </c:pt>
                <c:pt idx="1164">
                  <c:v>11.65</c:v>
                </c:pt>
                <c:pt idx="1165">
                  <c:v>11.66</c:v>
                </c:pt>
                <c:pt idx="1166">
                  <c:v>11.67</c:v>
                </c:pt>
                <c:pt idx="1167">
                  <c:v>11.68</c:v>
                </c:pt>
                <c:pt idx="1168">
                  <c:v>11.69</c:v>
                </c:pt>
                <c:pt idx="1169">
                  <c:v>11.7</c:v>
                </c:pt>
                <c:pt idx="1170">
                  <c:v>11.71</c:v>
                </c:pt>
                <c:pt idx="1171">
                  <c:v>11.72</c:v>
                </c:pt>
                <c:pt idx="1172">
                  <c:v>11.73</c:v>
                </c:pt>
                <c:pt idx="1173">
                  <c:v>11.74</c:v>
                </c:pt>
                <c:pt idx="1174">
                  <c:v>11.75</c:v>
                </c:pt>
                <c:pt idx="1175">
                  <c:v>11.76</c:v>
                </c:pt>
                <c:pt idx="1176">
                  <c:v>11.77</c:v>
                </c:pt>
                <c:pt idx="1177">
                  <c:v>11.78</c:v>
                </c:pt>
                <c:pt idx="1178">
                  <c:v>11.79</c:v>
                </c:pt>
                <c:pt idx="1179">
                  <c:v>11.8</c:v>
                </c:pt>
                <c:pt idx="1180">
                  <c:v>11.81</c:v>
                </c:pt>
                <c:pt idx="1181">
                  <c:v>11.82</c:v>
                </c:pt>
                <c:pt idx="1182">
                  <c:v>11.83</c:v>
                </c:pt>
                <c:pt idx="1183">
                  <c:v>11.84</c:v>
                </c:pt>
                <c:pt idx="1184">
                  <c:v>11.85</c:v>
                </c:pt>
                <c:pt idx="1185">
                  <c:v>11.86</c:v>
                </c:pt>
                <c:pt idx="1186">
                  <c:v>11.87</c:v>
                </c:pt>
                <c:pt idx="1187">
                  <c:v>11.88</c:v>
                </c:pt>
                <c:pt idx="1188">
                  <c:v>11.89</c:v>
                </c:pt>
                <c:pt idx="1189">
                  <c:v>11.9</c:v>
                </c:pt>
                <c:pt idx="1190">
                  <c:v>11.91</c:v>
                </c:pt>
                <c:pt idx="1191">
                  <c:v>11.92</c:v>
                </c:pt>
                <c:pt idx="1192">
                  <c:v>11.93</c:v>
                </c:pt>
                <c:pt idx="1193">
                  <c:v>11.94</c:v>
                </c:pt>
                <c:pt idx="1194">
                  <c:v>11.95</c:v>
                </c:pt>
                <c:pt idx="1195">
                  <c:v>11.96</c:v>
                </c:pt>
                <c:pt idx="1196">
                  <c:v>11.97</c:v>
                </c:pt>
                <c:pt idx="1197">
                  <c:v>11.98</c:v>
                </c:pt>
                <c:pt idx="1198">
                  <c:v>11.99</c:v>
                </c:pt>
                <c:pt idx="1199">
                  <c:v>12</c:v>
                </c:pt>
                <c:pt idx="1200">
                  <c:v>12.01</c:v>
                </c:pt>
                <c:pt idx="1201">
                  <c:v>12.02</c:v>
                </c:pt>
                <c:pt idx="1202">
                  <c:v>12.03</c:v>
                </c:pt>
                <c:pt idx="1203">
                  <c:v>12.04</c:v>
                </c:pt>
                <c:pt idx="1204">
                  <c:v>12.05</c:v>
                </c:pt>
                <c:pt idx="1205">
                  <c:v>12.06</c:v>
                </c:pt>
                <c:pt idx="1206">
                  <c:v>12.07</c:v>
                </c:pt>
                <c:pt idx="1207">
                  <c:v>12.08</c:v>
                </c:pt>
                <c:pt idx="1208">
                  <c:v>12.09</c:v>
                </c:pt>
                <c:pt idx="1209">
                  <c:v>12.1</c:v>
                </c:pt>
                <c:pt idx="1210">
                  <c:v>12.11</c:v>
                </c:pt>
                <c:pt idx="1211">
                  <c:v>12.12</c:v>
                </c:pt>
                <c:pt idx="1212">
                  <c:v>12.13</c:v>
                </c:pt>
                <c:pt idx="1213">
                  <c:v>12.14</c:v>
                </c:pt>
                <c:pt idx="1214">
                  <c:v>12.15</c:v>
                </c:pt>
                <c:pt idx="1215">
                  <c:v>12.16</c:v>
                </c:pt>
                <c:pt idx="1216">
                  <c:v>12.17</c:v>
                </c:pt>
                <c:pt idx="1217">
                  <c:v>12.18</c:v>
                </c:pt>
                <c:pt idx="1218">
                  <c:v>12.19</c:v>
                </c:pt>
                <c:pt idx="1219">
                  <c:v>12.2</c:v>
                </c:pt>
                <c:pt idx="1220">
                  <c:v>12.21</c:v>
                </c:pt>
                <c:pt idx="1221">
                  <c:v>12.22</c:v>
                </c:pt>
                <c:pt idx="1222">
                  <c:v>12.23</c:v>
                </c:pt>
                <c:pt idx="1223">
                  <c:v>12.24</c:v>
                </c:pt>
                <c:pt idx="1224">
                  <c:v>12.25</c:v>
                </c:pt>
                <c:pt idx="1225">
                  <c:v>12.26</c:v>
                </c:pt>
                <c:pt idx="1226">
                  <c:v>12.27</c:v>
                </c:pt>
                <c:pt idx="1227">
                  <c:v>12.28</c:v>
                </c:pt>
                <c:pt idx="1228">
                  <c:v>12.29</c:v>
                </c:pt>
                <c:pt idx="1229">
                  <c:v>12.3</c:v>
                </c:pt>
                <c:pt idx="1230">
                  <c:v>12.31</c:v>
                </c:pt>
                <c:pt idx="1231">
                  <c:v>12.32</c:v>
                </c:pt>
                <c:pt idx="1232">
                  <c:v>12.33</c:v>
                </c:pt>
                <c:pt idx="1233">
                  <c:v>12.34</c:v>
                </c:pt>
                <c:pt idx="1234">
                  <c:v>12.35</c:v>
                </c:pt>
                <c:pt idx="1235">
                  <c:v>12.36</c:v>
                </c:pt>
                <c:pt idx="1236">
                  <c:v>12.37</c:v>
                </c:pt>
                <c:pt idx="1237">
                  <c:v>12.38</c:v>
                </c:pt>
                <c:pt idx="1238">
                  <c:v>12.39</c:v>
                </c:pt>
                <c:pt idx="1239">
                  <c:v>12.4</c:v>
                </c:pt>
                <c:pt idx="1240">
                  <c:v>12.41</c:v>
                </c:pt>
                <c:pt idx="1241">
                  <c:v>12.42</c:v>
                </c:pt>
                <c:pt idx="1242">
                  <c:v>12.43</c:v>
                </c:pt>
                <c:pt idx="1243">
                  <c:v>12.44</c:v>
                </c:pt>
                <c:pt idx="1244">
                  <c:v>12.45</c:v>
                </c:pt>
                <c:pt idx="1245">
                  <c:v>12.46</c:v>
                </c:pt>
                <c:pt idx="1246">
                  <c:v>12.47</c:v>
                </c:pt>
                <c:pt idx="1247">
                  <c:v>12.48</c:v>
                </c:pt>
                <c:pt idx="1248">
                  <c:v>12.49</c:v>
                </c:pt>
                <c:pt idx="1249">
                  <c:v>12.5</c:v>
                </c:pt>
                <c:pt idx="1250">
                  <c:v>12.51</c:v>
                </c:pt>
                <c:pt idx="1251">
                  <c:v>12.52</c:v>
                </c:pt>
                <c:pt idx="1252">
                  <c:v>12.53</c:v>
                </c:pt>
                <c:pt idx="1253">
                  <c:v>12.54</c:v>
                </c:pt>
                <c:pt idx="1254">
                  <c:v>12.55</c:v>
                </c:pt>
                <c:pt idx="1255">
                  <c:v>12.56</c:v>
                </c:pt>
                <c:pt idx="1256">
                  <c:v>12.57</c:v>
                </c:pt>
                <c:pt idx="1257">
                  <c:v>12.58</c:v>
                </c:pt>
                <c:pt idx="1258">
                  <c:v>12.59</c:v>
                </c:pt>
                <c:pt idx="1259">
                  <c:v>12.6</c:v>
                </c:pt>
                <c:pt idx="1260">
                  <c:v>12.61</c:v>
                </c:pt>
                <c:pt idx="1261">
                  <c:v>12.62</c:v>
                </c:pt>
                <c:pt idx="1262">
                  <c:v>12.63</c:v>
                </c:pt>
                <c:pt idx="1263">
                  <c:v>12.64</c:v>
                </c:pt>
                <c:pt idx="1264">
                  <c:v>12.65</c:v>
                </c:pt>
                <c:pt idx="1265">
                  <c:v>12.66</c:v>
                </c:pt>
                <c:pt idx="1266">
                  <c:v>12.67</c:v>
                </c:pt>
                <c:pt idx="1267">
                  <c:v>12.68</c:v>
                </c:pt>
                <c:pt idx="1268">
                  <c:v>12.69</c:v>
                </c:pt>
                <c:pt idx="1269">
                  <c:v>12.7</c:v>
                </c:pt>
                <c:pt idx="1270">
                  <c:v>12.71</c:v>
                </c:pt>
                <c:pt idx="1271">
                  <c:v>12.72</c:v>
                </c:pt>
                <c:pt idx="1272">
                  <c:v>12.73</c:v>
                </c:pt>
                <c:pt idx="1273">
                  <c:v>12.74</c:v>
                </c:pt>
                <c:pt idx="1274">
                  <c:v>12.75</c:v>
                </c:pt>
                <c:pt idx="1275">
                  <c:v>12.76</c:v>
                </c:pt>
                <c:pt idx="1276">
                  <c:v>12.77</c:v>
                </c:pt>
                <c:pt idx="1277">
                  <c:v>12.78</c:v>
                </c:pt>
                <c:pt idx="1278">
                  <c:v>12.79</c:v>
                </c:pt>
                <c:pt idx="1279">
                  <c:v>12.8</c:v>
                </c:pt>
                <c:pt idx="1280">
                  <c:v>12.81</c:v>
                </c:pt>
                <c:pt idx="1281">
                  <c:v>12.82</c:v>
                </c:pt>
                <c:pt idx="1282">
                  <c:v>12.83</c:v>
                </c:pt>
                <c:pt idx="1283">
                  <c:v>12.84</c:v>
                </c:pt>
                <c:pt idx="1284">
                  <c:v>12.85</c:v>
                </c:pt>
                <c:pt idx="1285">
                  <c:v>12.86</c:v>
                </c:pt>
                <c:pt idx="1286">
                  <c:v>12.87</c:v>
                </c:pt>
                <c:pt idx="1287">
                  <c:v>12.88</c:v>
                </c:pt>
                <c:pt idx="1288">
                  <c:v>12.89</c:v>
                </c:pt>
                <c:pt idx="1289">
                  <c:v>12.9</c:v>
                </c:pt>
                <c:pt idx="1290">
                  <c:v>12.91</c:v>
                </c:pt>
                <c:pt idx="1291">
                  <c:v>12.92</c:v>
                </c:pt>
                <c:pt idx="1292">
                  <c:v>12.93</c:v>
                </c:pt>
                <c:pt idx="1293">
                  <c:v>12.94</c:v>
                </c:pt>
                <c:pt idx="1294">
                  <c:v>12.95</c:v>
                </c:pt>
                <c:pt idx="1295">
                  <c:v>12.96</c:v>
                </c:pt>
                <c:pt idx="1296">
                  <c:v>12.97</c:v>
                </c:pt>
                <c:pt idx="1297">
                  <c:v>12.98</c:v>
                </c:pt>
                <c:pt idx="1298">
                  <c:v>12.99</c:v>
                </c:pt>
                <c:pt idx="1299">
                  <c:v>13</c:v>
                </c:pt>
                <c:pt idx="1300">
                  <c:v>13.01</c:v>
                </c:pt>
                <c:pt idx="1301">
                  <c:v>13.02</c:v>
                </c:pt>
                <c:pt idx="1302">
                  <c:v>13.03</c:v>
                </c:pt>
                <c:pt idx="1303">
                  <c:v>13.04</c:v>
                </c:pt>
                <c:pt idx="1304">
                  <c:v>13.05</c:v>
                </c:pt>
                <c:pt idx="1305">
                  <c:v>13.06</c:v>
                </c:pt>
                <c:pt idx="1306">
                  <c:v>13.07</c:v>
                </c:pt>
                <c:pt idx="1307">
                  <c:v>13.08</c:v>
                </c:pt>
                <c:pt idx="1308">
                  <c:v>13.09</c:v>
                </c:pt>
                <c:pt idx="1309">
                  <c:v>13.1</c:v>
                </c:pt>
                <c:pt idx="1310">
                  <c:v>13.11</c:v>
                </c:pt>
                <c:pt idx="1311">
                  <c:v>13.12</c:v>
                </c:pt>
                <c:pt idx="1312">
                  <c:v>13.13</c:v>
                </c:pt>
                <c:pt idx="1313">
                  <c:v>13.14</c:v>
                </c:pt>
                <c:pt idx="1314">
                  <c:v>13.15</c:v>
                </c:pt>
                <c:pt idx="1315">
                  <c:v>13.16</c:v>
                </c:pt>
                <c:pt idx="1316">
                  <c:v>13.17</c:v>
                </c:pt>
                <c:pt idx="1317">
                  <c:v>13.18</c:v>
                </c:pt>
                <c:pt idx="1318">
                  <c:v>13.19</c:v>
                </c:pt>
                <c:pt idx="1319">
                  <c:v>13.2</c:v>
                </c:pt>
                <c:pt idx="1320">
                  <c:v>13.21</c:v>
                </c:pt>
                <c:pt idx="1321">
                  <c:v>13.22</c:v>
                </c:pt>
                <c:pt idx="1322">
                  <c:v>13.23</c:v>
                </c:pt>
                <c:pt idx="1323">
                  <c:v>13.24</c:v>
                </c:pt>
                <c:pt idx="1324">
                  <c:v>13.25</c:v>
                </c:pt>
                <c:pt idx="1325">
                  <c:v>13.26</c:v>
                </c:pt>
                <c:pt idx="1326">
                  <c:v>13.27</c:v>
                </c:pt>
                <c:pt idx="1327">
                  <c:v>13.28</c:v>
                </c:pt>
                <c:pt idx="1328">
                  <c:v>13.29</c:v>
                </c:pt>
                <c:pt idx="1329">
                  <c:v>13.3</c:v>
                </c:pt>
                <c:pt idx="1330">
                  <c:v>13.31</c:v>
                </c:pt>
                <c:pt idx="1331">
                  <c:v>13.32</c:v>
                </c:pt>
                <c:pt idx="1332">
                  <c:v>13.33</c:v>
                </c:pt>
                <c:pt idx="1333">
                  <c:v>13.34</c:v>
                </c:pt>
                <c:pt idx="1334">
                  <c:v>13.35</c:v>
                </c:pt>
                <c:pt idx="1335">
                  <c:v>13.36</c:v>
                </c:pt>
                <c:pt idx="1336">
                  <c:v>13.37</c:v>
                </c:pt>
                <c:pt idx="1337">
                  <c:v>13.38</c:v>
                </c:pt>
                <c:pt idx="1338">
                  <c:v>13.39</c:v>
                </c:pt>
                <c:pt idx="1339">
                  <c:v>13.4</c:v>
                </c:pt>
                <c:pt idx="1340">
                  <c:v>13.41</c:v>
                </c:pt>
                <c:pt idx="1341">
                  <c:v>13.42</c:v>
                </c:pt>
                <c:pt idx="1342">
                  <c:v>13.43</c:v>
                </c:pt>
                <c:pt idx="1343">
                  <c:v>13.44</c:v>
                </c:pt>
                <c:pt idx="1344">
                  <c:v>13.45</c:v>
                </c:pt>
                <c:pt idx="1345">
                  <c:v>13.46</c:v>
                </c:pt>
                <c:pt idx="1346">
                  <c:v>13.47</c:v>
                </c:pt>
                <c:pt idx="1347">
                  <c:v>13.48</c:v>
                </c:pt>
                <c:pt idx="1348">
                  <c:v>13.49</c:v>
                </c:pt>
                <c:pt idx="1349">
                  <c:v>13.5</c:v>
                </c:pt>
                <c:pt idx="1350">
                  <c:v>13.51</c:v>
                </c:pt>
                <c:pt idx="1351">
                  <c:v>13.52</c:v>
                </c:pt>
                <c:pt idx="1352">
                  <c:v>13.53</c:v>
                </c:pt>
                <c:pt idx="1353">
                  <c:v>13.54</c:v>
                </c:pt>
                <c:pt idx="1354">
                  <c:v>13.55</c:v>
                </c:pt>
                <c:pt idx="1355">
                  <c:v>13.56</c:v>
                </c:pt>
                <c:pt idx="1356">
                  <c:v>13.57</c:v>
                </c:pt>
                <c:pt idx="1357">
                  <c:v>13.58</c:v>
                </c:pt>
                <c:pt idx="1358">
                  <c:v>13.59</c:v>
                </c:pt>
                <c:pt idx="1359">
                  <c:v>13.6</c:v>
                </c:pt>
                <c:pt idx="1360">
                  <c:v>13.61</c:v>
                </c:pt>
                <c:pt idx="1361">
                  <c:v>13.62</c:v>
                </c:pt>
                <c:pt idx="1362">
                  <c:v>13.63</c:v>
                </c:pt>
                <c:pt idx="1363">
                  <c:v>13.64</c:v>
                </c:pt>
                <c:pt idx="1364">
                  <c:v>13.65</c:v>
                </c:pt>
                <c:pt idx="1365">
                  <c:v>13.66</c:v>
                </c:pt>
                <c:pt idx="1366">
                  <c:v>13.67</c:v>
                </c:pt>
                <c:pt idx="1367">
                  <c:v>13.68</c:v>
                </c:pt>
                <c:pt idx="1368">
                  <c:v>13.69</c:v>
                </c:pt>
                <c:pt idx="1369">
                  <c:v>13.7</c:v>
                </c:pt>
                <c:pt idx="1370">
                  <c:v>13.71</c:v>
                </c:pt>
                <c:pt idx="1371">
                  <c:v>13.72</c:v>
                </c:pt>
                <c:pt idx="1372">
                  <c:v>13.73</c:v>
                </c:pt>
                <c:pt idx="1373">
                  <c:v>13.74</c:v>
                </c:pt>
                <c:pt idx="1374">
                  <c:v>13.75</c:v>
                </c:pt>
                <c:pt idx="1375">
                  <c:v>13.76</c:v>
                </c:pt>
                <c:pt idx="1376">
                  <c:v>13.77</c:v>
                </c:pt>
                <c:pt idx="1377">
                  <c:v>13.78</c:v>
                </c:pt>
                <c:pt idx="1378">
                  <c:v>13.79</c:v>
                </c:pt>
                <c:pt idx="1379">
                  <c:v>13.8</c:v>
                </c:pt>
                <c:pt idx="1380">
                  <c:v>13.81</c:v>
                </c:pt>
                <c:pt idx="1381">
                  <c:v>13.82</c:v>
                </c:pt>
                <c:pt idx="1382">
                  <c:v>13.83</c:v>
                </c:pt>
                <c:pt idx="1383">
                  <c:v>13.84</c:v>
                </c:pt>
                <c:pt idx="1384">
                  <c:v>13.85</c:v>
                </c:pt>
                <c:pt idx="1385">
                  <c:v>13.86</c:v>
                </c:pt>
                <c:pt idx="1386">
                  <c:v>13.87</c:v>
                </c:pt>
                <c:pt idx="1387">
                  <c:v>13.88</c:v>
                </c:pt>
                <c:pt idx="1388">
                  <c:v>13.89</c:v>
                </c:pt>
                <c:pt idx="1389">
                  <c:v>13.9</c:v>
                </c:pt>
                <c:pt idx="1390">
                  <c:v>13.91</c:v>
                </c:pt>
                <c:pt idx="1391">
                  <c:v>13.92</c:v>
                </c:pt>
                <c:pt idx="1392">
                  <c:v>13.93</c:v>
                </c:pt>
                <c:pt idx="1393">
                  <c:v>13.94</c:v>
                </c:pt>
                <c:pt idx="1394">
                  <c:v>13.95</c:v>
                </c:pt>
                <c:pt idx="1395">
                  <c:v>13.96</c:v>
                </c:pt>
                <c:pt idx="1396">
                  <c:v>13.97</c:v>
                </c:pt>
                <c:pt idx="1397">
                  <c:v>13.98</c:v>
                </c:pt>
                <c:pt idx="1398">
                  <c:v>13.99</c:v>
                </c:pt>
                <c:pt idx="1399">
                  <c:v>14</c:v>
                </c:pt>
                <c:pt idx="1400">
                  <c:v>14.01</c:v>
                </c:pt>
                <c:pt idx="1401">
                  <c:v>14.02</c:v>
                </c:pt>
                <c:pt idx="1402">
                  <c:v>14.03</c:v>
                </c:pt>
                <c:pt idx="1403">
                  <c:v>14.04</c:v>
                </c:pt>
                <c:pt idx="1404">
                  <c:v>14.05</c:v>
                </c:pt>
                <c:pt idx="1405">
                  <c:v>14.06</c:v>
                </c:pt>
                <c:pt idx="1406">
                  <c:v>14.07</c:v>
                </c:pt>
                <c:pt idx="1407">
                  <c:v>14.08</c:v>
                </c:pt>
                <c:pt idx="1408">
                  <c:v>14.09</c:v>
                </c:pt>
                <c:pt idx="1409">
                  <c:v>14.1</c:v>
                </c:pt>
                <c:pt idx="1410">
                  <c:v>14.11</c:v>
                </c:pt>
                <c:pt idx="1411">
                  <c:v>14.12</c:v>
                </c:pt>
                <c:pt idx="1412">
                  <c:v>14.13</c:v>
                </c:pt>
                <c:pt idx="1413">
                  <c:v>14.14</c:v>
                </c:pt>
                <c:pt idx="1414">
                  <c:v>14.15</c:v>
                </c:pt>
                <c:pt idx="1415">
                  <c:v>14.16</c:v>
                </c:pt>
                <c:pt idx="1416">
                  <c:v>14.17</c:v>
                </c:pt>
                <c:pt idx="1417">
                  <c:v>14.18</c:v>
                </c:pt>
                <c:pt idx="1418">
                  <c:v>14.19</c:v>
                </c:pt>
                <c:pt idx="1419">
                  <c:v>14.2</c:v>
                </c:pt>
                <c:pt idx="1420">
                  <c:v>14.21</c:v>
                </c:pt>
                <c:pt idx="1421">
                  <c:v>14.22</c:v>
                </c:pt>
                <c:pt idx="1422">
                  <c:v>14.23</c:v>
                </c:pt>
                <c:pt idx="1423">
                  <c:v>14.24</c:v>
                </c:pt>
                <c:pt idx="1424">
                  <c:v>14.25</c:v>
                </c:pt>
                <c:pt idx="1425">
                  <c:v>14.26</c:v>
                </c:pt>
                <c:pt idx="1426">
                  <c:v>14.27</c:v>
                </c:pt>
                <c:pt idx="1427">
                  <c:v>14.28</c:v>
                </c:pt>
                <c:pt idx="1428">
                  <c:v>14.29</c:v>
                </c:pt>
                <c:pt idx="1429">
                  <c:v>14.3</c:v>
                </c:pt>
                <c:pt idx="1430">
                  <c:v>14.31</c:v>
                </c:pt>
                <c:pt idx="1431">
                  <c:v>14.32</c:v>
                </c:pt>
                <c:pt idx="1432">
                  <c:v>14.33</c:v>
                </c:pt>
                <c:pt idx="1433">
                  <c:v>14.34</c:v>
                </c:pt>
                <c:pt idx="1434">
                  <c:v>14.35</c:v>
                </c:pt>
                <c:pt idx="1435">
                  <c:v>14.36</c:v>
                </c:pt>
                <c:pt idx="1436">
                  <c:v>14.37</c:v>
                </c:pt>
                <c:pt idx="1437">
                  <c:v>14.38</c:v>
                </c:pt>
                <c:pt idx="1438">
                  <c:v>14.39</c:v>
                </c:pt>
                <c:pt idx="1439">
                  <c:v>14.4</c:v>
                </c:pt>
                <c:pt idx="1440">
                  <c:v>14.41</c:v>
                </c:pt>
                <c:pt idx="1441">
                  <c:v>14.42</c:v>
                </c:pt>
                <c:pt idx="1442">
                  <c:v>14.43</c:v>
                </c:pt>
                <c:pt idx="1443">
                  <c:v>14.44</c:v>
                </c:pt>
                <c:pt idx="1444">
                  <c:v>14.45</c:v>
                </c:pt>
                <c:pt idx="1445">
                  <c:v>14.46</c:v>
                </c:pt>
                <c:pt idx="1446">
                  <c:v>14.47</c:v>
                </c:pt>
                <c:pt idx="1447">
                  <c:v>14.48</c:v>
                </c:pt>
                <c:pt idx="1448">
                  <c:v>14.49</c:v>
                </c:pt>
                <c:pt idx="1449">
                  <c:v>14.5</c:v>
                </c:pt>
                <c:pt idx="1450">
                  <c:v>14.51</c:v>
                </c:pt>
                <c:pt idx="1451">
                  <c:v>14.52</c:v>
                </c:pt>
                <c:pt idx="1452">
                  <c:v>14.53</c:v>
                </c:pt>
                <c:pt idx="1453">
                  <c:v>14.54</c:v>
                </c:pt>
                <c:pt idx="1454">
                  <c:v>14.55</c:v>
                </c:pt>
                <c:pt idx="1455">
                  <c:v>14.56</c:v>
                </c:pt>
                <c:pt idx="1456">
                  <c:v>14.57</c:v>
                </c:pt>
                <c:pt idx="1457">
                  <c:v>14.58</c:v>
                </c:pt>
                <c:pt idx="1458">
                  <c:v>14.59</c:v>
                </c:pt>
                <c:pt idx="1459">
                  <c:v>14.6</c:v>
                </c:pt>
                <c:pt idx="1460">
                  <c:v>14.61</c:v>
                </c:pt>
                <c:pt idx="1461">
                  <c:v>14.62</c:v>
                </c:pt>
                <c:pt idx="1462">
                  <c:v>14.63</c:v>
                </c:pt>
                <c:pt idx="1463">
                  <c:v>14.64</c:v>
                </c:pt>
                <c:pt idx="1464">
                  <c:v>14.65</c:v>
                </c:pt>
                <c:pt idx="1465">
                  <c:v>14.66</c:v>
                </c:pt>
                <c:pt idx="1466">
                  <c:v>14.67</c:v>
                </c:pt>
                <c:pt idx="1467">
                  <c:v>14.68</c:v>
                </c:pt>
                <c:pt idx="1468">
                  <c:v>14.69</c:v>
                </c:pt>
                <c:pt idx="1469">
                  <c:v>14.7</c:v>
                </c:pt>
                <c:pt idx="1470">
                  <c:v>14.71</c:v>
                </c:pt>
                <c:pt idx="1471">
                  <c:v>14.72</c:v>
                </c:pt>
                <c:pt idx="1472">
                  <c:v>14.73</c:v>
                </c:pt>
                <c:pt idx="1473">
                  <c:v>14.74</c:v>
                </c:pt>
                <c:pt idx="1474">
                  <c:v>14.75</c:v>
                </c:pt>
                <c:pt idx="1475">
                  <c:v>14.76</c:v>
                </c:pt>
                <c:pt idx="1476">
                  <c:v>14.77</c:v>
                </c:pt>
                <c:pt idx="1477">
                  <c:v>14.78</c:v>
                </c:pt>
                <c:pt idx="1478">
                  <c:v>14.79</c:v>
                </c:pt>
                <c:pt idx="1479">
                  <c:v>14.8</c:v>
                </c:pt>
                <c:pt idx="1480">
                  <c:v>14.81</c:v>
                </c:pt>
                <c:pt idx="1481">
                  <c:v>14.82</c:v>
                </c:pt>
                <c:pt idx="1482">
                  <c:v>14.83</c:v>
                </c:pt>
                <c:pt idx="1483">
                  <c:v>14.84</c:v>
                </c:pt>
                <c:pt idx="1484">
                  <c:v>14.85</c:v>
                </c:pt>
                <c:pt idx="1485">
                  <c:v>14.86</c:v>
                </c:pt>
                <c:pt idx="1486">
                  <c:v>14.87</c:v>
                </c:pt>
                <c:pt idx="1487">
                  <c:v>14.88</c:v>
                </c:pt>
                <c:pt idx="1488">
                  <c:v>14.89</c:v>
                </c:pt>
                <c:pt idx="1489">
                  <c:v>14.9</c:v>
                </c:pt>
                <c:pt idx="1490">
                  <c:v>14.91</c:v>
                </c:pt>
                <c:pt idx="1491">
                  <c:v>14.92</c:v>
                </c:pt>
                <c:pt idx="1492">
                  <c:v>14.93</c:v>
                </c:pt>
                <c:pt idx="1493">
                  <c:v>14.94</c:v>
                </c:pt>
                <c:pt idx="1494">
                  <c:v>14.95</c:v>
                </c:pt>
                <c:pt idx="1495">
                  <c:v>14.96</c:v>
                </c:pt>
                <c:pt idx="1496">
                  <c:v>14.97</c:v>
                </c:pt>
                <c:pt idx="1497">
                  <c:v>14.98</c:v>
                </c:pt>
                <c:pt idx="1498">
                  <c:v>14.99</c:v>
                </c:pt>
                <c:pt idx="1499">
                  <c:v>15</c:v>
                </c:pt>
                <c:pt idx="1500">
                  <c:v>15.01</c:v>
                </c:pt>
                <c:pt idx="1501">
                  <c:v>15.02</c:v>
                </c:pt>
                <c:pt idx="1502">
                  <c:v>15.03</c:v>
                </c:pt>
                <c:pt idx="1503">
                  <c:v>15.04</c:v>
                </c:pt>
                <c:pt idx="1504">
                  <c:v>15.05</c:v>
                </c:pt>
                <c:pt idx="1505">
                  <c:v>15.06</c:v>
                </c:pt>
                <c:pt idx="1506">
                  <c:v>15.07</c:v>
                </c:pt>
                <c:pt idx="1507">
                  <c:v>15.08</c:v>
                </c:pt>
                <c:pt idx="1508">
                  <c:v>15.09</c:v>
                </c:pt>
                <c:pt idx="1509">
                  <c:v>15.1</c:v>
                </c:pt>
                <c:pt idx="1510">
                  <c:v>15.11</c:v>
                </c:pt>
                <c:pt idx="1511">
                  <c:v>15.12</c:v>
                </c:pt>
                <c:pt idx="1512">
                  <c:v>15.13</c:v>
                </c:pt>
                <c:pt idx="1513">
                  <c:v>15.14</c:v>
                </c:pt>
                <c:pt idx="1514">
                  <c:v>15.15</c:v>
                </c:pt>
                <c:pt idx="1515">
                  <c:v>15.16</c:v>
                </c:pt>
                <c:pt idx="1516">
                  <c:v>15.17</c:v>
                </c:pt>
                <c:pt idx="1517">
                  <c:v>15.18</c:v>
                </c:pt>
                <c:pt idx="1518">
                  <c:v>15.19</c:v>
                </c:pt>
                <c:pt idx="1519">
                  <c:v>15.2</c:v>
                </c:pt>
                <c:pt idx="1520">
                  <c:v>15.21</c:v>
                </c:pt>
                <c:pt idx="1521">
                  <c:v>15.22</c:v>
                </c:pt>
                <c:pt idx="1522">
                  <c:v>15.23</c:v>
                </c:pt>
                <c:pt idx="1523">
                  <c:v>15.24</c:v>
                </c:pt>
                <c:pt idx="1524">
                  <c:v>15.25</c:v>
                </c:pt>
                <c:pt idx="1525">
                  <c:v>15.26</c:v>
                </c:pt>
                <c:pt idx="1526">
                  <c:v>15.27</c:v>
                </c:pt>
                <c:pt idx="1527">
                  <c:v>15.28</c:v>
                </c:pt>
                <c:pt idx="1528">
                  <c:v>15.29</c:v>
                </c:pt>
                <c:pt idx="1529">
                  <c:v>15.3</c:v>
                </c:pt>
                <c:pt idx="1530">
                  <c:v>15.31</c:v>
                </c:pt>
                <c:pt idx="1531">
                  <c:v>15.32</c:v>
                </c:pt>
                <c:pt idx="1532">
                  <c:v>15.33</c:v>
                </c:pt>
                <c:pt idx="1533">
                  <c:v>15.34</c:v>
                </c:pt>
                <c:pt idx="1534">
                  <c:v>15.35</c:v>
                </c:pt>
                <c:pt idx="1535">
                  <c:v>15.36</c:v>
                </c:pt>
                <c:pt idx="1536">
                  <c:v>15.37</c:v>
                </c:pt>
                <c:pt idx="1537">
                  <c:v>15.38</c:v>
                </c:pt>
                <c:pt idx="1538">
                  <c:v>15.39</c:v>
                </c:pt>
                <c:pt idx="1539">
                  <c:v>15.4</c:v>
                </c:pt>
                <c:pt idx="1540">
                  <c:v>15.41</c:v>
                </c:pt>
                <c:pt idx="1541">
                  <c:v>15.42</c:v>
                </c:pt>
                <c:pt idx="1542">
                  <c:v>15.43</c:v>
                </c:pt>
                <c:pt idx="1543">
                  <c:v>15.44</c:v>
                </c:pt>
                <c:pt idx="1544">
                  <c:v>15.45</c:v>
                </c:pt>
                <c:pt idx="1545">
                  <c:v>15.46</c:v>
                </c:pt>
                <c:pt idx="1546">
                  <c:v>15.47</c:v>
                </c:pt>
                <c:pt idx="1547">
                  <c:v>15.48</c:v>
                </c:pt>
                <c:pt idx="1548">
                  <c:v>15.49</c:v>
                </c:pt>
                <c:pt idx="1549">
                  <c:v>15.5</c:v>
                </c:pt>
                <c:pt idx="1550">
                  <c:v>15.51</c:v>
                </c:pt>
                <c:pt idx="1551">
                  <c:v>15.52</c:v>
                </c:pt>
                <c:pt idx="1552">
                  <c:v>15.53</c:v>
                </c:pt>
                <c:pt idx="1553">
                  <c:v>15.54</c:v>
                </c:pt>
                <c:pt idx="1554">
                  <c:v>15.55</c:v>
                </c:pt>
                <c:pt idx="1555">
                  <c:v>15.56</c:v>
                </c:pt>
                <c:pt idx="1556">
                  <c:v>15.57</c:v>
                </c:pt>
                <c:pt idx="1557">
                  <c:v>15.58</c:v>
                </c:pt>
                <c:pt idx="1558">
                  <c:v>15.59</c:v>
                </c:pt>
                <c:pt idx="1559">
                  <c:v>15.6</c:v>
                </c:pt>
                <c:pt idx="1560">
                  <c:v>15.61</c:v>
                </c:pt>
                <c:pt idx="1561">
                  <c:v>15.62</c:v>
                </c:pt>
                <c:pt idx="1562">
                  <c:v>15.63</c:v>
                </c:pt>
                <c:pt idx="1563">
                  <c:v>15.64</c:v>
                </c:pt>
                <c:pt idx="1564">
                  <c:v>15.65</c:v>
                </c:pt>
                <c:pt idx="1565">
                  <c:v>15.66</c:v>
                </c:pt>
                <c:pt idx="1566">
                  <c:v>15.67</c:v>
                </c:pt>
                <c:pt idx="1567">
                  <c:v>15.68</c:v>
                </c:pt>
                <c:pt idx="1568">
                  <c:v>15.69</c:v>
                </c:pt>
                <c:pt idx="1569">
                  <c:v>15.7</c:v>
                </c:pt>
                <c:pt idx="1570">
                  <c:v>15.71</c:v>
                </c:pt>
                <c:pt idx="1571">
                  <c:v>15.72</c:v>
                </c:pt>
                <c:pt idx="1572">
                  <c:v>15.73</c:v>
                </c:pt>
                <c:pt idx="1573">
                  <c:v>15.74</c:v>
                </c:pt>
                <c:pt idx="1574">
                  <c:v>15.75</c:v>
                </c:pt>
                <c:pt idx="1575">
                  <c:v>15.76</c:v>
                </c:pt>
                <c:pt idx="1576">
                  <c:v>15.77</c:v>
                </c:pt>
                <c:pt idx="1577">
                  <c:v>15.78</c:v>
                </c:pt>
                <c:pt idx="1578">
                  <c:v>15.79</c:v>
                </c:pt>
                <c:pt idx="1579">
                  <c:v>15.8</c:v>
                </c:pt>
                <c:pt idx="1580">
                  <c:v>15.81</c:v>
                </c:pt>
                <c:pt idx="1581">
                  <c:v>15.82</c:v>
                </c:pt>
                <c:pt idx="1582">
                  <c:v>15.83</c:v>
                </c:pt>
                <c:pt idx="1583">
                  <c:v>15.84</c:v>
                </c:pt>
                <c:pt idx="1584">
                  <c:v>15.85</c:v>
                </c:pt>
                <c:pt idx="1585">
                  <c:v>15.86</c:v>
                </c:pt>
                <c:pt idx="1586">
                  <c:v>15.87</c:v>
                </c:pt>
                <c:pt idx="1587">
                  <c:v>15.88</c:v>
                </c:pt>
                <c:pt idx="1588">
                  <c:v>15.89</c:v>
                </c:pt>
                <c:pt idx="1589">
                  <c:v>15.9</c:v>
                </c:pt>
                <c:pt idx="1590">
                  <c:v>15.91</c:v>
                </c:pt>
                <c:pt idx="1591">
                  <c:v>15.92</c:v>
                </c:pt>
                <c:pt idx="1592">
                  <c:v>15.93</c:v>
                </c:pt>
                <c:pt idx="1593">
                  <c:v>15.94</c:v>
                </c:pt>
                <c:pt idx="1594">
                  <c:v>15.95</c:v>
                </c:pt>
                <c:pt idx="1595">
                  <c:v>15.96</c:v>
                </c:pt>
                <c:pt idx="1596">
                  <c:v>15.97</c:v>
                </c:pt>
                <c:pt idx="1597">
                  <c:v>15.98</c:v>
                </c:pt>
                <c:pt idx="1598">
                  <c:v>15.99</c:v>
                </c:pt>
                <c:pt idx="1599">
                  <c:v>16</c:v>
                </c:pt>
                <c:pt idx="1600">
                  <c:v>16.010000000000002</c:v>
                </c:pt>
                <c:pt idx="1601">
                  <c:v>16.02</c:v>
                </c:pt>
                <c:pt idx="1602">
                  <c:v>16.03</c:v>
                </c:pt>
                <c:pt idx="1603">
                  <c:v>16.04</c:v>
                </c:pt>
                <c:pt idx="1604">
                  <c:v>16.05</c:v>
                </c:pt>
                <c:pt idx="1605">
                  <c:v>16.059999999999999</c:v>
                </c:pt>
                <c:pt idx="1606">
                  <c:v>16.07</c:v>
                </c:pt>
                <c:pt idx="1607">
                  <c:v>16.079999999999998</c:v>
                </c:pt>
                <c:pt idx="1608">
                  <c:v>16.09</c:v>
                </c:pt>
                <c:pt idx="1609">
                  <c:v>16.100000000000001</c:v>
                </c:pt>
                <c:pt idx="1610">
                  <c:v>16.11</c:v>
                </c:pt>
                <c:pt idx="1611">
                  <c:v>16.12</c:v>
                </c:pt>
                <c:pt idx="1612">
                  <c:v>16.13</c:v>
                </c:pt>
                <c:pt idx="1613">
                  <c:v>16.14</c:v>
                </c:pt>
                <c:pt idx="1614">
                  <c:v>16.149999999999999</c:v>
                </c:pt>
                <c:pt idx="1615">
                  <c:v>16.16</c:v>
                </c:pt>
                <c:pt idx="1616">
                  <c:v>16.170000000000002</c:v>
                </c:pt>
                <c:pt idx="1617">
                  <c:v>16.18</c:v>
                </c:pt>
                <c:pt idx="1618">
                  <c:v>16.190000000000001</c:v>
                </c:pt>
                <c:pt idx="1619">
                  <c:v>16.2</c:v>
                </c:pt>
                <c:pt idx="1620">
                  <c:v>16.21</c:v>
                </c:pt>
                <c:pt idx="1621">
                  <c:v>16.22</c:v>
                </c:pt>
                <c:pt idx="1622">
                  <c:v>16.23</c:v>
                </c:pt>
                <c:pt idx="1623">
                  <c:v>16.239999999999998</c:v>
                </c:pt>
                <c:pt idx="1624">
                  <c:v>16.25</c:v>
                </c:pt>
                <c:pt idx="1625">
                  <c:v>16.260000000000002</c:v>
                </c:pt>
                <c:pt idx="1626">
                  <c:v>16.27</c:v>
                </c:pt>
                <c:pt idx="1627">
                  <c:v>16.28</c:v>
                </c:pt>
                <c:pt idx="1628">
                  <c:v>16.29</c:v>
                </c:pt>
                <c:pt idx="1629">
                  <c:v>16.3</c:v>
                </c:pt>
                <c:pt idx="1630">
                  <c:v>16.309999999999999</c:v>
                </c:pt>
                <c:pt idx="1631">
                  <c:v>16.32</c:v>
                </c:pt>
                <c:pt idx="1632">
                  <c:v>16.329999999999998</c:v>
                </c:pt>
                <c:pt idx="1633">
                  <c:v>16.34</c:v>
                </c:pt>
                <c:pt idx="1634">
                  <c:v>16.350000000000001</c:v>
                </c:pt>
                <c:pt idx="1635">
                  <c:v>16.36</c:v>
                </c:pt>
                <c:pt idx="1636">
                  <c:v>16.37</c:v>
                </c:pt>
                <c:pt idx="1637">
                  <c:v>16.38</c:v>
                </c:pt>
                <c:pt idx="1638">
                  <c:v>16.39</c:v>
                </c:pt>
                <c:pt idx="1639">
                  <c:v>16.399999999999999</c:v>
                </c:pt>
                <c:pt idx="1640">
                  <c:v>16.41</c:v>
                </c:pt>
                <c:pt idx="1641">
                  <c:v>16.420000000000002</c:v>
                </c:pt>
                <c:pt idx="1642">
                  <c:v>16.43</c:v>
                </c:pt>
                <c:pt idx="1643">
                  <c:v>16.440000000000001</c:v>
                </c:pt>
                <c:pt idx="1644">
                  <c:v>16.45</c:v>
                </c:pt>
                <c:pt idx="1645">
                  <c:v>16.46</c:v>
                </c:pt>
                <c:pt idx="1646">
                  <c:v>16.47</c:v>
                </c:pt>
                <c:pt idx="1647">
                  <c:v>16.48</c:v>
                </c:pt>
                <c:pt idx="1648">
                  <c:v>16.489999999999998</c:v>
                </c:pt>
                <c:pt idx="1649">
                  <c:v>16.5</c:v>
                </c:pt>
                <c:pt idx="1650">
                  <c:v>16.510000000000002</c:v>
                </c:pt>
                <c:pt idx="1651">
                  <c:v>16.52</c:v>
                </c:pt>
                <c:pt idx="1652">
                  <c:v>16.53</c:v>
                </c:pt>
                <c:pt idx="1653">
                  <c:v>16.54</c:v>
                </c:pt>
                <c:pt idx="1654">
                  <c:v>16.55</c:v>
                </c:pt>
                <c:pt idx="1655">
                  <c:v>16.559999999999999</c:v>
                </c:pt>
                <c:pt idx="1656">
                  <c:v>16.57</c:v>
                </c:pt>
                <c:pt idx="1657">
                  <c:v>16.579999999999998</c:v>
                </c:pt>
                <c:pt idx="1658">
                  <c:v>16.59</c:v>
                </c:pt>
                <c:pt idx="1659">
                  <c:v>16.600000000000001</c:v>
                </c:pt>
                <c:pt idx="1660">
                  <c:v>16.61</c:v>
                </c:pt>
                <c:pt idx="1661">
                  <c:v>16.62</c:v>
                </c:pt>
                <c:pt idx="1662">
                  <c:v>16.63</c:v>
                </c:pt>
                <c:pt idx="1663">
                  <c:v>16.64</c:v>
                </c:pt>
                <c:pt idx="1664">
                  <c:v>16.649999999999999</c:v>
                </c:pt>
                <c:pt idx="1665">
                  <c:v>16.66</c:v>
                </c:pt>
                <c:pt idx="1666">
                  <c:v>16.670000000000002</c:v>
                </c:pt>
                <c:pt idx="1667">
                  <c:v>16.68</c:v>
                </c:pt>
                <c:pt idx="1668">
                  <c:v>16.690000000000001</c:v>
                </c:pt>
                <c:pt idx="1669">
                  <c:v>16.7</c:v>
                </c:pt>
                <c:pt idx="1670">
                  <c:v>16.71</c:v>
                </c:pt>
                <c:pt idx="1671">
                  <c:v>16.72</c:v>
                </c:pt>
                <c:pt idx="1672">
                  <c:v>16.73</c:v>
                </c:pt>
                <c:pt idx="1673">
                  <c:v>16.739999999999998</c:v>
                </c:pt>
                <c:pt idx="1674">
                  <c:v>16.75</c:v>
                </c:pt>
                <c:pt idx="1675">
                  <c:v>16.760000000000002</c:v>
                </c:pt>
                <c:pt idx="1676">
                  <c:v>16.77</c:v>
                </c:pt>
                <c:pt idx="1677">
                  <c:v>16.78</c:v>
                </c:pt>
                <c:pt idx="1678">
                  <c:v>16.79</c:v>
                </c:pt>
                <c:pt idx="1679">
                  <c:v>16.8</c:v>
                </c:pt>
                <c:pt idx="1680">
                  <c:v>16.809999999999999</c:v>
                </c:pt>
                <c:pt idx="1681">
                  <c:v>16.82</c:v>
                </c:pt>
                <c:pt idx="1682">
                  <c:v>16.829999999999998</c:v>
                </c:pt>
                <c:pt idx="1683">
                  <c:v>16.84</c:v>
                </c:pt>
                <c:pt idx="1684">
                  <c:v>16.850000000000001</c:v>
                </c:pt>
                <c:pt idx="1685">
                  <c:v>16.86</c:v>
                </c:pt>
                <c:pt idx="1686">
                  <c:v>16.87</c:v>
                </c:pt>
                <c:pt idx="1687">
                  <c:v>16.88</c:v>
                </c:pt>
                <c:pt idx="1688">
                  <c:v>16.89</c:v>
                </c:pt>
                <c:pt idx="1689">
                  <c:v>16.899999999999999</c:v>
                </c:pt>
                <c:pt idx="1690">
                  <c:v>16.91</c:v>
                </c:pt>
                <c:pt idx="1691">
                  <c:v>16.920000000000002</c:v>
                </c:pt>
                <c:pt idx="1692">
                  <c:v>16.93</c:v>
                </c:pt>
                <c:pt idx="1693">
                  <c:v>16.940000000000001</c:v>
                </c:pt>
                <c:pt idx="1694">
                  <c:v>16.95</c:v>
                </c:pt>
                <c:pt idx="1695">
                  <c:v>16.96</c:v>
                </c:pt>
                <c:pt idx="1696">
                  <c:v>16.97</c:v>
                </c:pt>
                <c:pt idx="1697">
                  <c:v>16.98</c:v>
                </c:pt>
                <c:pt idx="1698">
                  <c:v>16.989999999999998</c:v>
                </c:pt>
                <c:pt idx="1699">
                  <c:v>17</c:v>
                </c:pt>
                <c:pt idx="1700">
                  <c:v>17.010000000000002</c:v>
                </c:pt>
                <c:pt idx="1701">
                  <c:v>17.02</c:v>
                </c:pt>
                <c:pt idx="1702">
                  <c:v>17.03</c:v>
                </c:pt>
                <c:pt idx="1703">
                  <c:v>17.04</c:v>
                </c:pt>
                <c:pt idx="1704">
                  <c:v>17.05</c:v>
                </c:pt>
                <c:pt idx="1705">
                  <c:v>17.059999999999999</c:v>
                </c:pt>
                <c:pt idx="1706">
                  <c:v>17.07</c:v>
                </c:pt>
                <c:pt idx="1707">
                  <c:v>17.079999999999998</c:v>
                </c:pt>
                <c:pt idx="1708">
                  <c:v>17.09</c:v>
                </c:pt>
                <c:pt idx="1709">
                  <c:v>17.100000000000001</c:v>
                </c:pt>
                <c:pt idx="1710">
                  <c:v>17.11</c:v>
                </c:pt>
                <c:pt idx="1711">
                  <c:v>17.12</c:v>
                </c:pt>
                <c:pt idx="1712">
                  <c:v>17.13</c:v>
                </c:pt>
                <c:pt idx="1713">
                  <c:v>17.14</c:v>
                </c:pt>
                <c:pt idx="1714">
                  <c:v>17.149999999999999</c:v>
                </c:pt>
                <c:pt idx="1715">
                  <c:v>17.16</c:v>
                </c:pt>
                <c:pt idx="1716">
                  <c:v>17.170000000000002</c:v>
                </c:pt>
                <c:pt idx="1717">
                  <c:v>17.18</c:v>
                </c:pt>
                <c:pt idx="1718">
                  <c:v>17.190000000000001</c:v>
                </c:pt>
                <c:pt idx="1719">
                  <c:v>17.2</c:v>
                </c:pt>
                <c:pt idx="1720">
                  <c:v>17.21</c:v>
                </c:pt>
                <c:pt idx="1721">
                  <c:v>17.22</c:v>
                </c:pt>
                <c:pt idx="1722">
                  <c:v>17.23</c:v>
                </c:pt>
                <c:pt idx="1723">
                  <c:v>17.239999999999998</c:v>
                </c:pt>
                <c:pt idx="1724">
                  <c:v>17.25</c:v>
                </c:pt>
                <c:pt idx="1725">
                  <c:v>17.260000000000002</c:v>
                </c:pt>
                <c:pt idx="1726">
                  <c:v>17.27</c:v>
                </c:pt>
                <c:pt idx="1727">
                  <c:v>17.28</c:v>
                </c:pt>
                <c:pt idx="1728">
                  <c:v>17.29</c:v>
                </c:pt>
                <c:pt idx="1729">
                  <c:v>17.3</c:v>
                </c:pt>
                <c:pt idx="1730">
                  <c:v>17.309999999999999</c:v>
                </c:pt>
                <c:pt idx="1731">
                  <c:v>17.32</c:v>
                </c:pt>
                <c:pt idx="1732">
                  <c:v>17.329999999999998</c:v>
                </c:pt>
                <c:pt idx="1733">
                  <c:v>17.34</c:v>
                </c:pt>
                <c:pt idx="1734">
                  <c:v>17.350000000000001</c:v>
                </c:pt>
                <c:pt idx="1735">
                  <c:v>17.36</c:v>
                </c:pt>
                <c:pt idx="1736">
                  <c:v>17.37</c:v>
                </c:pt>
                <c:pt idx="1737">
                  <c:v>17.38</c:v>
                </c:pt>
                <c:pt idx="1738">
                  <c:v>17.39</c:v>
                </c:pt>
                <c:pt idx="1739">
                  <c:v>17.399999999999999</c:v>
                </c:pt>
                <c:pt idx="1740">
                  <c:v>17.41</c:v>
                </c:pt>
                <c:pt idx="1741">
                  <c:v>17.420000000000002</c:v>
                </c:pt>
                <c:pt idx="1742">
                  <c:v>17.43</c:v>
                </c:pt>
                <c:pt idx="1743">
                  <c:v>17.440000000000001</c:v>
                </c:pt>
                <c:pt idx="1744">
                  <c:v>17.45</c:v>
                </c:pt>
                <c:pt idx="1745">
                  <c:v>17.46</c:v>
                </c:pt>
                <c:pt idx="1746">
                  <c:v>17.47</c:v>
                </c:pt>
                <c:pt idx="1747">
                  <c:v>17.48</c:v>
                </c:pt>
                <c:pt idx="1748">
                  <c:v>17.489999999999998</c:v>
                </c:pt>
                <c:pt idx="1749">
                  <c:v>17.5</c:v>
                </c:pt>
                <c:pt idx="1750">
                  <c:v>17.510000000000002</c:v>
                </c:pt>
                <c:pt idx="1751">
                  <c:v>17.52</c:v>
                </c:pt>
                <c:pt idx="1752">
                  <c:v>17.53</c:v>
                </c:pt>
                <c:pt idx="1753">
                  <c:v>17.54</c:v>
                </c:pt>
                <c:pt idx="1754">
                  <c:v>17.55</c:v>
                </c:pt>
                <c:pt idx="1755">
                  <c:v>17.559999999999999</c:v>
                </c:pt>
                <c:pt idx="1756">
                  <c:v>17.57</c:v>
                </c:pt>
                <c:pt idx="1757">
                  <c:v>17.579999999999998</c:v>
                </c:pt>
                <c:pt idx="1758">
                  <c:v>17.59</c:v>
                </c:pt>
                <c:pt idx="1759">
                  <c:v>17.600000000000001</c:v>
                </c:pt>
                <c:pt idx="1760">
                  <c:v>17.61</c:v>
                </c:pt>
                <c:pt idx="1761">
                  <c:v>17.62</c:v>
                </c:pt>
                <c:pt idx="1762">
                  <c:v>17.63</c:v>
                </c:pt>
                <c:pt idx="1763">
                  <c:v>17.64</c:v>
                </c:pt>
                <c:pt idx="1764">
                  <c:v>17.649999999999999</c:v>
                </c:pt>
                <c:pt idx="1765">
                  <c:v>17.66</c:v>
                </c:pt>
                <c:pt idx="1766">
                  <c:v>17.670000000000002</c:v>
                </c:pt>
                <c:pt idx="1767">
                  <c:v>17.68</c:v>
                </c:pt>
                <c:pt idx="1768">
                  <c:v>17.690000000000001</c:v>
                </c:pt>
                <c:pt idx="1769">
                  <c:v>17.7</c:v>
                </c:pt>
                <c:pt idx="1770">
                  <c:v>17.71</c:v>
                </c:pt>
                <c:pt idx="1771">
                  <c:v>17.72</c:v>
                </c:pt>
                <c:pt idx="1772">
                  <c:v>17.73</c:v>
                </c:pt>
                <c:pt idx="1773">
                  <c:v>17.739999999999998</c:v>
                </c:pt>
                <c:pt idx="1774">
                  <c:v>17.75</c:v>
                </c:pt>
                <c:pt idx="1775">
                  <c:v>17.760000000000002</c:v>
                </c:pt>
                <c:pt idx="1776">
                  <c:v>17.77</c:v>
                </c:pt>
                <c:pt idx="1777">
                  <c:v>17.78</c:v>
                </c:pt>
                <c:pt idx="1778">
                  <c:v>17.79</c:v>
                </c:pt>
                <c:pt idx="1779">
                  <c:v>17.8</c:v>
                </c:pt>
                <c:pt idx="1780">
                  <c:v>17.809999999999999</c:v>
                </c:pt>
                <c:pt idx="1781">
                  <c:v>17.82</c:v>
                </c:pt>
                <c:pt idx="1782">
                  <c:v>17.829999999999998</c:v>
                </c:pt>
                <c:pt idx="1783">
                  <c:v>17.84</c:v>
                </c:pt>
                <c:pt idx="1784">
                  <c:v>17.850000000000001</c:v>
                </c:pt>
                <c:pt idx="1785">
                  <c:v>17.86</c:v>
                </c:pt>
                <c:pt idx="1786">
                  <c:v>17.87</c:v>
                </c:pt>
                <c:pt idx="1787">
                  <c:v>17.88</c:v>
                </c:pt>
                <c:pt idx="1788">
                  <c:v>17.89</c:v>
                </c:pt>
                <c:pt idx="1789">
                  <c:v>17.899999999999999</c:v>
                </c:pt>
                <c:pt idx="1790">
                  <c:v>17.91</c:v>
                </c:pt>
                <c:pt idx="1791">
                  <c:v>17.920000000000002</c:v>
                </c:pt>
                <c:pt idx="1792">
                  <c:v>17.93</c:v>
                </c:pt>
                <c:pt idx="1793">
                  <c:v>17.940000000000001</c:v>
                </c:pt>
                <c:pt idx="1794">
                  <c:v>17.95</c:v>
                </c:pt>
                <c:pt idx="1795">
                  <c:v>17.96</c:v>
                </c:pt>
                <c:pt idx="1796">
                  <c:v>17.97</c:v>
                </c:pt>
                <c:pt idx="1797">
                  <c:v>17.98</c:v>
                </c:pt>
                <c:pt idx="1798">
                  <c:v>17.989999999999998</c:v>
                </c:pt>
                <c:pt idx="1799">
                  <c:v>18</c:v>
                </c:pt>
                <c:pt idx="1800">
                  <c:v>18.010000000000002</c:v>
                </c:pt>
                <c:pt idx="1801">
                  <c:v>18.02</c:v>
                </c:pt>
                <c:pt idx="1802">
                  <c:v>18.03</c:v>
                </c:pt>
                <c:pt idx="1803">
                  <c:v>18.04</c:v>
                </c:pt>
                <c:pt idx="1804">
                  <c:v>18.05</c:v>
                </c:pt>
                <c:pt idx="1805">
                  <c:v>18.059999999999999</c:v>
                </c:pt>
                <c:pt idx="1806">
                  <c:v>18.07</c:v>
                </c:pt>
                <c:pt idx="1807">
                  <c:v>18.079999999999998</c:v>
                </c:pt>
                <c:pt idx="1808">
                  <c:v>18.09</c:v>
                </c:pt>
                <c:pt idx="1809">
                  <c:v>18.100000000000001</c:v>
                </c:pt>
                <c:pt idx="1810">
                  <c:v>18.11</c:v>
                </c:pt>
                <c:pt idx="1811">
                  <c:v>18.12</c:v>
                </c:pt>
                <c:pt idx="1812">
                  <c:v>18.13</c:v>
                </c:pt>
                <c:pt idx="1813">
                  <c:v>18.14</c:v>
                </c:pt>
                <c:pt idx="1814">
                  <c:v>18.149999999999999</c:v>
                </c:pt>
                <c:pt idx="1815">
                  <c:v>18.16</c:v>
                </c:pt>
                <c:pt idx="1816">
                  <c:v>18.170000000000002</c:v>
                </c:pt>
                <c:pt idx="1817">
                  <c:v>18.18</c:v>
                </c:pt>
                <c:pt idx="1818">
                  <c:v>18.190000000000001</c:v>
                </c:pt>
                <c:pt idx="1819">
                  <c:v>18.2</c:v>
                </c:pt>
                <c:pt idx="1820">
                  <c:v>18.21</c:v>
                </c:pt>
                <c:pt idx="1821">
                  <c:v>18.22</c:v>
                </c:pt>
                <c:pt idx="1822">
                  <c:v>18.23</c:v>
                </c:pt>
                <c:pt idx="1823">
                  <c:v>18.239999999999998</c:v>
                </c:pt>
                <c:pt idx="1824">
                  <c:v>18.25</c:v>
                </c:pt>
                <c:pt idx="1825">
                  <c:v>18.260000000000002</c:v>
                </c:pt>
                <c:pt idx="1826">
                  <c:v>18.27</c:v>
                </c:pt>
                <c:pt idx="1827">
                  <c:v>18.28</c:v>
                </c:pt>
                <c:pt idx="1828">
                  <c:v>18.29</c:v>
                </c:pt>
                <c:pt idx="1829">
                  <c:v>18.3</c:v>
                </c:pt>
                <c:pt idx="1830">
                  <c:v>18.309999999999999</c:v>
                </c:pt>
                <c:pt idx="1831">
                  <c:v>18.32</c:v>
                </c:pt>
                <c:pt idx="1832">
                  <c:v>18.329999999999998</c:v>
                </c:pt>
                <c:pt idx="1833">
                  <c:v>18.34</c:v>
                </c:pt>
                <c:pt idx="1834">
                  <c:v>18.350000000000001</c:v>
                </c:pt>
                <c:pt idx="1835">
                  <c:v>18.36</c:v>
                </c:pt>
                <c:pt idx="1836">
                  <c:v>18.37</c:v>
                </c:pt>
                <c:pt idx="1837">
                  <c:v>18.38</c:v>
                </c:pt>
                <c:pt idx="1838">
                  <c:v>18.39</c:v>
                </c:pt>
                <c:pt idx="1839">
                  <c:v>18.399999999999999</c:v>
                </c:pt>
                <c:pt idx="1840">
                  <c:v>18.41</c:v>
                </c:pt>
                <c:pt idx="1841">
                  <c:v>18.420000000000002</c:v>
                </c:pt>
                <c:pt idx="1842">
                  <c:v>18.43</c:v>
                </c:pt>
                <c:pt idx="1843">
                  <c:v>18.440000000000001</c:v>
                </c:pt>
                <c:pt idx="1844">
                  <c:v>18.45</c:v>
                </c:pt>
                <c:pt idx="1845">
                  <c:v>18.46</c:v>
                </c:pt>
                <c:pt idx="1846">
                  <c:v>18.47</c:v>
                </c:pt>
                <c:pt idx="1847">
                  <c:v>18.48</c:v>
                </c:pt>
                <c:pt idx="1848">
                  <c:v>18.489999999999998</c:v>
                </c:pt>
                <c:pt idx="1849">
                  <c:v>18.5</c:v>
                </c:pt>
                <c:pt idx="1850">
                  <c:v>18.510000000000002</c:v>
                </c:pt>
                <c:pt idx="1851">
                  <c:v>18.52</c:v>
                </c:pt>
                <c:pt idx="1852">
                  <c:v>18.53</c:v>
                </c:pt>
                <c:pt idx="1853">
                  <c:v>18.54</c:v>
                </c:pt>
                <c:pt idx="1854">
                  <c:v>18.55</c:v>
                </c:pt>
                <c:pt idx="1855">
                  <c:v>18.559999999999999</c:v>
                </c:pt>
                <c:pt idx="1856">
                  <c:v>18.57</c:v>
                </c:pt>
                <c:pt idx="1857">
                  <c:v>18.579999999999998</c:v>
                </c:pt>
                <c:pt idx="1858">
                  <c:v>18.59</c:v>
                </c:pt>
                <c:pt idx="1859">
                  <c:v>18.600000000000001</c:v>
                </c:pt>
                <c:pt idx="1860">
                  <c:v>18.61</c:v>
                </c:pt>
                <c:pt idx="1861">
                  <c:v>18.62</c:v>
                </c:pt>
                <c:pt idx="1862">
                  <c:v>18.63</c:v>
                </c:pt>
                <c:pt idx="1863">
                  <c:v>18.64</c:v>
                </c:pt>
                <c:pt idx="1864">
                  <c:v>18.649999999999999</c:v>
                </c:pt>
                <c:pt idx="1865">
                  <c:v>18.66</c:v>
                </c:pt>
                <c:pt idx="1866">
                  <c:v>18.670000000000002</c:v>
                </c:pt>
                <c:pt idx="1867">
                  <c:v>18.68</c:v>
                </c:pt>
                <c:pt idx="1868">
                  <c:v>18.690000000000001</c:v>
                </c:pt>
                <c:pt idx="1869">
                  <c:v>18.7</c:v>
                </c:pt>
                <c:pt idx="1870">
                  <c:v>18.71</c:v>
                </c:pt>
                <c:pt idx="1871">
                  <c:v>18.72</c:v>
                </c:pt>
                <c:pt idx="1872">
                  <c:v>18.73</c:v>
                </c:pt>
                <c:pt idx="1873">
                  <c:v>18.739999999999998</c:v>
                </c:pt>
                <c:pt idx="1874">
                  <c:v>18.75</c:v>
                </c:pt>
                <c:pt idx="1875">
                  <c:v>18.760000000000002</c:v>
                </c:pt>
                <c:pt idx="1876">
                  <c:v>18.77</c:v>
                </c:pt>
                <c:pt idx="1877">
                  <c:v>18.78</c:v>
                </c:pt>
                <c:pt idx="1878">
                  <c:v>18.79</c:v>
                </c:pt>
                <c:pt idx="1879">
                  <c:v>18.8</c:v>
                </c:pt>
                <c:pt idx="1880">
                  <c:v>18.809999999999999</c:v>
                </c:pt>
                <c:pt idx="1881">
                  <c:v>18.82</c:v>
                </c:pt>
                <c:pt idx="1882">
                  <c:v>18.829999999999998</c:v>
                </c:pt>
                <c:pt idx="1883">
                  <c:v>18.84</c:v>
                </c:pt>
                <c:pt idx="1884">
                  <c:v>18.850000000000001</c:v>
                </c:pt>
                <c:pt idx="1885">
                  <c:v>18.86</c:v>
                </c:pt>
                <c:pt idx="1886">
                  <c:v>18.87</c:v>
                </c:pt>
                <c:pt idx="1887">
                  <c:v>18.88</c:v>
                </c:pt>
                <c:pt idx="1888">
                  <c:v>18.89</c:v>
                </c:pt>
                <c:pt idx="1889">
                  <c:v>18.899999999999999</c:v>
                </c:pt>
                <c:pt idx="1890">
                  <c:v>18.91</c:v>
                </c:pt>
                <c:pt idx="1891">
                  <c:v>18.920000000000002</c:v>
                </c:pt>
                <c:pt idx="1892">
                  <c:v>18.93</c:v>
                </c:pt>
                <c:pt idx="1893">
                  <c:v>18.940000000000001</c:v>
                </c:pt>
                <c:pt idx="1894">
                  <c:v>18.95</c:v>
                </c:pt>
                <c:pt idx="1895">
                  <c:v>18.96</c:v>
                </c:pt>
                <c:pt idx="1896">
                  <c:v>18.97</c:v>
                </c:pt>
                <c:pt idx="1897">
                  <c:v>18.98</c:v>
                </c:pt>
                <c:pt idx="1898">
                  <c:v>18.989999999999998</c:v>
                </c:pt>
                <c:pt idx="1899">
                  <c:v>19</c:v>
                </c:pt>
                <c:pt idx="1900">
                  <c:v>19.010000000000002</c:v>
                </c:pt>
                <c:pt idx="1901">
                  <c:v>19.02</c:v>
                </c:pt>
                <c:pt idx="1902">
                  <c:v>19.03</c:v>
                </c:pt>
                <c:pt idx="1903">
                  <c:v>19.04</c:v>
                </c:pt>
                <c:pt idx="1904">
                  <c:v>19.05</c:v>
                </c:pt>
                <c:pt idx="1905">
                  <c:v>19.059999999999999</c:v>
                </c:pt>
                <c:pt idx="1906">
                  <c:v>19.07</c:v>
                </c:pt>
                <c:pt idx="1907">
                  <c:v>19.079999999999998</c:v>
                </c:pt>
                <c:pt idx="1908">
                  <c:v>19.09</c:v>
                </c:pt>
                <c:pt idx="1909">
                  <c:v>19.100000000000001</c:v>
                </c:pt>
                <c:pt idx="1910">
                  <c:v>19.11</c:v>
                </c:pt>
                <c:pt idx="1911">
                  <c:v>19.12</c:v>
                </c:pt>
                <c:pt idx="1912">
                  <c:v>19.13</c:v>
                </c:pt>
                <c:pt idx="1913">
                  <c:v>19.14</c:v>
                </c:pt>
                <c:pt idx="1914">
                  <c:v>19.149999999999999</c:v>
                </c:pt>
                <c:pt idx="1915">
                  <c:v>19.16</c:v>
                </c:pt>
                <c:pt idx="1916">
                  <c:v>19.170000000000002</c:v>
                </c:pt>
                <c:pt idx="1917">
                  <c:v>19.18</c:v>
                </c:pt>
                <c:pt idx="1918">
                  <c:v>19.190000000000001</c:v>
                </c:pt>
                <c:pt idx="1919">
                  <c:v>19.2</c:v>
                </c:pt>
                <c:pt idx="1920">
                  <c:v>19.21</c:v>
                </c:pt>
                <c:pt idx="1921">
                  <c:v>19.22</c:v>
                </c:pt>
                <c:pt idx="1922">
                  <c:v>19.23</c:v>
                </c:pt>
                <c:pt idx="1923">
                  <c:v>19.239999999999998</c:v>
                </c:pt>
                <c:pt idx="1924">
                  <c:v>19.25</c:v>
                </c:pt>
                <c:pt idx="1925">
                  <c:v>19.260000000000002</c:v>
                </c:pt>
                <c:pt idx="1926">
                  <c:v>19.27</c:v>
                </c:pt>
                <c:pt idx="1927">
                  <c:v>19.28</c:v>
                </c:pt>
                <c:pt idx="1928">
                  <c:v>19.29</c:v>
                </c:pt>
                <c:pt idx="1929">
                  <c:v>19.3</c:v>
                </c:pt>
                <c:pt idx="1930">
                  <c:v>19.309999999999999</c:v>
                </c:pt>
                <c:pt idx="1931">
                  <c:v>19.32</c:v>
                </c:pt>
                <c:pt idx="1932">
                  <c:v>19.329999999999998</c:v>
                </c:pt>
                <c:pt idx="1933">
                  <c:v>19.34</c:v>
                </c:pt>
                <c:pt idx="1934">
                  <c:v>19.350000000000001</c:v>
                </c:pt>
                <c:pt idx="1935">
                  <c:v>19.36</c:v>
                </c:pt>
                <c:pt idx="1936">
                  <c:v>19.37</c:v>
                </c:pt>
                <c:pt idx="1937">
                  <c:v>19.38</c:v>
                </c:pt>
                <c:pt idx="1938">
                  <c:v>19.39</c:v>
                </c:pt>
                <c:pt idx="1939">
                  <c:v>19.399999999999999</c:v>
                </c:pt>
                <c:pt idx="1940">
                  <c:v>19.41</c:v>
                </c:pt>
                <c:pt idx="1941">
                  <c:v>19.420000000000002</c:v>
                </c:pt>
                <c:pt idx="1942">
                  <c:v>19.43</c:v>
                </c:pt>
                <c:pt idx="1943">
                  <c:v>19.440000000000001</c:v>
                </c:pt>
                <c:pt idx="1944">
                  <c:v>19.45</c:v>
                </c:pt>
                <c:pt idx="1945">
                  <c:v>19.46</c:v>
                </c:pt>
                <c:pt idx="1946">
                  <c:v>19.47</c:v>
                </c:pt>
                <c:pt idx="1947">
                  <c:v>19.48</c:v>
                </c:pt>
                <c:pt idx="1948">
                  <c:v>19.489999999999998</c:v>
                </c:pt>
                <c:pt idx="1949">
                  <c:v>19.5</c:v>
                </c:pt>
                <c:pt idx="1950">
                  <c:v>19.510000000000002</c:v>
                </c:pt>
                <c:pt idx="1951">
                  <c:v>19.52</c:v>
                </c:pt>
                <c:pt idx="1952">
                  <c:v>19.53</c:v>
                </c:pt>
                <c:pt idx="1953">
                  <c:v>19.54</c:v>
                </c:pt>
                <c:pt idx="1954">
                  <c:v>19.55</c:v>
                </c:pt>
                <c:pt idx="1955">
                  <c:v>19.559999999999999</c:v>
                </c:pt>
                <c:pt idx="1956">
                  <c:v>19.57</c:v>
                </c:pt>
                <c:pt idx="1957">
                  <c:v>19.579999999999998</c:v>
                </c:pt>
                <c:pt idx="1958">
                  <c:v>19.59</c:v>
                </c:pt>
                <c:pt idx="1959">
                  <c:v>19.600000000000001</c:v>
                </c:pt>
                <c:pt idx="1960">
                  <c:v>19.61</c:v>
                </c:pt>
                <c:pt idx="1961">
                  <c:v>19.62</c:v>
                </c:pt>
                <c:pt idx="1962">
                  <c:v>19.63</c:v>
                </c:pt>
                <c:pt idx="1963">
                  <c:v>19.64</c:v>
                </c:pt>
                <c:pt idx="1964">
                  <c:v>19.649999999999999</c:v>
                </c:pt>
                <c:pt idx="1965">
                  <c:v>19.66</c:v>
                </c:pt>
                <c:pt idx="1966">
                  <c:v>19.670000000000002</c:v>
                </c:pt>
                <c:pt idx="1967">
                  <c:v>19.68</c:v>
                </c:pt>
                <c:pt idx="1968">
                  <c:v>19.690000000000001</c:v>
                </c:pt>
                <c:pt idx="1969">
                  <c:v>19.7</c:v>
                </c:pt>
                <c:pt idx="1970">
                  <c:v>19.71</c:v>
                </c:pt>
                <c:pt idx="1971">
                  <c:v>19.72</c:v>
                </c:pt>
                <c:pt idx="1972">
                  <c:v>19.73</c:v>
                </c:pt>
                <c:pt idx="1973">
                  <c:v>19.739999999999998</c:v>
                </c:pt>
                <c:pt idx="1974">
                  <c:v>19.75</c:v>
                </c:pt>
                <c:pt idx="1975">
                  <c:v>19.760000000000002</c:v>
                </c:pt>
                <c:pt idx="1976">
                  <c:v>19.77</c:v>
                </c:pt>
                <c:pt idx="1977">
                  <c:v>19.78</c:v>
                </c:pt>
                <c:pt idx="1978">
                  <c:v>19.79</c:v>
                </c:pt>
                <c:pt idx="1979">
                  <c:v>19.8</c:v>
                </c:pt>
                <c:pt idx="1980">
                  <c:v>19.809999999999999</c:v>
                </c:pt>
                <c:pt idx="1981">
                  <c:v>19.82</c:v>
                </c:pt>
                <c:pt idx="1982">
                  <c:v>19.829999999999998</c:v>
                </c:pt>
                <c:pt idx="1983">
                  <c:v>19.84</c:v>
                </c:pt>
                <c:pt idx="1984">
                  <c:v>19.850000000000001</c:v>
                </c:pt>
                <c:pt idx="1985">
                  <c:v>19.86</c:v>
                </c:pt>
                <c:pt idx="1986">
                  <c:v>19.87</c:v>
                </c:pt>
                <c:pt idx="1987">
                  <c:v>19.88</c:v>
                </c:pt>
                <c:pt idx="1988">
                  <c:v>19.89</c:v>
                </c:pt>
                <c:pt idx="1989">
                  <c:v>19.899999999999999</c:v>
                </c:pt>
                <c:pt idx="1990">
                  <c:v>19.91</c:v>
                </c:pt>
                <c:pt idx="1991">
                  <c:v>19.920000000000002</c:v>
                </c:pt>
                <c:pt idx="1992">
                  <c:v>19.93</c:v>
                </c:pt>
                <c:pt idx="1993">
                  <c:v>19.940000000000001</c:v>
                </c:pt>
                <c:pt idx="1994">
                  <c:v>19.95</c:v>
                </c:pt>
                <c:pt idx="1995">
                  <c:v>19.96</c:v>
                </c:pt>
                <c:pt idx="1996">
                  <c:v>19.97</c:v>
                </c:pt>
                <c:pt idx="1997">
                  <c:v>19.98</c:v>
                </c:pt>
                <c:pt idx="1998">
                  <c:v>19.989999999999998</c:v>
                </c:pt>
                <c:pt idx="1999">
                  <c:v>20</c:v>
                </c:pt>
                <c:pt idx="2000">
                  <c:v>20.010000000000002</c:v>
                </c:pt>
                <c:pt idx="2001">
                  <c:v>20.02</c:v>
                </c:pt>
                <c:pt idx="2002">
                  <c:v>20.03</c:v>
                </c:pt>
                <c:pt idx="2003">
                  <c:v>20.04</c:v>
                </c:pt>
                <c:pt idx="2004">
                  <c:v>20.05</c:v>
                </c:pt>
                <c:pt idx="2005">
                  <c:v>20.059999999999999</c:v>
                </c:pt>
                <c:pt idx="2006">
                  <c:v>20.07</c:v>
                </c:pt>
                <c:pt idx="2007">
                  <c:v>20.079999999999998</c:v>
                </c:pt>
                <c:pt idx="2008">
                  <c:v>20.09</c:v>
                </c:pt>
                <c:pt idx="2009">
                  <c:v>20.100000000000001</c:v>
                </c:pt>
                <c:pt idx="2010">
                  <c:v>20.11</c:v>
                </c:pt>
                <c:pt idx="2011">
                  <c:v>20.12</c:v>
                </c:pt>
                <c:pt idx="2012">
                  <c:v>20.13</c:v>
                </c:pt>
                <c:pt idx="2013">
                  <c:v>20.14</c:v>
                </c:pt>
                <c:pt idx="2014">
                  <c:v>20.149999999999999</c:v>
                </c:pt>
                <c:pt idx="2015">
                  <c:v>20.16</c:v>
                </c:pt>
                <c:pt idx="2016">
                  <c:v>20.170000000000002</c:v>
                </c:pt>
                <c:pt idx="2017">
                  <c:v>20.18</c:v>
                </c:pt>
                <c:pt idx="2018">
                  <c:v>20.190000000000001</c:v>
                </c:pt>
                <c:pt idx="2019">
                  <c:v>20.2</c:v>
                </c:pt>
                <c:pt idx="2020">
                  <c:v>20.21</c:v>
                </c:pt>
                <c:pt idx="2021">
                  <c:v>20.22</c:v>
                </c:pt>
                <c:pt idx="2022">
                  <c:v>20.23</c:v>
                </c:pt>
                <c:pt idx="2023">
                  <c:v>20.239999999999998</c:v>
                </c:pt>
                <c:pt idx="2024">
                  <c:v>20.25</c:v>
                </c:pt>
                <c:pt idx="2025">
                  <c:v>20.260000000000002</c:v>
                </c:pt>
                <c:pt idx="2026">
                  <c:v>20.27</c:v>
                </c:pt>
                <c:pt idx="2027">
                  <c:v>20.28</c:v>
                </c:pt>
                <c:pt idx="2028">
                  <c:v>20.29</c:v>
                </c:pt>
                <c:pt idx="2029">
                  <c:v>20.3</c:v>
                </c:pt>
                <c:pt idx="2030">
                  <c:v>20.309999999999999</c:v>
                </c:pt>
                <c:pt idx="2031">
                  <c:v>20.32</c:v>
                </c:pt>
                <c:pt idx="2032">
                  <c:v>20.329999999999998</c:v>
                </c:pt>
                <c:pt idx="2033">
                  <c:v>20.34</c:v>
                </c:pt>
                <c:pt idx="2034">
                  <c:v>20.350000000000001</c:v>
                </c:pt>
                <c:pt idx="2035">
                  <c:v>20.36</c:v>
                </c:pt>
                <c:pt idx="2036">
                  <c:v>20.37</c:v>
                </c:pt>
                <c:pt idx="2037">
                  <c:v>20.38</c:v>
                </c:pt>
                <c:pt idx="2038">
                  <c:v>20.39</c:v>
                </c:pt>
                <c:pt idx="2039">
                  <c:v>20.399999999999999</c:v>
                </c:pt>
                <c:pt idx="2040">
                  <c:v>20.41</c:v>
                </c:pt>
                <c:pt idx="2041">
                  <c:v>20.420000000000002</c:v>
                </c:pt>
                <c:pt idx="2042">
                  <c:v>20.43</c:v>
                </c:pt>
                <c:pt idx="2043">
                  <c:v>20.440000000000001</c:v>
                </c:pt>
                <c:pt idx="2044">
                  <c:v>20.45</c:v>
                </c:pt>
                <c:pt idx="2045">
                  <c:v>20.46</c:v>
                </c:pt>
                <c:pt idx="2046">
                  <c:v>20.47</c:v>
                </c:pt>
                <c:pt idx="2047">
                  <c:v>20.48</c:v>
                </c:pt>
                <c:pt idx="2048">
                  <c:v>20.49</c:v>
                </c:pt>
                <c:pt idx="2049">
                  <c:v>20.5</c:v>
                </c:pt>
                <c:pt idx="2050">
                  <c:v>20.51</c:v>
                </c:pt>
                <c:pt idx="2051">
                  <c:v>20.52</c:v>
                </c:pt>
                <c:pt idx="2052">
                  <c:v>20.53</c:v>
                </c:pt>
                <c:pt idx="2053">
                  <c:v>20.54</c:v>
                </c:pt>
                <c:pt idx="2054">
                  <c:v>20.55</c:v>
                </c:pt>
                <c:pt idx="2055">
                  <c:v>20.56</c:v>
                </c:pt>
                <c:pt idx="2056">
                  <c:v>20.57</c:v>
                </c:pt>
                <c:pt idx="2057">
                  <c:v>20.58</c:v>
                </c:pt>
                <c:pt idx="2058">
                  <c:v>20.59</c:v>
                </c:pt>
                <c:pt idx="2059">
                  <c:v>20.6</c:v>
                </c:pt>
                <c:pt idx="2060">
                  <c:v>20.61</c:v>
                </c:pt>
                <c:pt idx="2061">
                  <c:v>20.62</c:v>
                </c:pt>
                <c:pt idx="2062">
                  <c:v>20.63</c:v>
                </c:pt>
                <c:pt idx="2063">
                  <c:v>20.64</c:v>
                </c:pt>
                <c:pt idx="2064">
                  <c:v>20.65</c:v>
                </c:pt>
                <c:pt idx="2065">
                  <c:v>20.66</c:v>
                </c:pt>
                <c:pt idx="2066">
                  <c:v>20.67</c:v>
                </c:pt>
                <c:pt idx="2067">
                  <c:v>20.68</c:v>
                </c:pt>
                <c:pt idx="2068">
                  <c:v>20.69</c:v>
                </c:pt>
                <c:pt idx="2069">
                  <c:v>20.7</c:v>
                </c:pt>
                <c:pt idx="2070">
                  <c:v>20.71</c:v>
                </c:pt>
                <c:pt idx="2071">
                  <c:v>20.72</c:v>
                </c:pt>
                <c:pt idx="2072">
                  <c:v>20.73</c:v>
                </c:pt>
                <c:pt idx="2073">
                  <c:v>20.74</c:v>
                </c:pt>
                <c:pt idx="2074">
                  <c:v>20.75</c:v>
                </c:pt>
                <c:pt idx="2075">
                  <c:v>20.76</c:v>
                </c:pt>
                <c:pt idx="2076">
                  <c:v>20.77</c:v>
                </c:pt>
                <c:pt idx="2077">
                  <c:v>20.78</c:v>
                </c:pt>
                <c:pt idx="2078">
                  <c:v>20.79</c:v>
                </c:pt>
                <c:pt idx="2079">
                  <c:v>20.8</c:v>
                </c:pt>
                <c:pt idx="2080">
                  <c:v>20.81</c:v>
                </c:pt>
                <c:pt idx="2081">
                  <c:v>20.82</c:v>
                </c:pt>
                <c:pt idx="2082">
                  <c:v>20.83</c:v>
                </c:pt>
                <c:pt idx="2083">
                  <c:v>20.84</c:v>
                </c:pt>
                <c:pt idx="2084">
                  <c:v>20.85</c:v>
                </c:pt>
                <c:pt idx="2085">
                  <c:v>20.86</c:v>
                </c:pt>
                <c:pt idx="2086">
                  <c:v>20.87</c:v>
                </c:pt>
                <c:pt idx="2087">
                  <c:v>20.88</c:v>
                </c:pt>
                <c:pt idx="2088">
                  <c:v>20.89</c:v>
                </c:pt>
                <c:pt idx="2089">
                  <c:v>20.9</c:v>
                </c:pt>
                <c:pt idx="2090">
                  <c:v>20.91</c:v>
                </c:pt>
                <c:pt idx="2091">
                  <c:v>20.92</c:v>
                </c:pt>
                <c:pt idx="2092">
                  <c:v>20.93</c:v>
                </c:pt>
                <c:pt idx="2093">
                  <c:v>20.94</c:v>
                </c:pt>
                <c:pt idx="2094">
                  <c:v>20.95</c:v>
                </c:pt>
                <c:pt idx="2095">
                  <c:v>20.96</c:v>
                </c:pt>
                <c:pt idx="2096">
                  <c:v>20.97</c:v>
                </c:pt>
                <c:pt idx="2097">
                  <c:v>20.98</c:v>
                </c:pt>
                <c:pt idx="2098">
                  <c:v>20.99</c:v>
                </c:pt>
                <c:pt idx="2099">
                  <c:v>21</c:v>
                </c:pt>
                <c:pt idx="2100">
                  <c:v>21.01</c:v>
                </c:pt>
                <c:pt idx="2101">
                  <c:v>21.02</c:v>
                </c:pt>
                <c:pt idx="2102">
                  <c:v>21.03</c:v>
                </c:pt>
                <c:pt idx="2103">
                  <c:v>21.04</c:v>
                </c:pt>
                <c:pt idx="2104">
                  <c:v>21.05</c:v>
                </c:pt>
                <c:pt idx="2105">
                  <c:v>21.06</c:v>
                </c:pt>
                <c:pt idx="2106">
                  <c:v>21.07</c:v>
                </c:pt>
                <c:pt idx="2107">
                  <c:v>21.08</c:v>
                </c:pt>
                <c:pt idx="2108">
                  <c:v>21.09</c:v>
                </c:pt>
                <c:pt idx="2109">
                  <c:v>21.1</c:v>
                </c:pt>
                <c:pt idx="2110">
                  <c:v>21.11</c:v>
                </c:pt>
                <c:pt idx="2111">
                  <c:v>21.12</c:v>
                </c:pt>
                <c:pt idx="2112">
                  <c:v>21.13</c:v>
                </c:pt>
                <c:pt idx="2113">
                  <c:v>21.14</c:v>
                </c:pt>
                <c:pt idx="2114">
                  <c:v>21.15</c:v>
                </c:pt>
                <c:pt idx="2115">
                  <c:v>21.16</c:v>
                </c:pt>
                <c:pt idx="2116">
                  <c:v>21.17</c:v>
                </c:pt>
                <c:pt idx="2117">
                  <c:v>21.18</c:v>
                </c:pt>
                <c:pt idx="2118">
                  <c:v>21.19</c:v>
                </c:pt>
                <c:pt idx="2119">
                  <c:v>21.2</c:v>
                </c:pt>
                <c:pt idx="2120">
                  <c:v>21.21</c:v>
                </c:pt>
                <c:pt idx="2121">
                  <c:v>21.22</c:v>
                </c:pt>
                <c:pt idx="2122">
                  <c:v>21.23</c:v>
                </c:pt>
                <c:pt idx="2123">
                  <c:v>21.24</c:v>
                </c:pt>
                <c:pt idx="2124">
                  <c:v>21.25</c:v>
                </c:pt>
                <c:pt idx="2125">
                  <c:v>21.26</c:v>
                </c:pt>
                <c:pt idx="2126">
                  <c:v>21.27</c:v>
                </c:pt>
                <c:pt idx="2127">
                  <c:v>21.28</c:v>
                </c:pt>
                <c:pt idx="2128">
                  <c:v>21.29</c:v>
                </c:pt>
                <c:pt idx="2129">
                  <c:v>21.3</c:v>
                </c:pt>
                <c:pt idx="2130">
                  <c:v>21.31</c:v>
                </c:pt>
                <c:pt idx="2131">
                  <c:v>21.32</c:v>
                </c:pt>
                <c:pt idx="2132">
                  <c:v>21.33</c:v>
                </c:pt>
                <c:pt idx="2133">
                  <c:v>21.34</c:v>
                </c:pt>
                <c:pt idx="2134">
                  <c:v>21.35</c:v>
                </c:pt>
                <c:pt idx="2135">
                  <c:v>21.36</c:v>
                </c:pt>
                <c:pt idx="2136">
                  <c:v>21.37</c:v>
                </c:pt>
                <c:pt idx="2137">
                  <c:v>21.38</c:v>
                </c:pt>
                <c:pt idx="2138">
                  <c:v>21.39</c:v>
                </c:pt>
                <c:pt idx="2139">
                  <c:v>21.4</c:v>
                </c:pt>
                <c:pt idx="2140">
                  <c:v>21.41</c:v>
                </c:pt>
                <c:pt idx="2141">
                  <c:v>21.42</c:v>
                </c:pt>
                <c:pt idx="2142">
                  <c:v>21.43</c:v>
                </c:pt>
                <c:pt idx="2143">
                  <c:v>21.44</c:v>
                </c:pt>
                <c:pt idx="2144">
                  <c:v>21.45</c:v>
                </c:pt>
                <c:pt idx="2145">
                  <c:v>21.46</c:v>
                </c:pt>
                <c:pt idx="2146">
                  <c:v>21.47</c:v>
                </c:pt>
                <c:pt idx="2147">
                  <c:v>21.48</c:v>
                </c:pt>
                <c:pt idx="2148">
                  <c:v>21.49</c:v>
                </c:pt>
                <c:pt idx="2149">
                  <c:v>21.5</c:v>
                </c:pt>
                <c:pt idx="2150">
                  <c:v>21.51</c:v>
                </c:pt>
                <c:pt idx="2151">
                  <c:v>21.52</c:v>
                </c:pt>
                <c:pt idx="2152">
                  <c:v>21.53</c:v>
                </c:pt>
                <c:pt idx="2153">
                  <c:v>21.54</c:v>
                </c:pt>
                <c:pt idx="2154">
                  <c:v>21.55</c:v>
                </c:pt>
                <c:pt idx="2155">
                  <c:v>21.56</c:v>
                </c:pt>
                <c:pt idx="2156">
                  <c:v>21.57</c:v>
                </c:pt>
                <c:pt idx="2157">
                  <c:v>21.58</c:v>
                </c:pt>
                <c:pt idx="2158">
                  <c:v>21.59</c:v>
                </c:pt>
                <c:pt idx="2159">
                  <c:v>21.6</c:v>
                </c:pt>
                <c:pt idx="2160">
                  <c:v>21.61</c:v>
                </c:pt>
                <c:pt idx="2161">
                  <c:v>21.62</c:v>
                </c:pt>
                <c:pt idx="2162">
                  <c:v>21.63</c:v>
                </c:pt>
                <c:pt idx="2163">
                  <c:v>21.64</c:v>
                </c:pt>
                <c:pt idx="2164">
                  <c:v>21.65</c:v>
                </c:pt>
                <c:pt idx="2165">
                  <c:v>21.66</c:v>
                </c:pt>
                <c:pt idx="2166">
                  <c:v>21.67</c:v>
                </c:pt>
                <c:pt idx="2167">
                  <c:v>21.68</c:v>
                </c:pt>
                <c:pt idx="2168">
                  <c:v>21.69</c:v>
                </c:pt>
                <c:pt idx="2169">
                  <c:v>21.7</c:v>
                </c:pt>
                <c:pt idx="2170">
                  <c:v>21.71</c:v>
                </c:pt>
                <c:pt idx="2171">
                  <c:v>21.72</c:v>
                </c:pt>
                <c:pt idx="2172">
                  <c:v>21.73</c:v>
                </c:pt>
                <c:pt idx="2173">
                  <c:v>21.74</c:v>
                </c:pt>
                <c:pt idx="2174">
                  <c:v>21.75</c:v>
                </c:pt>
                <c:pt idx="2175">
                  <c:v>21.76</c:v>
                </c:pt>
                <c:pt idx="2176">
                  <c:v>21.77</c:v>
                </c:pt>
                <c:pt idx="2177">
                  <c:v>21.78</c:v>
                </c:pt>
                <c:pt idx="2178">
                  <c:v>21.79</c:v>
                </c:pt>
                <c:pt idx="2179">
                  <c:v>21.8</c:v>
                </c:pt>
                <c:pt idx="2180">
                  <c:v>21.81</c:v>
                </c:pt>
                <c:pt idx="2181">
                  <c:v>21.82</c:v>
                </c:pt>
                <c:pt idx="2182">
                  <c:v>21.83</c:v>
                </c:pt>
                <c:pt idx="2183">
                  <c:v>21.84</c:v>
                </c:pt>
                <c:pt idx="2184">
                  <c:v>21.85</c:v>
                </c:pt>
                <c:pt idx="2185">
                  <c:v>21.86</c:v>
                </c:pt>
                <c:pt idx="2186">
                  <c:v>21.87</c:v>
                </c:pt>
                <c:pt idx="2187">
                  <c:v>21.88</c:v>
                </c:pt>
                <c:pt idx="2188">
                  <c:v>21.89</c:v>
                </c:pt>
                <c:pt idx="2189">
                  <c:v>21.9</c:v>
                </c:pt>
                <c:pt idx="2190">
                  <c:v>21.91</c:v>
                </c:pt>
                <c:pt idx="2191">
                  <c:v>21.92</c:v>
                </c:pt>
                <c:pt idx="2192">
                  <c:v>21.93</c:v>
                </c:pt>
                <c:pt idx="2193">
                  <c:v>21.94</c:v>
                </c:pt>
                <c:pt idx="2194">
                  <c:v>21.95</c:v>
                </c:pt>
                <c:pt idx="2195">
                  <c:v>21.96</c:v>
                </c:pt>
                <c:pt idx="2196">
                  <c:v>21.97</c:v>
                </c:pt>
                <c:pt idx="2197">
                  <c:v>21.98</c:v>
                </c:pt>
                <c:pt idx="2198">
                  <c:v>21.99</c:v>
                </c:pt>
                <c:pt idx="2199">
                  <c:v>22</c:v>
                </c:pt>
                <c:pt idx="2200">
                  <c:v>22.01</c:v>
                </c:pt>
                <c:pt idx="2201">
                  <c:v>22.02</c:v>
                </c:pt>
                <c:pt idx="2202">
                  <c:v>22.03</c:v>
                </c:pt>
                <c:pt idx="2203">
                  <c:v>22.04</c:v>
                </c:pt>
                <c:pt idx="2204">
                  <c:v>22.05</c:v>
                </c:pt>
                <c:pt idx="2205">
                  <c:v>22.06</c:v>
                </c:pt>
                <c:pt idx="2206">
                  <c:v>22.07</c:v>
                </c:pt>
                <c:pt idx="2207">
                  <c:v>22.08</c:v>
                </c:pt>
                <c:pt idx="2208">
                  <c:v>22.09</c:v>
                </c:pt>
                <c:pt idx="2209">
                  <c:v>22.1</c:v>
                </c:pt>
                <c:pt idx="2210">
                  <c:v>22.11</c:v>
                </c:pt>
                <c:pt idx="2211">
                  <c:v>22.12</c:v>
                </c:pt>
                <c:pt idx="2212">
                  <c:v>22.13</c:v>
                </c:pt>
                <c:pt idx="2213">
                  <c:v>22.14</c:v>
                </c:pt>
                <c:pt idx="2214">
                  <c:v>22.15</c:v>
                </c:pt>
                <c:pt idx="2215">
                  <c:v>22.16</c:v>
                </c:pt>
                <c:pt idx="2216">
                  <c:v>22.17</c:v>
                </c:pt>
                <c:pt idx="2217">
                  <c:v>22.18</c:v>
                </c:pt>
                <c:pt idx="2218">
                  <c:v>22.19</c:v>
                </c:pt>
                <c:pt idx="2219">
                  <c:v>22.2</c:v>
                </c:pt>
                <c:pt idx="2220">
                  <c:v>22.21</c:v>
                </c:pt>
                <c:pt idx="2221">
                  <c:v>22.22</c:v>
                </c:pt>
                <c:pt idx="2222">
                  <c:v>22.23</c:v>
                </c:pt>
                <c:pt idx="2223">
                  <c:v>22.24</c:v>
                </c:pt>
                <c:pt idx="2224">
                  <c:v>22.25</c:v>
                </c:pt>
                <c:pt idx="2225">
                  <c:v>22.26</c:v>
                </c:pt>
                <c:pt idx="2226">
                  <c:v>22.27</c:v>
                </c:pt>
                <c:pt idx="2227">
                  <c:v>22.28</c:v>
                </c:pt>
                <c:pt idx="2228">
                  <c:v>22.29</c:v>
                </c:pt>
                <c:pt idx="2229">
                  <c:v>22.3</c:v>
                </c:pt>
                <c:pt idx="2230">
                  <c:v>22.31</c:v>
                </c:pt>
                <c:pt idx="2231">
                  <c:v>22.32</c:v>
                </c:pt>
                <c:pt idx="2232">
                  <c:v>22.33</c:v>
                </c:pt>
                <c:pt idx="2233">
                  <c:v>22.34</c:v>
                </c:pt>
                <c:pt idx="2234">
                  <c:v>22.35</c:v>
                </c:pt>
                <c:pt idx="2235">
                  <c:v>22.36</c:v>
                </c:pt>
                <c:pt idx="2236">
                  <c:v>22.37</c:v>
                </c:pt>
                <c:pt idx="2237">
                  <c:v>22.38</c:v>
                </c:pt>
                <c:pt idx="2238">
                  <c:v>22.39</c:v>
                </c:pt>
                <c:pt idx="2239">
                  <c:v>22.4</c:v>
                </c:pt>
                <c:pt idx="2240">
                  <c:v>22.41</c:v>
                </c:pt>
                <c:pt idx="2241">
                  <c:v>22.42</c:v>
                </c:pt>
                <c:pt idx="2242">
                  <c:v>22.43</c:v>
                </c:pt>
                <c:pt idx="2243">
                  <c:v>22.44</c:v>
                </c:pt>
                <c:pt idx="2244">
                  <c:v>22.45</c:v>
                </c:pt>
                <c:pt idx="2245">
                  <c:v>22.46</c:v>
                </c:pt>
                <c:pt idx="2246">
                  <c:v>22.47</c:v>
                </c:pt>
                <c:pt idx="2247">
                  <c:v>22.48</c:v>
                </c:pt>
                <c:pt idx="2248">
                  <c:v>22.49</c:v>
                </c:pt>
                <c:pt idx="2249">
                  <c:v>22.5</c:v>
                </c:pt>
                <c:pt idx="2250">
                  <c:v>22.51</c:v>
                </c:pt>
                <c:pt idx="2251">
                  <c:v>22.52</c:v>
                </c:pt>
                <c:pt idx="2252">
                  <c:v>22.53</c:v>
                </c:pt>
                <c:pt idx="2253">
                  <c:v>22.54</c:v>
                </c:pt>
                <c:pt idx="2254">
                  <c:v>22.55</c:v>
                </c:pt>
                <c:pt idx="2255">
                  <c:v>22.56</c:v>
                </c:pt>
                <c:pt idx="2256">
                  <c:v>22.57</c:v>
                </c:pt>
                <c:pt idx="2257">
                  <c:v>22.58</c:v>
                </c:pt>
                <c:pt idx="2258">
                  <c:v>22.59</c:v>
                </c:pt>
                <c:pt idx="2259">
                  <c:v>22.6</c:v>
                </c:pt>
                <c:pt idx="2260">
                  <c:v>22.61</c:v>
                </c:pt>
                <c:pt idx="2261">
                  <c:v>22.62</c:v>
                </c:pt>
                <c:pt idx="2262">
                  <c:v>22.63</c:v>
                </c:pt>
                <c:pt idx="2263">
                  <c:v>22.64</c:v>
                </c:pt>
                <c:pt idx="2264">
                  <c:v>22.65</c:v>
                </c:pt>
                <c:pt idx="2265">
                  <c:v>22.66</c:v>
                </c:pt>
                <c:pt idx="2266">
                  <c:v>22.67</c:v>
                </c:pt>
                <c:pt idx="2267">
                  <c:v>22.68</c:v>
                </c:pt>
                <c:pt idx="2268">
                  <c:v>22.69</c:v>
                </c:pt>
                <c:pt idx="2269">
                  <c:v>22.7</c:v>
                </c:pt>
                <c:pt idx="2270">
                  <c:v>22.71</c:v>
                </c:pt>
                <c:pt idx="2271">
                  <c:v>22.72</c:v>
                </c:pt>
                <c:pt idx="2272">
                  <c:v>22.73</c:v>
                </c:pt>
                <c:pt idx="2273">
                  <c:v>22.74</c:v>
                </c:pt>
                <c:pt idx="2274">
                  <c:v>22.75</c:v>
                </c:pt>
                <c:pt idx="2275">
                  <c:v>22.76</c:v>
                </c:pt>
                <c:pt idx="2276">
                  <c:v>22.77</c:v>
                </c:pt>
                <c:pt idx="2277">
                  <c:v>22.78</c:v>
                </c:pt>
                <c:pt idx="2278">
                  <c:v>22.79</c:v>
                </c:pt>
                <c:pt idx="2279">
                  <c:v>22.8</c:v>
                </c:pt>
                <c:pt idx="2280">
                  <c:v>22.81</c:v>
                </c:pt>
                <c:pt idx="2281">
                  <c:v>22.82</c:v>
                </c:pt>
                <c:pt idx="2282">
                  <c:v>22.83</c:v>
                </c:pt>
                <c:pt idx="2283">
                  <c:v>22.84</c:v>
                </c:pt>
                <c:pt idx="2284">
                  <c:v>22.85</c:v>
                </c:pt>
                <c:pt idx="2285">
                  <c:v>22.86</c:v>
                </c:pt>
                <c:pt idx="2286">
                  <c:v>22.87</c:v>
                </c:pt>
                <c:pt idx="2287">
                  <c:v>22.88</c:v>
                </c:pt>
                <c:pt idx="2288">
                  <c:v>22.89</c:v>
                </c:pt>
                <c:pt idx="2289">
                  <c:v>22.9</c:v>
                </c:pt>
                <c:pt idx="2290">
                  <c:v>22.91</c:v>
                </c:pt>
                <c:pt idx="2291">
                  <c:v>22.92</c:v>
                </c:pt>
                <c:pt idx="2292">
                  <c:v>22.93</c:v>
                </c:pt>
                <c:pt idx="2293">
                  <c:v>22.94</c:v>
                </c:pt>
                <c:pt idx="2294">
                  <c:v>22.95</c:v>
                </c:pt>
                <c:pt idx="2295">
                  <c:v>22.96</c:v>
                </c:pt>
                <c:pt idx="2296">
                  <c:v>22.97</c:v>
                </c:pt>
                <c:pt idx="2297">
                  <c:v>22.98</c:v>
                </c:pt>
                <c:pt idx="2298">
                  <c:v>22.99</c:v>
                </c:pt>
                <c:pt idx="2299">
                  <c:v>23</c:v>
                </c:pt>
                <c:pt idx="2300">
                  <c:v>23.01</c:v>
                </c:pt>
                <c:pt idx="2301">
                  <c:v>23.02</c:v>
                </c:pt>
                <c:pt idx="2302">
                  <c:v>23.03</c:v>
                </c:pt>
                <c:pt idx="2303">
                  <c:v>23.04</c:v>
                </c:pt>
                <c:pt idx="2304">
                  <c:v>23.05</c:v>
                </c:pt>
                <c:pt idx="2305">
                  <c:v>23.06</c:v>
                </c:pt>
                <c:pt idx="2306">
                  <c:v>23.07</c:v>
                </c:pt>
                <c:pt idx="2307">
                  <c:v>23.08</c:v>
                </c:pt>
                <c:pt idx="2308">
                  <c:v>23.09</c:v>
                </c:pt>
                <c:pt idx="2309">
                  <c:v>23.1</c:v>
                </c:pt>
                <c:pt idx="2310">
                  <c:v>23.11</c:v>
                </c:pt>
                <c:pt idx="2311">
                  <c:v>23.12</c:v>
                </c:pt>
                <c:pt idx="2312">
                  <c:v>23.13</c:v>
                </c:pt>
                <c:pt idx="2313">
                  <c:v>23.14</c:v>
                </c:pt>
                <c:pt idx="2314">
                  <c:v>23.15</c:v>
                </c:pt>
                <c:pt idx="2315">
                  <c:v>23.16</c:v>
                </c:pt>
                <c:pt idx="2316">
                  <c:v>23.17</c:v>
                </c:pt>
                <c:pt idx="2317">
                  <c:v>23.18</c:v>
                </c:pt>
                <c:pt idx="2318">
                  <c:v>23.19</c:v>
                </c:pt>
                <c:pt idx="2319">
                  <c:v>23.2</c:v>
                </c:pt>
                <c:pt idx="2320">
                  <c:v>23.21</c:v>
                </c:pt>
                <c:pt idx="2321">
                  <c:v>23.22</c:v>
                </c:pt>
                <c:pt idx="2322">
                  <c:v>23.23</c:v>
                </c:pt>
                <c:pt idx="2323">
                  <c:v>23.24</c:v>
                </c:pt>
                <c:pt idx="2324">
                  <c:v>23.25</c:v>
                </c:pt>
                <c:pt idx="2325">
                  <c:v>23.26</c:v>
                </c:pt>
                <c:pt idx="2326">
                  <c:v>23.27</c:v>
                </c:pt>
                <c:pt idx="2327">
                  <c:v>23.28</c:v>
                </c:pt>
                <c:pt idx="2328">
                  <c:v>23.29</c:v>
                </c:pt>
                <c:pt idx="2329">
                  <c:v>23.3</c:v>
                </c:pt>
                <c:pt idx="2330">
                  <c:v>23.31</c:v>
                </c:pt>
                <c:pt idx="2331">
                  <c:v>23.32</c:v>
                </c:pt>
                <c:pt idx="2332">
                  <c:v>23.33</c:v>
                </c:pt>
                <c:pt idx="2333">
                  <c:v>23.34</c:v>
                </c:pt>
                <c:pt idx="2334">
                  <c:v>23.35</c:v>
                </c:pt>
                <c:pt idx="2335">
                  <c:v>23.36</c:v>
                </c:pt>
                <c:pt idx="2336">
                  <c:v>23.37</c:v>
                </c:pt>
                <c:pt idx="2337">
                  <c:v>23.38</c:v>
                </c:pt>
                <c:pt idx="2338">
                  <c:v>23.39</c:v>
                </c:pt>
                <c:pt idx="2339">
                  <c:v>23.4</c:v>
                </c:pt>
                <c:pt idx="2340">
                  <c:v>23.41</c:v>
                </c:pt>
                <c:pt idx="2341">
                  <c:v>23.42</c:v>
                </c:pt>
                <c:pt idx="2342">
                  <c:v>23.43</c:v>
                </c:pt>
                <c:pt idx="2343">
                  <c:v>23.44</c:v>
                </c:pt>
                <c:pt idx="2344">
                  <c:v>23.45</c:v>
                </c:pt>
                <c:pt idx="2345">
                  <c:v>23.46</c:v>
                </c:pt>
                <c:pt idx="2346">
                  <c:v>23.47</c:v>
                </c:pt>
                <c:pt idx="2347">
                  <c:v>23.48</c:v>
                </c:pt>
                <c:pt idx="2348">
                  <c:v>23.49</c:v>
                </c:pt>
                <c:pt idx="2349">
                  <c:v>23.5</c:v>
                </c:pt>
                <c:pt idx="2350">
                  <c:v>23.51</c:v>
                </c:pt>
                <c:pt idx="2351">
                  <c:v>23.52</c:v>
                </c:pt>
                <c:pt idx="2352">
                  <c:v>23.53</c:v>
                </c:pt>
                <c:pt idx="2353">
                  <c:v>23.54</c:v>
                </c:pt>
                <c:pt idx="2354">
                  <c:v>23.55</c:v>
                </c:pt>
                <c:pt idx="2355">
                  <c:v>23.56</c:v>
                </c:pt>
                <c:pt idx="2356">
                  <c:v>23.57</c:v>
                </c:pt>
                <c:pt idx="2357">
                  <c:v>23.58</c:v>
                </c:pt>
                <c:pt idx="2358">
                  <c:v>23.59</c:v>
                </c:pt>
                <c:pt idx="2359">
                  <c:v>23.6</c:v>
                </c:pt>
                <c:pt idx="2360">
                  <c:v>23.61</c:v>
                </c:pt>
                <c:pt idx="2361">
                  <c:v>23.62</c:v>
                </c:pt>
                <c:pt idx="2362">
                  <c:v>23.63</c:v>
                </c:pt>
                <c:pt idx="2363">
                  <c:v>23.64</c:v>
                </c:pt>
                <c:pt idx="2364">
                  <c:v>23.65</c:v>
                </c:pt>
                <c:pt idx="2365">
                  <c:v>23.66</c:v>
                </c:pt>
                <c:pt idx="2366">
                  <c:v>23.67</c:v>
                </c:pt>
                <c:pt idx="2367">
                  <c:v>23.68</c:v>
                </c:pt>
                <c:pt idx="2368">
                  <c:v>23.69</c:v>
                </c:pt>
                <c:pt idx="2369">
                  <c:v>23.7</c:v>
                </c:pt>
                <c:pt idx="2370">
                  <c:v>23.71</c:v>
                </c:pt>
                <c:pt idx="2371">
                  <c:v>23.72</c:v>
                </c:pt>
                <c:pt idx="2372">
                  <c:v>23.73</c:v>
                </c:pt>
                <c:pt idx="2373">
                  <c:v>23.74</c:v>
                </c:pt>
                <c:pt idx="2374">
                  <c:v>23.75</c:v>
                </c:pt>
                <c:pt idx="2375">
                  <c:v>23.76</c:v>
                </c:pt>
                <c:pt idx="2376">
                  <c:v>23.77</c:v>
                </c:pt>
                <c:pt idx="2377">
                  <c:v>23.78</c:v>
                </c:pt>
                <c:pt idx="2378">
                  <c:v>23.79</c:v>
                </c:pt>
                <c:pt idx="2379">
                  <c:v>23.8</c:v>
                </c:pt>
                <c:pt idx="2380">
                  <c:v>23.81</c:v>
                </c:pt>
                <c:pt idx="2381">
                  <c:v>23.82</c:v>
                </c:pt>
                <c:pt idx="2382">
                  <c:v>23.83</c:v>
                </c:pt>
                <c:pt idx="2383">
                  <c:v>23.84</c:v>
                </c:pt>
                <c:pt idx="2384">
                  <c:v>23.85</c:v>
                </c:pt>
                <c:pt idx="2385">
                  <c:v>23.86</c:v>
                </c:pt>
                <c:pt idx="2386">
                  <c:v>23.87</c:v>
                </c:pt>
                <c:pt idx="2387">
                  <c:v>23.88</c:v>
                </c:pt>
                <c:pt idx="2388">
                  <c:v>23.89</c:v>
                </c:pt>
                <c:pt idx="2389">
                  <c:v>23.9</c:v>
                </c:pt>
                <c:pt idx="2390">
                  <c:v>23.91</c:v>
                </c:pt>
                <c:pt idx="2391">
                  <c:v>23.92</c:v>
                </c:pt>
                <c:pt idx="2392">
                  <c:v>23.93</c:v>
                </c:pt>
                <c:pt idx="2393">
                  <c:v>23.94</c:v>
                </c:pt>
                <c:pt idx="2394">
                  <c:v>23.95</c:v>
                </c:pt>
                <c:pt idx="2395">
                  <c:v>23.96</c:v>
                </c:pt>
                <c:pt idx="2396">
                  <c:v>23.97</c:v>
                </c:pt>
                <c:pt idx="2397">
                  <c:v>23.98</c:v>
                </c:pt>
                <c:pt idx="2398">
                  <c:v>23.99</c:v>
                </c:pt>
                <c:pt idx="2399">
                  <c:v>24</c:v>
                </c:pt>
                <c:pt idx="2400">
                  <c:v>24.01</c:v>
                </c:pt>
                <c:pt idx="2401">
                  <c:v>24.02</c:v>
                </c:pt>
                <c:pt idx="2402">
                  <c:v>24.03</c:v>
                </c:pt>
                <c:pt idx="2403">
                  <c:v>24.04</c:v>
                </c:pt>
                <c:pt idx="2404">
                  <c:v>24.05</c:v>
                </c:pt>
                <c:pt idx="2405">
                  <c:v>24.06</c:v>
                </c:pt>
                <c:pt idx="2406">
                  <c:v>24.07</c:v>
                </c:pt>
                <c:pt idx="2407">
                  <c:v>24.08</c:v>
                </c:pt>
                <c:pt idx="2408">
                  <c:v>24.09</c:v>
                </c:pt>
                <c:pt idx="2409">
                  <c:v>24.1</c:v>
                </c:pt>
                <c:pt idx="2410">
                  <c:v>24.11</c:v>
                </c:pt>
                <c:pt idx="2411">
                  <c:v>24.12</c:v>
                </c:pt>
                <c:pt idx="2412">
                  <c:v>24.13</c:v>
                </c:pt>
                <c:pt idx="2413">
                  <c:v>24.14</c:v>
                </c:pt>
                <c:pt idx="2414">
                  <c:v>24.15</c:v>
                </c:pt>
                <c:pt idx="2415">
                  <c:v>24.16</c:v>
                </c:pt>
                <c:pt idx="2416">
                  <c:v>24.17</c:v>
                </c:pt>
                <c:pt idx="2417">
                  <c:v>24.18</c:v>
                </c:pt>
                <c:pt idx="2418">
                  <c:v>24.19</c:v>
                </c:pt>
                <c:pt idx="2419">
                  <c:v>24.2</c:v>
                </c:pt>
                <c:pt idx="2420">
                  <c:v>24.21</c:v>
                </c:pt>
                <c:pt idx="2421">
                  <c:v>24.22</c:v>
                </c:pt>
                <c:pt idx="2422">
                  <c:v>24.23</c:v>
                </c:pt>
                <c:pt idx="2423">
                  <c:v>24.24</c:v>
                </c:pt>
                <c:pt idx="2424">
                  <c:v>24.25</c:v>
                </c:pt>
                <c:pt idx="2425">
                  <c:v>24.26</c:v>
                </c:pt>
                <c:pt idx="2426">
                  <c:v>24.27</c:v>
                </c:pt>
                <c:pt idx="2427">
                  <c:v>24.28</c:v>
                </c:pt>
                <c:pt idx="2428">
                  <c:v>24.29</c:v>
                </c:pt>
                <c:pt idx="2429">
                  <c:v>24.3</c:v>
                </c:pt>
                <c:pt idx="2430">
                  <c:v>24.31</c:v>
                </c:pt>
                <c:pt idx="2431">
                  <c:v>24.32</c:v>
                </c:pt>
                <c:pt idx="2432">
                  <c:v>24.33</c:v>
                </c:pt>
                <c:pt idx="2433">
                  <c:v>24.34</c:v>
                </c:pt>
                <c:pt idx="2434">
                  <c:v>24.35</c:v>
                </c:pt>
                <c:pt idx="2435">
                  <c:v>24.36</c:v>
                </c:pt>
                <c:pt idx="2436">
                  <c:v>24.37</c:v>
                </c:pt>
                <c:pt idx="2437">
                  <c:v>24.38</c:v>
                </c:pt>
                <c:pt idx="2438">
                  <c:v>24.39</c:v>
                </c:pt>
                <c:pt idx="2439">
                  <c:v>24.4</c:v>
                </c:pt>
                <c:pt idx="2440">
                  <c:v>24.41</c:v>
                </c:pt>
                <c:pt idx="2441">
                  <c:v>24.42</c:v>
                </c:pt>
                <c:pt idx="2442">
                  <c:v>24.43</c:v>
                </c:pt>
                <c:pt idx="2443">
                  <c:v>24.44</c:v>
                </c:pt>
                <c:pt idx="2444">
                  <c:v>24.45</c:v>
                </c:pt>
                <c:pt idx="2445">
                  <c:v>24.46</c:v>
                </c:pt>
                <c:pt idx="2446">
                  <c:v>24.47</c:v>
                </c:pt>
                <c:pt idx="2447">
                  <c:v>24.48</c:v>
                </c:pt>
                <c:pt idx="2448">
                  <c:v>24.49</c:v>
                </c:pt>
                <c:pt idx="2449">
                  <c:v>24.5</c:v>
                </c:pt>
                <c:pt idx="2450">
                  <c:v>24.51</c:v>
                </c:pt>
                <c:pt idx="2451">
                  <c:v>24.52</c:v>
                </c:pt>
                <c:pt idx="2452">
                  <c:v>24.53</c:v>
                </c:pt>
                <c:pt idx="2453">
                  <c:v>24.54</c:v>
                </c:pt>
                <c:pt idx="2454">
                  <c:v>24.55</c:v>
                </c:pt>
                <c:pt idx="2455">
                  <c:v>24.56</c:v>
                </c:pt>
                <c:pt idx="2456">
                  <c:v>24.57</c:v>
                </c:pt>
                <c:pt idx="2457">
                  <c:v>24.58</c:v>
                </c:pt>
                <c:pt idx="2458">
                  <c:v>24.59</c:v>
                </c:pt>
                <c:pt idx="2459">
                  <c:v>24.6</c:v>
                </c:pt>
                <c:pt idx="2460">
                  <c:v>24.61</c:v>
                </c:pt>
                <c:pt idx="2461">
                  <c:v>24.62</c:v>
                </c:pt>
                <c:pt idx="2462">
                  <c:v>24.63</c:v>
                </c:pt>
                <c:pt idx="2463">
                  <c:v>24.64</c:v>
                </c:pt>
                <c:pt idx="2464">
                  <c:v>24.65</c:v>
                </c:pt>
                <c:pt idx="2465">
                  <c:v>24.66</c:v>
                </c:pt>
                <c:pt idx="2466">
                  <c:v>24.67</c:v>
                </c:pt>
                <c:pt idx="2467">
                  <c:v>24.68</c:v>
                </c:pt>
                <c:pt idx="2468">
                  <c:v>24.69</c:v>
                </c:pt>
                <c:pt idx="2469">
                  <c:v>24.7</c:v>
                </c:pt>
                <c:pt idx="2470">
                  <c:v>24.71</c:v>
                </c:pt>
                <c:pt idx="2471">
                  <c:v>24.72</c:v>
                </c:pt>
                <c:pt idx="2472">
                  <c:v>24.73</c:v>
                </c:pt>
                <c:pt idx="2473">
                  <c:v>24.74</c:v>
                </c:pt>
                <c:pt idx="2474">
                  <c:v>24.75</c:v>
                </c:pt>
                <c:pt idx="2475">
                  <c:v>24.76</c:v>
                </c:pt>
                <c:pt idx="2476">
                  <c:v>24.77</c:v>
                </c:pt>
                <c:pt idx="2477">
                  <c:v>24.78</c:v>
                </c:pt>
                <c:pt idx="2478">
                  <c:v>24.79</c:v>
                </c:pt>
                <c:pt idx="2479">
                  <c:v>24.8</c:v>
                </c:pt>
                <c:pt idx="2480">
                  <c:v>24.81</c:v>
                </c:pt>
                <c:pt idx="2481">
                  <c:v>24.82</c:v>
                </c:pt>
                <c:pt idx="2482">
                  <c:v>24.83</c:v>
                </c:pt>
                <c:pt idx="2483">
                  <c:v>24.84</c:v>
                </c:pt>
                <c:pt idx="2484">
                  <c:v>24.85</c:v>
                </c:pt>
                <c:pt idx="2485">
                  <c:v>24.86</c:v>
                </c:pt>
                <c:pt idx="2486">
                  <c:v>24.87</c:v>
                </c:pt>
                <c:pt idx="2487">
                  <c:v>24.88</c:v>
                </c:pt>
                <c:pt idx="2488">
                  <c:v>24.89</c:v>
                </c:pt>
                <c:pt idx="2489">
                  <c:v>24.9</c:v>
                </c:pt>
                <c:pt idx="2490">
                  <c:v>24.91</c:v>
                </c:pt>
                <c:pt idx="2491">
                  <c:v>24.92</c:v>
                </c:pt>
                <c:pt idx="2492">
                  <c:v>24.93</c:v>
                </c:pt>
                <c:pt idx="2493">
                  <c:v>24.94</c:v>
                </c:pt>
                <c:pt idx="2494">
                  <c:v>24.95</c:v>
                </c:pt>
                <c:pt idx="2495">
                  <c:v>24.96</c:v>
                </c:pt>
                <c:pt idx="2496">
                  <c:v>24.97</c:v>
                </c:pt>
                <c:pt idx="2497">
                  <c:v>24.98</c:v>
                </c:pt>
                <c:pt idx="2498">
                  <c:v>24.99</c:v>
                </c:pt>
                <c:pt idx="2499">
                  <c:v>25</c:v>
                </c:pt>
                <c:pt idx="2500">
                  <c:v>25.01</c:v>
                </c:pt>
                <c:pt idx="2501">
                  <c:v>25.02</c:v>
                </c:pt>
                <c:pt idx="2502">
                  <c:v>25.03</c:v>
                </c:pt>
                <c:pt idx="2503">
                  <c:v>25.04</c:v>
                </c:pt>
                <c:pt idx="2504">
                  <c:v>25.05</c:v>
                </c:pt>
                <c:pt idx="2505">
                  <c:v>25.06</c:v>
                </c:pt>
                <c:pt idx="2506">
                  <c:v>25.07</c:v>
                </c:pt>
                <c:pt idx="2507">
                  <c:v>25.08</c:v>
                </c:pt>
                <c:pt idx="2508">
                  <c:v>25.09</c:v>
                </c:pt>
                <c:pt idx="2509">
                  <c:v>25.1</c:v>
                </c:pt>
                <c:pt idx="2510">
                  <c:v>25.11</c:v>
                </c:pt>
                <c:pt idx="2511">
                  <c:v>25.12</c:v>
                </c:pt>
                <c:pt idx="2512">
                  <c:v>25.13</c:v>
                </c:pt>
                <c:pt idx="2513">
                  <c:v>25.14</c:v>
                </c:pt>
                <c:pt idx="2514">
                  <c:v>25.15</c:v>
                </c:pt>
                <c:pt idx="2515">
                  <c:v>25.16</c:v>
                </c:pt>
                <c:pt idx="2516">
                  <c:v>25.17</c:v>
                </c:pt>
                <c:pt idx="2517">
                  <c:v>25.18</c:v>
                </c:pt>
                <c:pt idx="2518">
                  <c:v>25.19</c:v>
                </c:pt>
                <c:pt idx="2519">
                  <c:v>25.2</c:v>
                </c:pt>
                <c:pt idx="2520">
                  <c:v>25.21</c:v>
                </c:pt>
                <c:pt idx="2521">
                  <c:v>25.22</c:v>
                </c:pt>
                <c:pt idx="2522">
                  <c:v>25.23</c:v>
                </c:pt>
                <c:pt idx="2523">
                  <c:v>25.24</c:v>
                </c:pt>
                <c:pt idx="2524">
                  <c:v>25.25</c:v>
                </c:pt>
                <c:pt idx="2525">
                  <c:v>25.26</c:v>
                </c:pt>
                <c:pt idx="2526">
                  <c:v>25.27</c:v>
                </c:pt>
                <c:pt idx="2527">
                  <c:v>25.28</c:v>
                </c:pt>
                <c:pt idx="2528">
                  <c:v>25.29</c:v>
                </c:pt>
                <c:pt idx="2529">
                  <c:v>25.3</c:v>
                </c:pt>
                <c:pt idx="2530">
                  <c:v>25.31</c:v>
                </c:pt>
                <c:pt idx="2531">
                  <c:v>25.32</c:v>
                </c:pt>
                <c:pt idx="2532">
                  <c:v>25.33</c:v>
                </c:pt>
                <c:pt idx="2533">
                  <c:v>25.34</c:v>
                </c:pt>
                <c:pt idx="2534">
                  <c:v>25.35</c:v>
                </c:pt>
                <c:pt idx="2535">
                  <c:v>25.36</c:v>
                </c:pt>
                <c:pt idx="2536">
                  <c:v>25.37</c:v>
                </c:pt>
                <c:pt idx="2537">
                  <c:v>25.38</c:v>
                </c:pt>
                <c:pt idx="2538">
                  <c:v>25.39</c:v>
                </c:pt>
                <c:pt idx="2539">
                  <c:v>25.4</c:v>
                </c:pt>
                <c:pt idx="2540">
                  <c:v>25.41</c:v>
                </c:pt>
                <c:pt idx="2541">
                  <c:v>25.42</c:v>
                </c:pt>
                <c:pt idx="2542">
                  <c:v>25.43</c:v>
                </c:pt>
                <c:pt idx="2543">
                  <c:v>25.44</c:v>
                </c:pt>
                <c:pt idx="2544">
                  <c:v>25.45</c:v>
                </c:pt>
                <c:pt idx="2545">
                  <c:v>25.46</c:v>
                </c:pt>
                <c:pt idx="2546">
                  <c:v>25.47</c:v>
                </c:pt>
                <c:pt idx="2547">
                  <c:v>25.48</c:v>
                </c:pt>
                <c:pt idx="2548">
                  <c:v>25.49</c:v>
                </c:pt>
                <c:pt idx="2549">
                  <c:v>25.5</c:v>
                </c:pt>
                <c:pt idx="2550">
                  <c:v>25.51</c:v>
                </c:pt>
                <c:pt idx="2551">
                  <c:v>25.52</c:v>
                </c:pt>
                <c:pt idx="2552">
                  <c:v>25.53</c:v>
                </c:pt>
                <c:pt idx="2553">
                  <c:v>25.54</c:v>
                </c:pt>
                <c:pt idx="2554">
                  <c:v>25.55</c:v>
                </c:pt>
                <c:pt idx="2555">
                  <c:v>25.56</c:v>
                </c:pt>
                <c:pt idx="2556">
                  <c:v>25.57</c:v>
                </c:pt>
                <c:pt idx="2557">
                  <c:v>25.58</c:v>
                </c:pt>
                <c:pt idx="2558">
                  <c:v>25.59</c:v>
                </c:pt>
                <c:pt idx="2559">
                  <c:v>25.6</c:v>
                </c:pt>
                <c:pt idx="2560">
                  <c:v>25.61</c:v>
                </c:pt>
                <c:pt idx="2561">
                  <c:v>25.62</c:v>
                </c:pt>
                <c:pt idx="2562">
                  <c:v>25.63</c:v>
                </c:pt>
                <c:pt idx="2563">
                  <c:v>25.64</c:v>
                </c:pt>
                <c:pt idx="2564">
                  <c:v>25.65</c:v>
                </c:pt>
                <c:pt idx="2565">
                  <c:v>25.66</c:v>
                </c:pt>
                <c:pt idx="2566">
                  <c:v>25.67</c:v>
                </c:pt>
                <c:pt idx="2567">
                  <c:v>25.68</c:v>
                </c:pt>
                <c:pt idx="2568">
                  <c:v>25.69</c:v>
                </c:pt>
                <c:pt idx="2569">
                  <c:v>25.7</c:v>
                </c:pt>
                <c:pt idx="2570">
                  <c:v>25.71</c:v>
                </c:pt>
                <c:pt idx="2571">
                  <c:v>25.72</c:v>
                </c:pt>
                <c:pt idx="2572">
                  <c:v>25.73</c:v>
                </c:pt>
                <c:pt idx="2573">
                  <c:v>25.74</c:v>
                </c:pt>
                <c:pt idx="2574">
                  <c:v>25.75</c:v>
                </c:pt>
                <c:pt idx="2575">
                  <c:v>25.76</c:v>
                </c:pt>
                <c:pt idx="2576">
                  <c:v>25.77</c:v>
                </c:pt>
                <c:pt idx="2577">
                  <c:v>25.78</c:v>
                </c:pt>
                <c:pt idx="2578">
                  <c:v>25.79</c:v>
                </c:pt>
                <c:pt idx="2579">
                  <c:v>25.8</c:v>
                </c:pt>
                <c:pt idx="2580">
                  <c:v>25.81</c:v>
                </c:pt>
                <c:pt idx="2581">
                  <c:v>25.82</c:v>
                </c:pt>
                <c:pt idx="2582">
                  <c:v>25.83</c:v>
                </c:pt>
                <c:pt idx="2583">
                  <c:v>25.84</c:v>
                </c:pt>
                <c:pt idx="2584">
                  <c:v>25.85</c:v>
                </c:pt>
                <c:pt idx="2585">
                  <c:v>25.86</c:v>
                </c:pt>
                <c:pt idx="2586">
                  <c:v>25.87</c:v>
                </c:pt>
                <c:pt idx="2587">
                  <c:v>25.88</c:v>
                </c:pt>
                <c:pt idx="2588">
                  <c:v>25.89</c:v>
                </c:pt>
                <c:pt idx="2589">
                  <c:v>25.9</c:v>
                </c:pt>
                <c:pt idx="2590">
                  <c:v>25.91</c:v>
                </c:pt>
                <c:pt idx="2591">
                  <c:v>25.92</c:v>
                </c:pt>
                <c:pt idx="2592">
                  <c:v>25.93</c:v>
                </c:pt>
                <c:pt idx="2593">
                  <c:v>25.94</c:v>
                </c:pt>
                <c:pt idx="2594">
                  <c:v>25.95</c:v>
                </c:pt>
                <c:pt idx="2595">
                  <c:v>25.96</c:v>
                </c:pt>
                <c:pt idx="2596">
                  <c:v>25.97</c:v>
                </c:pt>
                <c:pt idx="2597">
                  <c:v>25.98</c:v>
                </c:pt>
                <c:pt idx="2598">
                  <c:v>25.99</c:v>
                </c:pt>
                <c:pt idx="2599">
                  <c:v>26</c:v>
                </c:pt>
                <c:pt idx="2600">
                  <c:v>26.01</c:v>
                </c:pt>
                <c:pt idx="2601">
                  <c:v>26.02</c:v>
                </c:pt>
                <c:pt idx="2602">
                  <c:v>26.03</c:v>
                </c:pt>
                <c:pt idx="2603">
                  <c:v>26.04</c:v>
                </c:pt>
                <c:pt idx="2604">
                  <c:v>26.05</c:v>
                </c:pt>
                <c:pt idx="2605">
                  <c:v>26.06</c:v>
                </c:pt>
                <c:pt idx="2606">
                  <c:v>26.07</c:v>
                </c:pt>
                <c:pt idx="2607">
                  <c:v>26.08</c:v>
                </c:pt>
                <c:pt idx="2608">
                  <c:v>26.09</c:v>
                </c:pt>
                <c:pt idx="2609">
                  <c:v>26.1</c:v>
                </c:pt>
                <c:pt idx="2610">
                  <c:v>26.11</c:v>
                </c:pt>
                <c:pt idx="2611">
                  <c:v>26.12</c:v>
                </c:pt>
                <c:pt idx="2612">
                  <c:v>26.13</c:v>
                </c:pt>
                <c:pt idx="2613">
                  <c:v>26.14</c:v>
                </c:pt>
                <c:pt idx="2614">
                  <c:v>26.15</c:v>
                </c:pt>
                <c:pt idx="2615">
                  <c:v>26.16</c:v>
                </c:pt>
                <c:pt idx="2616">
                  <c:v>26.17</c:v>
                </c:pt>
                <c:pt idx="2617">
                  <c:v>26.18</c:v>
                </c:pt>
                <c:pt idx="2618">
                  <c:v>26.19</c:v>
                </c:pt>
                <c:pt idx="2619">
                  <c:v>26.2</c:v>
                </c:pt>
                <c:pt idx="2620">
                  <c:v>26.21</c:v>
                </c:pt>
                <c:pt idx="2621">
                  <c:v>26.22</c:v>
                </c:pt>
                <c:pt idx="2622">
                  <c:v>26.23</c:v>
                </c:pt>
                <c:pt idx="2623">
                  <c:v>26.24</c:v>
                </c:pt>
                <c:pt idx="2624">
                  <c:v>26.25</c:v>
                </c:pt>
                <c:pt idx="2625">
                  <c:v>26.26</c:v>
                </c:pt>
                <c:pt idx="2626">
                  <c:v>26.27</c:v>
                </c:pt>
                <c:pt idx="2627">
                  <c:v>26.28</c:v>
                </c:pt>
                <c:pt idx="2628">
                  <c:v>26.29</c:v>
                </c:pt>
                <c:pt idx="2629">
                  <c:v>26.3</c:v>
                </c:pt>
                <c:pt idx="2630">
                  <c:v>26.31</c:v>
                </c:pt>
                <c:pt idx="2631">
                  <c:v>26.32</c:v>
                </c:pt>
                <c:pt idx="2632">
                  <c:v>26.33</c:v>
                </c:pt>
                <c:pt idx="2633">
                  <c:v>26.34</c:v>
                </c:pt>
                <c:pt idx="2634">
                  <c:v>26.35</c:v>
                </c:pt>
                <c:pt idx="2635">
                  <c:v>26.36</c:v>
                </c:pt>
                <c:pt idx="2636">
                  <c:v>26.37</c:v>
                </c:pt>
                <c:pt idx="2637">
                  <c:v>26.38</c:v>
                </c:pt>
                <c:pt idx="2638">
                  <c:v>26.39</c:v>
                </c:pt>
                <c:pt idx="2639">
                  <c:v>26.4</c:v>
                </c:pt>
                <c:pt idx="2640">
                  <c:v>26.41</c:v>
                </c:pt>
                <c:pt idx="2641">
                  <c:v>26.42</c:v>
                </c:pt>
                <c:pt idx="2642">
                  <c:v>26.43</c:v>
                </c:pt>
                <c:pt idx="2643">
                  <c:v>26.44</c:v>
                </c:pt>
                <c:pt idx="2644">
                  <c:v>26.45</c:v>
                </c:pt>
                <c:pt idx="2645">
                  <c:v>26.46</c:v>
                </c:pt>
                <c:pt idx="2646">
                  <c:v>26.47</c:v>
                </c:pt>
                <c:pt idx="2647">
                  <c:v>26.48</c:v>
                </c:pt>
                <c:pt idx="2648">
                  <c:v>26.49</c:v>
                </c:pt>
                <c:pt idx="2649">
                  <c:v>26.5</c:v>
                </c:pt>
                <c:pt idx="2650">
                  <c:v>26.51</c:v>
                </c:pt>
                <c:pt idx="2651">
                  <c:v>26.52</c:v>
                </c:pt>
                <c:pt idx="2652">
                  <c:v>26.53</c:v>
                </c:pt>
                <c:pt idx="2653">
                  <c:v>26.54</c:v>
                </c:pt>
                <c:pt idx="2654">
                  <c:v>26.55</c:v>
                </c:pt>
                <c:pt idx="2655">
                  <c:v>26.56</c:v>
                </c:pt>
                <c:pt idx="2656">
                  <c:v>26.57</c:v>
                </c:pt>
                <c:pt idx="2657">
                  <c:v>26.58</c:v>
                </c:pt>
                <c:pt idx="2658">
                  <c:v>26.59</c:v>
                </c:pt>
                <c:pt idx="2659">
                  <c:v>26.6</c:v>
                </c:pt>
                <c:pt idx="2660">
                  <c:v>26.61</c:v>
                </c:pt>
                <c:pt idx="2661">
                  <c:v>26.62</c:v>
                </c:pt>
                <c:pt idx="2662">
                  <c:v>26.63</c:v>
                </c:pt>
                <c:pt idx="2663">
                  <c:v>26.64</c:v>
                </c:pt>
                <c:pt idx="2664">
                  <c:v>26.65</c:v>
                </c:pt>
                <c:pt idx="2665">
                  <c:v>26.66</c:v>
                </c:pt>
                <c:pt idx="2666">
                  <c:v>26.67</c:v>
                </c:pt>
                <c:pt idx="2667">
                  <c:v>26.68</c:v>
                </c:pt>
                <c:pt idx="2668">
                  <c:v>26.69</c:v>
                </c:pt>
                <c:pt idx="2669">
                  <c:v>26.7</c:v>
                </c:pt>
                <c:pt idx="2670">
                  <c:v>26.71</c:v>
                </c:pt>
                <c:pt idx="2671">
                  <c:v>26.72</c:v>
                </c:pt>
                <c:pt idx="2672">
                  <c:v>26.73</c:v>
                </c:pt>
                <c:pt idx="2673">
                  <c:v>26.74</c:v>
                </c:pt>
                <c:pt idx="2674">
                  <c:v>26.75</c:v>
                </c:pt>
                <c:pt idx="2675">
                  <c:v>26.76</c:v>
                </c:pt>
                <c:pt idx="2676">
                  <c:v>26.77</c:v>
                </c:pt>
                <c:pt idx="2677">
                  <c:v>26.78</c:v>
                </c:pt>
                <c:pt idx="2678">
                  <c:v>26.79</c:v>
                </c:pt>
                <c:pt idx="2679">
                  <c:v>26.8</c:v>
                </c:pt>
                <c:pt idx="2680">
                  <c:v>26.81</c:v>
                </c:pt>
                <c:pt idx="2681">
                  <c:v>26.82</c:v>
                </c:pt>
                <c:pt idx="2682">
                  <c:v>26.83</c:v>
                </c:pt>
                <c:pt idx="2683">
                  <c:v>26.84</c:v>
                </c:pt>
                <c:pt idx="2684">
                  <c:v>26.85</c:v>
                </c:pt>
                <c:pt idx="2685">
                  <c:v>26.86</c:v>
                </c:pt>
                <c:pt idx="2686">
                  <c:v>26.87</c:v>
                </c:pt>
                <c:pt idx="2687">
                  <c:v>26.88</c:v>
                </c:pt>
                <c:pt idx="2688">
                  <c:v>26.89</c:v>
                </c:pt>
                <c:pt idx="2689">
                  <c:v>26.9</c:v>
                </c:pt>
                <c:pt idx="2690">
                  <c:v>26.91</c:v>
                </c:pt>
                <c:pt idx="2691">
                  <c:v>26.92</c:v>
                </c:pt>
                <c:pt idx="2692">
                  <c:v>26.93</c:v>
                </c:pt>
                <c:pt idx="2693">
                  <c:v>26.94</c:v>
                </c:pt>
                <c:pt idx="2694">
                  <c:v>26.95</c:v>
                </c:pt>
                <c:pt idx="2695">
                  <c:v>26.96</c:v>
                </c:pt>
                <c:pt idx="2696">
                  <c:v>26.97</c:v>
                </c:pt>
                <c:pt idx="2697">
                  <c:v>26.98</c:v>
                </c:pt>
                <c:pt idx="2698">
                  <c:v>26.99</c:v>
                </c:pt>
                <c:pt idx="2699">
                  <c:v>27</c:v>
                </c:pt>
                <c:pt idx="2700">
                  <c:v>27.01</c:v>
                </c:pt>
                <c:pt idx="2701">
                  <c:v>27.02</c:v>
                </c:pt>
                <c:pt idx="2702">
                  <c:v>27.03</c:v>
                </c:pt>
                <c:pt idx="2703">
                  <c:v>27.04</c:v>
                </c:pt>
                <c:pt idx="2704">
                  <c:v>27.05</c:v>
                </c:pt>
                <c:pt idx="2705">
                  <c:v>27.06</c:v>
                </c:pt>
                <c:pt idx="2706">
                  <c:v>27.07</c:v>
                </c:pt>
                <c:pt idx="2707">
                  <c:v>27.08</c:v>
                </c:pt>
                <c:pt idx="2708">
                  <c:v>27.09</c:v>
                </c:pt>
                <c:pt idx="2709">
                  <c:v>27.1</c:v>
                </c:pt>
                <c:pt idx="2710">
                  <c:v>27.11</c:v>
                </c:pt>
                <c:pt idx="2711">
                  <c:v>27.12</c:v>
                </c:pt>
                <c:pt idx="2712">
                  <c:v>27.13</c:v>
                </c:pt>
                <c:pt idx="2713">
                  <c:v>27.14</c:v>
                </c:pt>
                <c:pt idx="2714">
                  <c:v>27.15</c:v>
                </c:pt>
                <c:pt idx="2715">
                  <c:v>27.16</c:v>
                </c:pt>
                <c:pt idx="2716">
                  <c:v>27.17</c:v>
                </c:pt>
                <c:pt idx="2717">
                  <c:v>27.18</c:v>
                </c:pt>
                <c:pt idx="2718">
                  <c:v>27.19</c:v>
                </c:pt>
                <c:pt idx="2719">
                  <c:v>27.2</c:v>
                </c:pt>
                <c:pt idx="2720">
                  <c:v>27.21</c:v>
                </c:pt>
                <c:pt idx="2721">
                  <c:v>27.22</c:v>
                </c:pt>
                <c:pt idx="2722">
                  <c:v>27.23</c:v>
                </c:pt>
                <c:pt idx="2723">
                  <c:v>27.24</c:v>
                </c:pt>
                <c:pt idx="2724">
                  <c:v>27.25</c:v>
                </c:pt>
                <c:pt idx="2725">
                  <c:v>27.26</c:v>
                </c:pt>
                <c:pt idx="2726">
                  <c:v>27.27</c:v>
                </c:pt>
                <c:pt idx="2727">
                  <c:v>27.28</c:v>
                </c:pt>
                <c:pt idx="2728">
                  <c:v>27.29</c:v>
                </c:pt>
                <c:pt idx="2729">
                  <c:v>27.3</c:v>
                </c:pt>
                <c:pt idx="2730">
                  <c:v>27.31</c:v>
                </c:pt>
                <c:pt idx="2731">
                  <c:v>27.32</c:v>
                </c:pt>
                <c:pt idx="2732">
                  <c:v>27.33</c:v>
                </c:pt>
                <c:pt idx="2733">
                  <c:v>27.34</c:v>
                </c:pt>
                <c:pt idx="2734">
                  <c:v>27.35</c:v>
                </c:pt>
                <c:pt idx="2735">
                  <c:v>27.36</c:v>
                </c:pt>
                <c:pt idx="2736">
                  <c:v>27.37</c:v>
                </c:pt>
                <c:pt idx="2737">
                  <c:v>27.38</c:v>
                </c:pt>
                <c:pt idx="2738">
                  <c:v>27.39</c:v>
                </c:pt>
                <c:pt idx="2739">
                  <c:v>27.4</c:v>
                </c:pt>
                <c:pt idx="2740">
                  <c:v>27.41</c:v>
                </c:pt>
                <c:pt idx="2741">
                  <c:v>27.42</c:v>
                </c:pt>
                <c:pt idx="2742">
                  <c:v>27.43</c:v>
                </c:pt>
                <c:pt idx="2743">
                  <c:v>27.44</c:v>
                </c:pt>
                <c:pt idx="2744">
                  <c:v>27.45</c:v>
                </c:pt>
                <c:pt idx="2745">
                  <c:v>27.46</c:v>
                </c:pt>
                <c:pt idx="2746">
                  <c:v>27.47</c:v>
                </c:pt>
                <c:pt idx="2747">
                  <c:v>27.48</c:v>
                </c:pt>
                <c:pt idx="2748">
                  <c:v>27.49</c:v>
                </c:pt>
                <c:pt idx="2749">
                  <c:v>27.5</c:v>
                </c:pt>
                <c:pt idx="2750">
                  <c:v>27.51</c:v>
                </c:pt>
                <c:pt idx="2751">
                  <c:v>27.52</c:v>
                </c:pt>
                <c:pt idx="2752">
                  <c:v>27.53</c:v>
                </c:pt>
                <c:pt idx="2753">
                  <c:v>27.54</c:v>
                </c:pt>
                <c:pt idx="2754">
                  <c:v>27.55</c:v>
                </c:pt>
                <c:pt idx="2755">
                  <c:v>27.56</c:v>
                </c:pt>
                <c:pt idx="2756">
                  <c:v>27.57</c:v>
                </c:pt>
                <c:pt idx="2757">
                  <c:v>27.58</c:v>
                </c:pt>
                <c:pt idx="2758">
                  <c:v>27.59</c:v>
                </c:pt>
                <c:pt idx="2759">
                  <c:v>27.6</c:v>
                </c:pt>
                <c:pt idx="2760">
                  <c:v>27.61</c:v>
                </c:pt>
                <c:pt idx="2761">
                  <c:v>27.62</c:v>
                </c:pt>
                <c:pt idx="2762">
                  <c:v>27.63</c:v>
                </c:pt>
                <c:pt idx="2763">
                  <c:v>27.64</c:v>
                </c:pt>
                <c:pt idx="2764">
                  <c:v>27.65</c:v>
                </c:pt>
                <c:pt idx="2765">
                  <c:v>27.66</c:v>
                </c:pt>
                <c:pt idx="2766">
                  <c:v>27.67</c:v>
                </c:pt>
                <c:pt idx="2767">
                  <c:v>27.68</c:v>
                </c:pt>
                <c:pt idx="2768">
                  <c:v>27.69</c:v>
                </c:pt>
                <c:pt idx="2769">
                  <c:v>27.7</c:v>
                </c:pt>
                <c:pt idx="2770">
                  <c:v>27.71</c:v>
                </c:pt>
                <c:pt idx="2771">
                  <c:v>27.72</c:v>
                </c:pt>
                <c:pt idx="2772">
                  <c:v>27.73</c:v>
                </c:pt>
                <c:pt idx="2773">
                  <c:v>27.74</c:v>
                </c:pt>
                <c:pt idx="2774">
                  <c:v>27.75</c:v>
                </c:pt>
                <c:pt idx="2775">
                  <c:v>27.76</c:v>
                </c:pt>
                <c:pt idx="2776">
                  <c:v>27.77</c:v>
                </c:pt>
                <c:pt idx="2777">
                  <c:v>27.78</c:v>
                </c:pt>
                <c:pt idx="2778">
                  <c:v>27.79</c:v>
                </c:pt>
                <c:pt idx="2779">
                  <c:v>27.8</c:v>
                </c:pt>
                <c:pt idx="2780">
                  <c:v>27.81</c:v>
                </c:pt>
                <c:pt idx="2781">
                  <c:v>27.82</c:v>
                </c:pt>
                <c:pt idx="2782">
                  <c:v>27.83</c:v>
                </c:pt>
                <c:pt idx="2783">
                  <c:v>27.84</c:v>
                </c:pt>
                <c:pt idx="2784">
                  <c:v>27.85</c:v>
                </c:pt>
                <c:pt idx="2785">
                  <c:v>27.86</c:v>
                </c:pt>
                <c:pt idx="2786">
                  <c:v>27.87</c:v>
                </c:pt>
                <c:pt idx="2787">
                  <c:v>27.88</c:v>
                </c:pt>
                <c:pt idx="2788">
                  <c:v>27.89</c:v>
                </c:pt>
                <c:pt idx="2789">
                  <c:v>27.9</c:v>
                </c:pt>
                <c:pt idx="2790">
                  <c:v>27.91</c:v>
                </c:pt>
                <c:pt idx="2791">
                  <c:v>27.92</c:v>
                </c:pt>
                <c:pt idx="2792">
                  <c:v>27.93</c:v>
                </c:pt>
                <c:pt idx="2793">
                  <c:v>27.94</c:v>
                </c:pt>
                <c:pt idx="2794">
                  <c:v>27.95</c:v>
                </c:pt>
                <c:pt idx="2795">
                  <c:v>27.96</c:v>
                </c:pt>
                <c:pt idx="2796">
                  <c:v>27.97</c:v>
                </c:pt>
                <c:pt idx="2797">
                  <c:v>27.98</c:v>
                </c:pt>
                <c:pt idx="2798">
                  <c:v>27.99</c:v>
                </c:pt>
                <c:pt idx="2799">
                  <c:v>28</c:v>
                </c:pt>
                <c:pt idx="2800">
                  <c:v>28.01</c:v>
                </c:pt>
                <c:pt idx="2801">
                  <c:v>28.02</c:v>
                </c:pt>
                <c:pt idx="2802">
                  <c:v>28.03</c:v>
                </c:pt>
                <c:pt idx="2803">
                  <c:v>28.04</c:v>
                </c:pt>
                <c:pt idx="2804">
                  <c:v>28.05</c:v>
                </c:pt>
                <c:pt idx="2805">
                  <c:v>28.06</c:v>
                </c:pt>
                <c:pt idx="2806">
                  <c:v>28.07</c:v>
                </c:pt>
                <c:pt idx="2807">
                  <c:v>28.08</c:v>
                </c:pt>
                <c:pt idx="2808">
                  <c:v>28.09</c:v>
                </c:pt>
                <c:pt idx="2809">
                  <c:v>28.1</c:v>
                </c:pt>
                <c:pt idx="2810">
                  <c:v>28.11</c:v>
                </c:pt>
                <c:pt idx="2811">
                  <c:v>28.12</c:v>
                </c:pt>
                <c:pt idx="2812">
                  <c:v>28.13</c:v>
                </c:pt>
                <c:pt idx="2813">
                  <c:v>28.14</c:v>
                </c:pt>
                <c:pt idx="2814">
                  <c:v>28.15</c:v>
                </c:pt>
                <c:pt idx="2815">
                  <c:v>28.16</c:v>
                </c:pt>
                <c:pt idx="2816">
                  <c:v>28.17</c:v>
                </c:pt>
                <c:pt idx="2817">
                  <c:v>28.18</c:v>
                </c:pt>
                <c:pt idx="2818">
                  <c:v>28.19</c:v>
                </c:pt>
                <c:pt idx="2819">
                  <c:v>28.2</c:v>
                </c:pt>
                <c:pt idx="2820">
                  <c:v>28.21</c:v>
                </c:pt>
                <c:pt idx="2821">
                  <c:v>28.22</c:v>
                </c:pt>
                <c:pt idx="2822">
                  <c:v>28.23</c:v>
                </c:pt>
                <c:pt idx="2823">
                  <c:v>28.24</c:v>
                </c:pt>
                <c:pt idx="2824">
                  <c:v>28.25</c:v>
                </c:pt>
                <c:pt idx="2825">
                  <c:v>28.26</c:v>
                </c:pt>
                <c:pt idx="2826">
                  <c:v>28.27</c:v>
                </c:pt>
                <c:pt idx="2827">
                  <c:v>28.28</c:v>
                </c:pt>
                <c:pt idx="2828">
                  <c:v>28.29</c:v>
                </c:pt>
                <c:pt idx="2829">
                  <c:v>28.3</c:v>
                </c:pt>
                <c:pt idx="2830">
                  <c:v>28.31</c:v>
                </c:pt>
                <c:pt idx="2831">
                  <c:v>28.32</c:v>
                </c:pt>
                <c:pt idx="2832">
                  <c:v>28.33</c:v>
                </c:pt>
                <c:pt idx="2833">
                  <c:v>28.34</c:v>
                </c:pt>
                <c:pt idx="2834">
                  <c:v>28.35</c:v>
                </c:pt>
                <c:pt idx="2835">
                  <c:v>28.36</c:v>
                </c:pt>
                <c:pt idx="2836">
                  <c:v>28.37</c:v>
                </c:pt>
                <c:pt idx="2837">
                  <c:v>28.38</c:v>
                </c:pt>
                <c:pt idx="2838">
                  <c:v>28.39</c:v>
                </c:pt>
                <c:pt idx="2839">
                  <c:v>28.4</c:v>
                </c:pt>
                <c:pt idx="2840">
                  <c:v>28.41</c:v>
                </c:pt>
                <c:pt idx="2841">
                  <c:v>28.42</c:v>
                </c:pt>
                <c:pt idx="2842">
                  <c:v>28.43</c:v>
                </c:pt>
                <c:pt idx="2843">
                  <c:v>28.44</c:v>
                </c:pt>
                <c:pt idx="2844">
                  <c:v>28.45</c:v>
                </c:pt>
                <c:pt idx="2845">
                  <c:v>28.46</c:v>
                </c:pt>
                <c:pt idx="2846">
                  <c:v>28.47</c:v>
                </c:pt>
                <c:pt idx="2847">
                  <c:v>28.48</c:v>
                </c:pt>
                <c:pt idx="2848">
                  <c:v>28.49</c:v>
                </c:pt>
                <c:pt idx="2849">
                  <c:v>28.5</c:v>
                </c:pt>
                <c:pt idx="2850">
                  <c:v>28.51</c:v>
                </c:pt>
                <c:pt idx="2851">
                  <c:v>28.52</c:v>
                </c:pt>
                <c:pt idx="2852">
                  <c:v>28.53</c:v>
                </c:pt>
                <c:pt idx="2853">
                  <c:v>28.54</c:v>
                </c:pt>
                <c:pt idx="2854">
                  <c:v>28.55</c:v>
                </c:pt>
                <c:pt idx="2855">
                  <c:v>28.56</c:v>
                </c:pt>
                <c:pt idx="2856">
                  <c:v>28.57</c:v>
                </c:pt>
                <c:pt idx="2857">
                  <c:v>28.58</c:v>
                </c:pt>
                <c:pt idx="2858">
                  <c:v>28.59</c:v>
                </c:pt>
                <c:pt idx="2859">
                  <c:v>28.6</c:v>
                </c:pt>
                <c:pt idx="2860">
                  <c:v>28.61</c:v>
                </c:pt>
                <c:pt idx="2861">
                  <c:v>28.62</c:v>
                </c:pt>
                <c:pt idx="2862">
                  <c:v>28.63</c:v>
                </c:pt>
                <c:pt idx="2863">
                  <c:v>28.64</c:v>
                </c:pt>
                <c:pt idx="2864">
                  <c:v>28.65</c:v>
                </c:pt>
                <c:pt idx="2865">
                  <c:v>28.66</c:v>
                </c:pt>
                <c:pt idx="2866">
                  <c:v>28.67</c:v>
                </c:pt>
                <c:pt idx="2867">
                  <c:v>28.68</c:v>
                </c:pt>
                <c:pt idx="2868">
                  <c:v>28.69</c:v>
                </c:pt>
                <c:pt idx="2869">
                  <c:v>28.7</c:v>
                </c:pt>
                <c:pt idx="2870">
                  <c:v>28.71</c:v>
                </c:pt>
                <c:pt idx="2871">
                  <c:v>28.72</c:v>
                </c:pt>
                <c:pt idx="2872">
                  <c:v>28.73</c:v>
                </c:pt>
                <c:pt idx="2873">
                  <c:v>28.74</c:v>
                </c:pt>
                <c:pt idx="2874">
                  <c:v>28.75</c:v>
                </c:pt>
                <c:pt idx="2875">
                  <c:v>28.76</c:v>
                </c:pt>
                <c:pt idx="2876">
                  <c:v>28.77</c:v>
                </c:pt>
                <c:pt idx="2877">
                  <c:v>28.78</c:v>
                </c:pt>
                <c:pt idx="2878">
                  <c:v>28.79</c:v>
                </c:pt>
                <c:pt idx="2879">
                  <c:v>28.8</c:v>
                </c:pt>
                <c:pt idx="2880">
                  <c:v>28.81</c:v>
                </c:pt>
                <c:pt idx="2881">
                  <c:v>28.82</c:v>
                </c:pt>
                <c:pt idx="2882">
                  <c:v>28.83</c:v>
                </c:pt>
                <c:pt idx="2883">
                  <c:v>28.84</c:v>
                </c:pt>
                <c:pt idx="2884">
                  <c:v>28.85</c:v>
                </c:pt>
                <c:pt idx="2885">
                  <c:v>28.86</c:v>
                </c:pt>
                <c:pt idx="2886">
                  <c:v>28.87</c:v>
                </c:pt>
                <c:pt idx="2887">
                  <c:v>28.88</c:v>
                </c:pt>
                <c:pt idx="2888">
                  <c:v>28.89</c:v>
                </c:pt>
                <c:pt idx="2889">
                  <c:v>28.9</c:v>
                </c:pt>
                <c:pt idx="2890">
                  <c:v>28.91</c:v>
                </c:pt>
                <c:pt idx="2891">
                  <c:v>28.92</c:v>
                </c:pt>
                <c:pt idx="2892">
                  <c:v>28.93</c:v>
                </c:pt>
                <c:pt idx="2893">
                  <c:v>28.94</c:v>
                </c:pt>
                <c:pt idx="2894">
                  <c:v>28.95</c:v>
                </c:pt>
                <c:pt idx="2895">
                  <c:v>28.96</c:v>
                </c:pt>
                <c:pt idx="2896">
                  <c:v>28.97</c:v>
                </c:pt>
                <c:pt idx="2897">
                  <c:v>28.98</c:v>
                </c:pt>
                <c:pt idx="2898">
                  <c:v>28.99</c:v>
                </c:pt>
                <c:pt idx="2899">
                  <c:v>29</c:v>
                </c:pt>
                <c:pt idx="2900">
                  <c:v>29.01</c:v>
                </c:pt>
                <c:pt idx="2901">
                  <c:v>29.02</c:v>
                </c:pt>
                <c:pt idx="2902">
                  <c:v>29.03</c:v>
                </c:pt>
                <c:pt idx="2903">
                  <c:v>29.04</c:v>
                </c:pt>
                <c:pt idx="2904">
                  <c:v>29.05</c:v>
                </c:pt>
                <c:pt idx="2905">
                  <c:v>29.06</c:v>
                </c:pt>
                <c:pt idx="2906">
                  <c:v>29.07</c:v>
                </c:pt>
                <c:pt idx="2907">
                  <c:v>29.08</c:v>
                </c:pt>
                <c:pt idx="2908">
                  <c:v>29.09</c:v>
                </c:pt>
                <c:pt idx="2909">
                  <c:v>29.1</c:v>
                </c:pt>
                <c:pt idx="2910">
                  <c:v>29.11</c:v>
                </c:pt>
                <c:pt idx="2911">
                  <c:v>29.12</c:v>
                </c:pt>
                <c:pt idx="2912">
                  <c:v>29.13</c:v>
                </c:pt>
                <c:pt idx="2913">
                  <c:v>29.14</c:v>
                </c:pt>
                <c:pt idx="2914">
                  <c:v>29.15</c:v>
                </c:pt>
                <c:pt idx="2915">
                  <c:v>29.16</c:v>
                </c:pt>
                <c:pt idx="2916">
                  <c:v>29.17</c:v>
                </c:pt>
                <c:pt idx="2917">
                  <c:v>29.18</c:v>
                </c:pt>
                <c:pt idx="2918">
                  <c:v>29.19</c:v>
                </c:pt>
                <c:pt idx="2919">
                  <c:v>29.2</c:v>
                </c:pt>
                <c:pt idx="2920">
                  <c:v>29.21</c:v>
                </c:pt>
                <c:pt idx="2921">
                  <c:v>29.22</c:v>
                </c:pt>
                <c:pt idx="2922">
                  <c:v>29.23</c:v>
                </c:pt>
                <c:pt idx="2923">
                  <c:v>29.24</c:v>
                </c:pt>
                <c:pt idx="2924">
                  <c:v>29.25</c:v>
                </c:pt>
                <c:pt idx="2925">
                  <c:v>29.26</c:v>
                </c:pt>
                <c:pt idx="2926">
                  <c:v>29.27</c:v>
                </c:pt>
                <c:pt idx="2927">
                  <c:v>29.28</c:v>
                </c:pt>
                <c:pt idx="2928">
                  <c:v>29.29</c:v>
                </c:pt>
                <c:pt idx="2929">
                  <c:v>29.3</c:v>
                </c:pt>
                <c:pt idx="2930">
                  <c:v>29.31</c:v>
                </c:pt>
                <c:pt idx="2931">
                  <c:v>29.32</c:v>
                </c:pt>
                <c:pt idx="2932">
                  <c:v>29.33</c:v>
                </c:pt>
                <c:pt idx="2933">
                  <c:v>29.34</c:v>
                </c:pt>
                <c:pt idx="2934">
                  <c:v>29.35</c:v>
                </c:pt>
                <c:pt idx="2935">
                  <c:v>29.36</c:v>
                </c:pt>
                <c:pt idx="2936">
                  <c:v>29.37</c:v>
                </c:pt>
                <c:pt idx="2937">
                  <c:v>29.38</c:v>
                </c:pt>
                <c:pt idx="2938">
                  <c:v>29.39</c:v>
                </c:pt>
                <c:pt idx="2939">
                  <c:v>29.4</c:v>
                </c:pt>
                <c:pt idx="2940">
                  <c:v>29.41</c:v>
                </c:pt>
                <c:pt idx="2941">
                  <c:v>29.42</c:v>
                </c:pt>
                <c:pt idx="2942">
                  <c:v>29.43</c:v>
                </c:pt>
                <c:pt idx="2943">
                  <c:v>29.44</c:v>
                </c:pt>
                <c:pt idx="2944">
                  <c:v>29.45</c:v>
                </c:pt>
                <c:pt idx="2945">
                  <c:v>29.46</c:v>
                </c:pt>
                <c:pt idx="2946">
                  <c:v>29.47</c:v>
                </c:pt>
                <c:pt idx="2947">
                  <c:v>29.48</c:v>
                </c:pt>
                <c:pt idx="2948">
                  <c:v>29.49</c:v>
                </c:pt>
                <c:pt idx="2949">
                  <c:v>29.5</c:v>
                </c:pt>
                <c:pt idx="2950">
                  <c:v>29.51</c:v>
                </c:pt>
                <c:pt idx="2951">
                  <c:v>29.52</c:v>
                </c:pt>
                <c:pt idx="2952">
                  <c:v>29.53</c:v>
                </c:pt>
                <c:pt idx="2953">
                  <c:v>29.54</c:v>
                </c:pt>
                <c:pt idx="2954">
                  <c:v>29.55</c:v>
                </c:pt>
                <c:pt idx="2955">
                  <c:v>29.56</c:v>
                </c:pt>
                <c:pt idx="2956">
                  <c:v>29.57</c:v>
                </c:pt>
                <c:pt idx="2957">
                  <c:v>29.58</c:v>
                </c:pt>
                <c:pt idx="2958">
                  <c:v>29.59</c:v>
                </c:pt>
                <c:pt idx="2959">
                  <c:v>29.6</c:v>
                </c:pt>
                <c:pt idx="2960">
                  <c:v>29.61</c:v>
                </c:pt>
                <c:pt idx="2961">
                  <c:v>29.62</c:v>
                </c:pt>
                <c:pt idx="2962">
                  <c:v>29.63</c:v>
                </c:pt>
                <c:pt idx="2963">
                  <c:v>29.64</c:v>
                </c:pt>
                <c:pt idx="2964">
                  <c:v>29.65</c:v>
                </c:pt>
                <c:pt idx="2965">
                  <c:v>29.66</c:v>
                </c:pt>
                <c:pt idx="2966">
                  <c:v>29.67</c:v>
                </c:pt>
                <c:pt idx="2967">
                  <c:v>29.68</c:v>
                </c:pt>
                <c:pt idx="2968">
                  <c:v>29.69</c:v>
                </c:pt>
                <c:pt idx="2969">
                  <c:v>29.7</c:v>
                </c:pt>
                <c:pt idx="2970">
                  <c:v>29.71</c:v>
                </c:pt>
                <c:pt idx="2971">
                  <c:v>29.72</c:v>
                </c:pt>
                <c:pt idx="2972">
                  <c:v>29.73</c:v>
                </c:pt>
                <c:pt idx="2973">
                  <c:v>29.74</c:v>
                </c:pt>
                <c:pt idx="2974">
                  <c:v>29.75</c:v>
                </c:pt>
                <c:pt idx="2975">
                  <c:v>29.76</c:v>
                </c:pt>
                <c:pt idx="2976">
                  <c:v>29.77</c:v>
                </c:pt>
                <c:pt idx="2977">
                  <c:v>29.78</c:v>
                </c:pt>
                <c:pt idx="2978">
                  <c:v>29.79</c:v>
                </c:pt>
                <c:pt idx="2979">
                  <c:v>29.8</c:v>
                </c:pt>
                <c:pt idx="2980">
                  <c:v>29.81</c:v>
                </c:pt>
                <c:pt idx="2981">
                  <c:v>29.82</c:v>
                </c:pt>
                <c:pt idx="2982">
                  <c:v>29.83</c:v>
                </c:pt>
                <c:pt idx="2983">
                  <c:v>29.84</c:v>
                </c:pt>
                <c:pt idx="2984">
                  <c:v>29.85</c:v>
                </c:pt>
                <c:pt idx="2985">
                  <c:v>29.86</c:v>
                </c:pt>
                <c:pt idx="2986">
                  <c:v>29.87</c:v>
                </c:pt>
                <c:pt idx="2987">
                  <c:v>29.88</c:v>
                </c:pt>
                <c:pt idx="2988">
                  <c:v>29.89</c:v>
                </c:pt>
                <c:pt idx="2989">
                  <c:v>29.9</c:v>
                </c:pt>
                <c:pt idx="2990">
                  <c:v>29.91</c:v>
                </c:pt>
                <c:pt idx="2991">
                  <c:v>29.92</c:v>
                </c:pt>
                <c:pt idx="2992">
                  <c:v>29.93</c:v>
                </c:pt>
                <c:pt idx="2993">
                  <c:v>29.94</c:v>
                </c:pt>
                <c:pt idx="2994">
                  <c:v>29.95</c:v>
                </c:pt>
                <c:pt idx="2995">
                  <c:v>29.96</c:v>
                </c:pt>
                <c:pt idx="2996">
                  <c:v>29.97</c:v>
                </c:pt>
                <c:pt idx="2997">
                  <c:v>29.98</c:v>
                </c:pt>
                <c:pt idx="2998">
                  <c:v>29.99</c:v>
                </c:pt>
                <c:pt idx="2999">
                  <c:v>30</c:v>
                </c:pt>
                <c:pt idx="3000">
                  <c:v>30.01</c:v>
                </c:pt>
                <c:pt idx="3001">
                  <c:v>30.02</c:v>
                </c:pt>
                <c:pt idx="3002">
                  <c:v>30.03</c:v>
                </c:pt>
                <c:pt idx="3003">
                  <c:v>30.04</c:v>
                </c:pt>
                <c:pt idx="3004">
                  <c:v>30.05</c:v>
                </c:pt>
                <c:pt idx="3005">
                  <c:v>30.06</c:v>
                </c:pt>
                <c:pt idx="3006">
                  <c:v>30.07</c:v>
                </c:pt>
                <c:pt idx="3007">
                  <c:v>30.08</c:v>
                </c:pt>
                <c:pt idx="3008">
                  <c:v>30.09</c:v>
                </c:pt>
                <c:pt idx="3009">
                  <c:v>30.1</c:v>
                </c:pt>
                <c:pt idx="3010">
                  <c:v>30.11</c:v>
                </c:pt>
                <c:pt idx="3011">
                  <c:v>30.12</c:v>
                </c:pt>
                <c:pt idx="3012">
                  <c:v>30.13</c:v>
                </c:pt>
                <c:pt idx="3013">
                  <c:v>30.14</c:v>
                </c:pt>
                <c:pt idx="3014">
                  <c:v>30.15</c:v>
                </c:pt>
                <c:pt idx="3015">
                  <c:v>30.16</c:v>
                </c:pt>
                <c:pt idx="3016">
                  <c:v>30.17</c:v>
                </c:pt>
                <c:pt idx="3017">
                  <c:v>30.18</c:v>
                </c:pt>
                <c:pt idx="3018">
                  <c:v>30.19</c:v>
                </c:pt>
                <c:pt idx="3019">
                  <c:v>30.2</c:v>
                </c:pt>
                <c:pt idx="3020">
                  <c:v>30.21</c:v>
                </c:pt>
                <c:pt idx="3021">
                  <c:v>30.22</c:v>
                </c:pt>
                <c:pt idx="3022">
                  <c:v>30.23</c:v>
                </c:pt>
                <c:pt idx="3023">
                  <c:v>30.24</c:v>
                </c:pt>
                <c:pt idx="3024">
                  <c:v>30.25</c:v>
                </c:pt>
                <c:pt idx="3025">
                  <c:v>30.26</c:v>
                </c:pt>
                <c:pt idx="3026">
                  <c:v>30.27</c:v>
                </c:pt>
                <c:pt idx="3027">
                  <c:v>30.28</c:v>
                </c:pt>
                <c:pt idx="3028">
                  <c:v>30.29</c:v>
                </c:pt>
                <c:pt idx="3029">
                  <c:v>30.3</c:v>
                </c:pt>
                <c:pt idx="3030">
                  <c:v>30.31</c:v>
                </c:pt>
                <c:pt idx="3031">
                  <c:v>30.32</c:v>
                </c:pt>
                <c:pt idx="3032">
                  <c:v>30.33</c:v>
                </c:pt>
                <c:pt idx="3033">
                  <c:v>30.34</c:v>
                </c:pt>
                <c:pt idx="3034">
                  <c:v>30.35</c:v>
                </c:pt>
                <c:pt idx="3035">
                  <c:v>30.36</c:v>
                </c:pt>
                <c:pt idx="3036">
                  <c:v>30.37</c:v>
                </c:pt>
                <c:pt idx="3037">
                  <c:v>30.38</c:v>
                </c:pt>
                <c:pt idx="3038">
                  <c:v>30.39</c:v>
                </c:pt>
                <c:pt idx="3039">
                  <c:v>30.4</c:v>
                </c:pt>
                <c:pt idx="3040">
                  <c:v>30.41</c:v>
                </c:pt>
                <c:pt idx="3041">
                  <c:v>30.42</c:v>
                </c:pt>
                <c:pt idx="3042">
                  <c:v>30.43</c:v>
                </c:pt>
                <c:pt idx="3043">
                  <c:v>30.44</c:v>
                </c:pt>
                <c:pt idx="3044">
                  <c:v>30.45</c:v>
                </c:pt>
                <c:pt idx="3045">
                  <c:v>30.46</c:v>
                </c:pt>
                <c:pt idx="3046">
                  <c:v>30.47</c:v>
                </c:pt>
                <c:pt idx="3047">
                  <c:v>30.48</c:v>
                </c:pt>
                <c:pt idx="3048">
                  <c:v>30.49</c:v>
                </c:pt>
                <c:pt idx="3049">
                  <c:v>30.5</c:v>
                </c:pt>
                <c:pt idx="3050">
                  <c:v>30.51</c:v>
                </c:pt>
                <c:pt idx="3051">
                  <c:v>30.52</c:v>
                </c:pt>
                <c:pt idx="3052">
                  <c:v>30.53</c:v>
                </c:pt>
                <c:pt idx="3053">
                  <c:v>30.54</c:v>
                </c:pt>
                <c:pt idx="3054">
                  <c:v>30.55</c:v>
                </c:pt>
                <c:pt idx="3055">
                  <c:v>30.56</c:v>
                </c:pt>
                <c:pt idx="3056">
                  <c:v>30.57</c:v>
                </c:pt>
                <c:pt idx="3057">
                  <c:v>30.58</c:v>
                </c:pt>
                <c:pt idx="3058">
                  <c:v>30.59</c:v>
                </c:pt>
                <c:pt idx="3059">
                  <c:v>30.6</c:v>
                </c:pt>
                <c:pt idx="3060">
                  <c:v>30.61</c:v>
                </c:pt>
                <c:pt idx="3061">
                  <c:v>30.62</c:v>
                </c:pt>
                <c:pt idx="3062">
                  <c:v>30.63</c:v>
                </c:pt>
                <c:pt idx="3063">
                  <c:v>30.64</c:v>
                </c:pt>
                <c:pt idx="3064">
                  <c:v>30.65</c:v>
                </c:pt>
                <c:pt idx="3065">
                  <c:v>30.66</c:v>
                </c:pt>
                <c:pt idx="3066">
                  <c:v>30.67</c:v>
                </c:pt>
                <c:pt idx="3067">
                  <c:v>30.68</c:v>
                </c:pt>
                <c:pt idx="3068">
                  <c:v>30.69</c:v>
                </c:pt>
                <c:pt idx="3069">
                  <c:v>30.7</c:v>
                </c:pt>
                <c:pt idx="3070">
                  <c:v>30.71</c:v>
                </c:pt>
                <c:pt idx="3071">
                  <c:v>30.72</c:v>
                </c:pt>
                <c:pt idx="3072">
                  <c:v>30.73</c:v>
                </c:pt>
                <c:pt idx="3073">
                  <c:v>30.74</c:v>
                </c:pt>
                <c:pt idx="3074">
                  <c:v>30.75</c:v>
                </c:pt>
                <c:pt idx="3075">
                  <c:v>30.76</c:v>
                </c:pt>
                <c:pt idx="3076">
                  <c:v>30.77</c:v>
                </c:pt>
                <c:pt idx="3077">
                  <c:v>30.78</c:v>
                </c:pt>
                <c:pt idx="3078">
                  <c:v>30.79</c:v>
                </c:pt>
                <c:pt idx="3079">
                  <c:v>30.8</c:v>
                </c:pt>
                <c:pt idx="3080">
                  <c:v>30.81</c:v>
                </c:pt>
                <c:pt idx="3081">
                  <c:v>30.82</c:v>
                </c:pt>
                <c:pt idx="3082">
                  <c:v>30.83</c:v>
                </c:pt>
                <c:pt idx="3083">
                  <c:v>30.84</c:v>
                </c:pt>
                <c:pt idx="3084">
                  <c:v>30.85</c:v>
                </c:pt>
                <c:pt idx="3085">
                  <c:v>30.86</c:v>
                </c:pt>
                <c:pt idx="3086">
                  <c:v>30.87</c:v>
                </c:pt>
                <c:pt idx="3087">
                  <c:v>30.88</c:v>
                </c:pt>
                <c:pt idx="3088">
                  <c:v>30.89</c:v>
                </c:pt>
                <c:pt idx="3089">
                  <c:v>30.9</c:v>
                </c:pt>
                <c:pt idx="3090">
                  <c:v>30.91</c:v>
                </c:pt>
                <c:pt idx="3091">
                  <c:v>30.92</c:v>
                </c:pt>
                <c:pt idx="3092">
                  <c:v>30.93</c:v>
                </c:pt>
                <c:pt idx="3093">
                  <c:v>30.94</c:v>
                </c:pt>
                <c:pt idx="3094">
                  <c:v>30.95</c:v>
                </c:pt>
                <c:pt idx="3095">
                  <c:v>30.96</c:v>
                </c:pt>
                <c:pt idx="3096">
                  <c:v>30.97</c:v>
                </c:pt>
                <c:pt idx="3097">
                  <c:v>30.98</c:v>
                </c:pt>
                <c:pt idx="3098">
                  <c:v>30.99</c:v>
                </c:pt>
                <c:pt idx="3099">
                  <c:v>31</c:v>
                </c:pt>
                <c:pt idx="3100">
                  <c:v>31.01</c:v>
                </c:pt>
                <c:pt idx="3101">
                  <c:v>31.02</c:v>
                </c:pt>
                <c:pt idx="3102">
                  <c:v>31.03</c:v>
                </c:pt>
                <c:pt idx="3103">
                  <c:v>31.04</c:v>
                </c:pt>
                <c:pt idx="3104">
                  <c:v>31.05</c:v>
                </c:pt>
                <c:pt idx="3105">
                  <c:v>31.06</c:v>
                </c:pt>
                <c:pt idx="3106">
                  <c:v>31.07</c:v>
                </c:pt>
                <c:pt idx="3107">
                  <c:v>31.08</c:v>
                </c:pt>
                <c:pt idx="3108">
                  <c:v>31.09</c:v>
                </c:pt>
                <c:pt idx="3109">
                  <c:v>31.1</c:v>
                </c:pt>
                <c:pt idx="3110">
                  <c:v>31.11</c:v>
                </c:pt>
                <c:pt idx="3111">
                  <c:v>31.12</c:v>
                </c:pt>
                <c:pt idx="3112">
                  <c:v>31.13</c:v>
                </c:pt>
                <c:pt idx="3113">
                  <c:v>31.14</c:v>
                </c:pt>
                <c:pt idx="3114">
                  <c:v>31.15</c:v>
                </c:pt>
                <c:pt idx="3115">
                  <c:v>31.16</c:v>
                </c:pt>
                <c:pt idx="3116">
                  <c:v>31.17</c:v>
                </c:pt>
                <c:pt idx="3117">
                  <c:v>31.18</c:v>
                </c:pt>
                <c:pt idx="3118">
                  <c:v>31.19</c:v>
                </c:pt>
                <c:pt idx="3119">
                  <c:v>31.2</c:v>
                </c:pt>
                <c:pt idx="3120">
                  <c:v>31.21</c:v>
                </c:pt>
                <c:pt idx="3121">
                  <c:v>31.22</c:v>
                </c:pt>
                <c:pt idx="3122">
                  <c:v>31.23</c:v>
                </c:pt>
                <c:pt idx="3123">
                  <c:v>31.24</c:v>
                </c:pt>
                <c:pt idx="3124">
                  <c:v>31.25</c:v>
                </c:pt>
                <c:pt idx="3125">
                  <c:v>31.26</c:v>
                </c:pt>
                <c:pt idx="3126">
                  <c:v>31.27</c:v>
                </c:pt>
                <c:pt idx="3127">
                  <c:v>31.28</c:v>
                </c:pt>
                <c:pt idx="3128">
                  <c:v>31.29</c:v>
                </c:pt>
                <c:pt idx="3129">
                  <c:v>31.3</c:v>
                </c:pt>
                <c:pt idx="3130">
                  <c:v>31.31</c:v>
                </c:pt>
                <c:pt idx="3131">
                  <c:v>31.32</c:v>
                </c:pt>
                <c:pt idx="3132">
                  <c:v>31.33</c:v>
                </c:pt>
                <c:pt idx="3133">
                  <c:v>31.34</c:v>
                </c:pt>
                <c:pt idx="3134">
                  <c:v>31.35</c:v>
                </c:pt>
                <c:pt idx="3135">
                  <c:v>31.36</c:v>
                </c:pt>
                <c:pt idx="3136">
                  <c:v>31.37</c:v>
                </c:pt>
                <c:pt idx="3137">
                  <c:v>31.38</c:v>
                </c:pt>
                <c:pt idx="3138">
                  <c:v>31.39</c:v>
                </c:pt>
                <c:pt idx="3139">
                  <c:v>31.4</c:v>
                </c:pt>
                <c:pt idx="3140">
                  <c:v>31.41</c:v>
                </c:pt>
                <c:pt idx="3141">
                  <c:v>31.42</c:v>
                </c:pt>
                <c:pt idx="3142">
                  <c:v>31.43</c:v>
                </c:pt>
                <c:pt idx="3143">
                  <c:v>31.44</c:v>
                </c:pt>
                <c:pt idx="3144">
                  <c:v>31.45</c:v>
                </c:pt>
                <c:pt idx="3145">
                  <c:v>31.46</c:v>
                </c:pt>
                <c:pt idx="3146">
                  <c:v>31.47</c:v>
                </c:pt>
                <c:pt idx="3147">
                  <c:v>31.48</c:v>
                </c:pt>
                <c:pt idx="3148">
                  <c:v>31.49</c:v>
                </c:pt>
                <c:pt idx="3149">
                  <c:v>31.5</c:v>
                </c:pt>
                <c:pt idx="3150">
                  <c:v>31.51</c:v>
                </c:pt>
                <c:pt idx="3151">
                  <c:v>31.52</c:v>
                </c:pt>
                <c:pt idx="3152">
                  <c:v>31.53</c:v>
                </c:pt>
                <c:pt idx="3153">
                  <c:v>31.54</c:v>
                </c:pt>
                <c:pt idx="3154">
                  <c:v>31.55</c:v>
                </c:pt>
                <c:pt idx="3155">
                  <c:v>31.56</c:v>
                </c:pt>
                <c:pt idx="3156">
                  <c:v>31.57</c:v>
                </c:pt>
                <c:pt idx="3157">
                  <c:v>31.58</c:v>
                </c:pt>
                <c:pt idx="3158">
                  <c:v>31.59</c:v>
                </c:pt>
                <c:pt idx="3159">
                  <c:v>31.6</c:v>
                </c:pt>
                <c:pt idx="3160">
                  <c:v>31.61</c:v>
                </c:pt>
                <c:pt idx="3161">
                  <c:v>31.62</c:v>
                </c:pt>
                <c:pt idx="3162">
                  <c:v>31.63</c:v>
                </c:pt>
                <c:pt idx="3163">
                  <c:v>31.64</c:v>
                </c:pt>
                <c:pt idx="3164">
                  <c:v>31.65</c:v>
                </c:pt>
                <c:pt idx="3165">
                  <c:v>31.66</c:v>
                </c:pt>
                <c:pt idx="3166">
                  <c:v>31.67</c:v>
                </c:pt>
                <c:pt idx="3167">
                  <c:v>31.68</c:v>
                </c:pt>
                <c:pt idx="3168">
                  <c:v>31.69</c:v>
                </c:pt>
                <c:pt idx="3169">
                  <c:v>31.7</c:v>
                </c:pt>
                <c:pt idx="3170">
                  <c:v>31.71</c:v>
                </c:pt>
                <c:pt idx="3171">
                  <c:v>31.72</c:v>
                </c:pt>
                <c:pt idx="3172">
                  <c:v>31.73</c:v>
                </c:pt>
                <c:pt idx="3173">
                  <c:v>31.74</c:v>
                </c:pt>
                <c:pt idx="3174">
                  <c:v>31.75</c:v>
                </c:pt>
                <c:pt idx="3175">
                  <c:v>31.76</c:v>
                </c:pt>
                <c:pt idx="3176">
                  <c:v>31.77</c:v>
                </c:pt>
                <c:pt idx="3177">
                  <c:v>31.78</c:v>
                </c:pt>
                <c:pt idx="3178">
                  <c:v>31.79</c:v>
                </c:pt>
                <c:pt idx="3179">
                  <c:v>31.8</c:v>
                </c:pt>
                <c:pt idx="3180">
                  <c:v>31.81</c:v>
                </c:pt>
                <c:pt idx="3181">
                  <c:v>31.82</c:v>
                </c:pt>
                <c:pt idx="3182">
                  <c:v>31.83</c:v>
                </c:pt>
                <c:pt idx="3183">
                  <c:v>31.84</c:v>
                </c:pt>
                <c:pt idx="3184">
                  <c:v>31.85</c:v>
                </c:pt>
                <c:pt idx="3185">
                  <c:v>31.86</c:v>
                </c:pt>
                <c:pt idx="3186">
                  <c:v>31.87</c:v>
                </c:pt>
                <c:pt idx="3187">
                  <c:v>31.88</c:v>
                </c:pt>
                <c:pt idx="3188">
                  <c:v>31.89</c:v>
                </c:pt>
                <c:pt idx="3189">
                  <c:v>31.9</c:v>
                </c:pt>
                <c:pt idx="3190">
                  <c:v>31.91</c:v>
                </c:pt>
                <c:pt idx="3191">
                  <c:v>31.92</c:v>
                </c:pt>
                <c:pt idx="3192">
                  <c:v>31.93</c:v>
                </c:pt>
                <c:pt idx="3193">
                  <c:v>31.94</c:v>
                </c:pt>
                <c:pt idx="3194">
                  <c:v>31.95</c:v>
                </c:pt>
                <c:pt idx="3195">
                  <c:v>31.96</c:v>
                </c:pt>
                <c:pt idx="3196">
                  <c:v>31.97</c:v>
                </c:pt>
                <c:pt idx="3197">
                  <c:v>31.98</c:v>
                </c:pt>
                <c:pt idx="3198">
                  <c:v>31.99</c:v>
                </c:pt>
                <c:pt idx="3199">
                  <c:v>32</c:v>
                </c:pt>
                <c:pt idx="3200">
                  <c:v>32.01</c:v>
                </c:pt>
                <c:pt idx="3201">
                  <c:v>32.020000000000003</c:v>
                </c:pt>
                <c:pt idx="3202">
                  <c:v>32.03</c:v>
                </c:pt>
                <c:pt idx="3203">
                  <c:v>32.04</c:v>
                </c:pt>
                <c:pt idx="3204">
                  <c:v>32.049999999999997</c:v>
                </c:pt>
                <c:pt idx="3205">
                  <c:v>32.06</c:v>
                </c:pt>
                <c:pt idx="3206">
                  <c:v>32.07</c:v>
                </c:pt>
                <c:pt idx="3207">
                  <c:v>32.08</c:v>
                </c:pt>
                <c:pt idx="3208">
                  <c:v>32.090000000000003</c:v>
                </c:pt>
                <c:pt idx="3209">
                  <c:v>32.1</c:v>
                </c:pt>
                <c:pt idx="3210">
                  <c:v>32.11</c:v>
                </c:pt>
                <c:pt idx="3211">
                  <c:v>32.119999999999997</c:v>
                </c:pt>
                <c:pt idx="3212">
                  <c:v>32.130000000000003</c:v>
                </c:pt>
                <c:pt idx="3213">
                  <c:v>32.14</c:v>
                </c:pt>
                <c:pt idx="3214">
                  <c:v>32.15</c:v>
                </c:pt>
                <c:pt idx="3215">
                  <c:v>32.159999999999997</c:v>
                </c:pt>
                <c:pt idx="3216">
                  <c:v>32.17</c:v>
                </c:pt>
                <c:pt idx="3217">
                  <c:v>32.18</c:v>
                </c:pt>
                <c:pt idx="3218">
                  <c:v>32.19</c:v>
                </c:pt>
                <c:pt idx="3219">
                  <c:v>32.200000000000003</c:v>
                </c:pt>
                <c:pt idx="3220">
                  <c:v>32.21</c:v>
                </c:pt>
                <c:pt idx="3221">
                  <c:v>32.22</c:v>
                </c:pt>
                <c:pt idx="3222">
                  <c:v>32.229999999999997</c:v>
                </c:pt>
                <c:pt idx="3223">
                  <c:v>32.24</c:v>
                </c:pt>
                <c:pt idx="3224">
                  <c:v>32.25</c:v>
                </c:pt>
                <c:pt idx="3225">
                  <c:v>32.26</c:v>
                </c:pt>
                <c:pt idx="3226">
                  <c:v>32.270000000000003</c:v>
                </c:pt>
                <c:pt idx="3227">
                  <c:v>32.28</c:v>
                </c:pt>
                <c:pt idx="3228">
                  <c:v>32.29</c:v>
                </c:pt>
                <c:pt idx="3229">
                  <c:v>32.299999999999997</c:v>
                </c:pt>
                <c:pt idx="3230">
                  <c:v>32.31</c:v>
                </c:pt>
                <c:pt idx="3231">
                  <c:v>32.32</c:v>
                </c:pt>
                <c:pt idx="3232">
                  <c:v>32.33</c:v>
                </c:pt>
                <c:pt idx="3233">
                  <c:v>32.340000000000003</c:v>
                </c:pt>
                <c:pt idx="3234">
                  <c:v>32.35</c:v>
                </c:pt>
                <c:pt idx="3235">
                  <c:v>32.36</c:v>
                </c:pt>
                <c:pt idx="3236">
                  <c:v>32.369999999999997</c:v>
                </c:pt>
                <c:pt idx="3237">
                  <c:v>32.380000000000003</c:v>
                </c:pt>
                <c:pt idx="3238">
                  <c:v>32.39</c:v>
                </c:pt>
                <c:pt idx="3239">
                  <c:v>32.4</c:v>
                </c:pt>
                <c:pt idx="3240">
                  <c:v>32.409999999999997</c:v>
                </c:pt>
                <c:pt idx="3241">
                  <c:v>32.42</c:v>
                </c:pt>
                <c:pt idx="3242">
                  <c:v>32.43</c:v>
                </c:pt>
                <c:pt idx="3243">
                  <c:v>32.44</c:v>
                </c:pt>
                <c:pt idx="3244">
                  <c:v>32.450000000000003</c:v>
                </c:pt>
                <c:pt idx="3245">
                  <c:v>32.46</c:v>
                </c:pt>
                <c:pt idx="3246">
                  <c:v>32.47</c:v>
                </c:pt>
                <c:pt idx="3247">
                  <c:v>32.479999999999997</c:v>
                </c:pt>
                <c:pt idx="3248">
                  <c:v>32.49</c:v>
                </c:pt>
                <c:pt idx="3249">
                  <c:v>32.5</c:v>
                </c:pt>
                <c:pt idx="3250">
                  <c:v>32.51</c:v>
                </c:pt>
                <c:pt idx="3251">
                  <c:v>32.520000000000003</c:v>
                </c:pt>
                <c:pt idx="3252">
                  <c:v>32.53</c:v>
                </c:pt>
                <c:pt idx="3253">
                  <c:v>32.54</c:v>
                </c:pt>
                <c:pt idx="3254">
                  <c:v>32.549999999999997</c:v>
                </c:pt>
                <c:pt idx="3255">
                  <c:v>32.56</c:v>
                </c:pt>
                <c:pt idx="3256">
                  <c:v>32.57</c:v>
                </c:pt>
                <c:pt idx="3257">
                  <c:v>32.58</c:v>
                </c:pt>
                <c:pt idx="3258">
                  <c:v>32.590000000000003</c:v>
                </c:pt>
                <c:pt idx="3259">
                  <c:v>32.6</c:v>
                </c:pt>
                <c:pt idx="3260">
                  <c:v>32.61</c:v>
                </c:pt>
                <c:pt idx="3261">
                  <c:v>32.619999999999997</c:v>
                </c:pt>
                <c:pt idx="3262">
                  <c:v>32.630000000000003</c:v>
                </c:pt>
                <c:pt idx="3263">
                  <c:v>32.64</c:v>
                </c:pt>
                <c:pt idx="3264">
                  <c:v>32.65</c:v>
                </c:pt>
                <c:pt idx="3265">
                  <c:v>32.659999999999997</c:v>
                </c:pt>
                <c:pt idx="3266">
                  <c:v>32.67</c:v>
                </c:pt>
                <c:pt idx="3267">
                  <c:v>32.68</c:v>
                </c:pt>
                <c:pt idx="3268">
                  <c:v>32.69</c:v>
                </c:pt>
                <c:pt idx="3269">
                  <c:v>32.700000000000003</c:v>
                </c:pt>
                <c:pt idx="3270">
                  <c:v>32.71</c:v>
                </c:pt>
                <c:pt idx="3271">
                  <c:v>32.72</c:v>
                </c:pt>
                <c:pt idx="3272">
                  <c:v>32.729999999999997</c:v>
                </c:pt>
                <c:pt idx="3273">
                  <c:v>32.74</c:v>
                </c:pt>
                <c:pt idx="3274">
                  <c:v>32.75</c:v>
                </c:pt>
                <c:pt idx="3275">
                  <c:v>32.76</c:v>
                </c:pt>
                <c:pt idx="3276">
                  <c:v>32.770000000000003</c:v>
                </c:pt>
                <c:pt idx="3277">
                  <c:v>32.78</c:v>
                </c:pt>
                <c:pt idx="3278">
                  <c:v>32.79</c:v>
                </c:pt>
                <c:pt idx="3279">
                  <c:v>32.799999999999997</c:v>
                </c:pt>
                <c:pt idx="3280">
                  <c:v>32.81</c:v>
                </c:pt>
                <c:pt idx="3281">
                  <c:v>32.82</c:v>
                </c:pt>
                <c:pt idx="3282">
                  <c:v>32.83</c:v>
                </c:pt>
                <c:pt idx="3283">
                  <c:v>32.840000000000003</c:v>
                </c:pt>
                <c:pt idx="3284">
                  <c:v>32.85</c:v>
                </c:pt>
                <c:pt idx="3285">
                  <c:v>32.86</c:v>
                </c:pt>
                <c:pt idx="3286">
                  <c:v>32.869999999999997</c:v>
                </c:pt>
                <c:pt idx="3287">
                  <c:v>32.880000000000003</c:v>
                </c:pt>
                <c:pt idx="3288">
                  <c:v>32.89</c:v>
                </c:pt>
                <c:pt idx="3289">
                  <c:v>32.9</c:v>
                </c:pt>
                <c:pt idx="3290">
                  <c:v>32.909999999999997</c:v>
                </c:pt>
                <c:pt idx="3291">
                  <c:v>32.92</c:v>
                </c:pt>
                <c:pt idx="3292">
                  <c:v>32.93</c:v>
                </c:pt>
                <c:pt idx="3293">
                  <c:v>32.94</c:v>
                </c:pt>
                <c:pt idx="3294">
                  <c:v>32.950000000000003</c:v>
                </c:pt>
                <c:pt idx="3295">
                  <c:v>32.96</c:v>
                </c:pt>
                <c:pt idx="3296">
                  <c:v>32.97</c:v>
                </c:pt>
                <c:pt idx="3297">
                  <c:v>32.979999999999997</c:v>
                </c:pt>
                <c:pt idx="3298">
                  <c:v>32.99</c:v>
                </c:pt>
                <c:pt idx="3299">
                  <c:v>33</c:v>
                </c:pt>
                <c:pt idx="3300">
                  <c:v>33.01</c:v>
                </c:pt>
                <c:pt idx="3301">
                  <c:v>33.020000000000003</c:v>
                </c:pt>
                <c:pt idx="3302">
                  <c:v>33.03</c:v>
                </c:pt>
                <c:pt idx="3303">
                  <c:v>33.04</c:v>
                </c:pt>
                <c:pt idx="3304">
                  <c:v>33.049999999999997</c:v>
                </c:pt>
                <c:pt idx="3305">
                  <c:v>33.06</c:v>
                </c:pt>
                <c:pt idx="3306">
                  <c:v>33.07</c:v>
                </c:pt>
                <c:pt idx="3307">
                  <c:v>33.08</c:v>
                </c:pt>
                <c:pt idx="3308">
                  <c:v>33.090000000000003</c:v>
                </c:pt>
                <c:pt idx="3309">
                  <c:v>33.1</c:v>
                </c:pt>
                <c:pt idx="3310">
                  <c:v>33.11</c:v>
                </c:pt>
                <c:pt idx="3311">
                  <c:v>33.119999999999997</c:v>
                </c:pt>
                <c:pt idx="3312">
                  <c:v>33.130000000000003</c:v>
                </c:pt>
                <c:pt idx="3313">
                  <c:v>33.14</c:v>
                </c:pt>
                <c:pt idx="3314">
                  <c:v>33.15</c:v>
                </c:pt>
                <c:pt idx="3315">
                  <c:v>33.159999999999997</c:v>
                </c:pt>
                <c:pt idx="3316">
                  <c:v>33.17</c:v>
                </c:pt>
                <c:pt idx="3317">
                  <c:v>33.18</c:v>
                </c:pt>
                <c:pt idx="3318">
                  <c:v>33.19</c:v>
                </c:pt>
                <c:pt idx="3319">
                  <c:v>33.200000000000003</c:v>
                </c:pt>
                <c:pt idx="3320">
                  <c:v>33.21</c:v>
                </c:pt>
                <c:pt idx="3321">
                  <c:v>33.22</c:v>
                </c:pt>
                <c:pt idx="3322">
                  <c:v>33.229999999999997</c:v>
                </c:pt>
                <c:pt idx="3323">
                  <c:v>33.24</c:v>
                </c:pt>
                <c:pt idx="3324">
                  <c:v>33.25</c:v>
                </c:pt>
                <c:pt idx="3325">
                  <c:v>33.26</c:v>
                </c:pt>
                <c:pt idx="3326">
                  <c:v>33.270000000000003</c:v>
                </c:pt>
                <c:pt idx="3327">
                  <c:v>33.28</c:v>
                </c:pt>
                <c:pt idx="3328">
                  <c:v>33.29</c:v>
                </c:pt>
                <c:pt idx="3329">
                  <c:v>33.299999999999997</c:v>
                </c:pt>
                <c:pt idx="3330">
                  <c:v>33.31</c:v>
                </c:pt>
                <c:pt idx="3331">
                  <c:v>33.32</c:v>
                </c:pt>
                <c:pt idx="3332">
                  <c:v>33.33</c:v>
                </c:pt>
                <c:pt idx="3333">
                  <c:v>33.340000000000003</c:v>
                </c:pt>
                <c:pt idx="3334">
                  <c:v>33.35</c:v>
                </c:pt>
                <c:pt idx="3335">
                  <c:v>33.36</c:v>
                </c:pt>
                <c:pt idx="3336">
                  <c:v>33.369999999999997</c:v>
                </c:pt>
                <c:pt idx="3337">
                  <c:v>33.380000000000003</c:v>
                </c:pt>
                <c:pt idx="3338">
                  <c:v>33.39</c:v>
                </c:pt>
                <c:pt idx="3339">
                  <c:v>33.4</c:v>
                </c:pt>
                <c:pt idx="3340">
                  <c:v>33.409999999999997</c:v>
                </c:pt>
                <c:pt idx="3341">
                  <c:v>33.42</c:v>
                </c:pt>
                <c:pt idx="3342">
                  <c:v>33.43</c:v>
                </c:pt>
                <c:pt idx="3343">
                  <c:v>33.44</c:v>
                </c:pt>
                <c:pt idx="3344">
                  <c:v>33.450000000000003</c:v>
                </c:pt>
                <c:pt idx="3345">
                  <c:v>33.46</c:v>
                </c:pt>
                <c:pt idx="3346">
                  <c:v>33.47</c:v>
                </c:pt>
                <c:pt idx="3347">
                  <c:v>33.479999999999997</c:v>
                </c:pt>
                <c:pt idx="3348">
                  <c:v>33.49</c:v>
                </c:pt>
                <c:pt idx="3349">
                  <c:v>33.5</c:v>
                </c:pt>
                <c:pt idx="3350">
                  <c:v>33.51</c:v>
                </c:pt>
                <c:pt idx="3351">
                  <c:v>33.520000000000003</c:v>
                </c:pt>
                <c:pt idx="3352">
                  <c:v>33.53</c:v>
                </c:pt>
                <c:pt idx="3353">
                  <c:v>33.54</c:v>
                </c:pt>
                <c:pt idx="3354">
                  <c:v>33.549999999999997</c:v>
                </c:pt>
                <c:pt idx="3355">
                  <c:v>33.56</c:v>
                </c:pt>
                <c:pt idx="3356">
                  <c:v>33.57</c:v>
                </c:pt>
                <c:pt idx="3357">
                  <c:v>33.58</c:v>
                </c:pt>
                <c:pt idx="3358">
                  <c:v>33.590000000000003</c:v>
                </c:pt>
                <c:pt idx="3359">
                  <c:v>33.6</c:v>
                </c:pt>
                <c:pt idx="3360">
                  <c:v>33.61</c:v>
                </c:pt>
                <c:pt idx="3361">
                  <c:v>33.619999999999997</c:v>
                </c:pt>
                <c:pt idx="3362">
                  <c:v>33.630000000000003</c:v>
                </c:pt>
                <c:pt idx="3363">
                  <c:v>33.64</c:v>
                </c:pt>
                <c:pt idx="3364">
                  <c:v>33.65</c:v>
                </c:pt>
                <c:pt idx="3365">
                  <c:v>33.659999999999997</c:v>
                </c:pt>
                <c:pt idx="3366">
                  <c:v>33.67</c:v>
                </c:pt>
                <c:pt idx="3367">
                  <c:v>33.68</c:v>
                </c:pt>
                <c:pt idx="3368">
                  <c:v>33.69</c:v>
                </c:pt>
                <c:pt idx="3369">
                  <c:v>33.700000000000003</c:v>
                </c:pt>
                <c:pt idx="3370">
                  <c:v>33.71</c:v>
                </c:pt>
                <c:pt idx="3371">
                  <c:v>33.72</c:v>
                </c:pt>
                <c:pt idx="3372">
                  <c:v>33.729999999999997</c:v>
                </c:pt>
                <c:pt idx="3373">
                  <c:v>33.74</c:v>
                </c:pt>
                <c:pt idx="3374">
                  <c:v>33.75</c:v>
                </c:pt>
                <c:pt idx="3375">
                  <c:v>33.76</c:v>
                </c:pt>
                <c:pt idx="3376">
                  <c:v>33.770000000000003</c:v>
                </c:pt>
                <c:pt idx="3377">
                  <c:v>33.78</c:v>
                </c:pt>
                <c:pt idx="3378">
                  <c:v>33.79</c:v>
                </c:pt>
                <c:pt idx="3379">
                  <c:v>33.799999999999997</c:v>
                </c:pt>
                <c:pt idx="3380">
                  <c:v>33.81</c:v>
                </c:pt>
                <c:pt idx="3381">
                  <c:v>33.82</c:v>
                </c:pt>
                <c:pt idx="3382">
                  <c:v>33.83</c:v>
                </c:pt>
                <c:pt idx="3383">
                  <c:v>33.840000000000003</c:v>
                </c:pt>
                <c:pt idx="3384">
                  <c:v>33.85</c:v>
                </c:pt>
                <c:pt idx="3385">
                  <c:v>33.86</c:v>
                </c:pt>
                <c:pt idx="3386">
                  <c:v>33.869999999999997</c:v>
                </c:pt>
                <c:pt idx="3387">
                  <c:v>33.880000000000003</c:v>
                </c:pt>
                <c:pt idx="3388">
                  <c:v>33.89</c:v>
                </c:pt>
                <c:pt idx="3389">
                  <c:v>33.9</c:v>
                </c:pt>
                <c:pt idx="3390">
                  <c:v>33.909999999999997</c:v>
                </c:pt>
                <c:pt idx="3391">
                  <c:v>33.92</c:v>
                </c:pt>
                <c:pt idx="3392">
                  <c:v>33.93</c:v>
                </c:pt>
                <c:pt idx="3393">
                  <c:v>33.94</c:v>
                </c:pt>
                <c:pt idx="3394">
                  <c:v>33.950000000000003</c:v>
                </c:pt>
                <c:pt idx="3395">
                  <c:v>33.96</c:v>
                </c:pt>
                <c:pt idx="3396">
                  <c:v>33.97</c:v>
                </c:pt>
                <c:pt idx="3397">
                  <c:v>33.979999999999997</c:v>
                </c:pt>
                <c:pt idx="3398">
                  <c:v>33.99</c:v>
                </c:pt>
                <c:pt idx="3399">
                  <c:v>34</c:v>
                </c:pt>
                <c:pt idx="3400">
                  <c:v>34.01</c:v>
                </c:pt>
                <c:pt idx="3401">
                  <c:v>34.020000000000003</c:v>
                </c:pt>
                <c:pt idx="3402">
                  <c:v>34.03</c:v>
                </c:pt>
                <c:pt idx="3403">
                  <c:v>34.04</c:v>
                </c:pt>
                <c:pt idx="3404">
                  <c:v>34.049999999999997</c:v>
                </c:pt>
                <c:pt idx="3405">
                  <c:v>34.06</c:v>
                </c:pt>
                <c:pt idx="3406">
                  <c:v>34.07</c:v>
                </c:pt>
                <c:pt idx="3407">
                  <c:v>34.08</c:v>
                </c:pt>
                <c:pt idx="3408">
                  <c:v>34.090000000000003</c:v>
                </c:pt>
                <c:pt idx="3409">
                  <c:v>34.1</c:v>
                </c:pt>
                <c:pt idx="3410">
                  <c:v>34.11</c:v>
                </c:pt>
                <c:pt idx="3411">
                  <c:v>34.119999999999997</c:v>
                </c:pt>
                <c:pt idx="3412">
                  <c:v>34.130000000000003</c:v>
                </c:pt>
                <c:pt idx="3413">
                  <c:v>34.14</c:v>
                </c:pt>
                <c:pt idx="3414">
                  <c:v>34.15</c:v>
                </c:pt>
                <c:pt idx="3415">
                  <c:v>34.159999999999997</c:v>
                </c:pt>
                <c:pt idx="3416">
                  <c:v>34.17</c:v>
                </c:pt>
                <c:pt idx="3417">
                  <c:v>34.18</c:v>
                </c:pt>
                <c:pt idx="3418">
                  <c:v>34.19</c:v>
                </c:pt>
                <c:pt idx="3419">
                  <c:v>34.200000000000003</c:v>
                </c:pt>
                <c:pt idx="3420">
                  <c:v>34.21</c:v>
                </c:pt>
                <c:pt idx="3421">
                  <c:v>34.22</c:v>
                </c:pt>
                <c:pt idx="3422">
                  <c:v>34.229999999999997</c:v>
                </c:pt>
                <c:pt idx="3423">
                  <c:v>34.24</c:v>
                </c:pt>
                <c:pt idx="3424">
                  <c:v>34.25</c:v>
                </c:pt>
                <c:pt idx="3425">
                  <c:v>34.26</c:v>
                </c:pt>
                <c:pt idx="3426">
                  <c:v>34.270000000000003</c:v>
                </c:pt>
                <c:pt idx="3427">
                  <c:v>34.28</c:v>
                </c:pt>
                <c:pt idx="3428">
                  <c:v>34.29</c:v>
                </c:pt>
                <c:pt idx="3429">
                  <c:v>34.299999999999997</c:v>
                </c:pt>
                <c:pt idx="3430">
                  <c:v>34.31</c:v>
                </c:pt>
                <c:pt idx="3431">
                  <c:v>34.32</c:v>
                </c:pt>
                <c:pt idx="3432">
                  <c:v>34.33</c:v>
                </c:pt>
                <c:pt idx="3433">
                  <c:v>34.340000000000003</c:v>
                </c:pt>
                <c:pt idx="3434">
                  <c:v>34.35</c:v>
                </c:pt>
                <c:pt idx="3435">
                  <c:v>34.36</c:v>
                </c:pt>
                <c:pt idx="3436">
                  <c:v>34.369999999999997</c:v>
                </c:pt>
                <c:pt idx="3437">
                  <c:v>34.380000000000003</c:v>
                </c:pt>
                <c:pt idx="3438">
                  <c:v>34.39</c:v>
                </c:pt>
                <c:pt idx="3439">
                  <c:v>34.4</c:v>
                </c:pt>
                <c:pt idx="3440">
                  <c:v>34.409999999999997</c:v>
                </c:pt>
                <c:pt idx="3441">
                  <c:v>34.42</c:v>
                </c:pt>
                <c:pt idx="3442">
                  <c:v>34.43</c:v>
                </c:pt>
                <c:pt idx="3443">
                  <c:v>34.44</c:v>
                </c:pt>
                <c:pt idx="3444">
                  <c:v>34.450000000000003</c:v>
                </c:pt>
                <c:pt idx="3445">
                  <c:v>34.46</c:v>
                </c:pt>
                <c:pt idx="3446">
                  <c:v>34.47</c:v>
                </c:pt>
                <c:pt idx="3447">
                  <c:v>34.479999999999997</c:v>
                </c:pt>
                <c:pt idx="3448">
                  <c:v>34.49</c:v>
                </c:pt>
                <c:pt idx="3449">
                  <c:v>34.5</c:v>
                </c:pt>
                <c:pt idx="3450">
                  <c:v>34.51</c:v>
                </c:pt>
                <c:pt idx="3451">
                  <c:v>34.520000000000003</c:v>
                </c:pt>
                <c:pt idx="3452">
                  <c:v>34.53</c:v>
                </c:pt>
                <c:pt idx="3453">
                  <c:v>34.54</c:v>
                </c:pt>
                <c:pt idx="3454">
                  <c:v>34.549999999999997</c:v>
                </c:pt>
                <c:pt idx="3455">
                  <c:v>34.56</c:v>
                </c:pt>
                <c:pt idx="3456">
                  <c:v>34.57</c:v>
                </c:pt>
                <c:pt idx="3457">
                  <c:v>34.58</c:v>
                </c:pt>
                <c:pt idx="3458">
                  <c:v>34.590000000000003</c:v>
                </c:pt>
                <c:pt idx="3459">
                  <c:v>34.6</c:v>
                </c:pt>
                <c:pt idx="3460">
                  <c:v>34.61</c:v>
                </c:pt>
                <c:pt idx="3461">
                  <c:v>34.619999999999997</c:v>
                </c:pt>
                <c:pt idx="3462">
                  <c:v>34.630000000000003</c:v>
                </c:pt>
                <c:pt idx="3463">
                  <c:v>34.64</c:v>
                </c:pt>
                <c:pt idx="3464">
                  <c:v>34.65</c:v>
                </c:pt>
                <c:pt idx="3465">
                  <c:v>34.659999999999997</c:v>
                </c:pt>
                <c:pt idx="3466">
                  <c:v>34.67</c:v>
                </c:pt>
                <c:pt idx="3467">
                  <c:v>34.68</c:v>
                </c:pt>
                <c:pt idx="3468">
                  <c:v>34.69</c:v>
                </c:pt>
                <c:pt idx="3469">
                  <c:v>34.700000000000003</c:v>
                </c:pt>
                <c:pt idx="3470">
                  <c:v>34.71</c:v>
                </c:pt>
                <c:pt idx="3471">
                  <c:v>34.72</c:v>
                </c:pt>
                <c:pt idx="3472">
                  <c:v>34.729999999999997</c:v>
                </c:pt>
                <c:pt idx="3473">
                  <c:v>34.74</c:v>
                </c:pt>
                <c:pt idx="3474">
                  <c:v>34.75</c:v>
                </c:pt>
                <c:pt idx="3475">
                  <c:v>34.76</c:v>
                </c:pt>
                <c:pt idx="3476">
                  <c:v>34.770000000000003</c:v>
                </c:pt>
                <c:pt idx="3477">
                  <c:v>34.78</c:v>
                </c:pt>
                <c:pt idx="3478">
                  <c:v>34.79</c:v>
                </c:pt>
                <c:pt idx="3479">
                  <c:v>34.799999999999997</c:v>
                </c:pt>
                <c:pt idx="3480">
                  <c:v>34.81</c:v>
                </c:pt>
                <c:pt idx="3481">
                  <c:v>34.82</c:v>
                </c:pt>
                <c:pt idx="3482">
                  <c:v>34.83</c:v>
                </c:pt>
                <c:pt idx="3483">
                  <c:v>34.840000000000003</c:v>
                </c:pt>
                <c:pt idx="3484">
                  <c:v>34.85</c:v>
                </c:pt>
                <c:pt idx="3485">
                  <c:v>34.86</c:v>
                </c:pt>
                <c:pt idx="3486">
                  <c:v>34.869999999999997</c:v>
                </c:pt>
                <c:pt idx="3487">
                  <c:v>34.880000000000003</c:v>
                </c:pt>
                <c:pt idx="3488">
                  <c:v>34.89</c:v>
                </c:pt>
                <c:pt idx="3489">
                  <c:v>34.9</c:v>
                </c:pt>
                <c:pt idx="3490">
                  <c:v>34.909999999999997</c:v>
                </c:pt>
                <c:pt idx="3491">
                  <c:v>34.92</c:v>
                </c:pt>
                <c:pt idx="3492">
                  <c:v>34.93</c:v>
                </c:pt>
                <c:pt idx="3493">
                  <c:v>34.94</c:v>
                </c:pt>
                <c:pt idx="3494">
                  <c:v>34.950000000000003</c:v>
                </c:pt>
                <c:pt idx="3495">
                  <c:v>34.96</c:v>
                </c:pt>
                <c:pt idx="3496">
                  <c:v>34.97</c:v>
                </c:pt>
                <c:pt idx="3497">
                  <c:v>34.979999999999997</c:v>
                </c:pt>
                <c:pt idx="3498">
                  <c:v>34.99</c:v>
                </c:pt>
                <c:pt idx="3499">
                  <c:v>35</c:v>
                </c:pt>
                <c:pt idx="3500">
                  <c:v>35.01</c:v>
                </c:pt>
                <c:pt idx="3501">
                  <c:v>35.020000000000003</c:v>
                </c:pt>
                <c:pt idx="3502">
                  <c:v>35.03</c:v>
                </c:pt>
                <c:pt idx="3503">
                  <c:v>35.04</c:v>
                </c:pt>
                <c:pt idx="3504">
                  <c:v>35.049999999999997</c:v>
                </c:pt>
                <c:pt idx="3505">
                  <c:v>35.06</c:v>
                </c:pt>
                <c:pt idx="3506">
                  <c:v>35.07</c:v>
                </c:pt>
                <c:pt idx="3507">
                  <c:v>35.08</c:v>
                </c:pt>
                <c:pt idx="3508">
                  <c:v>35.090000000000003</c:v>
                </c:pt>
                <c:pt idx="3509">
                  <c:v>35.1</c:v>
                </c:pt>
                <c:pt idx="3510">
                  <c:v>35.11</c:v>
                </c:pt>
                <c:pt idx="3511">
                  <c:v>35.119999999999997</c:v>
                </c:pt>
                <c:pt idx="3512">
                  <c:v>35.130000000000003</c:v>
                </c:pt>
                <c:pt idx="3513">
                  <c:v>35.14</c:v>
                </c:pt>
                <c:pt idx="3514">
                  <c:v>35.15</c:v>
                </c:pt>
                <c:pt idx="3515">
                  <c:v>35.159999999999997</c:v>
                </c:pt>
                <c:pt idx="3516">
                  <c:v>35.17</c:v>
                </c:pt>
                <c:pt idx="3517">
                  <c:v>35.18</c:v>
                </c:pt>
                <c:pt idx="3518">
                  <c:v>35.19</c:v>
                </c:pt>
                <c:pt idx="3519">
                  <c:v>35.200000000000003</c:v>
                </c:pt>
                <c:pt idx="3520">
                  <c:v>35.21</c:v>
                </c:pt>
                <c:pt idx="3521">
                  <c:v>35.22</c:v>
                </c:pt>
                <c:pt idx="3522">
                  <c:v>35.229999999999997</c:v>
                </c:pt>
                <c:pt idx="3523">
                  <c:v>35.24</c:v>
                </c:pt>
                <c:pt idx="3524">
                  <c:v>35.25</c:v>
                </c:pt>
                <c:pt idx="3525">
                  <c:v>35.26</c:v>
                </c:pt>
                <c:pt idx="3526">
                  <c:v>35.270000000000003</c:v>
                </c:pt>
                <c:pt idx="3527">
                  <c:v>35.28</c:v>
                </c:pt>
                <c:pt idx="3528">
                  <c:v>35.29</c:v>
                </c:pt>
                <c:pt idx="3529">
                  <c:v>35.299999999999997</c:v>
                </c:pt>
                <c:pt idx="3530">
                  <c:v>35.31</c:v>
                </c:pt>
                <c:pt idx="3531">
                  <c:v>35.32</c:v>
                </c:pt>
                <c:pt idx="3532">
                  <c:v>35.33</c:v>
                </c:pt>
                <c:pt idx="3533">
                  <c:v>35.340000000000003</c:v>
                </c:pt>
                <c:pt idx="3534">
                  <c:v>35.35</c:v>
                </c:pt>
                <c:pt idx="3535">
                  <c:v>35.36</c:v>
                </c:pt>
                <c:pt idx="3536">
                  <c:v>35.369999999999997</c:v>
                </c:pt>
                <c:pt idx="3537">
                  <c:v>35.380000000000003</c:v>
                </c:pt>
                <c:pt idx="3538">
                  <c:v>35.39</c:v>
                </c:pt>
                <c:pt idx="3539">
                  <c:v>35.4</c:v>
                </c:pt>
                <c:pt idx="3540">
                  <c:v>35.409999999999997</c:v>
                </c:pt>
                <c:pt idx="3541">
                  <c:v>35.42</c:v>
                </c:pt>
                <c:pt idx="3542">
                  <c:v>35.43</c:v>
                </c:pt>
                <c:pt idx="3543">
                  <c:v>35.44</c:v>
                </c:pt>
                <c:pt idx="3544">
                  <c:v>35.450000000000003</c:v>
                </c:pt>
                <c:pt idx="3545">
                  <c:v>35.46</c:v>
                </c:pt>
                <c:pt idx="3546">
                  <c:v>35.47</c:v>
                </c:pt>
                <c:pt idx="3547">
                  <c:v>35.479999999999997</c:v>
                </c:pt>
                <c:pt idx="3548">
                  <c:v>35.49</c:v>
                </c:pt>
                <c:pt idx="3549">
                  <c:v>35.5</c:v>
                </c:pt>
                <c:pt idx="3550">
                  <c:v>35.51</c:v>
                </c:pt>
                <c:pt idx="3551">
                  <c:v>35.520000000000003</c:v>
                </c:pt>
                <c:pt idx="3552">
                  <c:v>35.53</c:v>
                </c:pt>
                <c:pt idx="3553">
                  <c:v>35.54</c:v>
                </c:pt>
                <c:pt idx="3554">
                  <c:v>35.549999999999997</c:v>
                </c:pt>
                <c:pt idx="3555">
                  <c:v>35.56</c:v>
                </c:pt>
                <c:pt idx="3556">
                  <c:v>35.57</c:v>
                </c:pt>
                <c:pt idx="3557">
                  <c:v>35.58</c:v>
                </c:pt>
                <c:pt idx="3558">
                  <c:v>35.590000000000003</c:v>
                </c:pt>
                <c:pt idx="3559">
                  <c:v>35.6</c:v>
                </c:pt>
                <c:pt idx="3560">
                  <c:v>35.61</c:v>
                </c:pt>
                <c:pt idx="3561">
                  <c:v>35.619999999999997</c:v>
                </c:pt>
                <c:pt idx="3562">
                  <c:v>35.630000000000003</c:v>
                </c:pt>
                <c:pt idx="3563">
                  <c:v>35.64</c:v>
                </c:pt>
                <c:pt idx="3564">
                  <c:v>35.65</c:v>
                </c:pt>
                <c:pt idx="3565">
                  <c:v>35.659999999999997</c:v>
                </c:pt>
                <c:pt idx="3566">
                  <c:v>35.67</c:v>
                </c:pt>
                <c:pt idx="3567">
                  <c:v>35.68</c:v>
                </c:pt>
                <c:pt idx="3568">
                  <c:v>35.69</c:v>
                </c:pt>
                <c:pt idx="3569">
                  <c:v>35.700000000000003</c:v>
                </c:pt>
                <c:pt idx="3570">
                  <c:v>35.71</c:v>
                </c:pt>
                <c:pt idx="3571">
                  <c:v>35.72</c:v>
                </c:pt>
                <c:pt idx="3572">
                  <c:v>35.729999999999997</c:v>
                </c:pt>
                <c:pt idx="3573">
                  <c:v>35.74</c:v>
                </c:pt>
                <c:pt idx="3574">
                  <c:v>35.75</c:v>
                </c:pt>
                <c:pt idx="3575">
                  <c:v>35.76</c:v>
                </c:pt>
                <c:pt idx="3576">
                  <c:v>35.770000000000003</c:v>
                </c:pt>
                <c:pt idx="3577">
                  <c:v>35.78</c:v>
                </c:pt>
                <c:pt idx="3578">
                  <c:v>35.79</c:v>
                </c:pt>
                <c:pt idx="3579">
                  <c:v>35.799999999999997</c:v>
                </c:pt>
                <c:pt idx="3580">
                  <c:v>35.81</c:v>
                </c:pt>
                <c:pt idx="3581">
                  <c:v>35.82</c:v>
                </c:pt>
                <c:pt idx="3582">
                  <c:v>35.83</c:v>
                </c:pt>
                <c:pt idx="3583">
                  <c:v>35.840000000000003</c:v>
                </c:pt>
                <c:pt idx="3584">
                  <c:v>35.85</c:v>
                </c:pt>
                <c:pt idx="3585">
                  <c:v>35.86</c:v>
                </c:pt>
                <c:pt idx="3586">
                  <c:v>35.869999999999997</c:v>
                </c:pt>
                <c:pt idx="3587">
                  <c:v>35.880000000000003</c:v>
                </c:pt>
                <c:pt idx="3588">
                  <c:v>35.89</c:v>
                </c:pt>
                <c:pt idx="3589">
                  <c:v>35.9</c:v>
                </c:pt>
                <c:pt idx="3590">
                  <c:v>35.909999999999997</c:v>
                </c:pt>
                <c:pt idx="3591">
                  <c:v>35.92</c:v>
                </c:pt>
                <c:pt idx="3592">
                  <c:v>35.93</c:v>
                </c:pt>
                <c:pt idx="3593">
                  <c:v>35.94</c:v>
                </c:pt>
                <c:pt idx="3594">
                  <c:v>35.950000000000003</c:v>
                </c:pt>
                <c:pt idx="3595">
                  <c:v>35.96</c:v>
                </c:pt>
                <c:pt idx="3596">
                  <c:v>35.97</c:v>
                </c:pt>
                <c:pt idx="3597">
                  <c:v>35.979999999999997</c:v>
                </c:pt>
                <c:pt idx="3598">
                  <c:v>35.99</c:v>
                </c:pt>
                <c:pt idx="3599">
                  <c:v>36</c:v>
                </c:pt>
                <c:pt idx="3600">
                  <c:v>36.01</c:v>
                </c:pt>
                <c:pt idx="3601">
                  <c:v>36.020000000000003</c:v>
                </c:pt>
                <c:pt idx="3602">
                  <c:v>36.03</c:v>
                </c:pt>
                <c:pt idx="3603">
                  <c:v>36.04</c:v>
                </c:pt>
                <c:pt idx="3604">
                  <c:v>36.049999999999997</c:v>
                </c:pt>
                <c:pt idx="3605">
                  <c:v>36.06</c:v>
                </c:pt>
                <c:pt idx="3606">
                  <c:v>36.07</c:v>
                </c:pt>
                <c:pt idx="3607">
                  <c:v>36.08</c:v>
                </c:pt>
                <c:pt idx="3608">
                  <c:v>36.090000000000003</c:v>
                </c:pt>
                <c:pt idx="3609">
                  <c:v>36.1</c:v>
                </c:pt>
                <c:pt idx="3610">
                  <c:v>36.11</c:v>
                </c:pt>
                <c:pt idx="3611">
                  <c:v>36.119999999999997</c:v>
                </c:pt>
                <c:pt idx="3612">
                  <c:v>36.130000000000003</c:v>
                </c:pt>
                <c:pt idx="3613">
                  <c:v>36.14</c:v>
                </c:pt>
                <c:pt idx="3614">
                  <c:v>36.15</c:v>
                </c:pt>
                <c:pt idx="3615">
                  <c:v>36.159999999999997</c:v>
                </c:pt>
                <c:pt idx="3616">
                  <c:v>36.17</c:v>
                </c:pt>
                <c:pt idx="3617">
                  <c:v>36.18</c:v>
                </c:pt>
                <c:pt idx="3618">
                  <c:v>36.19</c:v>
                </c:pt>
                <c:pt idx="3619">
                  <c:v>36.200000000000003</c:v>
                </c:pt>
                <c:pt idx="3620">
                  <c:v>36.21</c:v>
                </c:pt>
                <c:pt idx="3621">
                  <c:v>36.22</c:v>
                </c:pt>
                <c:pt idx="3622">
                  <c:v>36.229999999999997</c:v>
                </c:pt>
                <c:pt idx="3623">
                  <c:v>36.24</c:v>
                </c:pt>
                <c:pt idx="3624">
                  <c:v>36.25</c:v>
                </c:pt>
                <c:pt idx="3625">
                  <c:v>36.26</c:v>
                </c:pt>
                <c:pt idx="3626">
                  <c:v>36.270000000000003</c:v>
                </c:pt>
                <c:pt idx="3627">
                  <c:v>36.28</c:v>
                </c:pt>
                <c:pt idx="3628">
                  <c:v>36.29</c:v>
                </c:pt>
                <c:pt idx="3629">
                  <c:v>36.299999999999997</c:v>
                </c:pt>
                <c:pt idx="3630">
                  <c:v>36.31</c:v>
                </c:pt>
                <c:pt idx="3631">
                  <c:v>36.32</c:v>
                </c:pt>
                <c:pt idx="3632">
                  <c:v>36.33</c:v>
                </c:pt>
                <c:pt idx="3633">
                  <c:v>36.340000000000003</c:v>
                </c:pt>
                <c:pt idx="3634">
                  <c:v>36.35</c:v>
                </c:pt>
                <c:pt idx="3635">
                  <c:v>36.36</c:v>
                </c:pt>
                <c:pt idx="3636">
                  <c:v>36.369999999999997</c:v>
                </c:pt>
                <c:pt idx="3637">
                  <c:v>36.380000000000003</c:v>
                </c:pt>
                <c:pt idx="3638">
                  <c:v>36.39</c:v>
                </c:pt>
                <c:pt idx="3639">
                  <c:v>36.4</c:v>
                </c:pt>
                <c:pt idx="3640">
                  <c:v>36.409999999999997</c:v>
                </c:pt>
                <c:pt idx="3641">
                  <c:v>36.42</c:v>
                </c:pt>
                <c:pt idx="3642">
                  <c:v>36.43</c:v>
                </c:pt>
                <c:pt idx="3643">
                  <c:v>36.44</c:v>
                </c:pt>
                <c:pt idx="3644">
                  <c:v>36.450000000000003</c:v>
                </c:pt>
                <c:pt idx="3645">
                  <c:v>36.46</c:v>
                </c:pt>
                <c:pt idx="3646">
                  <c:v>36.47</c:v>
                </c:pt>
                <c:pt idx="3647">
                  <c:v>36.479999999999997</c:v>
                </c:pt>
                <c:pt idx="3648">
                  <c:v>36.49</c:v>
                </c:pt>
                <c:pt idx="3649">
                  <c:v>36.5</c:v>
                </c:pt>
                <c:pt idx="3650">
                  <c:v>36.51</c:v>
                </c:pt>
                <c:pt idx="3651">
                  <c:v>36.520000000000003</c:v>
                </c:pt>
                <c:pt idx="3652">
                  <c:v>36.53</c:v>
                </c:pt>
                <c:pt idx="3653">
                  <c:v>36.54</c:v>
                </c:pt>
                <c:pt idx="3654">
                  <c:v>36.549999999999997</c:v>
                </c:pt>
                <c:pt idx="3655">
                  <c:v>36.56</c:v>
                </c:pt>
                <c:pt idx="3656">
                  <c:v>36.57</c:v>
                </c:pt>
                <c:pt idx="3657">
                  <c:v>36.58</c:v>
                </c:pt>
                <c:pt idx="3658">
                  <c:v>36.590000000000003</c:v>
                </c:pt>
                <c:pt idx="3659">
                  <c:v>36.6</c:v>
                </c:pt>
                <c:pt idx="3660">
                  <c:v>36.61</c:v>
                </c:pt>
                <c:pt idx="3661">
                  <c:v>36.619999999999997</c:v>
                </c:pt>
                <c:pt idx="3662">
                  <c:v>36.630000000000003</c:v>
                </c:pt>
                <c:pt idx="3663">
                  <c:v>36.64</c:v>
                </c:pt>
                <c:pt idx="3664">
                  <c:v>36.65</c:v>
                </c:pt>
                <c:pt idx="3665">
                  <c:v>36.659999999999997</c:v>
                </c:pt>
                <c:pt idx="3666">
                  <c:v>36.67</c:v>
                </c:pt>
                <c:pt idx="3667">
                  <c:v>36.68</c:v>
                </c:pt>
                <c:pt idx="3668">
                  <c:v>36.69</c:v>
                </c:pt>
                <c:pt idx="3669">
                  <c:v>36.700000000000003</c:v>
                </c:pt>
                <c:pt idx="3670">
                  <c:v>36.71</c:v>
                </c:pt>
                <c:pt idx="3671">
                  <c:v>36.72</c:v>
                </c:pt>
                <c:pt idx="3672">
                  <c:v>36.729999999999997</c:v>
                </c:pt>
                <c:pt idx="3673">
                  <c:v>36.74</c:v>
                </c:pt>
                <c:pt idx="3674">
                  <c:v>36.75</c:v>
                </c:pt>
                <c:pt idx="3675">
                  <c:v>36.76</c:v>
                </c:pt>
                <c:pt idx="3676">
                  <c:v>36.770000000000003</c:v>
                </c:pt>
                <c:pt idx="3677">
                  <c:v>36.78</c:v>
                </c:pt>
                <c:pt idx="3678">
                  <c:v>36.79</c:v>
                </c:pt>
                <c:pt idx="3679">
                  <c:v>36.799999999999997</c:v>
                </c:pt>
                <c:pt idx="3680">
                  <c:v>36.81</c:v>
                </c:pt>
                <c:pt idx="3681">
                  <c:v>36.82</c:v>
                </c:pt>
                <c:pt idx="3682">
                  <c:v>36.83</c:v>
                </c:pt>
                <c:pt idx="3683">
                  <c:v>36.840000000000003</c:v>
                </c:pt>
                <c:pt idx="3684">
                  <c:v>36.85</c:v>
                </c:pt>
                <c:pt idx="3685">
                  <c:v>36.86</c:v>
                </c:pt>
                <c:pt idx="3686">
                  <c:v>36.869999999999997</c:v>
                </c:pt>
                <c:pt idx="3687">
                  <c:v>36.880000000000003</c:v>
                </c:pt>
                <c:pt idx="3688">
                  <c:v>36.89</c:v>
                </c:pt>
                <c:pt idx="3689">
                  <c:v>36.9</c:v>
                </c:pt>
                <c:pt idx="3690">
                  <c:v>36.909999999999997</c:v>
                </c:pt>
                <c:pt idx="3691">
                  <c:v>36.92</c:v>
                </c:pt>
                <c:pt idx="3692">
                  <c:v>36.93</c:v>
                </c:pt>
                <c:pt idx="3693">
                  <c:v>36.94</c:v>
                </c:pt>
                <c:pt idx="3694">
                  <c:v>36.950000000000003</c:v>
                </c:pt>
                <c:pt idx="3695">
                  <c:v>36.96</c:v>
                </c:pt>
                <c:pt idx="3696">
                  <c:v>36.97</c:v>
                </c:pt>
                <c:pt idx="3697">
                  <c:v>36.979999999999997</c:v>
                </c:pt>
                <c:pt idx="3698">
                  <c:v>36.99</c:v>
                </c:pt>
                <c:pt idx="3699">
                  <c:v>37</c:v>
                </c:pt>
                <c:pt idx="3700">
                  <c:v>37.01</c:v>
                </c:pt>
                <c:pt idx="3701">
                  <c:v>37.020000000000003</c:v>
                </c:pt>
                <c:pt idx="3702">
                  <c:v>37.03</c:v>
                </c:pt>
                <c:pt idx="3703">
                  <c:v>37.04</c:v>
                </c:pt>
                <c:pt idx="3704">
                  <c:v>37.049999999999997</c:v>
                </c:pt>
                <c:pt idx="3705">
                  <c:v>37.06</c:v>
                </c:pt>
                <c:pt idx="3706">
                  <c:v>37.07</c:v>
                </c:pt>
                <c:pt idx="3707">
                  <c:v>37.08</c:v>
                </c:pt>
                <c:pt idx="3708">
                  <c:v>37.090000000000003</c:v>
                </c:pt>
                <c:pt idx="3709">
                  <c:v>37.1</c:v>
                </c:pt>
                <c:pt idx="3710">
                  <c:v>37.11</c:v>
                </c:pt>
                <c:pt idx="3711">
                  <c:v>37.119999999999997</c:v>
                </c:pt>
                <c:pt idx="3712">
                  <c:v>37.130000000000003</c:v>
                </c:pt>
                <c:pt idx="3713">
                  <c:v>37.14</c:v>
                </c:pt>
                <c:pt idx="3714">
                  <c:v>37.15</c:v>
                </c:pt>
                <c:pt idx="3715">
                  <c:v>37.159999999999997</c:v>
                </c:pt>
                <c:pt idx="3716">
                  <c:v>37.17</c:v>
                </c:pt>
                <c:pt idx="3717">
                  <c:v>37.18</c:v>
                </c:pt>
                <c:pt idx="3718">
                  <c:v>37.19</c:v>
                </c:pt>
                <c:pt idx="3719">
                  <c:v>37.200000000000003</c:v>
                </c:pt>
                <c:pt idx="3720">
                  <c:v>37.21</c:v>
                </c:pt>
                <c:pt idx="3721">
                  <c:v>37.22</c:v>
                </c:pt>
                <c:pt idx="3722">
                  <c:v>37.229999999999997</c:v>
                </c:pt>
                <c:pt idx="3723">
                  <c:v>37.24</c:v>
                </c:pt>
                <c:pt idx="3724">
                  <c:v>37.25</c:v>
                </c:pt>
                <c:pt idx="3725">
                  <c:v>37.26</c:v>
                </c:pt>
                <c:pt idx="3726">
                  <c:v>37.270000000000003</c:v>
                </c:pt>
                <c:pt idx="3727">
                  <c:v>37.28</c:v>
                </c:pt>
                <c:pt idx="3728">
                  <c:v>37.29</c:v>
                </c:pt>
                <c:pt idx="3729">
                  <c:v>37.299999999999997</c:v>
                </c:pt>
                <c:pt idx="3730">
                  <c:v>37.31</c:v>
                </c:pt>
                <c:pt idx="3731">
                  <c:v>37.32</c:v>
                </c:pt>
                <c:pt idx="3732">
                  <c:v>37.33</c:v>
                </c:pt>
                <c:pt idx="3733">
                  <c:v>37.340000000000003</c:v>
                </c:pt>
                <c:pt idx="3734">
                  <c:v>37.35</c:v>
                </c:pt>
                <c:pt idx="3735">
                  <c:v>37.36</c:v>
                </c:pt>
                <c:pt idx="3736">
                  <c:v>37.369999999999997</c:v>
                </c:pt>
                <c:pt idx="3737">
                  <c:v>37.380000000000003</c:v>
                </c:pt>
                <c:pt idx="3738">
                  <c:v>37.39</c:v>
                </c:pt>
                <c:pt idx="3739">
                  <c:v>37.4</c:v>
                </c:pt>
                <c:pt idx="3740">
                  <c:v>37.409999999999997</c:v>
                </c:pt>
                <c:pt idx="3741">
                  <c:v>37.42</c:v>
                </c:pt>
                <c:pt idx="3742">
                  <c:v>37.43</c:v>
                </c:pt>
                <c:pt idx="3743">
                  <c:v>37.44</c:v>
                </c:pt>
                <c:pt idx="3744">
                  <c:v>37.450000000000003</c:v>
                </c:pt>
                <c:pt idx="3745">
                  <c:v>37.46</c:v>
                </c:pt>
                <c:pt idx="3746">
                  <c:v>37.47</c:v>
                </c:pt>
                <c:pt idx="3747">
                  <c:v>37.479999999999997</c:v>
                </c:pt>
                <c:pt idx="3748">
                  <c:v>37.49</c:v>
                </c:pt>
                <c:pt idx="3749">
                  <c:v>37.5</c:v>
                </c:pt>
                <c:pt idx="3750">
                  <c:v>37.51</c:v>
                </c:pt>
                <c:pt idx="3751">
                  <c:v>37.520000000000003</c:v>
                </c:pt>
                <c:pt idx="3752">
                  <c:v>37.53</c:v>
                </c:pt>
                <c:pt idx="3753">
                  <c:v>37.54</c:v>
                </c:pt>
                <c:pt idx="3754">
                  <c:v>37.549999999999997</c:v>
                </c:pt>
                <c:pt idx="3755">
                  <c:v>37.56</c:v>
                </c:pt>
                <c:pt idx="3756">
                  <c:v>37.57</c:v>
                </c:pt>
                <c:pt idx="3757">
                  <c:v>37.58</c:v>
                </c:pt>
                <c:pt idx="3758">
                  <c:v>37.590000000000003</c:v>
                </c:pt>
                <c:pt idx="3759">
                  <c:v>37.6</c:v>
                </c:pt>
                <c:pt idx="3760">
                  <c:v>37.61</c:v>
                </c:pt>
                <c:pt idx="3761">
                  <c:v>37.619999999999997</c:v>
                </c:pt>
                <c:pt idx="3762">
                  <c:v>37.630000000000003</c:v>
                </c:pt>
                <c:pt idx="3763">
                  <c:v>37.64</c:v>
                </c:pt>
                <c:pt idx="3764">
                  <c:v>37.65</c:v>
                </c:pt>
                <c:pt idx="3765">
                  <c:v>37.659999999999997</c:v>
                </c:pt>
                <c:pt idx="3766">
                  <c:v>37.67</c:v>
                </c:pt>
                <c:pt idx="3767">
                  <c:v>37.68</c:v>
                </c:pt>
                <c:pt idx="3768">
                  <c:v>37.69</c:v>
                </c:pt>
                <c:pt idx="3769">
                  <c:v>37.700000000000003</c:v>
                </c:pt>
                <c:pt idx="3770">
                  <c:v>37.71</c:v>
                </c:pt>
                <c:pt idx="3771">
                  <c:v>37.72</c:v>
                </c:pt>
                <c:pt idx="3772">
                  <c:v>37.729999999999997</c:v>
                </c:pt>
                <c:pt idx="3773">
                  <c:v>37.74</c:v>
                </c:pt>
                <c:pt idx="3774">
                  <c:v>37.75</c:v>
                </c:pt>
                <c:pt idx="3775">
                  <c:v>37.76</c:v>
                </c:pt>
                <c:pt idx="3776">
                  <c:v>37.770000000000003</c:v>
                </c:pt>
                <c:pt idx="3777">
                  <c:v>37.78</c:v>
                </c:pt>
                <c:pt idx="3778">
                  <c:v>37.79</c:v>
                </c:pt>
                <c:pt idx="3779">
                  <c:v>37.799999999999997</c:v>
                </c:pt>
                <c:pt idx="3780">
                  <c:v>37.81</c:v>
                </c:pt>
                <c:pt idx="3781">
                  <c:v>37.82</c:v>
                </c:pt>
                <c:pt idx="3782">
                  <c:v>37.83</c:v>
                </c:pt>
                <c:pt idx="3783">
                  <c:v>37.840000000000003</c:v>
                </c:pt>
                <c:pt idx="3784">
                  <c:v>37.85</c:v>
                </c:pt>
                <c:pt idx="3785">
                  <c:v>37.86</c:v>
                </c:pt>
                <c:pt idx="3786">
                  <c:v>37.869999999999997</c:v>
                </c:pt>
                <c:pt idx="3787">
                  <c:v>37.880000000000003</c:v>
                </c:pt>
                <c:pt idx="3788">
                  <c:v>37.89</c:v>
                </c:pt>
                <c:pt idx="3789">
                  <c:v>37.9</c:v>
                </c:pt>
                <c:pt idx="3790">
                  <c:v>37.909999999999997</c:v>
                </c:pt>
                <c:pt idx="3791">
                  <c:v>37.92</c:v>
                </c:pt>
                <c:pt idx="3792">
                  <c:v>37.93</c:v>
                </c:pt>
                <c:pt idx="3793">
                  <c:v>37.94</c:v>
                </c:pt>
                <c:pt idx="3794">
                  <c:v>37.950000000000003</c:v>
                </c:pt>
                <c:pt idx="3795">
                  <c:v>37.96</c:v>
                </c:pt>
                <c:pt idx="3796">
                  <c:v>37.97</c:v>
                </c:pt>
                <c:pt idx="3797">
                  <c:v>37.979999999999997</c:v>
                </c:pt>
                <c:pt idx="3798">
                  <c:v>37.99</c:v>
                </c:pt>
                <c:pt idx="3799">
                  <c:v>38</c:v>
                </c:pt>
                <c:pt idx="3800">
                  <c:v>38.01</c:v>
                </c:pt>
                <c:pt idx="3801">
                  <c:v>38.020000000000003</c:v>
                </c:pt>
                <c:pt idx="3802">
                  <c:v>38.03</c:v>
                </c:pt>
                <c:pt idx="3803">
                  <c:v>38.04</c:v>
                </c:pt>
                <c:pt idx="3804">
                  <c:v>38.049999999999997</c:v>
                </c:pt>
                <c:pt idx="3805">
                  <c:v>38.06</c:v>
                </c:pt>
                <c:pt idx="3806">
                  <c:v>38.07</c:v>
                </c:pt>
                <c:pt idx="3807">
                  <c:v>38.08</c:v>
                </c:pt>
                <c:pt idx="3808">
                  <c:v>38.090000000000003</c:v>
                </c:pt>
                <c:pt idx="3809">
                  <c:v>38.1</c:v>
                </c:pt>
                <c:pt idx="3810">
                  <c:v>38.11</c:v>
                </c:pt>
                <c:pt idx="3811">
                  <c:v>38.119999999999997</c:v>
                </c:pt>
                <c:pt idx="3812">
                  <c:v>38.130000000000003</c:v>
                </c:pt>
                <c:pt idx="3813">
                  <c:v>38.14</c:v>
                </c:pt>
                <c:pt idx="3814">
                  <c:v>38.15</c:v>
                </c:pt>
                <c:pt idx="3815">
                  <c:v>38.159999999999997</c:v>
                </c:pt>
                <c:pt idx="3816">
                  <c:v>38.17</c:v>
                </c:pt>
                <c:pt idx="3817">
                  <c:v>38.18</c:v>
                </c:pt>
                <c:pt idx="3818">
                  <c:v>38.19</c:v>
                </c:pt>
                <c:pt idx="3819">
                  <c:v>38.200000000000003</c:v>
                </c:pt>
                <c:pt idx="3820">
                  <c:v>38.21</c:v>
                </c:pt>
                <c:pt idx="3821">
                  <c:v>38.22</c:v>
                </c:pt>
                <c:pt idx="3822">
                  <c:v>38.229999999999997</c:v>
                </c:pt>
                <c:pt idx="3823">
                  <c:v>38.24</c:v>
                </c:pt>
                <c:pt idx="3824">
                  <c:v>38.25</c:v>
                </c:pt>
                <c:pt idx="3825">
                  <c:v>38.26</c:v>
                </c:pt>
                <c:pt idx="3826">
                  <c:v>38.270000000000003</c:v>
                </c:pt>
                <c:pt idx="3827">
                  <c:v>38.28</c:v>
                </c:pt>
                <c:pt idx="3828">
                  <c:v>38.29</c:v>
                </c:pt>
                <c:pt idx="3829">
                  <c:v>38.299999999999997</c:v>
                </c:pt>
                <c:pt idx="3830">
                  <c:v>38.31</c:v>
                </c:pt>
                <c:pt idx="3831">
                  <c:v>38.32</c:v>
                </c:pt>
                <c:pt idx="3832">
                  <c:v>38.33</c:v>
                </c:pt>
                <c:pt idx="3833">
                  <c:v>38.340000000000003</c:v>
                </c:pt>
                <c:pt idx="3834">
                  <c:v>38.35</c:v>
                </c:pt>
                <c:pt idx="3835">
                  <c:v>38.36</c:v>
                </c:pt>
                <c:pt idx="3836">
                  <c:v>38.369999999999997</c:v>
                </c:pt>
                <c:pt idx="3837">
                  <c:v>38.380000000000003</c:v>
                </c:pt>
                <c:pt idx="3838">
                  <c:v>38.39</c:v>
                </c:pt>
                <c:pt idx="3839">
                  <c:v>38.4</c:v>
                </c:pt>
                <c:pt idx="3840">
                  <c:v>38.409999999999997</c:v>
                </c:pt>
                <c:pt idx="3841">
                  <c:v>38.42</c:v>
                </c:pt>
                <c:pt idx="3842">
                  <c:v>38.43</c:v>
                </c:pt>
                <c:pt idx="3843">
                  <c:v>38.44</c:v>
                </c:pt>
                <c:pt idx="3844">
                  <c:v>38.450000000000003</c:v>
                </c:pt>
                <c:pt idx="3845">
                  <c:v>38.46</c:v>
                </c:pt>
                <c:pt idx="3846">
                  <c:v>38.47</c:v>
                </c:pt>
                <c:pt idx="3847">
                  <c:v>38.479999999999997</c:v>
                </c:pt>
                <c:pt idx="3848">
                  <c:v>38.49</c:v>
                </c:pt>
                <c:pt idx="3849">
                  <c:v>38.5</c:v>
                </c:pt>
                <c:pt idx="3850">
                  <c:v>38.51</c:v>
                </c:pt>
                <c:pt idx="3851">
                  <c:v>38.520000000000003</c:v>
                </c:pt>
                <c:pt idx="3852">
                  <c:v>38.53</c:v>
                </c:pt>
                <c:pt idx="3853">
                  <c:v>38.54</c:v>
                </c:pt>
                <c:pt idx="3854">
                  <c:v>38.549999999999997</c:v>
                </c:pt>
                <c:pt idx="3855">
                  <c:v>38.56</c:v>
                </c:pt>
                <c:pt idx="3856">
                  <c:v>38.57</c:v>
                </c:pt>
                <c:pt idx="3857">
                  <c:v>38.58</c:v>
                </c:pt>
                <c:pt idx="3858">
                  <c:v>38.590000000000003</c:v>
                </c:pt>
                <c:pt idx="3859">
                  <c:v>38.6</c:v>
                </c:pt>
                <c:pt idx="3860">
                  <c:v>38.61</c:v>
                </c:pt>
                <c:pt idx="3861">
                  <c:v>38.619999999999997</c:v>
                </c:pt>
                <c:pt idx="3862">
                  <c:v>38.630000000000003</c:v>
                </c:pt>
                <c:pt idx="3863">
                  <c:v>38.64</c:v>
                </c:pt>
                <c:pt idx="3864">
                  <c:v>38.65</c:v>
                </c:pt>
                <c:pt idx="3865">
                  <c:v>38.659999999999997</c:v>
                </c:pt>
                <c:pt idx="3866">
                  <c:v>38.67</c:v>
                </c:pt>
                <c:pt idx="3867">
                  <c:v>38.68</c:v>
                </c:pt>
                <c:pt idx="3868">
                  <c:v>38.69</c:v>
                </c:pt>
                <c:pt idx="3869">
                  <c:v>38.700000000000003</c:v>
                </c:pt>
                <c:pt idx="3870">
                  <c:v>38.71</c:v>
                </c:pt>
                <c:pt idx="3871">
                  <c:v>38.72</c:v>
                </c:pt>
                <c:pt idx="3872">
                  <c:v>38.729999999999997</c:v>
                </c:pt>
                <c:pt idx="3873">
                  <c:v>38.74</c:v>
                </c:pt>
                <c:pt idx="3874">
                  <c:v>38.75</c:v>
                </c:pt>
                <c:pt idx="3875">
                  <c:v>38.76</c:v>
                </c:pt>
                <c:pt idx="3876">
                  <c:v>38.770000000000003</c:v>
                </c:pt>
                <c:pt idx="3877">
                  <c:v>38.78</c:v>
                </c:pt>
                <c:pt idx="3878">
                  <c:v>38.79</c:v>
                </c:pt>
                <c:pt idx="3879">
                  <c:v>38.799999999999997</c:v>
                </c:pt>
                <c:pt idx="3880">
                  <c:v>38.81</c:v>
                </c:pt>
                <c:pt idx="3881">
                  <c:v>38.82</c:v>
                </c:pt>
                <c:pt idx="3882">
                  <c:v>38.83</c:v>
                </c:pt>
                <c:pt idx="3883">
                  <c:v>38.840000000000003</c:v>
                </c:pt>
                <c:pt idx="3884">
                  <c:v>38.85</c:v>
                </c:pt>
                <c:pt idx="3885">
                  <c:v>38.86</c:v>
                </c:pt>
                <c:pt idx="3886">
                  <c:v>38.869999999999997</c:v>
                </c:pt>
                <c:pt idx="3887">
                  <c:v>38.880000000000003</c:v>
                </c:pt>
                <c:pt idx="3888">
                  <c:v>38.89</c:v>
                </c:pt>
                <c:pt idx="3889">
                  <c:v>38.9</c:v>
                </c:pt>
                <c:pt idx="3890">
                  <c:v>38.909999999999997</c:v>
                </c:pt>
                <c:pt idx="3891">
                  <c:v>38.92</c:v>
                </c:pt>
                <c:pt idx="3892">
                  <c:v>38.93</c:v>
                </c:pt>
                <c:pt idx="3893">
                  <c:v>38.94</c:v>
                </c:pt>
                <c:pt idx="3894">
                  <c:v>38.950000000000003</c:v>
                </c:pt>
                <c:pt idx="3895">
                  <c:v>38.96</c:v>
                </c:pt>
                <c:pt idx="3896">
                  <c:v>38.97</c:v>
                </c:pt>
                <c:pt idx="3897">
                  <c:v>38.979999999999997</c:v>
                </c:pt>
                <c:pt idx="3898">
                  <c:v>38.99</c:v>
                </c:pt>
                <c:pt idx="3899">
                  <c:v>39</c:v>
                </c:pt>
                <c:pt idx="3900">
                  <c:v>39.01</c:v>
                </c:pt>
                <c:pt idx="3901">
                  <c:v>39.020000000000003</c:v>
                </c:pt>
                <c:pt idx="3902">
                  <c:v>39.03</c:v>
                </c:pt>
                <c:pt idx="3903">
                  <c:v>39.04</c:v>
                </c:pt>
                <c:pt idx="3904">
                  <c:v>39.049999999999997</c:v>
                </c:pt>
                <c:pt idx="3905">
                  <c:v>39.06</c:v>
                </c:pt>
                <c:pt idx="3906">
                  <c:v>39.07</c:v>
                </c:pt>
                <c:pt idx="3907">
                  <c:v>39.08</c:v>
                </c:pt>
                <c:pt idx="3908">
                  <c:v>39.090000000000003</c:v>
                </c:pt>
                <c:pt idx="3909">
                  <c:v>39.1</c:v>
                </c:pt>
                <c:pt idx="3910">
                  <c:v>39.11</c:v>
                </c:pt>
                <c:pt idx="3911">
                  <c:v>39.119999999999997</c:v>
                </c:pt>
                <c:pt idx="3912">
                  <c:v>39.130000000000003</c:v>
                </c:pt>
                <c:pt idx="3913">
                  <c:v>39.14</c:v>
                </c:pt>
                <c:pt idx="3914">
                  <c:v>39.15</c:v>
                </c:pt>
                <c:pt idx="3915">
                  <c:v>39.159999999999997</c:v>
                </c:pt>
                <c:pt idx="3916">
                  <c:v>39.17</c:v>
                </c:pt>
                <c:pt idx="3917">
                  <c:v>39.18</c:v>
                </c:pt>
                <c:pt idx="3918">
                  <c:v>39.19</c:v>
                </c:pt>
                <c:pt idx="3919">
                  <c:v>39.200000000000003</c:v>
                </c:pt>
                <c:pt idx="3920">
                  <c:v>39.21</c:v>
                </c:pt>
                <c:pt idx="3921">
                  <c:v>39.22</c:v>
                </c:pt>
                <c:pt idx="3922">
                  <c:v>39.229999999999997</c:v>
                </c:pt>
                <c:pt idx="3923">
                  <c:v>39.24</c:v>
                </c:pt>
                <c:pt idx="3924">
                  <c:v>39.25</c:v>
                </c:pt>
                <c:pt idx="3925">
                  <c:v>39.26</c:v>
                </c:pt>
                <c:pt idx="3926">
                  <c:v>39.270000000000003</c:v>
                </c:pt>
                <c:pt idx="3927">
                  <c:v>39.28</c:v>
                </c:pt>
                <c:pt idx="3928">
                  <c:v>39.29</c:v>
                </c:pt>
                <c:pt idx="3929">
                  <c:v>39.299999999999997</c:v>
                </c:pt>
                <c:pt idx="3930">
                  <c:v>39.31</c:v>
                </c:pt>
                <c:pt idx="3931">
                  <c:v>39.32</c:v>
                </c:pt>
                <c:pt idx="3932">
                  <c:v>39.33</c:v>
                </c:pt>
                <c:pt idx="3933">
                  <c:v>39.340000000000003</c:v>
                </c:pt>
                <c:pt idx="3934">
                  <c:v>39.35</c:v>
                </c:pt>
                <c:pt idx="3935">
                  <c:v>39.36</c:v>
                </c:pt>
                <c:pt idx="3936">
                  <c:v>39.369999999999997</c:v>
                </c:pt>
                <c:pt idx="3937">
                  <c:v>39.380000000000003</c:v>
                </c:pt>
                <c:pt idx="3938">
                  <c:v>39.39</c:v>
                </c:pt>
                <c:pt idx="3939">
                  <c:v>39.4</c:v>
                </c:pt>
                <c:pt idx="3940">
                  <c:v>39.409999999999997</c:v>
                </c:pt>
                <c:pt idx="3941">
                  <c:v>39.42</c:v>
                </c:pt>
                <c:pt idx="3942">
                  <c:v>39.43</c:v>
                </c:pt>
                <c:pt idx="3943">
                  <c:v>39.44</c:v>
                </c:pt>
                <c:pt idx="3944">
                  <c:v>39.450000000000003</c:v>
                </c:pt>
                <c:pt idx="3945">
                  <c:v>39.46</c:v>
                </c:pt>
                <c:pt idx="3946">
                  <c:v>39.47</c:v>
                </c:pt>
                <c:pt idx="3947">
                  <c:v>39.479999999999997</c:v>
                </c:pt>
                <c:pt idx="3948">
                  <c:v>39.49</c:v>
                </c:pt>
                <c:pt idx="3949">
                  <c:v>39.5</c:v>
                </c:pt>
                <c:pt idx="3950">
                  <c:v>39.51</c:v>
                </c:pt>
                <c:pt idx="3951">
                  <c:v>39.520000000000003</c:v>
                </c:pt>
                <c:pt idx="3952">
                  <c:v>39.53</c:v>
                </c:pt>
                <c:pt idx="3953">
                  <c:v>39.54</c:v>
                </c:pt>
                <c:pt idx="3954">
                  <c:v>39.549999999999997</c:v>
                </c:pt>
                <c:pt idx="3955">
                  <c:v>39.56</c:v>
                </c:pt>
                <c:pt idx="3956">
                  <c:v>39.57</c:v>
                </c:pt>
                <c:pt idx="3957">
                  <c:v>39.58</c:v>
                </c:pt>
                <c:pt idx="3958">
                  <c:v>39.590000000000003</c:v>
                </c:pt>
                <c:pt idx="3959">
                  <c:v>39.6</c:v>
                </c:pt>
                <c:pt idx="3960">
                  <c:v>39.61</c:v>
                </c:pt>
                <c:pt idx="3961">
                  <c:v>39.619999999999997</c:v>
                </c:pt>
                <c:pt idx="3962">
                  <c:v>39.630000000000003</c:v>
                </c:pt>
                <c:pt idx="3963">
                  <c:v>39.64</c:v>
                </c:pt>
                <c:pt idx="3964">
                  <c:v>39.65</c:v>
                </c:pt>
                <c:pt idx="3965">
                  <c:v>39.659999999999997</c:v>
                </c:pt>
                <c:pt idx="3966">
                  <c:v>39.67</c:v>
                </c:pt>
                <c:pt idx="3967">
                  <c:v>39.68</c:v>
                </c:pt>
                <c:pt idx="3968">
                  <c:v>39.69</c:v>
                </c:pt>
                <c:pt idx="3969">
                  <c:v>39.700000000000003</c:v>
                </c:pt>
                <c:pt idx="3970">
                  <c:v>39.71</c:v>
                </c:pt>
                <c:pt idx="3971">
                  <c:v>39.72</c:v>
                </c:pt>
                <c:pt idx="3972">
                  <c:v>39.729999999999997</c:v>
                </c:pt>
                <c:pt idx="3973">
                  <c:v>39.74</c:v>
                </c:pt>
                <c:pt idx="3974">
                  <c:v>39.75</c:v>
                </c:pt>
                <c:pt idx="3975">
                  <c:v>39.76</c:v>
                </c:pt>
                <c:pt idx="3976">
                  <c:v>39.770000000000003</c:v>
                </c:pt>
                <c:pt idx="3977">
                  <c:v>39.78</c:v>
                </c:pt>
                <c:pt idx="3978">
                  <c:v>39.79</c:v>
                </c:pt>
                <c:pt idx="3979">
                  <c:v>39.799999999999997</c:v>
                </c:pt>
                <c:pt idx="3980">
                  <c:v>39.81</c:v>
                </c:pt>
                <c:pt idx="3981">
                  <c:v>39.82</c:v>
                </c:pt>
                <c:pt idx="3982">
                  <c:v>39.83</c:v>
                </c:pt>
                <c:pt idx="3983">
                  <c:v>39.840000000000003</c:v>
                </c:pt>
                <c:pt idx="3984">
                  <c:v>39.85</c:v>
                </c:pt>
                <c:pt idx="3985">
                  <c:v>39.86</c:v>
                </c:pt>
                <c:pt idx="3986">
                  <c:v>39.869999999999997</c:v>
                </c:pt>
                <c:pt idx="3987">
                  <c:v>39.880000000000003</c:v>
                </c:pt>
                <c:pt idx="3988">
                  <c:v>39.89</c:v>
                </c:pt>
                <c:pt idx="3989">
                  <c:v>39.9</c:v>
                </c:pt>
                <c:pt idx="3990">
                  <c:v>39.909999999999997</c:v>
                </c:pt>
                <c:pt idx="3991">
                  <c:v>39.92</c:v>
                </c:pt>
                <c:pt idx="3992">
                  <c:v>39.93</c:v>
                </c:pt>
                <c:pt idx="3993">
                  <c:v>39.94</c:v>
                </c:pt>
                <c:pt idx="3994">
                  <c:v>39.950000000000003</c:v>
                </c:pt>
                <c:pt idx="3995">
                  <c:v>39.96</c:v>
                </c:pt>
                <c:pt idx="3996">
                  <c:v>39.97</c:v>
                </c:pt>
                <c:pt idx="3997">
                  <c:v>39.979999999999997</c:v>
                </c:pt>
                <c:pt idx="3998">
                  <c:v>39.99</c:v>
                </c:pt>
                <c:pt idx="3999">
                  <c:v>40</c:v>
                </c:pt>
                <c:pt idx="4000">
                  <c:v>40.01</c:v>
                </c:pt>
                <c:pt idx="4001">
                  <c:v>40.020000000000003</c:v>
                </c:pt>
                <c:pt idx="4002">
                  <c:v>40.03</c:v>
                </c:pt>
                <c:pt idx="4003">
                  <c:v>40.04</c:v>
                </c:pt>
                <c:pt idx="4004">
                  <c:v>40.049999999999997</c:v>
                </c:pt>
                <c:pt idx="4005">
                  <c:v>40.06</c:v>
                </c:pt>
                <c:pt idx="4006">
                  <c:v>40.07</c:v>
                </c:pt>
                <c:pt idx="4007">
                  <c:v>40.08</c:v>
                </c:pt>
                <c:pt idx="4008">
                  <c:v>40.090000000000003</c:v>
                </c:pt>
                <c:pt idx="4009">
                  <c:v>40.1</c:v>
                </c:pt>
                <c:pt idx="4010">
                  <c:v>40.11</c:v>
                </c:pt>
                <c:pt idx="4011">
                  <c:v>40.119999999999997</c:v>
                </c:pt>
                <c:pt idx="4012">
                  <c:v>40.130000000000003</c:v>
                </c:pt>
                <c:pt idx="4013">
                  <c:v>40.14</c:v>
                </c:pt>
                <c:pt idx="4014">
                  <c:v>40.15</c:v>
                </c:pt>
                <c:pt idx="4015">
                  <c:v>40.159999999999997</c:v>
                </c:pt>
                <c:pt idx="4016">
                  <c:v>40.17</c:v>
                </c:pt>
                <c:pt idx="4017">
                  <c:v>40.18</c:v>
                </c:pt>
                <c:pt idx="4018">
                  <c:v>40.19</c:v>
                </c:pt>
                <c:pt idx="4019">
                  <c:v>40.200000000000003</c:v>
                </c:pt>
                <c:pt idx="4020">
                  <c:v>40.21</c:v>
                </c:pt>
                <c:pt idx="4021">
                  <c:v>40.22</c:v>
                </c:pt>
                <c:pt idx="4022">
                  <c:v>40.229999999999997</c:v>
                </c:pt>
                <c:pt idx="4023">
                  <c:v>40.24</c:v>
                </c:pt>
                <c:pt idx="4024">
                  <c:v>40.25</c:v>
                </c:pt>
                <c:pt idx="4025">
                  <c:v>40.26</c:v>
                </c:pt>
                <c:pt idx="4026">
                  <c:v>40.270000000000003</c:v>
                </c:pt>
                <c:pt idx="4027">
                  <c:v>40.28</c:v>
                </c:pt>
                <c:pt idx="4028">
                  <c:v>40.29</c:v>
                </c:pt>
                <c:pt idx="4029">
                  <c:v>40.299999999999997</c:v>
                </c:pt>
                <c:pt idx="4030">
                  <c:v>40.31</c:v>
                </c:pt>
                <c:pt idx="4031">
                  <c:v>40.32</c:v>
                </c:pt>
                <c:pt idx="4032">
                  <c:v>40.33</c:v>
                </c:pt>
                <c:pt idx="4033">
                  <c:v>40.340000000000003</c:v>
                </c:pt>
                <c:pt idx="4034">
                  <c:v>40.35</c:v>
                </c:pt>
                <c:pt idx="4035">
                  <c:v>40.36</c:v>
                </c:pt>
                <c:pt idx="4036">
                  <c:v>40.369999999999997</c:v>
                </c:pt>
                <c:pt idx="4037">
                  <c:v>40.380000000000003</c:v>
                </c:pt>
                <c:pt idx="4038">
                  <c:v>40.39</c:v>
                </c:pt>
                <c:pt idx="4039">
                  <c:v>40.4</c:v>
                </c:pt>
                <c:pt idx="4040">
                  <c:v>40.409999999999997</c:v>
                </c:pt>
                <c:pt idx="4041">
                  <c:v>40.42</c:v>
                </c:pt>
                <c:pt idx="4042">
                  <c:v>40.43</c:v>
                </c:pt>
                <c:pt idx="4043">
                  <c:v>40.44</c:v>
                </c:pt>
                <c:pt idx="4044">
                  <c:v>40.450000000000003</c:v>
                </c:pt>
                <c:pt idx="4045">
                  <c:v>40.46</c:v>
                </c:pt>
                <c:pt idx="4046">
                  <c:v>40.47</c:v>
                </c:pt>
                <c:pt idx="4047">
                  <c:v>40.479999999999997</c:v>
                </c:pt>
                <c:pt idx="4048">
                  <c:v>40.49</c:v>
                </c:pt>
                <c:pt idx="4049">
                  <c:v>40.5</c:v>
                </c:pt>
                <c:pt idx="4050">
                  <c:v>40.51</c:v>
                </c:pt>
                <c:pt idx="4051">
                  <c:v>40.520000000000003</c:v>
                </c:pt>
                <c:pt idx="4052">
                  <c:v>40.53</c:v>
                </c:pt>
                <c:pt idx="4053">
                  <c:v>40.54</c:v>
                </c:pt>
                <c:pt idx="4054">
                  <c:v>40.549999999999997</c:v>
                </c:pt>
                <c:pt idx="4055">
                  <c:v>40.56</c:v>
                </c:pt>
                <c:pt idx="4056">
                  <c:v>40.57</c:v>
                </c:pt>
                <c:pt idx="4057">
                  <c:v>40.58</c:v>
                </c:pt>
                <c:pt idx="4058">
                  <c:v>40.590000000000003</c:v>
                </c:pt>
                <c:pt idx="4059">
                  <c:v>40.6</c:v>
                </c:pt>
                <c:pt idx="4060">
                  <c:v>40.61</c:v>
                </c:pt>
                <c:pt idx="4061">
                  <c:v>40.619999999999997</c:v>
                </c:pt>
                <c:pt idx="4062">
                  <c:v>40.630000000000003</c:v>
                </c:pt>
                <c:pt idx="4063">
                  <c:v>40.64</c:v>
                </c:pt>
                <c:pt idx="4064">
                  <c:v>40.65</c:v>
                </c:pt>
                <c:pt idx="4065">
                  <c:v>40.659999999999997</c:v>
                </c:pt>
                <c:pt idx="4066">
                  <c:v>40.67</c:v>
                </c:pt>
                <c:pt idx="4067">
                  <c:v>40.68</c:v>
                </c:pt>
                <c:pt idx="4068">
                  <c:v>40.69</c:v>
                </c:pt>
                <c:pt idx="4069">
                  <c:v>40.700000000000003</c:v>
                </c:pt>
                <c:pt idx="4070">
                  <c:v>40.71</c:v>
                </c:pt>
                <c:pt idx="4071">
                  <c:v>40.72</c:v>
                </c:pt>
                <c:pt idx="4072">
                  <c:v>40.729999999999997</c:v>
                </c:pt>
                <c:pt idx="4073">
                  <c:v>40.74</c:v>
                </c:pt>
                <c:pt idx="4074">
                  <c:v>40.75</c:v>
                </c:pt>
                <c:pt idx="4075">
                  <c:v>40.76</c:v>
                </c:pt>
                <c:pt idx="4076">
                  <c:v>40.770000000000003</c:v>
                </c:pt>
                <c:pt idx="4077">
                  <c:v>40.78</c:v>
                </c:pt>
                <c:pt idx="4078">
                  <c:v>40.79</c:v>
                </c:pt>
                <c:pt idx="4079">
                  <c:v>40.799999999999997</c:v>
                </c:pt>
                <c:pt idx="4080">
                  <c:v>40.81</c:v>
                </c:pt>
                <c:pt idx="4081">
                  <c:v>40.82</c:v>
                </c:pt>
                <c:pt idx="4082">
                  <c:v>40.83</c:v>
                </c:pt>
                <c:pt idx="4083">
                  <c:v>40.840000000000003</c:v>
                </c:pt>
                <c:pt idx="4084">
                  <c:v>40.85</c:v>
                </c:pt>
                <c:pt idx="4085">
                  <c:v>40.86</c:v>
                </c:pt>
                <c:pt idx="4086">
                  <c:v>40.869999999999997</c:v>
                </c:pt>
                <c:pt idx="4087">
                  <c:v>40.880000000000003</c:v>
                </c:pt>
                <c:pt idx="4088">
                  <c:v>40.89</c:v>
                </c:pt>
                <c:pt idx="4089">
                  <c:v>40.9</c:v>
                </c:pt>
                <c:pt idx="4090">
                  <c:v>40.909999999999997</c:v>
                </c:pt>
                <c:pt idx="4091">
                  <c:v>40.92</c:v>
                </c:pt>
                <c:pt idx="4092">
                  <c:v>40.93</c:v>
                </c:pt>
                <c:pt idx="4093">
                  <c:v>40.94</c:v>
                </c:pt>
                <c:pt idx="4094">
                  <c:v>40.950000000000003</c:v>
                </c:pt>
                <c:pt idx="4095">
                  <c:v>40.96</c:v>
                </c:pt>
                <c:pt idx="4096">
                  <c:v>40.97</c:v>
                </c:pt>
                <c:pt idx="4097">
                  <c:v>40.98</c:v>
                </c:pt>
                <c:pt idx="4098">
                  <c:v>40.99</c:v>
                </c:pt>
                <c:pt idx="4099">
                  <c:v>41</c:v>
                </c:pt>
                <c:pt idx="4100">
                  <c:v>41.01</c:v>
                </c:pt>
                <c:pt idx="4101">
                  <c:v>41.02</c:v>
                </c:pt>
                <c:pt idx="4102">
                  <c:v>41.03</c:v>
                </c:pt>
                <c:pt idx="4103">
                  <c:v>41.04</c:v>
                </c:pt>
                <c:pt idx="4104">
                  <c:v>41.05</c:v>
                </c:pt>
                <c:pt idx="4105">
                  <c:v>41.06</c:v>
                </c:pt>
                <c:pt idx="4106">
                  <c:v>41.07</c:v>
                </c:pt>
                <c:pt idx="4107">
                  <c:v>41.08</c:v>
                </c:pt>
                <c:pt idx="4108">
                  <c:v>41.09</c:v>
                </c:pt>
                <c:pt idx="4109">
                  <c:v>41.1</c:v>
                </c:pt>
                <c:pt idx="4110">
                  <c:v>41.11</c:v>
                </c:pt>
                <c:pt idx="4111">
                  <c:v>41.12</c:v>
                </c:pt>
                <c:pt idx="4112">
                  <c:v>41.13</c:v>
                </c:pt>
                <c:pt idx="4113">
                  <c:v>41.14</c:v>
                </c:pt>
                <c:pt idx="4114">
                  <c:v>41.15</c:v>
                </c:pt>
                <c:pt idx="4115">
                  <c:v>41.16</c:v>
                </c:pt>
                <c:pt idx="4116">
                  <c:v>41.17</c:v>
                </c:pt>
                <c:pt idx="4117">
                  <c:v>41.18</c:v>
                </c:pt>
                <c:pt idx="4118">
                  <c:v>41.19</c:v>
                </c:pt>
                <c:pt idx="4119">
                  <c:v>41.2</c:v>
                </c:pt>
                <c:pt idx="4120">
                  <c:v>41.21</c:v>
                </c:pt>
                <c:pt idx="4121">
                  <c:v>41.22</c:v>
                </c:pt>
                <c:pt idx="4122">
                  <c:v>41.23</c:v>
                </c:pt>
                <c:pt idx="4123">
                  <c:v>41.24</c:v>
                </c:pt>
                <c:pt idx="4124">
                  <c:v>41.25</c:v>
                </c:pt>
                <c:pt idx="4125">
                  <c:v>41.26</c:v>
                </c:pt>
                <c:pt idx="4126">
                  <c:v>41.27</c:v>
                </c:pt>
                <c:pt idx="4127">
                  <c:v>41.28</c:v>
                </c:pt>
                <c:pt idx="4128">
                  <c:v>41.29</c:v>
                </c:pt>
                <c:pt idx="4129">
                  <c:v>41.3</c:v>
                </c:pt>
                <c:pt idx="4130">
                  <c:v>41.31</c:v>
                </c:pt>
                <c:pt idx="4131">
                  <c:v>41.32</c:v>
                </c:pt>
                <c:pt idx="4132">
                  <c:v>41.33</c:v>
                </c:pt>
                <c:pt idx="4133">
                  <c:v>41.34</c:v>
                </c:pt>
                <c:pt idx="4134">
                  <c:v>41.35</c:v>
                </c:pt>
                <c:pt idx="4135">
                  <c:v>41.36</c:v>
                </c:pt>
                <c:pt idx="4136">
                  <c:v>41.37</c:v>
                </c:pt>
                <c:pt idx="4137">
                  <c:v>41.38</c:v>
                </c:pt>
                <c:pt idx="4138">
                  <c:v>41.39</c:v>
                </c:pt>
                <c:pt idx="4139">
                  <c:v>41.4</c:v>
                </c:pt>
                <c:pt idx="4140">
                  <c:v>41.41</c:v>
                </c:pt>
                <c:pt idx="4141">
                  <c:v>41.42</c:v>
                </c:pt>
                <c:pt idx="4142">
                  <c:v>41.43</c:v>
                </c:pt>
                <c:pt idx="4143">
                  <c:v>41.44</c:v>
                </c:pt>
                <c:pt idx="4144">
                  <c:v>41.45</c:v>
                </c:pt>
                <c:pt idx="4145">
                  <c:v>41.46</c:v>
                </c:pt>
                <c:pt idx="4146">
                  <c:v>41.47</c:v>
                </c:pt>
                <c:pt idx="4147">
                  <c:v>41.48</c:v>
                </c:pt>
                <c:pt idx="4148">
                  <c:v>41.49</c:v>
                </c:pt>
                <c:pt idx="4149">
                  <c:v>41.5</c:v>
                </c:pt>
                <c:pt idx="4150">
                  <c:v>41.51</c:v>
                </c:pt>
                <c:pt idx="4151">
                  <c:v>41.52</c:v>
                </c:pt>
                <c:pt idx="4152">
                  <c:v>41.53</c:v>
                </c:pt>
                <c:pt idx="4153">
                  <c:v>41.54</c:v>
                </c:pt>
                <c:pt idx="4154">
                  <c:v>41.55</c:v>
                </c:pt>
                <c:pt idx="4155">
                  <c:v>41.56</c:v>
                </c:pt>
                <c:pt idx="4156">
                  <c:v>41.57</c:v>
                </c:pt>
                <c:pt idx="4157">
                  <c:v>41.58</c:v>
                </c:pt>
                <c:pt idx="4158">
                  <c:v>41.59</c:v>
                </c:pt>
                <c:pt idx="4159">
                  <c:v>41.6</c:v>
                </c:pt>
                <c:pt idx="4160">
                  <c:v>41.61</c:v>
                </c:pt>
                <c:pt idx="4161">
                  <c:v>41.62</c:v>
                </c:pt>
                <c:pt idx="4162">
                  <c:v>41.63</c:v>
                </c:pt>
                <c:pt idx="4163">
                  <c:v>41.64</c:v>
                </c:pt>
                <c:pt idx="4164">
                  <c:v>41.65</c:v>
                </c:pt>
                <c:pt idx="4165">
                  <c:v>41.66</c:v>
                </c:pt>
                <c:pt idx="4166">
                  <c:v>41.67</c:v>
                </c:pt>
                <c:pt idx="4167">
                  <c:v>41.68</c:v>
                </c:pt>
                <c:pt idx="4168">
                  <c:v>41.69</c:v>
                </c:pt>
                <c:pt idx="4169">
                  <c:v>41.7</c:v>
                </c:pt>
                <c:pt idx="4170">
                  <c:v>41.71</c:v>
                </c:pt>
                <c:pt idx="4171">
                  <c:v>41.72</c:v>
                </c:pt>
                <c:pt idx="4172">
                  <c:v>41.73</c:v>
                </c:pt>
                <c:pt idx="4173">
                  <c:v>41.74</c:v>
                </c:pt>
                <c:pt idx="4174">
                  <c:v>41.75</c:v>
                </c:pt>
                <c:pt idx="4175">
                  <c:v>41.76</c:v>
                </c:pt>
                <c:pt idx="4176">
                  <c:v>41.77</c:v>
                </c:pt>
                <c:pt idx="4177">
                  <c:v>41.78</c:v>
                </c:pt>
                <c:pt idx="4178">
                  <c:v>41.79</c:v>
                </c:pt>
                <c:pt idx="4179">
                  <c:v>41.8</c:v>
                </c:pt>
                <c:pt idx="4180">
                  <c:v>41.81</c:v>
                </c:pt>
                <c:pt idx="4181">
                  <c:v>41.82</c:v>
                </c:pt>
                <c:pt idx="4182">
                  <c:v>41.83</c:v>
                </c:pt>
                <c:pt idx="4183">
                  <c:v>41.84</c:v>
                </c:pt>
                <c:pt idx="4184">
                  <c:v>41.85</c:v>
                </c:pt>
                <c:pt idx="4185">
                  <c:v>41.86</c:v>
                </c:pt>
                <c:pt idx="4186">
                  <c:v>41.87</c:v>
                </c:pt>
                <c:pt idx="4187">
                  <c:v>41.88</c:v>
                </c:pt>
                <c:pt idx="4188">
                  <c:v>41.89</c:v>
                </c:pt>
                <c:pt idx="4189">
                  <c:v>41.9</c:v>
                </c:pt>
                <c:pt idx="4190">
                  <c:v>41.91</c:v>
                </c:pt>
                <c:pt idx="4191">
                  <c:v>41.92</c:v>
                </c:pt>
                <c:pt idx="4192">
                  <c:v>41.93</c:v>
                </c:pt>
                <c:pt idx="4193">
                  <c:v>41.94</c:v>
                </c:pt>
                <c:pt idx="4194">
                  <c:v>41.95</c:v>
                </c:pt>
                <c:pt idx="4195">
                  <c:v>41.96</c:v>
                </c:pt>
                <c:pt idx="4196">
                  <c:v>41.97</c:v>
                </c:pt>
                <c:pt idx="4197">
                  <c:v>41.98</c:v>
                </c:pt>
                <c:pt idx="4198">
                  <c:v>41.99</c:v>
                </c:pt>
                <c:pt idx="4199">
                  <c:v>42</c:v>
                </c:pt>
                <c:pt idx="4200">
                  <c:v>42.01</c:v>
                </c:pt>
                <c:pt idx="4201">
                  <c:v>42.02</c:v>
                </c:pt>
                <c:pt idx="4202">
                  <c:v>42.03</c:v>
                </c:pt>
                <c:pt idx="4203">
                  <c:v>42.04</c:v>
                </c:pt>
                <c:pt idx="4204">
                  <c:v>42.05</c:v>
                </c:pt>
                <c:pt idx="4205">
                  <c:v>42.06</c:v>
                </c:pt>
                <c:pt idx="4206">
                  <c:v>42.07</c:v>
                </c:pt>
                <c:pt idx="4207">
                  <c:v>42.08</c:v>
                </c:pt>
                <c:pt idx="4208">
                  <c:v>42.09</c:v>
                </c:pt>
                <c:pt idx="4209">
                  <c:v>42.1</c:v>
                </c:pt>
                <c:pt idx="4210">
                  <c:v>42.11</c:v>
                </c:pt>
                <c:pt idx="4211">
                  <c:v>42.12</c:v>
                </c:pt>
                <c:pt idx="4212">
                  <c:v>42.13</c:v>
                </c:pt>
                <c:pt idx="4213">
                  <c:v>42.14</c:v>
                </c:pt>
                <c:pt idx="4214">
                  <c:v>42.15</c:v>
                </c:pt>
                <c:pt idx="4215">
                  <c:v>42.16</c:v>
                </c:pt>
                <c:pt idx="4216">
                  <c:v>42.17</c:v>
                </c:pt>
                <c:pt idx="4217">
                  <c:v>42.18</c:v>
                </c:pt>
                <c:pt idx="4218">
                  <c:v>42.19</c:v>
                </c:pt>
                <c:pt idx="4219">
                  <c:v>42.2</c:v>
                </c:pt>
                <c:pt idx="4220">
                  <c:v>42.21</c:v>
                </c:pt>
                <c:pt idx="4221">
                  <c:v>42.22</c:v>
                </c:pt>
                <c:pt idx="4222">
                  <c:v>42.23</c:v>
                </c:pt>
                <c:pt idx="4223">
                  <c:v>42.24</c:v>
                </c:pt>
                <c:pt idx="4224">
                  <c:v>42.25</c:v>
                </c:pt>
                <c:pt idx="4225">
                  <c:v>42.26</c:v>
                </c:pt>
                <c:pt idx="4226">
                  <c:v>42.27</c:v>
                </c:pt>
                <c:pt idx="4227">
                  <c:v>42.28</c:v>
                </c:pt>
                <c:pt idx="4228">
                  <c:v>42.29</c:v>
                </c:pt>
                <c:pt idx="4229">
                  <c:v>42.3</c:v>
                </c:pt>
                <c:pt idx="4230">
                  <c:v>42.31</c:v>
                </c:pt>
                <c:pt idx="4231">
                  <c:v>42.32</c:v>
                </c:pt>
                <c:pt idx="4232">
                  <c:v>42.33</c:v>
                </c:pt>
                <c:pt idx="4233">
                  <c:v>42.34</c:v>
                </c:pt>
                <c:pt idx="4234">
                  <c:v>42.35</c:v>
                </c:pt>
                <c:pt idx="4235">
                  <c:v>42.36</c:v>
                </c:pt>
                <c:pt idx="4236">
                  <c:v>42.37</c:v>
                </c:pt>
                <c:pt idx="4237">
                  <c:v>42.38</c:v>
                </c:pt>
                <c:pt idx="4238">
                  <c:v>42.39</c:v>
                </c:pt>
                <c:pt idx="4239">
                  <c:v>42.4</c:v>
                </c:pt>
                <c:pt idx="4240">
                  <c:v>42.41</c:v>
                </c:pt>
                <c:pt idx="4241">
                  <c:v>42.42</c:v>
                </c:pt>
                <c:pt idx="4242">
                  <c:v>42.43</c:v>
                </c:pt>
                <c:pt idx="4243">
                  <c:v>42.44</c:v>
                </c:pt>
                <c:pt idx="4244">
                  <c:v>42.45</c:v>
                </c:pt>
                <c:pt idx="4245">
                  <c:v>42.46</c:v>
                </c:pt>
                <c:pt idx="4246">
                  <c:v>42.47</c:v>
                </c:pt>
                <c:pt idx="4247">
                  <c:v>42.48</c:v>
                </c:pt>
                <c:pt idx="4248">
                  <c:v>42.49</c:v>
                </c:pt>
                <c:pt idx="4249">
                  <c:v>42.5</c:v>
                </c:pt>
                <c:pt idx="4250">
                  <c:v>42.51</c:v>
                </c:pt>
                <c:pt idx="4251">
                  <c:v>42.52</c:v>
                </c:pt>
                <c:pt idx="4252">
                  <c:v>42.53</c:v>
                </c:pt>
                <c:pt idx="4253">
                  <c:v>42.54</c:v>
                </c:pt>
                <c:pt idx="4254">
                  <c:v>42.55</c:v>
                </c:pt>
                <c:pt idx="4255">
                  <c:v>42.56</c:v>
                </c:pt>
                <c:pt idx="4256">
                  <c:v>42.57</c:v>
                </c:pt>
                <c:pt idx="4257">
                  <c:v>42.58</c:v>
                </c:pt>
                <c:pt idx="4258">
                  <c:v>42.59</c:v>
                </c:pt>
                <c:pt idx="4259">
                  <c:v>42.6</c:v>
                </c:pt>
                <c:pt idx="4260">
                  <c:v>42.61</c:v>
                </c:pt>
                <c:pt idx="4261">
                  <c:v>42.62</c:v>
                </c:pt>
                <c:pt idx="4262">
                  <c:v>42.63</c:v>
                </c:pt>
                <c:pt idx="4263">
                  <c:v>42.64</c:v>
                </c:pt>
                <c:pt idx="4264">
                  <c:v>42.65</c:v>
                </c:pt>
                <c:pt idx="4265">
                  <c:v>42.66</c:v>
                </c:pt>
                <c:pt idx="4266">
                  <c:v>42.67</c:v>
                </c:pt>
                <c:pt idx="4267">
                  <c:v>42.68</c:v>
                </c:pt>
                <c:pt idx="4268">
                  <c:v>42.69</c:v>
                </c:pt>
                <c:pt idx="4269">
                  <c:v>42.7</c:v>
                </c:pt>
                <c:pt idx="4270">
                  <c:v>42.71</c:v>
                </c:pt>
                <c:pt idx="4271">
                  <c:v>42.72</c:v>
                </c:pt>
                <c:pt idx="4272">
                  <c:v>42.73</c:v>
                </c:pt>
                <c:pt idx="4273">
                  <c:v>42.74</c:v>
                </c:pt>
                <c:pt idx="4274">
                  <c:v>42.75</c:v>
                </c:pt>
                <c:pt idx="4275">
                  <c:v>42.76</c:v>
                </c:pt>
                <c:pt idx="4276">
                  <c:v>42.77</c:v>
                </c:pt>
                <c:pt idx="4277">
                  <c:v>42.78</c:v>
                </c:pt>
                <c:pt idx="4278">
                  <c:v>42.79</c:v>
                </c:pt>
                <c:pt idx="4279">
                  <c:v>42.8</c:v>
                </c:pt>
                <c:pt idx="4280">
                  <c:v>42.81</c:v>
                </c:pt>
                <c:pt idx="4281">
                  <c:v>42.82</c:v>
                </c:pt>
                <c:pt idx="4282">
                  <c:v>42.83</c:v>
                </c:pt>
                <c:pt idx="4283">
                  <c:v>42.84</c:v>
                </c:pt>
                <c:pt idx="4284">
                  <c:v>42.85</c:v>
                </c:pt>
                <c:pt idx="4285">
                  <c:v>42.86</c:v>
                </c:pt>
                <c:pt idx="4286">
                  <c:v>42.87</c:v>
                </c:pt>
                <c:pt idx="4287">
                  <c:v>42.88</c:v>
                </c:pt>
                <c:pt idx="4288">
                  <c:v>42.89</c:v>
                </c:pt>
                <c:pt idx="4289">
                  <c:v>42.9</c:v>
                </c:pt>
                <c:pt idx="4290">
                  <c:v>42.91</c:v>
                </c:pt>
                <c:pt idx="4291">
                  <c:v>42.92</c:v>
                </c:pt>
                <c:pt idx="4292">
                  <c:v>42.93</c:v>
                </c:pt>
                <c:pt idx="4293">
                  <c:v>42.94</c:v>
                </c:pt>
                <c:pt idx="4294">
                  <c:v>42.95</c:v>
                </c:pt>
                <c:pt idx="4295">
                  <c:v>42.96</c:v>
                </c:pt>
                <c:pt idx="4296">
                  <c:v>42.97</c:v>
                </c:pt>
                <c:pt idx="4297">
                  <c:v>42.98</c:v>
                </c:pt>
                <c:pt idx="4298">
                  <c:v>42.99</c:v>
                </c:pt>
                <c:pt idx="4299">
                  <c:v>43</c:v>
                </c:pt>
                <c:pt idx="4300">
                  <c:v>43.01</c:v>
                </c:pt>
                <c:pt idx="4301">
                  <c:v>43.02</c:v>
                </c:pt>
                <c:pt idx="4302">
                  <c:v>43.03</c:v>
                </c:pt>
                <c:pt idx="4303">
                  <c:v>43.04</c:v>
                </c:pt>
                <c:pt idx="4304">
                  <c:v>43.05</c:v>
                </c:pt>
                <c:pt idx="4305">
                  <c:v>43.06</c:v>
                </c:pt>
                <c:pt idx="4306">
                  <c:v>43.07</c:v>
                </c:pt>
                <c:pt idx="4307">
                  <c:v>43.08</c:v>
                </c:pt>
                <c:pt idx="4308">
                  <c:v>43.09</c:v>
                </c:pt>
                <c:pt idx="4309">
                  <c:v>43.1</c:v>
                </c:pt>
                <c:pt idx="4310">
                  <c:v>43.11</c:v>
                </c:pt>
                <c:pt idx="4311">
                  <c:v>43.12</c:v>
                </c:pt>
                <c:pt idx="4312">
                  <c:v>43.13</c:v>
                </c:pt>
                <c:pt idx="4313">
                  <c:v>43.14</c:v>
                </c:pt>
                <c:pt idx="4314">
                  <c:v>43.15</c:v>
                </c:pt>
                <c:pt idx="4315">
                  <c:v>43.16</c:v>
                </c:pt>
                <c:pt idx="4316">
                  <c:v>43.17</c:v>
                </c:pt>
                <c:pt idx="4317">
                  <c:v>43.18</c:v>
                </c:pt>
                <c:pt idx="4318">
                  <c:v>43.19</c:v>
                </c:pt>
                <c:pt idx="4319">
                  <c:v>43.2</c:v>
                </c:pt>
                <c:pt idx="4320">
                  <c:v>43.21</c:v>
                </c:pt>
                <c:pt idx="4321">
                  <c:v>43.22</c:v>
                </c:pt>
                <c:pt idx="4322">
                  <c:v>43.23</c:v>
                </c:pt>
                <c:pt idx="4323">
                  <c:v>43.24</c:v>
                </c:pt>
                <c:pt idx="4324">
                  <c:v>43.25</c:v>
                </c:pt>
                <c:pt idx="4325">
                  <c:v>43.26</c:v>
                </c:pt>
                <c:pt idx="4326">
                  <c:v>43.27</c:v>
                </c:pt>
                <c:pt idx="4327">
                  <c:v>43.28</c:v>
                </c:pt>
                <c:pt idx="4328">
                  <c:v>43.29</c:v>
                </c:pt>
                <c:pt idx="4329">
                  <c:v>43.3</c:v>
                </c:pt>
                <c:pt idx="4330">
                  <c:v>43.31</c:v>
                </c:pt>
                <c:pt idx="4331">
                  <c:v>43.32</c:v>
                </c:pt>
                <c:pt idx="4332">
                  <c:v>43.33</c:v>
                </c:pt>
                <c:pt idx="4333">
                  <c:v>43.34</c:v>
                </c:pt>
                <c:pt idx="4334">
                  <c:v>43.35</c:v>
                </c:pt>
                <c:pt idx="4335">
                  <c:v>43.36</c:v>
                </c:pt>
                <c:pt idx="4336">
                  <c:v>43.37</c:v>
                </c:pt>
                <c:pt idx="4337">
                  <c:v>43.38</c:v>
                </c:pt>
                <c:pt idx="4338">
                  <c:v>43.39</c:v>
                </c:pt>
                <c:pt idx="4339">
                  <c:v>43.4</c:v>
                </c:pt>
                <c:pt idx="4340">
                  <c:v>43.41</c:v>
                </c:pt>
                <c:pt idx="4341">
                  <c:v>43.42</c:v>
                </c:pt>
                <c:pt idx="4342">
                  <c:v>43.43</c:v>
                </c:pt>
                <c:pt idx="4343">
                  <c:v>43.44</c:v>
                </c:pt>
                <c:pt idx="4344">
                  <c:v>43.45</c:v>
                </c:pt>
                <c:pt idx="4345">
                  <c:v>43.46</c:v>
                </c:pt>
                <c:pt idx="4346">
                  <c:v>43.47</c:v>
                </c:pt>
                <c:pt idx="4347">
                  <c:v>43.48</c:v>
                </c:pt>
                <c:pt idx="4348">
                  <c:v>43.49</c:v>
                </c:pt>
                <c:pt idx="4349">
                  <c:v>43.5</c:v>
                </c:pt>
                <c:pt idx="4350">
                  <c:v>43.51</c:v>
                </c:pt>
                <c:pt idx="4351">
                  <c:v>43.52</c:v>
                </c:pt>
                <c:pt idx="4352">
                  <c:v>43.53</c:v>
                </c:pt>
                <c:pt idx="4353">
                  <c:v>43.54</c:v>
                </c:pt>
                <c:pt idx="4354">
                  <c:v>43.55</c:v>
                </c:pt>
                <c:pt idx="4355">
                  <c:v>43.56</c:v>
                </c:pt>
                <c:pt idx="4356">
                  <c:v>43.57</c:v>
                </c:pt>
                <c:pt idx="4357">
                  <c:v>43.58</c:v>
                </c:pt>
                <c:pt idx="4358">
                  <c:v>43.59</c:v>
                </c:pt>
                <c:pt idx="4359">
                  <c:v>43.6</c:v>
                </c:pt>
                <c:pt idx="4360">
                  <c:v>43.61</c:v>
                </c:pt>
                <c:pt idx="4361">
                  <c:v>43.62</c:v>
                </c:pt>
                <c:pt idx="4362">
                  <c:v>43.63</c:v>
                </c:pt>
                <c:pt idx="4363">
                  <c:v>43.64</c:v>
                </c:pt>
                <c:pt idx="4364">
                  <c:v>43.65</c:v>
                </c:pt>
                <c:pt idx="4365">
                  <c:v>43.66</c:v>
                </c:pt>
                <c:pt idx="4366">
                  <c:v>43.67</c:v>
                </c:pt>
                <c:pt idx="4367">
                  <c:v>43.68</c:v>
                </c:pt>
                <c:pt idx="4368">
                  <c:v>43.69</c:v>
                </c:pt>
                <c:pt idx="4369">
                  <c:v>43.7</c:v>
                </c:pt>
                <c:pt idx="4370">
                  <c:v>43.71</c:v>
                </c:pt>
                <c:pt idx="4371">
                  <c:v>43.72</c:v>
                </c:pt>
                <c:pt idx="4372">
                  <c:v>43.73</c:v>
                </c:pt>
                <c:pt idx="4373">
                  <c:v>43.74</c:v>
                </c:pt>
                <c:pt idx="4374">
                  <c:v>43.75</c:v>
                </c:pt>
                <c:pt idx="4375">
                  <c:v>43.76</c:v>
                </c:pt>
                <c:pt idx="4376">
                  <c:v>43.77</c:v>
                </c:pt>
                <c:pt idx="4377">
                  <c:v>43.78</c:v>
                </c:pt>
                <c:pt idx="4378">
                  <c:v>43.79</c:v>
                </c:pt>
                <c:pt idx="4379">
                  <c:v>43.8</c:v>
                </c:pt>
                <c:pt idx="4380">
                  <c:v>43.81</c:v>
                </c:pt>
                <c:pt idx="4381">
                  <c:v>43.82</c:v>
                </c:pt>
                <c:pt idx="4382">
                  <c:v>43.83</c:v>
                </c:pt>
                <c:pt idx="4383">
                  <c:v>43.84</c:v>
                </c:pt>
                <c:pt idx="4384">
                  <c:v>43.85</c:v>
                </c:pt>
                <c:pt idx="4385">
                  <c:v>43.86</c:v>
                </c:pt>
                <c:pt idx="4386">
                  <c:v>43.87</c:v>
                </c:pt>
                <c:pt idx="4387">
                  <c:v>43.88</c:v>
                </c:pt>
                <c:pt idx="4388">
                  <c:v>43.89</c:v>
                </c:pt>
                <c:pt idx="4389">
                  <c:v>43.9</c:v>
                </c:pt>
                <c:pt idx="4390">
                  <c:v>43.91</c:v>
                </c:pt>
                <c:pt idx="4391">
                  <c:v>43.92</c:v>
                </c:pt>
                <c:pt idx="4392">
                  <c:v>43.93</c:v>
                </c:pt>
                <c:pt idx="4393">
                  <c:v>43.94</c:v>
                </c:pt>
                <c:pt idx="4394">
                  <c:v>43.95</c:v>
                </c:pt>
                <c:pt idx="4395">
                  <c:v>43.96</c:v>
                </c:pt>
                <c:pt idx="4396">
                  <c:v>43.97</c:v>
                </c:pt>
                <c:pt idx="4397">
                  <c:v>43.98</c:v>
                </c:pt>
                <c:pt idx="4398">
                  <c:v>43.99</c:v>
                </c:pt>
                <c:pt idx="4399">
                  <c:v>44</c:v>
                </c:pt>
                <c:pt idx="4400">
                  <c:v>44.01</c:v>
                </c:pt>
                <c:pt idx="4401">
                  <c:v>44.02</c:v>
                </c:pt>
                <c:pt idx="4402">
                  <c:v>44.03</c:v>
                </c:pt>
                <c:pt idx="4403">
                  <c:v>44.04</c:v>
                </c:pt>
                <c:pt idx="4404">
                  <c:v>44.05</c:v>
                </c:pt>
                <c:pt idx="4405">
                  <c:v>44.06</c:v>
                </c:pt>
                <c:pt idx="4406">
                  <c:v>44.07</c:v>
                </c:pt>
                <c:pt idx="4407">
                  <c:v>44.08</c:v>
                </c:pt>
                <c:pt idx="4408">
                  <c:v>44.09</c:v>
                </c:pt>
                <c:pt idx="4409">
                  <c:v>44.1</c:v>
                </c:pt>
                <c:pt idx="4410">
                  <c:v>44.11</c:v>
                </c:pt>
                <c:pt idx="4411">
                  <c:v>44.12</c:v>
                </c:pt>
                <c:pt idx="4412">
                  <c:v>44.13</c:v>
                </c:pt>
                <c:pt idx="4413">
                  <c:v>44.14</c:v>
                </c:pt>
                <c:pt idx="4414">
                  <c:v>44.15</c:v>
                </c:pt>
                <c:pt idx="4415">
                  <c:v>44.16</c:v>
                </c:pt>
                <c:pt idx="4416">
                  <c:v>44.17</c:v>
                </c:pt>
                <c:pt idx="4417">
                  <c:v>44.18</c:v>
                </c:pt>
                <c:pt idx="4418">
                  <c:v>44.19</c:v>
                </c:pt>
                <c:pt idx="4419">
                  <c:v>44.2</c:v>
                </c:pt>
                <c:pt idx="4420">
                  <c:v>44.21</c:v>
                </c:pt>
                <c:pt idx="4421">
                  <c:v>44.22</c:v>
                </c:pt>
                <c:pt idx="4422">
                  <c:v>44.23</c:v>
                </c:pt>
                <c:pt idx="4423">
                  <c:v>44.24</c:v>
                </c:pt>
                <c:pt idx="4424">
                  <c:v>44.25</c:v>
                </c:pt>
                <c:pt idx="4425">
                  <c:v>44.26</c:v>
                </c:pt>
                <c:pt idx="4426">
                  <c:v>44.27</c:v>
                </c:pt>
                <c:pt idx="4427">
                  <c:v>44.28</c:v>
                </c:pt>
                <c:pt idx="4428">
                  <c:v>44.29</c:v>
                </c:pt>
                <c:pt idx="4429">
                  <c:v>44.3</c:v>
                </c:pt>
                <c:pt idx="4430">
                  <c:v>44.31</c:v>
                </c:pt>
                <c:pt idx="4431">
                  <c:v>44.32</c:v>
                </c:pt>
                <c:pt idx="4432">
                  <c:v>44.33</c:v>
                </c:pt>
                <c:pt idx="4433">
                  <c:v>44.34</c:v>
                </c:pt>
                <c:pt idx="4434">
                  <c:v>44.35</c:v>
                </c:pt>
                <c:pt idx="4435">
                  <c:v>44.36</c:v>
                </c:pt>
                <c:pt idx="4436">
                  <c:v>44.37</c:v>
                </c:pt>
                <c:pt idx="4437">
                  <c:v>44.38</c:v>
                </c:pt>
                <c:pt idx="4438">
                  <c:v>44.39</c:v>
                </c:pt>
                <c:pt idx="4439">
                  <c:v>44.4</c:v>
                </c:pt>
                <c:pt idx="4440">
                  <c:v>44.41</c:v>
                </c:pt>
                <c:pt idx="4441">
                  <c:v>44.42</c:v>
                </c:pt>
                <c:pt idx="4442">
                  <c:v>44.43</c:v>
                </c:pt>
                <c:pt idx="4443">
                  <c:v>44.44</c:v>
                </c:pt>
                <c:pt idx="4444">
                  <c:v>44.45</c:v>
                </c:pt>
                <c:pt idx="4445">
                  <c:v>44.46</c:v>
                </c:pt>
                <c:pt idx="4446">
                  <c:v>44.47</c:v>
                </c:pt>
                <c:pt idx="4447">
                  <c:v>44.48</c:v>
                </c:pt>
                <c:pt idx="4448">
                  <c:v>44.49</c:v>
                </c:pt>
                <c:pt idx="4449">
                  <c:v>44.5</c:v>
                </c:pt>
                <c:pt idx="4450">
                  <c:v>44.51</c:v>
                </c:pt>
                <c:pt idx="4451">
                  <c:v>44.52</c:v>
                </c:pt>
                <c:pt idx="4452">
                  <c:v>44.53</c:v>
                </c:pt>
                <c:pt idx="4453">
                  <c:v>44.54</c:v>
                </c:pt>
                <c:pt idx="4454">
                  <c:v>44.55</c:v>
                </c:pt>
                <c:pt idx="4455">
                  <c:v>44.56</c:v>
                </c:pt>
                <c:pt idx="4456">
                  <c:v>44.57</c:v>
                </c:pt>
                <c:pt idx="4457">
                  <c:v>44.58</c:v>
                </c:pt>
                <c:pt idx="4458">
                  <c:v>44.59</c:v>
                </c:pt>
                <c:pt idx="4459">
                  <c:v>44.6</c:v>
                </c:pt>
                <c:pt idx="4460">
                  <c:v>44.61</c:v>
                </c:pt>
                <c:pt idx="4461">
                  <c:v>44.62</c:v>
                </c:pt>
                <c:pt idx="4462">
                  <c:v>44.63</c:v>
                </c:pt>
                <c:pt idx="4463">
                  <c:v>44.64</c:v>
                </c:pt>
                <c:pt idx="4464">
                  <c:v>44.65</c:v>
                </c:pt>
                <c:pt idx="4465">
                  <c:v>44.66</c:v>
                </c:pt>
                <c:pt idx="4466">
                  <c:v>44.67</c:v>
                </c:pt>
                <c:pt idx="4467">
                  <c:v>44.68</c:v>
                </c:pt>
                <c:pt idx="4468">
                  <c:v>44.69</c:v>
                </c:pt>
                <c:pt idx="4469">
                  <c:v>44.7</c:v>
                </c:pt>
                <c:pt idx="4470">
                  <c:v>44.71</c:v>
                </c:pt>
                <c:pt idx="4471">
                  <c:v>44.72</c:v>
                </c:pt>
                <c:pt idx="4472">
                  <c:v>44.73</c:v>
                </c:pt>
                <c:pt idx="4473">
                  <c:v>44.74</c:v>
                </c:pt>
                <c:pt idx="4474">
                  <c:v>44.75</c:v>
                </c:pt>
                <c:pt idx="4475">
                  <c:v>44.76</c:v>
                </c:pt>
                <c:pt idx="4476">
                  <c:v>44.77</c:v>
                </c:pt>
                <c:pt idx="4477">
                  <c:v>44.78</c:v>
                </c:pt>
                <c:pt idx="4478">
                  <c:v>44.79</c:v>
                </c:pt>
                <c:pt idx="4479">
                  <c:v>44.8</c:v>
                </c:pt>
                <c:pt idx="4480">
                  <c:v>44.81</c:v>
                </c:pt>
                <c:pt idx="4481">
                  <c:v>44.82</c:v>
                </c:pt>
                <c:pt idx="4482">
                  <c:v>44.83</c:v>
                </c:pt>
                <c:pt idx="4483">
                  <c:v>44.84</c:v>
                </c:pt>
                <c:pt idx="4484">
                  <c:v>44.85</c:v>
                </c:pt>
                <c:pt idx="4485">
                  <c:v>44.86</c:v>
                </c:pt>
                <c:pt idx="4486">
                  <c:v>44.87</c:v>
                </c:pt>
                <c:pt idx="4487">
                  <c:v>44.88</c:v>
                </c:pt>
                <c:pt idx="4488">
                  <c:v>44.89</c:v>
                </c:pt>
                <c:pt idx="4489">
                  <c:v>44.9</c:v>
                </c:pt>
                <c:pt idx="4490">
                  <c:v>44.91</c:v>
                </c:pt>
                <c:pt idx="4491">
                  <c:v>44.92</c:v>
                </c:pt>
                <c:pt idx="4492">
                  <c:v>44.93</c:v>
                </c:pt>
                <c:pt idx="4493">
                  <c:v>44.94</c:v>
                </c:pt>
                <c:pt idx="4494">
                  <c:v>44.95</c:v>
                </c:pt>
                <c:pt idx="4495">
                  <c:v>44.96</c:v>
                </c:pt>
                <c:pt idx="4496">
                  <c:v>44.97</c:v>
                </c:pt>
                <c:pt idx="4497">
                  <c:v>44.98</c:v>
                </c:pt>
                <c:pt idx="4498">
                  <c:v>44.99</c:v>
                </c:pt>
                <c:pt idx="4499">
                  <c:v>45</c:v>
                </c:pt>
                <c:pt idx="4500">
                  <c:v>45.01</c:v>
                </c:pt>
                <c:pt idx="4501">
                  <c:v>45.02</c:v>
                </c:pt>
                <c:pt idx="4502">
                  <c:v>45.03</c:v>
                </c:pt>
                <c:pt idx="4503">
                  <c:v>45.04</c:v>
                </c:pt>
                <c:pt idx="4504">
                  <c:v>45.05</c:v>
                </c:pt>
                <c:pt idx="4505">
                  <c:v>45.06</c:v>
                </c:pt>
                <c:pt idx="4506">
                  <c:v>45.07</c:v>
                </c:pt>
                <c:pt idx="4507">
                  <c:v>45.08</c:v>
                </c:pt>
                <c:pt idx="4508">
                  <c:v>45.09</c:v>
                </c:pt>
                <c:pt idx="4509">
                  <c:v>45.1</c:v>
                </c:pt>
                <c:pt idx="4510">
                  <c:v>45.11</c:v>
                </c:pt>
                <c:pt idx="4511">
                  <c:v>45.12</c:v>
                </c:pt>
                <c:pt idx="4512">
                  <c:v>45.13</c:v>
                </c:pt>
                <c:pt idx="4513">
                  <c:v>45.14</c:v>
                </c:pt>
                <c:pt idx="4514">
                  <c:v>45.15</c:v>
                </c:pt>
                <c:pt idx="4515">
                  <c:v>45.16</c:v>
                </c:pt>
                <c:pt idx="4516">
                  <c:v>45.17</c:v>
                </c:pt>
                <c:pt idx="4517">
                  <c:v>45.18</c:v>
                </c:pt>
                <c:pt idx="4518">
                  <c:v>45.19</c:v>
                </c:pt>
                <c:pt idx="4519">
                  <c:v>45.2</c:v>
                </c:pt>
                <c:pt idx="4520">
                  <c:v>45.21</c:v>
                </c:pt>
                <c:pt idx="4521">
                  <c:v>45.22</c:v>
                </c:pt>
                <c:pt idx="4522">
                  <c:v>45.23</c:v>
                </c:pt>
                <c:pt idx="4523">
                  <c:v>45.24</c:v>
                </c:pt>
                <c:pt idx="4524">
                  <c:v>45.25</c:v>
                </c:pt>
                <c:pt idx="4525">
                  <c:v>45.26</c:v>
                </c:pt>
                <c:pt idx="4526">
                  <c:v>45.27</c:v>
                </c:pt>
                <c:pt idx="4527">
                  <c:v>45.28</c:v>
                </c:pt>
                <c:pt idx="4528">
                  <c:v>45.29</c:v>
                </c:pt>
                <c:pt idx="4529">
                  <c:v>45.3</c:v>
                </c:pt>
                <c:pt idx="4530">
                  <c:v>45.31</c:v>
                </c:pt>
                <c:pt idx="4531">
                  <c:v>45.32</c:v>
                </c:pt>
                <c:pt idx="4532">
                  <c:v>45.33</c:v>
                </c:pt>
                <c:pt idx="4533">
                  <c:v>45.34</c:v>
                </c:pt>
                <c:pt idx="4534">
                  <c:v>45.35</c:v>
                </c:pt>
                <c:pt idx="4535">
                  <c:v>45.36</c:v>
                </c:pt>
                <c:pt idx="4536">
                  <c:v>45.37</c:v>
                </c:pt>
                <c:pt idx="4537">
                  <c:v>45.38</c:v>
                </c:pt>
                <c:pt idx="4538">
                  <c:v>45.39</c:v>
                </c:pt>
                <c:pt idx="4539">
                  <c:v>45.4</c:v>
                </c:pt>
                <c:pt idx="4540">
                  <c:v>45.41</c:v>
                </c:pt>
                <c:pt idx="4541">
                  <c:v>45.42</c:v>
                </c:pt>
                <c:pt idx="4542">
                  <c:v>45.43</c:v>
                </c:pt>
                <c:pt idx="4543">
                  <c:v>45.44</c:v>
                </c:pt>
                <c:pt idx="4544">
                  <c:v>45.45</c:v>
                </c:pt>
                <c:pt idx="4545">
                  <c:v>45.46</c:v>
                </c:pt>
                <c:pt idx="4546">
                  <c:v>45.47</c:v>
                </c:pt>
                <c:pt idx="4547">
                  <c:v>45.48</c:v>
                </c:pt>
                <c:pt idx="4548">
                  <c:v>45.49</c:v>
                </c:pt>
                <c:pt idx="4549">
                  <c:v>45.5</c:v>
                </c:pt>
                <c:pt idx="4550">
                  <c:v>45.51</c:v>
                </c:pt>
                <c:pt idx="4551">
                  <c:v>45.52</c:v>
                </c:pt>
                <c:pt idx="4552">
                  <c:v>45.53</c:v>
                </c:pt>
                <c:pt idx="4553">
                  <c:v>45.54</c:v>
                </c:pt>
                <c:pt idx="4554">
                  <c:v>45.55</c:v>
                </c:pt>
                <c:pt idx="4555">
                  <c:v>45.56</c:v>
                </c:pt>
                <c:pt idx="4556">
                  <c:v>45.57</c:v>
                </c:pt>
                <c:pt idx="4557">
                  <c:v>45.58</c:v>
                </c:pt>
                <c:pt idx="4558">
                  <c:v>45.59</c:v>
                </c:pt>
                <c:pt idx="4559">
                  <c:v>45.6</c:v>
                </c:pt>
                <c:pt idx="4560">
                  <c:v>45.61</c:v>
                </c:pt>
                <c:pt idx="4561">
                  <c:v>45.62</c:v>
                </c:pt>
                <c:pt idx="4562">
                  <c:v>45.63</c:v>
                </c:pt>
                <c:pt idx="4563">
                  <c:v>45.64</c:v>
                </c:pt>
                <c:pt idx="4564">
                  <c:v>45.65</c:v>
                </c:pt>
                <c:pt idx="4565">
                  <c:v>45.66</c:v>
                </c:pt>
                <c:pt idx="4566">
                  <c:v>45.67</c:v>
                </c:pt>
                <c:pt idx="4567">
                  <c:v>45.68</c:v>
                </c:pt>
                <c:pt idx="4568">
                  <c:v>45.69</c:v>
                </c:pt>
                <c:pt idx="4569">
                  <c:v>45.7</c:v>
                </c:pt>
                <c:pt idx="4570">
                  <c:v>45.71</c:v>
                </c:pt>
                <c:pt idx="4571">
                  <c:v>45.72</c:v>
                </c:pt>
                <c:pt idx="4572">
                  <c:v>45.73</c:v>
                </c:pt>
                <c:pt idx="4573">
                  <c:v>45.74</c:v>
                </c:pt>
                <c:pt idx="4574">
                  <c:v>45.75</c:v>
                </c:pt>
                <c:pt idx="4575">
                  <c:v>45.76</c:v>
                </c:pt>
                <c:pt idx="4576">
                  <c:v>45.77</c:v>
                </c:pt>
                <c:pt idx="4577">
                  <c:v>45.78</c:v>
                </c:pt>
                <c:pt idx="4578">
                  <c:v>45.79</c:v>
                </c:pt>
                <c:pt idx="4579">
                  <c:v>45.8</c:v>
                </c:pt>
                <c:pt idx="4580">
                  <c:v>45.81</c:v>
                </c:pt>
                <c:pt idx="4581">
                  <c:v>45.82</c:v>
                </c:pt>
                <c:pt idx="4582">
                  <c:v>45.83</c:v>
                </c:pt>
                <c:pt idx="4583">
                  <c:v>45.84</c:v>
                </c:pt>
                <c:pt idx="4584">
                  <c:v>45.85</c:v>
                </c:pt>
                <c:pt idx="4585">
                  <c:v>45.86</c:v>
                </c:pt>
                <c:pt idx="4586">
                  <c:v>45.87</c:v>
                </c:pt>
                <c:pt idx="4587">
                  <c:v>45.88</c:v>
                </c:pt>
                <c:pt idx="4588">
                  <c:v>45.89</c:v>
                </c:pt>
                <c:pt idx="4589">
                  <c:v>45.9</c:v>
                </c:pt>
                <c:pt idx="4590">
                  <c:v>45.91</c:v>
                </c:pt>
                <c:pt idx="4591">
                  <c:v>45.92</c:v>
                </c:pt>
                <c:pt idx="4592">
                  <c:v>45.93</c:v>
                </c:pt>
                <c:pt idx="4593">
                  <c:v>45.94</c:v>
                </c:pt>
                <c:pt idx="4594">
                  <c:v>45.95</c:v>
                </c:pt>
                <c:pt idx="4595">
                  <c:v>45.96</c:v>
                </c:pt>
                <c:pt idx="4596">
                  <c:v>45.97</c:v>
                </c:pt>
                <c:pt idx="4597">
                  <c:v>45.98</c:v>
                </c:pt>
                <c:pt idx="4598">
                  <c:v>45.99</c:v>
                </c:pt>
                <c:pt idx="4599">
                  <c:v>46</c:v>
                </c:pt>
                <c:pt idx="4600">
                  <c:v>46.01</c:v>
                </c:pt>
                <c:pt idx="4601">
                  <c:v>46.02</c:v>
                </c:pt>
                <c:pt idx="4602">
                  <c:v>46.03</c:v>
                </c:pt>
                <c:pt idx="4603">
                  <c:v>46.04</c:v>
                </c:pt>
                <c:pt idx="4604">
                  <c:v>46.05</c:v>
                </c:pt>
                <c:pt idx="4605">
                  <c:v>46.06</c:v>
                </c:pt>
                <c:pt idx="4606">
                  <c:v>46.07</c:v>
                </c:pt>
                <c:pt idx="4607">
                  <c:v>46.08</c:v>
                </c:pt>
                <c:pt idx="4608">
                  <c:v>46.09</c:v>
                </c:pt>
                <c:pt idx="4609">
                  <c:v>46.1</c:v>
                </c:pt>
                <c:pt idx="4610">
                  <c:v>46.11</c:v>
                </c:pt>
                <c:pt idx="4611">
                  <c:v>46.12</c:v>
                </c:pt>
                <c:pt idx="4612">
                  <c:v>46.13</c:v>
                </c:pt>
                <c:pt idx="4613">
                  <c:v>46.14</c:v>
                </c:pt>
                <c:pt idx="4614">
                  <c:v>46.15</c:v>
                </c:pt>
                <c:pt idx="4615">
                  <c:v>46.16</c:v>
                </c:pt>
                <c:pt idx="4616">
                  <c:v>46.17</c:v>
                </c:pt>
                <c:pt idx="4617">
                  <c:v>46.18</c:v>
                </c:pt>
                <c:pt idx="4618">
                  <c:v>46.19</c:v>
                </c:pt>
                <c:pt idx="4619">
                  <c:v>46.2</c:v>
                </c:pt>
                <c:pt idx="4620">
                  <c:v>46.21</c:v>
                </c:pt>
                <c:pt idx="4621">
                  <c:v>46.22</c:v>
                </c:pt>
                <c:pt idx="4622">
                  <c:v>46.23</c:v>
                </c:pt>
                <c:pt idx="4623">
                  <c:v>46.24</c:v>
                </c:pt>
                <c:pt idx="4624">
                  <c:v>46.25</c:v>
                </c:pt>
                <c:pt idx="4625">
                  <c:v>46.26</c:v>
                </c:pt>
                <c:pt idx="4626">
                  <c:v>46.27</c:v>
                </c:pt>
                <c:pt idx="4627">
                  <c:v>46.28</c:v>
                </c:pt>
                <c:pt idx="4628">
                  <c:v>46.29</c:v>
                </c:pt>
                <c:pt idx="4629">
                  <c:v>46.3</c:v>
                </c:pt>
                <c:pt idx="4630">
                  <c:v>46.31</c:v>
                </c:pt>
                <c:pt idx="4631">
                  <c:v>46.32</c:v>
                </c:pt>
                <c:pt idx="4632">
                  <c:v>46.33</c:v>
                </c:pt>
                <c:pt idx="4633">
                  <c:v>46.34</c:v>
                </c:pt>
                <c:pt idx="4634">
                  <c:v>46.35</c:v>
                </c:pt>
                <c:pt idx="4635">
                  <c:v>46.36</c:v>
                </c:pt>
                <c:pt idx="4636">
                  <c:v>46.37</c:v>
                </c:pt>
                <c:pt idx="4637">
                  <c:v>46.38</c:v>
                </c:pt>
                <c:pt idx="4638">
                  <c:v>46.39</c:v>
                </c:pt>
                <c:pt idx="4639">
                  <c:v>46.4</c:v>
                </c:pt>
                <c:pt idx="4640">
                  <c:v>46.41</c:v>
                </c:pt>
                <c:pt idx="4641">
                  <c:v>46.42</c:v>
                </c:pt>
                <c:pt idx="4642">
                  <c:v>46.43</c:v>
                </c:pt>
                <c:pt idx="4643">
                  <c:v>46.44</c:v>
                </c:pt>
                <c:pt idx="4644">
                  <c:v>46.45</c:v>
                </c:pt>
                <c:pt idx="4645">
                  <c:v>46.46</c:v>
                </c:pt>
                <c:pt idx="4646">
                  <c:v>46.47</c:v>
                </c:pt>
                <c:pt idx="4647">
                  <c:v>46.48</c:v>
                </c:pt>
                <c:pt idx="4648">
                  <c:v>46.49</c:v>
                </c:pt>
                <c:pt idx="4649">
                  <c:v>46.5</c:v>
                </c:pt>
                <c:pt idx="4650">
                  <c:v>46.51</c:v>
                </c:pt>
                <c:pt idx="4651">
                  <c:v>46.52</c:v>
                </c:pt>
                <c:pt idx="4652">
                  <c:v>46.53</c:v>
                </c:pt>
                <c:pt idx="4653">
                  <c:v>46.54</c:v>
                </c:pt>
                <c:pt idx="4654">
                  <c:v>46.55</c:v>
                </c:pt>
                <c:pt idx="4655">
                  <c:v>46.56</c:v>
                </c:pt>
                <c:pt idx="4656">
                  <c:v>46.57</c:v>
                </c:pt>
                <c:pt idx="4657">
                  <c:v>46.58</c:v>
                </c:pt>
                <c:pt idx="4658">
                  <c:v>46.59</c:v>
                </c:pt>
                <c:pt idx="4659">
                  <c:v>46.6</c:v>
                </c:pt>
                <c:pt idx="4660">
                  <c:v>46.61</c:v>
                </c:pt>
                <c:pt idx="4661">
                  <c:v>46.62</c:v>
                </c:pt>
                <c:pt idx="4662">
                  <c:v>46.63</c:v>
                </c:pt>
                <c:pt idx="4663">
                  <c:v>46.64</c:v>
                </c:pt>
                <c:pt idx="4664">
                  <c:v>46.65</c:v>
                </c:pt>
                <c:pt idx="4665">
                  <c:v>46.66</c:v>
                </c:pt>
                <c:pt idx="4666">
                  <c:v>46.67</c:v>
                </c:pt>
                <c:pt idx="4667">
                  <c:v>46.68</c:v>
                </c:pt>
                <c:pt idx="4668">
                  <c:v>46.69</c:v>
                </c:pt>
                <c:pt idx="4669">
                  <c:v>46.7</c:v>
                </c:pt>
                <c:pt idx="4670">
                  <c:v>46.71</c:v>
                </c:pt>
                <c:pt idx="4671">
                  <c:v>46.72</c:v>
                </c:pt>
                <c:pt idx="4672">
                  <c:v>46.73</c:v>
                </c:pt>
                <c:pt idx="4673">
                  <c:v>46.74</c:v>
                </c:pt>
                <c:pt idx="4674">
                  <c:v>46.75</c:v>
                </c:pt>
                <c:pt idx="4675">
                  <c:v>46.76</c:v>
                </c:pt>
                <c:pt idx="4676">
                  <c:v>46.77</c:v>
                </c:pt>
                <c:pt idx="4677">
                  <c:v>46.78</c:v>
                </c:pt>
                <c:pt idx="4678">
                  <c:v>46.79</c:v>
                </c:pt>
                <c:pt idx="4679">
                  <c:v>46.8</c:v>
                </c:pt>
                <c:pt idx="4680">
                  <c:v>46.81</c:v>
                </c:pt>
                <c:pt idx="4681">
                  <c:v>46.82</c:v>
                </c:pt>
                <c:pt idx="4682">
                  <c:v>46.83</c:v>
                </c:pt>
                <c:pt idx="4683">
                  <c:v>46.84</c:v>
                </c:pt>
                <c:pt idx="4684">
                  <c:v>46.85</c:v>
                </c:pt>
                <c:pt idx="4685">
                  <c:v>46.86</c:v>
                </c:pt>
                <c:pt idx="4686">
                  <c:v>46.87</c:v>
                </c:pt>
                <c:pt idx="4687">
                  <c:v>46.88</c:v>
                </c:pt>
                <c:pt idx="4688">
                  <c:v>46.89</c:v>
                </c:pt>
                <c:pt idx="4689">
                  <c:v>46.9</c:v>
                </c:pt>
                <c:pt idx="4690">
                  <c:v>46.91</c:v>
                </c:pt>
                <c:pt idx="4691">
                  <c:v>46.92</c:v>
                </c:pt>
                <c:pt idx="4692">
                  <c:v>46.93</c:v>
                </c:pt>
                <c:pt idx="4693">
                  <c:v>46.94</c:v>
                </c:pt>
                <c:pt idx="4694">
                  <c:v>46.95</c:v>
                </c:pt>
                <c:pt idx="4695">
                  <c:v>46.96</c:v>
                </c:pt>
                <c:pt idx="4696">
                  <c:v>46.97</c:v>
                </c:pt>
                <c:pt idx="4697">
                  <c:v>46.98</c:v>
                </c:pt>
                <c:pt idx="4698">
                  <c:v>46.99</c:v>
                </c:pt>
                <c:pt idx="4699">
                  <c:v>47</c:v>
                </c:pt>
                <c:pt idx="4700">
                  <c:v>47.01</c:v>
                </c:pt>
                <c:pt idx="4701">
                  <c:v>47.02</c:v>
                </c:pt>
                <c:pt idx="4702">
                  <c:v>47.03</c:v>
                </c:pt>
                <c:pt idx="4703">
                  <c:v>47.04</c:v>
                </c:pt>
                <c:pt idx="4704">
                  <c:v>47.05</c:v>
                </c:pt>
                <c:pt idx="4705">
                  <c:v>47.06</c:v>
                </c:pt>
                <c:pt idx="4706">
                  <c:v>47.07</c:v>
                </c:pt>
                <c:pt idx="4707">
                  <c:v>47.08</c:v>
                </c:pt>
                <c:pt idx="4708">
                  <c:v>47.09</c:v>
                </c:pt>
                <c:pt idx="4709">
                  <c:v>47.1</c:v>
                </c:pt>
                <c:pt idx="4710">
                  <c:v>47.11</c:v>
                </c:pt>
                <c:pt idx="4711">
                  <c:v>47.12</c:v>
                </c:pt>
                <c:pt idx="4712">
                  <c:v>47.13</c:v>
                </c:pt>
                <c:pt idx="4713">
                  <c:v>47.14</c:v>
                </c:pt>
                <c:pt idx="4714">
                  <c:v>47.15</c:v>
                </c:pt>
                <c:pt idx="4715">
                  <c:v>47.16</c:v>
                </c:pt>
                <c:pt idx="4716">
                  <c:v>47.17</c:v>
                </c:pt>
                <c:pt idx="4717">
                  <c:v>47.18</c:v>
                </c:pt>
                <c:pt idx="4718">
                  <c:v>47.19</c:v>
                </c:pt>
                <c:pt idx="4719">
                  <c:v>47.2</c:v>
                </c:pt>
                <c:pt idx="4720">
                  <c:v>47.21</c:v>
                </c:pt>
                <c:pt idx="4721">
                  <c:v>47.22</c:v>
                </c:pt>
                <c:pt idx="4722">
                  <c:v>47.23</c:v>
                </c:pt>
                <c:pt idx="4723">
                  <c:v>47.24</c:v>
                </c:pt>
                <c:pt idx="4724">
                  <c:v>47.25</c:v>
                </c:pt>
                <c:pt idx="4725">
                  <c:v>47.26</c:v>
                </c:pt>
                <c:pt idx="4726">
                  <c:v>47.27</c:v>
                </c:pt>
                <c:pt idx="4727">
                  <c:v>47.28</c:v>
                </c:pt>
                <c:pt idx="4728">
                  <c:v>47.29</c:v>
                </c:pt>
                <c:pt idx="4729">
                  <c:v>47.3</c:v>
                </c:pt>
                <c:pt idx="4730">
                  <c:v>47.31</c:v>
                </c:pt>
                <c:pt idx="4731">
                  <c:v>47.32</c:v>
                </c:pt>
                <c:pt idx="4732">
                  <c:v>47.33</c:v>
                </c:pt>
                <c:pt idx="4733">
                  <c:v>47.34</c:v>
                </c:pt>
                <c:pt idx="4734">
                  <c:v>47.35</c:v>
                </c:pt>
                <c:pt idx="4735">
                  <c:v>47.36</c:v>
                </c:pt>
                <c:pt idx="4736">
                  <c:v>47.37</c:v>
                </c:pt>
                <c:pt idx="4737">
                  <c:v>47.38</c:v>
                </c:pt>
                <c:pt idx="4738">
                  <c:v>47.39</c:v>
                </c:pt>
                <c:pt idx="4739">
                  <c:v>47.4</c:v>
                </c:pt>
                <c:pt idx="4740">
                  <c:v>47.41</c:v>
                </c:pt>
                <c:pt idx="4741">
                  <c:v>47.42</c:v>
                </c:pt>
                <c:pt idx="4742">
                  <c:v>47.43</c:v>
                </c:pt>
                <c:pt idx="4743">
                  <c:v>47.44</c:v>
                </c:pt>
                <c:pt idx="4744">
                  <c:v>47.45</c:v>
                </c:pt>
                <c:pt idx="4745">
                  <c:v>47.46</c:v>
                </c:pt>
                <c:pt idx="4746">
                  <c:v>47.47</c:v>
                </c:pt>
                <c:pt idx="4747">
                  <c:v>47.48</c:v>
                </c:pt>
                <c:pt idx="4748">
                  <c:v>47.49</c:v>
                </c:pt>
                <c:pt idx="4749">
                  <c:v>47.5</c:v>
                </c:pt>
                <c:pt idx="4750">
                  <c:v>47.51</c:v>
                </c:pt>
                <c:pt idx="4751">
                  <c:v>47.52</c:v>
                </c:pt>
                <c:pt idx="4752">
                  <c:v>47.53</c:v>
                </c:pt>
                <c:pt idx="4753">
                  <c:v>47.54</c:v>
                </c:pt>
                <c:pt idx="4754">
                  <c:v>47.55</c:v>
                </c:pt>
                <c:pt idx="4755">
                  <c:v>47.56</c:v>
                </c:pt>
                <c:pt idx="4756">
                  <c:v>47.57</c:v>
                </c:pt>
                <c:pt idx="4757">
                  <c:v>47.58</c:v>
                </c:pt>
                <c:pt idx="4758">
                  <c:v>47.59</c:v>
                </c:pt>
                <c:pt idx="4759">
                  <c:v>47.6</c:v>
                </c:pt>
                <c:pt idx="4760">
                  <c:v>47.61</c:v>
                </c:pt>
                <c:pt idx="4761">
                  <c:v>47.62</c:v>
                </c:pt>
                <c:pt idx="4762">
                  <c:v>47.63</c:v>
                </c:pt>
                <c:pt idx="4763">
                  <c:v>47.64</c:v>
                </c:pt>
                <c:pt idx="4764">
                  <c:v>47.65</c:v>
                </c:pt>
                <c:pt idx="4765">
                  <c:v>47.66</c:v>
                </c:pt>
                <c:pt idx="4766">
                  <c:v>47.67</c:v>
                </c:pt>
                <c:pt idx="4767">
                  <c:v>47.68</c:v>
                </c:pt>
                <c:pt idx="4768">
                  <c:v>47.69</c:v>
                </c:pt>
                <c:pt idx="4769">
                  <c:v>47.7</c:v>
                </c:pt>
                <c:pt idx="4770">
                  <c:v>47.71</c:v>
                </c:pt>
                <c:pt idx="4771">
                  <c:v>47.72</c:v>
                </c:pt>
                <c:pt idx="4772">
                  <c:v>47.73</c:v>
                </c:pt>
                <c:pt idx="4773">
                  <c:v>47.74</c:v>
                </c:pt>
                <c:pt idx="4774">
                  <c:v>47.75</c:v>
                </c:pt>
                <c:pt idx="4775">
                  <c:v>47.76</c:v>
                </c:pt>
                <c:pt idx="4776">
                  <c:v>47.77</c:v>
                </c:pt>
                <c:pt idx="4777">
                  <c:v>47.78</c:v>
                </c:pt>
                <c:pt idx="4778">
                  <c:v>47.79</c:v>
                </c:pt>
                <c:pt idx="4779">
                  <c:v>47.8</c:v>
                </c:pt>
                <c:pt idx="4780">
                  <c:v>47.81</c:v>
                </c:pt>
                <c:pt idx="4781">
                  <c:v>47.82</c:v>
                </c:pt>
                <c:pt idx="4782">
                  <c:v>47.83</c:v>
                </c:pt>
                <c:pt idx="4783">
                  <c:v>47.84</c:v>
                </c:pt>
                <c:pt idx="4784">
                  <c:v>47.85</c:v>
                </c:pt>
                <c:pt idx="4785">
                  <c:v>47.86</c:v>
                </c:pt>
                <c:pt idx="4786">
                  <c:v>47.87</c:v>
                </c:pt>
                <c:pt idx="4787">
                  <c:v>47.88</c:v>
                </c:pt>
                <c:pt idx="4788">
                  <c:v>47.89</c:v>
                </c:pt>
                <c:pt idx="4789">
                  <c:v>47.9</c:v>
                </c:pt>
                <c:pt idx="4790">
                  <c:v>47.91</c:v>
                </c:pt>
                <c:pt idx="4791">
                  <c:v>47.92</c:v>
                </c:pt>
                <c:pt idx="4792">
                  <c:v>47.93</c:v>
                </c:pt>
                <c:pt idx="4793">
                  <c:v>47.94</c:v>
                </c:pt>
                <c:pt idx="4794">
                  <c:v>47.95</c:v>
                </c:pt>
                <c:pt idx="4795">
                  <c:v>47.96</c:v>
                </c:pt>
                <c:pt idx="4796">
                  <c:v>47.97</c:v>
                </c:pt>
                <c:pt idx="4797">
                  <c:v>47.98</c:v>
                </c:pt>
                <c:pt idx="4798">
                  <c:v>47.99</c:v>
                </c:pt>
                <c:pt idx="4799">
                  <c:v>48</c:v>
                </c:pt>
                <c:pt idx="4800">
                  <c:v>48.01</c:v>
                </c:pt>
                <c:pt idx="4801">
                  <c:v>48.02</c:v>
                </c:pt>
                <c:pt idx="4802">
                  <c:v>48.03</c:v>
                </c:pt>
                <c:pt idx="4803">
                  <c:v>48.04</c:v>
                </c:pt>
                <c:pt idx="4804">
                  <c:v>48.05</c:v>
                </c:pt>
                <c:pt idx="4805">
                  <c:v>48.06</c:v>
                </c:pt>
                <c:pt idx="4806">
                  <c:v>48.07</c:v>
                </c:pt>
                <c:pt idx="4807">
                  <c:v>48.08</c:v>
                </c:pt>
                <c:pt idx="4808">
                  <c:v>48.09</c:v>
                </c:pt>
                <c:pt idx="4809">
                  <c:v>48.1</c:v>
                </c:pt>
                <c:pt idx="4810">
                  <c:v>48.11</c:v>
                </c:pt>
                <c:pt idx="4811">
                  <c:v>48.12</c:v>
                </c:pt>
                <c:pt idx="4812">
                  <c:v>48.13</c:v>
                </c:pt>
                <c:pt idx="4813">
                  <c:v>48.14</c:v>
                </c:pt>
                <c:pt idx="4814">
                  <c:v>48.15</c:v>
                </c:pt>
                <c:pt idx="4815">
                  <c:v>48.16</c:v>
                </c:pt>
                <c:pt idx="4816">
                  <c:v>48.17</c:v>
                </c:pt>
                <c:pt idx="4817">
                  <c:v>48.18</c:v>
                </c:pt>
                <c:pt idx="4818">
                  <c:v>48.19</c:v>
                </c:pt>
                <c:pt idx="4819">
                  <c:v>48.2</c:v>
                </c:pt>
                <c:pt idx="4820">
                  <c:v>48.21</c:v>
                </c:pt>
                <c:pt idx="4821">
                  <c:v>48.22</c:v>
                </c:pt>
                <c:pt idx="4822">
                  <c:v>48.23</c:v>
                </c:pt>
                <c:pt idx="4823">
                  <c:v>48.24</c:v>
                </c:pt>
                <c:pt idx="4824">
                  <c:v>48.25</c:v>
                </c:pt>
                <c:pt idx="4825">
                  <c:v>48.26</c:v>
                </c:pt>
                <c:pt idx="4826">
                  <c:v>48.27</c:v>
                </c:pt>
                <c:pt idx="4827">
                  <c:v>48.28</c:v>
                </c:pt>
                <c:pt idx="4828">
                  <c:v>48.29</c:v>
                </c:pt>
                <c:pt idx="4829">
                  <c:v>48.3</c:v>
                </c:pt>
                <c:pt idx="4830">
                  <c:v>48.31</c:v>
                </c:pt>
                <c:pt idx="4831">
                  <c:v>48.32</c:v>
                </c:pt>
                <c:pt idx="4832">
                  <c:v>48.33</c:v>
                </c:pt>
                <c:pt idx="4833">
                  <c:v>48.34</c:v>
                </c:pt>
                <c:pt idx="4834">
                  <c:v>48.35</c:v>
                </c:pt>
                <c:pt idx="4835">
                  <c:v>48.36</c:v>
                </c:pt>
                <c:pt idx="4836">
                  <c:v>48.37</c:v>
                </c:pt>
                <c:pt idx="4837">
                  <c:v>48.38</c:v>
                </c:pt>
                <c:pt idx="4838">
                  <c:v>48.39</c:v>
                </c:pt>
                <c:pt idx="4839">
                  <c:v>48.4</c:v>
                </c:pt>
                <c:pt idx="4840">
                  <c:v>48.41</c:v>
                </c:pt>
                <c:pt idx="4841">
                  <c:v>48.42</c:v>
                </c:pt>
                <c:pt idx="4842">
                  <c:v>48.43</c:v>
                </c:pt>
                <c:pt idx="4843">
                  <c:v>48.44</c:v>
                </c:pt>
                <c:pt idx="4844">
                  <c:v>48.45</c:v>
                </c:pt>
                <c:pt idx="4845">
                  <c:v>48.46</c:v>
                </c:pt>
                <c:pt idx="4846">
                  <c:v>48.47</c:v>
                </c:pt>
                <c:pt idx="4847">
                  <c:v>48.48</c:v>
                </c:pt>
                <c:pt idx="4848">
                  <c:v>48.49</c:v>
                </c:pt>
                <c:pt idx="4849">
                  <c:v>48.5</c:v>
                </c:pt>
                <c:pt idx="4850">
                  <c:v>48.51</c:v>
                </c:pt>
                <c:pt idx="4851">
                  <c:v>48.52</c:v>
                </c:pt>
                <c:pt idx="4852">
                  <c:v>48.53</c:v>
                </c:pt>
                <c:pt idx="4853">
                  <c:v>48.54</c:v>
                </c:pt>
                <c:pt idx="4854">
                  <c:v>48.55</c:v>
                </c:pt>
                <c:pt idx="4855">
                  <c:v>48.56</c:v>
                </c:pt>
                <c:pt idx="4856">
                  <c:v>48.57</c:v>
                </c:pt>
                <c:pt idx="4857">
                  <c:v>48.58</c:v>
                </c:pt>
                <c:pt idx="4858">
                  <c:v>48.59</c:v>
                </c:pt>
                <c:pt idx="4859">
                  <c:v>48.6</c:v>
                </c:pt>
                <c:pt idx="4860">
                  <c:v>48.61</c:v>
                </c:pt>
                <c:pt idx="4861">
                  <c:v>48.62</c:v>
                </c:pt>
                <c:pt idx="4862">
                  <c:v>48.63</c:v>
                </c:pt>
                <c:pt idx="4863">
                  <c:v>48.64</c:v>
                </c:pt>
                <c:pt idx="4864">
                  <c:v>48.65</c:v>
                </c:pt>
                <c:pt idx="4865">
                  <c:v>48.66</c:v>
                </c:pt>
                <c:pt idx="4866">
                  <c:v>48.67</c:v>
                </c:pt>
                <c:pt idx="4867">
                  <c:v>48.68</c:v>
                </c:pt>
                <c:pt idx="4868">
                  <c:v>48.69</c:v>
                </c:pt>
                <c:pt idx="4869">
                  <c:v>48.7</c:v>
                </c:pt>
                <c:pt idx="4870">
                  <c:v>48.71</c:v>
                </c:pt>
                <c:pt idx="4871">
                  <c:v>48.72</c:v>
                </c:pt>
                <c:pt idx="4872">
                  <c:v>48.73</c:v>
                </c:pt>
                <c:pt idx="4873">
                  <c:v>48.74</c:v>
                </c:pt>
                <c:pt idx="4874">
                  <c:v>48.75</c:v>
                </c:pt>
                <c:pt idx="4875">
                  <c:v>48.76</c:v>
                </c:pt>
                <c:pt idx="4876">
                  <c:v>48.77</c:v>
                </c:pt>
                <c:pt idx="4877">
                  <c:v>48.78</c:v>
                </c:pt>
                <c:pt idx="4878">
                  <c:v>48.79</c:v>
                </c:pt>
                <c:pt idx="4879">
                  <c:v>48.8</c:v>
                </c:pt>
                <c:pt idx="4880">
                  <c:v>48.81</c:v>
                </c:pt>
                <c:pt idx="4881">
                  <c:v>48.82</c:v>
                </c:pt>
                <c:pt idx="4882">
                  <c:v>48.83</c:v>
                </c:pt>
                <c:pt idx="4883">
                  <c:v>48.84</c:v>
                </c:pt>
                <c:pt idx="4884">
                  <c:v>48.85</c:v>
                </c:pt>
                <c:pt idx="4885">
                  <c:v>48.86</c:v>
                </c:pt>
                <c:pt idx="4886">
                  <c:v>48.87</c:v>
                </c:pt>
                <c:pt idx="4887">
                  <c:v>48.88</c:v>
                </c:pt>
                <c:pt idx="4888">
                  <c:v>48.89</c:v>
                </c:pt>
                <c:pt idx="4889">
                  <c:v>48.9</c:v>
                </c:pt>
                <c:pt idx="4890">
                  <c:v>48.91</c:v>
                </c:pt>
                <c:pt idx="4891">
                  <c:v>48.92</c:v>
                </c:pt>
                <c:pt idx="4892">
                  <c:v>48.93</c:v>
                </c:pt>
                <c:pt idx="4893">
                  <c:v>48.94</c:v>
                </c:pt>
                <c:pt idx="4894">
                  <c:v>48.95</c:v>
                </c:pt>
                <c:pt idx="4895">
                  <c:v>48.96</c:v>
                </c:pt>
                <c:pt idx="4896">
                  <c:v>48.97</c:v>
                </c:pt>
                <c:pt idx="4897">
                  <c:v>48.98</c:v>
                </c:pt>
                <c:pt idx="4898">
                  <c:v>48.99</c:v>
                </c:pt>
                <c:pt idx="4899">
                  <c:v>49</c:v>
                </c:pt>
                <c:pt idx="4900">
                  <c:v>49.01</c:v>
                </c:pt>
                <c:pt idx="4901">
                  <c:v>49.02</c:v>
                </c:pt>
                <c:pt idx="4902">
                  <c:v>49.03</c:v>
                </c:pt>
                <c:pt idx="4903">
                  <c:v>49.04</c:v>
                </c:pt>
                <c:pt idx="4904">
                  <c:v>49.05</c:v>
                </c:pt>
                <c:pt idx="4905">
                  <c:v>49.06</c:v>
                </c:pt>
                <c:pt idx="4906">
                  <c:v>49.07</c:v>
                </c:pt>
                <c:pt idx="4907">
                  <c:v>49.08</c:v>
                </c:pt>
                <c:pt idx="4908">
                  <c:v>49.09</c:v>
                </c:pt>
                <c:pt idx="4909">
                  <c:v>49.1</c:v>
                </c:pt>
                <c:pt idx="4910">
                  <c:v>49.11</c:v>
                </c:pt>
                <c:pt idx="4911">
                  <c:v>49.12</c:v>
                </c:pt>
                <c:pt idx="4912">
                  <c:v>49.13</c:v>
                </c:pt>
                <c:pt idx="4913">
                  <c:v>49.14</c:v>
                </c:pt>
                <c:pt idx="4914">
                  <c:v>49.15</c:v>
                </c:pt>
                <c:pt idx="4915">
                  <c:v>49.16</c:v>
                </c:pt>
                <c:pt idx="4916">
                  <c:v>49.17</c:v>
                </c:pt>
                <c:pt idx="4917">
                  <c:v>49.18</c:v>
                </c:pt>
                <c:pt idx="4918">
                  <c:v>49.19</c:v>
                </c:pt>
                <c:pt idx="4919">
                  <c:v>49.2</c:v>
                </c:pt>
                <c:pt idx="4920">
                  <c:v>49.21</c:v>
                </c:pt>
                <c:pt idx="4921">
                  <c:v>49.22</c:v>
                </c:pt>
                <c:pt idx="4922">
                  <c:v>49.23</c:v>
                </c:pt>
                <c:pt idx="4923">
                  <c:v>49.24</c:v>
                </c:pt>
                <c:pt idx="4924">
                  <c:v>49.25</c:v>
                </c:pt>
                <c:pt idx="4925">
                  <c:v>49.26</c:v>
                </c:pt>
                <c:pt idx="4926">
                  <c:v>49.27</c:v>
                </c:pt>
                <c:pt idx="4927">
                  <c:v>49.28</c:v>
                </c:pt>
                <c:pt idx="4928">
                  <c:v>49.29</c:v>
                </c:pt>
                <c:pt idx="4929">
                  <c:v>49.3</c:v>
                </c:pt>
                <c:pt idx="4930">
                  <c:v>49.31</c:v>
                </c:pt>
                <c:pt idx="4931">
                  <c:v>49.32</c:v>
                </c:pt>
                <c:pt idx="4932">
                  <c:v>49.33</c:v>
                </c:pt>
                <c:pt idx="4933">
                  <c:v>49.34</c:v>
                </c:pt>
                <c:pt idx="4934">
                  <c:v>49.35</c:v>
                </c:pt>
                <c:pt idx="4935">
                  <c:v>49.36</c:v>
                </c:pt>
                <c:pt idx="4936">
                  <c:v>49.37</c:v>
                </c:pt>
                <c:pt idx="4937">
                  <c:v>49.38</c:v>
                </c:pt>
                <c:pt idx="4938">
                  <c:v>49.39</c:v>
                </c:pt>
                <c:pt idx="4939">
                  <c:v>49.4</c:v>
                </c:pt>
                <c:pt idx="4940">
                  <c:v>49.41</c:v>
                </c:pt>
                <c:pt idx="4941">
                  <c:v>49.42</c:v>
                </c:pt>
                <c:pt idx="4942">
                  <c:v>49.43</c:v>
                </c:pt>
                <c:pt idx="4943">
                  <c:v>49.44</c:v>
                </c:pt>
                <c:pt idx="4944">
                  <c:v>49.45</c:v>
                </c:pt>
                <c:pt idx="4945">
                  <c:v>49.46</c:v>
                </c:pt>
                <c:pt idx="4946">
                  <c:v>49.47</c:v>
                </c:pt>
                <c:pt idx="4947">
                  <c:v>49.48</c:v>
                </c:pt>
                <c:pt idx="4948">
                  <c:v>49.49</c:v>
                </c:pt>
                <c:pt idx="4949">
                  <c:v>49.5</c:v>
                </c:pt>
                <c:pt idx="4950">
                  <c:v>49.51</c:v>
                </c:pt>
                <c:pt idx="4951">
                  <c:v>49.52</c:v>
                </c:pt>
                <c:pt idx="4952">
                  <c:v>49.53</c:v>
                </c:pt>
                <c:pt idx="4953">
                  <c:v>49.54</c:v>
                </c:pt>
                <c:pt idx="4954">
                  <c:v>49.55</c:v>
                </c:pt>
                <c:pt idx="4955">
                  <c:v>49.56</c:v>
                </c:pt>
                <c:pt idx="4956">
                  <c:v>49.57</c:v>
                </c:pt>
                <c:pt idx="4957">
                  <c:v>49.58</c:v>
                </c:pt>
                <c:pt idx="4958">
                  <c:v>49.59</c:v>
                </c:pt>
                <c:pt idx="4959">
                  <c:v>49.6</c:v>
                </c:pt>
                <c:pt idx="4960">
                  <c:v>49.61</c:v>
                </c:pt>
                <c:pt idx="4961">
                  <c:v>49.62</c:v>
                </c:pt>
                <c:pt idx="4962">
                  <c:v>49.63</c:v>
                </c:pt>
                <c:pt idx="4963">
                  <c:v>49.64</c:v>
                </c:pt>
                <c:pt idx="4964">
                  <c:v>49.65</c:v>
                </c:pt>
                <c:pt idx="4965">
                  <c:v>49.66</c:v>
                </c:pt>
                <c:pt idx="4966">
                  <c:v>49.67</c:v>
                </c:pt>
                <c:pt idx="4967">
                  <c:v>49.68</c:v>
                </c:pt>
                <c:pt idx="4968">
                  <c:v>49.69</c:v>
                </c:pt>
                <c:pt idx="4969">
                  <c:v>49.7</c:v>
                </c:pt>
                <c:pt idx="4970">
                  <c:v>49.71</c:v>
                </c:pt>
                <c:pt idx="4971">
                  <c:v>49.72</c:v>
                </c:pt>
                <c:pt idx="4972">
                  <c:v>49.73</c:v>
                </c:pt>
                <c:pt idx="4973">
                  <c:v>49.74</c:v>
                </c:pt>
                <c:pt idx="4974">
                  <c:v>49.75</c:v>
                </c:pt>
                <c:pt idx="4975">
                  <c:v>49.76</c:v>
                </c:pt>
                <c:pt idx="4976">
                  <c:v>49.77</c:v>
                </c:pt>
                <c:pt idx="4977">
                  <c:v>49.78</c:v>
                </c:pt>
                <c:pt idx="4978">
                  <c:v>49.79</c:v>
                </c:pt>
                <c:pt idx="4979">
                  <c:v>49.8</c:v>
                </c:pt>
                <c:pt idx="4980">
                  <c:v>49.81</c:v>
                </c:pt>
                <c:pt idx="4981">
                  <c:v>49.82</c:v>
                </c:pt>
                <c:pt idx="4982">
                  <c:v>49.83</c:v>
                </c:pt>
                <c:pt idx="4983">
                  <c:v>49.84</c:v>
                </c:pt>
                <c:pt idx="4984">
                  <c:v>49.85</c:v>
                </c:pt>
                <c:pt idx="4985">
                  <c:v>49.86</c:v>
                </c:pt>
                <c:pt idx="4986">
                  <c:v>49.87</c:v>
                </c:pt>
                <c:pt idx="4987">
                  <c:v>49.88</c:v>
                </c:pt>
                <c:pt idx="4988">
                  <c:v>49.89</c:v>
                </c:pt>
                <c:pt idx="4989">
                  <c:v>49.9</c:v>
                </c:pt>
                <c:pt idx="4990">
                  <c:v>49.91</c:v>
                </c:pt>
                <c:pt idx="4991">
                  <c:v>49.92</c:v>
                </c:pt>
                <c:pt idx="4992">
                  <c:v>49.93</c:v>
                </c:pt>
                <c:pt idx="4993">
                  <c:v>49.94</c:v>
                </c:pt>
                <c:pt idx="4994">
                  <c:v>49.95</c:v>
                </c:pt>
                <c:pt idx="4995">
                  <c:v>49.96</c:v>
                </c:pt>
                <c:pt idx="4996">
                  <c:v>49.97</c:v>
                </c:pt>
                <c:pt idx="4997">
                  <c:v>49.98</c:v>
                </c:pt>
                <c:pt idx="4998">
                  <c:v>49.99</c:v>
                </c:pt>
                <c:pt idx="4999">
                  <c:v>50</c:v>
                </c:pt>
                <c:pt idx="5000">
                  <c:v>50.01</c:v>
                </c:pt>
                <c:pt idx="5001">
                  <c:v>50.02</c:v>
                </c:pt>
                <c:pt idx="5002">
                  <c:v>50.03</c:v>
                </c:pt>
                <c:pt idx="5003">
                  <c:v>50.04</c:v>
                </c:pt>
                <c:pt idx="5004">
                  <c:v>50.05</c:v>
                </c:pt>
                <c:pt idx="5005">
                  <c:v>50.06</c:v>
                </c:pt>
                <c:pt idx="5006">
                  <c:v>50.07</c:v>
                </c:pt>
                <c:pt idx="5007">
                  <c:v>50.08</c:v>
                </c:pt>
                <c:pt idx="5008">
                  <c:v>50.09</c:v>
                </c:pt>
                <c:pt idx="5009">
                  <c:v>50.1</c:v>
                </c:pt>
                <c:pt idx="5010">
                  <c:v>50.11</c:v>
                </c:pt>
                <c:pt idx="5011">
                  <c:v>50.12</c:v>
                </c:pt>
                <c:pt idx="5012">
                  <c:v>50.13</c:v>
                </c:pt>
                <c:pt idx="5013">
                  <c:v>50.14</c:v>
                </c:pt>
                <c:pt idx="5014">
                  <c:v>50.15</c:v>
                </c:pt>
                <c:pt idx="5015">
                  <c:v>50.16</c:v>
                </c:pt>
                <c:pt idx="5016">
                  <c:v>50.17</c:v>
                </c:pt>
                <c:pt idx="5017">
                  <c:v>50.18</c:v>
                </c:pt>
                <c:pt idx="5018">
                  <c:v>50.19</c:v>
                </c:pt>
                <c:pt idx="5019">
                  <c:v>50.2</c:v>
                </c:pt>
                <c:pt idx="5020">
                  <c:v>50.21</c:v>
                </c:pt>
                <c:pt idx="5021">
                  <c:v>50.22</c:v>
                </c:pt>
                <c:pt idx="5022">
                  <c:v>50.23</c:v>
                </c:pt>
                <c:pt idx="5023">
                  <c:v>50.24</c:v>
                </c:pt>
                <c:pt idx="5024">
                  <c:v>50.25</c:v>
                </c:pt>
                <c:pt idx="5025">
                  <c:v>50.26</c:v>
                </c:pt>
                <c:pt idx="5026">
                  <c:v>50.27</c:v>
                </c:pt>
                <c:pt idx="5027">
                  <c:v>50.28</c:v>
                </c:pt>
                <c:pt idx="5028">
                  <c:v>50.29</c:v>
                </c:pt>
                <c:pt idx="5029">
                  <c:v>50.3</c:v>
                </c:pt>
                <c:pt idx="5030">
                  <c:v>50.31</c:v>
                </c:pt>
                <c:pt idx="5031">
                  <c:v>50.32</c:v>
                </c:pt>
                <c:pt idx="5032">
                  <c:v>50.33</c:v>
                </c:pt>
                <c:pt idx="5033">
                  <c:v>50.34</c:v>
                </c:pt>
                <c:pt idx="5034">
                  <c:v>50.35</c:v>
                </c:pt>
                <c:pt idx="5035">
                  <c:v>50.36</c:v>
                </c:pt>
                <c:pt idx="5036">
                  <c:v>50.37</c:v>
                </c:pt>
                <c:pt idx="5037">
                  <c:v>50.38</c:v>
                </c:pt>
                <c:pt idx="5038">
                  <c:v>50.39</c:v>
                </c:pt>
                <c:pt idx="5039">
                  <c:v>50.4</c:v>
                </c:pt>
                <c:pt idx="5040">
                  <c:v>50.41</c:v>
                </c:pt>
                <c:pt idx="5041">
                  <c:v>50.42</c:v>
                </c:pt>
                <c:pt idx="5042">
                  <c:v>50.43</c:v>
                </c:pt>
                <c:pt idx="5043">
                  <c:v>50.44</c:v>
                </c:pt>
                <c:pt idx="5044">
                  <c:v>50.45</c:v>
                </c:pt>
                <c:pt idx="5045">
                  <c:v>50.46</c:v>
                </c:pt>
                <c:pt idx="5046">
                  <c:v>50.47</c:v>
                </c:pt>
                <c:pt idx="5047">
                  <c:v>50.48</c:v>
                </c:pt>
                <c:pt idx="5048">
                  <c:v>50.49</c:v>
                </c:pt>
                <c:pt idx="5049">
                  <c:v>50.5</c:v>
                </c:pt>
                <c:pt idx="5050">
                  <c:v>50.51</c:v>
                </c:pt>
                <c:pt idx="5051">
                  <c:v>50.52</c:v>
                </c:pt>
                <c:pt idx="5052">
                  <c:v>50.53</c:v>
                </c:pt>
                <c:pt idx="5053">
                  <c:v>50.54</c:v>
                </c:pt>
                <c:pt idx="5054">
                  <c:v>50.55</c:v>
                </c:pt>
                <c:pt idx="5055">
                  <c:v>50.56</c:v>
                </c:pt>
                <c:pt idx="5056">
                  <c:v>50.57</c:v>
                </c:pt>
                <c:pt idx="5057">
                  <c:v>50.58</c:v>
                </c:pt>
                <c:pt idx="5058">
                  <c:v>50.59</c:v>
                </c:pt>
                <c:pt idx="5059">
                  <c:v>50.6</c:v>
                </c:pt>
                <c:pt idx="5060">
                  <c:v>50.61</c:v>
                </c:pt>
                <c:pt idx="5061">
                  <c:v>50.62</c:v>
                </c:pt>
                <c:pt idx="5062">
                  <c:v>50.63</c:v>
                </c:pt>
                <c:pt idx="5063">
                  <c:v>50.64</c:v>
                </c:pt>
                <c:pt idx="5064">
                  <c:v>50.65</c:v>
                </c:pt>
                <c:pt idx="5065">
                  <c:v>50.66</c:v>
                </c:pt>
                <c:pt idx="5066">
                  <c:v>50.67</c:v>
                </c:pt>
                <c:pt idx="5067">
                  <c:v>50.68</c:v>
                </c:pt>
                <c:pt idx="5068">
                  <c:v>50.69</c:v>
                </c:pt>
                <c:pt idx="5069">
                  <c:v>50.7</c:v>
                </c:pt>
                <c:pt idx="5070">
                  <c:v>50.71</c:v>
                </c:pt>
                <c:pt idx="5071">
                  <c:v>50.72</c:v>
                </c:pt>
                <c:pt idx="5072">
                  <c:v>50.73</c:v>
                </c:pt>
                <c:pt idx="5073">
                  <c:v>50.74</c:v>
                </c:pt>
                <c:pt idx="5074">
                  <c:v>50.75</c:v>
                </c:pt>
                <c:pt idx="5075">
                  <c:v>50.76</c:v>
                </c:pt>
                <c:pt idx="5076">
                  <c:v>50.77</c:v>
                </c:pt>
                <c:pt idx="5077">
                  <c:v>50.78</c:v>
                </c:pt>
                <c:pt idx="5078">
                  <c:v>50.79</c:v>
                </c:pt>
                <c:pt idx="5079">
                  <c:v>50.8</c:v>
                </c:pt>
                <c:pt idx="5080">
                  <c:v>50.81</c:v>
                </c:pt>
                <c:pt idx="5081">
                  <c:v>50.82</c:v>
                </c:pt>
                <c:pt idx="5082">
                  <c:v>50.83</c:v>
                </c:pt>
                <c:pt idx="5083">
                  <c:v>50.84</c:v>
                </c:pt>
                <c:pt idx="5084">
                  <c:v>50.85</c:v>
                </c:pt>
                <c:pt idx="5085">
                  <c:v>50.86</c:v>
                </c:pt>
                <c:pt idx="5086">
                  <c:v>50.87</c:v>
                </c:pt>
                <c:pt idx="5087">
                  <c:v>50.88</c:v>
                </c:pt>
                <c:pt idx="5088">
                  <c:v>50.89</c:v>
                </c:pt>
                <c:pt idx="5089">
                  <c:v>50.9</c:v>
                </c:pt>
                <c:pt idx="5090">
                  <c:v>50.91</c:v>
                </c:pt>
                <c:pt idx="5091">
                  <c:v>50.92</c:v>
                </c:pt>
                <c:pt idx="5092">
                  <c:v>50.93</c:v>
                </c:pt>
                <c:pt idx="5093">
                  <c:v>50.94</c:v>
                </c:pt>
                <c:pt idx="5094">
                  <c:v>50.95</c:v>
                </c:pt>
                <c:pt idx="5095">
                  <c:v>50.96</c:v>
                </c:pt>
                <c:pt idx="5096">
                  <c:v>50.97</c:v>
                </c:pt>
                <c:pt idx="5097">
                  <c:v>50.98</c:v>
                </c:pt>
                <c:pt idx="5098">
                  <c:v>50.99</c:v>
                </c:pt>
                <c:pt idx="5099">
                  <c:v>51</c:v>
                </c:pt>
                <c:pt idx="5100">
                  <c:v>51.01</c:v>
                </c:pt>
                <c:pt idx="5101">
                  <c:v>51.02</c:v>
                </c:pt>
                <c:pt idx="5102">
                  <c:v>51.03</c:v>
                </c:pt>
                <c:pt idx="5103">
                  <c:v>51.04</c:v>
                </c:pt>
                <c:pt idx="5104">
                  <c:v>51.05</c:v>
                </c:pt>
                <c:pt idx="5105">
                  <c:v>51.06</c:v>
                </c:pt>
                <c:pt idx="5106">
                  <c:v>51.07</c:v>
                </c:pt>
                <c:pt idx="5107">
                  <c:v>51.08</c:v>
                </c:pt>
                <c:pt idx="5108">
                  <c:v>51.09</c:v>
                </c:pt>
                <c:pt idx="5109">
                  <c:v>51.1</c:v>
                </c:pt>
                <c:pt idx="5110">
                  <c:v>51.11</c:v>
                </c:pt>
                <c:pt idx="5111">
                  <c:v>51.12</c:v>
                </c:pt>
                <c:pt idx="5112">
                  <c:v>51.13</c:v>
                </c:pt>
                <c:pt idx="5113">
                  <c:v>51.14</c:v>
                </c:pt>
                <c:pt idx="5114">
                  <c:v>51.15</c:v>
                </c:pt>
                <c:pt idx="5115">
                  <c:v>51.16</c:v>
                </c:pt>
                <c:pt idx="5116">
                  <c:v>51.17</c:v>
                </c:pt>
                <c:pt idx="5117">
                  <c:v>51.18</c:v>
                </c:pt>
                <c:pt idx="5118">
                  <c:v>51.19</c:v>
                </c:pt>
                <c:pt idx="5119">
                  <c:v>51.2</c:v>
                </c:pt>
                <c:pt idx="5120">
                  <c:v>51.21</c:v>
                </c:pt>
                <c:pt idx="5121">
                  <c:v>51.22</c:v>
                </c:pt>
                <c:pt idx="5122">
                  <c:v>51.23</c:v>
                </c:pt>
                <c:pt idx="5123">
                  <c:v>51.24</c:v>
                </c:pt>
                <c:pt idx="5124">
                  <c:v>51.25</c:v>
                </c:pt>
                <c:pt idx="5125">
                  <c:v>51.26</c:v>
                </c:pt>
                <c:pt idx="5126">
                  <c:v>51.27</c:v>
                </c:pt>
                <c:pt idx="5127">
                  <c:v>51.28</c:v>
                </c:pt>
                <c:pt idx="5128">
                  <c:v>51.29</c:v>
                </c:pt>
                <c:pt idx="5129">
                  <c:v>51.3</c:v>
                </c:pt>
                <c:pt idx="5130">
                  <c:v>51.31</c:v>
                </c:pt>
                <c:pt idx="5131">
                  <c:v>51.32</c:v>
                </c:pt>
                <c:pt idx="5132">
                  <c:v>51.33</c:v>
                </c:pt>
                <c:pt idx="5133">
                  <c:v>51.34</c:v>
                </c:pt>
                <c:pt idx="5134">
                  <c:v>51.35</c:v>
                </c:pt>
                <c:pt idx="5135">
                  <c:v>51.36</c:v>
                </c:pt>
                <c:pt idx="5136">
                  <c:v>51.37</c:v>
                </c:pt>
                <c:pt idx="5137">
                  <c:v>51.38</c:v>
                </c:pt>
                <c:pt idx="5138">
                  <c:v>51.39</c:v>
                </c:pt>
                <c:pt idx="5139">
                  <c:v>51.4</c:v>
                </c:pt>
                <c:pt idx="5140">
                  <c:v>51.41</c:v>
                </c:pt>
                <c:pt idx="5141">
                  <c:v>51.42</c:v>
                </c:pt>
                <c:pt idx="5142">
                  <c:v>51.43</c:v>
                </c:pt>
                <c:pt idx="5143">
                  <c:v>51.44</c:v>
                </c:pt>
                <c:pt idx="5144">
                  <c:v>51.45</c:v>
                </c:pt>
                <c:pt idx="5145">
                  <c:v>51.46</c:v>
                </c:pt>
                <c:pt idx="5146">
                  <c:v>51.47</c:v>
                </c:pt>
                <c:pt idx="5147">
                  <c:v>51.48</c:v>
                </c:pt>
                <c:pt idx="5148">
                  <c:v>51.49</c:v>
                </c:pt>
                <c:pt idx="5149">
                  <c:v>51.5</c:v>
                </c:pt>
                <c:pt idx="5150">
                  <c:v>51.51</c:v>
                </c:pt>
                <c:pt idx="5151">
                  <c:v>51.52</c:v>
                </c:pt>
                <c:pt idx="5152">
                  <c:v>51.53</c:v>
                </c:pt>
                <c:pt idx="5153">
                  <c:v>51.54</c:v>
                </c:pt>
                <c:pt idx="5154">
                  <c:v>51.55</c:v>
                </c:pt>
                <c:pt idx="5155">
                  <c:v>51.56</c:v>
                </c:pt>
                <c:pt idx="5156">
                  <c:v>51.57</c:v>
                </c:pt>
                <c:pt idx="5157">
                  <c:v>51.58</c:v>
                </c:pt>
                <c:pt idx="5158">
                  <c:v>51.59</c:v>
                </c:pt>
                <c:pt idx="5159">
                  <c:v>51.6</c:v>
                </c:pt>
                <c:pt idx="5160">
                  <c:v>51.61</c:v>
                </c:pt>
                <c:pt idx="5161">
                  <c:v>51.62</c:v>
                </c:pt>
                <c:pt idx="5162">
                  <c:v>51.63</c:v>
                </c:pt>
                <c:pt idx="5163">
                  <c:v>51.64</c:v>
                </c:pt>
                <c:pt idx="5164">
                  <c:v>51.65</c:v>
                </c:pt>
                <c:pt idx="5165">
                  <c:v>51.66</c:v>
                </c:pt>
                <c:pt idx="5166">
                  <c:v>51.67</c:v>
                </c:pt>
                <c:pt idx="5167">
                  <c:v>51.68</c:v>
                </c:pt>
                <c:pt idx="5168">
                  <c:v>51.69</c:v>
                </c:pt>
                <c:pt idx="5169">
                  <c:v>51.7</c:v>
                </c:pt>
                <c:pt idx="5170">
                  <c:v>51.71</c:v>
                </c:pt>
                <c:pt idx="5171">
                  <c:v>51.72</c:v>
                </c:pt>
                <c:pt idx="5172">
                  <c:v>51.73</c:v>
                </c:pt>
                <c:pt idx="5173">
                  <c:v>51.74</c:v>
                </c:pt>
                <c:pt idx="5174">
                  <c:v>51.75</c:v>
                </c:pt>
                <c:pt idx="5175">
                  <c:v>51.76</c:v>
                </c:pt>
                <c:pt idx="5176">
                  <c:v>51.77</c:v>
                </c:pt>
                <c:pt idx="5177">
                  <c:v>51.78</c:v>
                </c:pt>
                <c:pt idx="5178">
                  <c:v>51.79</c:v>
                </c:pt>
                <c:pt idx="5179">
                  <c:v>51.8</c:v>
                </c:pt>
                <c:pt idx="5180">
                  <c:v>51.81</c:v>
                </c:pt>
                <c:pt idx="5181">
                  <c:v>51.82</c:v>
                </c:pt>
                <c:pt idx="5182">
                  <c:v>51.83</c:v>
                </c:pt>
                <c:pt idx="5183">
                  <c:v>51.84</c:v>
                </c:pt>
                <c:pt idx="5184">
                  <c:v>51.85</c:v>
                </c:pt>
                <c:pt idx="5185">
                  <c:v>51.86</c:v>
                </c:pt>
                <c:pt idx="5186">
                  <c:v>51.87</c:v>
                </c:pt>
                <c:pt idx="5187">
                  <c:v>51.88</c:v>
                </c:pt>
                <c:pt idx="5188">
                  <c:v>51.89</c:v>
                </c:pt>
                <c:pt idx="5189">
                  <c:v>51.9</c:v>
                </c:pt>
                <c:pt idx="5190">
                  <c:v>51.91</c:v>
                </c:pt>
                <c:pt idx="5191">
                  <c:v>51.92</c:v>
                </c:pt>
                <c:pt idx="5192">
                  <c:v>51.93</c:v>
                </c:pt>
                <c:pt idx="5193">
                  <c:v>51.94</c:v>
                </c:pt>
                <c:pt idx="5194">
                  <c:v>51.95</c:v>
                </c:pt>
                <c:pt idx="5195">
                  <c:v>51.96</c:v>
                </c:pt>
                <c:pt idx="5196">
                  <c:v>51.97</c:v>
                </c:pt>
                <c:pt idx="5197">
                  <c:v>51.98</c:v>
                </c:pt>
                <c:pt idx="5198">
                  <c:v>51.99</c:v>
                </c:pt>
                <c:pt idx="5199">
                  <c:v>52</c:v>
                </c:pt>
              </c:numCache>
            </c:numRef>
          </c:xVal>
          <c:yVal>
            <c:numRef>
              <c:f>Table!$I$3:$I$5202</c:f>
              <c:numCache>
                <c:formatCode>[hh]:mm:ss</c:formatCode>
                <c:ptCount val="52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pt idx="151">
                  <c:v>#N/A</c:v>
                </c:pt>
                <c:pt idx="152">
                  <c:v>#N/A</c:v>
                </c:pt>
                <c:pt idx="153">
                  <c:v>#N/A</c:v>
                </c:pt>
                <c:pt idx="154">
                  <c:v>#N/A</c:v>
                </c:pt>
                <c:pt idx="155">
                  <c:v>#N/A</c:v>
                </c:pt>
                <c:pt idx="156">
                  <c:v>#N/A</c:v>
                </c:pt>
                <c:pt idx="157">
                  <c:v>#N/A</c:v>
                </c:pt>
                <c:pt idx="158">
                  <c:v>#N/A</c:v>
                </c:pt>
                <c:pt idx="159">
                  <c:v>#N/A</c:v>
                </c:pt>
                <c:pt idx="160">
                  <c:v>#N/A</c:v>
                </c:pt>
                <c:pt idx="161">
                  <c:v>#N/A</c:v>
                </c:pt>
                <c:pt idx="162">
                  <c:v>#N/A</c:v>
                </c:pt>
                <c:pt idx="163">
                  <c:v>#N/A</c:v>
                </c:pt>
                <c:pt idx="164">
                  <c:v>#N/A</c:v>
                </c:pt>
                <c:pt idx="165">
                  <c:v>#N/A</c:v>
                </c:pt>
                <c:pt idx="166">
                  <c:v>#N/A</c:v>
                </c:pt>
                <c:pt idx="167">
                  <c:v>#N/A</c:v>
                </c:pt>
                <c:pt idx="168">
                  <c:v>#N/A</c:v>
                </c:pt>
                <c:pt idx="169">
                  <c:v>#N/A</c:v>
                </c:pt>
                <c:pt idx="170">
                  <c:v>#N/A</c:v>
                </c:pt>
                <c:pt idx="171">
                  <c:v>#N/A</c:v>
                </c:pt>
                <c:pt idx="172">
                  <c:v>#N/A</c:v>
                </c:pt>
                <c:pt idx="173">
                  <c:v>#N/A</c:v>
                </c:pt>
                <c:pt idx="174">
                  <c:v>#N/A</c:v>
                </c:pt>
                <c:pt idx="175">
                  <c:v>#N/A</c:v>
                </c:pt>
                <c:pt idx="176">
                  <c:v>#N/A</c:v>
                </c:pt>
                <c:pt idx="177">
                  <c:v>#N/A</c:v>
                </c:pt>
                <c:pt idx="178">
                  <c:v>#N/A</c:v>
                </c:pt>
                <c:pt idx="179">
                  <c:v>#N/A</c:v>
                </c:pt>
                <c:pt idx="180">
                  <c:v>#N/A</c:v>
                </c:pt>
                <c:pt idx="181">
                  <c:v>#N/A</c:v>
                </c:pt>
                <c:pt idx="182">
                  <c:v>#N/A</c:v>
                </c:pt>
                <c:pt idx="183">
                  <c:v>#N/A</c:v>
                </c:pt>
                <c:pt idx="184">
                  <c:v>#N/A</c:v>
                </c:pt>
                <c:pt idx="185">
                  <c:v>#N/A</c:v>
                </c:pt>
                <c:pt idx="186">
                  <c:v>#N/A</c:v>
                </c:pt>
                <c:pt idx="187">
                  <c:v>#N/A</c:v>
                </c:pt>
                <c:pt idx="188">
                  <c:v>#N/A</c:v>
                </c:pt>
                <c:pt idx="189">
                  <c:v>#N/A</c:v>
                </c:pt>
                <c:pt idx="190">
                  <c:v>#N/A</c:v>
                </c:pt>
                <c:pt idx="191">
                  <c:v>#N/A</c:v>
                </c:pt>
                <c:pt idx="192">
                  <c:v>#N/A</c:v>
                </c:pt>
                <c:pt idx="193">
                  <c:v>#N/A</c:v>
                </c:pt>
                <c:pt idx="194">
                  <c:v>#N/A</c:v>
                </c:pt>
                <c:pt idx="195">
                  <c:v>#N/A</c:v>
                </c:pt>
                <c:pt idx="196">
                  <c:v>#N/A</c:v>
                </c:pt>
                <c:pt idx="197">
                  <c:v>#N/A</c:v>
                </c:pt>
                <c:pt idx="198">
                  <c:v>#N/A</c:v>
                </c:pt>
                <c:pt idx="199">
                  <c:v>#N/A</c:v>
                </c:pt>
                <c:pt idx="200">
                  <c:v>#N/A</c:v>
                </c:pt>
                <c:pt idx="201">
                  <c:v>#N/A</c:v>
                </c:pt>
                <c:pt idx="202">
                  <c:v>#N/A</c:v>
                </c:pt>
                <c:pt idx="203">
                  <c:v>#N/A</c:v>
                </c:pt>
                <c:pt idx="204">
                  <c:v>#N/A</c:v>
                </c:pt>
                <c:pt idx="205">
                  <c:v>#N/A</c:v>
                </c:pt>
                <c:pt idx="206">
                  <c:v>#N/A</c:v>
                </c:pt>
                <c:pt idx="207">
                  <c:v>#N/A</c:v>
                </c:pt>
                <c:pt idx="208">
                  <c:v>#N/A</c:v>
                </c:pt>
                <c:pt idx="209">
                  <c:v>#N/A</c:v>
                </c:pt>
                <c:pt idx="210">
                  <c:v>#N/A</c:v>
                </c:pt>
                <c:pt idx="211">
                  <c:v>#N/A</c:v>
                </c:pt>
                <c:pt idx="212">
                  <c:v>#N/A</c:v>
                </c:pt>
                <c:pt idx="213">
                  <c:v>#N/A</c:v>
                </c:pt>
                <c:pt idx="214">
                  <c:v>#N/A</c:v>
                </c:pt>
                <c:pt idx="215">
                  <c:v>#N/A</c:v>
                </c:pt>
                <c:pt idx="216">
                  <c:v>#N/A</c:v>
                </c:pt>
                <c:pt idx="217">
                  <c:v>#N/A</c:v>
                </c:pt>
                <c:pt idx="218">
                  <c:v>#N/A</c:v>
                </c:pt>
                <c:pt idx="219">
                  <c:v>#N/A</c:v>
                </c:pt>
                <c:pt idx="220">
                  <c:v>#N/A</c:v>
                </c:pt>
                <c:pt idx="221">
                  <c:v>#N/A</c:v>
                </c:pt>
                <c:pt idx="222">
                  <c:v>#N/A</c:v>
                </c:pt>
                <c:pt idx="223">
                  <c:v>#N/A</c:v>
                </c:pt>
                <c:pt idx="224">
                  <c:v>#N/A</c:v>
                </c:pt>
                <c:pt idx="225">
                  <c:v>#N/A</c:v>
                </c:pt>
                <c:pt idx="226">
                  <c:v>#N/A</c:v>
                </c:pt>
                <c:pt idx="227">
                  <c:v>#N/A</c:v>
                </c:pt>
                <c:pt idx="228">
                  <c:v>#N/A</c:v>
                </c:pt>
                <c:pt idx="229">
                  <c:v>#N/A</c:v>
                </c:pt>
                <c:pt idx="230">
                  <c:v>#N/A</c:v>
                </c:pt>
                <c:pt idx="231">
                  <c:v>#N/A</c:v>
                </c:pt>
                <c:pt idx="232">
                  <c:v>#N/A</c:v>
                </c:pt>
                <c:pt idx="233">
                  <c:v>#N/A</c:v>
                </c:pt>
                <c:pt idx="234">
                  <c:v>#N/A</c:v>
                </c:pt>
                <c:pt idx="235">
                  <c:v>#N/A</c:v>
                </c:pt>
                <c:pt idx="236">
                  <c:v>#N/A</c:v>
                </c:pt>
                <c:pt idx="237">
                  <c:v>#N/A</c:v>
                </c:pt>
                <c:pt idx="238">
                  <c:v>#N/A</c:v>
                </c:pt>
                <c:pt idx="239">
                  <c:v>#N/A</c:v>
                </c:pt>
                <c:pt idx="240">
                  <c:v>#N/A</c:v>
                </c:pt>
                <c:pt idx="241">
                  <c:v>#N/A</c:v>
                </c:pt>
                <c:pt idx="242">
                  <c:v>#N/A</c:v>
                </c:pt>
                <c:pt idx="243">
                  <c:v>#N/A</c:v>
                </c:pt>
                <c:pt idx="244">
                  <c:v>#N/A</c:v>
                </c:pt>
                <c:pt idx="245">
                  <c:v>#N/A</c:v>
                </c:pt>
                <c:pt idx="246">
                  <c:v>#N/A</c:v>
                </c:pt>
                <c:pt idx="247">
                  <c:v>#N/A</c:v>
                </c:pt>
                <c:pt idx="248">
                  <c:v>#N/A</c:v>
                </c:pt>
                <c:pt idx="249">
                  <c:v>#N/A</c:v>
                </c:pt>
                <c:pt idx="250">
                  <c:v>#N/A</c:v>
                </c:pt>
                <c:pt idx="251">
                  <c:v>#N/A</c:v>
                </c:pt>
                <c:pt idx="252">
                  <c:v>#N/A</c:v>
                </c:pt>
                <c:pt idx="253">
                  <c:v>#N/A</c:v>
                </c:pt>
                <c:pt idx="254">
                  <c:v>#N/A</c:v>
                </c:pt>
                <c:pt idx="255">
                  <c:v>#N/A</c:v>
                </c:pt>
                <c:pt idx="256">
                  <c:v>#N/A</c:v>
                </c:pt>
                <c:pt idx="257">
                  <c:v>#N/A</c:v>
                </c:pt>
                <c:pt idx="258">
                  <c:v>#N/A</c:v>
                </c:pt>
                <c:pt idx="259">
                  <c:v>#N/A</c:v>
                </c:pt>
                <c:pt idx="260">
                  <c:v>#N/A</c:v>
                </c:pt>
                <c:pt idx="261">
                  <c:v>#N/A</c:v>
                </c:pt>
                <c:pt idx="262">
                  <c:v>#N/A</c:v>
                </c:pt>
                <c:pt idx="263">
                  <c:v>#N/A</c:v>
                </c:pt>
                <c:pt idx="264">
                  <c:v>#N/A</c:v>
                </c:pt>
                <c:pt idx="265">
                  <c:v>#N/A</c:v>
                </c:pt>
                <c:pt idx="266">
                  <c:v>#N/A</c:v>
                </c:pt>
                <c:pt idx="267">
                  <c:v>#N/A</c:v>
                </c:pt>
                <c:pt idx="268">
                  <c:v>#N/A</c:v>
                </c:pt>
                <c:pt idx="269">
                  <c:v>#N/A</c:v>
                </c:pt>
                <c:pt idx="270">
                  <c:v>#N/A</c:v>
                </c:pt>
                <c:pt idx="271">
                  <c:v>#N/A</c:v>
                </c:pt>
                <c:pt idx="272">
                  <c:v>#N/A</c:v>
                </c:pt>
                <c:pt idx="273">
                  <c:v>#N/A</c:v>
                </c:pt>
                <c:pt idx="274">
                  <c:v>#N/A</c:v>
                </c:pt>
                <c:pt idx="275">
                  <c:v>#N/A</c:v>
                </c:pt>
                <c:pt idx="276">
                  <c:v>#N/A</c:v>
                </c:pt>
                <c:pt idx="277">
                  <c:v>#N/A</c:v>
                </c:pt>
                <c:pt idx="278">
                  <c:v>#N/A</c:v>
                </c:pt>
                <c:pt idx="279">
                  <c:v>#N/A</c:v>
                </c:pt>
                <c:pt idx="280">
                  <c:v>#N/A</c:v>
                </c:pt>
                <c:pt idx="281">
                  <c:v>#N/A</c:v>
                </c:pt>
                <c:pt idx="282">
                  <c:v>#N/A</c:v>
                </c:pt>
                <c:pt idx="283">
                  <c:v>#N/A</c:v>
                </c:pt>
                <c:pt idx="284">
                  <c:v>#N/A</c:v>
                </c:pt>
                <c:pt idx="285">
                  <c:v>#N/A</c:v>
                </c:pt>
                <c:pt idx="286">
                  <c:v>#N/A</c:v>
                </c:pt>
                <c:pt idx="287">
                  <c:v>#N/A</c:v>
                </c:pt>
                <c:pt idx="288">
                  <c:v>#N/A</c:v>
                </c:pt>
                <c:pt idx="289">
                  <c:v>#N/A</c:v>
                </c:pt>
                <c:pt idx="290">
                  <c:v>#N/A</c:v>
                </c:pt>
                <c:pt idx="291">
                  <c:v>#N/A</c:v>
                </c:pt>
                <c:pt idx="292">
                  <c:v>#N/A</c:v>
                </c:pt>
                <c:pt idx="293">
                  <c:v>#N/A</c:v>
                </c:pt>
                <c:pt idx="294">
                  <c:v>#N/A</c:v>
                </c:pt>
                <c:pt idx="295">
                  <c:v>#N/A</c:v>
                </c:pt>
                <c:pt idx="296">
                  <c:v>#N/A</c:v>
                </c:pt>
                <c:pt idx="297">
                  <c:v>#N/A</c:v>
                </c:pt>
                <c:pt idx="298">
                  <c:v>#N/A</c:v>
                </c:pt>
                <c:pt idx="299">
                  <c:v>#N/A</c:v>
                </c:pt>
                <c:pt idx="300">
                  <c:v>#N/A</c:v>
                </c:pt>
                <c:pt idx="301">
                  <c:v>#N/A</c:v>
                </c:pt>
                <c:pt idx="302">
                  <c:v>#N/A</c:v>
                </c:pt>
                <c:pt idx="303">
                  <c:v>#N/A</c:v>
                </c:pt>
                <c:pt idx="304">
                  <c:v>#N/A</c:v>
                </c:pt>
                <c:pt idx="305">
                  <c:v>#N/A</c:v>
                </c:pt>
                <c:pt idx="306">
                  <c:v>#N/A</c:v>
                </c:pt>
                <c:pt idx="307">
                  <c:v>#N/A</c:v>
                </c:pt>
                <c:pt idx="308">
                  <c:v>#N/A</c:v>
                </c:pt>
                <c:pt idx="309">
                  <c:v>#N/A</c:v>
                </c:pt>
                <c:pt idx="310">
                  <c:v>#N/A</c:v>
                </c:pt>
                <c:pt idx="311">
                  <c:v>#N/A</c:v>
                </c:pt>
                <c:pt idx="312">
                  <c:v>#N/A</c:v>
                </c:pt>
                <c:pt idx="313">
                  <c:v>#N/A</c:v>
                </c:pt>
                <c:pt idx="314">
                  <c:v>#N/A</c:v>
                </c:pt>
                <c:pt idx="315">
                  <c:v>#N/A</c:v>
                </c:pt>
                <c:pt idx="316">
                  <c:v>#N/A</c:v>
                </c:pt>
                <c:pt idx="317">
                  <c:v>#N/A</c:v>
                </c:pt>
                <c:pt idx="318">
                  <c:v>#N/A</c:v>
                </c:pt>
                <c:pt idx="319">
                  <c:v>#N/A</c:v>
                </c:pt>
                <c:pt idx="320">
                  <c:v>#N/A</c:v>
                </c:pt>
                <c:pt idx="321">
                  <c:v>#N/A</c:v>
                </c:pt>
                <c:pt idx="322">
                  <c:v>#N/A</c:v>
                </c:pt>
                <c:pt idx="323">
                  <c:v>#N/A</c:v>
                </c:pt>
                <c:pt idx="324">
                  <c:v>#N/A</c:v>
                </c:pt>
                <c:pt idx="325">
                  <c:v>#N/A</c:v>
                </c:pt>
                <c:pt idx="326">
                  <c:v>#N/A</c:v>
                </c:pt>
                <c:pt idx="327">
                  <c:v>#N/A</c:v>
                </c:pt>
                <c:pt idx="328">
                  <c:v>#N/A</c:v>
                </c:pt>
                <c:pt idx="329">
                  <c:v>#N/A</c:v>
                </c:pt>
                <c:pt idx="330">
                  <c:v>#N/A</c:v>
                </c:pt>
                <c:pt idx="331">
                  <c:v>#N/A</c:v>
                </c:pt>
                <c:pt idx="332">
                  <c:v>#N/A</c:v>
                </c:pt>
                <c:pt idx="333">
                  <c:v>#N/A</c:v>
                </c:pt>
                <c:pt idx="334">
                  <c:v>#N/A</c:v>
                </c:pt>
                <c:pt idx="335">
                  <c:v>#N/A</c:v>
                </c:pt>
                <c:pt idx="336">
                  <c:v>#N/A</c:v>
                </c:pt>
                <c:pt idx="337">
                  <c:v>#N/A</c:v>
                </c:pt>
                <c:pt idx="338">
                  <c:v>#N/A</c:v>
                </c:pt>
                <c:pt idx="339">
                  <c:v>#N/A</c:v>
                </c:pt>
                <c:pt idx="340">
                  <c:v>#N/A</c:v>
                </c:pt>
                <c:pt idx="341">
                  <c:v>#N/A</c:v>
                </c:pt>
                <c:pt idx="342">
                  <c:v>#N/A</c:v>
                </c:pt>
                <c:pt idx="343">
                  <c:v>#N/A</c:v>
                </c:pt>
                <c:pt idx="344">
                  <c:v>#N/A</c:v>
                </c:pt>
                <c:pt idx="345">
                  <c:v>#N/A</c:v>
                </c:pt>
                <c:pt idx="346">
                  <c:v>#N/A</c:v>
                </c:pt>
                <c:pt idx="347">
                  <c:v>#N/A</c:v>
                </c:pt>
                <c:pt idx="348">
                  <c:v>#N/A</c:v>
                </c:pt>
                <c:pt idx="349">
                  <c:v>#N/A</c:v>
                </c:pt>
                <c:pt idx="350">
                  <c:v>#N/A</c:v>
                </c:pt>
                <c:pt idx="351">
                  <c:v>#N/A</c:v>
                </c:pt>
                <c:pt idx="352">
                  <c:v>#N/A</c:v>
                </c:pt>
                <c:pt idx="353">
                  <c:v>#N/A</c:v>
                </c:pt>
                <c:pt idx="354">
                  <c:v>#N/A</c:v>
                </c:pt>
                <c:pt idx="355">
                  <c:v>#N/A</c:v>
                </c:pt>
                <c:pt idx="356">
                  <c:v>#N/A</c:v>
                </c:pt>
                <c:pt idx="357">
                  <c:v>#N/A</c:v>
                </c:pt>
                <c:pt idx="358">
                  <c:v>#N/A</c:v>
                </c:pt>
                <c:pt idx="359">
                  <c:v>#N/A</c:v>
                </c:pt>
                <c:pt idx="360">
                  <c:v>#N/A</c:v>
                </c:pt>
                <c:pt idx="361">
                  <c:v>#N/A</c:v>
                </c:pt>
                <c:pt idx="362">
                  <c:v>#N/A</c:v>
                </c:pt>
                <c:pt idx="363">
                  <c:v>#N/A</c:v>
                </c:pt>
                <c:pt idx="364">
                  <c:v>#N/A</c:v>
                </c:pt>
                <c:pt idx="365">
                  <c:v>#N/A</c:v>
                </c:pt>
                <c:pt idx="366">
                  <c:v>#N/A</c:v>
                </c:pt>
                <c:pt idx="367">
                  <c:v>#N/A</c:v>
                </c:pt>
                <c:pt idx="368">
                  <c:v>#N/A</c:v>
                </c:pt>
                <c:pt idx="369">
                  <c:v>#N/A</c:v>
                </c:pt>
                <c:pt idx="370">
                  <c:v>#N/A</c:v>
                </c:pt>
                <c:pt idx="371">
                  <c:v>#N/A</c:v>
                </c:pt>
                <c:pt idx="372">
                  <c:v>#N/A</c:v>
                </c:pt>
                <c:pt idx="373">
                  <c:v>#N/A</c:v>
                </c:pt>
                <c:pt idx="374">
                  <c:v>#N/A</c:v>
                </c:pt>
                <c:pt idx="375">
                  <c:v>#N/A</c:v>
                </c:pt>
                <c:pt idx="376">
                  <c:v>#N/A</c:v>
                </c:pt>
                <c:pt idx="377">
                  <c:v>#N/A</c:v>
                </c:pt>
                <c:pt idx="378">
                  <c:v>#N/A</c:v>
                </c:pt>
                <c:pt idx="379">
                  <c:v>#N/A</c:v>
                </c:pt>
                <c:pt idx="380">
                  <c:v>#N/A</c:v>
                </c:pt>
                <c:pt idx="381">
                  <c:v>#N/A</c:v>
                </c:pt>
                <c:pt idx="382">
                  <c:v>#N/A</c:v>
                </c:pt>
                <c:pt idx="383">
                  <c:v>#N/A</c:v>
                </c:pt>
                <c:pt idx="384">
                  <c:v>#N/A</c:v>
                </c:pt>
                <c:pt idx="385">
                  <c:v>#N/A</c:v>
                </c:pt>
                <c:pt idx="386">
                  <c:v>#N/A</c:v>
                </c:pt>
                <c:pt idx="387">
                  <c:v>#N/A</c:v>
                </c:pt>
                <c:pt idx="388">
                  <c:v>#N/A</c:v>
                </c:pt>
                <c:pt idx="389">
                  <c:v>#N/A</c:v>
                </c:pt>
                <c:pt idx="390">
                  <c:v>#N/A</c:v>
                </c:pt>
                <c:pt idx="391">
                  <c:v>#N/A</c:v>
                </c:pt>
                <c:pt idx="392">
                  <c:v>#N/A</c:v>
                </c:pt>
                <c:pt idx="393">
                  <c:v>#N/A</c:v>
                </c:pt>
                <c:pt idx="394">
                  <c:v>#N/A</c:v>
                </c:pt>
                <c:pt idx="395">
                  <c:v>#N/A</c:v>
                </c:pt>
                <c:pt idx="396">
                  <c:v>#N/A</c:v>
                </c:pt>
                <c:pt idx="397">
                  <c:v>#N/A</c:v>
                </c:pt>
                <c:pt idx="398">
                  <c:v>#N/A</c:v>
                </c:pt>
                <c:pt idx="399">
                  <c:v>#N/A</c:v>
                </c:pt>
                <c:pt idx="400">
                  <c:v>#N/A</c:v>
                </c:pt>
                <c:pt idx="401">
                  <c:v>#N/A</c:v>
                </c:pt>
                <c:pt idx="402">
                  <c:v>#N/A</c:v>
                </c:pt>
                <c:pt idx="403">
                  <c:v>#N/A</c:v>
                </c:pt>
                <c:pt idx="404">
                  <c:v>#N/A</c:v>
                </c:pt>
                <c:pt idx="405">
                  <c:v>#N/A</c:v>
                </c:pt>
                <c:pt idx="406">
                  <c:v>#N/A</c:v>
                </c:pt>
                <c:pt idx="407">
                  <c:v>#N/A</c:v>
                </c:pt>
                <c:pt idx="408">
                  <c:v>#N/A</c:v>
                </c:pt>
                <c:pt idx="409">
                  <c:v>#N/A</c:v>
                </c:pt>
                <c:pt idx="410">
                  <c:v>#N/A</c:v>
                </c:pt>
                <c:pt idx="411">
                  <c:v>#N/A</c:v>
                </c:pt>
                <c:pt idx="412">
                  <c:v>#N/A</c:v>
                </c:pt>
                <c:pt idx="413">
                  <c:v>#N/A</c:v>
                </c:pt>
                <c:pt idx="414">
                  <c:v>#N/A</c:v>
                </c:pt>
                <c:pt idx="415">
                  <c:v>#N/A</c:v>
                </c:pt>
                <c:pt idx="416">
                  <c:v>#N/A</c:v>
                </c:pt>
                <c:pt idx="417">
                  <c:v>#N/A</c:v>
                </c:pt>
                <c:pt idx="418">
                  <c:v>#N/A</c:v>
                </c:pt>
                <c:pt idx="419">
                  <c:v>#N/A</c:v>
                </c:pt>
                <c:pt idx="420">
                  <c:v>#N/A</c:v>
                </c:pt>
                <c:pt idx="421">
                  <c:v>#N/A</c:v>
                </c:pt>
                <c:pt idx="422">
                  <c:v>#N/A</c:v>
                </c:pt>
                <c:pt idx="423">
                  <c:v>#N/A</c:v>
                </c:pt>
                <c:pt idx="424">
                  <c:v>#N/A</c:v>
                </c:pt>
                <c:pt idx="425">
                  <c:v>#N/A</c:v>
                </c:pt>
                <c:pt idx="426">
                  <c:v>#N/A</c:v>
                </c:pt>
                <c:pt idx="427">
                  <c:v>#N/A</c:v>
                </c:pt>
                <c:pt idx="428">
                  <c:v>#N/A</c:v>
                </c:pt>
                <c:pt idx="429">
                  <c:v>#N/A</c:v>
                </c:pt>
                <c:pt idx="430">
                  <c:v>#N/A</c:v>
                </c:pt>
                <c:pt idx="431">
                  <c:v>#N/A</c:v>
                </c:pt>
                <c:pt idx="432">
                  <c:v>#N/A</c:v>
                </c:pt>
                <c:pt idx="433">
                  <c:v>#N/A</c:v>
                </c:pt>
                <c:pt idx="434">
                  <c:v>#N/A</c:v>
                </c:pt>
                <c:pt idx="435">
                  <c:v>#N/A</c:v>
                </c:pt>
                <c:pt idx="436">
                  <c:v>#N/A</c:v>
                </c:pt>
                <c:pt idx="437">
                  <c:v>#N/A</c:v>
                </c:pt>
                <c:pt idx="438">
                  <c:v>#N/A</c:v>
                </c:pt>
                <c:pt idx="439">
                  <c:v>#N/A</c:v>
                </c:pt>
                <c:pt idx="440">
                  <c:v>#N/A</c:v>
                </c:pt>
                <c:pt idx="441">
                  <c:v>#N/A</c:v>
                </c:pt>
                <c:pt idx="442">
                  <c:v>#N/A</c:v>
                </c:pt>
                <c:pt idx="443">
                  <c:v>#N/A</c:v>
                </c:pt>
                <c:pt idx="444">
                  <c:v>#N/A</c:v>
                </c:pt>
                <c:pt idx="445">
                  <c:v>#N/A</c:v>
                </c:pt>
                <c:pt idx="446">
                  <c:v>#N/A</c:v>
                </c:pt>
                <c:pt idx="447">
                  <c:v>#N/A</c:v>
                </c:pt>
                <c:pt idx="448">
                  <c:v>#N/A</c:v>
                </c:pt>
                <c:pt idx="449">
                  <c:v>#N/A</c:v>
                </c:pt>
                <c:pt idx="450">
                  <c:v>#N/A</c:v>
                </c:pt>
                <c:pt idx="451">
                  <c:v>#N/A</c:v>
                </c:pt>
                <c:pt idx="452">
                  <c:v>#N/A</c:v>
                </c:pt>
                <c:pt idx="453">
                  <c:v>#N/A</c:v>
                </c:pt>
                <c:pt idx="454">
                  <c:v>#N/A</c:v>
                </c:pt>
                <c:pt idx="455">
                  <c:v>#N/A</c:v>
                </c:pt>
                <c:pt idx="456">
                  <c:v>#N/A</c:v>
                </c:pt>
                <c:pt idx="457">
                  <c:v>#N/A</c:v>
                </c:pt>
                <c:pt idx="458">
                  <c:v>#N/A</c:v>
                </c:pt>
                <c:pt idx="459">
                  <c:v>#N/A</c:v>
                </c:pt>
                <c:pt idx="460">
                  <c:v>#N/A</c:v>
                </c:pt>
                <c:pt idx="461">
                  <c:v>#N/A</c:v>
                </c:pt>
                <c:pt idx="462">
                  <c:v>#N/A</c:v>
                </c:pt>
                <c:pt idx="463">
                  <c:v>#N/A</c:v>
                </c:pt>
                <c:pt idx="464">
                  <c:v>#N/A</c:v>
                </c:pt>
                <c:pt idx="465">
                  <c:v>#N/A</c:v>
                </c:pt>
                <c:pt idx="466">
                  <c:v>#N/A</c:v>
                </c:pt>
                <c:pt idx="467">
                  <c:v>#N/A</c:v>
                </c:pt>
                <c:pt idx="468">
                  <c:v>#N/A</c:v>
                </c:pt>
                <c:pt idx="469">
                  <c:v>#N/A</c:v>
                </c:pt>
                <c:pt idx="470">
                  <c:v>#N/A</c:v>
                </c:pt>
                <c:pt idx="471">
                  <c:v>#N/A</c:v>
                </c:pt>
                <c:pt idx="472">
                  <c:v>#N/A</c:v>
                </c:pt>
                <c:pt idx="473">
                  <c:v>#N/A</c:v>
                </c:pt>
                <c:pt idx="474">
                  <c:v>#N/A</c:v>
                </c:pt>
                <c:pt idx="475">
                  <c:v>#N/A</c:v>
                </c:pt>
                <c:pt idx="476">
                  <c:v>#N/A</c:v>
                </c:pt>
                <c:pt idx="477">
                  <c:v>#N/A</c:v>
                </c:pt>
                <c:pt idx="478">
                  <c:v>#N/A</c:v>
                </c:pt>
                <c:pt idx="479">
                  <c:v>#N/A</c:v>
                </c:pt>
                <c:pt idx="480">
                  <c:v>#N/A</c:v>
                </c:pt>
                <c:pt idx="481">
                  <c:v>#N/A</c:v>
                </c:pt>
                <c:pt idx="482">
                  <c:v>#N/A</c:v>
                </c:pt>
                <c:pt idx="483">
                  <c:v>#N/A</c:v>
                </c:pt>
                <c:pt idx="484">
                  <c:v>#N/A</c:v>
                </c:pt>
                <c:pt idx="485">
                  <c:v>#N/A</c:v>
                </c:pt>
                <c:pt idx="486">
                  <c:v>#N/A</c:v>
                </c:pt>
                <c:pt idx="487">
                  <c:v>#N/A</c:v>
                </c:pt>
                <c:pt idx="488">
                  <c:v>#N/A</c:v>
                </c:pt>
                <c:pt idx="489">
                  <c:v>#N/A</c:v>
                </c:pt>
                <c:pt idx="490">
                  <c:v>#N/A</c:v>
                </c:pt>
                <c:pt idx="491">
                  <c:v>#N/A</c:v>
                </c:pt>
                <c:pt idx="492">
                  <c:v>#N/A</c:v>
                </c:pt>
                <c:pt idx="493">
                  <c:v>#N/A</c:v>
                </c:pt>
                <c:pt idx="494">
                  <c:v>#N/A</c:v>
                </c:pt>
                <c:pt idx="495">
                  <c:v>#N/A</c:v>
                </c:pt>
                <c:pt idx="496">
                  <c:v>#N/A</c:v>
                </c:pt>
                <c:pt idx="497">
                  <c:v>#N/A</c:v>
                </c:pt>
                <c:pt idx="498">
                  <c:v>#N/A</c:v>
                </c:pt>
                <c:pt idx="499">
                  <c:v>#N/A</c:v>
                </c:pt>
                <c:pt idx="500">
                  <c:v>#N/A</c:v>
                </c:pt>
                <c:pt idx="501">
                  <c:v>#N/A</c:v>
                </c:pt>
                <c:pt idx="502">
                  <c:v>#N/A</c:v>
                </c:pt>
                <c:pt idx="503">
                  <c:v>#N/A</c:v>
                </c:pt>
                <c:pt idx="504">
                  <c:v>#N/A</c:v>
                </c:pt>
                <c:pt idx="505">
                  <c:v>#N/A</c:v>
                </c:pt>
                <c:pt idx="506">
                  <c:v>#N/A</c:v>
                </c:pt>
                <c:pt idx="507">
                  <c:v>#N/A</c:v>
                </c:pt>
                <c:pt idx="508">
                  <c:v>#N/A</c:v>
                </c:pt>
                <c:pt idx="509">
                  <c:v>#N/A</c:v>
                </c:pt>
                <c:pt idx="510">
                  <c:v>#N/A</c:v>
                </c:pt>
                <c:pt idx="511">
                  <c:v>#N/A</c:v>
                </c:pt>
                <c:pt idx="512">
                  <c:v>#N/A</c:v>
                </c:pt>
                <c:pt idx="513">
                  <c:v>#N/A</c:v>
                </c:pt>
                <c:pt idx="514">
                  <c:v>#N/A</c:v>
                </c:pt>
                <c:pt idx="515">
                  <c:v>#N/A</c:v>
                </c:pt>
                <c:pt idx="516">
                  <c:v>#N/A</c:v>
                </c:pt>
                <c:pt idx="517">
                  <c:v>#N/A</c:v>
                </c:pt>
                <c:pt idx="518">
                  <c:v>#N/A</c:v>
                </c:pt>
                <c:pt idx="519">
                  <c:v>#N/A</c:v>
                </c:pt>
                <c:pt idx="520">
                  <c:v>#N/A</c:v>
                </c:pt>
                <c:pt idx="521">
                  <c:v>#N/A</c:v>
                </c:pt>
                <c:pt idx="522">
                  <c:v>#N/A</c:v>
                </c:pt>
                <c:pt idx="523">
                  <c:v>#N/A</c:v>
                </c:pt>
                <c:pt idx="524">
                  <c:v>#N/A</c:v>
                </c:pt>
                <c:pt idx="525">
                  <c:v>#N/A</c:v>
                </c:pt>
                <c:pt idx="526">
                  <c:v>#N/A</c:v>
                </c:pt>
                <c:pt idx="527">
                  <c:v>#N/A</c:v>
                </c:pt>
                <c:pt idx="528">
                  <c:v>#N/A</c:v>
                </c:pt>
                <c:pt idx="529">
                  <c:v>#N/A</c:v>
                </c:pt>
                <c:pt idx="530">
                  <c:v>#N/A</c:v>
                </c:pt>
                <c:pt idx="531">
                  <c:v>#N/A</c:v>
                </c:pt>
                <c:pt idx="532">
                  <c:v>#N/A</c:v>
                </c:pt>
                <c:pt idx="533">
                  <c:v>#N/A</c:v>
                </c:pt>
                <c:pt idx="534">
                  <c:v>#N/A</c:v>
                </c:pt>
                <c:pt idx="535">
                  <c:v>#N/A</c:v>
                </c:pt>
                <c:pt idx="536">
                  <c:v>#N/A</c:v>
                </c:pt>
                <c:pt idx="537">
                  <c:v>#N/A</c:v>
                </c:pt>
                <c:pt idx="538">
                  <c:v>#N/A</c:v>
                </c:pt>
                <c:pt idx="539">
                  <c:v>#N/A</c:v>
                </c:pt>
                <c:pt idx="540">
                  <c:v>#N/A</c:v>
                </c:pt>
                <c:pt idx="541">
                  <c:v>#N/A</c:v>
                </c:pt>
                <c:pt idx="542">
                  <c:v>#N/A</c:v>
                </c:pt>
                <c:pt idx="543">
                  <c:v>#N/A</c:v>
                </c:pt>
                <c:pt idx="544">
                  <c:v>#N/A</c:v>
                </c:pt>
                <c:pt idx="545">
                  <c:v>#N/A</c:v>
                </c:pt>
                <c:pt idx="546">
                  <c:v>#N/A</c:v>
                </c:pt>
                <c:pt idx="547">
                  <c:v>#N/A</c:v>
                </c:pt>
                <c:pt idx="548">
                  <c:v>#N/A</c:v>
                </c:pt>
                <c:pt idx="549">
                  <c:v>#N/A</c:v>
                </c:pt>
                <c:pt idx="550">
                  <c:v>#N/A</c:v>
                </c:pt>
                <c:pt idx="551">
                  <c:v>#N/A</c:v>
                </c:pt>
                <c:pt idx="552">
                  <c:v>#N/A</c:v>
                </c:pt>
                <c:pt idx="553">
                  <c:v>#N/A</c:v>
                </c:pt>
                <c:pt idx="554">
                  <c:v>#N/A</c:v>
                </c:pt>
                <c:pt idx="555">
                  <c:v>#N/A</c:v>
                </c:pt>
                <c:pt idx="556">
                  <c:v>#N/A</c:v>
                </c:pt>
                <c:pt idx="557">
                  <c:v>#N/A</c:v>
                </c:pt>
                <c:pt idx="558">
                  <c:v>#N/A</c:v>
                </c:pt>
                <c:pt idx="559">
                  <c:v>#N/A</c:v>
                </c:pt>
                <c:pt idx="560">
                  <c:v>#N/A</c:v>
                </c:pt>
                <c:pt idx="561">
                  <c:v>#N/A</c:v>
                </c:pt>
                <c:pt idx="562">
                  <c:v>#N/A</c:v>
                </c:pt>
                <c:pt idx="563">
                  <c:v>#N/A</c:v>
                </c:pt>
                <c:pt idx="564">
                  <c:v>#N/A</c:v>
                </c:pt>
                <c:pt idx="565">
                  <c:v>#N/A</c:v>
                </c:pt>
                <c:pt idx="566">
                  <c:v>#N/A</c:v>
                </c:pt>
                <c:pt idx="567">
                  <c:v>#N/A</c:v>
                </c:pt>
                <c:pt idx="568">
                  <c:v>#N/A</c:v>
                </c:pt>
                <c:pt idx="569">
                  <c:v>#N/A</c:v>
                </c:pt>
                <c:pt idx="570">
                  <c:v>#N/A</c:v>
                </c:pt>
                <c:pt idx="571">
                  <c:v>#N/A</c:v>
                </c:pt>
                <c:pt idx="572">
                  <c:v>#N/A</c:v>
                </c:pt>
                <c:pt idx="573">
                  <c:v>#N/A</c:v>
                </c:pt>
                <c:pt idx="574">
                  <c:v>#N/A</c:v>
                </c:pt>
                <c:pt idx="575">
                  <c:v>#N/A</c:v>
                </c:pt>
                <c:pt idx="576">
                  <c:v>#N/A</c:v>
                </c:pt>
                <c:pt idx="577">
                  <c:v>#N/A</c:v>
                </c:pt>
                <c:pt idx="578">
                  <c:v>#N/A</c:v>
                </c:pt>
                <c:pt idx="579">
                  <c:v>#N/A</c:v>
                </c:pt>
                <c:pt idx="580">
                  <c:v>#N/A</c:v>
                </c:pt>
                <c:pt idx="581">
                  <c:v>#N/A</c:v>
                </c:pt>
                <c:pt idx="582">
                  <c:v>#N/A</c:v>
                </c:pt>
                <c:pt idx="583">
                  <c:v>#N/A</c:v>
                </c:pt>
                <c:pt idx="584">
                  <c:v>#N/A</c:v>
                </c:pt>
                <c:pt idx="585">
                  <c:v>#N/A</c:v>
                </c:pt>
                <c:pt idx="586">
                  <c:v>#N/A</c:v>
                </c:pt>
                <c:pt idx="587">
                  <c:v>#N/A</c:v>
                </c:pt>
                <c:pt idx="588">
                  <c:v>#N/A</c:v>
                </c:pt>
                <c:pt idx="589">
                  <c:v>#N/A</c:v>
                </c:pt>
                <c:pt idx="590">
                  <c:v>#N/A</c:v>
                </c:pt>
                <c:pt idx="591">
                  <c:v>#N/A</c:v>
                </c:pt>
                <c:pt idx="592">
                  <c:v>#N/A</c:v>
                </c:pt>
                <c:pt idx="593">
                  <c:v>#N/A</c:v>
                </c:pt>
                <c:pt idx="594">
                  <c:v>#N/A</c:v>
                </c:pt>
                <c:pt idx="595">
                  <c:v>#N/A</c:v>
                </c:pt>
                <c:pt idx="596">
                  <c:v>#N/A</c:v>
                </c:pt>
                <c:pt idx="597">
                  <c:v>#N/A</c:v>
                </c:pt>
                <c:pt idx="598">
                  <c:v>#N/A</c:v>
                </c:pt>
                <c:pt idx="599">
                  <c:v>#N/A</c:v>
                </c:pt>
                <c:pt idx="600">
                  <c:v>#N/A</c:v>
                </c:pt>
                <c:pt idx="601">
                  <c:v>#N/A</c:v>
                </c:pt>
                <c:pt idx="602">
                  <c:v>#N/A</c:v>
                </c:pt>
                <c:pt idx="603">
                  <c:v>#N/A</c:v>
                </c:pt>
                <c:pt idx="604">
                  <c:v>#N/A</c:v>
                </c:pt>
                <c:pt idx="605">
                  <c:v>#N/A</c:v>
                </c:pt>
                <c:pt idx="606">
                  <c:v>#N/A</c:v>
                </c:pt>
                <c:pt idx="607">
                  <c:v>#N/A</c:v>
                </c:pt>
                <c:pt idx="608">
                  <c:v>#N/A</c:v>
                </c:pt>
                <c:pt idx="609">
                  <c:v>#N/A</c:v>
                </c:pt>
                <c:pt idx="610">
                  <c:v>#N/A</c:v>
                </c:pt>
                <c:pt idx="611">
                  <c:v>#N/A</c:v>
                </c:pt>
                <c:pt idx="612">
                  <c:v>#N/A</c:v>
                </c:pt>
                <c:pt idx="613">
                  <c:v>#N/A</c:v>
                </c:pt>
                <c:pt idx="614">
                  <c:v>#N/A</c:v>
                </c:pt>
                <c:pt idx="615">
                  <c:v>#N/A</c:v>
                </c:pt>
                <c:pt idx="616">
                  <c:v>#N/A</c:v>
                </c:pt>
                <c:pt idx="617">
                  <c:v>#N/A</c:v>
                </c:pt>
                <c:pt idx="618">
                  <c:v>#N/A</c:v>
                </c:pt>
                <c:pt idx="619">
                  <c:v>#N/A</c:v>
                </c:pt>
                <c:pt idx="620">
                  <c:v>#N/A</c:v>
                </c:pt>
                <c:pt idx="621">
                  <c:v>#N/A</c:v>
                </c:pt>
                <c:pt idx="622">
                  <c:v>#N/A</c:v>
                </c:pt>
                <c:pt idx="623">
                  <c:v>#N/A</c:v>
                </c:pt>
                <c:pt idx="624">
                  <c:v>#N/A</c:v>
                </c:pt>
                <c:pt idx="625">
                  <c:v>#N/A</c:v>
                </c:pt>
                <c:pt idx="626">
                  <c:v>#N/A</c:v>
                </c:pt>
                <c:pt idx="627">
                  <c:v>#N/A</c:v>
                </c:pt>
                <c:pt idx="628">
                  <c:v>#N/A</c:v>
                </c:pt>
                <c:pt idx="629">
                  <c:v>#N/A</c:v>
                </c:pt>
                <c:pt idx="630">
                  <c:v>#N/A</c:v>
                </c:pt>
                <c:pt idx="631">
                  <c:v>#N/A</c:v>
                </c:pt>
                <c:pt idx="632">
                  <c:v>#N/A</c:v>
                </c:pt>
                <c:pt idx="633">
                  <c:v>#N/A</c:v>
                </c:pt>
                <c:pt idx="634">
                  <c:v>#N/A</c:v>
                </c:pt>
                <c:pt idx="635">
                  <c:v>#N/A</c:v>
                </c:pt>
                <c:pt idx="636">
                  <c:v>#N/A</c:v>
                </c:pt>
                <c:pt idx="637">
                  <c:v>#N/A</c:v>
                </c:pt>
                <c:pt idx="638">
                  <c:v>#N/A</c:v>
                </c:pt>
                <c:pt idx="639">
                  <c:v>#N/A</c:v>
                </c:pt>
                <c:pt idx="640">
                  <c:v>#N/A</c:v>
                </c:pt>
                <c:pt idx="641">
                  <c:v>#N/A</c:v>
                </c:pt>
                <c:pt idx="642">
                  <c:v>#N/A</c:v>
                </c:pt>
                <c:pt idx="643">
                  <c:v>#N/A</c:v>
                </c:pt>
                <c:pt idx="644">
                  <c:v>#N/A</c:v>
                </c:pt>
                <c:pt idx="645">
                  <c:v>#N/A</c:v>
                </c:pt>
                <c:pt idx="646">
                  <c:v>#N/A</c:v>
                </c:pt>
                <c:pt idx="647">
                  <c:v>#N/A</c:v>
                </c:pt>
                <c:pt idx="648">
                  <c:v>#N/A</c:v>
                </c:pt>
                <c:pt idx="649">
                  <c:v>#N/A</c:v>
                </c:pt>
                <c:pt idx="650">
                  <c:v>#N/A</c:v>
                </c:pt>
                <c:pt idx="651">
                  <c:v>#N/A</c:v>
                </c:pt>
                <c:pt idx="652">
                  <c:v>#N/A</c:v>
                </c:pt>
                <c:pt idx="653">
                  <c:v>#N/A</c:v>
                </c:pt>
                <c:pt idx="654">
                  <c:v>#N/A</c:v>
                </c:pt>
                <c:pt idx="655">
                  <c:v>#N/A</c:v>
                </c:pt>
                <c:pt idx="656">
                  <c:v>#N/A</c:v>
                </c:pt>
                <c:pt idx="657">
                  <c:v>#N/A</c:v>
                </c:pt>
                <c:pt idx="658">
                  <c:v>#N/A</c:v>
                </c:pt>
                <c:pt idx="659">
                  <c:v>#N/A</c:v>
                </c:pt>
                <c:pt idx="660">
                  <c:v>#N/A</c:v>
                </c:pt>
                <c:pt idx="661">
                  <c:v>#N/A</c:v>
                </c:pt>
                <c:pt idx="662">
                  <c:v>#N/A</c:v>
                </c:pt>
                <c:pt idx="663">
                  <c:v>#N/A</c:v>
                </c:pt>
                <c:pt idx="664">
                  <c:v>#N/A</c:v>
                </c:pt>
                <c:pt idx="665">
                  <c:v>#N/A</c:v>
                </c:pt>
                <c:pt idx="666">
                  <c:v>#N/A</c:v>
                </c:pt>
                <c:pt idx="667">
                  <c:v>#N/A</c:v>
                </c:pt>
                <c:pt idx="668">
                  <c:v>#N/A</c:v>
                </c:pt>
                <c:pt idx="669">
                  <c:v>#N/A</c:v>
                </c:pt>
                <c:pt idx="670">
                  <c:v>#N/A</c:v>
                </c:pt>
                <c:pt idx="671">
                  <c:v>#N/A</c:v>
                </c:pt>
                <c:pt idx="672">
                  <c:v>#N/A</c:v>
                </c:pt>
                <c:pt idx="673">
                  <c:v>#N/A</c:v>
                </c:pt>
                <c:pt idx="674">
                  <c:v>#N/A</c:v>
                </c:pt>
                <c:pt idx="675">
                  <c:v>#N/A</c:v>
                </c:pt>
                <c:pt idx="676">
                  <c:v>#N/A</c:v>
                </c:pt>
                <c:pt idx="677">
                  <c:v>#N/A</c:v>
                </c:pt>
                <c:pt idx="678">
                  <c:v>#N/A</c:v>
                </c:pt>
                <c:pt idx="679">
                  <c:v>#N/A</c:v>
                </c:pt>
                <c:pt idx="680">
                  <c:v>#N/A</c:v>
                </c:pt>
                <c:pt idx="681">
                  <c:v>#N/A</c:v>
                </c:pt>
                <c:pt idx="682">
                  <c:v>#N/A</c:v>
                </c:pt>
                <c:pt idx="683">
                  <c:v>#N/A</c:v>
                </c:pt>
                <c:pt idx="684">
                  <c:v>#N/A</c:v>
                </c:pt>
                <c:pt idx="685">
                  <c:v>#N/A</c:v>
                </c:pt>
                <c:pt idx="686">
                  <c:v>#N/A</c:v>
                </c:pt>
                <c:pt idx="687">
                  <c:v>#N/A</c:v>
                </c:pt>
                <c:pt idx="688">
                  <c:v>#N/A</c:v>
                </c:pt>
                <c:pt idx="689">
                  <c:v>#N/A</c:v>
                </c:pt>
                <c:pt idx="690">
                  <c:v>#N/A</c:v>
                </c:pt>
                <c:pt idx="691">
                  <c:v>#N/A</c:v>
                </c:pt>
                <c:pt idx="692">
                  <c:v>#N/A</c:v>
                </c:pt>
                <c:pt idx="693">
                  <c:v>#N/A</c:v>
                </c:pt>
                <c:pt idx="694">
                  <c:v>#N/A</c:v>
                </c:pt>
                <c:pt idx="695">
                  <c:v>#N/A</c:v>
                </c:pt>
                <c:pt idx="696">
                  <c:v>#N/A</c:v>
                </c:pt>
                <c:pt idx="697">
                  <c:v>#N/A</c:v>
                </c:pt>
                <c:pt idx="698">
                  <c:v>#N/A</c:v>
                </c:pt>
                <c:pt idx="699">
                  <c:v>#N/A</c:v>
                </c:pt>
                <c:pt idx="700">
                  <c:v>#N/A</c:v>
                </c:pt>
                <c:pt idx="701">
                  <c:v>#N/A</c:v>
                </c:pt>
                <c:pt idx="702">
                  <c:v>#N/A</c:v>
                </c:pt>
                <c:pt idx="703">
                  <c:v>#N/A</c:v>
                </c:pt>
                <c:pt idx="704">
                  <c:v>#N/A</c:v>
                </c:pt>
                <c:pt idx="705">
                  <c:v>#N/A</c:v>
                </c:pt>
                <c:pt idx="706">
                  <c:v>#N/A</c:v>
                </c:pt>
                <c:pt idx="707">
                  <c:v>#N/A</c:v>
                </c:pt>
                <c:pt idx="708">
                  <c:v>#N/A</c:v>
                </c:pt>
                <c:pt idx="709">
                  <c:v>#N/A</c:v>
                </c:pt>
                <c:pt idx="710">
                  <c:v>#N/A</c:v>
                </c:pt>
                <c:pt idx="711">
                  <c:v>#N/A</c:v>
                </c:pt>
                <c:pt idx="712">
                  <c:v>#N/A</c:v>
                </c:pt>
                <c:pt idx="713">
                  <c:v>#N/A</c:v>
                </c:pt>
                <c:pt idx="714">
                  <c:v>#N/A</c:v>
                </c:pt>
                <c:pt idx="715">
                  <c:v>#N/A</c:v>
                </c:pt>
                <c:pt idx="716">
                  <c:v>#N/A</c:v>
                </c:pt>
                <c:pt idx="717">
                  <c:v>#N/A</c:v>
                </c:pt>
                <c:pt idx="718">
                  <c:v>#N/A</c:v>
                </c:pt>
                <c:pt idx="719">
                  <c:v>#N/A</c:v>
                </c:pt>
                <c:pt idx="720">
                  <c:v>#N/A</c:v>
                </c:pt>
                <c:pt idx="721">
                  <c:v>#N/A</c:v>
                </c:pt>
                <c:pt idx="722">
                  <c:v>#N/A</c:v>
                </c:pt>
                <c:pt idx="723">
                  <c:v>#N/A</c:v>
                </c:pt>
                <c:pt idx="724">
                  <c:v>#N/A</c:v>
                </c:pt>
                <c:pt idx="725">
                  <c:v>#N/A</c:v>
                </c:pt>
                <c:pt idx="726">
                  <c:v>#N/A</c:v>
                </c:pt>
                <c:pt idx="727">
                  <c:v>#N/A</c:v>
                </c:pt>
                <c:pt idx="728">
                  <c:v>#N/A</c:v>
                </c:pt>
                <c:pt idx="729">
                  <c:v>#N/A</c:v>
                </c:pt>
                <c:pt idx="730">
                  <c:v>#N/A</c:v>
                </c:pt>
                <c:pt idx="731">
                  <c:v>#N/A</c:v>
                </c:pt>
                <c:pt idx="732">
                  <c:v>#N/A</c:v>
                </c:pt>
                <c:pt idx="733">
                  <c:v>#N/A</c:v>
                </c:pt>
                <c:pt idx="734">
                  <c:v>#N/A</c:v>
                </c:pt>
                <c:pt idx="735">
                  <c:v>#N/A</c:v>
                </c:pt>
                <c:pt idx="736">
                  <c:v>#N/A</c:v>
                </c:pt>
                <c:pt idx="737">
                  <c:v>#N/A</c:v>
                </c:pt>
                <c:pt idx="738">
                  <c:v>#N/A</c:v>
                </c:pt>
                <c:pt idx="739">
                  <c:v>#N/A</c:v>
                </c:pt>
                <c:pt idx="740">
                  <c:v>#N/A</c:v>
                </c:pt>
                <c:pt idx="741">
                  <c:v>#N/A</c:v>
                </c:pt>
                <c:pt idx="742">
                  <c:v>#N/A</c:v>
                </c:pt>
                <c:pt idx="743">
                  <c:v>#N/A</c:v>
                </c:pt>
                <c:pt idx="744">
                  <c:v>#N/A</c:v>
                </c:pt>
                <c:pt idx="745">
                  <c:v>#N/A</c:v>
                </c:pt>
                <c:pt idx="746">
                  <c:v>#N/A</c:v>
                </c:pt>
                <c:pt idx="747">
                  <c:v>#N/A</c:v>
                </c:pt>
                <c:pt idx="748">
                  <c:v>#N/A</c:v>
                </c:pt>
                <c:pt idx="749">
                  <c:v>#N/A</c:v>
                </c:pt>
                <c:pt idx="750">
                  <c:v>#N/A</c:v>
                </c:pt>
                <c:pt idx="751">
                  <c:v>#N/A</c:v>
                </c:pt>
                <c:pt idx="752">
                  <c:v>#N/A</c:v>
                </c:pt>
                <c:pt idx="753">
                  <c:v>#N/A</c:v>
                </c:pt>
                <c:pt idx="754">
                  <c:v>#N/A</c:v>
                </c:pt>
                <c:pt idx="755">
                  <c:v>#N/A</c:v>
                </c:pt>
                <c:pt idx="756">
                  <c:v>#N/A</c:v>
                </c:pt>
                <c:pt idx="757">
                  <c:v>#N/A</c:v>
                </c:pt>
                <c:pt idx="758">
                  <c:v>#N/A</c:v>
                </c:pt>
                <c:pt idx="759">
                  <c:v>#N/A</c:v>
                </c:pt>
                <c:pt idx="760">
                  <c:v>#N/A</c:v>
                </c:pt>
                <c:pt idx="761">
                  <c:v>#N/A</c:v>
                </c:pt>
                <c:pt idx="762">
                  <c:v>#N/A</c:v>
                </c:pt>
                <c:pt idx="763">
                  <c:v>#N/A</c:v>
                </c:pt>
                <c:pt idx="764">
                  <c:v>#N/A</c:v>
                </c:pt>
                <c:pt idx="765">
                  <c:v>#N/A</c:v>
                </c:pt>
                <c:pt idx="766">
                  <c:v>#N/A</c:v>
                </c:pt>
                <c:pt idx="767">
                  <c:v>#N/A</c:v>
                </c:pt>
                <c:pt idx="768">
                  <c:v>#N/A</c:v>
                </c:pt>
                <c:pt idx="769">
                  <c:v>#N/A</c:v>
                </c:pt>
                <c:pt idx="770">
                  <c:v>#N/A</c:v>
                </c:pt>
                <c:pt idx="771">
                  <c:v>#N/A</c:v>
                </c:pt>
                <c:pt idx="772">
                  <c:v>#N/A</c:v>
                </c:pt>
                <c:pt idx="773">
                  <c:v>#N/A</c:v>
                </c:pt>
                <c:pt idx="774">
                  <c:v>#N/A</c:v>
                </c:pt>
                <c:pt idx="775">
                  <c:v>#N/A</c:v>
                </c:pt>
                <c:pt idx="776">
                  <c:v>#N/A</c:v>
                </c:pt>
                <c:pt idx="777">
                  <c:v>#N/A</c:v>
                </c:pt>
                <c:pt idx="778">
                  <c:v>#N/A</c:v>
                </c:pt>
                <c:pt idx="779">
                  <c:v>#N/A</c:v>
                </c:pt>
                <c:pt idx="780">
                  <c:v>#N/A</c:v>
                </c:pt>
                <c:pt idx="781">
                  <c:v>#N/A</c:v>
                </c:pt>
                <c:pt idx="782">
                  <c:v>#N/A</c:v>
                </c:pt>
                <c:pt idx="783">
                  <c:v>#N/A</c:v>
                </c:pt>
                <c:pt idx="784">
                  <c:v>#N/A</c:v>
                </c:pt>
                <c:pt idx="785">
                  <c:v>#N/A</c:v>
                </c:pt>
                <c:pt idx="786">
                  <c:v>#N/A</c:v>
                </c:pt>
                <c:pt idx="787">
                  <c:v>#N/A</c:v>
                </c:pt>
                <c:pt idx="788">
                  <c:v>#N/A</c:v>
                </c:pt>
                <c:pt idx="789">
                  <c:v>#N/A</c:v>
                </c:pt>
                <c:pt idx="790">
                  <c:v>#N/A</c:v>
                </c:pt>
                <c:pt idx="791">
                  <c:v>#N/A</c:v>
                </c:pt>
                <c:pt idx="792">
                  <c:v>#N/A</c:v>
                </c:pt>
                <c:pt idx="793">
                  <c:v>#N/A</c:v>
                </c:pt>
                <c:pt idx="794">
                  <c:v>#N/A</c:v>
                </c:pt>
                <c:pt idx="795">
                  <c:v>#N/A</c:v>
                </c:pt>
                <c:pt idx="796">
                  <c:v>#N/A</c:v>
                </c:pt>
                <c:pt idx="797">
                  <c:v>#N/A</c:v>
                </c:pt>
                <c:pt idx="798">
                  <c:v>#N/A</c:v>
                </c:pt>
                <c:pt idx="799">
                  <c:v>#N/A</c:v>
                </c:pt>
                <c:pt idx="800">
                  <c:v>#N/A</c:v>
                </c:pt>
                <c:pt idx="801">
                  <c:v>#N/A</c:v>
                </c:pt>
                <c:pt idx="802">
                  <c:v>#N/A</c:v>
                </c:pt>
                <c:pt idx="803">
                  <c:v>#N/A</c:v>
                </c:pt>
                <c:pt idx="804">
                  <c:v>#N/A</c:v>
                </c:pt>
                <c:pt idx="805">
                  <c:v>#N/A</c:v>
                </c:pt>
                <c:pt idx="806">
                  <c:v>#N/A</c:v>
                </c:pt>
                <c:pt idx="807">
                  <c:v>#N/A</c:v>
                </c:pt>
                <c:pt idx="808">
                  <c:v>#N/A</c:v>
                </c:pt>
                <c:pt idx="809">
                  <c:v>#N/A</c:v>
                </c:pt>
                <c:pt idx="810">
                  <c:v>#N/A</c:v>
                </c:pt>
                <c:pt idx="811">
                  <c:v>#N/A</c:v>
                </c:pt>
                <c:pt idx="812">
                  <c:v>#N/A</c:v>
                </c:pt>
                <c:pt idx="813">
                  <c:v>#N/A</c:v>
                </c:pt>
                <c:pt idx="814">
                  <c:v>#N/A</c:v>
                </c:pt>
                <c:pt idx="815">
                  <c:v>#N/A</c:v>
                </c:pt>
                <c:pt idx="816">
                  <c:v>#N/A</c:v>
                </c:pt>
                <c:pt idx="817">
                  <c:v>#N/A</c:v>
                </c:pt>
                <c:pt idx="818">
                  <c:v>#N/A</c:v>
                </c:pt>
                <c:pt idx="819">
                  <c:v>#N/A</c:v>
                </c:pt>
                <c:pt idx="820">
                  <c:v>#N/A</c:v>
                </c:pt>
                <c:pt idx="821">
                  <c:v>#N/A</c:v>
                </c:pt>
                <c:pt idx="822">
                  <c:v>#N/A</c:v>
                </c:pt>
                <c:pt idx="823">
                  <c:v>#N/A</c:v>
                </c:pt>
                <c:pt idx="824">
                  <c:v>#N/A</c:v>
                </c:pt>
                <c:pt idx="825">
                  <c:v>#N/A</c:v>
                </c:pt>
                <c:pt idx="826">
                  <c:v>#N/A</c:v>
                </c:pt>
                <c:pt idx="827">
                  <c:v>#N/A</c:v>
                </c:pt>
                <c:pt idx="828">
                  <c:v>#N/A</c:v>
                </c:pt>
                <c:pt idx="829">
                  <c:v>#N/A</c:v>
                </c:pt>
                <c:pt idx="830">
                  <c:v>#N/A</c:v>
                </c:pt>
                <c:pt idx="831">
                  <c:v>#N/A</c:v>
                </c:pt>
                <c:pt idx="832">
                  <c:v>#N/A</c:v>
                </c:pt>
                <c:pt idx="833">
                  <c:v>#N/A</c:v>
                </c:pt>
                <c:pt idx="834">
                  <c:v>#N/A</c:v>
                </c:pt>
                <c:pt idx="835">
                  <c:v>#N/A</c:v>
                </c:pt>
                <c:pt idx="836">
                  <c:v>#N/A</c:v>
                </c:pt>
                <c:pt idx="837">
                  <c:v>#N/A</c:v>
                </c:pt>
                <c:pt idx="838">
                  <c:v>#N/A</c:v>
                </c:pt>
                <c:pt idx="839">
                  <c:v>#N/A</c:v>
                </c:pt>
                <c:pt idx="840">
                  <c:v>#N/A</c:v>
                </c:pt>
                <c:pt idx="841">
                  <c:v>#N/A</c:v>
                </c:pt>
                <c:pt idx="842">
                  <c:v>#N/A</c:v>
                </c:pt>
                <c:pt idx="843">
                  <c:v>#N/A</c:v>
                </c:pt>
                <c:pt idx="844">
                  <c:v>#N/A</c:v>
                </c:pt>
                <c:pt idx="845">
                  <c:v>#N/A</c:v>
                </c:pt>
                <c:pt idx="846">
                  <c:v>#N/A</c:v>
                </c:pt>
                <c:pt idx="847">
                  <c:v>#N/A</c:v>
                </c:pt>
                <c:pt idx="848">
                  <c:v>#N/A</c:v>
                </c:pt>
                <c:pt idx="849">
                  <c:v>#N/A</c:v>
                </c:pt>
                <c:pt idx="850">
                  <c:v>#N/A</c:v>
                </c:pt>
                <c:pt idx="851">
                  <c:v>#N/A</c:v>
                </c:pt>
                <c:pt idx="852">
                  <c:v>#N/A</c:v>
                </c:pt>
                <c:pt idx="853">
                  <c:v>#N/A</c:v>
                </c:pt>
                <c:pt idx="854">
                  <c:v>#N/A</c:v>
                </c:pt>
                <c:pt idx="855">
                  <c:v>#N/A</c:v>
                </c:pt>
                <c:pt idx="856">
                  <c:v>#N/A</c:v>
                </c:pt>
                <c:pt idx="857">
                  <c:v>#N/A</c:v>
                </c:pt>
                <c:pt idx="858">
                  <c:v>#N/A</c:v>
                </c:pt>
                <c:pt idx="859">
                  <c:v>#N/A</c:v>
                </c:pt>
                <c:pt idx="860">
                  <c:v>#N/A</c:v>
                </c:pt>
                <c:pt idx="861">
                  <c:v>#N/A</c:v>
                </c:pt>
                <c:pt idx="862">
                  <c:v>#N/A</c:v>
                </c:pt>
                <c:pt idx="863">
                  <c:v>#N/A</c:v>
                </c:pt>
                <c:pt idx="864">
                  <c:v>#N/A</c:v>
                </c:pt>
                <c:pt idx="865">
                  <c:v>#N/A</c:v>
                </c:pt>
                <c:pt idx="866">
                  <c:v>#N/A</c:v>
                </c:pt>
                <c:pt idx="867">
                  <c:v>#N/A</c:v>
                </c:pt>
                <c:pt idx="868">
                  <c:v>#N/A</c:v>
                </c:pt>
                <c:pt idx="869">
                  <c:v>#N/A</c:v>
                </c:pt>
                <c:pt idx="870">
                  <c:v>#N/A</c:v>
                </c:pt>
                <c:pt idx="871">
                  <c:v>#N/A</c:v>
                </c:pt>
                <c:pt idx="872">
                  <c:v>#N/A</c:v>
                </c:pt>
                <c:pt idx="873">
                  <c:v>#N/A</c:v>
                </c:pt>
                <c:pt idx="874">
                  <c:v>#N/A</c:v>
                </c:pt>
                <c:pt idx="875">
                  <c:v>#N/A</c:v>
                </c:pt>
                <c:pt idx="876">
                  <c:v>#N/A</c:v>
                </c:pt>
                <c:pt idx="877">
                  <c:v>#N/A</c:v>
                </c:pt>
                <c:pt idx="878">
                  <c:v>#N/A</c:v>
                </c:pt>
                <c:pt idx="879">
                  <c:v>#N/A</c:v>
                </c:pt>
                <c:pt idx="880">
                  <c:v>#N/A</c:v>
                </c:pt>
                <c:pt idx="881">
                  <c:v>#N/A</c:v>
                </c:pt>
                <c:pt idx="882">
                  <c:v>#N/A</c:v>
                </c:pt>
                <c:pt idx="883">
                  <c:v>#N/A</c:v>
                </c:pt>
                <c:pt idx="884">
                  <c:v>#N/A</c:v>
                </c:pt>
                <c:pt idx="885">
                  <c:v>#N/A</c:v>
                </c:pt>
                <c:pt idx="886">
                  <c:v>#N/A</c:v>
                </c:pt>
                <c:pt idx="887">
                  <c:v>#N/A</c:v>
                </c:pt>
                <c:pt idx="888">
                  <c:v>#N/A</c:v>
                </c:pt>
                <c:pt idx="889">
                  <c:v>#N/A</c:v>
                </c:pt>
                <c:pt idx="890">
                  <c:v>#N/A</c:v>
                </c:pt>
                <c:pt idx="891">
                  <c:v>#N/A</c:v>
                </c:pt>
                <c:pt idx="892">
                  <c:v>#N/A</c:v>
                </c:pt>
                <c:pt idx="893">
                  <c:v>#N/A</c:v>
                </c:pt>
                <c:pt idx="894">
                  <c:v>#N/A</c:v>
                </c:pt>
                <c:pt idx="895">
                  <c:v>#N/A</c:v>
                </c:pt>
                <c:pt idx="896">
                  <c:v>#N/A</c:v>
                </c:pt>
                <c:pt idx="897">
                  <c:v>#N/A</c:v>
                </c:pt>
                <c:pt idx="898">
                  <c:v>#N/A</c:v>
                </c:pt>
                <c:pt idx="899">
                  <c:v>#N/A</c:v>
                </c:pt>
                <c:pt idx="900">
                  <c:v>#N/A</c:v>
                </c:pt>
                <c:pt idx="901">
                  <c:v>#N/A</c:v>
                </c:pt>
                <c:pt idx="902">
                  <c:v>#N/A</c:v>
                </c:pt>
                <c:pt idx="903">
                  <c:v>#N/A</c:v>
                </c:pt>
                <c:pt idx="904">
                  <c:v>#N/A</c:v>
                </c:pt>
                <c:pt idx="905">
                  <c:v>#N/A</c:v>
                </c:pt>
                <c:pt idx="906">
                  <c:v>#N/A</c:v>
                </c:pt>
                <c:pt idx="907">
                  <c:v>#N/A</c:v>
                </c:pt>
                <c:pt idx="908">
                  <c:v>#N/A</c:v>
                </c:pt>
                <c:pt idx="909">
                  <c:v>#N/A</c:v>
                </c:pt>
                <c:pt idx="910">
                  <c:v>#N/A</c:v>
                </c:pt>
                <c:pt idx="911">
                  <c:v>#N/A</c:v>
                </c:pt>
                <c:pt idx="912">
                  <c:v>#N/A</c:v>
                </c:pt>
                <c:pt idx="913">
                  <c:v>#N/A</c:v>
                </c:pt>
                <c:pt idx="914">
                  <c:v>#N/A</c:v>
                </c:pt>
                <c:pt idx="915">
                  <c:v>#N/A</c:v>
                </c:pt>
                <c:pt idx="916">
                  <c:v>#N/A</c:v>
                </c:pt>
                <c:pt idx="917">
                  <c:v>#N/A</c:v>
                </c:pt>
                <c:pt idx="918">
                  <c:v>#N/A</c:v>
                </c:pt>
                <c:pt idx="919">
                  <c:v>#N/A</c:v>
                </c:pt>
                <c:pt idx="920">
                  <c:v>#N/A</c:v>
                </c:pt>
                <c:pt idx="921">
                  <c:v>#N/A</c:v>
                </c:pt>
                <c:pt idx="922">
                  <c:v>#N/A</c:v>
                </c:pt>
                <c:pt idx="923">
                  <c:v>#N/A</c:v>
                </c:pt>
                <c:pt idx="924">
                  <c:v>#N/A</c:v>
                </c:pt>
                <c:pt idx="925">
                  <c:v>#N/A</c:v>
                </c:pt>
                <c:pt idx="926">
                  <c:v>#N/A</c:v>
                </c:pt>
                <c:pt idx="927">
                  <c:v>#N/A</c:v>
                </c:pt>
                <c:pt idx="928">
                  <c:v>#N/A</c:v>
                </c:pt>
                <c:pt idx="929">
                  <c:v>#N/A</c:v>
                </c:pt>
                <c:pt idx="930">
                  <c:v>#N/A</c:v>
                </c:pt>
                <c:pt idx="931">
                  <c:v>#N/A</c:v>
                </c:pt>
                <c:pt idx="932">
                  <c:v>#N/A</c:v>
                </c:pt>
                <c:pt idx="933">
                  <c:v>#N/A</c:v>
                </c:pt>
                <c:pt idx="934">
                  <c:v>#N/A</c:v>
                </c:pt>
                <c:pt idx="935">
                  <c:v>#N/A</c:v>
                </c:pt>
                <c:pt idx="936">
                  <c:v>#N/A</c:v>
                </c:pt>
                <c:pt idx="937">
                  <c:v>#N/A</c:v>
                </c:pt>
                <c:pt idx="938">
                  <c:v>#N/A</c:v>
                </c:pt>
                <c:pt idx="939">
                  <c:v>#N/A</c:v>
                </c:pt>
                <c:pt idx="940">
                  <c:v>#N/A</c:v>
                </c:pt>
                <c:pt idx="941">
                  <c:v>#N/A</c:v>
                </c:pt>
                <c:pt idx="942">
                  <c:v>#N/A</c:v>
                </c:pt>
                <c:pt idx="943">
                  <c:v>#N/A</c:v>
                </c:pt>
                <c:pt idx="944">
                  <c:v>#N/A</c:v>
                </c:pt>
                <c:pt idx="945">
                  <c:v>#N/A</c:v>
                </c:pt>
                <c:pt idx="946">
                  <c:v>#N/A</c:v>
                </c:pt>
                <c:pt idx="947">
                  <c:v>#N/A</c:v>
                </c:pt>
                <c:pt idx="948">
                  <c:v>#N/A</c:v>
                </c:pt>
                <c:pt idx="949">
                  <c:v>#N/A</c:v>
                </c:pt>
                <c:pt idx="950">
                  <c:v>#N/A</c:v>
                </c:pt>
                <c:pt idx="951">
                  <c:v>#N/A</c:v>
                </c:pt>
                <c:pt idx="952">
                  <c:v>#N/A</c:v>
                </c:pt>
                <c:pt idx="953">
                  <c:v>#N/A</c:v>
                </c:pt>
                <c:pt idx="954">
                  <c:v>#N/A</c:v>
                </c:pt>
                <c:pt idx="955">
                  <c:v>#N/A</c:v>
                </c:pt>
                <c:pt idx="956">
                  <c:v>#N/A</c:v>
                </c:pt>
                <c:pt idx="957">
                  <c:v>#N/A</c:v>
                </c:pt>
                <c:pt idx="958">
                  <c:v>#N/A</c:v>
                </c:pt>
                <c:pt idx="959">
                  <c:v>#N/A</c:v>
                </c:pt>
                <c:pt idx="960">
                  <c:v>#N/A</c:v>
                </c:pt>
                <c:pt idx="961">
                  <c:v>#N/A</c:v>
                </c:pt>
                <c:pt idx="962">
                  <c:v>#N/A</c:v>
                </c:pt>
                <c:pt idx="963">
                  <c:v>#N/A</c:v>
                </c:pt>
                <c:pt idx="964">
                  <c:v>#N/A</c:v>
                </c:pt>
                <c:pt idx="965">
                  <c:v>#N/A</c:v>
                </c:pt>
                <c:pt idx="966">
                  <c:v>#N/A</c:v>
                </c:pt>
                <c:pt idx="967">
                  <c:v>#N/A</c:v>
                </c:pt>
                <c:pt idx="968">
                  <c:v>#N/A</c:v>
                </c:pt>
                <c:pt idx="969">
                  <c:v>#N/A</c:v>
                </c:pt>
                <c:pt idx="970">
                  <c:v>#N/A</c:v>
                </c:pt>
                <c:pt idx="971">
                  <c:v>#N/A</c:v>
                </c:pt>
                <c:pt idx="972">
                  <c:v>#N/A</c:v>
                </c:pt>
                <c:pt idx="973">
                  <c:v>#N/A</c:v>
                </c:pt>
                <c:pt idx="974">
                  <c:v>#N/A</c:v>
                </c:pt>
                <c:pt idx="975">
                  <c:v>#N/A</c:v>
                </c:pt>
                <c:pt idx="976">
                  <c:v>#N/A</c:v>
                </c:pt>
                <c:pt idx="977">
                  <c:v>#N/A</c:v>
                </c:pt>
                <c:pt idx="978">
                  <c:v>#N/A</c:v>
                </c:pt>
                <c:pt idx="979">
                  <c:v>#N/A</c:v>
                </c:pt>
                <c:pt idx="980">
                  <c:v>#N/A</c:v>
                </c:pt>
                <c:pt idx="981">
                  <c:v>#N/A</c:v>
                </c:pt>
                <c:pt idx="982">
                  <c:v>#N/A</c:v>
                </c:pt>
                <c:pt idx="983">
                  <c:v>#N/A</c:v>
                </c:pt>
                <c:pt idx="984">
                  <c:v>#N/A</c:v>
                </c:pt>
                <c:pt idx="985">
                  <c:v>#N/A</c:v>
                </c:pt>
                <c:pt idx="986">
                  <c:v>#N/A</c:v>
                </c:pt>
                <c:pt idx="987">
                  <c:v>#N/A</c:v>
                </c:pt>
                <c:pt idx="988">
                  <c:v>#N/A</c:v>
                </c:pt>
                <c:pt idx="989">
                  <c:v>#N/A</c:v>
                </c:pt>
                <c:pt idx="990">
                  <c:v>#N/A</c:v>
                </c:pt>
                <c:pt idx="991">
                  <c:v>#N/A</c:v>
                </c:pt>
                <c:pt idx="992">
                  <c:v>#N/A</c:v>
                </c:pt>
                <c:pt idx="993">
                  <c:v>#N/A</c:v>
                </c:pt>
                <c:pt idx="994">
                  <c:v>#N/A</c:v>
                </c:pt>
                <c:pt idx="995">
                  <c:v>#N/A</c:v>
                </c:pt>
                <c:pt idx="996">
                  <c:v>#N/A</c:v>
                </c:pt>
                <c:pt idx="997">
                  <c:v>#N/A</c:v>
                </c:pt>
                <c:pt idx="998">
                  <c:v>#N/A</c:v>
                </c:pt>
                <c:pt idx="999">
                  <c:v>#N/A</c:v>
                </c:pt>
                <c:pt idx="1000">
                  <c:v>#N/A</c:v>
                </c:pt>
                <c:pt idx="1001">
                  <c:v>#N/A</c:v>
                </c:pt>
                <c:pt idx="1002">
                  <c:v>#N/A</c:v>
                </c:pt>
                <c:pt idx="1003">
                  <c:v>#N/A</c:v>
                </c:pt>
                <c:pt idx="1004">
                  <c:v>#N/A</c:v>
                </c:pt>
                <c:pt idx="1005">
                  <c:v>#N/A</c:v>
                </c:pt>
                <c:pt idx="1006">
                  <c:v>#N/A</c:v>
                </c:pt>
                <c:pt idx="1007">
                  <c:v>#N/A</c:v>
                </c:pt>
                <c:pt idx="1008">
                  <c:v>#N/A</c:v>
                </c:pt>
                <c:pt idx="1009">
                  <c:v>#N/A</c:v>
                </c:pt>
                <c:pt idx="1010">
                  <c:v>#N/A</c:v>
                </c:pt>
                <c:pt idx="1011">
                  <c:v>#N/A</c:v>
                </c:pt>
                <c:pt idx="1012">
                  <c:v>#N/A</c:v>
                </c:pt>
                <c:pt idx="1013">
                  <c:v>#N/A</c:v>
                </c:pt>
                <c:pt idx="1014">
                  <c:v>#N/A</c:v>
                </c:pt>
                <c:pt idx="1015">
                  <c:v>#N/A</c:v>
                </c:pt>
                <c:pt idx="1016">
                  <c:v>#N/A</c:v>
                </c:pt>
                <c:pt idx="1017">
                  <c:v>#N/A</c:v>
                </c:pt>
                <c:pt idx="1018">
                  <c:v>#N/A</c:v>
                </c:pt>
                <c:pt idx="1019">
                  <c:v>#N/A</c:v>
                </c:pt>
                <c:pt idx="1020">
                  <c:v>#N/A</c:v>
                </c:pt>
                <c:pt idx="1021">
                  <c:v>#N/A</c:v>
                </c:pt>
                <c:pt idx="1022">
                  <c:v>#N/A</c:v>
                </c:pt>
                <c:pt idx="1023">
                  <c:v>#N/A</c:v>
                </c:pt>
                <c:pt idx="1024">
                  <c:v>#N/A</c:v>
                </c:pt>
                <c:pt idx="1025">
                  <c:v>#N/A</c:v>
                </c:pt>
                <c:pt idx="1026">
                  <c:v>#N/A</c:v>
                </c:pt>
                <c:pt idx="1027">
                  <c:v>#N/A</c:v>
                </c:pt>
                <c:pt idx="1028">
                  <c:v>#N/A</c:v>
                </c:pt>
                <c:pt idx="1029">
                  <c:v>#N/A</c:v>
                </c:pt>
                <c:pt idx="1030">
                  <c:v>#N/A</c:v>
                </c:pt>
                <c:pt idx="1031">
                  <c:v>#N/A</c:v>
                </c:pt>
                <c:pt idx="1032">
                  <c:v>#N/A</c:v>
                </c:pt>
                <c:pt idx="1033">
                  <c:v>#N/A</c:v>
                </c:pt>
                <c:pt idx="1034">
                  <c:v>#N/A</c:v>
                </c:pt>
                <c:pt idx="1035">
                  <c:v>#N/A</c:v>
                </c:pt>
                <c:pt idx="1036">
                  <c:v>#N/A</c:v>
                </c:pt>
                <c:pt idx="1037">
                  <c:v>#N/A</c:v>
                </c:pt>
                <c:pt idx="1038">
                  <c:v>#N/A</c:v>
                </c:pt>
                <c:pt idx="1039">
                  <c:v>#N/A</c:v>
                </c:pt>
                <c:pt idx="1040">
                  <c:v>#N/A</c:v>
                </c:pt>
                <c:pt idx="1041">
                  <c:v>#N/A</c:v>
                </c:pt>
                <c:pt idx="1042">
                  <c:v>#N/A</c:v>
                </c:pt>
                <c:pt idx="1043">
                  <c:v>#N/A</c:v>
                </c:pt>
                <c:pt idx="1044">
                  <c:v>#N/A</c:v>
                </c:pt>
                <c:pt idx="1045">
                  <c:v>#N/A</c:v>
                </c:pt>
                <c:pt idx="1046">
                  <c:v>#N/A</c:v>
                </c:pt>
                <c:pt idx="1047">
                  <c:v>#N/A</c:v>
                </c:pt>
                <c:pt idx="1048">
                  <c:v>#N/A</c:v>
                </c:pt>
                <c:pt idx="1049">
                  <c:v>#N/A</c:v>
                </c:pt>
                <c:pt idx="1050">
                  <c:v>#N/A</c:v>
                </c:pt>
                <c:pt idx="1051">
                  <c:v>#N/A</c:v>
                </c:pt>
                <c:pt idx="1052">
                  <c:v>#N/A</c:v>
                </c:pt>
                <c:pt idx="1053">
                  <c:v>#N/A</c:v>
                </c:pt>
                <c:pt idx="1054">
                  <c:v>#N/A</c:v>
                </c:pt>
                <c:pt idx="1055">
                  <c:v>#N/A</c:v>
                </c:pt>
                <c:pt idx="1056">
                  <c:v>#N/A</c:v>
                </c:pt>
                <c:pt idx="1057">
                  <c:v>#N/A</c:v>
                </c:pt>
                <c:pt idx="1058">
                  <c:v>#N/A</c:v>
                </c:pt>
                <c:pt idx="1059">
                  <c:v>#N/A</c:v>
                </c:pt>
                <c:pt idx="1060">
                  <c:v>#N/A</c:v>
                </c:pt>
                <c:pt idx="1061">
                  <c:v>#N/A</c:v>
                </c:pt>
                <c:pt idx="1062">
                  <c:v>#N/A</c:v>
                </c:pt>
                <c:pt idx="1063">
                  <c:v>#N/A</c:v>
                </c:pt>
                <c:pt idx="1064">
                  <c:v>#N/A</c:v>
                </c:pt>
                <c:pt idx="1065">
                  <c:v>#N/A</c:v>
                </c:pt>
                <c:pt idx="1066">
                  <c:v>#N/A</c:v>
                </c:pt>
                <c:pt idx="1067">
                  <c:v>#N/A</c:v>
                </c:pt>
                <c:pt idx="1068">
                  <c:v>#N/A</c:v>
                </c:pt>
                <c:pt idx="1069">
                  <c:v>#N/A</c:v>
                </c:pt>
                <c:pt idx="1070">
                  <c:v>#N/A</c:v>
                </c:pt>
                <c:pt idx="1071">
                  <c:v>#N/A</c:v>
                </c:pt>
                <c:pt idx="1072">
                  <c:v>#N/A</c:v>
                </c:pt>
                <c:pt idx="1073">
                  <c:v>#N/A</c:v>
                </c:pt>
                <c:pt idx="1074">
                  <c:v>#N/A</c:v>
                </c:pt>
                <c:pt idx="1075">
                  <c:v>#N/A</c:v>
                </c:pt>
                <c:pt idx="1076">
                  <c:v>#N/A</c:v>
                </c:pt>
                <c:pt idx="1077">
                  <c:v>#N/A</c:v>
                </c:pt>
                <c:pt idx="1078">
                  <c:v>#N/A</c:v>
                </c:pt>
                <c:pt idx="1079">
                  <c:v>#N/A</c:v>
                </c:pt>
                <c:pt idx="1080">
                  <c:v>#N/A</c:v>
                </c:pt>
                <c:pt idx="1081">
                  <c:v>#N/A</c:v>
                </c:pt>
                <c:pt idx="1082">
                  <c:v>#N/A</c:v>
                </c:pt>
                <c:pt idx="1083">
                  <c:v>#N/A</c:v>
                </c:pt>
                <c:pt idx="1084">
                  <c:v>#N/A</c:v>
                </c:pt>
                <c:pt idx="1085">
                  <c:v>#N/A</c:v>
                </c:pt>
                <c:pt idx="1086">
                  <c:v>#N/A</c:v>
                </c:pt>
                <c:pt idx="1087">
                  <c:v>#N/A</c:v>
                </c:pt>
                <c:pt idx="1088">
                  <c:v>#N/A</c:v>
                </c:pt>
                <c:pt idx="1089">
                  <c:v>#N/A</c:v>
                </c:pt>
                <c:pt idx="1090">
                  <c:v>#N/A</c:v>
                </c:pt>
                <c:pt idx="1091">
                  <c:v>#N/A</c:v>
                </c:pt>
                <c:pt idx="1092">
                  <c:v>#N/A</c:v>
                </c:pt>
                <c:pt idx="1093">
                  <c:v>#N/A</c:v>
                </c:pt>
                <c:pt idx="1094">
                  <c:v>#N/A</c:v>
                </c:pt>
                <c:pt idx="1095">
                  <c:v>#N/A</c:v>
                </c:pt>
                <c:pt idx="1096">
                  <c:v>#N/A</c:v>
                </c:pt>
                <c:pt idx="1097">
                  <c:v>#N/A</c:v>
                </c:pt>
                <c:pt idx="1098">
                  <c:v>#N/A</c:v>
                </c:pt>
                <c:pt idx="1099">
                  <c:v>#N/A</c:v>
                </c:pt>
                <c:pt idx="1100">
                  <c:v>#N/A</c:v>
                </c:pt>
                <c:pt idx="1101">
                  <c:v>#N/A</c:v>
                </c:pt>
                <c:pt idx="1102">
                  <c:v>#N/A</c:v>
                </c:pt>
                <c:pt idx="1103">
                  <c:v>#N/A</c:v>
                </c:pt>
                <c:pt idx="1104">
                  <c:v>#N/A</c:v>
                </c:pt>
                <c:pt idx="1105">
                  <c:v>#N/A</c:v>
                </c:pt>
                <c:pt idx="1106">
                  <c:v>#N/A</c:v>
                </c:pt>
                <c:pt idx="1107">
                  <c:v>#N/A</c:v>
                </c:pt>
                <c:pt idx="1108">
                  <c:v>#N/A</c:v>
                </c:pt>
                <c:pt idx="1109">
                  <c:v>#N/A</c:v>
                </c:pt>
                <c:pt idx="1110">
                  <c:v>#N/A</c:v>
                </c:pt>
                <c:pt idx="1111">
                  <c:v>#N/A</c:v>
                </c:pt>
                <c:pt idx="1112">
                  <c:v>#N/A</c:v>
                </c:pt>
                <c:pt idx="1113">
                  <c:v>#N/A</c:v>
                </c:pt>
                <c:pt idx="1114">
                  <c:v>#N/A</c:v>
                </c:pt>
                <c:pt idx="1115">
                  <c:v>#N/A</c:v>
                </c:pt>
                <c:pt idx="1116">
                  <c:v>#N/A</c:v>
                </c:pt>
                <c:pt idx="1117">
                  <c:v>#N/A</c:v>
                </c:pt>
                <c:pt idx="1118">
                  <c:v>#N/A</c:v>
                </c:pt>
                <c:pt idx="1119">
                  <c:v>#N/A</c:v>
                </c:pt>
                <c:pt idx="1120">
                  <c:v>#N/A</c:v>
                </c:pt>
                <c:pt idx="1121">
                  <c:v>#N/A</c:v>
                </c:pt>
                <c:pt idx="1122">
                  <c:v>#N/A</c:v>
                </c:pt>
                <c:pt idx="1123">
                  <c:v>#N/A</c:v>
                </c:pt>
                <c:pt idx="1124">
                  <c:v>#N/A</c:v>
                </c:pt>
                <c:pt idx="1125">
                  <c:v>#N/A</c:v>
                </c:pt>
                <c:pt idx="1126">
                  <c:v>#N/A</c:v>
                </c:pt>
                <c:pt idx="1127">
                  <c:v>#N/A</c:v>
                </c:pt>
                <c:pt idx="1128">
                  <c:v>#N/A</c:v>
                </c:pt>
                <c:pt idx="1129">
                  <c:v>#N/A</c:v>
                </c:pt>
                <c:pt idx="1130">
                  <c:v>#N/A</c:v>
                </c:pt>
                <c:pt idx="1131">
                  <c:v>#N/A</c:v>
                </c:pt>
                <c:pt idx="1132">
                  <c:v>#N/A</c:v>
                </c:pt>
                <c:pt idx="1133">
                  <c:v>#N/A</c:v>
                </c:pt>
                <c:pt idx="1134">
                  <c:v>#N/A</c:v>
                </c:pt>
                <c:pt idx="1135">
                  <c:v>#N/A</c:v>
                </c:pt>
                <c:pt idx="1136">
                  <c:v>#N/A</c:v>
                </c:pt>
                <c:pt idx="1137">
                  <c:v>#N/A</c:v>
                </c:pt>
                <c:pt idx="1138">
                  <c:v>#N/A</c:v>
                </c:pt>
                <c:pt idx="1139">
                  <c:v>#N/A</c:v>
                </c:pt>
                <c:pt idx="1140">
                  <c:v>#N/A</c:v>
                </c:pt>
                <c:pt idx="1141">
                  <c:v>#N/A</c:v>
                </c:pt>
                <c:pt idx="1142">
                  <c:v>#N/A</c:v>
                </c:pt>
                <c:pt idx="1143">
                  <c:v>#N/A</c:v>
                </c:pt>
                <c:pt idx="1144">
                  <c:v>#N/A</c:v>
                </c:pt>
                <c:pt idx="1145">
                  <c:v>#N/A</c:v>
                </c:pt>
                <c:pt idx="1146">
                  <c:v>#N/A</c:v>
                </c:pt>
                <c:pt idx="1147">
                  <c:v>#N/A</c:v>
                </c:pt>
                <c:pt idx="1148">
                  <c:v>#N/A</c:v>
                </c:pt>
                <c:pt idx="1149">
                  <c:v>#N/A</c:v>
                </c:pt>
                <c:pt idx="1150">
                  <c:v>#N/A</c:v>
                </c:pt>
                <c:pt idx="1151">
                  <c:v>#N/A</c:v>
                </c:pt>
                <c:pt idx="1152">
                  <c:v>#N/A</c:v>
                </c:pt>
                <c:pt idx="1153">
                  <c:v>#N/A</c:v>
                </c:pt>
                <c:pt idx="1154">
                  <c:v>#N/A</c:v>
                </c:pt>
                <c:pt idx="1155">
                  <c:v>#N/A</c:v>
                </c:pt>
                <c:pt idx="1156">
                  <c:v>#N/A</c:v>
                </c:pt>
                <c:pt idx="1157">
                  <c:v>#N/A</c:v>
                </c:pt>
                <c:pt idx="1158">
                  <c:v>#N/A</c:v>
                </c:pt>
                <c:pt idx="1159">
                  <c:v>#N/A</c:v>
                </c:pt>
                <c:pt idx="1160">
                  <c:v>#N/A</c:v>
                </c:pt>
                <c:pt idx="1161">
                  <c:v>#N/A</c:v>
                </c:pt>
                <c:pt idx="1162">
                  <c:v>#N/A</c:v>
                </c:pt>
                <c:pt idx="1163">
                  <c:v>#N/A</c:v>
                </c:pt>
                <c:pt idx="1164">
                  <c:v>#N/A</c:v>
                </c:pt>
                <c:pt idx="1165">
                  <c:v>#N/A</c:v>
                </c:pt>
                <c:pt idx="1166">
                  <c:v>#N/A</c:v>
                </c:pt>
                <c:pt idx="1167">
                  <c:v>#N/A</c:v>
                </c:pt>
                <c:pt idx="1168">
                  <c:v>#N/A</c:v>
                </c:pt>
                <c:pt idx="1169">
                  <c:v>#N/A</c:v>
                </c:pt>
                <c:pt idx="1170">
                  <c:v>#N/A</c:v>
                </c:pt>
                <c:pt idx="1171">
                  <c:v>#N/A</c:v>
                </c:pt>
                <c:pt idx="1172">
                  <c:v>#N/A</c:v>
                </c:pt>
                <c:pt idx="1173">
                  <c:v>#N/A</c:v>
                </c:pt>
                <c:pt idx="1174">
                  <c:v>#N/A</c:v>
                </c:pt>
                <c:pt idx="1175">
                  <c:v>#N/A</c:v>
                </c:pt>
                <c:pt idx="1176">
                  <c:v>#N/A</c:v>
                </c:pt>
                <c:pt idx="1177">
                  <c:v>#N/A</c:v>
                </c:pt>
                <c:pt idx="1178">
                  <c:v>#N/A</c:v>
                </c:pt>
                <c:pt idx="1179">
                  <c:v>#N/A</c:v>
                </c:pt>
                <c:pt idx="1180">
                  <c:v>#N/A</c:v>
                </c:pt>
                <c:pt idx="1181">
                  <c:v>#N/A</c:v>
                </c:pt>
                <c:pt idx="1182">
                  <c:v>#N/A</c:v>
                </c:pt>
                <c:pt idx="1183">
                  <c:v>#N/A</c:v>
                </c:pt>
                <c:pt idx="1184">
                  <c:v>#N/A</c:v>
                </c:pt>
                <c:pt idx="1185">
                  <c:v>#N/A</c:v>
                </c:pt>
                <c:pt idx="1186">
                  <c:v>#N/A</c:v>
                </c:pt>
                <c:pt idx="1187">
                  <c:v>#N/A</c:v>
                </c:pt>
                <c:pt idx="1188">
                  <c:v>#N/A</c:v>
                </c:pt>
                <c:pt idx="1189">
                  <c:v>#N/A</c:v>
                </c:pt>
                <c:pt idx="1190">
                  <c:v>#N/A</c:v>
                </c:pt>
                <c:pt idx="1191">
                  <c:v>#N/A</c:v>
                </c:pt>
                <c:pt idx="1192">
                  <c:v>#N/A</c:v>
                </c:pt>
                <c:pt idx="1193">
                  <c:v>#N/A</c:v>
                </c:pt>
                <c:pt idx="1194">
                  <c:v>#N/A</c:v>
                </c:pt>
                <c:pt idx="1195">
                  <c:v>#N/A</c:v>
                </c:pt>
                <c:pt idx="1196">
                  <c:v>#N/A</c:v>
                </c:pt>
                <c:pt idx="1197">
                  <c:v>#N/A</c:v>
                </c:pt>
                <c:pt idx="1198">
                  <c:v>#N/A</c:v>
                </c:pt>
                <c:pt idx="1199">
                  <c:v>#N/A</c:v>
                </c:pt>
                <c:pt idx="1200">
                  <c:v>#N/A</c:v>
                </c:pt>
                <c:pt idx="1201">
                  <c:v>#N/A</c:v>
                </c:pt>
                <c:pt idx="1202">
                  <c:v>#N/A</c:v>
                </c:pt>
                <c:pt idx="1203">
                  <c:v>#N/A</c:v>
                </c:pt>
                <c:pt idx="1204">
                  <c:v>#N/A</c:v>
                </c:pt>
                <c:pt idx="1205">
                  <c:v>#N/A</c:v>
                </c:pt>
                <c:pt idx="1206">
                  <c:v>#N/A</c:v>
                </c:pt>
                <c:pt idx="1207">
                  <c:v>#N/A</c:v>
                </c:pt>
                <c:pt idx="1208">
                  <c:v>#N/A</c:v>
                </c:pt>
                <c:pt idx="1209">
                  <c:v>#N/A</c:v>
                </c:pt>
                <c:pt idx="1210">
                  <c:v>#N/A</c:v>
                </c:pt>
                <c:pt idx="1211">
                  <c:v>#N/A</c:v>
                </c:pt>
                <c:pt idx="1212">
                  <c:v>#N/A</c:v>
                </c:pt>
                <c:pt idx="1213">
                  <c:v>#N/A</c:v>
                </c:pt>
                <c:pt idx="1214">
                  <c:v>#N/A</c:v>
                </c:pt>
                <c:pt idx="1215">
                  <c:v>#N/A</c:v>
                </c:pt>
                <c:pt idx="1216">
                  <c:v>#N/A</c:v>
                </c:pt>
                <c:pt idx="1217">
                  <c:v>#N/A</c:v>
                </c:pt>
                <c:pt idx="1218">
                  <c:v>#N/A</c:v>
                </c:pt>
                <c:pt idx="1219">
                  <c:v>#N/A</c:v>
                </c:pt>
                <c:pt idx="1220">
                  <c:v>#N/A</c:v>
                </c:pt>
                <c:pt idx="1221">
                  <c:v>#N/A</c:v>
                </c:pt>
                <c:pt idx="1222">
                  <c:v>#N/A</c:v>
                </c:pt>
                <c:pt idx="1223">
                  <c:v>#N/A</c:v>
                </c:pt>
                <c:pt idx="1224">
                  <c:v>#N/A</c:v>
                </c:pt>
                <c:pt idx="1225">
                  <c:v>#N/A</c:v>
                </c:pt>
                <c:pt idx="1226">
                  <c:v>#N/A</c:v>
                </c:pt>
                <c:pt idx="1227">
                  <c:v>#N/A</c:v>
                </c:pt>
                <c:pt idx="1228">
                  <c:v>#N/A</c:v>
                </c:pt>
                <c:pt idx="1229">
                  <c:v>#N/A</c:v>
                </c:pt>
                <c:pt idx="1230">
                  <c:v>#N/A</c:v>
                </c:pt>
                <c:pt idx="1231">
                  <c:v>#N/A</c:v>
                </c:pt>
                <c:pt idx="1232">
                  <c:v>#N/A</c:v>
                </c:pt>
                <c:pt idx="1233">
                  <c:v>#N/A</c:v>
                </c:pt>
                <c:pt idx="1234">
                  <c:v>#N/A</c:v>
                </c:pt>
                <c:pt idx="1235">
                  <c:v>#N/A</c:v>
                </c:pt>
                <c:pt idx="1236">
                  <c:v>#N/A</c:v>
                </c:pt>
                <c:pt idx="1237">
                  <c:v>#N/A</c:v>
                </c:pt>
                <c:pt idx="1238">
                  <c:v>#N/A</c:v>
                </c:pt>
                <c:pt idx="1239">
                  <c:v>#N/A</c:v>
                </c:pt>
                <c:pt idx="1240">
                  <c:v>#N/A</c:v>
                </c:pt>
                <c:pt idx="1241">
                  <c:v>#N/A</c:v>
                </c:pt>
                <c:pt idx="1242">
                  <c:v>#N/A</c:v>
                </c:pt>
                <c:pt idx="1243">
                  <c:v>#N/A</c:v>
                </c:pt>
                <c:pt idx="1244">
                  <c:v>#N/A</c:v>
                </c:pt>
                <c:pt idx="1245">
                  <c:v>#N/A</c:v>
                </c:pt>
                <c:pt idx="1246">
                  <c:v>#N/A</c:v>
                </c:pt>
                <c:pt idx="1247">
                  <c:v>#N/A</c:v>
                </c:pt>
                <c:pt idx="1248">
                  <c:v>#N/A</c:v>
                </c:pt>
                <c:pt idx="1249">
                  <c:v>#N/A</c:v>
                </c:pt>
                <c:pt idx="1250">
                  <c:v>#N/A</c:v>
                </c:pt>
                <c:pt idx="1251">
                  <c:v>#N/A</c:v>
                </c:pt>
                <c:pt idx="1252">
                  <c:v>#N/A</c:v>
                </c:pt>
                <c:pt idx="1253">
                  <c:v>#N/A</c:v>
                </c:pt>
                <c:pt idx="1254">
                  <c:v>#N/A</c:v>
                </c:pt>
                <c:pt idx="1255">
                  <c:v>#N/A</c:v>
                </c:pt>
                <c:pt idx="1256">
                  <c:v>#N/A</c:v>
                </c:pt>
                <c:pt idx="1257">
                  <c:v>#N/A</c:v>
                </c:pt>
                <c:pt idx="1258">
                  <c:v>#N/A</c:v>
                </c:pt>
                <c:pt idx="1259">
                  <c:v>#N/A</c:v>
                </c:pt>
                <c:pt idx="1260">
                  <c:v>#N/A</c:v>
                </c:pt>
                <c:pt idx="1261">
                  <c:v>#N/A</c:v>
                </c:pt>
                <c:pt idx="1262">
                  <c:v>#N/A</c:v>
                </c:pt>
                <c:pt idx="1263">
                  <c:v>#N/A</c:v>
                </c:pt>
                <c:pt idx="1264">
                  <c:v>#N/A</c:v>
                </c:pt>
                <c:pt idx="1265">
                  <c:v>#N/A</c:v>
                </c:pt>
                <c:pt idx="1266">
                  <c:v>#N/A</c:v>
                </c:pt>
                <c:pt idx="1267">
                  <c:v>#N/A</c:v>
                </c:pt>
                <c:pt idx="1268">
                  <c:v>#N/A</c:v>
                </c:pt>
                <c:pt idx="1269">
                  <c:v>#N/A</c:v>
                </c:pt>
                <c:pt idx="1270">
                  <c:v>#N/A</c:v>
                </c:pt>
                <c:pt idx="1271">
                  <c:v>#N/A</c:v>
                </c:pt>
                <c:pt idx="1272">
                  <c:v>#N/A</c:v>
                </c:pt>
                <c:pt idx="1273">
                  <c:v>#N/A</c:v>
                </c:pt>
                <c:pt idx="1274">
                  <c:v>#N/A</c:v>
                </c:pt>
                <c:pt idx="1275">
                  <c:v>#N/A</c:v>
                </c:pt>
                <c:pt idx="1276">
                  <c:v>#N/A</c:v>
                </c:pt>
                <c:pt idx="1277">
                  <c:v>#N/A</c:v>
                </c:pt>
                <c:pt idx="1278">
                  <c:v>#N/A</c:v>
                </c:pt>
                <c:pt idx="1279">
                  <c:v>#N/A</c:v>
                </c:pt>
                <c:pt idx="1280">
                  <c:v>#N/A</c:v>
                </c:pt>
                <c:pt idx="1281">
                  <c:v>#N/A</c:v>
                </c:pt>
                <c:pt idx="1282">
                  <c:v>#N/A</c:v>
                </c:pt>
                <c:pt idx="1283">
                  <c:v>#N/A</c:v>
                </c:pt>
                <c:pt idx="1284">
                  <c:v>#N/A</c:v>
                </c:pt>
                <c:pt idx="1285">
                  <c:v>#N/A</c:v>
                </c:pt>
                <c:pt idx="1286">
                  <c:v>#N/A</c:v>
                </c:pt>
                <c:pt idx="1287">
                  <c:v>#N/A</c:v>
                </c:pt>
                <c:pt idx="1288">
                  <c:v>#N/A</c:v>
                </c:pt>
                <c:pt idx="1289">
                  <c:v>#N/A</c:v>
                </c:pt>
                <c:pt idx="1290">
                  <c:v>#N/A</c:v>
                </c:pt>
                <c:pt idx="1291">
                  <c:v>#N/A</c:v>
                </c:pt>
                <c:pt idx="1292">
                  <c:v>#N/A</c:v>
                </c:pt>
                <c:pt idx="1293">
                  <c:v>#N/A</c:v>
                </c:pt>
                <c:pt idx="1294">
                  <c:v>#N/A</c:v>
                </c:pt>
                <c:pt idx="1295">
                  <c:v>#N/A</c:v>
                </c:pt>
                <c:pt idx="1296">
                  <c:v>#N/A</c:v>
                </c:pt>
                <c:pt idx="1297">
                  <c:v>#N/A</c:v>
                </c:pt>
                <c:pt idx="1298">
                  <c:v>#N/A</c:v>
                </c:pt>
                <c:pt idx="1299">
                  <c:v>#N/A</c:v>
                </c:pt>
                <c:pt idx="1300">
                  <c:v>#N/A</c:v>
                </c:pt>
                <c:pt idx="1301">
                  <c:v>#N/A</c:v>
                </c:pt>
                <c:pt idx="1302">
                  <c:v>#N/A</c:v>
                </c:pt>
                <c:pt idx="1303">
                  <c:v>#N/A</c:v>
                </c:pt>
                <c:pt idx="1304">
                  <c:v>#N/A</c:v>
                </c:pt>
                <c:pt idx="1305">
                  <c:v>#N/A</c:v>
                </c:pt>
                <c:pt idx="1306">
                  <c:v>#N/A</c:v>
                </c:pt>
                <c:pt idx="1307">
                  <c:v>#N/A</c:v>
                </c:pt>
                <c:pt idx="1308">
                  <c:v>#N/A</c:v>
                </c:pt>
                <c:pt idx="1309">
                  <c:v>#N/A</c:v>
                </c:pt>
                <c:pt idx="1310">
                  <c:v>#N/A</c:v>
                </c:pt>
                <c:pt idx="1311">
                  <c:v>#N/A</c:v>
                </c:pt>
                <c:pt idx="1312">
                  <c:v>#N/A</c:v>
                </c:pt>
                <c:pt idx="1313">
                  <c:v>#N/A</c:v>
                </c:pt>
                <c:pt idx="1314">
                  <c:v>#N/A</c:v>
                </c:pt>
                <c:pt idx="1315">
                  <c:v>#N/A</c:v>
                </c:pt>
                <c:pt idx="1316">
                  <c:v>#N/A</c:v>
                </c:pt>
                <c:pt idx="1317">
                  <c:v>#N/A</c:v>
                </c:pt>
                <c:pt idx="1318">
                  <c:v>#N/A</c:v>
                </c:pt>
                <c:pt idx="1319">
                  <c:v>#N/A</c:v>
                </c:pt>
                <c:pt idx="1320">
                  <c:v>#N/A</c:v>
                </c:pt>
                <c:pt idx="1321">
                  <c:v>#N/A</c:v>
                </c:pt>
                <c:pt idx="1322">
                  <c:v>#N/A</c:v>
                </c:pt>
                <c:pt idx="1323">
                  <c:v>#N/A</c:v>
                </c:pt>
                <c:pt idx="1324">
                  <c:v>#N/A</c:v>
                </c:pt>
                <c:pt idx="1325">
                  <c:v>#N/A</c:v>
                </c:pt>
                <c:pt idx="1326">
                  <c:v>#N/A</c:v>
                </c:pt>
                <c:pt idx="1327">
                  <c:v>#N/A</c:v>
                </c:pt>
                <c:pt idx="1328">
                  <c:v>#N/A</c:v>
                </c:pt>
                <c:pt idx="1329">
                  <c:v>#N/A</c:v>
                </c:pt>
                <c:pt idx="1330">
                  <c:v>#N/A</c:v>
                </c:pt>
                <c:pt idx="1331">
                  <c:v>#N/A</c:v>
                </c:pt>
                <c:pt idx="1332">
                  <c:v>#N/A</c:v>
                </c:pt>
                <c:pt idx="1333">
                  <c:v>#N/A</c:v>
                </c:pt>
                <c:pt idx="1334">
                  <c:v>#N/A</c:v>
                </c:pt>
                <c:pt idx="1335">
                  <c:v>#N/A</c:v>
                </c:pt>
                <c:pt idx="1336">
                  <c:v>#N/A</c:v>
                </c:pt>
                <c:pt idx="1337">
                  <c:v>#N/A</c:v>
                </c:pt>
                <c:pt idx="1338">
                  <c:v>#N/A</c:v>
                </c:pt>
                <c:pt idx="1339">
                  <c:v>#N/A</c:v>
                </c:pt>
                <c:pt idx="1340">
                  <c:v>#N/A</c:v>
                </c:pt>
                <c:pt idx="1341">
                  <c:v>#N/A</c:v>
                </c:pt>
                <c:pt idx="1342">
                  <c:v>#N/A</c:v>
                </c:pt>
                <c:pt idx="1343">
                  <c:v>#N/A</c:v>
                </c:pt>
                <c:pt idx="1344">
                  <c:v>#N/A</c:v>
                </c:pt>
                <c:pt idx="1345">
                  <c:v>#N/A</c:v>
                </c:pt>
                <c:pt idx="1346">
                  <c:v>#N/A</c:v>
                </c:pt>
                <c:pt idx="1347">
                  <c:v>#N/A</c:v>
                </c:pt>
                <c:pt idx="1348">
                  <c:v>#N/A</c:v>
                </c:pt>
                <c:pt idx="1349">
                  <c:v>#N/A</c:v>
                </c:pt>
                <c:pt idx="1350">
                  <c:v>#N/A</c:v>
                </c:pt>
                <c:pt idx="1351">
                  <c:v>#N/A</c:v>
                </c:pt>
                <c:pt idx="1352">
                  <c:v>#N/A</c:v>
                </c:pt>
                <c:pt idx="1353">
                  <c:v>#N/A</c:v>
                </c:pt>
                <c:pt idx="1354">
                  <c:v>#N/A</c:v>
                </c:pt>
                <c:pt idx="1355">
                  <c:v>#N/A</c:v>
                </c:pt>
                <c:pt idx="1356">
                  <c:v>#N/A</c:v>
                </c:pt>
                <c:pt idx="1357">
                  <c:v>#N/A</c:v>
                </c:pt>
                <c:pt idx="1358">
                  <c:v>#N/A</c:v>
                </c:pt>
                <c:pt idx="1359">
                  <c:v>#N/A</c:v>
                </c:pt>
                <c:pt idx="1360">
                  <c:v>#N/A</c:v>
                </c:pt>
                <c:pt idx="1361">
                  <c:v>#N/A</c:v>
                </c:pt>
                <c:pt idx="1362">
                  <c:v>#N/A</c:v>
                </c:pt>
                <c:pt idx="1363">
                  <c:v>#N/A</c:v>
                </c:pt>
                <c:pt idx="1364">
                  <c:v>#N/A</c:v>
                </c:pt>
                <c:pt idx="1365">
                  <c:v>#N/A</c:v>
                </c:pt>
                <c:pt idx="1366">
                  <c:v>#N/A</c:v>
                </c:pt>
                <c:pt idx="1367">
                  <c:v>#N/A</c:v>
                </c:pt>
                <c:pt idx="1368">
                  <c:v>#N/A</c:v>
                </c:pt>
                <c:pt idx="1369">
                  <c:v>#N/A</c:v>
                </c:pt>
                <c:pt idx="1370">
                  <c:v>#N/A</c:v>
                </c:pt>
                <c:pt idx="1371">
                  <c:v>#N/A</c:v>
                </c:pt>
                <c:pt idx="1372">
                  <c:v>#N/A</c:v>
                </c:pt>
                <c:pt idx="1373">
                  <c:v>#N/A</c:v>
                </c:pt>
                <c:pt idx="1374">
                  <c:v>#N/A</c:v>
                </c:pt>
                <c:pt idx="1375">
                  <c:v>#N/A</c:v>
                </c:pt>
                <c:pt idx="1376">
                  <c:v>#N/A</c:v>
                </c:pt>
                <c:pt idx="1377">
                  <c:v>#N/A</c:v>
                </c:pt>
                <c:pt idx="1378">
                  <c:v>#N/A</c:v>
                </c:pt>
                <c:pt idx="1379">
                  <c:v>#N/A</c:v>
                </c:pt>
                <c:pt idx="1380">
                  <c:v>#N/A</c:v>
                </c:pt>
                <c:pt idx="1381">
                  <c:v>#N/A</c:v>
                </c:pt>
                <c:pt idx="1382">
                  <c:v>#N/A</c:v>
                </c:pt>
                <c:pt idx="1383">
                  <c:v>#N/A</c:v>
                </c:pt>
                <c:pt idx="1384">
                  <c:v>#N/A</c:v>
                </c:pt>
                <c:pt idx="1385">
                  <c:v>#N/A</c:v>
                </c:pt>
                <c:pt idx="1386">
                  <c:v>#N/A</c:v>
                </c:pt>
                <c:pt idx="1387">
                  <c:v>#N/A</c:v>
                </c:pt>
                <c:pt idx="1388">
                  <c:v>#N/A</c:v>
                </c:pt>
                <c:pt idx="1389">
                  <c:v>#N/A</c:v>
                </c:pt>
                <c:pt idx="1390">
                  <c:v>#N/A</c:v>
                </c:pt>
                <c:pt idx="1391">
                  <c:v>#N/A</c:v>
                </c:pt>
                <c:pt idx="1392">
                  <c:v>#N/A</c:v>
                </c:pt>
                <c:pt idx="1393">
                  <c:v>#N/A</c:v>
                </c:pt>
                <c:pt idx="1394">
                  <c:v>#N/A</c:v>
                </c:pt>
                <c:pt idx="1395">
                  <c:v>#N/A</c:v>
                </c:pt>
                <c:pt idx="1396">
                  <c:v>#N/A</c:v>
                </c:pt>
                <c:pt idx="1397">
                  <c:v>#N/A</c:v>
                </c:pt>
                <c:pt idx="1398">
                  <c:v>#N/A</c:v>
                </c:pt>
                <c:pt idx="1399">
                  <c:v>#N/A</c:v>
                </c:pt>
                <c:pt idx="1400">
                  <c:v>#N/A</c:v>
                </c:pt>
                <c:pt idx="1401">
                  <c:v>#N/A</c:v>
                </c:pt>
                <c:pt idx="1402">
                  <c:v>#N/A</c:v>
                </c:pt>
                <c:pt idx="1403">
                  <c:v>#N/A</c:v>
                </c:pt>
                <c:pt idx="1404">
                  <c:v>#N/A</c:v>
                </c:pt>
                <c:pt idx="1405">
                  <c:v>#N/A</c:v>
                </c:pt>
                <c:pt idx="1406">
                  <c:v>#N/A</c:v>
                </c:pt>
                <c:pt idx="1407">
                  <c:v>#N/A</c:v>
                </c:pt>
                <c:pt idx="1408">
                  <c:v>#N/A</c:v>
                </c:pt>
                <c:pt idx="1409">
                  <c:v>#N/A</c:v>
                </c:pt>
                <c:pt idx="1410">
                  <c:v>#N/A</c:v>
                </c:pt>
                <c:pt idx="1411">
                  <c:v>#N/A</c:v>
                </c:pt>
                <c:pt idx="1412">
                  <c:v>#N/A</c:v>
                </c:pt>
                <c:pt idx="1413">
                  <c:v>#N/A</c:v>
                </c:pt>
                <c:pt idx="1414">
                  <c:v>#N/A</c:v>
                </c:pt>
                <c:pt idx="1415">
                  <c:v>#N/A</c:v>
                </c:pt>
                <c:pt idx="1416">
                  <c:v>#N/A</c:v>
                </c:pt>
                <c:pt idx="1417">
                  <c:v>#N/A</c:v>
                </c:pt>
                <c:pt idx="1418">
                  <c:v>#N/A</c:v>
                </c:pt>
                <c:pt idx="1419">
                  <c:v>#N/A</c:v>
                </c:pt>
                <c:pt idx="1420">
                  <c:v>#N/A</c:v>
                </c:pt>
                <c:pt idx="1421">
                  <c:v>#N/A</c:v>
                </c:pt>
                <c:pt idx="1422">
                  <c:v>#N/A</c:v>
                </c:pt>
                <c:pt idx="1423">
                  <c:v>#N/A</c:v>
                </c:pt>
                <c:pt idx="1424">
                  <c:v>#N/A</c:v>
                </c:pt>
                <c:pt idx="1425">
                  <c:v>#N/A</c:v>
                </c:pt>
                <c:pt idx="1426">
                  <c:v>#N/A</c:v>
                </c:pt>
                <c:pt idx="1427">
                  <c:v>#N/A</c:v>
                </c:pt>
                <c:pt idx="1428">
                  <c:v>#N/A</c:v>
                </c:pt>
                <c:pt idx="1429">
                  <c:v>#N/A</c:v>
                </c:pt>
                <c:pt idx="1430">
                  <c:v>#N/A</c:v>
                </c:pt>
                <c:pt idx="1431">
                  <c:v>#N/A</c:v>
                </c:pt>
                <c:pt idx="1432">
                  <c:v>#N/A</c:v>
                </c:pt>
                <c:pt idx="1433">
                  <c:v>#N/A</c:v>
                </c:pt>
                <c:pt idx="1434">
                  <c:v>#N/A</c:v>
                </c:pt>
                <c:pt idx="1435">
                  <c:v>#N/A</c:v>
                </c:pt>
                <c:pt idx="1436">
                  <c:v>#N/A</c:v>
                </c:pt>
                <c:pt idx="1437">
                  <c:v>#N/A</c:v>
                </c:pt>
                <c:pt idx="1438">
                  <c:v>#N/A</c:v>
                </c:pt>
                <c:pt idx="1439">
                  <c:v>#N/A</c:v>
                </c:pt>
                <c:pt idx="1440">
                  <c:v>#N/A</c:v>
                </c:pt>
                <c:pt idx="1441">
                  <c:v>#N/A</c:v>
                </c:pt>
                <c:pt idx="1442">
                  <c:v>#N/A</c:v>
                </c:pt>
                <c:pt idx="1443">
                  <c:v>#N/A</c:v>
                </c:pt>
                <c:pt idx="1444">
                  <c:v>#N/A</c:v>
                </c:pt>
                <c:pt idx="1445">
                  <c:v>#N/A</c:v>
                </c:pt>
                <c:pt idx="1446">
                  <c:v>#N/A</c:v>
                </c:pt>
                <c:pt idx="1447">
                  <c:v>#N/A</c:v>
                </c:pt>
                <c:pt idx="1448">
                  <c:v>#N/A</c:v>
                </c:pt>
                <c:pt idx="1449">
                  <c:v>#N/A</c:v>
                </c:pt>
                <c:pt idx="1450">
                  <c:v>#N/A</c:v>
                </c:pt>
                <c:pt idx="1451">
                  <c:v>#N/A</c:v>
                </c:pt>
                <c:pt idx="1452">
                  <c:v>#N/A</c:v>
                </c:pt>
                <c:pt idx="1453">
                  <c:v>#N/A</c:v>
                </c:pt>
                <c:pt idx="1454">
                  <c:v>#N/A</c:v>
                </c:pt>
                <c:pt idx="1455">
                  <c:v>#N/A</c:v>
                </c:pt>
                <c:pt idx="1456">
                  <c:v>#N/A</c:v>
                </c:pt>
                <c:pt idx="1457">
                  <c:v>#N/A</c:v>
                </c:pt>
                <c:pt idx="1458">
                  <c:v>#N/A</c:v>
                </c:pt>
                <c:pt idx="1459">
                  <c:v>#N/A</c:v>
                </c:pt>
                <c:pt idx="1460">
                  <c:v>#N/A</c:v>
                </c:pt>
                <c:pt idx="1461">
                  <c:v>#N/A</c:v>
                </c:pt>
                <c:pt idx="1462">
                  <c:v>#N/A</c:v>
                </c:pt>
                <c:pt idx="1463">
                  <c:v>#N/A</c:v>
                </c:pt>
                <c:pt idx="1464">
                  <c:v>#N/A</c:v>
                </c:pt>
                <c:pt idx="1465">
                  <c:v>#N/A</c:v>
                </c:pt>
                <c:pt idx="1466">
                  <c:v>#N/A</c:v>
                </c:pt>
                <c:pt idx="1467">
                  <c:v>#N/A</c:v>
                </c:pt>
                <c:pt idx="1468">
                  <c:v>#N/A</c:v>
                </c:pt>
                <c:pt idx="1469">
                  <c:v>#N/A</c:v>
                </c:pt>
                <c:pt idx="1470">
                  <c:v>#N/A</c:v>
                </c:pt>
                <c:pt idx="1471">
                  <c:v>#N/A</c:v>
                </c:pt>
                <c:pt idx="1472">
                  <c:v>#N/A</c:v>
                </c:pt>
                <c:pt idx="1473">
                  <c:v>#N/A</c:v>
                </c:pt>
                <c:pt idx="1474">
                  <c:v>#N/A</c:v>
                </c:pt>
                <c:pt idx="1475">
                  <c:v>#N/A</c:v>
                </c:pt>
                <c:pt idx="1476">
                  <c:v>#N/A</c:v>
                </c:pt>
                <c:pt idx="1477">
                  <c:v>#N/A</c:v>
                </c:pt>
                <c:pt idx="1478">
                  <c:v>#N/A</c:v>
                </c:pt>
                <c:pt idx="1479">
                  <c:v>#N/A</c:v>
                </c:pt>
                <c:pt idx="1480">
                  <c:v>#N/A</c:v>
                </c:pt>
                <c:pt idx="1481">
                  <c:v>#N/A</c:v>
                </c:pt>
                <c:pt idx="1482">
                  <c:v>#N/A</c:v>
                </c:pt>
                <c:pt idx="1483">
                  <c:v>#N/A</c:v>
                </c:pt>
                <c:pt idx="1484">
                  <c:v>#N/A</c:v>
                </c:pt>
                <c:pt idx="1485">
                  <c:v>#N/A</c:v>
                </c:pt>
                <c:pt idx="1486">
                  <c:v>#N/A</c:v>
                </c:pt>
                <c:pt idx="1487">
                  <c:v>#N/A</c:v>
                </c:pt>
                <c:pt idx="1488">
                  <c:v>#N/A</c:v>
                </c:pt>
                <c:pt idx="1489">
                  <c:v>#N/A</c:v>
                </c:pt>
                <c:pt idx="1490">
                  <c:v>#N/A</c:v>
                </c:pt>
                <c:pt idx="1491">
                  <c:v>#N/A</c:v>
                </c:pt>
                <c:pt idx="1492">
                  <c:v>#N/A</c:v>
                </c:pt>
                <c:pt idx="1493">
                  <c:v>#N/A</c:v>
                </c:pt>
                <c:pt idx="1494">
                  <c:v>#N/A</c:v>
                </c:pt>
                <c:pt idx="1495">
                  <c:v>#N/A</c:v>
                </c:pt>
                <c:pt idx="1496">
                  <c:v>#N/A</c:v>
                </c:pt>
                <c:pt idx="1497">
                  <c:v>#N/A</c:v>
                </c:pt>
                <c:pt idx="1498">
                  <c:v>#N/A</c:v>
                </c:pt>
                <c:pt idx="1499">
                  <c:v>#N/A</c:v>
                </c:pt>
                <c:pt idx="1500">
                  <c:v>#N/A</c:v>
                </c:pt>
                <c:pt idx="1501">
                  <c:v>#N/A</c:v>
                </c:pt>
                <c:pt idx="1502">
                  <c:v>#N/A</c:v>
                </c:pt>
                <c:pt idx="1503">
                  <c:v>#N/A</c:v>
                </c:pt>
                <c:pt idx="1504">
                  <c:v>#N/A</c:v>
                </c:pt>
                <c:pt idx="1505">
                  <c:v>#N/A</c:v>
                </c:pt>
                <c:pt idx="1506">
                  <c:v>#N/A</c:v>
                </c:pt>
                <c:pt idx="1507">
                  <c:v>#N/A</c:v>
                </c:pt>
                <c:pt idx="1508">
                  <c:v>#N/A</c:v>
                </c:pt>
                <c:pt idx="1509">
                  <c:v>#N/A</c:v>
                </c:pt>
                <c:pt idx="1510">
                  <c:v>#N/A</c:v>
                </c:pt>
                <c:pt idx="1511">
                  <c:v>#N/A</c:v>
                </c:pt>
                <c:pt idx="1512">
                  <c:v>#N/A</c:v>
                </c:pt>
                <c:pt idx="1513">
                  <c:v>#N/A</c:v>
                </c:pt>
                <c:pt idx="1514">
                  <c:v>#N/A</c:v>
                </c:pt>
                <c:pt idx="1515">
                  <c:v>#N/A</c:v>
                </c:pt>
                <c:pt idx="1516">
                  <c:v>#N/A</c:v>
                </c:pt>
                <c:pt idx="1517">
                  <c:v>#N/A</c:v>
                </c:pt>
                <c:pt idx="1518">
                  <c:v>#N/A</c:v>
                </c:pt>
                <c:pt idx="1519">
                  <c:v>#N/A</c:v>
                </c:pt>
                <c:pt idx="1520">
                  <c:v>#N/A</c:v>
                </c:pt>
                <c:pt idx="1521">
                  <c:v>#N/A</c:v>
                </c:pt>
                <c:pt idx="1522">
                  <c:v>#N/A</c:v>
                </c:pt>
                <c:pt idx="1523">
                  <c:v>#N/A</c:v>
                </c:pt>
                <c:pt idx="1524">
                  <c:v>#N/A</c:v>
                </c:pt>
                <c:pt idx="1525">
                  <c:v>#N/A</c:v>
                </c:pt>
                <c:pt idx="1526">
                  <c:v>#N/A</c:v>
                </c:pt>
                <c:pt idx="1527">
                  <c:v>#N/A</c:v>
                </c:pt>
                <c:pt idx="1528">
                  <c:v>#N/A</c:v>
                </c:pt>
                <c:pt idx="1529">
                  <c:v>#N/A</c:v>
                </c:pt>
                <c:pt idx="1530">
                  <c:v>#N/A</c:v>
                </c:pt>
                <c:pt idx="1531">
                  <c:v>#N/A</c:v>
                </c:pt>
                <c:pt idx="1532">
                  <c:v>#N/A</c:v>
                </c:pt>
                <c:pt idx="1533">
                  <c:v>#N/A</c:v>
                </c:pt>
                <c:pt idx="1534">
                  <c:v>#N/A</c:v>
                </c:pt>
                <c:pt idx="1535">
                  <c:v>#N/A</c:v>
                </c:pt>
                <c:pt idx="1536">
                  <c:v>#N/A</c:v>
                </c:pt>
                <c:pt idx="1537">
                  <c:v>#N/A</c:v>
                </c:pt>
                <c:pt idx="1538">
                  <c:v>#N/A</c:v>
                </c:pt>
                <c:pt idx="1539">
                  <c:v>#N/A</c:v>
                </c:pt>
                <c:pt idx="1540">
                  <c:v>#N/A</c:v>
                </c:pt>
                <c:pt idx="1541">
                  <c:v>#N/A</c:v>
                </c:pt>
                <c:pt idx="1542">
                  <c:v>#N/A</c:v>
                </c:pt>
                <c:pt idx="1543">
                  <c:v>#N/A</c:v>
                </c:pt>
                <c:pt idx="1544">
                  <c:v>#N/A</c:v>
                </c:pt>
                <c:pt idx="1545">
                  <c:v>#N/A</c:v>
                </c:pt>
                <c:pt idx="1546">
                  <c:v>#N/A</c:v>
                </c:pt>
                <c:pt idx="1547">
                  <c:v>#N/A</c:v>
                </c:pt>
                <c:pt idx="1548">
                  <c:v>#N/A</c:v>
                </c:pt>
                <c:pt idx="1549">
                  <c:v>#N/A</c:v>
                </c:pt>
                <c:pt idx="1550">
                  <c:v>#N/A</c:v>
                </c:pt>
                <c:pt idx="1551">
                  <c:v>#N/A</c:v>
                </c:pt>
                <c:pt idx="1552">
                  <c:v>#N/A</c:v>
                </c:pt>
                <c:pt idx="1553">
                  <c:v>#N/A</c:v>
                </c:pt>
                <c:pt idx="1554">
                  <c:v>#N/A</c:v>
                </c:pt>
                <c:pt idx="1555">
                  <c:v>#N/A</c:v>
                </c:pt>
                <c:pt idx="1556">
                  <c:v>#N/A</c:v>
                </c:pt>
                <c:pt idx="1557">
                  <c:v>#N/A</c:v>
                </c:pt>
                <c:pt idx="1558">
                  <c:v>#N/A</c:v>
                </c:pt>
                <c:pt idx="1559">
                  <c:v>#N/A</c:v>
                </c:pt>
                <c:pt idx="1560">
                  <c:v>#N/A</c:v>
                </c:pt>
                <c:pt idx="1561">
                  <c:v>#N/A</c:v>
                </c:pt>
                <c:pt idx="1562">
                  <c:v>#N/A</c:v>
                </c:pt>
                <c:pt idx="1563">
                  <c:v>#N/A</c:v>
                </c:pt>
                <c:pt idx="1564">
                  <c:v>#N/A</c:v>
                </c:pt>
                <c:pt idx="1565">
                  <c:v>#N/A</c:v>
                </c:pt>
                <c:pt idx="1566">
                  <c:v>#N/A</c:v>
                </c:pt>
                <c:pt idx="1567">
                  <c:v>#N/A</c:v>
                </c:pt>
                <c:pt idx="1568">
                  <c:v>#N/A</c:v>
                </c:pt>
                <c:pt idx="1569">
                  <c:v>#N/A</c:v>
                </c:pt>
                <c:pt idx="1570">
                  <c:v>#N/A</c:v>
                </c:pt>
                <c:pt idx="1571">
                  <c:v>#N/A</c:v>
                </c:pt>
                <c:pt idx="1572">
                  <c:v>#N/A</c:v>
                </c:pt>
                <c:pt idx="1573">
                  <c:v>#N/A</c:v>
                </c:pt>
                <c:pt idx="1574">
                  <c:v>#N/A</c:v>
                </c:pt>
                <c:pt idx="1575">
                  <c:v>#N/A</c:v>
                </c:pt>
                <c:pt idx="1576">
                  <c:v>#N/A</c:v>
                </c:pt>
                <c:pt idx="1577">
                  <c:v>#N/A</c:v>
                </c:pt>
                <c:pt idx="1578">
                  <c:v>#N/A</c:v>
                </c:pt>
                <c:pt idx="1579">
                  <c:v>#N/A</c:v>
                </c:pt>
                <c:pt idx="1580">
                  <c:v>#N/A</c:v>
                </c:pt>
                <c:pt idx="1581">
                  <c:v>#N/A</c:v>
                </c:pt>
                <c:pt idx="1582">
                  <c:v>#N/A</c:v>
                </c:pt>
                <c:pt idx="1583">
                  <c:v>#N/A</c:v>
                </c:pt>
                <c:pt idx="1584">
                  <c:v>#N/A</c:v>
                </c:pt>
                <c:pt idx="1585">
                  <c:v>#N/A</c:v>
                </c:pt>
                <c:pt idx="1586">
                  <c:v>#N/A</c:v>
                </c:pt>
                <c:pt idx="1587">
                  <c:v>#N/A</c:v>
                </c:pt>
                <c:pt idx="1588">
                  <c:v>#N/A</c:v>
                </c:pt>
                <c:pt idx="1589">
                  <c:v>#N/A</c:v>
                </c:pt>
                <c:pt idx="1590">
                  <c:v>#N/A</c:v>
                </c:pt>
                <c:pt idx="1591">
                  <c:v>#N/A</c:v>
                </c:pt>
                <c:pt idx="1592">
                  <c:v>#N/A</c:v>
                </c:pt>
                <c:pt idx="1593">
                  <c:v>#N/A</c:v>
                </c:pt>
                <c:pt idx="1594">
                  <c:v>#N/A</c:v>
                </c:pt>
                <c:pt idx="1595">
                  <c:v>#N/A</c:v>
                </c:pt>
                <c:pt idx="1596">
                  <c:v>#N/A</c:v>
                </c:pt>
                <c:pt idx="1597">
                  <c:v>#N/A</c:v>
                </c:pt>
                <c:pt idx="1598">
                  <c:v>#N/A</c:v>
                </c:pt>
                <c:pt idx="1599">
                  <c:v>#N/A</c:v>
                </c:pt>
                <c:pt idx="1600">
                  <c:v>#N/A</c:v>
                </c:pt>
                <c:pt idx="1601">
                  <c:v>#N/A</c:v>
                </c:pt>
                <c:pt idx="1602">
                  <c:v>#N/A</c:v>
                </c:pt>
                <c:pt idx="1603">
                  <c:v>#N/A</c:v>
                </c:pt>
                <c:pt idx="1604">
                  <c:v>#N/A</c:v>
                </c:pt>
                <c:pt idx="1605">
                  <c:v>#N/A</c:v>
                </c:pt>
                <c:pt idx="1606">
                  <c:v>#N/A</c:v>
                </c:pt>
                <c:pt idx="1607">
                  <c:v>#N/A</c:v>
                </c:pt>
                <c:pt idx="1608">
                  <c:v>#N/A</c:v>
                </c:pt>
                <c:pt idx="1609">
                  <c:v>#N/A</c:v>
                </c:pt>
                <c:pt idx="1610">
                  <c:v>#N/A</c:v>
                </c:pt>
                <c:pt idx="1611">
                  <c:v>#N/A</c:v>
                </c:pt>
                <c:pt idx="1612">
                  <c:v>#N/A</c:v>
                </c:pt>
                <c:pt idx="1613">
                  <c:v>#N/A</c:v>
                </c:pt>
                <c:pt idx="1614">
                  <c:v>#N/A</c:v>
                </c:pt>
                <c:pt idx="1615">
                  <c:v>#N/A</c:v>
                </c:pt>
                <c:pt idx="1616">
                  <c:v>#N/A</c:v>
                </c:pt>
                <c:pt idx="1617">
                  <c:v>#N/A</c:v>
                </c:pt>
                <c:pt idx="1618">
                  <c:v>#N/A</c:v>
                </c:pt>
                <c:pt idx="1619">
                  <c:v>#N/A</c:v>
                </c:pt>
                <c:pt idx="1620">
                  <c:v>#N/A</c:v>
                </c:pt>
                <c:pt idx="1621">
                  <c:v>#N/A</c:v>
                </c:pt>
                <c:pt idx="1622">
                  <c:v>#N/A</c:v>
                </c:pt>
                <c:pt idx="1623">
                  <c:v>#N/A</c:v>
                </c:pt>
                <c:pt idx="1624">
                  <c:v>#N/A</c:v>
                </c:pt>
                <c:pt idx="1625">
                  <c:v>#N/A</c:v>
                </c:pt>
                <c:pt idx="1626">
                  <c:v>#N/A</c:v>
                </c:pt>
                <c:pt idx="1627">
                  <c:v>#N/A</c:v>
                </c:pt>
                <c:pt idx="1628">
                  <c:v>#N/A</c:v>
                </c:pt>
                <c:pt idx="1629">
                  <c:v>#N/A</c:v>
                </c:pt>
                <c:pt idx="1630">
                  <c:v>#N/A</c:v>
                </c:pt>
                <c:pt idx="1631">
                  <c:v>#N/A</c:v>
                </c:pt>
                <c:pt idx="1632">
                  <c:v>#N/A</c:v>
                </c:pt>
                <c:pt idx="1633">
                  <c:v>#N/A</c:v>
                </c:pt>
                <c:pt idx="1634">
                  <c:v>#N/A</c:v>
                </c:pt>
                <c:pt idx="1635">
                  <c:v>#N/A</c:v>
                </c:pt>
                <c:pt idx="1636">
                  <c:v>#N/A</c:v>
                </c:pt>
                <c:pt idx="1637">
                  <c:v>#N/A</c:v>
                </c:pt>
                <c:pt idx="1638">
                  <c:v>#N/A</c:v>
                </c:pt>
                <c:pt idx="1639">
                  <c:v>#N/A</c:v>
                </c:pt>
                <c:pt idx="1640">
                  <c:v>#N/A</c:v>
                </c:pt>
                <c:pt idx="1641">
                  <c:v>#N/A</c:v>
                </c:pt>
                <c:pt idx="1642">
                  <c:v>#N/A</c:v>
                </c:pt>
                <c:pt idx="1643">
                  <c:v>#N/A</c:v>
                </c:pt>
                <c:pt idx="1644">
                  <c:v>#N/A</c:v>
                </c:pt>
                <c:pt idx="1645">
                  <c:v>#N/A</c:v>
                </c:pt>
                <c:pt idx="1646">
                  <c:v>#N/A</c:v>
                </c:pt>
                <c:pt idx="1647">
                  <c:v>#N/A</c:v>
                </c:pt>
                <c:pt idx="1648">
                  <c:v>#N/A</c:v>
                </c:pt>
                <c:pt idx="1649">
                  <c:v>#N/A</c:v>
                </c:pt>
                <c:pt idx="1650">
                  <c:v>#N/A</c:v>
                </c:pt>
                <c:pt idx="1651">
                  <c:v>#N/A</c:v>
                </c:pt>
                <c:pt idx="1652">
                  <c:v>#N/A</c:v>
                </c:pt>
                <c:pt idx="1653">
                  <c:v>#N/A</c:v>
                </c:pt>
                <c:pt idx="1654">
                  <c:v>#N/A</c:v>
                </c:pt>
                <c:pt idx="1655">
                  <c:v>#N/A</c:v>
                </c:pt>
                <c:pt idx="1656">
                  <c:v>#N/A</c:v>
                </c:pt>
                <c:pt idx="1657">
                  <c:v>#N/A</c:v>
                </c:pt>
                <c:pt idx="1658">
                  <c:v>#N/A</c:v>
                </c:pt>
                <c:pt idx="1659">
                  <c:v>#N/A</c:v>
                </c:pt>
                <c:pt idx="1660">
                  <c:v>#N/A</c:v>
                </c:pt>
                <c:pt idx="1661">
                  <c:v>#N/A</c:v>
                </c:pt>
                <c:pt idx="1662">
                  <c:v>#N/A</c:v>
                </c:pt>
                <c:pt idx="1663">
                  <c:v>#N/A</c:v>
                </c:pt>
                <c:pt idx="1664">
                  <c:v>#N/A</c:v>
                </c:pt>
                <c:pt idx="1665">
                  <c:v>#N/A</c:v>
                </c:pt>
                <c:pt idx="1666">
                  <c:v>#N/A</c:v>
                </c:pt>
                <c:pt idx="1667">
                  <c:v>#N/A</c:v>
                </c:pt>
                <c:pt idx="1668">
                  <c:v>#N/A</c:v>
                </c:pt>
                <c:pt idx="1669">
                  <c:v>#N/A</c:v>
                </c:pt>
                <c:pt idx="1670">
                  <c:v>#N/A</c:v>
                </c:pt>
                <c:pt idx="1671">
                  <c:v>#N/A</c:v>
                </c:pt>
                <c:pt idx="1672">
                  <c:v>#N/A</c:v>
                </c:pt>
                <c:pt idx="1673">
                  <c:v>#N/A</c:v>
                </c:pt>
                <c:pt idx="1674">
                  <c:v>#N/A</c:v>
                </c:pt>
                <c:pt idx="1675">
                  <c:v>#N/A</c:v>
                </c:pt>
                <c:pt idx="1676">
                  <c:v>#N/A</c:v>
                </c:pt>
                <c:pt idx="1677">
                  <c:v>#N/A</c:v>
                </c:pt>
                <c:pt idx="1678">
                  <c:v>#N/A</c:v>
                </c:pt>
                <c:pt idx="1679">
                  <c:v>#N/A</c:v>
                </c:pt>
                <c:pt idx="1680">
                  <c:v>#N/A</c:v>
                </c:pt>
                <c:pt idx="1681">
                  <c:v>#N/A</c:v>
                </c:pt>
                <c:pt idx="1682">
                  <c:v>#N/A</c:v>
                </c:pt>
                <c:pt idx="1683">
                  <c:v>#N/A</c:v>
                </c:pt>
                <c:pt idx="1684">
                  <c:v>#N/A</c:v>
                </c:pt>
                <c:pt idx="1685">
                  <c:v>#N/A</c:v>
                </c:pt>
                <c:pt idx="1686">
                  <c:v>#N/A</c:v>
                </c:pt>
                <c:pt idx="1687">
                  <c:v>#N/A</c:v>
                </c:pt>
                <c:pt idx="1688">
                  <c:v>#N/A</c:v>
                </c:pt>
                <c:pt idx="1689">
                  <c:v>#N/A</c:v>
                </c:pt>
                <c:pt idx="1690">
                  <c:v>#N/A</c:v>
                </c:pt>
                <c:pt idx="1691">
                  <c:v>#N/A</c:v>
                </c:pt>
                <c:pt idx="1692">
                  <c:v>#N/A</c:v>
                </c:pt>
                <c:pt idx="1693">
                  <c:v>#N/A</c:v>
                </c:pt>
                <c:pt idx="1694">
                  <c:v>#N/A</c:v>
                </c:pt>
                <c:pt idx="1695">
                  <c:v>#N/A</c:v>
                </c:pt>
                <c:pt idx="1696">
                  <c:v>#N/A</c:v>
                </c:pt>
                <c:pt idx="1697">
                  <c:v>#N/A</c:v>
                </c:pt>
                <c:pt idx="1698">
                  <c:v>#N/A</c:v>
                </c:pt>
                <c:pt idx="1699">
                  <c:v>#N/A</c:v>
                </c:pt>
                <c:pt idx="1700">
                  <c:v>#N/A</c:v>
                </c:pt>
                <c:pt idx="1701">
                  <c:v>#N/A</c:v>
                </c:pt>
                <c:pt idx="1702">
                  <c:v>#N/A</c:v>
                </c:pt>
                <c:pt idx="1703">
                  <c:v>#N/A</c:v>
                </c:pt>
                <c:pt idx="1704">
                  <c:v>#N/A</c:v>
                </c:pt>
                <c:pt idx="1705">
                  <c:v>#N/A</c:v>
                </c:pt>
                <c:pt idx="1706">
                  <c:v>#N/A</c:v>
                </c:pt>
                <c:pt idx="1707">
                  <c:v>#N/A</c:v>
                </c:pt>
                <c:pt idx="1708">
                  <c:v>#N/A</c:v>
                </c:pt>
                <c:pt idx="1709">
                  <c:v>#N/A</c:v>
                </c:pt>
                <c:pt idx="1710">
                  <c:v>#N/A</c:v>
                </c:pt>
                <c:pt idx="1711">
                  <c:v>#N/A</c:v>
                </c:pt>
                <c:pt idx="1712">
                  <c:v>#N/A</c:v>
                </c:pt>
                <c:pt idx="1713">
                  <c:v>#N/A</c:v>
                </c:pt>
                <c:pt idx="1714">
                  <c:v>#N/A</c:v>
                </c:pt>
                <c:pt idx="1715">
                  <c:v>#N/A</c:v>
                </c:pt>
                <c:pt idx="1716">
                  <c:v>#N/A</c:v>
                </c:pt>
                <c:pt idx="1717">
                  <c:v>#N/A</c:v>
                </c:pt>
                <c:pt idx="1718">
                  <c:v>#N/A</c:v>
                </c:pt>
                <c:pt idx="1719">
                  <c:v>#N/A</c:v>
                </c:pt>
                <c:pt idx="1720">
                  <c:v>#N/A</c:v>
                </c:pt>
                <c:pt idx="1721">
                  <c:v>#N/A</c:v>
                </c:pt>
                <c:pt idx="1722">
                  <c:v>#N/A</c:v>
                </c:pt>
                <c:pt idx="1723">
                  <c:v>#N/A</c:v>
                </c:pt>
                <c:pt idx="1724">
                  <c:v>#N/A</c:v>
                </c:pt>
                <c:pt idx="1725">
                  <c:v>#N/A</c:v>
                </c:pt>
                <c:pt idx="1726">
                  <c:v>#N/A</c:v>
                </c:pt>
                <c:pt idx="1727">
                  <c:v>#N/A</c:v>
                </c:pt>
                <c:pt idx="1728">
                  <c:v>#N/A</c:v>
                </c:pt>
                <c:pt idx="1729">
                  <c:v>#N/A</c:v>
                </c:pt>
                <c:pt idx="1730">
                  <c:v>#N/A</c:v>
                </c:pt>
                <c:pt idx="1731">
                  <c:v>#N/A</c:v>
                </c:pt>
                <c:pt idx="1732">
                  <c:v>#N/A</c:v>
                </c:pt>
                <c:pt idx="1733">
                  <c:v>#N/A</c:v>
                </c:pt>
                <c:pt idx="1734">
                  <c:v>#N/A</c:v>
                </c:pt>
                <c:pt idx="1735">
                  <c:v>#N/A</c:v>
                </c:pt>
                <c:pt idx="1736">
                  <c:v>#N/A</c:v>
                </c:pt>
                <c:pt idx="1737">
                  <c:v>#N/A</c:v>
                </c:pt>
                <c:pt idx="1738">
                  <c:v>#N/A</c:v>
                </c:pt>
                <c:pt idx="1739">
                  <c:v>#N/A</c:v>
                </c:pt>
                <c:pt idx="1740">
                  <c:v>#N/A</c:v>
                </c:pt>
                <c:pt idx="1741">
                  <c:v>#N/A</c:v>
                </c:pt>
                <c:pt idx="1742">
                  <c:v>#N/A</c:v>
                </c:pt>
                <c:pt idx="1743">
                  <c:v>#N/A</c:v>
                </c:pt>
                <c:pt idx="1744">
                  <c:v>#N/A</c:v>
                </c:pt>
                <c:pt idx="1745">
                  <c:v>#N/A</c:v>
                </c:pt>
                <c:pt idx="1746">
                  <c:v>#N/A</c:v>
                </c:pt>
                <c:pt idx="1747">
                  <c:v>#N/A</c:v>
                </c:pt>
                <c:pt idx="1748">
                  <c:v>#N/A</c:v>
                </c:pt>
                <c:pt idx="1749">
                  <c:v>#N/A</c:v>
                </c:pt>
                <c:pt idx="1750">
                  <c:v>#N/A</c:v>
                </c:pt>
                <c:pt idx="1751">
                  <c:v>#N/A</c:v>
                </c:pt>
                <c:pt idx="1752">
                  <c:v>#N/A</c:v>
                </c:pt>
                <c:pt idx="1753">
                  <c:v>#N/A</c:v>
                </c:pt>
                <c:pt idx="1754">
                  <c:v>#N/A</c:v>
                </c:pt>
                <c:pt idx="1755">
                  <c:v>#N/A</c:v>
                </c:pt>
                <c:pt idx="1756">
                  <c:v>#N/A</c:v>
                </c:pt>
                <c:pt idx="1757">
                  <c:v>#N/A</c:v>
                </c:pt>
                <c:pt idx="1758">
                  <c:v>#N/A</c:v>
                </c:pt>
                <c:pt idx="1759">
                  <c:v>#N/A</c:v>
                </c:pt>
                <c:pt idx="1760">
                  <c:v>#N/A</c:v>
                </c:pt>
                <c:pt idx="1761">
                  <c:v>#N/A</c:v>
                </c:pt>
                <c:pt idx="1762">
                  <c:v>#N/A</c:v>
                </c:pt>
                <c:pt idx="1763">
                  <c:v>#N/A</c:v>
                </c:pt>
                <c:pt idx="1764">
                  <c:v>#N/A</c:v>
                </c:pt>
                <c:pt idx="1765">
                  <c:v>#N/A</c:v>
                </c:pt>
                <c:pt idx="1766">
                  <c:v>#N/A</c:v>
                </c:pt>
                <c:pt idx="1767">
                  <c:v>#N/A</c:v>
                </c:pt>
                <c:pt idx="1768">
                  <c:v>#N/A</c:v>
                </c:pt>
                <c:pt idx="1769">
                  <c:v>#N/A</c:v>
                </c:pt>
                <c:pt idx="1770">
                  <c:v>#N/A</c:v>
                </c:pt>
                <c:pt idx="1771">
                  <c:v>#N/A</c:v>
                </c:pt>
                <c:pt idx="1772">
                  <c:v>#N/A</c:v>
                </c:pt>
                <c:pt idx="1773">
                  <c:v>#N/A</c:v>
                </c:pt>
                <c:pt idx="1774">
                  <c:v>#N/A</c:v>
                </c:pt>
                <c:pt idx="1775">
                  <c:v>#N/A</c:v>
                </c:pt>
                <c:pt idx="1776">
                  <c:v>#N/A</c:v>
                </c:pt>
                <c:pt idx="1777">
                  <c:v>#N/A</c:v>
                </c:pt>
                <c:pt idx="1778">
                  <c:v>#N/A</c:v>
                </c:pt>
                <c:pt idx="1779">
                  <c:v>#N/A</c:v>
                </c:pt>
                <c:pt idx="1780">
                  <c:v>#N/A</c:v>
                </c:pt>
                <c:pt idx="1781">
                  <c:v>#N/A</c:v>
                </c:pt>
                <c:pt idx="1782">
                  <c:v>#N/A</c:v>
                </c:pt>
                <c:pt idx="1783">
                  <c:v>#N/A</c:v>
                </c:pt>
                <c:pt idx="1784">
                  <c:v>#N/A</c:v>
                </c:pt>
                <c:pt idx="1785">
                  <c:v>#N/A</c:v>
                </c:pt>
                <c:pt idx="1786">
                  <c:v>#N/A</c:v>
                </c:pt>
                <c:pt idx="1787">
                  <c:v>#N/A</c:v>
                </c:pt>
                <c:pt idx="1788">
                  <c:v>#N/A</c:v>
                </c:pt>
                <c:pt idx="1789">
                  <c:v>#N/A</c:v>
                </c:pt>
                <c:pt idx="1790">
                  <c:v>#N/A</c:v>
                </c:pt>
                <c:pt idx="1791">
                  <c:v>#N/A</c:v>
                </c:pt>
                <c:pt idx="1792">
                  <c:v>#N/A</c:v>
                </c:pt>
                <c:pt idx="1793">
                  <c:v>#N/A</c:v>
                </c:pt>
                <c:pt idx="1794">
                  <c:v>#N/A</c:v>
                </c:pt>
                <c:pt idx="1795">
                  <c:v>#N/A</c:v>
                </c:pt>
                <c:pt idx="1796">
                  <c:v>#N/A</c:v>
                </c:pt>
                <c:pt idx="1797">
                  <c:v>#N/A</c:v>
                </c:pt>
                <c:pt idx="1798">
                  <c:v>#N/A</c:v>
                </c:pt>
                <c:pt idx="1799">
                  <c:v>#N/A</c:v>
                </c:pt>
                <c:pt idx="1800">
                  <c:v>#N/A</c:v>
                </c:pt>
                <c:pt idx="1801">
                  <c:v>#N/A</c:v>
                </c:pt>
                <c:pt idx="1802">
                  <c:v>#N/A</c:v>
                </c:pt>
                <c:pt idx="1803">
                  <c:v>#N/A</c:v>
                </c:pt>
                <c:pt idx="1804">
                  <c:v>#N/A</c:v>
                </c:pt>
                <c:pt idx="1805">
                  <c:v>#N/A</c:v>
                </c:pt>
                <c:pt idx="1806">
                  <c:v>#N/A</c:v>
                </c:pt>
                <c:pt idx="1807">
                  <c:v>#N/A</c:v>
                </c:pt>
                <c:pt idx="1808">
                  <c:v>#N/A</c:v>
                </c:pt>
                <c:pt idx="1809">
                  <c:v>#N/A</c:v>
                </c:pt>
                <c:pt idx="1810">
                  <c:v>#N/A</c:v>
                </c:pt>
                <c:pt idx="1811">
                  <c:v>#N/A</c:v>
                </c:pt>
                <c:pt idx="1812">
                  <c:v>#N/A</c:v>
                </c:pt>
                <c:pt idx="1813">
                  <c:v>#N/A</c:v>
                </c:pt>
                <c:pt idx="1814">
                  <c:v>#N/A</c:v>
                </c:pt>
                <c:pt idx="1815">
                  <c:v>#N/A</c:v>
                </c:pt>
                <c:pt idx="1816">
                  <c:v>#N/A</c:v>
                </c:pt>
                <c:pt idx="1817">
                  <c:v>#N/A</c:v>
                </c:pt>
                <c:pt idx="1818">
                  <c:v>#N/A</c:v>
                </c:pt>
                <c:pt idx="1819">
                  <c:v>#N/A</c:v>
                </c:pt>
                <c:pt idx="1820">
                  <c:v>#N/A</c:v>
                </c:pt>
                <c:pt idx="1821">
                  <c:v>#N/A</c:v>
                </c:pt>
                <c:pt idx="1822">
                  <c:v>#N/A</c:v>
                </c:pt>
                <c:pt idx="1823">
                  <c:v>#N/A</c:v>
                </c:pt>
                <c:pt idx="1824">
                  <c:v>#N/A</c:v>
                </c:pt>
                <c:pt idx="1825">
                  <c:v>#N/A</c:v>
                </c:pt>
                <c:pt idx="1826">
                  <c:v>#N/A</c:v>
                </c:pt>
                <c:pt idx="1827">
                  <c:v>#N/A</c:v>
                </c:pt>
                <c:pt idx="1828">
                  <c:v>#N/A</c:v>
                </c:pt>
                <c:pt idx="1829">
                  <c:v>#N/A</c:v>
                </c:pt>
                <c:pt idx="1830">
                  <c:v>#N/A</c:v>
                </c:pt>
                <c:pt idx="1831">
                  <c:v>#N/A</c:v>
                </c:pt>
                <c:pt idx="1832">
                  <c:v>#N/A</c:v>
                </c:pt>
                <c:pt idx="1833">
                  <c:v>#N/A</c:v>
                </c:pt>
                <c:pt idx="1834">
                  <c:v>#N/A</c:v>
                </c:pt>
                <c:pt idx="1835">
                  <c:v>#N/A</c:v>
                </c:pt>
                <c:pt idx="1836">
                  <c:v>#N/A</c:v>
                </c:pt>
                <c:pt idx="1837">
                  <c:v>#N/A</c:v>
                </c:pt>
                <c:pt idx="1838">
                  <c:v>#N/A</c:v>
                </c:pt>
                <c:pt idx="1839">
                  <c:v>#N/A</c:v>
                </c:pt>
                <c:pt idx="1840">
                  <c:v>#N/A</c:v>
                </c:pt>
                <c:pt idx="1841">
                  <c:v>#N/A</c:v>
                </c:pt>
                <c:pt idx="1842">
                  <c:v>#N/A</c:v>
                </c:pt>
                <c:pt idx="1843">
                  <c:v>#N/A</c:v>
                </c:pt>
                <c:pt idx="1844">
                  <c:v>#N/A</c:v>
                </c:pt>
                <c:pt idx="1845">
                  <c:v>#N/A</c:v>
                </c:pt>
                <c:pt idx="1846">
                  <c:v>#N/A</c:v>
                </c:pt>
                <c:pt idx="1847">
                  <c:v>#N/A</c:v>
                </c:pt>
                <c:pt idx="1848">
                  <c:v>#N/A</c:v>
                </c:pt>
                <c:pt idx="1849">
                  <c:v>#N/A</c:v>
                </c:pt>
                <c:pt idx="1850">
                  <c:v>#N/A</c:v>
                </c:pt>
                <c:pt idx="1851">
                  <c:v>#N/A</c:v>
                </c:pt>
                <c:pt idx="1852">
                  <c:v>#N/A</c:v>
                </c:pt>
                <c:pt idx="1853">
                  <c:v>#N/A</c:v>
                </c:pt>
                <c:pt idx="1854">
                  <c:v>#N/A</c:v>
                </c:pt>
                <c:pt idx="1855">
                  <c:v>#N/A</c:v>
                </c:pt>
                <c:pt idx="1856">
                  <c:v>#N/A</c:v>
                </c:pt>
                <c:pt idx="1857">
                  <c:v>#N/A</c:v>
                </c:pt>
                <c:pt idx="1858">
                  <c:v>#N/A</c:v>
                </c:pt>
                <c:pt idx="1859">
                  <c:v>#N/A</c:v>
                </c:pt>
                <c:pt idx="1860">
                  <c:v>#N/A</c:v>
                </c:pt>
                <c:pt idx="1861">
                  <c:v>#N/A</c:v>
                </c:pt>
                <c:pt idx="1862">
                  <c:v>#N/A</c:v>
                </c:pt>
                <c:pt idx="1863">
                  <c:v>#N/A</c:v>
                </c:pt>
                <c:pt idx="1864">
                  <c:v>#N/A</c:v>
                </c:pt>
                <c:pt idx="1865">
                  <c:v>#N/A</c:v>
                </c:pt>
                <c:pt idx="1866">
                  <c:v>#N/A</c:v>
                </c:pt>
                <c:pt idx="1867">
                  <c:v>#N/A</c:v>
                </c:pt>
                <c:pt idx="1868">
                  <c:v>#N/A</c:v>
                </c:pt>
                <c:pt idx="1869">
                  <c:v>#N/A</c:v>
                </c:pt>
                <c:pt idx="1870">
                  <c:v>#N/A</c:v>
                </c:pt>
                <c:pt idx="1871">
                  <c:v>#N/A</c:v>
                </c:pt>
                <c:pt idx="1872">
                  <c:v>#N/A</c:v>
                </c:pt>
                <c:pt idx="1873">
                  <c:v>#N/A</c:v>
                </c:pt>
                <c:pt idx="1874">
                  <c:v>#N/A</c:v>
                </c:pt>
                <c:pt idx="1875">
                  <c:v>#N/A</c:v>
                </c:pt>
                <c:pt idx="1876">
                  <c:v>#N/A</c:v>
                </c:pt>
                <c:pt idx="1877">
                  <c:v>#N/A</c:v>
                </c:pt>
                <c:pt idx="1878">
                  <c:v>#N/A</c:v>
                </c:pt>
                <c:pt idx="1879">
                  <c:v>#N/A</c:v>
                </c:pt>
                <c:pt idx="1880">
                  <c:v>#N/A</c:v>
                </c:pt>
                <c:pt idx="1881">
                  <c:v>#N/A</c:v>
                </c:pt>
                <c:pt idx="1882">
                  <c:v>#N/A</c:v>
                </c:pt>
                <c:pt idx="1883">
                  <c:v>#N/A</c:v>
                </c:pt>
                <c:pt idx="1884">
                  <c:v>#N/A</c:v>
                </c:pt>
                <c:pt idx="1885">
                  <c:v>#N/A</c:v>
                </c:pt>
                <c:pt idx="1886">
                  <c:v>#N/A</c:v>
                </c:pt>
                <c:pt idx="1887">
                  <c:v>#N/A</c:v>
                </c:pt>
                <c:pt idx="1888">
                  <c:v>#N/A</c:v>
                </c:pt>
                <c:pt idx="1889">
                  <c:v>#N/A</c:v>
                </c:pt>
                <c:pt idx="1890">
                  <c:v>#N/A</c:v>
                </c:pt>
                <c:pt idx="1891">
                  <c:v>#N/A</c:v>
                </c:pt>
                <c:pt idx="1892">
                  <c:v>#N/A</c:v>
                </c:pt>
                <c:pt idx="1893">
                  <c:v>#N/A</c:v>
                </c:pt>
                <c:pt idx="1894">
                  <c:v>#N/A</c:v>
                </c:pt>
                <c:pt idx="1895">
                  <c:v>#N/A</c:v>
                </c:pt>
                <c:pt idx="1896">
                  <c:v>#N/A</c:v>
                </c:pt>
                <c:pt idx="1897">
                  <c:v>#N/A</c:v>
                </c:pt>
                <c:pt idx="1898">
                  <c:v>#N/A</c:v>
                </c:pt>
                <c:pt idx="1899">
                  <c:v>#N/A</c:v>
                </c:pt>
                <c:pt idx="1900">
                  <c:v>#N/A</c:v>
                </c:pt>
                <c:pt idx="1901">
                  <c:v>#N/A</c:v>
                </c:pt>
                <c:pt idx="1902">
                  <c:v>#N/A</c:v>
                </c:pt>
                <c:pt idx="1903">
                  <c:v>#N/A</c:v>
                </c:pt>
                <c:pt idx="1904">
                  <c:v>#N/A</c:v>
                </c:pt>
                <c:pt idx="1905">
                  <c:v>#N/A</c:v>
                </c:pt>
                <c:pt idx="1906">
                  <c:v>#N/A</c:v>
                </c:pt>
                <c:pt idx="1907">
                  <c:v>#N/A</c:v>
                </c:pt>
                <c:pt idx="1908">
                  <c:v>#N/A</c:v>
                </c:pt>
                <c:pt idx="1909">
                  <c:v>#N/A</c:v>
                </c:pt>
                <c:pt idx="1910">
                  <c:v>#N/A</c:v>
                </c:pt>
                <c:pt idx="1911">
                  <c:v>#N/A</c:v>
                </c:pt>
                <c:pt idx="1912">
                  <c:v>#N/A</c:v>
                </c:pt>
                <c:pt idx="1913">
                  <c:v>#N/A</c:v>
                </c:pt>
                <c:pt idx="1914">
                  <c:v>#N/A</c:v>
                </c:pt>
                <c:pt idx="1915">
                  <c:v>#N/A</c:v>
                </c:pt>
                <c:pt idx="1916">
                  <c:v>#N/A</c:v>
                </c:pt>
                <c:pt idx="1917">
                  <c:v>#N/A</c:v>
                </c:pt>
                <c:pt idx="1918">
                  <c:v>#N/A</c:v>
                </c:pt>
                <c:pt idx="1919">
                  <c:v>#N/A</c:v>
                </c:pt>
                <c:pt idx="1920">
                  <c:v>#N/A</c:v>
                </c:pt>
                <c:pt idx="1921">
                  <c:v>#N/A</c:v>
                </c:pt>
                <c:pt idx="1922">
                  <c:v>#N/A</c:v>
                </c:pt>
                <c:pt idx="1923">
                  <c:v>#N/A</c:v>
                </c:pt>
                <c:pt idx="1924">
                  <c:v>#N/A</c:v>
                </c:pt>
                <c:pt idx="1925">
                  <c:v>#N/A</c:v>
                </c:pt>
                <c:pt idx="1926">
                  <c:v>#N/A</c:v>
                </c:pt>
                <c:pt idx="1927">
                  <c:v>#N/A</c:v>
                </c:pt>
                <c:pt idx="1928">
                  <c:v>#N/A</c:v>
                </c:pt>
                <c:pt idx="1929">
                  <c:v>#N/A</c:v>
                </c:pt>
                <c:pt idx="1930">
                  <c:v>#N/A</c:v>
                </c:pt>
                <c:pt idx="1931">
                  <c:v>#N/A</c:v>
                </c:pt>
                <c:pt idx="1932">
                  <c:v>#N/A</c:v>
                </c:pt>
                <c:pt idx="1933">
                  <c:v>#N/A</c:v>
                </c:pt>
                <c:pt idx="1934">
                  <c:v>#N/A</c:v>
                </c:pt>
                <c:pt idx="1935">
                  <c:v>#N/A</c:v>
                </c:pt>
                <c:pt idx="1936">
                  <c:v>#N/A</c:v>
                </c:pt>
                <c:pt idx="1937">
                  <c:v>#N/A</c:v>
                </c:pt>
                <c:pt idx="1938">
                  <c:v>#N/A</c:v>
                </c:pt>
                <c:pt idx="1939">
                  <c:v>#N/A</c:v>
                </c:pt>
                <c:pt idx="1940">
                  <c:v>#N/A</c:v>
                </c:pt>
                <c:pt idx="1941">
                  <c:v>#N/A</c:v>
                </c:pt>
                <c:pt idx="1942">
                  <c:v>#N/A</c:v>
                </c:pt>
                <c:pt idx="1943">
                  <c:v>#N/A</c:v>
                </c:pt>
                <c:pt idx="1944">
                  <c:v>#N/A</c:v>
                </c:pt>
                <c:pt idx="1945">
                  <c:v>#N/A</c:v>
                </c:pt>
                <c:pt idx="1946">
                  <c:v>#N/A</c:v>
                </c:pt>
                <c:pt idx="1947">
                  <c:v>#N/A</c:v>
                </c:pt>
                <c:pt idx="1948">
                  <c:v>#N/A</c:v>
                </c:pt>
                <c:pt idx="1949">
                  <c:v>#N/A</c:v>
                </c:pt>
                <c:pt idx="1950">
                  <c:v>#N/A</c:v>
                </c:pt>
                <c:pt idx="1951">
                  <c:v>#N/A</c:v>
                </c:pt>
                <c:pt idx="1952">
                  <c:v>#N/A</c:v>
                </c:pt>
                <c:pt idx="1953">
                  <c:v>#N/A</c:v>
                </c:pt>
                <c:pt idx="1954">
                  <c:v>#N/A</c:v>
                </c:pt>
                <c:pt idx="1955">
                  <c:v>#N/A</c:v>
                </c:pt>
                <c:pt idx="1956">
                  <c:v>#N/A</c:v>
                </c:pt>
                <c:pt idx="1957">
                  <c:v>#N/A</c:v>
                </c:pt>
                <c:pt idx="1958">
                  <c:v>#N/A</c:v>
                </c:pt>
                <c:pt idx="1959">
                  <c:v>#N/A</c:v>
                </c:pt>
                <c:pt idx="1960">
                  <c:v>#N/A</c:v>
                </c:pt>
                <c:pt idx="1961">
                  <c:v>#N/A</c:v>
                </c:pt>
                <c:pt idx="1962">
                  <c:v>#N/A</c:v>
                </c:pt>
                <c:pt idx="1963">
                  <c:v>#N/A</c:v>
                </c:pt>
                <c:pt idx="1964">
                  <c:v>#N/A</c:v>
                </c:pt>
                <c:pt idx="1965">
                  <c:v>#N/A</c:v>
                </c:pt>
                <c:pt idx="1966">
                  <c:v>#N/A</c:v>
                </c:pt>
                <c:pt idx="1967">
                  <c:v>#N/A</c:v>
                </c:pt>
                <c:pt idx="1968">
                  <c:v>#N/A</c:v>
                </c:pt>
                <c:pt idx="1969">
                  <c:v>#N/A</c:v>
                </c:pt>
                <c:pt idx="1970">
                  <c:v>#N/A</c:v>
                </c:pt>
                <c:pt idx="1971">
                  <c:v>#N/A</c:v>
                </c:pt>
                <c:pt idx="1972">
                  <c:v>#N/A</c:v>
                </c:pt>
                <c:pt idx="1973">
                  <c:v>#N/A</c:v>
                </c:pt>
                <c:pt idx="1974">
                  <c:v>#N/A</c:v>
                </c:pt>
                <c:pt idx="1975">
                  <c:v>#N/A</c:v>
                </c:pt>
                <c:pt idx="1976">
                  <c:v>#N/A</c:v>
                </c:pt>
                <c:pt idx="1977">
                  <c:v>#N/A</c:v>
                </c:pt>
                <c:pt idx="1978">
                  <c:v>#N/A</c:v>
                </c:pt>
                <c:pt idx="1979">
                  <c:v>#N/A</c:v>
                </c:pt>
                <c:pt idx="1980">
                  <c:v>#N/A</c:v>
                </c:pt>
                <c:pt idx="1981">
                  <c:v>#N/A</c:v>
                </c:pt>
                <c:pt idx="1982">
                  <c:v>#N/A</c:v>
                </c:pt>
                <c:pt idx="1983">
                  <c:v>#N/A</c:v>
                </c:pt>
                <c:pt idx="1984">
                  <c:v>#N/A</c:v>
                </c:pt>
                <c:pt idx="1985">
                  <c:v>#N/A</c:v>
                </c:pt>
                <c:pt idx="1986">
                  <c:v>#N/A</c:v>
                </c:pt>
                <c:pt idx="1987">
                  <c:v>#N/A</c:v>
                </c:pt>
                <c:pt idx="1988">
                  <c:v>#N/A</c:v>
                </c:pt>
                <c:pt idx="1989">
                  <c:v>#N/A</c:v>
                </c:pt>
                <c:pt idx="1990">
                  <c:v>#N/A</c:v>
                </c:pt>
                <c:pt idx="1991">
                  <c:v>#N/A</c:v>
                </c:pt>
                <c:pt idx="1992">
                  <c:v>#N/A</c:v>
                </c:pt>
                <c:pt idx="1993">
                  <c:v>#N/A</c:v>
                </c:pt>
                <c:pt idx="1994">
                  <c:v>#N/A</c:v>
                </c:pt>
                <c:pt idx="1995">
                  <c:v>#N/A</c:v>
                </c:pt>
                <c:pt idx="1996">
                  <c:v>#N/A</c:v>
                </c:pt>
                <c:pt idx="1997">
                  <c:v>#N/A</c:v>
                </c:pt>
                <c:pt idx="1998">
                  <c:v>#N/A</c:v>
                </c:pt>
                <c:pt idx="1999">
                  <c:v>#N/A</c:v>
                </c:pt>
                <c:pt idx="2000">
                  <c:v>#N/A</c:v>
                </c:pt>
                <c:pt idx="2001">
                  <c:v>#N/A</c:v>
                </c:pt>
                <c:pt idx="2002">
                  <c:v>#N/A</c:v>
                </c:pt>
                <c:pt idx="2003">
                  <c:v>#N/A</c:v>
                </c:pt>
                <c:pt idx="2004">
                  <c:v>#N/A</c:v>
                </c:pt>
                <c:pt idx="2005">
                  <c:v>#N/A</c:v>
                </c:pt>
                <c:pt idx="2006">
                  <c:v>#N/A</c:v>
                </c:pt>
                <c:pt idx="2007">
                  <c:v>#N/A</c:v>
                </c:pt>
                <c:pt idx="2008">
                  <c:v>#N/A</c:v>
                </c:pt>
                <c:pt idx="2009">
                  <c:v>#N/A</c:v>
                </c:pt>
                <c:pt idx="2010">
                  <c:v>#N/A</c:v>
                </c:pt>
                <c:pt idx="2011">
                  <c:v>#N/A</c:v>
                </c:pt>
                <c:pt idx="2012">
                  <c:v>#N/A</c:v>
                </c:pt>
                <c:pt idx="2013">
                  <c:v>#N/A</c:v>
                </c:pt>
                <c:pt idx="2014">
                  <c:v>#N/A</c:v>
                </c:pt>
                <c:pt idx="2015">
                  <c:v>#N/A</c:v>
                </c:pt>
                <c:pt idx="2016">
                  <c:v>#N/A</c:v>
                </c:pt>
                <c:pt idx="2017">
                  <c:v>#N/A</c:v>
                </c:pt>
                <c:pt idx="2018">
                  <c:v>#N/A</c:v>
                </c:pt>
                <c:pt idx="2019">
                  <c:v>#N/A</c:v>
                </c:pt>
                <c:pt idx="2020">
                  <c:v>#N/A</c:v>
                </c:pt>
                <c:pt idx="2021">
                  <c:v>#N/A</c:v>
                </c:pt>
                <c:pt idx="2022">
                  <c:v>#N/A</c:v>
                </c:pt>
                <c:pt idx="2023">
                  <c:v>#N/A</c:v>
                </c:pt>
                <c:pt idx="2024">
                  <c:v>#N/A</c:v>
                </c:pt>
                <c:pt idx="2025">
                  <c:v>#N/A</c:v>
                </c:pt>
                <c:pt idx="2026">
                  <c:v>#N/A</c:v>
                </c:pt>
                <c:pt idx="2027">
                  <c:v>#N/A</c:v>
                </c:pt>
                <c:pt idx="2028">
                  <c:v>#N/A</c:v>
                </c:pt>
                <c:pt idx="2029">
                  <c:v>#N/A</c:v>
                </c:pt>
                <c:pt idx="2030">
                  <c:v>#N/A</c:v>
                </c:pt>
                <c:pt idx="2031">
                  <c:v>#N/A</c:v>
                </c:pt>
                <c:pt idx="2032">
                  <c:v>#N/A</c:v>
                </c:pt>
                <c:pt idx="2033">
                  <c:v>#N/A</c:v>
                </c:pt>
                <c:pt idx="2034">
                  <c:v>#N/A</c:v>
                </c:pt>
                <c:pt idx="2035">
                  <c:v>#N/A</c:v>
                </c:pt>
                <c:pt idx="2036">
                  <c:v>#N/A</c:v>
                </c:pt>
                <c:pt idx="2037">
                  <c:v>#N/A</c:v>
                </c:pt>
                <c:pt idx="2038">
                  <c:v>#N/A</c:v>
                </c:pt>
                <c:pt idx="2039">
                  <c:v>#N/A</c:v>
                </c:pt>
                <c:pt idx="2040">
                  <c:v>#N/A</c:v>
                </c:pt>
                <c:pt idx="2041">
                  <c:v>#N/A</c:v>
                </c:pt>
                <c:pt idx="2042">
                  <c:v>#N/A</c:v>
                </c:pt>
                <c:pt idx="2043">
                  <c:v>#N/A</c:v>
                </c:pt>
                <c:pt idx="2044">
                  <c:v>#N/A</c:v>
                </c:pt>
                <c:pt idx="2045">
                  <c:v>#N/A</c:v>
                </c:pt>
                <c:pt idx="2046">
                  <c:v>#N/A</c:v>
                </c:pt>
                <c:pt idx="2047">
                  <c:v>#N/A</c:v>
                </c:pt>
                <c:pt idx="2048">
                  <c:v>#N/A</c:v>
                </c:pt>
                <c:pt idx="2049">
                  <c:v>#N/A</c:v>
                </c:pt>
                <c:pt idx="2050">
                  <c:v>#N/A</c:v>
                </c:pt>
                <c:pt idx="2051">
                  <c:v>#N/A</c:v>
                </c:pt>
                <c:pt idx="2052">
                  <c:v>#N/A</c:v>
                </c:pt>
                <c:pt idx="2053">
                  <c:v>#N/A</c:v>
                </c:pt>
                <c:pt idx="2054">
                  <c:v>#N/A</c:v>
                </c:pt>
                <c:pt idx="2055">
                  <c:v>#N/A</c:v>
                </c:pt>
                <c:pt idx="2056">
                  <c:v>#N/A</c:v>
                </c:pt>
                <c:pt idx="2057">
                  <c:v>#N/A</c:v>
                </c:pt>
                <c:pt idx="2058">
                  <c:v>#N/A</c:v>
                </c:pt>
                <c:pt idx="2059">
                  <c:v>#N/A</c:v>
                </c:pt>
                <c:pt idx="2060">
                  <c:v>#N/A</c:v>
                </c:pt>
                <c:pt idx="2061">
                  <c:v>#N/A</c:v>
                </c:pt>
                <c:pt idx="2062">
                  <c:v>#N/A</c:v>
                </c:pt>
                <c:pt idx="2063">
                  <c:v>#N/A</c:v>
                </c:pt>
                <c:pt idx="2064">
                  <c:v>#N/A</c:v>
                </c:pt>
                <c:pt idx="2065">
                  <c:v>#N/A</c:v>
                </c:pt>
                <c:pt idx="2066">
                  <c:v>#N/A</c:v>
                </c:pt>
                <c:pt idx="2067">
                  <c:v>#N/A</c:v>
                </c:pt>
                <c:pt idx="2068">
                  <c:v>#N/A</c:v>
                </c:pt>
                <c:pt idx="2069">
                  <c:v>#N/A</c:v>
                </c:pt>
                <c:pt idx="2070">
                  <c:v>#N/A</c:v>
                </c:pt>
                <c:pt idx="2071">
                  <c:v>#N/A</c:v>
                </c:pt>
                <c:pt idx="2072">
                  <c:v>#N/A</c:v>
                </c:pt>
                <c:pt idx="2073">
                  <c:v>#N/A</c:v>
                </c:pt>
                <c:pt idx="2074">
                  <c:v>#N/A</c:v>
                </c:pt>
                <c:pt idx="2075">
                  <c:v>#N/A</c:v>
                </c:pt>
                <c:pt idx="2076">
                  <c:v>#N/A</c:v>
                </c:pt>
                <c:pt idx="2077">
                  <c:v>#N/A</c:v>
                </c:pt>
                <c:pt idx="2078">
                  <c:v>#N/A</c:v>
                </c:pt>
                <c:pt idx="2079">
                  <c:v>#N/A</c:v>
                </c:pt>
                <c:pt idx="2080">
                  <c:v>#N/A</c:v>
                </c:pt>
                <c:pt idx="2081">
                  <c:v>#N/A</c:v>
                </c:pt>
                <c:pt idx="2082">
                  <c:v>#N/A</c:v>
                </c:pt>
                <c:pt idx="2083">
                  <c:v>#N/A</c:v>
                </c:pt>
                <c:pt idx="2084">
                  <c:v>#N/A</c:v>
                </c:pt>
                <c:pt idx="2085">
                  <c:v>#N/A</c:v>
                </c:pt>
                <c:pt idx="2086">
                  <c:v>#N/A</c:v>
                </c:pt>
                <c:pt idx="2087">
                  <c:v>#N/A</c:v>
                </c:pt>
                <c:pt idx="2088">
                  <c:v>#N/A</c:v>
                </c:pt>
                <c:pt idx="2089">
                  <c:v>#N/A</c:v>
                </c:pt>
                <c:pt idx="2090">
                  <c:v>#N/A</c:v>
                </c:pt>
                <c:pt idx="2091">
                  <c:v>#N/A</c:v>
                </c:pt>
                <c:pt idx="2092">
                  <c:v>#N/A</c:v>
                </c:pt>
                <c:pt idx="2093">
                  <c:v>#N/A</c:v>
                </c:pt>
                <c:pt idx="2094">
                  <c:v>#N/A</c:v>
                </c:pt>
                <c:pt idx="2095">
                  <c:v>#N/A</c:v>
                </c:pt>
                <c:pt idx="2096">
                  <c:v>#N/A</c:v>
                </c:pt>
                <c:pt idx="2097">
                  <c:v>#N/A</c:v>
                </c:pt>
                <c:pt idx="2098">
                  <c:v>#N/A</c:v>
                </c:pt>
                <c:pt idx="2099">
                  <c:v>#N/A</c:v>
                </c:pt>
                <c:pt idx="2100">
                  <c:v>#N/A</c:v>
                </c:pt>
                <c:pt idx="2101">
                  <c:v>#N/A</c:v>
                </c:pt>
                <c:pt idx="2102">
                  <c:v>#N/A</c:v>
                </c:pt>
                <c:pt idx="2103">
                  <c:v>#N/A</c:v>
                </c:pt>
                <c:pt idx="2104">
                  <c:v>#N/A</c:v>
                </c:pt>
                <c:pt idx="2105">
                  <c:v>#N/A</c:v>
                </c:pt>
                <c:pt idx="2106">
                  <c:v>#N/A</c:v>
                </c:pt>
                <c:pt idx="2107">
                  <c:v>#N/A</c:v>
                </c:pt>
                <c:pt idx="2108">
                  <c:v>#N/A</c:v>
                </c:pt>
                <c:pt idx="2109">
                  <c:v>#N/A</c:v>
                </c:pt>
                <c:pt idx="2110">
                  <c:v>#N/A</c:v>
                </c:pt>
                <c:pt idx="2111">
                  <c:v>#N/A</c:v>
                </c:pt>
                <c:pt idx="2112">
                  <c:v>#N/A</c:v>
                </c:pt>
                <c:pt idx="2113">
                  <c:v>#N/A</c:v>
                </c:pt>
                <c:pt idx="2114">
                  <c:v>#N/A</c:v>
                </c:pt>
                <c:pt idx="2115">
                  <c:v>#N/A</c:v>
                </c:pt>
                <c:pt idx="2116">
                  <c:v>#N/A</c:v>
                </c:pt>
                <c:pt idx="2117">
                  <c:v>#N/A</c:v>
                </c:pt>
                <c:pt idx="2118">
                  <c:v>#N/A</c:v>
                </c:pt>
                <c:pt idx="2119">
                  <c:v>#N/A</c:v>
                </c:pt>
                <c:pt idx="2120">
                  <c:v>#N/A</c:v>
                </c:pt>
                <c:pt idx="2121">
                  <c:v>#N/A</c:v>
                </c:pt>
                <c:pt idx="2122">
                  <c:v>#N/A</c:v>
                </c:pt>
                <c:pt idx="2123">
                  <c:v>#N/A</c:v>
                </c:pt>
                <c:pt idx="2124">
                  <c:v>#N/A</c:v>
                </c:pt>
                <c:pt idx="2125">
                  <c:v>#N/A</c:v>
                </c:pt>
                <c:pt idx="2126">
                  <c:v>#N/A</c:v>
                </c:pt>
                <c:pt idx="2127">
                  <c:v>#N/A</c:v>
                </c:pt>
                <c:pt idx="2128">
                  <c:v>#N/A</c:v>
                </c:pt>
                <c:pt idx="2129">
                  <c:v>#N/A</c:v>
                </c:pt>
                <c:pt idx="2130">
                  <c:v>#N/A</c:v>
                </c:pt>
                <c:pt idx="2131">
                  <c:v>#N/A</c:v>
                </c:pt>
                <c:pt idx="2132">
                  <c:v>#N/A</c:v>
                </c:pt>
                <c:pt idx="2133">
                  <c:v>#N/A</c:v>
                </c:pt>
                <c:pt idx="2134">
                  <c:v>#N/A</c:v>
                </c:pt>
                <c:pt idx="2135">
                  <c:v>#N/A</c:v>
                </c:pt>
                <c:pt idx="2136">
                  <c:v>#N/A</c:v>
                </c:pt>
                <c:pt idx="2137">
                  <c:v>#N/A</c:v>
                </c:pt>
                <c:pt idx="2138">
                  <c:v>#N/A</c:v>
                </c:pt>
                <c:pt idx="2139">
                  <c:v>#N/A</c:v>
                </c:pt>
                <c:pt idx="2140">
                  <c:v>#N/A</c:v>
                </c:pt>
                <c:pt idx="2141">
                  <c:v>#N/A</c:v>
                </c:pt>
                <c:pt idx="2142">
                  <c:v>#N/A</c:v>
                </c:pt>
                <c:pt idx="2143">
                  <c:v>#N/A</c:v>
                </c:pt>
                <c:pt idx="2144">
                  <c:v>#N/A</c:v>
                </c:pt>
                <c:pt idx="2145">
                  <c:v>#N/A</c:v>
                </c:pt>
                <c:pt idx="2146">
                  <c:v>#N/A</c:v>
                </c:pt>
                <c:pt idx="2147">
                  <c:v>#N/A</c:v>
                </c:pt>
                <c:pt idx="2148">
                  <c:v>#N/A</c:v>
                </c:pt>
                <c:pt idx="2149">
                  <c:v>#N/A</c:v>
                </c:pt>
                <c:pt idx="2150">
                  <c:v>#N/A</c:v>
                </c:pt>
                <c:pt idx="2151">
                  <c:v>#N/A</c:v>
                </c:pt>
                <c:pt idx="2152">
                  <c:v>#N/A</c:v>
                </c:pt>
                <c:pt idx="2153">
                  <c:v>#N/A</c:v>
                </c:pt>
                <c:pt idx="2154">
                  <c:v>#N/A</c:v>
                </c:pt>
                <c:pt idx="2155">
                  <c:v>#N/A</c:v>
                </c:pt>
                <c:pt idx="2156">
                  <c:v>#N/A</c:v>
                </c:pt>
                <c:pt idx="2157">
                  <c:v>#N/A</c:v>
                </c:pt>
                <c:pt idx="2158">
                  <c:v>#N/A</c:v>
                </c:pt>
                <c:pt idx="2159">
                  <c:v>#N/A</c:v>
                </c:pt>
                <c:pt idx="2160">
                  <c:v>#N/A</c:v>
                </c:pt>
                <c:pt idx="2161">
                  <c:v>#N/A</c:v>
                </c:pt>
                <c:pt idx="2162">
                  <c:v>#N/A</c:v>
                </c:pt>
                <c:pt idx="2163">
                  <c:v>#N/A</c:v>
                </c:pt>
                <c:pt idx="2164">
                  <c:v>#N/A</c:v>
                </c:pt>
                <c:pt idx="2165">
                  <c:v>#N/A</c:v>
                </c:pt>
                <c:pt idx="2166">
                  <c:v>#N/A</c:v>
                </c:pt>
                <c:pt idx="2167">
                  <c:v>#N/A</c:v>
                </c:pt>
                <c:pt idx="2168">
                  <c:v>#N/A</c:v>
                </c:pt>
                <c:pt idx="2169">
                  <c:v>#N/A</c:v>
                </c:pt>
                <c:pt idx="2170">
                  <c:v>#N/A</c:v>
                </c:pt>
                <c:pt idx="2171">
                  <c:v>#N/A</c:v>
                </c:pt>
                <c:pt idx="2172">
                  <c:v>#N/A</c:v>
                </c:pt>
                <c:pt idx="2173">
                  <c:v>#N/A</c:v>
                </c:pt>
                <c:pt idx="2174">
                  <c:v>#N/A</c:v>
                </c:pt>
                <c:pt idx="2175">
                  <c:v>#N/A</c:v>
                </c:pt>
                <c:pt idx="2176">
                  <c:v>#N/A</c:v>
                </c:pt>
                <c:pt idx="2177">
                  <c:v>#N/A</c:v>
                </c:pt>
                <c:pt idx="2178">
                  <c:v>#N/A</c:v>
                </c:pt>
                <c:pt idx="2179">
                  <c:v>#N/A</c:v>
                </c:pt>
                <c:pt idx="2180">
                  <c:v>#N/A</c:v>
                </c:pt>
                <c:pt idx="2181">
                  <c:v>#N/A</c:v>
                </c:pt>
                <c:pt idx="2182">
                  <c:v>#N/A</c:v>
                </c:pt>
                <c:pt idx="2183">
                  <c:v>#N/A</c:v>
                </c:pt>
                <c:pt idx="2184">
                  <c:v>#N/A</c:v>
                </c:pt>
                <c:pt idx="2185">
                  <c:v>#N/A</c:v>
                </c:pt>
                <c:pt idx="2186">
                  <c:v>#N/A</c:v>
                </c:pt>
                <c:pt idx="2187">
                  <c:v>#N/A</c:v>
                </c:pt>
                <c:pt idx="2188">
                  <c:v>#N/A</c:v>
                </c:pt>
                <c:pt idx="2189">
                  <c:v>#N/A</c:v>
                </c:pt>
                <c:pt idx="2190">
                  <c:v>#N/A</c:v>
                </c:pt>
                <c:pt idx="2191">
                  <c:v>#N/A</c:v>
                </c:pt>
                <c:pt idx="2192">
                  <c:v>#N/A</c:v>
                </c:pt>
                <c:pt idx="2193">
                  <c:v>#N/A</c:v>
                </c:pt>
                <c:pt idx="2194">
                  <c:v>#N/A</c:v>
                </c:pt>
                <c:pt idx="2195">
                  <c:v>#N/A</c:v>
                </c:pt>
                <c:pt idx="2196">
                  <c:v>#N/A</c:v>
                </c:pt>
                <c:pt idx="2197">
                  <c:v>#N/A</c:v>
                </c:pt>
                <c:pt idx="2198">
                  <c:v>#N/A</c:v>
                </c:pt>
                <c:pt idx="2199">
                  <c:v>#N/A</c:v>
                </c:pt>
                <c:pt idx="2200">
                  <c:v>#N/A</c:v>
                </c:pt>
                <c:pt idx="2201">
                  <c:v>#N/A</c:v>
                </c:pt>
                <c:pt idx="2202">
                  <c:v>#N/A</c:v>
                </c:pt>
                <c:pt idx="2203">
                  <c:v>#N/A</c:v>
                </c:pt>
                <c:pt idx="2204">
                  <c:v>#N/A</c:v>
                </c:pt>
                <c:pt idx="2205">
                  <c:v>#N/A</c:v>
                </c:pt>
                <c:pt idx="2206">
                  <c:v>#N/A</c:v>
                </c:pt>
                <c:pt idx="2207">
                  <c:v>#N/A</c:v>
                </c:pt>
                <c:pt idx="2208">
                  <c:v>#N/A</c:v>
                </c:pt>
                <c:pt idx="2209">
                  <c:v>#N/A</c:v>
                </c:pt>
                <c:pt idx="2210">
                  <c:v>#N/A</c:v>
                </c:pt>
                <c:pt idx="2211">
                  <c:v>#N/A</c:v>
                </c:pt>
                <c:pt idx="2212">
                  <c:v>#N/A</c:v>
                </c:pt>
                <c:pt idx="2213">
                  <c:v>#N/A</c:v>
                </c:pt>
                <c:pt idx="2214">
                  <c:v>#N/A</c:v>
                </c:pt>
                <c:pt idx="2215">
                  <c:v>#N/A</c:v>
                </c:pt>
                <c:pt idx="2216">
                  <c:v>#N/A</c:v>
                </c:pt>
                <c:pt idx="2217">
                  <c:v>#N/A</c:v>
                </c:pt>
                <c:pt idx="2218">
                  <c:v>#N/A</c:v>
                </c:pt>
                <c:pt idx="2219">
                  <c:v>#N/A</c:v>
                </c:pt>
                <c:pt idx="2220">
                  <c:v>#N/A</c:v>
                </c:pt>
                <c:pt idx="2221">
                  <c:v>#N/A</c:v>
                </c:pt>
                <c:pt idx="2222">
                  <c:v>#N/A</c:v>
                </c:pt>
                <c:pt idx="2223">
                  <c:v>#N/A</c:v>
                </c:pt>
                <c:pt idx="2224">
                  <c:v>#N/A</c:v>
                </c:pt>
                <c:pt idx="2225">
                  <c:v>#N/A</c:v>
                </c:pt>
                <c:pt idx="2226">
                  <c:v>#N/A</c:v>
                </c:pt>
                <c:pt idx="2227">
                  <c:v>#N/A</c:v>
                </c:pt>
                <c:pt idx="2228">
                  <c:v>#N/A</c:v>
                </c:pt>
                <c:pt idx="2229">
                  <c:v>#N/A</c:v>
                </c:pt>
                <c:pt idx="2230">
                  <c:v>#N/A</c:v>
                </c:pt>
                <c:pt idx="2231">
                  <c:v>#N/A</c:v>
                </c:pt>
                <c:pt idx="2232">
                  <c:v>#N/A</c:v>
                </c:pt>
                <c:pt idx="2233">
                  <c:v>#N/A</c:v>
                </c:pt>
                <c:pt idx="2234">
                  <c:v>#N/A</c:v>
                </c:pt>
                <c:pt idx="2235">
                  <c:v>#N/A</c:v>
                </c:pt>
                <c:pt idx="2236">
                  <c:v>#N/A</c:v>
                </c:pt>
                <c:pt idx="2237">
                  <c:v>#N/A</c:v>
                </c:pt>
                <c:pt idx="2238">
                  <c:v>#N/A</c:v>
                </c:pt>
                <c:pt idx="2239">
                  <c:v>#N/A</c:v>
                </c:pt>
                <c:pt idx="2240">
                  <c:v>#N/A</c:v>
                </c:pt>
                <c:pt idx="2241">
                  <c:v>#N/A</c:v>
                </c:pt>
                <c:pt idx="2242">
                  <c:v>#N/A</c:v>
                </c:pt>
                <c:pt idx="2243">
                  <c:v>#N/A</c:v>
                </c:pt>
                <c:pt idx="2244">
                  <c:v>#N/A</c:v>
                </c:pt>
                <c:pt idx="2245">
                  <c:v>#N/A</c:v>
                </c:pt>
                <c:pt idx="2246">
                  <c:v>#N/A</c:v>
                </c:pt>
                <c:pt idx="2247">
                  <c:v>#N/A</c:v>
                </c:pt>
                <c:pt idx="2248">
                  <c:v>#N/A</c:v>
                </c:pt>
                <c:pt idx="2249">
                  <c:v>#N/A</c:v>
                </c:pt>
                <c:pt idx="2250">
                  <c:v>#N/A</c:v>
                </c:pt>
                <c:pt idx="2251">
                  <c:v>#N/A</c:v>
                </c:pt>
                <c:pt idx="2252">
                  <c:v>#N/A</c:v>
                </c:pt>
                <c:pt idx="2253">
                  <c:v>#N/A</c:v>
                </c:pt>
                <c:pt idx="2254">
                  <c:v>#N/A</c:v>
                </c:pt>
                <c:pt idx="2255">
                  <c:v>#N/A</c:v>
                </c:pt>
                <c:pt idx="2256">
                  <c:v>#N/A</c:v>
                </c:pt>
                <c:pt idx="2257">
                  <c:v>#N/A</c:v>
                </c:pt>
                <c:pt idx="2258">
                  <c:v>#N/A</c:v>
                </c:pt>
                <c:pt idx="2259">
                  <c:v>#N/A</c:v>
                </c:pt>
                <c:pt idx="2260">
                  <c:v>#N/A</c:v>
                </c:pt>
                <c:pt idx="2261">
                  <c:v>#N/A</c:v>
                </c:pt>
                <c:pt idx="2262">
                  <c:v>#N/A</c:v>
                </c:pt>
                <c:pt idx="2263">
                  <c:v>#N/A</c:v>
                </c:pt>
                <c:pt idx="2264">
                  <c:v>#N/A</c:v>
                </c:pt>
                <c:pt idx="2265">
                  <c:v>#N/A</c:v>
                </c:pt>
                <c:pt idx="2266">
                  <c:v>#N/A</c:v>
                </c:pt>
                <c:pt idx="2267">
                  <c:v>#N/A</c:v>
                </c:pt>
                <c:pt idx="2268">
                  <c:v>#N/A</c:v>
                </c:pt>
                <c:pt idx="2269">
                  <c:v>#N/A</c:v>
                </c:pt>
                <c:pt idx="2270">
                  <c:v>#N/A</c:v>
                </c:pt>
                <c:pt idx="2271">
                  <c:v>#N/A</c:v>
                </c:pt>
                <c:pt idx="2272">
                  <c:v>#N/A</c:v>
                </c:pt>
                <c:pt idx="2273">
                  <c:v>#N/A</c:v>
                </c:pt>
                <c:pt idx="2274">
                  <c:v>#N/A</c:v>
                </c:pt>
                <c:pt idx="2275">
                  <c:v>#N/A</c:v>
                </c:pt>
                <c:pt idx="2276">
                  <c:v>#N/A</c:v>
                </c:pt>
                <c:pt idx="2277">
                  <c:v>#N/A</c:v>
                </c:pt>
                <c:pt idx="2278">
                  <c:v>#N/A</c:v>
                </c:pt>
                <c:pt idx="2279">
                  <c:v>#N/A</c:v>
                </c:pt>
                <c:pt idx="2280">
                  <c:v>#N/A</c:v>
                </c:pt>
                <c:pt idx="2281">
                  <c:v>#N/A</c:v>
                </c:pt>
                <c:pt idx="2282">
                  <c:v>#N/A</c:v>
                </c:pt>
                <c:pt idx="2283">
                  <c:v>#N/A</c:v>
                </c:pt>
                <c:pt idx="2284">
                  <c:v>#N/A</c:v>
                </c:pt>
                <c:pt idx="2285">
                  <c:v>#N/A</c:v>
                </c:pt>
                <c:pt idx="2286">
                  <c:v>#N/A</c:v>
                </c:pt>
                <c:pt idx="2287">
                  <c:v>#N/A</c:v>
                </c:pt>
                <c:pt idx="2288">
                  <c:v>#N/A</c:v>
                </c:pt>
                <c:pt idx="2289">
                  <c:v>#N/A</c:v>
                </c:pt>
                <c:pt idx="2290">
                  <c:v>#N/A</c:v>
                </c:pt>
                <c:pt idx="2291">
                  <c:v>#N/A</c:v>
                </c:pt>
                <c:pt idx="2292">
                  <c:v>#N/A</c:v>
                </c:pt>
                <c:pt idx="2293">
                  <c:v>#N/A</c:v>
                </c:pt>
                <c:pt idx="2294">
                  <c:v>#N/A</c:v>
                </c:pt>
                <c:pt idx="2295">
                  <c:v>#N/A</c:v>
                </c:pt>
                <c:pt idx="2296">
                  <c:v>#N/A</c:v>
                </c:pt>
                <c:pt idx="2297">
                  <c:v>#N/A</c:v>
                </c:pt>
                <c:pt idx="2298">
                  <c:v>#N/A</c:v>
                </c:pt>
                <c:pt idx="2299">
                  <c:v>#N/A</c:v>
                </c:pt>
                <c:pt idx="2300">
                  <c:v>#N/A</c:v>
                </c:pt>
                <c:pt idx="2301">
                  <c:v>#N/A</c:v>
                </c:pt>
                <c:pt idx="2302">
                  <c:v>#N/A</c:v>
                </c:pt>
                <c:pt idx="2303">
                  <c:v>#N/A</c:v>
                </c:pt>
                <c:pt idx="2304">
                  <c:v>#N/A</c:v>
                </c:pt>
                <c:pt idx="2305">
                  <c:v>#N/A</c:v>
                </c:pt>
                <c:pt idx="2306">
                  <c:v>#N/A</c:v>
                </c:pt>
                <c:pt idx="2307">
                  <c:v>#N/A</c:v>
                </c:pt>
                <c:pt idx="2308">
                  <c:v>#N/A</c:v>
                </c:pt>
                <c:pt idx="2309">
                  <c:v>#N/A</c:v>
                </c:pt>
                <c:pt idx="2310">
                  <c:v>#N/A</c:v>
                </c:pt>
                <c:pt idx="2311">
                  <c:v>#N/A</c:v>
                </c:pt>
                <c:pt idx="2312">
                  <c:v>#N/A</c:v>
                </c:pt>
                <c:pt idx="2313">
                  <c:v>#N/A</c:v>
                </c:pt>
                <c:pt idx="2314">
                  <c:v>#N/A</c:v>
                </c:pt>
                <c:pt idx="2315">
                  <c:v>#N/A</c:v>
                </c:pt>
                <c:pt idx="2316">
                  <c:v>#N/A</c:v>
                </c:pt>
                <c:pt idx="2317">
                  <c:v>#N/A</c:v>
                </c:pt>
                <c:pt idx="2318">
                  <c:v>#N/A</c:v>
                </c:pt>
                <c:pt idx="2319">
                  <c:v>#N/A</c:v>
                </c:pt>
                <c:pt idx="2320">
                  <c:v>#N/A</c:v>
                </c:pt>
                <c:pt idx="2321">
                  <c:v>#N/A</c:v>
                </c:pt>
                <c:pt idx="2322">
                  <c:v>#N/A</c:v>
                </c:pt>
                <c:pt idx="2323">
                  <c:v>#N/A</c:v>
                </c:pt>
                <c:pt idx="2324">
                  <c:v>#N/A</c:v>
                </c:pt>
                <c:pt idx="2325">
                  <c:v>#N/A</c:v>
                </c:pt>
                <c:pt idx="2326">
                  <c:v>#N/A</c:v>
                </c:pt>
                <c:pt idx="2327">
                  <c:v>#N/A</c:v>
                </c:pt>
                <c:pt idx="2328">
                  <c:v>#N/A</c:v>
                </c:pt>
                <c:pt idx="2329">
                  <c:v>#N/A</c:v>
                </c:pt>
                <c:pt idx="2330">
                  <c:v>#N/A</c:v>
                </c:pt>
                <c:pt idx="2331">
                  <c:v>#N/A</c:v>
                </c:pt>
                <c:pt idx="2332">
                  <c:v>#N/A</c:v>
                </c:pt>
                <c:pt idx="2333">
                  <c:v>#N/A</c:v>
                </c:pt>
                <c:pt idx="2334">
                  <c:v>#N/A</c:v>
                </c:pt>
                <c:pt idx="2335">
                  <c:v>#N/A</c:v>
                </c:pt>
                <c:pt idx="2336">
                  <c:v>#N/A</c:v>
                </c:pt>
                <c:pt idx="2337">
                  <c:v>#N/A</c:v>
                </c:pt>
                <c:pt idx="2338">
                  <c:v>#N/A</c:v>
                </c:pt>
                <c:pt idx="2339">
                  <c:v>#N/A</c:v>
                </c:pt>
                <c:pt idx="2340">
                  <c:v>#N/A</c:v>
                </c:pt>
                <c:pt idx="2341">
                  <c:v>#N/A</c:v>
                </c:pt>
                <c:pt idx="2342">
                  <c:v>#N/A</c:v>
                </c:pt>
                <c:pt idx="2343">
                  <c:v>#N/A</c:v>
                </c:pt>
                <c:pt idx="2344">
                  <c:v>#N/A</c:v>
                </c:pt>
                <c:pt idx="2345">
                  <c:v>#N/A</c:v>
                </c:pt>
                <c:pt idx="2346">
                  <c:v>#N/A</c:v>
                </c:pt>
                <c:pt idx="2347">
                  <c:v>#N/A</c:v>
                </c:pt>
                <c:pt idx="2348">
                  <c:v>#N/A</c:v>
                </c:pt>
                <c:pt idx="2349">
                  <c:v>#N/A</c:v>
                </c:pt>
                <c:pt idx="2350">
                  <c:v>#N/A</c:v>
                </c:pt>
                <c:pt idx="2351">
                  <c:v>#N/A</c:v>
                </c:pt>
                <c:pt idx="2352">
                  <c:v>#N/A</c:v>
                </c:pt>
                <c:pt idx="2353">
                  <c:v>#N/A</c:v>
                </c:pt>
                <c:pt idx="2354">
                  <c:v>#N/A</c:v>
                </c:pt>
                <c:pt idx="2355">
                  <c:v>#N/A</c:v>
                </c:pt>
                <c:pt idx="2356">
                  <c:v>#N/A</c:v>
                </c:pt>
                <c:pt idx="2357">
                  <c:v>#N/A</c:v>
                </c:pt>
                <c:pt idx="2358">
                  <c:v>#N/A</c:v>
                </c:pt>
                <c:pt idx="2359">
                  <c:v>#N/A</c:v>
                </c:pt>
                <c:pt idx="2360">
                  <c:v>#N/A</c:v>
                </c:pt>
                <c:pt idx="2361">
                  <c:v>#N/A</c:v>
                </c:pt>
                <c:pt idx="2362">
                  <c:v>#N/A</c:v>
                </c:pt>
                <c:pt idx="2363">
                  <c:v>#N/A</c:v>
                </c:pt>
                <c:pt idx="2364">
                  <c:v>#N/A</c:v>
                </c:pt>
                <c:pt idx="2365">
                  <c:v>#N/A</c:v>
                </c:pt>
                <c:pt idx="2366">
                  <c:v>#N/A</c:v>
                </c:pt>
                <c:pt idx="2367">
                  <c:v>#N/A</c:v>
                </c:pt>
                <c:pt idx="2368">
                  <c:v>#N/A</c:v>
                </c:pt>
                <c:pt idx="2369">
                  <c:v>#N/A</c:v>
                </c:pt>
                <c:pt idx="2370">
                  <c:v>#N/A</c:v>
                </c:pt>
                <c:pt idx="2371">
                  <c:v>#N/A</c:v>
                </c:pt>
                <c:pt idx="2372">
                  <c:v>#N/A</c:v>
                </c:pt>
                <c:pt idx="2373">
                  <c:v>#N/A</c:v>
                </c:pt>
                <c:pt idx="2374">
                  <c:v>#N/A</c:v>
                </c:pt>
                <c:pt idx="2375">
                  <c:v>#N/A</c:v>
                </c:pt>
                <c:pt idx="2376">
                  <c:v>#N/A</c:v>
                </c:pt>
                <c:pt idx="2377">
                  <c:v>#N/A</c:v>
                </c:pt>
                <c:pt idx="2378">
                  <c:v>#N/A</c:v>
                </c:pt>
                <c:pt idx="2379">
                  <c:v>#N/A</c:v>
                </c:pt>
                <c:pt idx="2380">
                  <c:v>#N/A</c:v>
                </c:pt>
                <c:pt idx="2381">
                  <c:v>#N/A</c:v>
                </c:pt>
                <c:pt idx="2382">
                  <c:v>#N/A</c:v>
                </c:pt>
                <c:pt idx="2383">
                  <c:v>#N/A</c:v>
                </c:pt>
                <c:pt idx="2384">
                  <c:v>#N/A</c:v>
                </c:pt>
                <c:pt idx="2385">
                  <c:v>#N/A</c:v>
                </c:pt>
                <c:pt idx="2386">
                  <c:v>#N/A</c:v>
                </c:pt>
                <c:pt idx="2387">
                  <c:v>#N/A</c:v>
                </c:pt>
                <c:pt idx="2388">
                  <c:v>#N/A</c:v>
                </c:pt>
                <c:pt idx="2389">
                  <c:v>#N/A</c:v>
                </c:pt>
                <c:pt idx="2390">
                  <c:v>#N/A</c:v>
                </c:pt>
                <c:pt idx="2391">
                  <c:v>#N/A</c:v>
                </c:pt>
                <c:pt idx="2392">
                  <c:v>#N/A</c:v>
                </c:pt>
                <c:pt idx="2393">
                  <c:v>#N/A</c:v>
                </c:pt>
                <c:pt idx="2394">
                  <c:v>#N/A</c:v>
                </c:pt>
                <c:pt idx="2395">
                  <c:v>#N/A</c:v>
                </c:pt>
                <c:pt idx="2396">
                  <c:v>#N/A</c:v>
                </c:pt>
                <c:pt idx="2397">
                  <c:v>#N/A</c:v>
                </c:pt>
                <c:pt idx="2398">
                  <c:v>#N/A</c:v>
                </c:pt>
                <c:pt idx="2399">
                  <c:v>#N/A</c:v>
                </c:pt>
                <c:pt idx="2400">
                  <c:v>#N/A</c:v>
                </c:pt>
                <c:pt idx="2401">
                  <c:v>#N/A</c:v>
                </c:pt>
                <c:pt idx="2402">
                  <c:v>#N/A</c:v>
                </c:pt>
                <c:pt idx="2403">
                  <c:v>#N/A</c:v>
                </c:pt>
                <c:pt idx="2404">
                  <c:v>#N/A</c:v>
                </c:pt>
                <c:pt idx="2405">
                  <c:v>#N/A</c:v>
                </c:pt>
                <c:pt idx="2406">
                  <c:v>#N/A</c:v>
                </c:pt>
                <c:pt idx="2407">
                  <c:v>#N/A</c:v>
                </c:pt>
                <c:pt idx="2408">
                  <c:v>#N/A</c:v>
                </c:pt>
                <c:pt idx="2409">
                  <c:v>#N/A</c:v>
                </c:pt>
                <c:pt idx="2410">
                  <c:v>#N/A</c:v>
                </c:pt>
                <c:pt idx="2411">
                  <c:v>#N/A</c:v>
                </c:pt>
                <c:pt idx="2412">
                  <c:v>#N/A</c:v>
                </c:pt>
                <c:pt idx="2413">
                  <c:v>#N/A</c:v>
                </c:pt>
                <c:pt idx="2414">
                  <c:v>#N/A</c:v>
                </c:pt>
                <c:pt idx="2415">
                  <c:v>#N/A</c:v>
                </c:pt>
                <c:pt idx="2416">
                  <c:v>#N/A</c:v>
                </c:pt>
                <c:pt idx="2417">
                  <c:v>#N/A</c:v>
                </c:pt>
                <c:pt idx="2418">
                  <c:v>#N/A</c:v>
                </c:pt>
                <c:pt idx="2419">
                  <c:v>#N/A</c:v>
                </c:pt>
                <c:pt idx="2420">
                  <c:v>#N/A</c:v>
                </c:pt>
                <c:pt idx="2421">
                  <c:v>#N/A</c:v>
                </c:pt>
                <c:pt idx="2422">
                  <c:v>#N/A</c:v>
                </c:pt>
                <c:pt idx="2423">
                  <c:v>#N/A</c:v>
                </c:pt>
                <c:pt idx="2424">
                  <c:v>#N/A</c:v>
                </c:pt>
                <c:pt idx="2425">
                  <c:v>#N/A</c:v>
                </c:pt>
                <c:pt idx="2426">
                  <c:v>#N/A</c:v>
                </c:pt>
                <c:pt idx="2427">
                  <c:v>#N/A</c:v>
                </c:pt>
                <c:pt idx="2428">
                  <c:v>#N/A</c:v>
                </c:pt>
                <c:pt idx="2429">
                  <c:v>#N/A</c:v>
                </c:pt>
                <c:pt idx="2430">
                  <c:v>#N/A</c:v>
                </c:pt>
                <c:pt idx="2431">
                  <c:v>#N/A</c:v>
                </c:pt>
                <c:pt idx="2432">
                  <c:v>#N/A</c:v>
                </c:pt>
                <c:pt idx="2433">
                  <c:v>#N/A</c:v>
                </c:pt>
                <c:pt idx="2434">
                  <c:v>#N/A</c:v>
                </c:pt>
                <c:pt idx="2435">
                  <c:v>#N/A</c:v>
                </c:pt>
                <c:pt idx="2436">
                  <c:v>#N/A</c:v>
                </c:pt>
                <c:pt idx="2437">
                  <c:v>#N/A</c:v>
                </c:pt>
                <c:pt idx="2438">
                  <c:v>#N/A</c:v>
                </c:pt>
                <c:pt idx="2439">
                  <c:v>#N/A</c:v>
                </c:pt>
                <c:pt idx="2440">
                  <c:v>#N/A</c:v>
                </c:pt>
                <c:pt idx="2441">
                  <c:v>#N/A</c:v>
                </c:pt>
                <c:pt idx="2442">
                  <c:v>#N/A</c:v>
                </c:pt>
                <c:pt idx="2443">
                  <c:v>#N/A</c:v>
                </c:pt>
                <c:pt idx="2444">
                  <c:v>#N/A</c:v>
                </c:pt>
                <c:pt idx="2445">
                  <c:v>#N/A</c:v>
                </c:pt>
                <c:pt idx="2446">
                  <c:v>#N/A</c:v>
                </c:pt>
                <c:pt idx="2447">
                  <c:v>#N/A</c:v>
                </c:pt>
                <c:pt idx="2448">
                  <c:v>#N/A</c:v>
                </c:pt>
                <c:pt idx="2449">
                  <c:v>#N/A</c:v>
                </c:pt>
                <c:pt idx="2450">
                  <c:v>#N/A</c:v>
                </c:pt>
                <c:pt idx="2451">
                  <c:v>#N/A</c:v>
                </c:pt>
                <c:pt idx="2452">
                  <c:v>#N/A</c:v>
                </c:pt>
                <c:pt idx="2453">
                  <c:v>#N/A</c:v>
                </c:pt>
                <c:pt idx="2454">
                  <c:v>#N/A</c:v>
                </c:pt>
                <c:pt idx="2455">
                  <c:v>#N/A</c:v>
                </c:pt>
                <c:pt idx="2456">
                  <c:v>#N/A</c:v>
                </c:pt>
                <c:pt idx="2457">
                  <c:v>#N/A</c:v>
                </c:pt>
                <c:pt idx="2458">
                  <c:v>#N/A</c:v>
                </c:pt>
                <c:pt idx="2459">
                  <c:v>#N/A</c:v>
                </c:pt>
                <c:pt idx="2460">
                  <c:v>#N/A</c:v>
                </c:pt>
                <c:pt idx="2461">
                  <c:v>#N/A</c:v>
                </c:pt>
                <c:pt idx="2462">
                  <c:v>#N/A</c:v>
                </c:pt>
                <c:pt idx="2463">
                  <c:v>#N/A</c:v>
                </c:pt>
                <c:pt idx="2464">
                  <c:v>#N/A</c:v>
                </c:pt>
                <c:pt idx="2465">
                  <c:v>#N/A</c:v>
                </c:pt>
                <c:pt idx="2466">
                  <c:v>#N/A</c:v>
                </c:pt>
                <c:pt idx="2467">
                  <c:v>#N/A</c:v>
                </c:pt>
                <c:pt idx="2468">
                  <c:v>#N/A</c:v>
                </c:pt>
                <c:pt idx="2469">
                  <c:v>#N/A</c:v>
                </c:pt>
                <c:pt idx="2470">
                  <c:v>#N/A</c:v>
                </c:pt>
                <c:pt idx="2471">
                  <c:v>#N/A</c:v>
                </c:pt>
                <c:pt idx="2472">
                  <c:v>#N/A</c:v>
                </c:pt>
                <c:pt idx="2473">
                  <c:v>#N/A</c:v>
                </c:pt>
                <c:pt idx="2474">
                  <c:v>#N/A</c:v>
                </c:pt>
                <c:pt idx="2475">
                  <c:v>#N/A</c:v>
                </c:pt>
                <c:pt idx="2476">
                  <c:v>#N/A</c:v>
                </c:pt>
                <c:pt idx="2477">
                  <c:v>#N/A</c:v>
                </c:pt>
                <c:pt idx="2478">
                  <c:v>#N/A</c:v>
                </c:pt>
                <c:pt idx="2479">
                  <c:v>#N/A</c:v>
                </c:pt>
                <c:pt idx="2480">
                  <c:v>#N/A</c:v>
                </c:pt>
                <c:pt idx="2481">
                  <c:v>#N/A</c:v>
                </c:pt>
                <c:pt idx="2482">
                  <c:v>#N/A</c:v>
                </c:pt>
                <c:pt idx="2483">
                  <c:v>#N/A</c:v>
                </c:pt>
                <c:pt idx="2484">
                  <c:v>#N/A</c:v>
                </c:pt>
                <c:pt idx="2485">
                  <c:v>#N/A</c:v>
                </c:pt>
                <c:pt idx="2486">
                  <c:v>#N/A</c:v>
                </c:pt>
                <c:pt idx="2487">
                  <c:v>#N/A</c:v>
                </c:pt>
                <c:pt idx="2488">
                  <c:v>#N/A</c:v>
                </c:pt>
                <c:pt idx="2489">
                  <c:v>#N/A</c:v>
                </c:pt>
                <c:pt idx="2490">
                  <c:v>#N/A</c:v>
                </c:pt>
                <c:pt idx="2491">
                  <c:v>#N/A</c:v>
                </c:pt>
                <c:pt idx="2492">
                  <c:v>#N/A</c:v>
                </c:pt>
                <c:pt idx="2493">
                  <c:v>#N/A</c:v>
                </c:pt>
                <c:pt idx="2494">
                  <c:v>#N/A</c:v>
                </c:pt>
                <c:pt idx="2495">
                  <c:v>#N/A</c:v>
                </c:pt>
                <c:pt idx="2496">
                  <c:v>#N/A</c:v>
                </c:pt>
                <c:pt idx="2497">
                  <c:v>#N/A</c:v>
                </c:pt>
                <c:pt idx="2498">
                  <c:v>#N/A</c:v>
                </c:pt>
                <c:pt idx="2499">
                  <c:v>#N/A</c:v>
                </c:pt>
                <c:pt idx="2500">
                  <c:v>#N/A</c:v>
                </c:pt>
                <c:pt idx="2501">
                  <c:v>#N/A</c:v>
                </c:pt>
                <c:pt idx="2502">
                  <c:v>#N/A</c:v>
                </c:pt>
                <c:pt idx="2503">
                  <c:v>#N/A</c:v>
                </c:pt>
                <c:pt idx="2504">
                  <c:v>#N/A</c:v>
                </c:pt>
                <c:pt idx="2505">
                  <c:v>#N/A</c:v>
                </c:pt>
                <c:pt idx="2506">
                  <c:v>#N/A</c:v>
                </c:pt>
                <c:pt idx="2507">
                  <c:v>#N/A</c:v>
                </c:pt>
                <c:pt idx="2508">
                  <c:v>#N/A</c:v>
                </c:pt>
                <c:pt idx="2509">
                  <c:v>#N/A</c:v>
                </c:pt>
                <c:pt idx="2510">
                  <c:v>#N/A</c:v>
                </c:pt>
                <c:pt idx="2511">
                  <c:v>#N/A</c:v>
                </c:pt>
                <c:pt idx="2512">
                  <c:v>#N/A</c:v>
                </c:pt>
                <c:pt idx="2513">
                  <c:v>#N/A</c:v>
                </c:pt>
                <c:pt idx="2514">
                  <c:v>#N/A</c:v>
                </c:pt>
                <c:pt idx="2515">
                  <c:v>#N/A</c:v>
                </c:pt>
                <c:pt idx="2516">
                  <c:v>#N/A</c:v>
                </c:pt>
                <c:pt idx="2517">
                  <c:v>#N/A</c:v>
                </c:pt>
                <c:pt idx="2518">
                  <c:v>#N/A</c:v>
                </c:pt>
                <c:pt idx="2519">
                  <c:v>#N/A</c:v>
                </c:pt>
                <c:pt idx="2520">
                  <c:v>#N/A</c:v>
                </c:pt>
                <c:pt idx="2521">
                  <c:v>#N/A</c:v>
                </c:pt>
                <c:pt idx="2522">
                  <c:v>#N/A</c:v>
                </c:pt>
                <c:pt idx="2523">
                  <c:v>#N/A</c:v>
                </c:pt>
                <c:pt idx="2524">
                  <c:v>#N/A</c:v>
                </c:pt>
                <c:pt idx="2525">
                  <c:v>#N/A</c:v>
                </c:pt>
                <c:pt idx="2526">
                  <c:v>#N/A</c:v>
                </c:pt>
                <c:pt idx="2527">
                  <c:v>#N/A</c:v>
                </c:pt>
                <c:pt idx="2528">
                  <c:v>#N/A</c:v>
                </c:pt>
                <c:pt idx="2529">
                  <c:v>#N/A</c:v>
                </c:pt>
                <c:pt idx="2530">
                  <c:v>#N/A</c:v>
                </c:pt>
                <c:pt idx="2531">
                  <c:v>#N/A</c:v>
                </c:pt>
                <c:pt idx="2532">
                  <c:v>#N/A</c:v>
                </c:pt>
                <c:pt idx="2533">
                  <c:v>#N/A</c:v>
                </c:pt>
                <c:pt idx="2534">
                  <c:v>#N/A</c:v>
                </c:pt>
                <c:pt idx="2535">
                  <c:v>#N/A</c:v>
                </c:pt>
                <c:pt idx="2536">
                  <c:v>#N/A</c:v>
                </c:pt>
                <c:pt idx="2537">
                  <c:v>#N/A</c:v>
                </c:pt>
                <c:pt idx="2538">
                  <c:v>#N/A</c:v>
                </c:pt>
                <c:pt idx="2539">
                  <c:v>#N/A</c:v>
                </c:pt>
                <c:pt idx="2540">
                  <c:v>#N/A</c:v>
                </c:pt>
                <c:pt idx="2541">
                  <c:v>#N/A</c:v>
                </c:pt>
                <c:pt idx="2542">
                  <c:v>#N/A</c:v>
                </c:pt>
                <c:pt idx="2543">
                  <c:v>#N/A</c:v>
                </c:pt>
                <c:pt idx="2544">
                  <c:v>#N/A</c:v>
                </c:pt>
                <c:pt idx="2545">
                  <c:v>#N/A</c:v>
                </c:pt>
                <c:pt idx="2546">
                  <c:v>#N/A</c:v>
                </c:pt>
                <c:pt idx="2547">
                  <c:v>#N/A</c:v>
                </c:pt>
                <c:pt idx="2548">
                  <c:v>#N/A</c:v>
                </c:pt>
                <c:pt idx="2549">
                  <c:v>#N/A</c:v>
                </c:pt>
                <c:pt idx="2550">
                  <c:v>#N/A</c:v>
                </c:pt>
                <c:pt idx="2551">
                  <c:v>#N/A</c:v>
                </c:pt>
                <c:pt idx="2552">
                  <c:v>#N/A</c:v>
                </c:pt>
                <c:pt idx="2553">
                  <c:v>#N/A</c:v>
                </c:pt>
                <c:pt idx="2554">
                  <c:v>#N/A</c:v>
                </c:pt>
                <c:pt idx="2555">
                  <c:v>#N/A</c:v>
                </c:pt>
                <c:pt idx="2556">
                  <c:v>#N/A</c:v>
                </c:pt>
                <c:pt idx="2557">
                  <c:v>#N/A</c:v>
                </c:pt>
                <c:pt idx="2558">
                  <c:v>#N/A</c:v>
                </c:pt>
                <c:pt idx="2559">
                  <c:v>#N/A</c:v>
                </c:pt>
                <c:pt idx="2560">
                  <c:v>#N/A</c:v>
                </c:pt>
                <c:pt idx="2561">
                  <c:v>#N/A</c:v>
                </c:pt>
                <c:pt idx="2562">
                  <c:v>#N/A</c:v>
                </c:pt>
                <c:pt idx="2563">
                  <c:v>#N/A</c:v>
                </c:pt>
                <c:pt idx="2564">
                  <c:v>#N/A</c:v>
                </c:pt>
                <c:pt idx="2565">
                  <c:v>#N/A</c:v>
                </c:pt>
                <c:pt idx="2566">
                  <c:v>#N/A</c:v>
                </c:pt>
                <c:pt idx="2567">
                  <c:v>#N/A</c:v>
                </c:pt>
                <c:pt idx="2568">
                  <c:v>#N/A</c:v>
                </c:pt>
                <c:pt idx="2569">
                  <c:v>#N/A</c:v>
                </c:pt>
                <c:pt idx="2570">
                  <c:v>#N/A</c:v>
                </c:pt>
                <c:pt idx="2571">
                  <c:v>#N/A</c:v>
                </c:pt>
                <c:pt idx="2572">
                  <c:v>#N/A</c:v>
                </c:pt>
                <c:pt idx="2573">
                  <c:v>#N/A</c:v>
                </c:pt>
                <c:pt idx="2574">
                  <c:v>#N/A</c:v>
                </c:pt>
                <c:pt idx="2575">
                  <c:v>#N/A</c:v>
                </c:pt>
                <c:pt idx="2576">
                  <c:v>#N/A</c:v>
                </c:pt>
                <c:pt idx="2577">
                  <c:v>#N/A</c:v>
                </c:pt>
                <c:pt idx="2578">
                  <c:v>#N/A</c:v>
                </c:pt>
                <c:pt idx="2579">
                  <c:v>#N/A</c:v>
                </c:pt>
                <c:pt idx="2580">
                  <c:v>#N/A</c:v>
                </c:pt>
                <c:pt idx="2581">
                  <c:v>#N/A</c:v>
                </c:pt>
                <c:pt idx="2582">
                  <c:v>#N/A</c:v>
                </c:pt>
                <c:pt idx="2583">
                  <c:v>#N/A</c:v>
                </c:pt>
                <c:pt idx="2584">
                  <c:v>#N/A</c:v>
                </c:pt>
                <c:pt idx="2585">
                  <c:v>#N/A</c:v>
                </c:pt>
                <c:pt idx="2586">
                  <c:v>#N/A</c:v>
                </c:pt>
                <c:pt idx="2587">
                  <c:v>#N/A</c:v>
                </c:pt>
                <c:pt idx="2588">
                  <c:v>#N/A</c:v>
                </c:pt>
                <c:pt idx="2589">
                  <c:v>#N/A</c:v>
                </c:pt>
                <c:pt idx="2590">
                  <c:v>#N/A</c:v>
                </c:pt>
                <c:pt idx="2591">
                  <c:v>#N/A</c:v>
                </c:pt>
                <c:pt idx="2592">
                  <c:v>#N/A</c:v>
                </c:pt>
                <c:pt idx="2593">
                  <c:v>#N/A</c:v>
                </c:pt>
                <c:pt idx="2594">
                  <c:v>#N/A</c:v>
                </c:pt>
                <c:pt idx="2595">
                  <c:v>#N/A</c:v>
                </c:pt>
                <c:pt idx="2596">
                  <c:v>#N/A</c:v>
                </c:pt>
                <c:pt idx="2597">
                  <c:v>#N/A</c:v>
                </c:pt>
                <c:pt idx="2598">
                  <c:v>#N/A</c:v>
                </c:pt>
                <c:pt idx="2599">
                  <c:v>#N/A</c:v>
                </c:pt>
                <c:pt idx="2600">
                  <c:v>#N/A</c:v>
                </c:pt>
                <c:pt idx="2601">
                  <c:v>#N/A</c:v>
                </c:pt>
                <c:pt idx="2602">
                  <c:v>#N/A</c:v>
                </c:pt>
                <c:pt idx="2603">
                  <c:v>#N/A</c:v>
                </c:pt>
                <c:pt idx="2604">
                  <c:v>#N/A</c:v>
                </c:pt>
                <c:pt idx="2605">
                  <c:v>#N/A</c:v>
                </c:pt>
                <c:pt idx="2606">
                  <c:v>#N/A</c:v>
                </c:pt>
                <c:pt idx="2607">
                  <c:v>#N/A</c:v>
                </c:pt>
                <c:pt idx="2608">
                  <c:v>#N/A</c:v>
                </c:pt>
                <c:pt idx="2609">
                  <c:v>#N/A</c:v>
                </c:pt>
                <c:pt idx="2610">
                  <c:v>#N/A</c:v>
                </c:pt>
                <c:pt idx="2611">
                  <c:v>#N/A</c:v>
                </c:pt>
                <c:pt idx="2612">
                  <c:v>#N/A</c:v>
                </c:pt>
                <c:pt idx="2613">
                  <c:v>#N/A</c:v>
                </c:pt>
                <c:pt idx="2614">
                  <c:v>#N/A</c:v>
                </c:pt>
                <c:pt idx="2615">
                  <c:v>#N/A</c:v>
                </c:pt>
                <c:pt idx="2616">
                  <c:v>#N/A</c:v>
                </c:pt>
                <c:pt idx="2617">
                  <c:v>#N/A</c:v>
                </c:pt>
                <c:pt idx="2618">
                  <c:v>#N/A</c:v>
                </c:pt>
                <c:pt idx="2619">
                  <c:v>#N/A</c:v>
                </c:pt>
                <c:pt idx="2620">
                  <c:v>#N/A</c:v>
                </c:pt>
                <c:pt idx="2621">
                  <c:v>#N/A</c:v>
                </c:pt>
                <c:pt idx="2622">
                  <c:v>#N/A</c:v>
                </c:pt>
                <c:pt idx="2623">
                  <c:v>#N/A</c:v>
                </c:pt>
                <c:pt idx="2624">
                  <c:v>#N/A</c:v>
                </c:pt>
                <c:pt idx="2625">
                  <c:v>#N/A</c:v>
                </c:pt>
                <c:pt idx="2626">
                  <c:v>#N/A</c:v>
                </c:pt>
                <c:pt idx="2627">
                  <c:v>#N/A</c:v>
                </c:pt>
                <c:pt idx="2628">
                  <c:v>#N/A</c:v>
                </c:pt>
                <c:pt idx="2629">
                  <c:v>#N/A</c:v>
                </c:pt>
                <c:pt idx="2630">
                  <c:v>#N/A</c:v>
                </c:pt>
                <c:pt idx="2631">
                  <c:v>#N/A</c:v>
                </c:pt>
                <c:pt idx="2632">
                  <c:v>#N/A</c:v>
                </c:pt>
                <c:pt idx="2633">
                  <c:v>#N/A</c:v>
                </c:pt>
                <c:pt idx="2634">
                  <c:v>#N/A</c:v>
                </c:pt>
                <c:pt idx="2635">
                  <c:v>#N/A</c:v>
                </c:pt>
                <c:pt idx="2636">
                  <c:v>#N/A</c:v>
                </c:pt>
                <c:pt idx="2637">
                  <c:v>#N/A</c:v>
                </c:pt>
                <c:pt idx="2638">
                  <c:v>#N/A</c:v>
                </c:pt>
                <c:pt idx="2639">
                  <c:v>#N/A</c:v>
                </c:pt>
                <c:pt idx="2640">
                  <c:v>#N/A</c:v>
                </c:pt>
                <c:pt idx="2641">
                  <c:v>#N/A</c:v>
                </c:pt>
                <c:pt idx="2642">
                  <c:v>#N/A</c:v>
                </c:pt>
                <c:pt idx="2643">
                  <c:v>#N/A</c:v>
                </c:pt>
                <c:pt idx="2644">
                  <c:v>#N/A</c:v>
                </c:pt>
                <c:pt idx="2645">
                  <c:v>#N/A</c:v>
                </c:pt>
                <c:pt idx="2646">
                  <c:v>#N/A</c:v>
                </c:pt>
                <c:pt idx="2647">
                  <c:v>#N/A</c:v>
                </c:pt>
                <c:pt idx="2648">
                  <c:v>#N/A</c:v>
                </c:pt>
                <c:pt idx="2649">
                  <c:v>#N/A</c:v>
                </c:pt>
                <c:pt idx="2650">
                  <c:v>#N/A</c:v>
                </c:pt>
                <c:pt idx="2651">
                  <c:v>#N/A</c:v>
                </c:pt>
                <c:pt idx="2652">
                  <c:v>#N/A</c:v>
                </c:pt>
                <c:pt idx="2653">
                  <c:v>#N/A</c:v>
                </c:pt>
                <c:pt idx="2654">
                  <c:v>#N/A</c:v>
                </c:pt>
                <c:pt idx="2655">
                  <c:v>#N/A</c:v>
                </c:pt>
                <c:pt idx="2656">
                  <c:v>#N/A</c:v>
                </c:pt>
                <c:pt idx="2657">
                  <c:v>#N/A</c:v>
                </c:pt>
                <c:pt idx="2658">
                  <c:v>#N/A</c:v>
                </c:pt>
                <c:pt idx="2659">
                  <c:v>#N/A</c:v>
                </c:pt>
                <c:pt idx="2660">
                  <c:v>#N/A</c:v>
                </c:pt>
                <c:pt idx="2661">
                  <c:v>#N/A</c:v>
                </c:pt>
                <c:pt idx="2662">
                  <c:v>#N/A</c:v>
                </c:pt>
                <c:pt idx="2663">
                  <c:v>#N/A</c:v>
                </c:pt>
                <c:pt idx="2664">
                  <c:v>#N/A</c:v>
                </c:pt>
                <c:pt idx="2665">
                  <c:v>#N/A</c:v>
                </c:pt>
                <c:pt idx="2666">
                  <c:v>#N/A</c:v>
                </c:pt>
                <c:pt idx="2667">
                  <c:v>#N/A</c:v>
                </c:pt>
                <c:pt idx="2668">
                  <c:v>#N/A</c:v>
                </c:pt>
                <c:pt idx="2669">
                  <c:v>#N/A</c:v>
                </c:pt>
                <c:pt idx="2670">
                  <c:v>#N/A</c:v>
                </c:pt>
                <c:pt idx="2671">
                  <c:v>#N/A</c:v>
                </c:pt>
                <c:pt idx="2672">
                  <c:v>#N/A</c:v>
                </c:pt>
                <c:pt idx="2673">
                  <c:v>#N/A</c:v>
                </c:pt>
                <c:pt idx="2674">
                  <c:v>#N/A</c:v>
                </c:pt>
                <c:pt idx="2675">
                  <c:v>#N/A</c:v>
                </c:pt>
                <c:pt idx="2676">
                  <c:v>#N/A</c:v>
                </c:pt>
                <c:pt idx="2677">
                  <c:v>#N/A</c:v>
                </c:pt>
                <c:pt idx="2678">
                  <c:v>#N/A</c:v>
                </c:pt>
                <c:pt idx="2679">
                  <c:v>#N/A</c:v>
                </c:pt>
                <c:pt idx="2680">
                  <c:v>#N/A</c:v>
                </c:pt>
                <c:pt idx="2681">
                  <c:v>#N/A</c:v>
                </c:pt>
                <c:pt idx="2682">
                  <c:v>#N/A</c:v>
                </c:pt>
                <c:pt idx="2683">
                  <c:v>#N/A</c:v>
                </c:pt>
                <c:pt idx="2684">
                  <c:v>#N/A</c:v>
                </c:pt>
                <c:pt idx="2685">
                  <c:v>#N/A</c:v>
                </c:pt>
                <c:pt idx="2686">
                  <c:v>#N/A</c:v>
                </c:pt>
                <c:pt idx="2687">
                  <c:v>#N/A</c:v>
                </c:pt>
                <c:pt idx="2688">
                  <c:v>#N/A</c:v>
                </c:pt>
                <c:pt idx="2689">
                  <c:v>#N/A</c:v>
                </c:pt>
                <c:pt idx="2690">
                  <c:v>#N/A</c:v>
                </c:pt>
                <c:pt idx="2691">
                  <c:v>#N/A</c:v>
                </c:pt>
                <c:pt idx="2692">
                  <c:v>#N/A</c:v>
                </c:pt>
                <c:pt idx="2693">
                  <c:v>#N/A</c:v>
                </c:pt>
                <c:pt idx="2694">
                  <c:v>#N/A</c:v>
                </c:pt>
                <c:pt idx="2695">
                  <c:v>#N/A</c:v>
                </c:pt>
                <c:pt idx="2696">
                  <c:v>#N/A</c:v>
                </c:pt>
                <c:pt idx="2697">
                  <c:v>#N/A</c:v>
                </c:pt>
                <c:pt idx="2698">
                  <c:v>#N/A</c:v>
                </c:pt>
                <c:pt idx="2699">
                  <c:v>#N/A</c:v>
                </c:pt>
                <c:pt idx="2700">
                  <c:v>#N/A</c:v>
                </c:pt>
                <c:pt idx="2701">
                  <c:v>#N/A</c:v>
                </c:pt>
                <c:pt idx="2702">
                  <c:v>#N/A</c:v>
                </c:pt>
                <c:pt idx="2703">
                  <c:v>#N/A</c:v>
                </c:pt>
                <c:pt idx="2704">
                  <c:v>#N/A</c:v>
                </c:pt>
                <c:pt idx="2705">
                  <c:v>#N/A</c:v>
                </c:pt>
                <c:pt idx="2706">
                  <c:v>#N/A</c:v>
                </c:pt>
                <c:pt idx="2707">
                  <c:v>#N/A</c:v>
                </c:pt>
                <c:pt idx="2708">
                  <c:v>#N/A</c:v>
                </c:pt>
                <c:pt idx="2709">
                  <c:v>#N/A</c:v>
                </c:pt>
                <c:pt idx="2710">
                  <c:v>#N/A</c:v>
                </c:pt>
                <c:pt idx="2711">
                  <c:v>#N/A</c:v>
                </c:pt>
                <c:pt idx="2712">
                  <c:v>#N/A</c:v>
                </c:pt>
                <c:pt idx="2713">
                  <c:v>#N/A</c:v>
                </c:pt>
                <c:pt idx="2714">
                  <c:v>#N/A</c:v>
                </c:pt>
                <c:pt idx="2715">
                  <c:v>#N/A</c:v>
                </c:pt>
                <c:pt idx="2716">
                  <c:v>#N/A</c:v>
                </c:pt>
                <c:pt idx="2717">
                  <c:v>#N/A</c:v>
                </c:pt>
                <c:pt idx="2718">
                  <c:v>#N/A</c:v>
                </c:pt>
                <c:pt idx="2719">
                  <c:v>#N/A</c:v>
                </c:pt>
                <c:pt idx="2720">
                  <c:v>#N/A</c:v>
                </c:pt>
                <c:pt idx="2721">
                  <c:v>#N/A</c:v>
                </c:pt>
                <c:pt idx="2722">
                  <c:v>#N/A</c:v>
                </c:pt>
                <c:pt idx="2723">
                  <c:v>#N/A</c:v>
                </c:pt>
                <c:pt idx="2724">
                  <c:v>#N/A</c:v>
                </c:pt>
                <c:pt idx="2725">
                  <c:v>#N/A</c:v>
                </c:pt>
                <c:pt idx="2726">
                  <c:v>#N/A</c:v>
                </c:pt>
                <c:pt idx="2727">
                  <c:v>#N/A</c:v>
                </c:pt>
                <c:pt idx="2728">
                  <c:v>#N/A</c:v>
                </c:pt>
                <c:pt idx="2729">
                  <c:v>#N/A</c:v>
                </c:pt>
                <c:pt idx="2730">
                  <c:v>#N/A</c:v>
                </c:pt>
                <c:pt idx="2731">
                  <c:v>#N/A</c:v>
                </c:pt>
                <c:pt idx="2732">
                  <c:v>#N/A</c:v>
                </c:pt>
                <c:pt idx="2733">
                  <c:v>#N/A</c:v>
                </c:pt>
                <c:pt idx="2734">
                  <c:v>#N/A</c:v>
                </c:pt>
                <c:pt idx="2735">
                  <c:v>#N/A</c:v>
                </c:pt>
                <c:pt idx="2736">
                  <c:v>#N/A</c:v>
                </c:pt>
                <c:pt idx="2737">
                  <c:v>#N/A</c:v>
                </c:pt>
                <c:pt idx="2738">
                  <c:v>#N/A</c:v>
                </c:pt>
                <c:pt idx="2739">
                  <c:v>#N/A</c:v>
                </c:pt>
                <c:pt idx="2740">
                  <c:v>#N/A</c:v>
                </c:pt>
                <c:pt idx="2741">
                  <c:v>#N/A</c:v>
                </c:pt>
                <c:pt idx="2742">
                  <c:v>#N/A</c:v>
                </c:pt>
                <c:pt idx="2743">
                  <c:v>#N/A</c:v>
                </c:pt>
                <c:pt idx="2744">
                  <c:v>#N/A</c:v>
                </c:pt>
                <c:pt idx="2745">
                  <c:v>#N/A</c:v>
                </c:pt>
                <c:pt idx="2746">
                  <c:v>#N/A</c:v>
                </c:pt>
                <c:pt idx="2747">
                  <c:v>#N/A</c:v>
                </c:pt>
                <c:pt idx="2748">
                  <c:v>#N/A</c:v>
                </c:pt>
                <c:pt idx="2749">
                  <c:v>#N/A</c:v>
                </c:pt>
                <c:pt idx="2750">
                  <c:v>#N/A</c:v>
                </c:pt>
                <c:pt idx="2751">
                  <c:v>#N/A</c:v>
                </c:pt>
                <c:pt idx="2752">
                  <c:v>#N/A</c:v>
                </c:pt>
                <c:pt idx="2753">
                  <c:v>#N/A</c:v>
                </c:pt>
                <c:pt idx="2754">
                  <c:v>#N/A</c:v>
                </c:pt>
                <c:pt idx="2755">
                  <c:v>#N/A</c:v>
                </c:pt>
                <c:pt idx="2756">
                  <c:v>#N/A</c:v>
                </c:pt>
                <c:pt idx="2757">
                  <c:v>#N/A</c:v>
                </c:pt>
                <c:pt idx="2758">
                  <c:v>#N/A</c:v>
                </c:pt>
                <c:pt idx="2759">
                  <c:v>#N/A</c:v>
                </c:pt>
                <c:pt idx="2760">
                  <c:v>#N/A</c:v>
                </c:pt>
                <c:pt idx="2761">
                  <c:v>#N/A</c:v>
                </c:pt>
                <c:pt idx="2762">
                  <c:v>#N/A</c:v>
                </c:pt>
                <c:pt idx="2763">
                  <c:v>#N/A</c:v>
                </c:pt>
                <c:pt idx="2764">
                  <c:v>#N/A</c:v>
                </c:pt>
                <c:pt idx="2765">
                  <c:v>#N/A</c:v>
                </c:pt>
                <c:pt idx="2766">
                  <c:v>#N/A</c:v>
                </c:pt>
                <c:pt idx="2767">
                  <c:v>#N/A</c:v>
                </c:pt>
                <c:pt idx="2768">
                  <c:v>#N/A</c:v>
                </c:pt>
                <c:pt idx="2769">
                  <c:v>#N/A</c:v>
                </c:pt>
                <c:pt idx="2770">
                  <c:v>#N/A</c:v>
                </c:pt>
                <c:pt idx="2771">
                  <c:v>#N/A</c:v>
                </c:pt>
                <c:pt idx="2772">
                  <c:v>#N/A</c:v>
                </c:pt>
                <c:pt idx="2773">
                  <c:v>#N/A</c:v>
                </c:pt>
                <c:pt idx="2774">
                  <c:v>#N/A</c:v>
                </c:pt>
                <c:pt idx="2775">
                  <c:v>#N/A</c:v>
                </c:pt>
                <c:pt idx="2776">
                  <c:v>#N/A</c:v>
                </c:pt>
                <c:pt idx="2777">
                  <c:v>#N/A</c:v>
                </c:pt>
                <c:pt idx="2778">
                  <c:v>#N/A</c:v>
                </c:pt>
                <c:pt idx="2779">
                  <c:v>#N/A</c:v>
                </c:pt>
                <c:pt idx="2780">
                  <c:v>#N/A</c:v>
                </c:pt>
                <c:pt idx="2781">
                  <c:v>#N/A</c:v>
                </c:pt>
                <c:pt idx="2782">
                  <c:v>#N/A</c:v>
                </c:pt>
                <c:pt idx="2783">
                  <c:v>#N/A</c:v>
                </c:pt>
                <c:pt idx="2784">
                  <c:v>#N/A</c:v>
                </c:pt>
                <c:pt idx="2785">
                  <c:v>#N/A</c:v>
                </c:pt>
                <c:pt idx="2786">
                  <c:v>#N/A</c:v>
                </c:pt>
                <c:pt idx="2787">
                  <c:v>#N/A</c:v>
                </c:pt>
                <c:pt idx="2788">
                  <c:v>#N/A</c:v>
                </c:pt>
                <c:pt idx="2789">
                  <c:v>#N/A</c:v>
                </c:pt>
                <c:pt idx="2790">
                  <c:v>#N/A</c:v>
                </c:pt>
                <c:pt idx="2791">
                  <c:v>#N/A</c:v>
                </c:pt>
                <c:pt idx="2792">
                  <c:v>#N/A</c:v>
                </c:pt>
                <c:pt idx="2793">
                  <c:v>#N/A</c:v>
                </c:pt>
                <c:pt idx="2794">
                  <c:v>#N/A</c:v>
                </c:pt>
                <c:pt idx="2795">
                  <c:v>#N/A</c:v>
                </c:pt>
                <c:pt idx="2796">
                  <c:v>#N/A</c:v>
                </c:pt>
                <c:pt idx="2797">
                  <c:v>#N/A</c:v>
                </c:pt>
                <c:pt idx="2798">
                  <c:v>#N/A</c:v>
                </c:pt>
                <c:pt idx="2799">
                  <c:v>#N/A</c:v>
                </c:pt>
                <c:pt idx="2800">
                  <c:v>#N/A</c:v>
                </c:pt>
                <c:pt idx="2801">
                  <c:v>#N/A</c:v>
                </c:pt>
                <c:pt idx="2802">
                  <c:v>#N/A</c:v>
                </c:pt>
                <c:pt idx="2803">
                  <c:v>#N/A</c:v>
                </c:pt>
                <c:pt idx="2804">
                  <c:v>#N/A</c:v>
                </c:pt>
                <c:pt idx="2805">
                  <c:v>#N/A</c:v>
                </c:pt>
                <c:pt idx="2806">
                  <c:v>#N/A</c:v>
                </c:pt>
                <c:pt idx="2807">
                  <c:v>#N/A</c:v>
                </c:pt>
                <c:pt idx="2808">
                  <c:v>#N/A</c:v>
                </c:pt>
                <c:pt idx="2809">
                  <c:v>#N/A</c:v>
                </c:pt>
                <c:pt idx="2810">
                  <c:v>#N/A</c:v>
                </c:pt>
                <c:pt idx="2811">
                  <c:v>#N/A</c:v>
                </c:pt>
                <c:pt idx="2812">
                  <c:v>#N/A</c:v>
                </c:pt>
                <c:pt idx="2813">
                  <c:v>#N/A</c:v>
                </c:pt>
                <c:pt idx="2814">
                  <c:v>#N/A</c:v>
                </c:pt>
                <c:pt idx="2815">
                  <c:v>#N/A</c:v>
                </c:pt>
                <c:pt idx="2816">
                  <c:v>#N/A</c:v>
                </c:pt>
                <c:pt idx="2817">
                  <c:v>#N/A</c:v>
                </c:pt>
                <c:pt idx="2818">
                  <c:v>#N/A</c:v>
                </c:pt>
                <c:pt idx="2819">
                  <c:v>#N/A</c:v>
                </c:pt>
                <c:pt idx="2820">
                  <c:v>#N/A</c:v>
                </c:pt>
                <c:pt idx="2821">
                  <c:v>#N/A</c:v>
                </c:pt>
                <c:pt idx="2822">
                  <c:v>#N/A</c:v>
                </c:pt>
                <c:pt idx="2823">
                  <c:v>#N/A</c:v>
                </c:pt>
                <c:pt idx="2824">
                  <c:v>#N/A</c:v>
                </c:pt>
                <c:pt idx="2825">
                  <c:v>#N/A</c:v>
                </c:pt>
                <c:pt idx="2826">
                  <c:v>#N/A</c:v>
                </c:pt>
                <c:pt idx="2827">
                  <c:v>#N/A</c:v>
                </c:pt>
                <c:pt idx="2828">
                  <c:v>#N/A</c:v>
                </c:pt>
                <c:pt idx="2829">
                  <c:v>#N/A</c:v>
                </c:pt>
                <c:pt idx="2830">
                  <c:v>#N/A</c:v>
                </c:pt>
                <c:pt idx="2831">
                  <c:v>#N/A</c:v>
                </c:pt>
                <c:pt idx="2832">
                  <c:v>#N/A</c:v>
                </c:pt>
                <c:pt idx="2833">
                  <c:v>#N/A</c:v>
                </c:pt>
                <c:pt idx="2834">
                  <c:v>#N/A</c:v>
                </c:pt>
                <c:pt idx="2835">
                  <c:v>#N/A</c:v>
                </c:pt>
                <c:pt idx="2836">
                  <c:v>#N/A</c:v>
                </c:pt>
                <c:pt idx="2837">
                  <c:v>#N/A</c:v>
                </c:pt>
                <c:pt idx="2838">
                  <c:v>#N/A</c:v>
                </c:pt>
                <c:pt idx="2839">
                  <c:v>#N/A</c:v>
                </c:pt>
                <c:pt idx="2840">
                  <c:v>#N/A</c:v>
                </c:pt>
                <c:pt idx="2841">
                  <c:v>#N/A</c:v>
                </c:pt>
                <c:pt idx="2842">
                  <c:v>#N/A</c:v>
                </c:pt>
                <c:pt idx="2843">
                  <c:v>#N/A</c:v>
                </c:pt>
                <c:pt idx="2844">
                  <c:v>#N/A</c:v>
                </c:pt>
                <c:pt idx="2845">
                  <c:v>#N/A</c:v>
                </c:pt>
                <c:pt idx="2846">
                  <c:v>#N/A</c:v>
                </c:pt>
                <c:pt idx="2847">
                  <c:v>#N/A</c:v>
                </c:pt>
                <c:pt idx="2848">
                  <c:v>#N/A</c:v>
                </c:pt>
                <c:pt idx="2849">
                  <c:v>#N/A</c:v>
                </c:pt>
                <c:pt idx="2850">
                  <c:v>#N/A</c:v>
                </c:pt>
                <c:pt idx="2851">
                  <c:v>#N/A</c:v>
                </c:pt>
                <c:pt idx="2852">
                  <c:v>#N/A</c:v>
                </c:pt>
                <c:pt idx="2853">
                  <c:v>#N/A</c:v>
                </c:pt>
                <c:pt idx="2854">
                  <c:v>#N/A</c:v>
                </c:pt>
                <c:pt idx="2855">
                  <c:v>#N/A</c:v>
                </c:pt>
                <c:pt idx="2856">
                  <c:v>#N/A</c:v>
                </c:pt>
                <c:pt idx="2857">
                  <c:v>#N/A</c:v>
                </c:pt>
                <c:pt idx="2858">
                  <c:v>#N/A</c:v>
                </c:pt>
                <c:pt idx="2859">
                  <c:v>#N/A</c:v>
                </c:pt>
                <c:pt idx="2860">
                  <c:v>#N/A</c:v>
                </c:pt>
                <c:pt idx="2861">
                  <c:v>#N/A</c:v>
                </c:pt>
                <c:pt idx="2862">
                  <c:v>#N/A</c:v>
                </c:pt>
                <c:pt idx="2863">
                  <c:v>#N/A</c:v>
                </c:pt>
                <c:pt idx="2864">
                  <c:v>#N/A</c:v>
                </c:pt>
                <c:pt idx="2865">
                  <c:v>#N/A</c:v>
                </c:pt>
                <c:pt idx="2866">
                  <c:v>#N/A</c:v>
                </c:pt>
                <c:pt idx="2867">
                  <c:v>#N/A</c:v>
                </c:pt>
                <c:pt idx="2868">
                  <c:v>#N/A</c:v>
                </c:pt>
                <c:pt idx="2869">
                  <c:v>#N/A</c:v>
                </c:pt>
                <c:pt idx="2870">
                  <c:v>#N/A</c:v>
                </c:pt>
                <c:pt idx="2871">
                  <c:v>#N/A</c:v>
                </c:pt>
                <c:pt idx="2872">
                  <c:v>#N/A</c:v>
                </c:pt>
                <c:pt idx="2873">
                  <c:v>#N/A</c:v>
                </c:pt>
                <c:pt idx="2874">
                  <c:v>#N/A</c:v>
                </c:pt>
                <c:pt idx="2875">
                  <c:v>#N/A</c:v>
                </c:pt>
                <c:pt idx="2876">
                  <c:v>#N/A</c:v>
                </c:pt>
                <c:pt idx="2877">
                  <c:v>#N/A</c:v>
                </c:pt>
                <c:pt idx="2878">
                  <c:v>#N/A</c:v>
                </c:pt>
                <c:pt idx="2879">
                  <c:v>#N/A</c:v>
                </c:pt>
                <c:pt idx="2880">
                  <c:v>#N/A</c:v>
                </c:pt>
                <c:pt idx="2881">
                  <c:v>#N/A</c:v>
                </c:pt>
                <c:pt idx="2882">
                  <c:v>#N/A</c:v>
                </c:pt>
                <c:pt idx="2883">
                  <c:v>#N/A</c:v>
                </c:pt>
                <c:pt idx="2884">
                  <c:v>#N/A</c:v>
                </c:pt>
                <c:pt idx="2885">
                  <c:v>#N/A</c:v>
                </c:pt>
                <c:pt idx="2886">
                  <c:v>#N/A</c:v>
                </c:pt>
                <c:pt idx="2887">
                  <c:v>#N/A</c:v>
                </c:pt>
                <c:pt idx="2888">
                  <c:v>#N/A</c:v>
                </c:pt>
                <c:pt idx="2889">
                  <c:v>#N/A</c:v>
                </c:pt>
                <c:pt idx="2890">
                  <c:v>#N/A</c:v>
                </c:pt>
                <c:pt idx="2891">
                  <c:v>#N/A</c:v>
                </c:pt>
                <c:pt idx="2892">
                  <c:v>#N/A</c:v>
                </c:pt>
                <c:pt idx="2893">
                  <c:v>#N/A</c:v>
                </c:pt>
                <c:pt idx="2894">
                  <c:v>#N/A</c:v>
                </c:pt>
                <c:pt idx="2895">
                  <c:v>#N/A</c:v>
                </c:pt>
                <c:pt idx="2896">
                  <c:v>#N/A</c:v>
                </c:pt>
                <c:pt idx="2897">
                  <c:v>#N/A</c:v>
                </c:pt>
                <c:pt idx="2898">
                  <c:v>#N/A</c:v>
                </c:pt>
                <c:pt idx="2899">
                  <c:v>#N/A</c:v>
                </c:pt>
                <c:pt idx="2900">
                  <c:v>#N/A</c:v>
                </c:pt>
                <c:pt idx="2901">
                  <c:v>#N/A</c:v>
                </c:pt>
                <c:pt idx="2902">
                  <c:v>#N/A</c:v>
                </c:pt>
                <c:pt idx="2903">
                  <c:v>#N/A</c:v>
                </c:pt>
                <c:pt idx="2904">
                  <c:v>#N/A</c:v>
                </c:pt>
                <c:pt idx="2905">
                  <c:v>#N/A</c:v>
                </c:pt>
                <c:pt idx="2906">
                  <c:v>#N/A</c:v>
                </c:pt>
                <c:pt idx="2907">
                  <c:v>#N/A</c:v>
                </c:pt>
                <c:pt idx="2908">
                  <c:v>#N/A</c:v>
                </c:pt>
                <c:pt idx="2909">
                  <c:v>#N/A</c:v>
                </c:pt>
                <c:pt idx="2910">
                  <c:v>#N/A</c:v>
                </c:pt>
                <c:pt idx="2911">
                  <c:v>#N/A</c:v>
                </c:pt>
                <c:pt idx="2912">
                  <c:v>#N/A</c:v>
                </c:pt>
                <c:pt idx="2913">
                  <c:v>#N/A</c:v>
                </c:pt>
                <c:pt idx="2914">
                  <c:v>#N/A</c:v>
                </c:pt>
                <c:pt idx="2915">
                  <c:v>#N/A</c:v>
                </c:pt>
                <c:pt idx="2916">
                  <c:v>#N/A</c:v>
                </c:pt>
                <c:pt idx="2917">
                  <c:v>#N/A</c:v>
                </c:pt>
                <c:pt idx="2918">
                  <c:v>#N/A</c:v>
                </c:pt>
                <c:pt idx="2919">
                  <c:v>#N/A</c:v>
                </c:pt>
                <c:pt idx="2920">
                  <c:v>#N/A</c:v>
                </c:pt>
                <c:pt idx="2921">
                  <c:v>#N/A</c:v>
                </c:pt>
                <c:pt idx="2922">
                  <c:v>#N/A</c:v>
                </c:pt>
                <c:pt idx="2923">
                  <c:v>#N/A</c:v>
                </c:pt>
                <c:pt idx="2924">
                  <c:v>#N/A</c:v>
                </c:pt>
                <c:pt idx="2925">
                  <c:v>#N/A</c:v>
                </c:pt>
                <c:pt idx="2926">
                  <c:v>#N/A</c:v>
                </c:pt>
                <c:pt idx="2927">
                  <c:v>#N/A</c:v>
                </c:pt>
                <c:pt idx="2928">
                  <c:v>#N/A</c:v>
                </c:pt>
                <c:pt idx="2929">
                  <c:v>#N/A</c:v>
                </c:pt>
                <c:pt idx="2930">
                  <c:v>#N/A</c:v>
                </c:pt>
                <c:pt idx="2931">
                  <c:v>#N/A</c:v>
                </c:pt>
                <c:pt idx="2932">
                  <c:v>#N/A</c:v>
                </c:pt>
                <c:pt idx="2933">
                  <c:v>#N/A</c:v>
                </c:pt>
                <c:pt idx="2934">
                  <c:v>#N/A</c:v>
                </c:pt>
                <c:pt idx="2935">
                  <c:v>#N/A</c:v>
                </c:pt>
                <c:pt idx="2936">
                  <c:v>#N/A</c:v>
                </c:pt>
                <c:pt idx="2937">
                  <c:v>#N/A</c:v>
                </c:pt>
                <c:pt idx="2938">
                  <c:v>#N/A</c:v>
                </c:pt>
                <c:pt idx="2939">
                  <c:v>#N/A</c:v>
                </c:pt>
                <c:pt idx="2940">
                  <c:v>#N/A</c:v>
                </c:pt>
                <c:pt idx="2941">
                  <c:v>#N/A</c:v>
                </c:pt>
                <c:pt idx="2942">
                  <c:v>#N/A</c:v>
                </c:pt>
                <c:pt idx="2943">
                  <c:v>#N/A</c:v>
                </c:pt>
                <c:pt idx="2944">
                  <c:v>#N/A</c:v>
                </c:pt>
                <c:pt idx="2945">
                  <c:v>#N/A</c:v>
                </c:pt>
                <c:pt idx="2946">
                  <c:v>#N/A</c:v>
                </c:pt>
                <c:pt idx="2947">
                  <c:v>#N/A</c:v>
                </c:pt>
                <c:pt idx="2948">
                  <c:v>#N/A</c:v>
                </c:pt>
                <c:pt idx="2949">
                  <c:v>#N/A</c:v>
                </c:pt>
                <c:pt idx="2950">
                  <c:v>#N/A</c:v>
                </c:pt>
                <c:pt idx="2951">
                  <c:v>#N/A</c:v>
                </c:pt>
                <c:pt idx="2952">
                  <c:v>#N/A</c:v>
                </c:pt>
                <c:pt idx="2953">
                  <c:v>#N/A</c:v>
                </c:pt>
                <c:pt idx="2954">
                  <c:v>#N/A</c:v>
                </c:pt>
                <c:pt idx="2955">
                  <c:v>#N/A</c:v>
                </c:pt>
                <c:pt idx="2956">
                  <c:v>#N/A</c:v>
                </c:pt>
                <c:pt idx="2957">
                  <c:v>#N/A</c:v>
                </c:pt>
                <c:pt idx="2958">
                  <c:v>#N/A</c:v>
                </c:pt>
                <c:pt idx="2959">
                  <c:v>#N/A</c:v>
                </c:pt>
                <c:pt idx="2960">
                  <c:v>#N/A</c:v>
                </c:pt>
                <c:pt idx="2961">
                  <c:v>#N/A</c:v>
                </c:pt>
                <c:pt idx="2962">
                  <c:v>#N/A</c:v>
                </c:pt>
                <c:pt idx="2963">
                  <c:v>#N/A</c:v>
                </c:pt>
                <c:pt idx="2964">
                  <c:v>#N/A</c:v>
                </c:pt>
                <c:pt idx="2965">
                  <c:v>#N/A</c:v>
                </c:pt>
                <c:pt idx="2966">
                  <c:v>#N/A</c:v>
                </c:pt>
                <c:pt idx="2967">
                  <c:v>#N/A</c:v>
                </c:pt>
                <c:pt idx="2968">
                  <c:v>#N/A</c:v>
                </c:pt>
                <c:pt idx="2969">
                  <c:v>#N/A</c:v>
                </c:pt>
                <c:pt idx="2970">
                  <c:v>#N/A</c:v>
                </c:pt>
                <c:pt idx="2971">
                  <c:v>#N/A</c:v>
                </c:pt>
                <c:pt idx="2972">
                  <c:v>#N/A</c:v>
                </c:pt>
                <c:pt idx="2973">
                  <c:v>#N/A</c:v>
                </c:pt>
                <c:pt idx="2974">
                  <c:v>#N/A</c:v>
                </c:pt>
                <c:pt idx="2975">
                  <c:v>#N/A</c:v>
                </c:pt>
                <c:pt idx="2976">
                  <c:v>#N/A</c:v>
                </c:pt>
                <c:pt idx="2977">
                  <c:v>#N/A</c:v>
                </c:pt>
                <c:pt idx="2978">
                  <c:v>#N/A</c:v>
                </c:pt>
                <c:pt idx="2979">
                  <c:v>#N/A</c:v>
                </c:pt>
                <c:pt idx="2980">
                  <c:v>#N/A</c:v>
                </c:pt>
                <c:pt idx="2981">
                  <c:v>#N/A</c:v>
                </c:pt>
                <c:pt idx="2982">
                  <c:v>#N/A</c:v>
                </c:pt>
                <c:pt idx="2983">
                  <c:v>#N/A</c:v>
                </c:pt>
                <c:pt idx="2984">
                  <c:v>#N/A</c:v>
                </c:pt>
                <c:pt idx="2985">
                  <c:v>#N/A</c:v>
                </c:pt>
                <c:pt idx="2986">
                  <c:v>#N/A</c:v>
                </c:pt>
                <c:pt idx="2987">
                  <c:v>#N/A</c:v>
                </c:pt>
                <c:pt idx="2988">
                  <c:v>#N/A</c:v>
                </c:pt>
                <c:pt idx="2989">
                  <c:v>#N/A</c:v>
                </c:pt>
                <c:pt idx="2990">
                  <c:v>#N/A</c:v>
                </c:pt>
                <c:pt idx="2991">
                  <c:v>#N/A</c:v>
                </c:pt>
                <c:pt idx="2992">
                  <c:v>#N/A</c:v>
                </c:pt>
                <c:pt idx="2993">
                  <c:v>#N/A</c:v>
                </c:pt>
                <c:pt idx="2994">
                  <c:v>#N/A</c:v>
                </c:pt>
                <c:pt idx="2995">
                  <c:v>#N/A</c:v>
                </c:pt>
                <c:pt idx="2996">
                  <c:v>#N/A</c:v>
                </c:pt>
                <c:pt idx="2997">
                  <c:v>#N/A</c:v>
                </c:pt>
                <c:pt idx="2998">
                  <c:v>#N/A</c:v>
                </c:pt>
                <c:pt idx="2999">
                  <c:v>#N/A</c:v>
                </c:pt>
                <c:pt idx="3000">
                  <c:v>#N/A</c:v>
                </c:pt>
                <c:pt idx="3001">
                  <c:v>#N/A</c:v>
                </c:pt>
                <c:pt idx="3002">
                  <c:v>#N/A</c:v>
                </c:pt>
                <c:pt idx="3003">
                  <c:v>#N/A</c:v>
                </c:pt>
                <c:pt idx="3004">
                  <c:v>#N/A</c:v>
                </c:pt>
                <c:pt idx="3005">
                  <c:v>#N/A</c:v>
                </c:pt>
                <c:pt idx="3006">
                  <c:v>#N/A</c:v>
                </c:pt>
                <c:pt idx="3007">
                  <c:v>#N/A</c:v>
                </c:pt>
                <c:pt idx="3008">
                  <c:v>#N/A</c:v>
                </c:pt>
                <c:pt idx="3009">
                  <c:v>#N/A</c:v>
                </c:pt>
                <c:pt idx="3010">
                  <c:v>#N/A</c:v>
                </c:pt>
                <c:pt idx="3011">
                  <c:v>#N/A</c:v>
                </c:pt>
                <c:pt idx="3012">
                  <c:v>#N/A</c:v>
                </c:pt>
                <c:pt idx="3013">
                  <c:v>#N/A</c:v>
                </c:pt>
                <c:pt idx="3014">
                  <c:v>#N/A</c:v>
                </c:pt>
                <c:pt idx="3015">
                  <c:v>#N/A</c:v>
                </c:pt>
                <c:pt idx="3016">
                  <c:v>#N/A</c:v>
                </c:pt>
                <c:pt idx="3017">
                  <c:v>#N/A</c:v>
                </c:pt>
                <c:pt idx="3018">
                  <c:v>#N/A</c:v>
                </c:pt>
                <c:pt idx="3019">
                  <c:v>#N/A</c:v>
                </c:pt>
                <c:pt idx="3020">
                  <c:v>#N/A</c:v>
                </c:pt>
                <c:pt idx="3021">
                  <c:v>#N/A</c:v>
                </c:pt>
                <c:pt idx="3022">
                  <c:v>#N/A</c:v>
                </c:pt>
                <c:pt idx="3023">
                  <c:v>#N/A</c:v>
                </c:pt>
                <c:pt idx="3024">
                  <c:v>#N/A</c:v>
                </c:pt>
                <c:pt idx="3025">
                  <c:v>#N/A</c:v>
                </c:pt>
                <c:pt idx="3026">
                  <c:v>#N/A</c:v>
                </c:pt>
                <c:pt idx="3027">
                  <c:v>#N/A</c:v>
                </c:pt>
                <c:pt idx="3028">
                  <c:v>#N/A</c:v>
                </c:pt>
                <c:pt idx="3029">
                  <c:v>#N/A</c:v>
                </c:pt>
                <c:pt idx="3030">
                  <c:v>#N/A</c:v>
                </c:pt>
                <c:pt idx="3031">
                  <c:v>#N/A</c:v>
                </c:pt>
                <c:pt idx="3032">
                  <c:v>#N/A</c:v>
                </c:pt>
                <c:pt idx="3033">
                  <c:v>#N/A</c:v>
                </c:pt>
                <c:pt idx="3034">
                  <c:v>#N/A</c:v>
                </c:pt>
                <c:pt idx="3035">
                  <c:v>#N/A</c:v>
                </c:pt>
                <c:pt idx="3036">
                  <c:v>#N/A</c:v>
                </c:pt>
                <c:pt idx="3037">
                  <c:v>#N/A</c:v>
                </c:pt>
                <c:pt idx="3038">
                  <c:v>#N/A</c:v>
                </c:pt>
                <c:pt idx="3039">
                  <c:v>#N/A</c:v>
                </c:pt>
                <c:pt idx="3040">
                  <c:v>#N/A</c:v>
                </c:pt>
                <c:pt idx="3041">
                  <c:v>#N/A</c:v>
                </c:pt>
                <c:pt idx="3042">
                  <c:v>#N/A</c:v>
                </c:pt>
                <c:pt idx="3043">
                  <c:v>#N/A</c:v>
                </c:pt>
                <c:pt idx="3044">
                  <c:v>#N/A</c:v>
                </c:pt>
                <c:pt idx="3045">
                  <c:v>#N/A</c:v>
                </c:pt>
                <c:pt idx="3046">
                  <c:v>#N/A</c:v>
                </c:pt>
                <c:pt idx="3047">
                  <c:v>#N/A</c:v>
                </c:pt>
                <c:pt idx="3048">
                  <c:v>#N/A</c:v>
                </c:pt>
                <c:pt idx="3049">
                  <c:v>#N/A</c:v>
                </c:pt>
                <c:pt idx="3050">
                  <c:v>#N/A</c:v>
                </c:pt>
                <c:pt idx="3051">
                  <c:v>#N/A</c:v>
                </c:pt>
                <c:pt idx="3052">
                  <c:v>#N/A</c:v>
                </c:pt>
                <c:pt idx="3053">
                  <c:v>#N/A</c:v>
                </c:pt>
                <c:pt idx="3054">
                  <c:v>#N/A</c:v>
                </c:pt>
                <c:pt idx="3055">
                  <c:v>#N/A</c:v>
                </c:pt>
                <c:pt idx="3056">
                  <c:v>#N/A</c:v>
                </c:pt>
                <c:pt idx="3057">
                  <c:v>#N/A</c:v>
                </c:pt>
                <c:pt idx="3058">
                  <c:v>#N/A</c:v>
                </c:pt>
                <c:pt idx="3059">
                  <c:v>#N/A</c:v>
                </c:pt>
                <c:pt idx="3060">
                  <c:v>#N/A</c:v>
                </c:pt>
                <c:pt idx="3061">
                  <c:v>#N/A</c:v>
                </c:pt>
                <c:pt idx="3062">
                  <c:v>#N/A</c:v>
                </c:pt>
                <c:pt idx="3063">
                  <c:v>#N/A</c:v>
                </c:pt>
                <c:pt idx="3064">
                  <c:v>#N/A</c:v>
                </c:pt>
                <c:pt idx="3065">
                  <c:v>#N/A</c:v>
                </c:pt>
                <c:pt idx="3066">
                  <c:v>#N/A</c:v>
                </c:pt>
                <c:pt idx="3067">
                  <c:v>#N/A</c:v>
                </c:pt>
                <c:pt idx="3068">
                  <c:v>#N/A</c:v>
                </c:pt>
                <c:pt idx="3069">
                  <c:v>#N/A</c:v>
                </c:pt>
                <c:pt idx="3070">
                  <c:v>#N/A</c:v>
                </c:pt>
                <c:pt idx="3071">
                  <c:v>#N/A</c:v>
                </c:pt>
                <c:pt idx="3072">
                  <c:v>#N/A</c:v>
                </c:pt>
                <c:pt idx="3073">
                  <c:v>#N/A</c:v>
                </c:pt>
                <c:pt idx="3074">
                  <c:v>#N/A</c:v>
                </c:pt>
                <c:pt idx="3075">
                  <c:v>#N/A</c:v>
                </c:pt>
                <c:pt idx="3076">
                  <c:v>#N/A</c:v>
                </c:pt>
                <c:pt idx="3077">
                  <c:v>#N/A</c:v>
                </c:pt>
                <c:pt idx="3078">
                  <c:v>#N/A</c:v>
                </c:pt>
                <c:pt idx="3079">
                  <c:v>#N/A</c:v>
                </c:pt>
                <c:pt idx="3080">
                  <c:v>#N/A</c:v>
                </c:pt>
                <c:pt idx="3081">
                  <c:v>#N/A</c:v>
                </c:pt>
                <c:pt idx="3082">
                  <c:v>#N/A</c:v>
                </c:pt>
                <c:pt idx="3083">
                  <c:v>#N/A</c:v>
                </c:pt>
                <c:pt idx="3084">
                  <c:v>#N/A</c:v>
                </c:pt>
                <c:pt idx="3085">
                  <c:v>#N/A</c:v>
                </c:pt>
                <c:pt idx="3086">
                  <c:v>#N/A</c:v>
                </c:pt>
                <c:pt idx="3087">
                  <c:v>#N/A</c:v>
                </c:pt>
                <c:pt idx="3088">
                  <c:v>#N/A</c:v>
                </c:pt>
                <c:pt idx="3089">
                  <c:v>#N/A</c:v>
                </c:pt>
                <c:pt idx="3090">
                  <c:v>#N/A</c:v>
                </c:pt>
                <c:pt idx="3091">
                  <c:v>#N/A</c:v>
                </c:pt>
                <c:pt idx="3092">
                  <c:v>#N/A</c:v>
                </c:pt>
                <c:pt idx="3093">
                  <c:v>#N/A</c:v>
                </c:pt>
                <c:pt idx="3094">
                  <c:v>#N/A</c:v>
                </c:pt>
                <c:pt idx="3095">
                  <c:v>#N/A</c:v>
                </c:pt>
                <c:pt idx="3096">
                  <c:v>#N/A</c:v>
                </c:pt>
                <c:pt idx="3097">
                  <c:v>#N/A</c:v>
                </c:pt>
                <c:pt idx="3098">
                  <c:v>#N/A</c:v>
                </c:pt>
                <c:pt idx="3099">
                  <c:v>#N/A</c:v>
                </c:pt>
                <c:pt idx="3100">
                  <c:v>#N/A</c:v>
                </c:pt>
                <c:pt idx="3101">
                  <c:v>#N/A</c:v>
                </c:pt>
                <c:pt idx="3102">
                  <c:v>#N/A</c:v>
                </c:pt>
                <c:pt idx="3103">
                  <c:v>#N/A</c:v>
                </c:pt>
                <c:pt idx="3104">
                  <c:v>#N/A</c:v>
                </c:pt>
                <c:pt idx="3105">
                  <c:v>#N/A</c:v>
                </c:pt>
                <c:pt idx="3106">
                  <c:v>#N/A</c:v>
                </c:pt>
                <c:pt idx="3107">
                  <c:v>#N/A</c:v>
                </c:pt>
                <c:pt idx="3108">
                  <c:v>#N/A</c:v>
                </c:pt>
                <c:pt idx="3109">
                  <c:v>#N/A</c:v>
                </c:pt>
                <c:pt idx="3110">
                  <c:v>#N/A</c:v>
                </c:pt>
                <c:pt idx="3111">
                  <c:v>#N/A</c:v>
                </c:pt>
                <c:pt idx="3112">
                  <c:v>#N/A</c:v>
                </c:pt>
                <c:pt idx="3113">
                  <c:v>#N/A</c:v>
                </c:pt>
                <c:pt idx="3114">
                  <c:v>#N/A</c:v>
                </c:pt>
                <c:pt idx="3115">
                  <c:v>#N/A</c:v>
                </c:pt>
                <c:pt idx="3116">
                  <c:v>#N/A</c:v>
                </c:pt>
                <c:pt idx="3117">
                  <c:v>#N/A</c:v>
                </c:pt>
                <c:pt idx="3118">
                  <c:v>#N/A</c:v>
                </c:pt>
                <c:pt idx="3119">
                  <c:v>#N/A</c:v>
                </c:pt>
                <c:pt idx="3120">
                  <c:v>#N/A</c:v>
                </c:pt>
                <c:pt idx="3121">
                  <c:v>#N/A</c:v>
                </c:pt>
                <c:pt idx="3122">
                  <c:v>#N/A</c:v>
                </c:pt>
                <c:pt idx="3123">
                  <c:v>#N/A</c:v>
                </c:pt>
                <c:pt idx="3124">
                  <c:v>#N/A</c:v>
                </c:pt>
                <c:pt idx="3125">
                  <c:v>#N/A</c:v>
                </c:pt>
                <c:pt idx="3126">
                  <c:v>#N/A</c:v>
                </c:pt>
                <c:pt idx="3127">
                  <c:v>#N/A</c:v>
                </c:pt>
                <c:pt idx="3128">
                  <c:v>#N/A</c:v>
                </c:pt>
                <c:pt idx="3129">
                  <c:v>#N/A</c:v>
                </c:pt>
                <c:pt idx="3130">
                  <c:v>#N/A</c:v>
                </c:pt>
                <c:pt idx="3131">
                  <c:v>#N/A</c:v>
                </c:pt>
                <c:pt idx="3132">
                  <c:v>#N/A</c:v>
                </c:pt>
                <c:pt idx="3133">
                  <c:v>#N/A</c:v>
                </c:pt>
                <c:pt idx="3134">
                  <c:v>#N/A</c:v>
                </c:pt>
                <c:pt idx="3135">
                  <c:v>#N/A</c:v>
                </c:pt>
                <c:pt idx="3136">
                  <c:v>#N/A</c:v>
                </c:pt>
                <c:pt idx="3137">
                  <c:v>#N/A</c:v>
                </c:pt>
                <c:pt idx="3138">
                  <c:v>#N/A</c:v>
                </c:pt>
                <c:pt idx="3139">
                  <c:v>#N/A</c:v>
                </c:pt>
                <c:pt idx="3140">
                  <c:v>#N/A</c:v>
                </c:pt>
                <c:pt idx="3141">
                  <c:v>#N/A</c:v>
                </c:pt>
                <c:pt idx="3142">
                  <c:v>#N/A</c:v>
                </c:pt>
                <c:pt idx="3143">
                  <c:v>#N/A</c:v>
                </c:pt>
                <c:pt idx="3144">
                  <c:v>#N/A</c:v>
                </c:pt>
                <c:pt idx="3145">
                  <c:v>#N/A</c:v>
                </c:pt>
                <c:pt idx="3146">
                  <c:v>#N/A</c:v>
                </c:pt>
                <c:pt idx="3147">
                  <c:v>#N/A</c:v>
                </c:pt>
                <c:pt idx="3148">
                  <c:v>#N/A</c:v>
                </c:pt>
                <c:pt idx="3149">
                  <c:v>#N/A</c:v>
                </c:pt>
                <c:pt idx="3150">
                  <c:v>#N/A</c:v>
                </c:pt>
                <c:pt idx="3151">
                  <c:v>#N/A</c:v>
                </c:pt>
                <c:pt idx="3152">
                  <c:v>#N/A</c:v>
                </c:pt>
                <c:pt idx="3153">
                  <c:v>#N/A</c:v>
                </c:pt>
                <c:pt idx="3154">
                  <c:v>#N/A</c:v>
                </c:pt>
                <c:pt idx="3155">
                  <c:v>#N/A</c:v>
                </c:pt>
                <c:pt idx="3156">
                  <c:v>#N/A</c:v>
                </c:pt>
                <c:pt idx="3157">
                  <c:v>#N/A</c:v>
                </c:pt>
                <c:pt idx="3158">
                  <c:v>#N/A</c:v>
                </c:pt>
                <c:pt idx="3159">
                  <c:v>#N/A</c:v>
                </c:pt>
                <c:pt idx="3160">
                  <c:v>#N/A</c:v>
                </c:pt>
                <c:pt idx="3161">
                  <c:v>#N/A</c:v>
                </c:pt>
                <c:pt idx="3162">
                  <c:v>#N/A</c:v>
                </c:pt>
                <c:pt idx="3163">
                  <c:v>#N/A</c:v>
                </c:pt>
                <c:pt idx="3164">
                  <c:v>#N/A</c:v>
                </c:pt>
                <c:pt idx="3165">
                  <c:v>#N/A</c:v>
                </c:pt>
                <c:pt idx="3166">
                  <c:v>#N/A</c:v>
                </c:pt>
                <c:pt idx="3167">
                  <c:v>#N/A</c:v>
                </c:pt>
                <c:pt idx="3168">
                  <c:v>#N/A</c:v>
                </c:pt>
                <c:pt idx="3169">
                  <c:v>#N/A</c:v>
                </c:pt>
                <c:pt idx="3170">
                  <c:v>#N/A</c:v>
                </c:pt>
                <c:pt idx="3171">
                  <c:v>#N/A</c:v>
                </c:pt>
                <c:pt idx="3172">
                  <c:v>#N/A</c:v>
                </c:pt>
                <c:pt idx="3173">
                  <c:v>#N/A</c:v>
                </c:pt>
                <c:pt idx="3174">
                  <c:v>#N/A</c:v>
                </c:pt>
                <c:pt idx="3175">
                  <c:v>#N/A</c:v>
                </c:pt>
                <c:pt idx="3176">
                  <c:v>#N/A</c:v>
                </c:pt>
                <c:pt idx="3177">
                  <c:v>#N/A</c:v>
                </c:pt>
                <c:pt idx="3178">
                  <c:v>#N/A</c:v>
                </c:pt>
                <c:pt idx="3179">
                  <c:v>#N/A</c:v>
                </c:pt>
                <c:pt idx="3180">
                  <c:v>#N/A</c:v>
                </c:pt>
                <c:pt idx="3181">
                  <c:v>#N/A</c:v>
                </c:pt>
                <c:pt idx="3182">
                  <c:v>#N/A</c:v>
                </c:pt>
                <c:pt idx="3183">
                  <c:v>#N/A</c:v>
                </c:pt>
                <c:pt idx="3184">
                  <c:v>#N/A</c:v>
                </c:pt>
                <c:pt idx="3185">
                  <c:v>#N/A</c:v>
                </c:pt>
                <c:pt idx="3186">
                  <c:v>#N/A</c:v>
                </c:pt>
                <c:pt idx="3187">
                  <c:v>#N/A</c:v>
                </c:pt>
                <c:pt idx="3188">
                  <c:v>#N/A</c:v>
                </c:pt>
                <c:pt idx="3189">
                  <c:v>#N/A</c:v>
                </c:pt>
                <c:pt idx="3190">
                  <c:v>#N/A</c:v>
                </c:pt>
                <c:pt idx="3191">
                  <c:v>#N/A</c:v>
                </c:pt>
                <c:pt idx="3192">
                  <c:v>#N/A</c:v>
                </c:pt>
                <c:pt idx="3193">
                  <c:v>#N/A</c:v>
                </c:pt>
                <c:pt idx="3194">
                  <c:v>#N/A</c:v>
                </c:pt>
                <c:pt idx="3195">
                  <c:v>#N/A</c:v>
                </c:pt>
                <c:pt idx="3196">
                  <c:v>#N/A</c:v>
                </c:pt>
                <c:pt idx="3197">
                  <c:v>#N/A</c:v>
                </c:pt>
                <c:pt idx="3198">
                  <c:v>#N/A</c:v>
                </c:pt>
                <c:pt idx="3199">
                  <c:v>#N/A</c:v>
                </c:pt>
                <c:pt idx="3200">
                  <c:v>#N/A</c:v>
                </c:pt>
                <c:pt idx="3201">
                  <c:v>#N/A</c:v>
                </c:pt>
                <c:pt idx="3202">
                  <c:v>#N/A</c:v>
                </c:pt>
                <c:pt idx="3203">
                  <c:v>#N/A</c:v>
                </c:pt>
                <c:pt idx="3204">
                  <c:v>#N/A</c:v>
                </c:pt>
                <c:pt idx="3205">
                  <c:v>#N/A</c:v>
                </c:pt>
                <c:pt idx="3206">
                  <c:v>#N/A</c:v>
                </c:pt>
                <c:pt idx="3207">
                  <c:v>#N/A</c:v>
                </c:pt>
                <c:pt idx="3208">
                  <c:v>#N/A</c:v>
                </c:pt>
                <c:pt idx="3209">
                  <c:v>#N/A</c:v>
                </c:pt>
                <c:pt idx="3210">
                  <c:v>#N/A</c:v>
                </c:pt>
                <c:pt idx="3211">
                  <c:v>#N/A</c:v>
                </c:pt>
                <c:pt idx="3212">
                  <c:v>#N/A</c:v>
                </c:pt>
                <c:pt idx="3213">
                  <c:v>#N/A</c:v>
                </c:pt>
                <c:pt idx="3214">
                  <c:v>#N/A</c:v>
                </c:pt>
                <c:pt idx="3215">
                  <c:v>#N/A</c:v>
                </c:pt>
                <c:pt idx="3216">
                  <c:v>#N/A</c:v>
                </c:pt>
                <c:pt idx="3217">
                  <c:v>#N/A</c:v>
                </c:pt>
                <c:pt idx="3218">
                  <c:v>#N/A</c:v>
                </c:pt>
                <c:pt idx="3219">
                  <c:v>#N/A</c:v>
                </c:pt>
                <c:pt idx="3220">
                  <c:v>#N/A</c:v>
                </c:pt>
                <c:pt idx="3221">
                  <c:v>#N/A</c:v>
                </c:pt>
                <c:pt idx="3222">
                  <c:v>#N/A</c:v>
                </c:pt>
                <c:pt idx="3223">
                  <c:v>#N/A</c:v>
                </c:pt>
                <c:pt idx="3224">
                  <c:v>#N/A</c:v>
                </c:pt>
                <c:pt idx="3225">
                  <c:v>#N/A</c:v>
                </c:pt>
                <c:pt idx="3226">
                  <c:v>#N/A</c:v>
                </c:pt>
                <c:pt idx="3227">
                  <c:v>#N/A</c:v>
                </c:pt>
                <c:pt idx="3228">
                  <c:v>#N/A</c:v>
                </c:pt>
                <c:pt idx="3229">
                  <c:v>#N/A</c:v>
                </c:pt>
                <c:pt idx="3230">
                  <c:v>#N/A</c:v>
                </c:pt>
                <c:pt idx="3231">
                  <c:v>#N/A</c:v>
                </c:pt>
                <c:pt idx="3232">
                  <c:v>#N/A</c:v>
                </c:pt>
                <c:pt idx="3233">
                  <c:v>#N/A</c:v>
                </c:pt>
                <c:pt idx="3234">
                  <c:v>#N/A</c:v>
                </c:pt>
                <c:pt idx="3235">
                  <c:v>#N/A</c:v>
                </c:pt>
                <c:pt idx="3236">
                  <c:v>#N/A</c:v>
                </c:pt>
                <c:pt idx="3237">
                  <c:v>#N/A</c:v>
                </c:pt>
                <c:pt idx="3238">
                  <c:v>#N/A</c:v>
                </c:pt>
                <c:pt idx="3239">
                  <c:v>#N/A</c:v>
                </c:pt>
                <c:pt idx="3240">
                  <c:v>#N/A</c:v>
                </c:pt>
                <c:pt idx="3241">
                  <c:v>#N/A</c:v>
                </c:pt>
                <c:pt idx="3242">
                  <c:v>#N/A</c:v>
                </c:pt>
                <c:pt idx="3243">
                  <c:v>#N/A</c:v>
                </c:pt>
                <c:pt idx="3244">
                  <c:v>#N/A</c:v>
                </c:pt>
                <c:pt idx="3245">
                  <c:v>#N/A</c:v>
                </c:pt>
                <c:pt idx="3246">
                  <c:v>#N/A</c:v>
                </c:pt>
                <c:pt idx="3247">
                  <c:v>#N/A</c:v>
                </c:pt>
                <c:pt idx="3248">
                  <c:v>#N/A</c:v>
                </c:pt>
                <c:pt idx="3249">
                  <c:v>#N/A</c:v>
                </c:pt>
                <c:pt idx="3250">
                  <c:v>#N/A</c:v>
                </c:pt>
                <c:pt idx="3251">
                  <c:v>#N/A</c:v>
                </c:pt>
                <c:pt idx="3252">
                  <c:v>#N/A</c:v>
                </c:pt>
                <c:pt idx="3253">
                  <c:v>#N/A</c:v>
                </c:pt>
                <c:pt idx="3254">
                  <c:v>#N/A</c:v>
                </c:pt>
                <c:pt idx="3255">
                  <c:v>#N/A</c:v>
                </c:pt>
                <c:pt idx="3256">
                  <c:v>#N/A</c:v>
                </c:pt>
                <c:pt idx="3257">
                  <c:v>#N/A</c:v>
                </c:pt>
                <c:pt idx="3258">
                  <c:v>#N/A</c:v>
                </c:pt>
                <c:pt idx="3259">
                  <c:v>#N/A</c:v>
                </c:pt>
                <c:pt idx="3260">
                  <c:v>#N/A</c:v>
                </c:pt>
                <c:pt idx="3261">
                  <c:v>#N/A</c:v>
                </c:pt>
                <c:pt idx="3262">
                  <c:v>#N/A</c:v>
                </c:pt>
                <c:pt idx="3263">
                  <c:v>#N/A</c:v>
                </c:pt>
                <c:pt idx="3264">
                  <c:v>#N/A</c:v>
                </c:pt>
                <c:pt idx="3265">
                  <c:v>#N/A</c:v>
                </c:pt>
                <c:pt idx="3266">
                  <c:v>#N/A</c:v>
                </c:pt>
                <c:pt idx="3267">
                  <c:v>#N/A</c:v>
                </c:pt>
                <c:pt idx="3268">
                  <c:v>#N/A</c:v>
                </c:pt>
                <c:pt idx="3269">
                  <c:v>#N/A</c:v>
                </c:pt>
                <c:pt idx="3270">
                  <c:v>#N/A</c:v>
                </c:pt>
                <c:pt idx="3271">
                  <c:v>#N/A</c:v>
                </c:pt>
                <c:pt idx="3272">
                  <c:v>#N/A</c:v>
                </c:pt>
                <c:pt idx="3273">
                  <c:v>#N/A</c:v>
                </c:pt>
                <c:pt idx="3274">
                  <c:v>#N/A</c:v>
                </c:pt>
                <c:pt idx="3275">
                  <c:v>#N/A</c:v>
                </c:pt>
                <c:pt idx="3276">
                  <c:v>#N/A</c:v>
                </c:pt>
                <c:pt idx="3277">
                  <c:v>#N/A</c:v>
                </c:pt>
                <c:pt idx="3278">
                  <c:v>#N/A</c:v>
                </c:pt>
                <c:pt idx="3279">
                  <c:v>#N/A</c:v>
                </c:pt>
                <c:pt idx="3280">
                  <c:v>#N/A</c:v>
                </c:pt>
                <c:pt idx="3281">
                  <c:v>#N/A</c:v>
                </c:pt>
                <c:pt idx="3282">
                  <c:v>#N/A</c:v>
                </c:pt>
                <c:pt idx="3283">
                  <c:v>#N/A</c:v>
                </c:pt>
                <c:pt idx="3284">
                  <c:v>#N/A</c:v>
                </c:pt>
                <c:pt idx="3285">
                  <c:v>#N/A</c:v>
                </c:pt>
                <c:pt idx="3286">
                  <c:v>#N/A</c:v>
                </c:pt>
                <c:pt idx="3287">
                  <c:v>#N/A</c:v>
                </c:pt>
                <c:pt idx="3288">
                  <c:v>#N/A</c:v>
                </c:pt>
                <c:pt idx="3289">
                  <c:v>#N/A</c:v>
                </c:pt>
                <c:pt idx="3290">
                  <c:v>#N/A</c:v>
                </c:pt>
                <c:pt idx="3291">
                  <c:v>#N/A</c:v>
                </c:pt>
                <c:pt idx="3292">
                  <c:v>#N/A</c:v>
                </c:pt>
                <c:pt idx="3293">
                  <c:v>#N/A</c:v>
                </c:pt>
                <c:pt idx="3294">
                  <c:v>#N/A</c:v>
                </c:pt>
                <c:pt idx="3295">
                  <c:v>#N/A</c:v>
                </c:pt>
                <c:pt idx="3296">
                  <c:v>#N/A</c:v>
                </c:pt>
                <c:pt idx="3297">
                  <c:v>#N/A</c:v>
                </c:pt>
                <c:pt idx="3298">
                  <c:v>#N/A</c:v>
                </c:pt>
                <c:pt idx="3299">
                  <c:v>#N/A</c:v>
                </c:pt>
                <c:pt idx="3300">
                  <c:v>#N/A</c:v>
                </c:pt>
                <c:pt idx="3301">
                  <c:v>#N/A</c:v>
                </c:pt>
                <c:pt idx="3302">
                  <c:v>#N/A</c:v>
                </c:pt>
                <c:pt idx="3303">
                  <c:v>#N/A</c:v>
                </c:pt>
                <c:pt idx="3304">
                  <c:v>#N/A</c:v>
                </c:pt>
                <c:pt idx="3305">
                  <c:v>#N/A</c:v>
                </c:pt>
                <c:pt idx="3306">
                  <c:v>#N/A</c:v>
                </c:pt>
                <c:pt idx="3307">
                  <c:v>#N/A</c:v>
                </c:pt>
                <c:pt idx="3308">
                  <c:v>#N/A</c:v>
                </c:pt>
                <c:pt idx="3309">
                  <c:v>#N/A</c:v>
                </c:pt>
                <c:pt idx="3310">
                  <c:v>#N/A</c:v>
                </c:pt>
                <c:pt idx="3311">
                  <c:v>#N/A</c:v>
                </c:pt>
                <c:pt idx="3312">
                  <c:v>#N/A</c:v>
                </c:pt>
                <c:pt idx="3313">
                  <c:v>#N/A</c:v>
                </c:pt>
                <c:pt idx="3314">
                  <c:v>#N/A</c:v>
                </c:pt>
                <c:pt idx="3315">
                  <c:v>#N/A</c:v>
                </c:pt>
                <c:pt idx="3316">
                  <c:v>#N/A</c:v>
                </c:pt>
                <c:pt idx="3317">
                  <c:v>#N/A</c:v>
                </c:pt>
                <c:pt idx="3318">
                  <c:v>#N/A</c:v>
                </c:pt>
                <c:pt idx="3319">
                  <c:v>#N/A</c:v>
                </c:pt>
                <c:pt idx="3320">
                  <c:v>#N/A</c:v>
                </c:pt>
                <c:pt idx="3321">
                  <c:v>#N/A</c:v>
                </c:pt>
                <c:pt idx="3322">
                  <c:v>#N/A</c:v>
                </c:pt>
                <c:pt idx="3323">
                  <c:v>#N/A</c:v>
                </c:pt>
                <c:pt idx="3324">
                  <c:v>#N/A</c:v>
                </c:pt>
                <c:pt idx="3325">
                  <c:v>#N/A</c:v>
                </c:pt>
                <c:pt idx="3326">
                  <c:v>#N/A</c:v>
                </c:pt>
                <c:pt idx="3327">
                  <c:v>#N/A</c:v>
                </c:pt>
                <c:pt idx="3328">
                  <c:v>#N/A</c:v>
                </c:pt>
                <c:pt idx="3329">
                  <c:v>#N/A</c:v>
                </c:pt>
                <c:pt idx="3330">
                  <c:v>#N/A</c:v>
                </c:pt>
                <c:pt idx="3331">
                  <c:v>#N/A</c:v>
                </c:pt>
                <c:pt idx="3332">
                  <c:v>#N/A</c:v>
                </c:pt>
                <c:pt idx="3333">
                  <c:v>#N/A</c:v>
                </c:pt>
                <c:pt idx="3334">
                  <c:v>#N/A</c:v>
                </c:pt>
                <c:pt idx="3335">
                  <c:v>#N/A</c:v>
                </c:pt>
                <c:pt idx="3336">
                  <c:v>#N/A</c:v>
                </c:pt>
                <c:pt idx="3337">
                  <c:v>#N/A</c:v>
                </c:pt>
                <c:pt idx="3338">
                  <c:v>#N/A</c:v>
                </c:pt>
                <c:pt idx="3339">
                  <c:v>#N/A</c:v>
                </c:pt>
                <c:pt idx="3340">
                  <c:v>#N/A</c:v>
                </c:pt>
                <c:pt idx="3341">
                  <c:v>#N/A</c:v>
                </c:pt>
                <c:pt idx="3342">
                  <c:v>#N/A</c:v>
                </c:pt>
                <c:pt idx="3343">
                  <c:v>#N/A</c:v>
                </c:pt>
                <c:pt idx="3344">
                  <c:v>#N/A</c:v>
                </c:pt>
                <c:pt idx="3345">
                  <c:v>#N/A</c:v>
                </c:pt>
                <c:pt idx="3346">
                  <c:v>#N/A</c:v>
                </c:pt>
                <c:pt idx="3347">
                  <c:v>#N/A</c:v>
                </c:pt>
                <c:pt idx="3348">
                  <c:v>#N/A</c:v>
                </c:pt>
                <c:pt idx="3349">
                  <c:v>#N/A</c:v>
                </c:pt>
                <c:pt idx="3350">
                  <c:v>#N/A</c:v>
                </c:pt>
                <c:pt idx="3351">
                  <c:v>#N/A</c:v>
                </c:pt>
                <c:pt idx="3352">
                  <c:v>#N/A</c:v>
                </c:pt>
                <c:pt idx="3353">
                  <c:v>#N/A</c:v>
                </c:pt>
                <c:pt idx="3354">
                  <c:v>#N/A</c:v>
                </c:pt>
                <c:pt idx="3355">
                  <c:v>#N/A</c:v>
                </c:pt>
                <c:pt idx="3356">
                  <c:v>#N/A</c:v>
                </c:pt>
                <c:pt idx="3357">
                  <c:v>#N/A</c:v>
                </c:pt>
                <c:pt idx="3358">
                  <c:v>#N/A</c:v>
                </c:pt>
                <c:pt idx="3359">
                  <c:v>#N/A</c:v>
                </c:pt>
                <c:pt idx="3360">
                  <c:v>#N/A</c:v>
                </c:pt>
                <c:pt idx="3361">
                  <c:v>#N/A</c:v>
                </c:pt>
                <c:pt idx="3362">
                  <c:v>#N/A</c:v>
                </c:pt>
                <c:pt idx="3363">
                  <c:v>#N/A</c:v>
                </c:pt>
                <c:pt idx="3364">
                  <c:v>#N/A</c:v>
                </c:pt>
                <c:pt idx="3365">
                  <c:v>#N/A</c:v>
                </c:pt>
                <c:pt idx="3366">
                  <c:v>#N/A</c:v>
                </c:pt>
                <c:pt idx="3367">
                  <c:v>#N/A</c:v>
                </c:pt>
                <c:pt idx="3368">
                  <c:v>#N/A</c:v>
                </c:pt>
                <c:pt idx="3369">
                  <c:v>#N/A</c:v>
                </c:pt>
                <c:pt idx="3370">
                  <c:v>#N/A</c:v>
                </c:pt>
                <c:pt idx="3371">
                  <c:v>#N/A</c:v>
                </c:pt>
                <c:pt idx="3372">
                  <c:v>#N/A</c:v>
                </c:pt>
                <c:pt idx="3373">
                  <c:v>#N/A</c:v>
                </c:pt>
                <c:pt idx="3374">
                  <c:v>#N/A</c:v>
                </c:pt>
                <c:pt idx="3375">
                  <c:v>#N/A</c:v>
                </c:pt>
                <c:pt idx="3376">
                  <c:v>#N/A</c:v>
                </c:pt>
                <c:pt idx="3377">
                  <c:v>#N/A</c:v>
                </c:pt>
                <c:pt idx="3378">
                  <c:v>#N/A</c:v>
                </c:pt>
                <c:pt idx="3379">
                  <c:v>#N/A</c:v>
                </c:pt>
                <c:pt idx="3380">
                  <c:v>#N/A</c:v>
                </c:pt>
                <c:pt idx="3381">
                  <c:v>#N/A</c:v>
                </c:pt>
                <c:pt idx="3382">
                  <c:v>#N/A</c:v>
                </c:pt>
                <c:pt idx="3383">
                  <c:v>#N/A</c:v>
                </c:pt>
                <c:pt idx="3384">
                  <c:v>#N/A</c:v>
                </c:pt>
                <c:pt idx="3385">
                  <c:v>#N/A</c:v>
                </c:pt>
                <c:pt idx="3386">
                  <c:v>#N/A</c:v>
                </c:pt>
                <c:pt idx="3387">
                  <c:v>#N/A</c:v>
                </c:pt>
                <c:pt idx="3388">
                  <c:v>#N/A</c:v>
                </c:pt>
                <c:pt idx="3389">
                  <c:v>#N/A</c:v>
                </c:pt>
                <c:pt idx="3390">
                  <c:v>#N/A</c:v>
                </c:pt>
                <c:pt idx="3391">
                  <c:v>#N/A</c:v>
                </c:pt>
                <c:pt idx="3392">
                  <c:v>#N/A</c:v>
                </c:pt>
                <c:pt idx="3393">
                  <c:v>#N/A</c:v>
                </c:pt>
                <c:pt idx="3394">
                  <c:v>#N/A</c:v>
                </c:pt>
                <c:pt idx="3395">
                  <c:v>#N/A</c:v>
                </c:pt>
                <c:pt idx="3396">
                  <c:v>#N/A</c:v>
                </c:pt>
                <c:pt idx="3397">
                  <c:v>#N/A</c:v>
                </c:pt>
                <c:pt idx="3398">
                  <c:v>#N/A</c:v>
                </c:pt>
                <c:pt idx="3399">
                  <c:v>#N/A</c:v>
                </c:pt>
                <c:pt idx="3400">
                  <c:v>#N/A</c:v>
                </c:pt>
                <c:pt idx="3401">
                  <c:v>#N/A</c:v>
                </c:pt>
                <c:pt idx="3402">
                  <c:v>#N/A</c:v>
                </c:pt>
                <c:pt idx="3403">
                  <c:v>#N/A</c:v>
                </c:pt>
                <c:pt idx="3404">
                  <c:v>#N/A</c:v>
                </c:pt>
                <c:pt idx="3405">
                  <c:v>#N/A</c:v>
                </c:pt>
                <c:pt idx="3406">
                  <c:v>#N/A</c:v>
                </c:pt>
                <c:pt idx="3407">
                  <c:v>#N/A</c:v>
                </c:pt>
                <c:pt idx="3408">
                  <c:v>#N/A</c:v>
                </c:pt>
                <c:pt idx="3409">
                  <c:v>#N/A</c:v>
                </c:pt>
                <c:pt idx="3410">
                  <c:v>#N/A</c:v>
                </c:pt>
                <c:pt idx="3411">
                  <c:v>#N/A</c:v>
                </c:pt>
                <c:pt idx="3412">
                  <c:v>#N/A</c:v>
                </c:pt>
                <c:pt idx="3413">
                  <c:v>#N/A</c:v>
                </c:pt>
                <c:pt idx="3414">
                  <c:v>#N/A</c:v>
                </c:pt>
                <c:pt idx="3415">
                  <c:v>#N/A</c:v>
                </c:pt>
                <c:pt idx="3416">
                  <c:v>#N/A</c:v>
                </c:pt>
                <c:pt idx="3417">
                  <c:v>#N/A</c:v>
                </c:pt>
                <c:pt idx="3418">
                  <c:v>#N/A</c:v>
                </c:pt>
                <c:pt idx="3419">
                  <c:v>#N/A</c:v>
                </c:pt>
                <c:pt idx="3420">
                  <c:v>#N/A</c:v>
                </c:pt>
                <c:pt idx="3421">
                  <c:v>#N/A</c:v>
                </c:pt>
                <c:pt idx="3422">
                  <c:v>#N/A</c:v>
                </c:pt>
                <c:pt idx="3423">
                  <c:v>#N/A</c:v>
                </c:pt>
                <c:pt idx="3424">
                  <c:v>#N/A</c:v>
                </c:pt>
                <c:pt idx="3425">
                  <c:v>#N/A</c:v>
                </c:pt>
                <c:pt idx="3426">
                  <c:v>#N/A</c:v>
                </c:pt>
                <c:pt idx="3427">
                  <c:v>#N/A</c:v>
                </c:pt>
                <c:pt idx="3428">
                  <c:v>#N/A</c:v>
                </c:pt>
                <c:pt idx="3429">
                  <c:v>#N/A</c:v>
                </c:pt>
                <c:pt idx="3430">
                  <c:v>#N/A</c:v>
                </c:pt>
                <c:pt idx="3431">
                  <c:v>#N/A</c:v>
                </c:pt>
                <c:pt idx="3432">
                  <c:v>#N/A</c:v>
                </c:pt>
                <c:pt idx="3433">
                  <c:v>#N/A</c:v>
                </c:pt>
                <c:pt idx="3434">
                  <c:v>#N/A</c:v>
                </c:pt>
                <c:pt idx="3435">
                  <c:v>#N/A</c:v>
                </c:pt>
                <c:pt idx="3436">
                  <c:v>#N/A</c:v>
                </c:pt>
                <c:pt idx="3437">
                  <c:v>#N/A</c:v>
                </c:pt>
                <c:pt idx="3438">
                  <c:v>#N/A</c:v>
                </c:pt>
                <c:pt idx="3439">
                  <c:v>#N/A</c:v>
                </c:pt>
                <c:pt idx="3440">
                  <c:v>#N/A</c:v>
                </c:pt>
                <c:pt idx="3441">
                  <c:v>#N/A</c:v>
                </c:pt>
                <c:pt idx="3442">
                  <c:v>#N/A</c:v>
                </c:pt>
                <c:pt idx="3443">
                  <c:v>#N/A</c:v>
                </c:pt>
                <c:pt idx="3444">
                  <c:v>#N/A</c:v>
                </c:pt>
                <c:pt idx="3445">
                  <c:v>#N/A</c:v>
                </c:pt>
                <c:pt idx="3446">
                  <c:v>#N/A</c:v>
                </c:pt>
                <c:pt idx="3447">
                  <c:v>#N/A</c:v>
                </c:pt>
                <c:pt idx="3448">
                  <c:v>#N/A</c:v>
                </c:pt>
                <c:pt idx="3449">
                  <c:v>#N/A</c:v>
                </c:pt>
                <c:pt idx="3450">
                  <c:v>#N/A</c:v>
                </c:pt>
                <c:pt idx="3451">
                  <c:v>#N/A</c:v>
                </c:pt>
                <c:pt idx="3452">
                  <c:v>#N/A</c:v>
                </c:pt>
                <c:pt idx="3453">
                  <c:v>#N/A</c:v>
                </c:pt>
                <c:pt idx="3454">
                  <c:v>#N/A</c:v>
                </c:pt>
                <c:pt idx="3455">
                  <c:v>#N/A</c:v>
                </c:pt>
                <c:pt idx="3456">
                  <c:v>#N/A</c:v>
                </c:pt>
                <c:pt idx="3457">
                  <c:v>#N/A</c:v>
                </c:pt>
                <c:pt idx="3458">
                  <c:v>#N/A</c:v>
                </c:pt>
                <c:pt idx="3459">
                  <c:v>#N/A</c:v>
                </c:pt>
                <c:pt idx="3460">
                  <c:v>#N/A</c:v>
                </c:pt>
                <c:pt idx="3461">
                  <c:v>#N/A</c:v>
                </c:pt>
                <c:pt idx="3462">
                  <c:v>#N/A</c:v>
                </c:pt>
                <c:pt idx="3463">
                  <c:v>#N/A</c:v>
                </c:pt>
                <c:pt idx="3464">
                  <c:v>#N/A</c:v>
                </c:pt>
                <c:pt idx="3465">
                  <c:v>#N/A</c:v>
                </c:pt>
                <c:pt idx="3466">
                  <c:v>#N/A</c:v>
                </c:pt>
                <c:pt idx="3467">
                  <c:v>#N/A</c:v>
                </c:pt>
                <c:pt idx="3468">
                  <c:v>#N/A</c:v>
                </c:pt>
                <c:pt idx="3469">
                  <c:v>#N/A</c:v>
                </c:pt>
                <c:pt idx="3470">
                  <c:v>#N/A</c:v>
                </c:pt>
                <c:pt idx="3471">
                  <c:v>#N/A</c:v>
                </c:pt>
                <c:pt idx="3472">
                  <c:v>#N/A</c:v>
                </c:pt>
                <c:pt idx="3473">
                  <c:v>#N/A</c:v>
                </c:pt>
                <c:pt idx="3474">
                  <c:v>#N/A</c:v>
                </c:pt>
                <c:pt idx="3475">
                  <c:v>#N/A</c:v>
                </c:pt>
                <c:pt idx="3476">
                  <c:v>#N/A</c:v>
                </c:pt>
                <c:pt idx="3477">
                  <c:v>#N/A</c:v>
                </c:pt>
                <c:pt idx="3478">
                  <c:v>#N/A</c:v>
                </c:pt>
                <c:pt idx="3479">
                  <c:v>#N/A</c:v>
                </c:pt>
                <c:pt idx="3480">
                  <c:v>#N/A</c:v>
                </c:pt>
                <c:pt idx="3481">
                  <c:v>#N/A</c:v>
                </c:pt>
                <c:pt idx="3482">
                  <c:v>#N/A</c:v>
                </c:pt>
                <c:pt idx="3483">
                  <c:v>#N/A</c:v>
                </c:pt>
                <c:pt idx="3484">
                  <c:v>#N/A</c:v>
                </c:pt>
                <c:pt idx="3485">
                  <c:v>#N/A</c:v>
                </c:pt>
                <c:pt idx="3486">
                  <c:v>#N/A</c:v>
                </c:pt>
                <c:pt idx="3487">
                  <c:v>#N/A</c:v>
                </c:pt>
                <c:pt idx="3488">
                  <c:v>#N/A</c:v>
                </c:pt>
                <c:pt idx="3489">
                  <c:v>#N/A</c:v>
                </c:pt>
                <c:pt idx="3490">
                  <c:v>#N/A</c:v>
                </c:pt>
                <c:pt idx="3491">
                  <c:v>#N/A</c:v>
                </c:pt>
                <c:pt idx="3492">
                  <c:v>#N/A</c:v>
                </c:pt>
                <c:pt idx="3493">
                  <c:v>#N/A</c:v>
                </c:pt>
                <c:pt idx="3494">
                  <c:v>#N/A</c:v>
                </c:pt>
                <c:pt idx="3495">
                  <c:v>#N/A</c:v>
                </c:pt>
                <c:pt idx="3496">
                  <c:v>#N/A</c:v>
                </c:pt>
                <c:pt idx="3497">
                  <c:v>#N/A</c:v>
                </c:pt>
                <c:pt idx="3498">
                  <c:v>#N/A</c:v>
                </c:pt>
                <c:pt idx="3499">
                  <c:v>#N/A</c:v>
                </c:pt>
                <c:pt idx="3500">
                  <c:v>#N/A</c:v>
                </c:pt>
                <c:pt idx="3501">
                  <c:v>#N/A</c:v>
                </c:pt>
                <c:pt idx="3502">
                  <c:v>#N/A</c:v>
                </c:pt>
                <c:pt idx="3503">
                  <c:v>#N/A</c:v>
                </c:pt>
                <c:pt idx="3504">
                  <c:v>#N/A</c:v>
                </c:pt>
                <c:pt idx="3505">
                  <c:v>#N/A</c:v>
                </c:pt>
                <c:pt idx="3506">
                  <c:v>#N/A</c:v>
                </c:pt>
                <c:pt idx="3507">
                  <c:v>#N/A</c:v>
                </c:pt>
                <c:pt idx="3508">
                  <c:v>#N/A</c:v>
                </c:pt>
                <c:pt idx="3509">
                  <c:v>#N/A</c:v>
                </c:pt>
                <c:pt idx="3510">
                  <c:v>#N/A</c:v>
                </c:pt>
                <c:pt idx="3511">
                  <c:v>#N/A</c:v>
                </c:pt>
                <c:pt idx="3512">
                  <c:v>#N/A</c:v>
                </c:pt>
                <c:pt idx="3513">
                  <c:v>#N/A</c:v>
                </c:pt>
                <c:pt idx="3514">
                  <c:v>#N/A</c:v>
                </c:pt>
                <c:pt idx="3515">
                  <c:v>#N/A</c:v>
                </c:pt>
                <c:pt idx="3516">
                  <c:v>#N/A</c:v>
                </c:pt>
                <c:pt idx="3517">
                  <c:v>#N/A</c:v>
                </c:pt>
                <c:pt idx="3518">
                  <c:v>#N/A</c:v>
                </c:pt>
                <c:pt idx="3519">
                  <c:v>#N/A</c:v>
                </c:pt>
                <c:pt idx="3520">
                  <c:v>#N/A</c:v>
                </c:pt>
                <c:pt idx="3521">
                  <c:v>#N/A</c:v>
                </c:pt>
                <c:pt idx="3522">
                  <c:v>#N/A</c:v>
                </c:pt>
                <c:pt idx="3523">
                  <c:v>#N/A</c:v>
                </c:pt>
                <c:pt idx="3524">
                  <c:v>#N/A</c:v>
                </c:pt>
                <c:pt idx="3525">
                  <c:v>#N/A</c:v>
                </c:pt>
                <c:pt idx="3526">
                  <c:v>#N/A</c:v>
                </c:pt>
                <c:pt idx="3527">
                  <c:v>#N/A</c:v>
                </c:pt>
                <c:pt idx="3528">
                  <c:v>#N/A</c:v>
                </c:pt>
                <c:pt idx="3529">
                  <c:v>#N/A</c:v>
                </c:pt>
                <c:pt idx="3530">
                  <c:v>#N/A</c:v>
                </c:pt>
                <c:pt idx="3531">
                  <c:v>#N/A</c:v>
                </c:pt>
                <c:pt idx="3532">
                  <c:v>#N/A</c:v>
                </c:pt>
                <c:pt idx="3533">
                  <c:v>#N/A</c:v>
                </c:pt>
                <c:pt idx="3534">
                  <c:v>#N/A</c:v>
                </c:pt>
                <c:pt idx="3535">
                  <c:v>#N/A</c:v>
                </c:pt>
                <c:pt idx="3536">
                  <c:v>#N/A</c:v>
                </c:pt>
                <c:pt idx="3537">
                  <c:v>#N/A</c:v>
                </c:pt>
                <c:pt idx="3538">
                  <c:v>#N/A</c:v>
                </c:pt>
                <c:pt idx="3539">
                  <c:v>#N/A</c:v>
                </c:pt>
                <c:pt idx="3540">
                  <c:v>#N/A</c:v>
                </c:pt>
                <c:pt idx="3541">
                  <c:v>#N/A</c:v>
                </c:pt>
                <c:pt idx="3542">
                  <c:v>#N/A</c:v>
                </c:pt>
                <c:pt idx="3543">
                  <c:v>#N/A</c:v>
                </c:pt>
                <c:pt idx="3544">
                  <c:v>#N/A</c:v>
                </c:pt>
                <c:pt idx="3545">
                  <c:v>#N/A</c:v>
                </c:pt>
                <c:pt idx="3546">
                  <c:v>#N/A</c:v>
                </c:pt>
                <c:pt idx="3547">
                  <c:v>#N/A</c:v>
                </c:pt>
                <c:pt idx="3548">
                  <c:v>#N/A</c:v>
                </c:pt>
                <c:pt idx="3549">
                  <c:v>#N/A</c:v>
                </c:pt>
                <c:pt idx="3550">
                  <c:v>#N/A</c:v>
                </c:pt>
                <c:pt idx="3551">
                  <c:v>#N/A</c:v>
                </c:pt>
                <c:pt idx="3552">
                  <c:v>#N/A</c:v>
                </c:pt>
                <c:pt idx="3553">
                  <c:v>#N/A</c:v>
                </c:pt>
                <c:pt idx="3554">
                  <c:v>#N/A</c:v>
                </c:pt>
                <c:pt idx="3555">
                  <c:v>#N/A</c:v>
                </c:pt>
                <c:pt idx="3556">
                  <c:v>#N/A</c:v>
                </c:pt>
                <c:pt idx="3557">
                  <c:v>#N/A</c:v>
                </c:pt>
                <c:pt idx="3558">
                  <c:v>#N/A</c:v>
                </c:pt>
                <c:pt idx="3559">
                  <c:v>#N/A</c:v>
                </c:pt>
                <c:pt idx="3560">
                  <c:v>#N/A</c:v>
                </c:pt>
                <c:pt idx="3561">
                  <c:v>#N/A</c:v>
                </c:pt>
                <c:pt idx="3562">
                  <c:v>#N/A</c:v>
                </c:pt>
                <c:pt idx="3563">
                  <c:v>#N/A</c:v>
                </c:pt>
                <c:pt idx="3564">
                  <c:v>#N/A</c:v>
                </c:pt>
                <c:pt idx="3565">
                  <c:v>#N/A</c:v>
                </c:pt>
                <c:pt idx="3566">
                  <c:v>#N/A</c:v>
                </c:pt>
                <c:pt idx="3567">
                  <c:v>#N/A</c:v>
                </c:pt>
                <c:pt idx="3568">
                  <c:v>#N/A</c:v>
                </c:pt>
                <c:pt idx="3569">
                  <c:v>#N/A</c:v>
                </c:pt>
                <c:pt idx="3570">
                  <c:v>#N/A</c:v>
                </c:pt>
                <c:pt idx="3571">
                  <c:v>#N/A</c:v>
                </c:pt>
                <c:pt idx="3572">
                  <c:v>#N/A</c:v>
                </c:pt>
                <c:pt idx="3573">
                  <c:v>#N/A</c:v>
                </c:pt>
                <c:pt idx="3574">
                  <c:v>#N/A</c:v>
                </c:pt>
                <c:pt idx="3575">
                  <c:v>#N/A</c:v>
                </c:pt>
                <c:pt idx="3576">
                  <c:v>#N/A</c:v>
                </c:pt>
                <c:pt idx="3577">
                  <c:v>#N/A</c:v>
                </c:pt>
                <c:pt idx="3578">
                  <c:v>#N/A</c:v>
                </c:pt>
                <c:pt idx="3579">
                  <c:v>#N/A</c:v>
                </c:pt>
                <c:pt idx="3580">
                  <c:v>#N/A</c:v>
                </c:pt>
                <c:pt idx="3581">
                  <c:v>#N/A</c:v>
                </c:pt>
                <c:pt idx="3582">
                  <c:v>#N/A</c:v>
                </c:pt>
                <c:pt idx="3583">
                  <c:v>#N/A</c:v>
                </c:pt>
                <c:pt idx="3584">
                  <c:v>#N/A</c:v>
                </c:pt>
                <c:pt idx="3585">
                  <c:v>#N/A</c:v>
                </c:pt>
                <c:pt idx="3586">
                  <c:v>#N/A</c:v>
                </c:pt>
                <c:pt idx="3587">
                  <c:v>#N/A</c:v>
                </c:pt>
                <c:pt idx="3588">
                  <c:v>#N/A</c:v>
                </c:pt>
                <c:pt idx="3589">
                  <c:v>#N/A</c:v>
                </c:pt>
                <c:pt idx="3590">
                  <c:v>#N/A</c:v>
                </c:pt>
                <c:pt idx="3591">
                  <c:v>#N/A</c:v>
                </c:pt>
                <c:pt idx="3592">
                  <c:v>#N/A</c:v>
                </c:pt>
                <c:pt idx="3593">
                  <c:v>#N/A</c:v>
                </c:pt>
                <c:pt idx="3594">
                  <c:v>#N/A</c:v>
                </c:pt>
                <c:pt idx="3595">
                  <c:v>#N/A</c:v>
                </c:pt>
                <c:pt idx="3596">
                  <c:v>#N/A</c:v>
                </c:pt>
                <c:pt idx="3597">
                  <c:v>#N/A</c:v>
                </c:pt>
                <c:pt idx="3598">
                  <c:v>#N/A</c:v>
                </c:pt>
                <c:pt idx="3599">
                  <c:v>#N/A</c:v>
                </c:pt>
                <c:pt idx="3600">
                  <c:v>#N/A</c:v>
                </c:pt>
                <c:pt idx="3601">
                  <c:v>#N/A</c:v>
                </c:pt>
                <c:pt idx="3602">
                  <c:v>#N/A</c:v>
                </c:pt>
                <c:pt idx="3603">
                  <c:v>#N/A</c:v>
                </c:pt>
                <c:pt idx="3604">
                  <c:v>#N/A</c:v>
                </c:pt>
                <c:pt idx="3605">
                  <c:v>#N/A</c:v>
                </c:pt>
                <c:pt idx="3606">
                  <c:v>#N/A</c:v>
                </c:pt>
                <c:pt idx="3607">
                  <c:v>#N/A</c:v>
                </c:pt>
                <c:pt idx="3608">
                  <c:v>#N/A</c:v>
                </c:pt>
                <c:pt idx="3609">
                  <c:v>#N/A</c:v>
                </c:pt>
                <c:pt idx="3610">
                  <c:v>#N/A</c:v>
                </c:pt>
                <c:pt idx="3611">
                  <c:v>#N/A</c:v>
                </c:pt>
                <c:pt idx="3612">
                  <c:v>#N/A</c:v>
                </c:pt>
                <c:pt idx="3613">
                  <c:v>#N/A</c:v>
                </c:pt>
                <c:pt idx="3614">
                  <c:v>#N/A</c:v>
                </c:pt>
                <c:pt idx="3615">
                  <c:v>#N/A</c:v>
                </c:pt>
                <c:pt idx="3616">
                  <c:v>#N/A</c:v>
                </c:pt>
                <c:pt idx="3617">
                  <c:v>#N/A</c:v>
                </c:pt>
                <c:pt idx="3618">
                  <c:v>#N/A</c:v>
                </c:pt>
                <c:pt idx="3619">
                  <c:v>#N/A</c:v>
                </c:pt>
                <c:pt idx="3620">
                  <c:v>#N/A</c:v>
                </c:pt>
                <c:pt idx="3621">
                  <c:v>#N/A</c:v>
                </c:pt>
                <c:pt idx="3622">
                  <c:v>#N/A</c:v>
                </c:pt>
                <c:pt idx="3623">
                  <c:v>#N/A</c:v>
                </c:pt>
                <c:pt idx="3624">
                  <c:v>#N/A</c:v>
                </c:pt>
                <c:pt idx="3625">
                  <c:v>#N/A</c:v>
                </c:pt>
                <c:pt idx="3626">
                  <c:v>#N/A</c:v>
                </c:pt>
                <c:pt idx="3627">
                  <c:v>#N/A</c:v>
                </c:pt>
                <c:pt idx="3628">
                  <c:v>#N/A</c:v>
                </c:pt>
                <c:pt idx="3629">
                  <c:v>#N/A</c:v>
                </c:pt>
                <c:pt idx="3630">
                  <c:v>#N/A</c:v>
                </c:pt>
                <c:pt idx="3631">
                  <c:v>#N/A</c:v>
                </c:pt>
                <c:pt idx="3632">
                  <c:v>#N/A</c:v>
                </c:pt>
                <c:pt idx="3633">
                  <c:v>#N/A</c:v>
                </c:pt>
                <c:pt idx="3634">
                  <c:v>#N/A</c:v>
                </c:pt>
                <c:pt idx="3635">
                  <c:v>#N/A</c:v>
                </c:pt>
                <c:pt idx="3636">
                  <c:v>#N/A</c:v>
                </c:pt>
                <c:pt idx="3637">
                  <c:v>#N/A</c:v>
                </c:pt>
                <c:pt idx="3638">
                  <c:v>#N/A</c:v>
                </c:pt>
                <c:pt idx="3639">
                  <c:v>#N/A</c:v>
                </c:pt>
                <c:pt idx="3640">
                  <c:v>#N/A</c:v>
                </c:pt>
                <c:pt idx="3641">
                  <c:v>#N/A</c:v>
                </c:pt>
                <c:pt idx="3642">
                  <c:v>#N/A</c:v>
                </c:pt>
                <c:pt idx="3643">
                  <c:v>#N/A</c:v>
                </c:pt>
                <c:pt idx="3644">
                  <c:v>#N/A</c:v>
                </c:pt>
                <c:pt idx="3645">
                  <c:v>#N/A</c:v>
                </c:pt>
                <c:pt idx="3646">
                  <c:v>#N/A</c:v>
                </c:pt>
                <c:pt idx="3647">
                  <c:v>#N/A</c:v>
                </c:pt>
                <c:pt idx="3648">
                  <c:v>#N/A</c:v>
                </c:pt>
                <c:pt idx="3649">
                  <c:v>#N/A</c:v>
                </c:pt>
                <c:pt idx="3650">
                  <c:v>#N/A</c:v>
                </c:pt>
                <c:pt idx="3651">
                  <c:v>#N/A</c:v>
                </c:pt>
                <c:pt idx="3652">
                  <c:v>#N/A</c:v>
                </c:pt>
                <c:pt idx="3653">
                  <c:v>#N/A</c:v>
                </c:pt>
                <c:pt idx="3654">
                  <c:v>#N/A</c:v>
                </c:pt>
                <c:pt idx="3655">
                  <c:v>#N/A</c:v>
                </c:pt>
                <c:pt idx="3656">
                  <c:v>#N/A</c:v>
                </c:pt>
                <c:pt idx="3657">
                  <c:v>#N/A</c:v>
                </c:pt>
                <c:pt idx="3658">
                  <c:v>#N/A</c:v>
                </c:pt>
                <c:pt idx="3659">
                  <c:v>#N/A</c:v>
                </c:pt>
                <c:pt idx="3660">
                  <c:v>#N/A</c:v>
                </c:pt>
                <c:pt idx="3661">
                  <c:v>#N/A</c:v>
                </c:pt>
                <c:pt idx="3662">
                  <c:v>#N/A</c:v>
                </c:pt>
                <c:pt idx="3663">
                  <c:v>#N/A</c:v>
                </c:pt>
                <c:pt idx="3664">
                  <c:v>#N/A</c:v>
                </c:pt>
                <c:pt idx="3665">
                  <c:v>#N/A</c:v>
                </c:pt>
                <c:pt idx="3666">
                  <c:v>#N/A</c:v>
                </c:pt>
                <c:pt idx="3667">
                  <c:v>#N/A</c:v>
                </c:pt>
                <c:pt idx="3668">
                  <c:v>#N/A</c:v>
                </c:pt>
                <c:pt idx="3669">
                  <c:v>#N/A</c:v>
                </c:pt>
                <c:pt idx="3670">
                  <c:v>#N/A</c:v>
                </c:pt>
                <c:pt idx="3671">
                  <c:v>#N/A</c:v>
                </c:pt>
                <c:pt idx="3672">
                  <c:v>#N/A</c:v>
                </c:pt>
                <c:pt idx="3673">
                  <c:v>#N/A</c:v>
                </c:pt>
                <c:pt idx="3674">
                  <c:v>#N/A</c:v>
                </c:pt>
                <c:pt idx="3675">
                  <c:v>#N/A</c:v>
                </c:pt>
                <c:pt idx="3676">
                  <c:v>#N/A</c:v>
                </c:pt>
                <c:pt idx="3677">
                  <c:v>#N/A</c:v>
                </c:pt>
                <c:pt idx="3678">
                  <c:v>#N/A</c:v>
                </c:pt>
                <c:pt idx="3679">
                  <c:v>#N/A</c:v>
                </c:pt>
                <c:pt idx="3680">
                  <c:v>#N/A</c:v>
                </c:pt>
                <c:pt idx="3681">
                  <c:v>#N/A</c:v>
                </c:pt>
                <c:pt idx="3682">
                  <c:v>#N/A</c:v>
                </c:pt>
                <c:pt idx="3683">
                  <c:v>#N/A</c:v>
                </c:pt>
                <c:pt idx="3684">
                  <c:v>#N/A</c:v>
                </c:pt>
                <c:pt idx="3685">
                  <c:v>#N/A</c:v>
                </c:pt>
                <c:pt idx="3686">
                  <c:v>#N/A</c:v>
                </c:pt>
                <c:pt idx="3687">
                  <c:v>#N/A</c:v>
                </c:pt>
                <c:pt idx="3688">
                  <c:v>#N/A</c:v>
                </c:pt>
                <c:pt idx="3689">
                  <c:v>#N/A</c:v>
                </c:pt>
                <c:pt idx="3690">
                  <c:v>#N/A</c:v>
                </c:pt>
                <c:pt idx="3691">
                  <c:v>#N/A</c:v>
                </c:pt>
                <c:pt idx="3692">
                  <c:v>#N/A</c:v>
                </c:pt>
                <c:pt idx="3693">
                  <c:v>#N/A</c:v>
                </c:pt>
                <c:pt idx="3694">
                  <c:v>#N/A</c:v>
                </c:pt>
                <c:pt idx="3695">
                  <c:v>#N/A</c:v>
                </c:pt>
                <c:pt idx="3696">
                  <c:v>#N/A</c:v>
                </c:pt>
                <c:pt idx="3697">
                  <c:v>#N/A</c:v>
                </c:pt>
                <c:pt idx="3698">
                  <c:v>#N/A</c:v>
                </c:pt>
                <c:pt idx="3699">
                  <c:v>#N/A</c:v>
                </c:pt>
                <c:pt idx="3700">
                  <c:v>#N/A</c:v>
                </c:pt>
                <c:pt idx="3701">
                  <c:v>#N/A</c:v>
                </c:pt>
                <c:pt idx="3702">
                  <c:v>#N/A</c:v>
                </c:pt>
                <c:pt idx="3703">
                  <c:v>#N/A</c:v>
                </c:pt>
                <c:pt idx="3704">
                  <c:v>#N/A</c:v>
                </c:pt>
                <c:pt idx="3705">
                  <c:v>#N/A</c:v>
                </c:pt>
                <c:pt idx="3706">
                  <c:v>#N/A</c:v>
                </c:pt>
                <c:pt idx="3707">
                  <c:v>#N/A</c:v>
                </c:pt>
                <c:pt idx="3708">
                  <c:v>#N/A</c:v>
                </c:pt>
                <c:pt idx="3709">
                  <c:v>#N/A</c:v>
                </c:pt>
                <c:pt idx="3710">
                  <c:v>#N/A</c:v>
                </c:pt>
                <c:pt idx="3711">
                  <c:v>#N/A</c:v>
                </c:pt>
                <c:pt idx="3712">
                  <c:v>#N/A</c:v>
                </c:pt>
                <c:pt idx="3713">
                  <c:v>#N/A</c:v>
                </c:pt>
                <c:pt idx="3714">
                  <c:v>#N/A</c:v>
                </c:pt>
                <c:pt idx="3715">
                  <c:v>#N/A</c:v>
                </c:pt>
                <c:pt idx="3716">
                  <c:v>#N/A</c:v>
                </c:pt>
                <c:pt idx="3717">
                  <c:v>#N/A</c:v>
                </c:pt>
                <c:pt idx="3718">
                  <c:v>#N/A</c:v>
                </c:pt>
                <c:pt idx="3719">
                  <c:v>#N/A</c:v>
                </c:pt>
                <c:pt idx="3720">
                  <c:v>#N/A</c:v>
                </c:pt>
                <c:pt idx="3721">
                  <c:v>#N/A</c:v>
                </c:pt>
                <c:pt idx="3722">
                  <c:v>#N/A</c:v>
                </c:pt>
                <c:pt idx="3723">
                  <c:v>#N/A</c:v>
                </c:pt>
                <c:pt idx="3724">
                  <c:v>#N/A</c:v>
                </c:pt>
                <c:pt idx="3725">
                  <c:v>#N/A</c:v>
                </c:pt>
                <c:pt idx="3726">
                  <c:v>#N/A</c:v>
                </c:pt>
                <c:pt idx="3727">
                  <c:v>#N/A</c:v>
                </c:pt>
                <c:pt idx="3728">
                  <c:v>#N/A</c:v>
                </c:pt>
                <c:pt idx="3729">
                  <c:v>#N/A</c:v>
                </c:pt>
                <c:pt idx="3730">
                  <c:v>#N/A</c:v>
                </c:pt>
                <c:pt idx="3731">
                  <c:v>#N/A</c:v>
                </c:pt>
                <c:pt idx="3732">
                  <c:v>#N/A</c:v>
                </c:pt>
                <c:pt idx="3733">
                  <c:v>#N/A</c:v>
                </c:pt>
                <c:pt idx="3734">
                  <c:v>#N/A</c:v>
                </c:pt>
                <c:pt idx="3735">
                  <c:v>#N/A</c:v>
                </c:pt>
                <c:pt idx="3736">
                  <c:v>#N/A</c:v>
                </c:pt>
                <c:pt idx="3737">
                  <c:v>#N/A</c:v>
                </c:pt>
                <c:pt idx="3738">
                  <c:v>#N/A</c:v>
                </c:pt>
                <c:pt idx="3739">
                  <c:v>#N/A</c:v>
                </c:pt>
                <c:pt idx="3740">
                  <c:v>#N/A</c:v>
                </c:pt>
                <c:pt idx="3741">
                  <c:v>#N/A</c:v>
                </c:pt>
                <c:pt idx="3742">
                  <c:v>#N/A</c:v>
                </c:pt>
                <c:pt idx="3743">
                  <c:v>#N/A</c:v>
                </c:pt>
                <c:pt idx="3744">
                  <c:v>#N/A</c:v>
                </c:pt>
                <c:pt idx="3745">
                  <c:v>#N/A</c:v>
                </c:pt>
                <c:pt idx="3746">
                  <c:v>#N/A</c:v>
                </c:pt>
                <c:pt idx="3747">
                  <c:v>#N/A</c:v>
                </c:pt>
                <c:pt idx="3748">
                  <c:v>#N/A</c:v>
                </c:pt>
                <c:pt idx="3749">
                  <c:v>#N/A</c:v>
                </c:pt>
                <c:pt idx="3750">
                  <c:v>#N/A</c:v>
                </c:pt>
                <c:pt idx="3751">
                  <c:v>#N/A</c:v>
                </c:pt>
                <c:pt idx="3752">
                  <c:v>#N/A</c:v>
                </c:pt>
                <c:pt idx="3753">
                  <c:v>#N/A</c:v>
                </c:pt>
                <c:pt idx="3754">
                  <c:v>#N/A</c:v>
                </c:pt>
                <c:pt idx="3755">
                  <c:v>#N/A</c:v>
                </c:pt>
                <c:pt idx="3756">
                  <c:v>#N/A</c:v>
                </c:pt>
                <c:pt idx="3757">
                  <c:v>#N/A</c:v>
                </c:pt>
                <c:pt idx="3758">
                  <c:v>#N/A</c:v>
                </c:pt>
                <c:pt idx="3759">
                  <c:v>#N/A</c:v>
                </c:pt>
                <c:pt idx="3760">
                  <c:v>#N/A</c:v>
                </c:pt>
                <c:pt idx="3761">
                  <c:v>#N/A</c:v>
                </c:pt>
                <c:pt idx="3762">
                  <c:v>#N/A</c:v>
                </c:pt>
                <c:pt idx="3763">
                  <c:v>#N/A</c:v>
                </c:pt>
                <c:pt idx="3764">
                  <c:v>#N/A</c:v>
                </c:pt>
                <c:pt idx="3765">
                  <c:v>#N/A</c:v>
                </c:pt>
                <c:pt idx="3766">
                  <c:v>#N/A</c:v>
                </c:pt>
                <c:pt idx="3767">
                  <c:v>#N/A</c:v>
                </c:pt>
                <c:pt idx="3768">
                  <c:v>#N/A</c:v>
                </c:pt>
                <c:pt idx="3769">
                  <c:v>#N/A</c:v>
                </c:pt>
                <c:pt idx="3770">
                  <c:v>#N/A</c:v>
                </c:pt>
                <c:pt idx="3771">
                  <c:v>#N/A</c:v>
                </c:pt>
                <c:pt idx="3772">
                  <c:v>#N/A</c:v>
                </c:pt>
                <c:pt idx="3773">
                  <c:v>#N/A</c:v>
                </c:pt>
                <c:pt idx="3774">
                  <c:v>#N/A</c:v>
                </c:pt>
                <c:pt idx="3775">
                  <c:v>#N/A</c:v>
                </c:pt>
                <c:pt idx="3776">
                  <c:v>#N/A</c:v>
                </c:pt>
                <c:pt idx="3777">
                  <c:v>#N/A</c:v>
                </c:pt>
                <c:pt idx="3778">
                  <c:v>#N/A</c:v>
                </c:pt>
                <c:pt idx="3779">
                  <c:v>#N/A</c:v>
                </c:pt>
                <c:pt idx="3780">
                  <c:v>#N/A</c:v>
                </c:pt>
                <c:pt idx="3781">
                  <c:v>#N/A</c:v>
                </c:pt>
                <c:pt idx="3782">
                  <c:v>#N/A</c:v>
                </c:pt>
                <c:pt idx="3783">
                  <c:v>#N/A</c:v>
                </c:pt>
                <c:pt idx="3784">
                  <c:v>#N/A</c:v>
                </c:pt>
                <c:pt idx="3785">
                  <c:v>#N/A</c:v>
                </c:pt>
                <c:pt idx="3786">
                  <c:v>#N/A</c:v>
                </c:pt>
                <c:pt idx="3787">
                  <c:v>#N/A</c:v>
                </c:pt>
                <c:pt idx="3788">
                  <c:v>#N/A</c:v>
                </c:pt>
                <c:pt idx="3789">
                  <c:v>#N/A</c:v>
                </c:pt>
                <c:pt idx="3790">
                  <c:v>#N/A</c:v>
                </c:pt>
                <c:pt idx="3791">
                  <c:v>#N/A</c:v>
                </c:pt>
                <c:pt idx="3792">
                  <c:v>#N/A</c:v>
                </c:pt>
                <c:pt idx="3793">
                  <c:v>#N/A</c:v>
                </c:pt>
                <c:pt idx="3794">
                  <c:v>#N/A</c:v>
                </c:pt>
                <c:pt idx="3795">
                  <c:v>#N/A</c:v>
                </c:pt>
                <c:pt idx="3796">
                  <c:v>#N/A</c:v>
                </c:pt>
                <c:pt idx="3797">
                  <c:v>#N/A</c:v>
                </c:pt>
                <c:pt idx="3798">
                  <c:v>#N/A</c:v>
                </c:pt>
                <c:pt idx="3799">
                  <c:v>#N/A</c:v>
                </c:pt>
                <c:pt idx="3800">
                  <c:v>#N/A</c:v>
                </c:pt>
                <c:pt idx="3801">
                  <c:v>#N/A</c:v>
                </c:pt>
                <c:pt idx="3802">
                  <c:v>#N/A</c:v>
                </c:pt>
                <c:pt idx="3803">
                  <c:v>#N/A</c:v>
                </c:pt>
                <c:pt idx="3804">
                  <c:v>#N/A</c:v>
                </c:pt>
                <c:pt idx="3805">
                  <c:v>#N/A</c:v>
                </c:pt>
                <c:pt idx="3806">
                  <c:v>#N/A</c:v>
                </c:pt>
                <c:pt idx="3807">
                  <c:v>#N/A</c:v>
                </c:pt>
                <c:pt idx="3808">
                  <c:v>#N/A</c:v>
                </c:pt>
                <c:pt idx="3809">
                  <c:v>#N/A</c:v>
                </c:pt>
                <c:pt idx="3810">
                  <c:v>#N/A</c:v>
                </c:pt>
                <c:pt idx="3811">
                  <c:v>#N/A</c:v>
                </c:pt>
                <c:pt idx="3812">
                  <c:v>#N/A</c:v>
                </c:pt>
                <c:pt idx="3813">
                  <c:v>#N/A</c:v>
                </c:pt>
                <c:pt idx="3814">
                  <c:v>#N/A</c:v>
                </c:pt>
                <c:pt idx="3815">
                  <c:v>#N/A</c:v>
                </c:pt>
                <c:pt idx="3816">
                  <c:v>#N/A</c:v>
                </c:pt>
                <c:pt idx="3817">
                  <c:v>#N/A</c:v>
                </c:pt>
                <c:pt idx="3818">
                  <c:v>#N/A</c:v>
                </c:pt>
                <c:pt idx="3819">
                  <c:v>#N/A</c:v>
                </c:pt>
                <c:pt idx="3820">
                  <c:v>#N/A</c:v>
                </c:pt>
                <c:pt idx="3821">
                  <c:v>#N/A</c:v>
                </c:pt>
                <c:pt idx="3822">
                  <c:v>#N/A</c:v>
                </c:pt>
                <c:pt idx="3823">
                  <c:v>#N/A</c:v>
                </c:pt>
                <c:pt idx="3824">
                  <c:v>#N/A</c:v>
                </c:pt>
                <c:pt idx="3825">
                  <c:v>#N/A</c:v>
                </c:pt>
                <c:pt idx="3826">
                  <c:v>#N/A</c:v>
                </c:pt>
                <c:pt idx="3827">
                  <c:v>#N/A</c:v>
                </c:pt>
                <c:pt idx="3828">
                  <c:v>#N/A</c:v>
                </c:pt>
                <c:pt idx="3829">
                  <c:v>#N/A</c:v>
                </c:pt>
                <c:pt idx="3830">
                  <c:v>#N/A</c:v>
                </c:pt>
                <c:pt idx="3831">
                  <c:v>#N/A</c:v>
                </c:pt>
                <c:pt idx="3832">
                  <c:v>#N/A</c:v>
                </c:pt>
                <c:pt idx="3833">
                  <c:v>#N/A</c:v>
                </c:pt>
                <c:pt idx="3834">
                  <c:v>#N/A</c:v>
                </c:pt>
                <c:pt idx="3835">
                  <c:v>#N/A</c:v>
                </c:pt>
                <c:pt idx="3836">
                  <c:v>#N/A</c:v>
                </c:pt>
                <c:pt idx="3837">
                  <c:v>#N/A</c:v>
                </c:pt>
                <c:pt idx="3838">
                  <c:v>#N/A</c:v>
                </c:pt>
                <c:pt idx="3839">
                  <c:v>#N/A</c:v>
                </c:pt>
                <c:pt idx="3840">
                  <c:v>#N/A</c:v>
                </c:pt>
                <c:pt idx="3841">
                  <c:v>#N/A</c:v>
                </c:pt>
                <c:pt idx="3842">
                  <c:v>#N/A</c:v>
                </c:pt>
                <c:pt idx="3843">
                  <c:v>#N/A</c:v>
                </c:pt>
                <c:pt idx="3844">
                  <c:v>#N/A</c:v>
                </c:pt>
                <c:pt idx="3845">
                  <c:v>#N/A</c:v>
                </c:pt>
                <c:pt idx="3846">
                  <c:v>#N/A</c:v>
                </c:pt>
                <c:pt idx="3847">
                  <c:v>#N/A</c:v>
                </c:pt>
                <c:pt idx="3848">
                  <c:v>#N/A</c:v>
                </c:pt>
                <c:pt idx="3849">
                  <c:v>#N/A</c:v>
                </c:pt>
                <c:pt idx="3850">
                  <c:v>#N/A</c:v>
                </c:pt>
                <c:pt idx="3851">
                  <c:v>#N/A</c:v>
                </c:pt>
                <c:pt idx="3852">
                  <c:v>#N/A</c:v>
                </c:pt>
                <c:pt idx="3853">
                  <c:v>#N/A</c:v>
                </c:pt>
                <c:pt idx="3854">
                  <c:v>#N/A</c:v>
                </c:pt>
                <c:pt idx="3855">
                  <c:v>#N/A</c:v>
                </c:pt>
                <c:pt idx="3856">
                  <c:v>#N/A</c:v>
                </c:pt>
                <c:pt idx="3857">
                  <c:v>#N/A</c:v>
                </c:pt>
                <c:pt idx="3858">
                  <c:v>#N/A</c:v>
                </c:pt>
                <c:pt idx="3859">
                  <c:v>#N/A</c:v>
                </c:pt>
                <c:pt idx="3860">
                  <c:v>#N/A</c:v>
                </c:pt>
                <c:pt idx="3861">
                  <c:v>#N/A</c:v>
                </c:pt>
                <c:pt idx="3862">
                  <c:v>#N/A</c:v>
                </c:pt>
                <c:pt idx="3863">
                  <c:v>#N/A</c:v>
                </c:pt>
                <c:pt idx="3864">
                  <c:v>#N/A</c:v>
                </c:pt>
                <c:pt idx="3865">
                  <c:v>#N/A</c:v>
                </c:pt>
                <c:pt idx="3866">
                  <c:v>#N/A</c:v>
                </c:pt>
                <c:pt idx="3867">
                  <c:v>#N/A</c:v>
                </c:pt>
                <c:pt idx="3868">
                  <c:v>#N/A</c:v>
                </c:pt>
                <c:pt idx="3869">
                  <c:v>#N/A</c:v>
                </c:pt>
                <c:pt idx="3870">
                  <c:v>#N/A</c:v>
                </c:pt>
                <c:pt idx="3871">
                  <c:v>#N/A</c:v>
                </c:pt>
                <c:pt idx="3872">
                  <c:v>#N/A</c:v>
                </c:pt>
                <c:pt idx="3873">
                  <c:v>#N/A</c:v>
                </c:pt>
                <c:pt idx="3874">
                  <c:v>#N/A</c:v>
                </c:pt>
                <c:pt idx="3875">
                  <c:v>#N/A</c:v>
                </c:pt>
                <c:pt idx="3876">
                  <c:v>#N/A</c:v>
                </c:pt>
                <c:pt idx="3877">
                  <c:v>#N/A</c:v>
                </c:pt>
                <c:pt idx="3878">
                  <c:v>#N/A</c:v>
                </c:pt>
                <c:pt idx="3879">
                  <c:v>#N/A</c:v>
                </c:pt>
                <c:pt idx="3880">
                  <c:v>#N/A</c:v>
                </c:pt>
                <c:pt idx="3881">
                  <c:v>#N/A</c:v>
                </c:pt>
                <c:pt idx="3882">
                  <c:v>#N/A</c:v>
                </c:pt>
                <c:pt idx="3883">
                  <c:v>#N/A</c:v>
                </c:pt>
                <c:pt idx="3884">
                  <c:v>#N/A</c:v>
                </c:pt>
                <c:pt idx="3885">
                  <c:v>#N/A</c:v>
                </c:pt>
                <c:pt idx="3886">
                  <c:v>#N/A</c:v>
                </c:pt>
                <c:pt idx="3887">
                  <c:v>#N/A</c:v>
                </c:pt>
                <c:pt idx="3888">
                  <c:v>#N/A</c:v>
                </c:pt>
                <c:pt idx="3889">
                  <c:v>#N/A</c:v>
                </c:pt>
                <c:pt idx="3890">
                  <c:v>#N/A</c:v>
                </c:pt>
                <c:pt idx="3891">
                  <c:v>#N/A</c:v>
                </c:pt>
                <c:pt idx="3892">
                  <c:v>#N/A</c:v>
                </c:pt>
                <c:pt idx="3893">
                  <c:v>#N/A</c:v>
                </c:pt>
                <c:pt idx="3894">
                  <c:v>#N/A</c:v>
                </c:pt>
                <c:pt idx="3895">
                  <c:v>#N/A</c:v>
                </c:pt>
                <c:pt idx="3896">
                  <c:v>#N/A</c:v>
                </c:pt>
                <c:pt idx="3897">
                  <c:v>#N/A</c:v>
                </c:pt>
                <c:pt idx="3898">
                  <c:v>#N/A</c:v>
                </c:pt>
                <c:pt idx="3899">
                  <c:v>#N/A</c:v>
                </c:pt>
                <c:pt idx="3900">
                  <c:v>#N/A</c:v>
                </c:pt>
                <c:pt idx="3901">
                  <c:v>#N/A</c:v>
                </c:pt>
                <c:pt idx="3902">
                  <c:v>#N/A</c:v>
                </c:pt>
                <c:pt idx="3903">
                  <c:v>#N/A</c:v>
                </c:pt>
                <c:pt idx="3904">
                  <c:v>#N/A</c:v>
                </c:pt>
                <c:pt idx="3905">
                  <c:v>#N/A</c:v>
                </c:pt>
                <c:pt idx="3906">
                  <c:v>#N/A</c:v>
                </c:pt>
                <c:pt idx="3907">
                  <c:v>#N/A</c:v>
                </c:pt>
                <c:pt idx="3908">
                  <c:v>#N/A</c:v>
                </c:pt>
                <c:pt idx="3909">
                  <c:v>#N/A</c:v>
                </c:pt>
                <c:pt idx="3910">
                  <c:v>#N/A</c:v>
                </c:pt>
                <c:pt idx="3911">
                  <c:v>#N/A</c:v>
                </c:pt>
                <c:pt idx="3912">
                  <c:v>#N/A</c:v>
                </c:pt>
                <c:pt idx="3913">
                  <c:v>#N/A</c:v>
                </c:pt>
                <c:pt idx="3914">
                  <c:v>#N/A</c:v>
                </c:pt>
                <c:pt idx="3915">
                  <c:v>#N/A</c:v>
                </c:pt>
                <c:pt idx="3916">
                  <c:v>#N/A</c:v>
                </c:pt>
                <c:pt idx="3917">
                  <c:v>#N/A</c:v>
                </c:pt>
                <c:pt idx="3918">
                  <c:v>#N/A</c:v>
                </c:pt>
                <c:pt idx="3919">
                  <c:v>#N/A</c:v>
                </c:pt>
                <c:pt idx="3920">
                  <c:v>#N/A</c:v>
                </c:pt>
                <c:pt idx="3921">
                  <c:v>#N/A</c:v>
                </c:pt>
                <c:pt idx="3922">
                  <c:v>#N/A</c:v>
                </c:pt>
                <c:pt idx="3923">
                  <c:v>#N/A</c:v>
                </c:pt>
                <c:pt idx="3924">
                  <c:v>#N/A</c:v>
                </c:pt>
                <c:pt idx="3925">
                  <c:v>#N/A</c:v>
                </c:pt>
                <c:pt idx="3926">
                  <c:v>#N/A</c:v>
                </c:pt>
                <c:pt idx="3927">
                  <c:v>#N/A</c:v>
                </c:pt>
                <c:pt idx="3928">
                  <c:v>#N/A</c:v>
                </c:pt>
                <c:pt idx="3929">
                  <c:v>#N/A</c:v>
                </c:pt>
                <c:pt idx="3930">
                  <c:v>#N/A</c:v>
                </c:pt>
                <c:pt idx="3931">
                  <c:v>#N/A</c:v>
                </c:pt>
                <c:pt idx="3932">
                  <c:v>#N/A</c:v>
                </c:pt>
                <c:pt idx="3933">
                  <c:v>#N/A</c:v>
                </c:pt>
                <c:pt idx="3934">
                  <c:v>#N/A</c:v>
                </c:pt>
                <c:pt idx="3935">
                  <c:v>#N/A</c:v>
                </c:pt>
                <c:pt idx="3936">
                  <c:v>#N/A</c:v>
                </c:pt>
                <c:pt idx="3937">
                  <c:v>#N/A</c:v>
                </c:pt>
                <c:pt idx="3938">
                  <c:v>#N/A</c:v>
                </c:pt>
                <c:pt idx="3939">
                  <c:v>#N/A</c:v>
                </c:pt>
                <c:pt idx="3940">
                  <c:v>#N/A</c:v>
                </c:pt>
                <c:pt idx="3941">
                  <c:v>#N/A</c:v>
                </c:pt>
                <c:pt idx="3942">
                  <c:v>#N/A</c:v>
                </c:pt>
                <c:pt idx="3943">
                  <c:v>#N/A</c:v>
                </c:pt>
                <c:pt idx="3944">
                  <c:v>#N/A</c:v>
                </c:pt>
                <c:pt idx="3945">
                  <c:v>#N/A</c:v>
                </c:pt>
                <c:pt idx="3946">
                  <c:v>#N/A</c:v>
                </c:pt>
                <c:pt idx="3947">
                  <c:v>#N/A</c:v>
                </c:pt>
                <c:pt idx="3948">
                  <c:v>#N/A</c:v>
                </c:pt>
                <c:pt idx="3949">
                  <c:v>#N/A</c:v>
                </c:pt>
                <c:pt idx="3950">
                  <c:v>#N/A</c:v>
                </c:pt>
                <c:pt idx="3951">
                  <c:v>#N/A</c:v>
                </c:pt>
                <c:pt idx="3952">
                  <c:v>#N/A</c:v>
                </c:pt>
                <c:pt idx="3953">
                  <c:v>#N/A</c:v>
                </c:pt>
                <c:pt idx="3954">
                  <c:v>#N/A</c:v>
                </c:pt>
                <c:pt idx="3955">
                  <c:v>#N/A</c:v>
                </c:pt>
                <c:pt idx="3956">
                  <c:v>#N/A</c:v>
                </c:pt>
                <c:pt idx="3957">
                  <c:v>#N/A</c:v>
                </c:pt>
                <c:pt idx="3958">
                  <c:v>#N/A</c:v>
                </c:pt>
                <c:pt idx="3959">
                  <c:v>#N/A</c:v>
                </c:pt>
                <c:pt idx="3960">
                  <c:v>#N/A</c:v>
                </c:pt>
                <c:pt idx="3961">
                  <c:v>#N/A</c:v>
                </c:pt>
                <c:pt idx="3962">
                  <c:v>#N/A</c:v>
                </c:pt>
                <c:pt idx="3963">
                  <c:v>#N/A</c:v>
                </c:pt>
                <c:pt idx="3964">
                  <c:v>#N/A</c:v>
                </c:pt>
                <c:pt idx="3965">
                  <c:v>#N/A</c:v>
                </c:pt>
                <c:pt idx="3966">
                  <c:v>#N/A</c:v>
                </c:pt>
                <c:pt idx="3967">
                  <c:v>#N/A</c:v>
                </c:pt>
                <c:pt idx="3968">
                  <c:v>#N/A</c:v>
                </c:pt>
                <c:pt idx="3969">
                  <c:v>#N/A</c:v>
                </c:pt>
                <c:pt idx="3970">
                  <c:v>#N/A</c:v>
                </c:pt>
                <c:pt idx="3971">
                  <c:v>#N/A</c:v>
                </c:pt>
                <c:pt idx="3972">
                  <c:v>#N/A</c:v>
                </c:pt>
                <c:pt idx="3973">
                  <c:v>#N/A</c:v>
                </c:pt>
                <c:pt idx="3974">
                  <c:v>#N/A</c:v>
                </c:pt>
                <c:pt idx="3975">
                  <c:v>#N/A</c:v>
                </c:pt>
                <c:pt idx="3976">
                  <c:v>#N/A</c:v>
                </c:pt>
                <c:pt idx="3977">
                  <c:v>#N/A</c:v>
                </c:pt>
                <c:pt idx="3978">
                  <c:v>#N/A</c:v>
                </c:pt>
                <c:pt idx="3979">
                  <c:v>#N/A</c:v>
                </c:pt>
                <c:pt idx="3980">
                  <c:v>#N/A</c:v>
                </c:pt>
                <c:pt idx="3981">
                  <c:v>#N/A</c:v>
                </c:pt>
                <c:pt idx="3982">
                  <c:v>#N/A</c:v>
                </c:pt>
                <c:pt idx="3983">
                  <c:v>#N/A</c:v>
                </c:pt>
                <c:pt idx="3984">
                  <c:v>#N/A</c:v>
                </c:pt>
                <c:pt idx="3985">
                  <c:v>#N/A</c:v>
                </c:pt>
                <c:pt idx="3986">
                  <c:v>#N/A</c:v>
                </c:pt>
                <c:pt idx="3987">
                  <c:v>#N/A</c:v>
                </c:pt>
                <c:pt idx="3988">
                  <c:v>#N/A</c:v>
                </c:pt>
                <c:pt idx="3989">
                  <c:v>#N/A</c:v>
                </c:pt>
                <c:pt idx="3990">
                  <c:v>#N/A</c:v>
                </c:pt>
                <c:pt idx="3991">
                  <c:v>#N/A</c:v>
                </c:pt>
                <c:pt idx="3992">
                  <c:v>#N/A</c:v>
                </c:pt>
                <c:pt idx="3993">
                  <c:v>#N/A</c:v>
                </c:pt>
                <c:pt idx="3994">
                  <c:v>#N/A</c:v>
                </c:pt>
                <c:pt idx="3995">
                  <c:v>#N/A</c:v>
                </c:pt>
                <c:pt idx="3996">
                  <c:v>#N/A</c:v>
                </c:pt>
                <c:pt idx="3997">
                  <c:v>#N/A</c:v>
                </c:pt>
                <c:pt idx="3998">
                  <c:v>#N/A</c:v>
                </c:pt>
                <c:pt idx="3999">
                  <c:v>#N/A</c:v>
                </c:pt>
                <c:pt idx="4000">
                  <c:v>#N/A</c:v>
                </c:pt>
                <c:pt idx="4001">
                  <c:v>#N/A</c:v>
                </c:pt>
                <c:pt idx="4002">
                  <c:v>#N/A</c:v>
                </c:pt>
                <c:pt idx="4003">
                  <c:v>#N/A</c:v>
                </c:pt>
                <c:pt idx="4004">
                  <c:v>#N/A</c:v>
                </c:pt>
                <c:pt idx="4005">
                  <c:v>#N/A</c:v>
                </c:pt>
                <c:pt idx="4006">
                  <c:v>#N/A</c:v>
                </c:pt>
                <c:pt idx="4007">
                  <c:v>#N/A</c:v>
                </c:pt>
                <c:pt idx="4008">
                  <c:v>#N/A</c:v>
                </c:pt>
                <c:pt idx="4009">
                  <c:v>#N/A</c:v>
                </c:pt>
                <c:pt idx="4010">
                  <c:v>#N/A</c:v>
                </c:pt>
                <c:pt idx="4011">
                  <c:v>#N/A</c:v>
                </c:pt>
                <c:pt idx="4012">
                  <c:v>#N/A</c:v>
                </c:pt>
                <c:pt idx="4013">
                  <c:v>#N/A</c:v>
                </c:pt>
                <c:pt idx="4014">
                  <c:v>#N/A</c:v>
                </c:pt>
                <c:pt idx="4015">
                  <c:v>#N/A</c:v>
                </c:pt>
                <c:pt idx="4016">
                  <c:v>#N/A</c:v>
                </c:pt>
                <c:pt idx="4017">
                  <c:v>#N/A</c:v>
                </c:pt>
                <c:pt idx="4018">
                  <c:v>#N/A</c:v>
                </c:pt>
                <c:pt idx="4019">
                  <c:v>#N/A</c:v>
                </c:pt>
                <c:pt idx="4020">
                  <c:v>#N/A</c:v>
                </c:pt>
                <c:pt idx="4021">
                  <c:v>#N/A</c:v>
                </c:pt>
                <c:pt idx="4022">
                  <c:v>#N/A</c:v>
                </c:pt>
                <c:pt idx="4023">
                  <c:v>#N/A</c:v>
                </c:pt>
                <c:pt idx="4024">
                  <c:v>#N/A</c:v>
                </c:pt>
                <c:pt idx="4025">
                  <c:v>#N/A</c:v>
                </c:pt>
                <c:pt idx="4026">
                  <c:v>#N/A</c:v>
                </c:pt>
                <c:pt idx="4027">
                  <c:v>#N/A</c:v>
                </c:pt>
                <c:pt idx="4028">
                  <c:v>#N/A</c:v>
                </c:pt>
                <c:pt idx="4029">
                  <c:v>#N/A</c:v>
                </c:pt>
                <c:pt idx="4030">
                  <c:v>#N/A</c:v>
                </c:pt>
                <c:pt idx="4031">
                  <c:v>#N/A</c:v>
                </c:pt>
                <c:pt idx="4032">
                  <c:v>#N/A</c:v>
                </c:pt>
                <c:pt idx="4033">
                  <c:v>#N/A</c:v>
                </c:pt>
                <c:pt idx="4034">
                  <c:v>#N/A</c:v>
                </c:pt>
                <c:pt idx="4035">
                  <c:v>#N/A</c:v>
                </c:pt>
                <c:pt idx="4036">
                  <c:v>#N/A</c:v>
                </c:pt>
                <c:pt idx="4037">
                  <c:v>#N/A</c:v>
                </c:pt>
                <c:pt idx="4038">
                  <c:v>#N/A</c:v>
                </c:pt>
                <c:pt idx="4039">
                  <c:v>#N/A</c:v>
                </c:pt>
                <c:pt idx="4040">
                  <c:v>#N/A</c:v>
                </c:pt>
                <c:pt idx="4041">
                  <c:v>#N/A</c:v>
                </c:pt>
                <c:pt idx="4042">
                  <c:v>#N/A</c:v>
                </c:pt>
                <c:pt idx="4043">
                  <c:v>#N/A</c:v>
                </c:pt>
                <c:pt idx="4044">
                  <c:v>#N/A</c:v>
                </c:pt>
                <c:pt idx="4045">
                  <c:v>#N/A</c:v>
                </c:pt>
                <c:pt idx="4046">
                  <c:v>#N/A</c:v>
                </c:pt>
                <c:pt idx="4047">
                  <c:v>#N/A</c:v>
                </c:pt>
                <c:pt idx="4048">
                  <c:v>#N/A</c:v>
                </c:pt>
                <c:pt idx="4049">
                  <c:v>#N/A</c:v>
                </c:pt>
                <c:pt idx="4050">
                  <c:v>#N/A</c:v>
                </c:pt>
                <c:pt idx="4051">
                  <c:v>#N/A</c:v>
                </c:pt>
                <c:pt idx="4052">
                  <c:v>#N/A</c:v>
                </c:pt>
                <c:pt idx="4053">
                  <c:v>#N/A</c:v>
                </c:pt>
                <c:pt idx="4054">
                  <c:v>#N/A</c:v>
                </c:pt>
                <c:pt idx="4055">
                  <c:v>#N/A</c:v>
                </c:pt>
                <c:pt idx="4056">
                  <c:v>#N/A</c:v>
                </c:pt>
                <c:pt idx="4057">
                  <c:v>#N/A</c:v>
                </c:pt>
                <c:pt idx="4058">
                  <c:v>#N/A</c:v>
                </c:pt>
                <c:pt idx="4059">
                  <c:v>#N/A</c:v>
                </c:pt>
                <c:pt idx="4060">
                  <c:v>#N/A</c:v>
                </c:pt>
                <c:pt idx="4061">
                  <c:v>#N/A</c:v>
                </c:pt>
                <c:pt idx="4062">
                  <c:v>#N/A</c:v>
                </c:pt>
                <c:pt idx="4063">
                  <c:v>#N/A</c:v>
                </c:pt>
                <c:pt idx="4064">
                  <c:v>#N/A</c:v>
                </c:pt>
                <c:pt idx="4065">
                  <c:v>#N/A</c:v>
                </c:pt>
                <c:pt idx="4066">
                  <c:v>#N/A</c:v>
                </c:pt>
                <c:pt idx="4067">
                  <c:v>#N/A</c:v>
                </c:pt>
                <c:pt idx="4068">
                  <c:v>#N/A</c:v>
                </c:pt>
                <c:pt idx="4069">
                  <c:v>#N/A</c:v>
                </c:pt>
                <c:pt idx="4070">
                  <c:v>#N/A</c:v>
                </c:pt>
                <c:pt idx="4071">
                  <c:v>#N/A</c:v>
                </c:pt>
                <c:pt idx="4072">
                  <c:v>#N/A</c:v>
                </c:pt>
                <c:pt idx="4073">
                  <c:v>#N/A</c:v>
                </c:pt>
                <c:pt idx="4074">
                  <c:v>#N/A</c:v>
                </c:pt>
                <c:pt idx="4075">
                  <c:v>#N/A</c:v>
                </c:pt>
                <c:pt idx="4076">
                  <c:v>#N/A</c:v>
                </c:pt>
                <c:pt idx="4077">
                  <c:v>#N/A</c:v>
                </c:pt>
                <c:pt idx="4078">
                  <c:v>#N/A</c:v>
                </c:pt>
                <c:pt idx="4079">
                  <c:v>#N/A</c:v>
                </c:pt>
                <c:pt idx="4080">
                  <c:v>#N/A</c:v>
                </c:pt>
                <c:pt idx="4081">
                  <c:v>#N/A</c:v>
                </c:pt>
                <c:pt idx="4082">
                  <c:v>#N/A</c:v>
                </c:pt>
                <c:pt idx="4083">
                  <c:v>#N/A</c:v>
                </c:pt>
                <c:pt idx="4084">
                  <c:v>#N/A</c:v>
                </c:pt>
                <c:pt idx="4085">
                  <c:v>#N/A</c:v>
                </c:pt>
                <c:pt idx="4086">
                  <c:v>#N/A</c:v>
                </c:pt>
                <c:pt idx="4087">
                  <c:v>#N/A</c:v>
                </c:pt>
                <c:pt idx="4088">
                  <c:v>#N/A</c:v>
                </c:pt>
                <c:pt idx="4089">
                  <c:v>#N/A</c:v>
                </c:pt>
                <c:pt idx="4090">
                  <c:v>#N/A</c:v>
                </c:pt>
                <c:pt idx="4091">
                  <c:v>#N/A</c:v>
                </c:pt>
                <c:pt idx="4092">
                  <c:v>#N/A</c:v>
                </c:pt>
                <c:pt idx="4093">
                  <c:v>#N/A</c:v>
                </c:pt>
                <c:pt idx="4094">
                  <c:v>#N/A</c:v>
                </c:pt>
                <c:pt idx="4095">
                  <c:v>#N/A</c:v>
                </c:pt>
                <c:pt idx="4096">
                  <c:v>#N/A</c:v>
                </c:pt>
                <c:pt idx="4097">
                  <c:v>#N/A</c:v>
                </c:pt>
                <c:pt idx="4098">
                  <c:v>#N/A</c:v>
                </c:pt>
                <c:pt idx="4099">
                  <c:v>#N/A</c:v>
                </c:pt>
                <c:pt idx="4100">
                  <c:v>#N/A</c:v>
                </c:pt>
                <c:pt idx="4101">
                  <c:v>#N/A</c:v>
                </c:pt>
                <c:pt idx="4102">
                  <c:v>#N/A</c:v>
                </c:pt>
                <c:pt idx="4103">
                  <c:v>#N/A</c:v>
                </c:pt>
                <c:pt idx="4104">
                  <c:v>#N/A</c:v>
                </c:pt>
                <c:pt idx="4105">
                  <c:v>#N/A</c:v>
                </c:pt>
                <c:pt idx="4106">
                  <c:v>#N/A</c:v>
                </c:pt>
                <c:pt idx="4107">
                  <c:v>#N/A</c:v>
                </c:pt>
                <c:pt idx="4108">
                  <c:v>#N/A</c:v>
                </c:pt>
                <c:pt idx="4109">
                  <c:v>#N/A</c:v>
                </c:pt>
                <c:pt idx="4110">
                  <c:v>#N/A</c:v>
                </c:pt>
                <c:pt idx="4111">
                  <c:v>#N/A</c:v>
                </c:pt>
                <c:pt idx="4112">
                  <c:v>#N/A</c:v>
                </c:pt>
                <c:pt idx="4113">
                  <c:v>#N/A</c:v>
                </c:pt>
                <c:pt idx="4114">
                  <c:v>#N/A</c:v>
                </c:pt>
                <c:pt idx="4115">
                  <c:v>#N/A</c:v>
                </c:pt>
                <c:pt idx="4116">
                  <c:v>#N/A</c:v>
                </c:pt>
                <c:pt idx="4117">
                  <c:v>#N/A</c:v>
                </c:pt>
                <c:pt idx="4118">
                  <c:v>#N/A</c:v>
                </c:pt>
                <c:pt idx="4119">
                  <c:v>#N/A</c:v>
                </c:pt>
                <c:pt idx="4120">
                  <c:v>#N/A</c:v>
                </c:pt>
                <c:pt idx="4121">
                  <c:v>#N/A</c:v>
                </c:pt>
                <c:pt idx="4122">
                  <c:v>#N/A</c:v>
                </c:pt>
                <c:pt idx="4123">
                  <c:v>#N/A</c:v>
                </c:pt>
                <c:pt idx="4124">
                  <c:v>#N/A</c:v>
                </c:pt>
                <c:pt idx="4125">
                  <c:v>#N/A</c:v>
                </c:pt>
                <c:pt idx="4126">
                  <c:v>#N/A</c:v>
                </c:pt>
                <c:pt idx="4127">
                  <c:v>#N/A</c:v>
                </c:pt>
                <c:pt idx="4128">
                  <c:v>#N/A</c:v>
                </c:pt>
                <c:pt idx="4129">
                  <c:v>#N/A</c:v>
                </c:pt>
                <c:pt idx="4130">
                  <c:v>#N/A</c:v>
                </c:pt>
                <c:pt idx="4131">
                  <c:v>#N/A</c:v>
                </c:pt>
                <c:pt idx="4132">
                  <c:v>#N/A</c:v>
                </c:pt>
                <c:pt idx="4133">
                  <c:v>#N/A</c:v>
                </c:pt>
                <c:pt idx="4134">
                  <c:v>#N/A</c:v>
                </c:pt>
                <c:pt idx="4135">
                  <c:v>#N/A</c:v>
                </c:pt>
                <c:pt idx="4136">
                  <c:v>#N/A</c:v>
                </c:pt>
                <c:pt idx="4137">
                  <c:v>#N/A</c:v>
                </c:pt>
                <c:pt idx="4138">
                  <c:v>#N/A</c:v>
                </c:pt>
                <c:pt idx="4139">
                  <c:v>#N/A</c:v>
                </c:pt>
                <c:pt idx="4140">
                  <c:v>#N/A</c:v>
                </c:pt>
                <c:pt idx="4141">
                  <c:v>#N/A</c:v>
                </c:pt>
                <c:pt idx="4142">
                  <c:v>#N/A</c:v>
                </c:pt>
                <c:pt idx="4143">
                  <c:v>#N/A</c:v>
                </c:pt>
                <c:pt idx="4144">
                  <c:v>#N/A</c:v>
                </c:pt>
                <c:pt idx="4145">
                  <c:v>#N/A</c:v>
                </c:pt>
                <c:pt idx="4146">
                  <c:v>#N/A</c:v>
                </c:pt>
                <c:pt idx="4147">
                  <c:v>#N/A</c:v>
                </c:pt>
                <c:pt idx="4148">
                  <c:v>#N/A</c:v>
                </c:pt>
                <c:pt idx="4149">
                  <c:v>#N/A</c:v>
                </c:pt>
                <c:pt idx="4150">
                  <c:v>#N/A</c:v>
                </c:pt>
                <c:pt idx="4151">
                  <c:v>#N/A</c:v>
                </c:pt>
                <c:pt idx="4152">
                  <c:v>#N/A</c:v>
                </c:pt>
                <c:pt idx="4153">
                  <c:v>#N/A</c:v>
                </c:pt>
                <c:pt idx="4154">
                  <c:v>#N/A</c:v>
                </c:pt>
                <c:pt idx="4155">
                  <c:v>#N/A</c:v>
                </c:pt>
                <c:pt idx="4156">
                  <c:v>#N/A</c:v>
                </c:pt>
                <c:pt idx="4157">
                  <c:v>#N/A</c:v>
                </c:pt>
                <c:pt idx="4158">
                  <c:v>#N/A</c:v>
                </c:pt>
                <c:pt idx="4159">
                  <c:v>#N/A</c:v>
                </c:pt>
                <c:pt idx="4160">
                  <c:v>#N/A</c:v>
                </c:pt>
                <c:pt idx="4161">
                  <c:v>#N/A</c:v>
                </c:pt>
                <c:pt idx="4162">
                  <c:v>#N/A</c:v>
                </c:pt>
                <c:pt idx="4163">
                  <c:v>#N/A</c:v>
                </c:pt>
                <c:pt idx="4164">
                  <c:v>#N/A</c:v>
                </c:pt>
                <c:pt idx="4165">
                  <c:v>#N/A</c:v>
                </c:pt>
                <c:pt idx="4166">
                  <c:v>#N/A</c:v>
                </c:pt>
                <c:pt idx="4167">
                  <c:v>#N/A</c:v>
                </c:pt>
                <c:pt idx="4168">
                  <c:v>#N/A</c:v>
                </c:pt>
                <c:pt idx="4169">
                  <c:v>#N/A</c:v>
                </c:pt>
                <c:pt idx="4170">
                  <c:v>#N/A</c:v>
                </c:pt>
                <c:pt idx="4171">
                  <c:v>#N/A</c:v>
                </c:pt>
                <c:pt idx="4172">
                  <c:v>#N/A</c:v>
                </c:pt>
                <c:pt idx="4173">
                  <c:v>#N/A</c:v>
                </c:pt>
                <c:pt idx="4174">
                  <c:v>#N/A</c:v>
                </c:pt>
                <c:pt idx="4175">
                  <c:v>#N/A</c:v>
                </c:pt>
                <c:pt idx="4176">
                  <c:v>#N/A</c:v>
                </c:pt>
                <c:pt idx="4177">
                  <c:v>#N/A</c:v>
                </c:pt>
                <c:pt idx="4178">
                  <c:v>#N/A</c:v>
                </c:pt>
                <c:pt idx="4179">
                  <c:v>#N/A</c:v>
                </c:pt>
                <c:pt idx="4180">
                  <c:v>#N/A</c:v>
                </c:pt>
                <c:pt idx="4181">
                  <c:v>#N/A</c:v>
                </c:pt>
                <c:pt idx="4182">
                  <c:v>#N/A</c:v>
                </c:pt>
                <c:pt idx="4183">
                  <c:v>#N/A</c:v>
                </c:pt>
                <c:pt idx="4184">
                  <c:v>#N/A</c:v>
                </c:pt>
                <c:pt idx="4185">
                  <c:v>#N/A</c:v>
                </c:pt>
                <c:pt idx="4186">
                  <c:v>#N/A</c:v>
                </c:pt>
                <c:pt idx="4187">
                  <c:v>#N/A</c:v>
                </c:pt>
                <c:pt idx="4188">
                  <c:v>#N/A</c:v>
                </c:pt>
                <c:pt idx="4189">
                  <c:v>#N/A</c:v>
                </c:pt>
                <c:pt idx="4190">
                  <c:v>#N/A</c:v>
                </c:pt>
                <c:pt idx="4191">
                  <c:v>#N/A</c:v>
                </c:pt>
                <c:pt idx="4192">
                  <c:v>#N/A</c:v>
                </c:pt>
                <c:pt idx="4193">
                  <c:v>#N/A</c:v>
                </c:pt>
                <c:pt idx="4194">
                  <c:v>#N/A</c:v>
                </c:pt>
                <c:pt idx="4195">
                  <c:v>#N/A</c:v>
                </c:pt>
                <c:pt idx="4196">
                  <c:v>#N/A</c:v>
                </c:pt>
                <c:pt idx="4197">
                  <c:v>#N/A</c:v>
                </c:pt>
                <c:pt idx="4198">
                  <c:v>#N/A</c:v>
                </c:pt>
                <c:pt idx="4199">
                  <c:v>#N/A</c:v>
                </c:pt>
                <c:pt idx="4200">
                  <c:v>#N/A</c:v>
                </c:pt>
                <c:pt idx="4201">
                  <c:v>#N/A</c:v>
                </c:pt>
                <c:pt idx="4202">
                  <c:v>#N/A</c:v>
                </c:pt>
                <c:pt idx="4203">
                  <c:v>#N/A</c:v>
                </c:pt>
                <c:pt idx="4204">
                  <c:v>#N/A</c:v>
                </c:pt>
                <c:pt idx="4205">
                  <c:v>#N/A</c:v>
                </c:pt>
                <c:pt idx="4206">
                  <c:v>#N/A</c:v>
                </c:pt>
                <c:pt idx="4207">
                  <c:v>#N/A</c:v>
                </c:pt>
                <c:pt idx="4208">
                  <c:v>#N/A</c:v>
                </c:pt>
                <c:pt idx="4209">
                  <c:v>#N/A</c:v>
                </c:pt>
                <c:pt idx="4210">
                  <c:v>#N/A</c:v>
                </c:pt>
                <c:pt idx="4211">
                  <c:v>#N/A</c:v>
                </c:pt>
                <c:pt idx="4212">
                  <c:v>#N/A</c:v>
                </c:pt>
                <c:pt idx="4213">
                  <c:v>#N/A</c:v>
                </c:pt>
                <c:pt idx="4214">
                  <c:v>#N/A</c:v>
                </c:pt>
                <c:pt idx="4215">
                  <c:v>#N/A</c:v>
                </c:pt>
                <c:pt idx="4216">
                  <c:v>#N/A</c:v>
                </c:pt>
                <c:pt idx="4217">
                  <c:v>#N/A</c:v>
                </c:pt>
                <c:pt idx="4218">
                  <c:v>#N/A</c:v>
                </c:pt>
                <c:pt idx="4219">
                  <c:v>#N/A</c:v>
                </c:pt>
                <c:pt idx="4220">
                  <c:v>#N/A</c:v>
                </c:pt>
                <c:pt idx="4221">
                  <c:v>#N/A</c:v>
                </c:pt>
                <c:pt idx="4222">
                  <c:v>#N/A</c:v>
                </c:pt>
                <c:pt idx="4223">
                  <c:v>#N/A</c:v>
                </c:pt>
                <c:pt idx="4224">
                  <c:v>#N/A</c:v>
                </c:pt>
                <c:pt idx="4225">
                  <c:v>#N/A</c:v>
                </c:pt>
                <c:pt idx="4226">
                  <c:v>#N/A</c:v>
                </c:pt>
                <c:pt idx="4227">
                  <c:v>#N/A</c:v>
                </c:pt>
                <c:pt idx="4228">
                  <c:v>#N/A</c:v>
                </c:pt>
                <c:pt idx="4229">
                  <c:v>#N/A</c:v>
                </c:pt>
                <c:pt idx="4230">
                  <c:v>#N/A</c:v>
                </c:pt>
                <c:pt idx="4231">
                  <c:v>#N/A</c:v>
                </c:pt>
                <c:pt idx="4232">
                  <c:v>#N/A</c:v>
                </c:pt>
                <c:pt idx="4233">
                  <c:v>#N/A</c:v>
                </c:pt>
                <c:pt idx="4234">
                  <c:v>#N/A</c:v>
                </c:pt>
                <c:pt idx="4235">
                  <c:v>#N/A</c:v>
                </c:pt>
                <c:pt idx="4236">
                  <c:v>#N/A</c:v>
                </c:pt>
                <c:pt idx="4237">
                  <c:v>#N/A</c:v>
                </c:pt>
                <c:pt idx="4238">
                  <c:v>#N/A</c:v>
                </c:pt>
                <c:pt idx="4239">
                  <c:v>#N/A</c:v>
                </c:pt>
                <c:pt idx="4240">
                  <c:v>#N/A</c:v>
                </c:pt>
                <c:pt idx="4241">
                  <c:v>#N/A</c:v>
                </c:pt>
                <c:pt idx="4242">
                  <c:v>#N/A</c:v>
                </c:pt>
                <c:pt idx="4243">
                  <c:v>#N/A</c:v>
                </c:pt>
                <c:pt idx="4244">
                  <c:v>#N/A</c:v>
                </c:pt>
                <c:pt idx="4245">
                  <c:v>#N/A</c:v>
                </c:pt>
                <c:pt idx="4246">
                  <c:v>#N/A</c:v>
                </c:pt>
                <c:pt idx="4247">
                  <c:v>#N/A</c:v>
                </c:pt>
                <c:pt idx="4248">
                  <c:v>#N/A</c:v>
                </c:pt>
                <c:pt idx="4249">
                  <c:v>#N/A</c:v>
                </c:pt>
                <c:pt idx="4250">
                  <c:v>#N/A</c:v>
                </c:pt>
                <c:pt idx="4251">
                  <c:v>#N/A</c:v>
                </c:pt>
                <c:pt idx="4252">
                  <c:v>#N/A</c:v>
                </c:pt>
                <c:pt idx="4253">
                  <c:v>#N/A</c:v>
                </c:pt>
                <c:pt idx="4254">
                  <c:v>#N/A</c:v>
                </c:pt>
                <c:pt idx="4255">
                  <c:v>#N/A</c:v>
                </c:pt>
                <c:pt idx="4256">
                  <c:v>#N/A</c:v>
                </c:pt>
                <c:pt idx="4257">
                  <c:v>#N/A</c:v>
                </c:pt>
                <c:pt idx="4258">
                  <c:v>#N/A</c:v>
                </c:pt>
                <c:pt idx="4259">
                  <c:v>#N/A</c:v>
                </c:pt>
                <c:pt idx="4260">
                  <c:v>#N/A</c:v>
                </c:pt>
                <c:pt idx="4261">
                  <c:v>#N/A</c:v>
                </c:pt>
                <c:pt idx="4262">
                  <c:v>#N/A</c:v>
                </c:pt>
                <c:pt idx="4263">
                  <c:v>#N/A</c:v>
                </c:pt>
                <c:pt idx="4264">
                  <c:v>#N/A</c:v>
                </c:pt>
                <c:pt idx="4265">
                  <c:v>#N/A</c:v>
                </c:pt>
                <c:pt idx="4266">
                  <c:v>#N/A</c:v>
                </c:pt>
                <c:pt idx="4267">
                  <c:v>#N/A</c:v>
                </c:pt>
                <c:pt idx="4268">
                  <c:v>#N/A</c:v>
                </c:pt>
                <c:pt idx="4269">
                  <c:v>#N/A</c:v>
                </c:pt>
                <c:pt idx="4270">
                  <c:v>#N/A</c:v>
                </c:pt>
                <c:pt idx="4271">
                  <c:v>#N/A</c:v>
                </c:pt>
                <c:pt idx="4272">
                  <c:v>#N/A</c:v>
                </c:pt>
                <c:pt idx="4273">
                  <c:v>#N/A</c:v>
                </c:pt>
                <c:pt idx="4274">
                  <c:v>#N/A</c:v>
                </c:pt>
                <c:pt idx="4275">
                  <c:v>#N/A</c:v>
                </c:pt>
                <c:pt idx="4276">
                  <c:v>#N/A</c:v>
                </c:pt>
                <c:pt idx="4277">
                  <c:v>#N/A</c:v>
                </c:pt>
                <c:pt idx="4278">
                  <c:v>#N/A</c:v>
                </c:pt>
                <c:pt idx="4279">
                  <c:v>#N/A</c:v>
                </c:pt>
                <c:pt idx="4280">
                  <c:v>#N/A</c:v>
                </c:pt>
                <c:pt idx="4281">
                  <c:v>#N/A</c:v>
                </c:pt>
                <c:pt idx="4282">
                  <c:v>#N/A</c:v>
                </c:pt>
                <c:pt idx="4283">
                  <c:v>#N/A</c:v>
                </c:pt>
                <c:pt idx="4284">
                  <c:v>#N/A</c:v>
                </c:pt>
                <c:pt idx="4285">
                  <c:v>#N/A</c:v>
                </c:pt>
                <c:pt idx="4286">
                  <c:v>#N/A</c:v>
                </c:pt>
                <c:pt idx="4287">
                  <c:v>#N/A</c:v>
                </c:pt>
                <c:pt idx="4288">
                  <c:v>#N/A</c:v>
                </c:pt>
                <c:pt idx="4289">
                  <c:v>#N/A</c:v>
                </c:pt>
                <c:pt idx="4290">
                  <c:v>#N/A</c:v>
                </c:pt>
                <c:pt idx="4291">
                  <c:v>#N/A</c:v>
                </c:pt>
                <c:pt idx="4292">
                  <c:v>#N/A</c:v>
                </c:pt>
                <c:pt idx="4293">
                  <c:v>#N/A</c:v>
                </c:pt>
                <c:pt idx="4294">
                  <c:v>#N/A</c:v>
                </c:pt>
                <c:pt idx="4295">
                  <c:v>#N/A</c:v>
                </c:pt>
                <c:pt idx="4296">
                  <c:v>#N/A</c:v>
                </c:pt>
                <c:pt idx="4297">
                  <c:v>#N/A</c:v>
                </c:pt>
                <c:pt idx="4298">
                  <c:v>#N/A</c:v>
                </c:pt>
                <c:pt idx="4299">
                  <c:v>#N/A</c:v>
                </c:pt>
                <c:pt idx="4300">
                  <c:v>#N/A</c:v>
                </c:pt>
                <c:pt idx="4301">
                  <c:v>#N/A</c:v>
                </c:pt>
                <c:pt idx="4302">
                  <c:v>#N/A</c:v>
                </c:pt>
                <c:pt idx="4303">
                  <c:v>#N/A</c:v>
                </c:pt>
                <c:pt idx="4304">
                  <c:v>#N/A</c:v>
                </c:pt>
                <c:pt idx="4305">
                  <c:v>#N/A</c:v>
                </c:pt>
                <c:pt idx="4306">
                  <c:v>#N/A</c:v>
                </c:pt>
                <c:pt idx="4307">
                  <c:v>#N/A</c:v>
                </c:pt>
                <c:pt idx="4308">
                  <c:v>#N/A</c:v>
                </c:pt>
                <c:pt idx="4309">
                  <c:v>#N/A</c:v>
                </c:pt>
                <c:pt idx="4310">
                  <c:v>#N/A</c:v>
                </c:pt>
                <c:pt idx="4311">
                  <c:v>#N/A</c:v>
                </c:pt>
                <c:pt idx="4312">
                  <c:v>#N/A</c:v>
                </c:pt>
                <c:pt idx="4313">
                  <c:v>#N/A</c:v>
                </c:pt>
                <c:pt idx="4314">
                  <c:v>#N/A</c:v>
                </c:pt>
                <c:pt idx="4315">
                  <c:v>#N/A</c:v>
                </c:pt>
                <c:pt idx="4316">
                  <c:v>#N/A</c:v>
                </c:pt>
                <c:pt idx="4317">
                  <c:v>#N/A</c:v>
                </c:pt>
                <c:pt idx="4318">
                  <c:v>#N/A</c:v>
                </c:pt>
                <c:pt idx="4319">
                  <c:v>#N/A</c:v>
                </c:pt>
                <c:pt idx="4320">
                  <c:v>#N/A</c:v>
                </c:pt>
                <c:pt idx="4321">
                  <c:v>#N/A</c:v>
                </c:pt>
                <c:pt idx="4322">
                  <c:v>#N/A</c:v>
                </c:pt>
                <c:pt idx="4323">
                  <c:v>#N/A</c:v>
                </c:pt>
                <c:pt idx="4324">
                  <c:v>#N/A</c:v>
                </c:pt>
                <c:pt idx="4325">
                  <c:v>#N/A</c:v>
                </c:pt>
                <c:pt idx="4326">
                  <c:v>#N/A</c:v>
                </c:pt>
                <c:pt idx="4327">
                  <c:v>#N/A</c:v>
                </c:pt>
                <c:pt idx="4328">
                  <c:v>#N/A</c:v>
                </c:pt>
                <c:pt idx="4329">
                  <c:v>#N/A</c:v>
                </c:pt>
                <c:pt idx="4330">
                  <c:v>#N/A</c:v>
                </c:pt>
                <c:pt idx="4331">
                  <c:v>#N/A</c:v>
                </c:pt>
                <c:pt idx="4332">
                  <c:v>#N/A</c:v>
                </c:pt>
                <c:pt idx="4333">
                  <c:v>#N/A</c:v>
                </c:pt>
                <c:pt idx="4334">
                  <c:v>#N/A</c:v>
                </c:pt>
                <c:pt idx="4335">
                  <c:v>#N/A</c:v>
                </c:pt>
                <c:pt idx="4336">
                  <c:v>#N/A</c:v>
                </c:pt>
                <c:pt idx="4337">
                  <c:v>#N/A</c:v>
                </c:pt>
                <c:pt idx="4338">
                  <c:v>#N/A</c:v>
                </c:pt>
                <c:pt idx="4339">
                  <c:v>#N/A</c:v>
                </c:pt>
                <c:pt idx="4340">
                  <c:v>#N/A</c:v>
                </c:pt>
                <c:pt idx="4341">
                  <c:v>#N/A</c:v>
                </c:pt>
                <c:pt idx="4342">
                  <c:v>#N/A</c:v>
                </c:pt>
                <c:pt idx="4343">
                  <c:v>#N/A</c:v>
                </c:pt>
                <c:pt idx="4344">
                  <c:v>#N/A</c:v>
                </c:pt>
                <c:pt idx="4345">
                  <c:v>#N/A</c:v>
                </c:pt>
                <c:pt idx="4346">
                  <c:v>#N/A</c:v>
                </c:pt>
                <c:pt idx="4347">
                  <c:v>#N/A</c:v>
                </c:pt>
                <c:pt idx="4348">
                  <c:v>#N/A</c:v>
                </c:pt>
                <c:pt idx="4349">
                  <c:v>#N/A</c:v>
                </c:pt>
                <c:pt idx="4350">
                  <c:v>#N/A</c:v>
                </c:pt>
                <c:pt idx="4351">
                  <c:v>#N/A</c:v>
                </c:pt>
                <c:pt idx="4352">
                  <c:v>#N/A</c:v>
                </c:pt>
                <c:pt idx="4353">
                  <c:v>#N/A</c:v>
                </c:pt>
                <c:pt idx="4354">
                  <c:v>#N/A</c:v>
                </c:pt>
                <c:pt idx="4355">
                  <c:v>#N/A</c:v>
                </c:pt>
                <c:pt idx="4356">
                  <c:v>#N/A</c:v>
                </c:pt>
                <c:pt idx="4357">
                  <c:v>#N/A</c:v>
                </c:pt>
                <c:pt idx="4358">
                  <c:v>#N/A</c:v>
                </c:pt>
                <c:pt idx="4359">
                  <c:v>#N/A</c:v>
                </c:pt>
                <c:pt idx="4360">
                  <c:v>#N/A</c:v>
                </c:pt>
                <c:pt idx="4361">
                  <c:v>#N/A</c:v>
                </c:pt>
                <c:pt idx="4362">
                  <c:v>#N/A</c:v>
                </c:pt>
                <c:pt idx="4363">
                  <c:v>#N/A</c:v>
                </c:pt>
                <c:pt idx="4364">
                  <c:v>#N/A</c:v>
                </c:pt>
                <c:pt idx="4365">
                  <c:v>#N/A</c:v>
                </c:pt>
                <c:pt idx="4366">
                  <c:v>#N/A</c:v>
                </c:pt>
                <c:pt idx="4367">
                  <c:v>#N/A</c:v>
                </c:pt>
                <c:pt idx="4368">
                  <c:v>#N/A</c:v>
                </c:pt>
                <c:pt idx="4369">
                  <c:v>#N/A</c:v>
                </c:pt>
                <c:pt idx="4370">
                  <c:v>#N/A</c:v>
                </c:pt>
                <c:pt idx="4371">
                  <c:v>#N/A</c:v>
                </c:pt>
                <c:pt idx="4372">
                  <c:v>#N/A</c:v>
                </c:pt>
                <c:pt idx="4373">
                  <c:v>#N/A</c:v>
                </c:pt>
                <c:pt idx="4374">
                  <c:v>#N/A</c:v>
                </c:pt>
                <c:pt idx="4375">
                  <c:v>#N/A</c:v>
                </c:pt>
                <c:pt idx="4376">
                  <c:v>#N/A</c:v>
                </c:pt>
                <c:pt idx="4377">
                  <c:v>#N/A</c:v>
                </c:pt>
                <c:pt idx="4378">
                  <c:v>#N/A</c:v>
                </c:pt>
                <c:pt idx="4379">
                  <c:v>#N/A</c:v>
                </c:pt>
                <c:pt idx="4380">
                  <c:v>#N/A</c:v>
                </c:pt>
                <c:pt idx="4381">
                  <c:v>#N/A</c:v>
                </c:pt>
                <c:pt idx="4382">
                  <c:v>#N/A</c:v>
                </c:pt>
                <c:pt idx="4383">
                  <c:v>#N/A</c:v>
                </c:pt>
                <c:pt idx="4384">
                  <c:v>#N/A</c:v>
                </c:pt>
                <c:pt idx="4385">
                  <c:v>#N/A</c:v>
                </c:pt>
                <c:pt idx="4386">
                  <c:v>#N/A</c:v>
                </c:pt>
                <c:pt idx="4387">
                  <c:v>#N/A</c:v>
                </c:pt>
                <c:pt idx="4388">
                  <c:v>#N/A</c:v>
                </c:pt>
                <c:pt idx="4389">
                  <c:v>#N/A</c:v>
                </c:pt>
                <c:pt idx="4390">
                  <c:v>#N/A</c:v>
                </c:pt>
                <c:pt idx="4391">
                  <c:v>#N/A</c:v>
                </c:pt>
                <c:pt idx="4392">
                  <c:v>#N/A</c:v>
                </c:pt>
                <c:pt idx="4393">
                  <c:v>#N/A</c:v>
                </c:pt>
                <c:pt idx="4394">
                  <c:v>#N/A</c:v>
                </c:pt>
                <c:pt idx="4395">
                  <c:v>#N/A</c:v>
                </c:pt>
                <c:pt idx="4396">
                  <c:v>#N/A</c:v>
                </c:pt>
                <c:pt idx="4397">
                  <c:v>#N/A</c:v>
                </c:pt>
                <c:pt idx="4398">
                  <c:v>#N/A</c:v>
                </c:pt>
                <c:pt idx="4399">
                  <c:v>#N/A</c:v>
                </c:pt>
                <c:pt idx="4400">
                  <c:v>#N/A</c:v>
                </c:pt>
                <c:pt idx="4401">
                  <c:v>#N/A</c:v>
                </c:pt>
                <c:pt idx="4402">
                  <c:v>#N/A</c:v>
                </c:pt>
                <c:pt idx="4403">
                  <c:v>#N/A</c:v>
                </c:pt>
                <c:pt idx="4404">
                  <c:v>#N/A</c:v>
                </c:pt>
                <c:pt idx="4405">
                  <c:v>#N/A</c:v>
                </c:pt>
                <c:pt idx="4406">
                  <c:v>#N/A</c:v>
                </c:pt>
                <c:pt idx="4407">
                  <c:v>#N/A</c:v>
                </c:pt>
                <c:pt idx="4408">
                  <c:v>#N/A</c:v>
                </c:pt>
                <c:pt idx="4409">
                  <c:v>#N/A</c:v>
                </c:pt>
                <c:pt idx="4410">
                  <c:v>#N/A</c:v>
                </c:pt>
                <c:pt idx="4411">
                  <c:v>#N/A</c:v>
                </c:pt>
                <c:pt idx="4412">
                  <c:v>#N/A</c:v>
                </c:pt>
                <c:pt idx="4413">
                  <c:v>#N/A</c:v>
                </c:pt>
                <c:pt idx="4414">
                  <c:v>#N/A</c:v>
                </c:pt>
                <c:pt idx="4415">
                  <c:v>#N/A</c:v>
                </c:pt>
                <c:pt idx="4416">
                  <c:v>#N/A</c:v>
                </c:pt>
                <c:pt idx="4417">
                  <c:v>#N/A</c:v>
                </c:pt>
                <c:pt idx="4418">
                  <c:v>#N/A</c:v>
                </c:pt>
                <c:pt idx="4419">
                  <c:v>#N/A</c:v>
                </c:pt>
                <c:pt idx="4420">
                  <c:v>#N/A</c:v>
                </c:pt>
                <c:pt idx="4421">
                  <c:v>#N/A</c:v>
                </c:pt>
                <c:pt idx="4422">
                  <c:v>#N/A</c:v>
                </c:pt>
                <c:pt idx="4423">
                  <c:v>#N/A</c:v>
                </c:pt>
                <c:pt idx="4424">
                  <c:v>#N/A</c:v>
                </c:pt>
                <c:pt idx="4425">
                  <c:v>#N/A</c:v>
                </c:pt>
                <c:pt idx="4426">
                  <c:v>#N/A</c:v>
                </c:pt>
                <c:pt idx="4427">
                  <c:v>#N/A</c:v>
                </c:pt>
                <c:pt idx="4428">
                  <c:v>#N/A</c:v>
                </c:pt>
                <c:pt idx="4429">
                  <c:v>#N/A</c:v>
                </c:pt>
                <c:pt idx="4430">
                  <c:v>#N/A</c:v>
                </c:pt>
                <c:pt idx="4431">
                  <c:v>#N/A</c:v>
                </c:pt>
                <c:pt idx="4432">
                  <c:v>#N/A</c:v>
                </c:pt>
                <c:pt idx="4433">
                  <c:v>#N/A</c:v>
                </c:pt>
                <c:pt idx="4434">
                  <c:v>#N/A</c:v>
                </c:pt>
                <c:pt idx="4435">
                  <c:v>#N/A</c:v>
                </c:pt>
                <c:pt idx="4436">
                  <c:v>#N/A</c:v>
                </c:pt>
                <c:pt idx="4437">
                  <c:v>#N/A</c:v>
                </c:pt>
                <c:pt idx="4438">
                  <c:v>#N/A</c:v>
                </c:pt>
                <c:pt idx="4439">
                  <c:v>#N/A</c:v>
                </c:pt>
                <c:pt idx="4440">
                  <c:v>#N/A</c:v>
                </c:pt>
                <c:pt idx="4441">
                  <c:v>#N/A</c:v>
                </c:pt>
                <c:pt idx="4442">
                  <c:v>#N/A</c:v>
                </c:pt>
                <c:pt idx="4443">
                  <c:v>#N/A</c:v>
                </c:pt>
                <c:pt idx="4444">
                  <c:v>#N/A</c:v>
                </c:pt>
                <c:pt idx="4445">
                  <c:v>#N/A</c:v>
                </c:pt>
                <c:pt idx="4446">
                  <c:v>#N/A</c:v>
                </c:pt>
                <c:pt idx="4447">
                  <c:v>#N/A</c:v>
                </c:pt>
                <c:pt idx="4448">
                  <c:v>#N/A</c:v>
                </c:pt>
                <c:pt idx="4449">
                  <c:v>#N/A</c:v>
                </c:pt>
                <c:pt idx="4450">
                  <c:v>#N/A</c:v>
                </c:pt>
                <c:pt idx="4451">
                  <c:v>#N/A</c:v>
                </c:pt>
                <c:pt idx="4452">
                  <c:v>#N/A</c:v>
                </c:pt>
                <c:pt idx="4453">
                  <c:v>#N/A</c:v>
                </c:pt>
                <c:pt idx="4454">
                  <c:v>#N/A</c:v>
                </c:pt>
                <c:pt idx="4455">
                  <c:v>#N/A</c:v>
                </c:pt>
                <c:pt idx="4456">
                  <c:v>#N/A</c:v>
                </c:pt>
                <c:pt idx="4457">
                  <c:v>#N/A</c:v>
                </c:pt>
                <c:pt idx="4458">
                  <c:v>#N/A</c:v>
                </c:pt>
                <c:pt idx="4459">
                  <c:v>#N/A</c:v>
                </c:pt>
                <c:pt idx="4460">
                  <c:v>#N/A</c:v>
                </c:pt>
                <c:pt idx="4461">
                  <c:v>#N/A</c:v>
                </c:pt>
                <c:pt idx="4462">
                  <c:v>#N/A</c:v>
                </c:pt>
                <c:pt idx="4463">
                  <c:v>#N/A</c:v>
                </c:pt>
                <c:pt idx="4464">
                  <c:v>#N/A</c:v>
                </c:pt>
                <c:pt idx="4465">
                  <c:v>#N/A</c:v>
                </c:pt>
                <c:pt idx="4466">
                  <c:v>#N/A</c:v>
                </c:pt>
                <c:pt idx="4467">
                  <c:v>#N/A</c:v>
                </c:pt>
                <c:pt idx="4468">
                  <c:v>#N/A</c:v>
                </c:pt>
                <c:pt idx="4469">
                  <c:v>#N/A</c:v>
                </c:pt>
                <c:pt idx="4470">
                  <c:v>#N/A</c:v>
                </c:pt>
                <c:pt idx="4471">
                  <c:v>#N/A</c:v>
                </c:pt>
                <c:pt idx="4472">
                  <c:v>#N/A</c:v>
                </c:pt>
                <c:pt idx="4473">
                  <c:v>#N/A</c:v>
                </c:pt>
                <c:pt idx="4474">
                  <c:v>#N/A</c:v>
                </c:pt>
                <c:pt idx="4475">
                  <c:v>#N/A</c:v>
                </c:pt>
                <c:pt idx="4476">
                  <c:v>#N/A</c:v>
                </c:pt>
                <c:pt idx="4477">
                  <c:v>#N/A</c:v>
                </c:pt>
                <c:pt idx="4478">
                  <c:v>#N/A</c:v>
                </c:pt>
                <c:pt idx="4479">
                  <c:v>#N/A</c:v>
                </c:pt>
                <c:pt idx="4480">
                  <c:v>#N/A</c:v>
                </c:pt>
                <c:pt idx="4481">
                  <c:v>#N/A</c:v>
                </c:pt>
                <c:pt idx="4482">
                  <c:v>#N/A</c:v>
                </c:pt>
                <c:pt idx="4483">
                  <c:v>#N/A</c:v>
                </c:pt>
                <c:pt idx="4484">
                  <c:v>#N/A</c:v>
                </c:pt>
                <c:pt idx="4485">
                  <c:v>#N/A</c:v>
                </c:pt>
                <c:pt idx="4486">
                  <c:v>#N/A</c:v>
                </c:pt>
                <c:pt idx="4487">
                  <c:v>#N/A</c:v>
                </c:pt>
                <c:pt idx="4488">
                  <c:v>#N/A</c:v>
                </c:pt>
                <c:pt idx="4489">
                  <c:v>#N/A</c:v>
                </c:pt>
                <c:pt idx="4490">
                  <c:v>#N/A</c:v>
                </c:pt>
                <c:pt idx="4491">
                  <c:v>#N/A</c:v>
                </c:pt>
                <c:pt idx="4492">
                  <c:v>#N/A</c:v>
                </c:pt>
                <c:pt idx="4493">
                  <c:v>#N/A</c:v>
                </c:pt>
                <c:pt idx="4494">
                  <c:v>#N/A</c:v>
                </c:pt>
                <c:pt idx="4495">
                  <c:v>#N/A</c:v>
                </c:pt>
                <c:pt idx="4496">
                  <c:v>#N/A</c:v>
                </c:pt>
                <c:pt idx="4497">
                  <c:v>#N/A</c:v>
                </c:pt>
                <c:pt idx="4498">
                  <c:v>#N/A</c:v>
                </c:pt>
                <c:pt idx="4499">
                  <c:v>#N/A</c:v>
                </c:pt>
                <c:pt idx="4500">
                  <c:v>#N/A</c:v>
                </c:pt>
                <c:pt idx="4501">
                  <c:v>#N/A</c:v>
                </c:pt>
                <c:pt idx="4502">
                  <c:v>#N/A</c:v>
                </c:pt>
                <c:pt idx="4503">
                  <c:v>#N/A</c:v>
                </c:pt>
                <c:pt idx="4504">
                  <c:v>#N/A</c:v>
                </c:pt>
                <c:pt idx="4505">
                  <c:v>#N/A</c:v>
                </c:pt>
                <c:pt idx="4506">
                  <c:v>#N/A</c:v>
                </c:pt>
                <c:pt idx="4507">
                  <c:v>#N/A</c:v>
                </c:pt>
                <c:pt idx="4508">
                  <c:v>#N/A</c:v>
                </c:pt>
                <c:pt idx="4509">
                  <c:v>#N/A</c:v>
                </c:pt>
                <c:pt idx="4510">
                  <c:v>#N/A</c:v>
                </c:pt>
                <c:pt idx="4511">
                  <c:v>#N/A</c:v>
                </c:pt>
                <c:pt idx="4512">
                  <c:v>#N/A</c:v>
                </c:pt>
                <c:pt idx="4513">
                  <c:v>#N/A</c:v>
                </c:pt>
                <c:pt idx="4514">
                  <c:v>#N/A</c:v>
                </c:pt>
                <c:pt idx="4515">
                  <c:v>#N/A</c:v>
                </c:pt>
                <c:pt idx="4516">
                  <c:v>#N/A</c:v>
                </c:pt>
                <c:pt idx="4517">
                  <c:v>#N/A</c:v>
                </c:pt>
                <c:pt idx="4518">
                  <c:v>#N/A</c:v>
                </c:pt>
                <c:pt idx="4519">
                  <c:v>#N/A</c:v>
                </c:pt>
                <c:pt idx="4520">
                  <c:v>#N/A</c:v>
                </c:pt>
                <c:pt idx="4521">
                  <c:v>#N/A</c:v>
                </c:pt>
                <c:pt idx="4522">
                  <c:v>#N/A</c:v>
                </c:pt>
                <c:pt idx="4523">
                  <c:v>#N/A</c:v>
                </c:pt>
                <c:pt idx="4524">
                  <c:v>#N/A</c:v>
                </c:pt>
                <c:pt idx="4525">
                  <c:v>#N/A</c:v>
                </c:pt>
                <c:pt idx="4526">
                  <c:v>#N/A</c:v>
                </c:pt>
                <c:pt idx="4527">
                  <c:v>#N/A</c:v>
                </c:pt>
                <c:pt idx="4528">
                  <c:v>#N/A</c:v>
                </c:pt>
                <c:pt idx="4529">
                  <c:v>#N/A</c:v>
                </c:pt>
                <c:pt idx="4530">
                  <c:v>#N/A</c:v>
                </c:pt>
                <c:pt idx="4531">
                  <c:v>#N/A</c:v>
                </c:pt>
                <c:pt idx="4532">
                  <c:v>#N/A</c:v>
                </c:pt>
                <c:pt idx="4533">
                  <c:v>#N/A</c:v>
                </c:pt>
                <c:pt idx="4534">
                  <c:v>#N/A</c:v>
                </c:pt>
                <c:pt idx="4535">
                  <c:v>#N/A</c:v>
                </c:pt>
                <c:pt idx="4536">
                  <c:v>#N/A</c:v>
                </c:pt>
                <c:pt idx="4537">
                  <c:v>#N/A</c:v>
                </c:pt>
                <c:pt idx="4538">
                  <c:v>#N/A</c:v>
                </c:pt>
                <c:pt idx="4539">
                  <c:v>#N/A</c:v>
                </c:pt>
                <c:pt idx="4540">
                  <c:v>#N/A</c:v>
                </c:pt>
                <c:pt idx="4541">
                  <c:v>#N/A</c:v>
                </c:pt>
                <c:pt idx="4542">
                  <c:v>#N/A</c:v>
                </c:pt>
                <c:pt idx="4543">
                  <c:v>#N/A</c:v>
                </c:pt>
                <c:pt idx="4544">
                  <c:v>#N/A</c:v>
                </c:pt>
                <c:pt idx="4545">
                  <c:v>#N/A</c:v>
                </c:pt>
                <c:pt idx="4546">
                  <c:v>#N/A</c:v>
                </c:pt>
                <c:pt idx="4547">
                  <c:v>#N/A</c:v>
                </c:pt>
                <c:pt idx="4548">
                  <c:v>#N/A</c:v>
                </c:pt>
                <c:pt idx="4549">
                  <c:v>#N/A</c:v>
                </c:pt>
                <c:pt idx="4550">
                  <c:v>#N/A</c:v>
                </c:pt>
                <c:pt idx="4551">
                  <c:v>#N/A</c:v>
                </c:pt>
                <c:pt idx="4552">
                  <c:v>#N/A</c:v>
                </c:pt>
                <c:pt idx="4553">
                  <c:v>#N/A</c:v>
                </c:pt>
                <c:pt idx="4554">
                  <c:v>#N/A</c:v>
                </c:pt>
                <c:pt idx="4555">
                  <c:v>#N/A</c:v>
                </c:pt>
                <c:pt idx="4556">
                  <c:v>#N/A</c:v>
                </c:pt>
                <c:pt idx="4557">
                  <c:v>#N/A</c:v>
                </c:pt>
                <c:pt idx="4558">
                  <c:v>#N/A</c:v>
                </c:pt>
                <c:pt idx="4559">
                  <c:v>#N/A</c:v>
                </c:pt>
                <c:pt idx="4560">
                  <c:v>#N/A</c:v>
                </c:pt>
                <c:pt idx="4561">
                  <c:v>#N/A</c:v>
                </c:pt>
                <c:pt idx="4562">
                  <c:v>#N/A</c:v>
                </c:pt>
                <c:pt idx="4563">
                  <c:v>#N/A</c:v>
                </c:pt>
                <c:pt idx="4564">
                  <c:v>#N/A</c:v>
                </c:pt>
                <c:pt idx="4565">
                  <c:v>#N/A</c:v>
                </c:pt>
                <c:pt idx="4566">
                  <c:v>#N/A</c:v>
                </c:pt>
                <c:pt idx="4567">
                  <c:v>#N/A</c:v>
                </c:pt>
                <c:pt idx="4568">
                  <c:v>#N/A</c:v>
                </c:pt>
                <c:pt idx="4569">
                  <c:v>#N/A</c:v>
                </c:pt>
                <c:pt idx="4570">
                  <c:v>#N/A</c:v>
                </c:pt>
                <c:pt idx="4571">
                  <c:v>#N/A</c:v>
                </c:pt>
                <c:pt idx="4572">
                  <c:v>#N/A</c:v>
                </c:pt>
                <c:pt idx="4573">
                  <c:v>#N/A</c:v>
                </c:pt>
                <c:pt idx="4574">
                  <c:v>#N/A</c:v>
                </c:pt>
                <c:pt idx="4575">
                  <c:v>#N/A</c:v>
                </c:pt>
                <c:pt idx="4576">
                  <c:v>#N/A</c:v>
                </c:pt>
                <c:pt idx="4577">
                  <c:v>#N/A</c:v>
                </c:pt>
                <c:pt idx="4578">
                  <c:v>#N/A</c:v>
                </c:pt>
                <c:pt idx="4579">
                  <c:v>#N/A</c:v>
                </c:pt>
                <c:pt idx="4580">
                  <c:v>#N/A</c:v>
                </c:pt>
                <c:pt idx="4581">
                  <c:v>#N/A</c:v>
                </c:pt>
                <c:pt idx="4582">
                  <c:v>#N/A</c:v>
                </c:pt>
                <c:pt idx="4583">
                  <c:v>#N/A</c:v>
                </c:pt>
                <c:pt idx="4584">
                  <c:v>#N/A</c:v>
                </c:pt>
                <c:pt idx="4585">
                  <c:v>#N/A</c:v>
                </c:pt>
                <c:pt idx="4586">
                  <c:v>#N/A</c:v>
                </c:pt>
                <c:pt idx="4587">
                  <c:v>#N/A</c:v>
                </c:pt>
                <c:pt idx="4588">
                  <c:v>#N/A</c:v>
                </c:pt>
                <c:pt idx="4589">
                  <c:v>#N/A</c:v>
                </c:pt>
                <c:pt idx="4590">
                  <c:v>#N/A</c:v>
                </c:pt>
                <c:pt idx="4591">
                  <c:v>#N/A</c:v>
                </c:pt>
                <c:pt idx="4592">
                  <c:v>#N/A</c:v>
                </c:pt>
                <c:pt idx="4593">
                  <c:v>#N/A</c:v>
                </c:pt>
                <c:pt idx="4594">
                  <c:v>#N/A</c:v>
                </c:pt>
                <c:pt idx="4595">
                  <c:v>#N/A</c:v>
                </c:pt>
                <c:pt idx="4596">
                  <c:v>#N/A</c:v>
                </c:pt>
                <c:pt idx="4597">
                  <c:v>#N/A</c:v>
                </c:pt>
                <c:pt idx="4598">
                  <c:v>#N/A</c:v>
                </c:pt>
                <c:pt idx="4599">
                  <c:v>#N/A</c:v>
                </c:pt>
                <c:pt idx="4600">
                  <c:v>#N/A</c:v>
                </c:pt>
                <c:pt idx="4601">
                  <c:v>#N/A</c:v>
                </c:pt>
                <c:pt idx="4602">
                  <c:v>#N/A</c:v>
                </c:pt>
                <c:pt idx="4603">
                  <c:v>#N/A</c:v>
                </c:pt>
                <c:pt idx="4604">
                  <c:v>#N/A</c:v>
                </c:pt>
                <c:pt idx="4605">
                  <c:v>#N/A</c:v>
                </c:pt>
                <c:pt idx="4606">
                  <c:v>#N/A</c:v>
                </c:pt>
                <c:pt idx="4607">
                  <c:v>#N/A</c:v>
                </c:pt>
                <c:pt idx="4608">
                  <c:v>#N/A</c:v>
                </c:pt>
                <c:pt idx="4609">
                  <c:v>#N/A</c:v>
                </c:pt>
                <c:pt idx="4610">
                  <c:v>#N/A</c:v>
                </c:pt>
                <c:pt idx="4611">
                  <c:v>#N/A</c:v>
                </c:pt>
                <c:pt idx="4612">
                  <c:v>#N/A</c:v>
                </c:pt>
                <c:pt idx="4613">
                  <c:v>#N/A</c:v>
                </c:pt>
                <c:pt idx="4614">
                  <c:v>#N/A</c:v>
                </c:pt>
                <c:pt idx="4615">
                  <c:v>#N/A</c:v>
                </c:pt>
                <c:pt idx="4616">
                  <c:v>#N/A</c:v>
                </c:pt>
                <c:pt idx="4617">
                  <c:v>#N/A</c:v>
                </c:pt>
                <c:pt idx="4618">
                  <c:v>#N/A</c:v>
                </c:pt>
                <c:pt idx="4619">
                  <c:v>#N/A</c:v>
                </c:pt>
                <c:pt idx="4620">
                  <c:v>#N/A</c:v>
                </c:pt>
                <c:pt idx="4621">
                  <c:v>#N/A</c:v>
                </c:pt>
                <c:pt idx="4622">
                  <c:v>#N/A</c:v>
                </c:pt>
                <c:pt idx="4623">
                  <c:v>#N/A</c:v>
                </c:pt>
                <c:pt idx="4624">
                  <c:v>#N/A</c:v>
                </c:pt>
                <c:pt idx="4625">
                  <c:v>#N/A</c:v>
                </c:pt>
                <c:pt idx="4626">
                  <c:v>#N/A</c:v>
                </c:pt>
                <c:pt idx="4627">
                  <c:v>#N/A</c:v>
                </c:pt>
                <c:pt idx="4628">
                  <c:v>#N/A</c:v>
                </c:pt>
                <c:pt idx="4629">
                  <c:v>#N/A</c:v>
                </c:pt>
                <c:pt idx="4630">
                  <c:v>#N/A</c:v>
                </c:pt>
                <c:pt idx="4631">
                  <c:v>#N/A</c:v>
                </c:pt>
                <c:pt idx="4632">
                  <c:v>#N/A</c:v>
                </c:pt>
                <c:pt idx="4633">
                  <c:v>#N/A</c:v>
                </c:pt>
                <c:pt idx="4634">
                  <c:v>#N/A</c:v>
                </c:pt>
                <c:pt idx="4635">
                  <c:v>#N/A</c:v>
                </c:pt>
                <c:pt idx="4636">
                  <c:v>#N/A</c:v>
                </c:pt>
                <c:pt idx="4637">
                  <c:v>#N/A</c:v>
                </c:pt>
                <c:pt idx="4638">
                  <c:v>#N/A</c:v>
                </c:pt>
                <c:pt idx="4639">
                  <c:v>#N/A</c:v>
                </c:pt>
                <c:pt idx="4640">
                  <c:v>#N/A</c:v>
                </c:pt>
                <c:pt idx="4641">
                  <c:v>#N/A</c:v>
                </c:pt>
                <c:pt idx="4642">
                  <c:v>#N/A</c:v>
                </c:pt>
                <c:pt idx="4643">
                  <c:v>#N/A</c:v>
                </c:pt>
                <c:pt idx="4644">
                  <c:v>#N/A</c:v>
                </c:pt>
                <c:pt idx="4645">
                  <c:v>#N/A</c:v>
                </c:pt>
                <c:pt idx="4646">
                  <c:v>#N/A</c:v>
                </c:pt>
                <c:pt idx="4647">
                  <c:v>#N/A</c:v>
                </c:pt>
                <c:pt idx="4648">
                  <c:v>#N/A</c:v>
                </c:pt>
                <c:pt idx="4649">
                  <c:v>#N/A</c:v>
                </c:pt>
                <c:pt idx="4650">
                  <c:v>#N/A</c:v>
                </c:pt>
                <c:pt idx="4651">
                  <c:v>#N/A</c:v>
                </c:pt>
                <c:pt idx="4652">
                  <c:v>#N/A</c:v>
                </c:pt>
                <c:pt idx="4653">
                  <c:v>#N/A</c:v>
                </c:pt>
                <c:pt idx="4654">
                  <c:v>#N/A</c:v>
                </c:pt>
                <c:pt idx="4655">
                  <c:v>#N/A</c:v>
                </c:pt>
                <c:pt idx="4656">
                  <c:v>#N/A</c:v>
                </c:pt>
                <c:pt idx="4657">
                  <c:v>#N/A</c:v>
                </c:pt>
                <c:pt idx="4658">
                  <c:v>#N/A</c:v>
                </c:pt>
                <c:pt idx="4659">
                  <c:v>#N/A</c:v>
                </c:pt>
                <c:pt idx="4660">
                  <c:v>#N/A</c:v>
                </c:pt>
                <c:pt idx="4661">
                  <c:v>#N/A</c:v>
                </c:pt>
                <c:pt idx="4662">
                  <c:v>#N/A</c:v>
                </c:pt>
                <c:pt idx="4663">
                  <c:v>#N/A</c:v>
                </c:pt>
                <c:pt idx="4664">
                  <c:v>#N/A</c:v>
                </c:pt>
                <c:pt idx="4665">
                  <c:v>#N/A</c:v>
                </c:pt>
                <c:pt idx="4666">
                  <c:v>#N/A</c:v>
                </c:pt>
                <c:pt idx="4667">
                  <c:v>#N/A</c:v>
                </c:pt>
                <c:pt idx="4668">
                  <c:v>#N/A</c:v>
                </c:pt>
                <c:pt idx="4669">
                  <c:v>#N/A</c:v>
                </c:pt>
                <c:pt idx="4670">
                  <c:v>#N/A</c:v>
                </c:pt>
                <c:pt idx="4671">
                  <c:v>#N/A</c:v>
                </c:pt>
                <c:pt idx="4672">
                  <c:v>#N/A</c:v>
                </c:pt>
                <c:pt idx="4673">
                  <c:v>#N/A</c:v>
                </c:pt>
                <c:pt idx="4674">
                  <c:v>#N/A</c:v>
                </c:pt>
                <c:pt idx="4675">
                  <c:v>#N/A</c:v>
                </c:pt>
                <c:pt idx="4676">
                  <c:v>#N/A</c:v>
                </c:pt>
                <c:pt idx="4677">
                  <c:v>#N/A</c:v>
                </c:pt>
                <c:pt idx="4678">
                  <c:v>#N/A</c:v>
                </c:pt>
                <c:pt idx="4679">
                  <c:v>#N/A</c:v>
                </c:pt>
                <c:pt idx="4680">
                  <c:v>#N/A</c:v>
                </c:pt>
                <c:pt idx="4681">
                  <c:v>#N/A</c:v>
                </c:pt>
                <c:pt idx="4682">
                  <c:v>#N/A</c:v>
                </c:pt>
                <c:pt idx="4683">
                  <c:v>#N/A</c:v>
                </c:pt>
                <c:pt idx="4684">
                  <c:v>#N/A</c:v>
                </c:pt>
                <c:pt idx="4685">
                  <c:v>#N/A</c:v>
                </c:pt>
                <c:pt idx="4686">
                  <c:v>#N/A</c:v>
                </c:pt>
                <c:pt idx="4687">
                  <c:v>#N/A</c:v>
                </c:pt>
                <c:pt idx="4688">
                  <c:v>#N/A</c:v>
                </c:pt>
                <c:pt idx="4689">
                  <c:v>#N/A</c:v>
                </c:pt>
                <c:pt idx="4690">
                  <c:v>#N/A</c:v>
                </c:pt>
                <c:pt idx="4691">
                  <c:v>#N/A</c:v>
                </c:pt>
                <c:pt idx="4692">
                  <c:v>#N/A</c:v>
                </c:pt>
                <c:pt idx="4693">
                  <c:v>#N/A</c:v>
                </c:pt>
                <c:pt idx="4694">
                  <c:v>#N/A</c:v>
                </c:pt>
                <c:pt idx="4695">
                  <c:v>#N/A</c:v>
                </c:pt>
                <c:pt idx="4696">
                  <c:v>#N/A</c:v>
                </c:pt>
                <c:pt idx="4697">
                  <c:v>#N/A</c:v>
                </c:pt>
                <c:pt idx="4698">
                  <c:v>#N/A</c:v>
                </c:pt>
                <c:pt idx="4699">
                  <c:v>#N/A</c:v>
                </c:pt>
                <c:pt idx="4700">
                  <c:v>#N/A</c:v>
                </c:pt>
                <c:pt idx="4701">
                  <c:v>#N/A</c:v>
                </c:pt>
                <c:pt idx="4702">
                  <c:v>#N/A</c:v>
                </c:pt>
                <c:pt idx="4703">
                  <c:v>#N/A</c:v>
                </c:pt>
                <c:pt idx="4704">
                  <c:v>#N/A</c:v>
                </c:pt>
                <c:pt idx="4705">
                  <c:v>#N/A</c:v>
                </c:pt>
                <c:pt idx="4706">
                  <c:v>#N/A</c:v>
                </c:pt>
                <c:pt idx="4707">
                  <c:v>#N/A</c:v>
                </c:pt>
                <c:pt idx="4708">
                  <c:v>#N/A</c:v>
                </c:pt>
                <c:pt idx="4709">
                  <c:v>#N/A</c:v>
                </c:pt>
                <c:pt idx="4710">
                  <c:v>#N/A</c:v>
                </c:pt>
                <c:pt idx="4711">
                  <c:v>#N/A</c:v>
                </c:pt>
                <c:pt idx="4712">
                  <c:v>#N/A</c:v>
                </c:pt>
                <c:pt idx="4713">
                  <c:v>#N/A</c:v>
                </c:pt>
                <c:pt idx="4714">
                  <c:v>#N/A</c:v>
                </c:pt>
                <c:pt idx="4715">
                  <c:v>#N/A</c:v>
                </c:pt>
                <c:pt idx="4716">
                  <c:v>#N/A</c:v>
                </c:pt>
                <c:pt idx="4717">
                  <c:v>#N/A</c:v>
                </c:pt>
                <c:pt idx="4718">
                  <c:v>#N/A</c:v>
                </c:pt>
                <c:pt idx="4719">
                  <c:v>#N/A</c:v>
                </c:pt>
                <c:pt idx="4720">
                  <c:v>#N/A</c:v>
                </c:pt>
                <c:pt idx="4721">
                  <c:v>#N/A</c:v>
                </c:pt>
                <c:pt idx="4722">
                  <c:v>#N/A</c:v>
                </c:pt>
                <c:pt idx="4723">
                  <c:v>#N/A</c:v>
                </c:pt>
                <c:pt idx="4724">
                  <c:v>#N/A</c:v>
                </c:pt>
                <c:pt idx="4725">
                  <c:v>#N/A</c:v>
                </c:pt>
                <c:pt idx="4726">
                  <c:v>#N/A</c:v>
                </c:pt>
                <c:pt idx="4727">
                  <c:v>#N/A</c:v>
                </c:pt>
                <c:pt idx="4728">
                  <c:v>#N/A</c:v>
                </c:pt>
                <c:pt idx="4729">
                  <c:v>#N/A</c:v>
                </c:pt>
                <c:pt idx="4730">
                  <c:v>#N/A</c:v>
                </c:pt>
                <c:pt idx="4731">
                  <c:v>#N/A</c:v>
                </c:pt>
                <c:pt idx="4732">
                  <c:v>#N/A</c:v>
                </c:pt>
                <c:pt idx="4733">
                  <c:v>#N/A</c:v>
                </c:pt>
                <c:pt idx="4734">
                  <c:v>#N/A</c:v>
                </c:pt>
                <c:pt idx="4735">
                  <c:v>#N/A</c:v>
                </c:pt>
                <c:pt idx="4736">
                  <c:v>#N/A</c:v>
                </c:pt>
                <c:pt idx="4737">
                  <c:v>#N/A</c:v>
                </c:pt>
                <c:pt idx="4738">
                  <c:v>#N/A</c:v>
                </c:pt>
                <c:pt idx="4739">
                  <c:v>#N/A</c:v>
                </c:pt>
                <c:pt idx="4740">
                  <c:v>#N/A</c:v>
                </c:pt>
                <c:pt idx="4741">
                  <c:v>#N/A</c:v>
                </c:pt>
                <c:pt idx="4742">
                  <c:v>#N/A</c:v>
                </c:pt>
                <c:pt idx="4743">
                  <c:v>#N/A</c:v>
                </c:pt>
                <c:pt idx="4744">
                  <c:v>#N/A</c:v>
                </c:pt>
                <c:pt idx="4745">
                  <c:v>#N/A</c:v>
                </c:pt>
                <c:pt idx="4746">
                  <c:v>#N/A</c:v>
                </c:pt>
                <c:pt idx="4747">
                  <c:v>#N/A</c:v>
                </c:pt>
                <c:pt idx="4748">
                  <c:v>#N/A</c:v>
                </c:pt>
                <c:pt idx="4749">
                  <c:v>#N/A</c:v>
                </c:pt>
                <c:pt idx="4750">
                  <c:v>#N/A</c:v>
                </c:pt>
                <c:pt idx="4751">
                  <c:v>#N/A</c:v>
                </c:pt>
                <c:pt idx="4752">
                  <c:v>#N/A</c:v>
                </c:pt>
                <c:pt idx="4753">
                  <c:v>#N/A</c:v>
                </c:pt>
                <c:pt idx="4754">
                  <c:v>#N/A</c:v>
                </c:pt>
                <c:pt idx="4755">
                  <c:v>#N/A</c:v>
                </c:pt>
                <c:pt idx="4756">
                  <c:v>#N/A</c:v>
                </c:pt>
                <c:pt idx="4757">
                  <c:v>#N/A</c:v>
                </c:pt>
                <c:pt idx="4758">
                  <c:v>#N/A</c:v>
                </c:pt>
                <c:pt idx="4759">
                  <c:v>#N/A</c:v>
                </c:pt>
                <c:pt idx="4760">
                  <c:v>#N/A</c:v>
                </c:pt>
                <c:pt idx="4761">
                  <c:v>#N/A</c:v>
                </c:pt>
                <c:pt idx="4762">
                  <c:v>#N/A</c:v>
                </c:pt>
                <c:pt idx="4763">
                  <c:v>#N/A</c:v>
                </c:pt>
                <c:pt idx="4764">
                  <c:v>#N/A</c:v>
                </c:pt>
                <c:pt idx="4765">
                  <c:v>#N/A</c:v>
                </c:pt>
                <c:pt idx="4766">
                  <c:v>#N/A</c:v>
                </c:pt>
                <c:pt idx="4767">
                  <c:v>#N/A</c:v>
                </c:pt>
                <c:pt idx="4768">
                  <c:v>#N/A</c:v>
                </c:pt>
                <c:pt idx="4769">
                  <c:v>#N/A</c:v>
                </c:pt>
                <c:pt idx="4770">
                  <c:v>#N/A</c:v>
                </c:pt>
                <c:pt idx="4771">
                  <c:v>#N/A</c:v>
                </c:pt>
                <c:pt idx="4772">
                  <c:v>#N/A</c:v>
                </c:pt>
                <c:pt idx="4773">
                  <c:v>#N/A</c:v>
                </c:pt>
                <c:pt idx="4774">
                  <c:v>#N/A</c:v>
                </c:pt>
                <c:pt idx="4775">
                  <c:v>#N/A</c:v>
                </c:pt>
                <c:pt idx="4776">
                  <c:v>#N/A</c:v>
                </c:pt>
                <c:pt idx="4777">
                  <c:v>#N/A</c:v>
                </c:pt>
                <c:pt idx="4778">
                  <c:v>#N/A</c:v>
                </c:pt>
                <c:pt idx="4779">
                  <c:v>#N/A</c:v>
                </c:pt>
                <c:pt idx="4780">
                  <c:v>#N/A</c:v>
                </c:pt>
                <c:pt idx="4781">
                  <c:v>#N/A</c:v>
                </c:pt>
                <c:pt idx="4782">
                  <c:v>#N/A</c:v>
                </c:pt>
                <c:pt idx="4783">
                  <c:v>#N/A</c:v>
                </c:pt>
                <c:pt idx="4784">
                  <c:v>#N/A</c:v>
                </c:pt>
                <c:pt idx="4785">
                  <c:v>#N/A</c:v>
                </c:pt>
                <c:pt idx="4786">
                  <c:v>#N/A</c:v>
                </c:pt>
                <c:pt idx="4787">
                  <c:v>#N/A</c:v>
                </c:pt>
                <c:pt idx="4788">
                  <c:v>#N/A</c:v>
                </c:pt>
                <c:pt idx="4789">
                  <c:v>#N/A</c:v>
                </c:pt>
                <c:pt idx="4790">
                  <c:v>#N/A</c:v>
                </c:pt>
                <c:pt idx="4791">
                  <c:v>#N/A</c:v>
                </c:pt>
                <c:pt idx="4792">
                  <c:v>#N/A</c:v>
                </c:pt>
                <c:pt idx="4793">
                  <c:v>#N/A</c:v>
                </c:pt>
                <c:pt idx="4794">
                  <c:v>#N/A</c:v>
                </c:pt>
                <c:pt idx="4795">
                  <c:v>#N/A</c:v>
                </c:pt>
                <c:pt idx="4796">
                  <c:v>#N/A</c:v>
                </c:pt>
                <c:pt idx="4797">
                  <c:v>#N/A</c:v>
                </c:pt>
                <c:pt idx="4798">
                  <c:v>#N/A</c:v>
                </c:pt>
                <c:pt idx="4799">
                  <c:v>#N/A</c:v>
                </c:pt>
                <c:pt idx="4800">
                  <c:v>#N/A</c:v>
                </c:pt>
                <c:pt idx="4801">
                  <c:v>#N/A</c:v>
                </c:pt>
                <c:pt idx="4802">
                  <c:v>#N/A</c:v>
                </c:pt>
                <c:pt idx="4803">
                  <c:v>#N/A</c:v>
                </c:pt>
                <c:pt idx="4804">
                  <c:v>#N/A</c:v>
                </c:pt>
                <c:pt idx="4805">
                  <c:v>#N/A</c:v>
                </c:pt>
                <c:pt idx="4806">
                  <c:v>#N/A</c:v>
                </c:pt>
                <c:pt idx="4807">
                  <c:v>#N/A</c:v>
                </c:pt>
                <c:pt idx="4808">
                  <c:v>#N/A</c:v>
                </c:pt>
                <c:pt idx="4809">
                  <c:v>#N/A</c:v>
                </c:pt>
                <c:pt idx="4810">
                  <c:v>#N/A</c:v>
                </c:pt>
                <c:pt idx="4811">
                  <c:v>#N/A</c:v>
                </c:pt>
                <c:pt idx="4812">
                  <c:v>#N/A</c:v>
                </c:pt>
                <c:pt idx="4813">
                  <c:v>#N/A</c:v>
                </c:pt>
                <c:pt idx="4814">
                  <c:v>#N/A</c:v>
                </c:pt>
                <c:pt idx="4815">
                  <c:v>#N/A</c:v>
                </c:pt>
                <c:pt idx="4816">
                  <c:v>#N/A</c:v>
                </c:pt>
                <c:pt idx="4817">
                  <c:v>#N/A</c:v>
                </c:pt>
                <c:pt idx="4818">
                  <c:v>#N/A</c:v>
                </c:pt>
                <c:pt idx="4819">
                  <c:v>#N/A</c:v>
                </c:pt>
                <c:pt idx="4820">
                  <c:v>#N/A</c:v>
                </c:pt>
                <c:pt idx="4821">
                  <c:v>#N/A</c:v>
                </c:pt>
                <c:pt idx="4822">
                  <c:v>#N/A</c:v>
                </c:pt>
                <c:pt idx="4823">
                  <c:v>#N/A</c:v>
                </c:pt>
                <c:pt idx="4824">
                  <c:v>#N/A</c:v>
                </c:pt>
                <c:pt idx="4825">
                  <c:v>#N/A</c:v>
                </c:pt>
                <c:pt idx="4826">
                  <c:v>#N/A</c:v>
                </c:pt>
                <c:pt idx="4827">
                  <c:v>#N/A</c:v>
                </c:pt>
                <c:pt idx="4828">
                  <c:v>#N/A</c:v>
                </c:pt>
                <c:pt idx="4829">
                  <c:v>#N/A</c:v>
                </c:pt>
                <c:pt idx="4830">
                  <c:v>#N/A</c:v>
                </c:pt>
                <c:pt idx="4831">
                  <c:v>#N/A</c:v>
                </c:pt>
                <c:pt idx="4832">
                  <c:v>#N/A</c:v>
                </c:pt>
                <c:pt idx="4833">
                  <c:v>#N/A</c:v>
                </c:pt>
                <c:pt idx="4834">
                  <c:v>#N/A</c:v>
                </c:pt>
                <c:pt idx="4835">
                  <c:v>#N/A</c:v>
                </c:pt>
                <c:pt idx="4836">
                  <c:v>#N/A</c:v>
                </c:pt>
                <c:pt idx="4837">
                  <c:v>#N/A</c:v>
                </c:pt>
                <c:pt idx="4838">
                  <c:v>#N/A</c:v>
                </c:pt>
                <c:pt idx="4839">
                  <c:v>#N/A</c:v>
                </c:pt>
                <c:pt idx="4840">
                  <c:v>#N/A</c:v>
                </c:pt>
                <c:pt idx="4841">
                  <c:v>#N/A</c:v>
                </c:pt>
                <c:pt idx="4842">
                  <c:v>#N/A</c:v>
                </c:pt>
                <c:pt idx="4843">
                  <c:v>#N/A</c:v>
                </c:pt>
                <c:pt idx="4844">
                  <c:v>#N/A</c:v>
                </c:pt>
                <c:pt idx="4845">
                  <c:v>#N/A</c:v>
                </c:pt>
                <c:pt idx="4846">
                  <c:v>#N/A</c:v>
                </c:pt>
                <c:pt idx="4847">
                  <c:v>#N/A</c:v>
                </c:pt>
                <c:pt idx="4848">
                  <c:v>#N/A</c:v>
                </c:pt>
                <c:pt idx="4849">
                  <c:v>#N/A</c:v>
                </c:pt>
                <c:pt idx="4850">
                  <c:v>#N/A</c:v>
                </c:pt>
                <c:pt idx="4851">
                  <c:v>#N/A</c:v>
                </c:pt>
                <c:pt idx="4852">
                  <c:v>#N/A</c:v>
                </c:pt>
                <c:pt idx="4853">
                  <c:v>#N/A</c:v>
                </c:pt>
                <c:pt idx="4854">
                  <c:v>#N/A</c:v>
                </c:pt>
                <c:pt idx="4855">
                  <c:v>#N/A</c:v>
                </c:pt>
                <c:pt idx="4856">
                  <c:v>#N/A</c:v>
                </c:pt>
                <c:pt idx="4857">
                  <c:v>#N/A</c:v>
                </c:pt>
                <c:pt idx="4858">
                  <c:v>#N/A</c:v>
                </c:pt>
                <c:pt idx="4859">
                  <c:v>#N/A</c:v>
                </c:pt>
                <c:pt idx="4860">
                  <c:v>#N/A</c:v>
                </c:pt>
                <c:pt idx="4861">
                  <c:v>#N/A</c:v>
                </c:pt>
                <c:pt idx="4862">
                  <c:v>#N/A</c:v>
                </c:pt>
                <c:pt idx="4863">
                  <c:v>#N/A</c:v>
                </c:pt>
                <c:pt idx="4864">
                  <c:v>#N/A</c:v>
                </c:pt>
                <c:pt idx="4865">
                  <c:v>#N/A</c:v>
                </c:pt>
                <c:pt idx="4866">
                  <c:v>#N/A</c:v>
                </c:pt>
                <c:pt idx="4867">
                  <c:v>#N/A</c:v>
                </c:pt>
                <c:pt idx="4868">
                  <c:v>#N/A</c:v>
                </c:pt>
                <c:pt idx="4869">
                  <c:v>#N/A</c:v>
                </c:pt>
                <c:pt idx="4870">
                  <c:v>#N/A</c:v>
                </c:pt>
                <c:pt idx="4871">
                  <c:v>#N/A</c:v>
                </c:pt>
                <c:pt idx="4872">
                  <c:v>#N/A</c:v>
                </c:pt>
                <c:pt idx="4873">
                  <c:v>#N/A</c:v>
                </c:pt>
                <c:pt idx="4874">
                  <c:v>#N/A</c:v>
                </c:pt>
                <c:pt idx="4875">
                  <c:v>#N/A</c:v>
                </c:pt>
                <c:pt idx="4876">
                  <c:v>#N/A</c:v>
                </c:pt>
                <c:pt idx="4877">
                  <c:v>#N/A</c:v>
                </c:pt>
                <c:pt idx="4878">
                  <c:v>#N/A</c:v>
                </c:pt>
                <c:pt idx="4879">
                  <c:v>#N/A</c:v>
                </c:pt>
                <c:pt idx="4880">
                  <c:v>#N/A</c:v>
                </c:pt>
                <c:pt idx="4881">
                  <c:v>#N/A</c:v>
                </c:pt>
                <c:pt idx="4882">
                  <c:v>#N/A</c:v>
                </c:pt>
                <c:pt idx="4883">
                  <c:v>#N/A</c:v>
                </c:pt>
                <c:pt idx="4884">
                  <c:v>#N/A</c:v>
                </c:pt>
                <c:pt idx="4885">
                  <c:v>#N/A</c:v>
                </c:pt>
                <c:pt idx="4886">
                  <c:v>#N/A</c:v>
                </c:pt>
                <c:pt idx="4887">
                  <c:v>#N/A</c:v>
                </c:pt>
                <c:pt idx="4888">
                  <c:v>#N/A</c:v>
                </c:pt>
                <c:pt idx="4889">
                  <c:v>#N/A</c:v>
                </c:pt>
                <c:pt idx="4890">
                  <c:v>#N/A</c:v>
                </c:pt>
                <c:pt idx="4891">
                  <c:v>#N/A</c:v>
                </c:pt>
                <c:pt idx="4892">
                  <c:v>#N/A</c:v>
                </c:pt>
                <c:pt idx="4893">
                  <c:v>#N/A</c:v>
                </c:pt>
                <c:pt idx="4894">
                  <c:v>#N/A</c:v>
                </c:pt>
                <c:pt idx="4895">
                  <c:v>#N/A</c:v>
                </c:pt>
                <c:pt idx="4896">
                  <c:v>#N/A</c:v>
                </c:pt>
                <c:pt idx="4897">
                  <c:v>#N/A</c:v>
                </c:pt>
                <c:pt idx="4898">
                  <c:v>#N/A</c:v>
                </c:pt>
                <c:pt idx="4899">
                  <c:v>#N/A</c:v>
                </c:pt>
                <c:pt idx="4900">
                  <c:v>#N/A</c:v>
                </c:pt>
                <c:pt idx="4901">
                  <c:v>#N/A</c:v>
                </c:pt>
                <c:pt idx="4902">
                  <c:v>#N/A</c:v>
                </c:pt>
                <c:pt idx="4903">
                  <c:v>#N/A</c:v>
                </c:pt>
                <c:pt idx="4904">
                  <c:v>#N/A</c:v>
                </c:pt>
                <c:pt idx="4905">
                  <c:v>#N/A</c:v>
                </c:pt>
                <c:pt idx="4906">
                  <c:v>#N/A</c:v>
                </c:pt>
                <c:pt idx="4907">
                  <c:v>#N/A</c:v>
                </c:pt>
                <c:pt idx="4908">
                  <c:v>#N/A</c:v>
                </c:pt>
                <c:pt idx="4909">
                  <c:v>#N/A</c:v>
                </c:pt>
                <c:pt idx="4910">
                  <c:v>#N/A</c:v>
                </c:pt>
                <c:pt idx="4911">
                  <c:v>#N/A</c:v>
                </c:pt>
                <c:pt idx="4912">
                  <c:v>#N/A</c:v>
                </c:pt>
                <c:pt idx="4913">
                  <c:v>#N/A</c:v>
                </c:pt>
                <c:pt idx="4914">
                  <c:v>#N/A</c:v>
                </c:pt>
                <c:pt idx="4915">
                  <c:v>#N/A</c:v>
                </c:pt>
                <c:pt idx="4916">
                  <c:v>#N/A</c:v>
                </c:pt>
                <c:pt idx="4917">
                  <c:v>#N/A</c:v>
                </c:pt>
                <c:pt idx="4918">
                  <c:v>#N/A</c:v>
                </c:pt>
                <c:pt idx="4919">
                  <c:v>#N/A</c:v>
                </c:pt>
                <c:pt idx="4920">
                  <c:v>#N/A</c:v>
                </c:pt>
                <c:pt idx="4921">
                  <c:v>#N/A</c:v>
                </c:pt>
                <c:pt idx="4922">
                  <c:v>#N/A</c:v>
                </c:pt>
                <c:pt idx="4923">
                  <c:v>#N/A</c:v>
                </c:pt>
                <c:pt idx="4924">
                  <c:v>#N/A</c:v>
                </c:pt>
                <c:pt idx="4925">
                  <c:v>#N/A</c:v>
                </c:pt>
                <c:pt idx="4926">
                  <c:v>#N/A</c:v>
                </c:pt>
                <c:pt idx="4927">
                  <c:v>#N/A</c:v>
                </c:pt>
                <c:pt idx="4928">
                  <c:v>#N/A</c:v>
                </c:pt>
                <c:pt idx="4929">
                  <c:v>#N/A</c:v>
                </c:pt>
                <c:pt idx="4930">
                  <c:v>#N/A</c:v>
                </c:pt>
                <c:pt idx="4931">
                  <c:v>#N/A</c:v>
                </c:pt>
                <c:pt idx="4932">
                  <c:v>#N/A</c:v>
                </c:pt>
                <c:pt idx="4933">
                  <c:v>#N/A</c:v>
                </c:pt>
                <c:pt idx="4934">
                  <c:v>#N/A</c:v>
                </c:pt>
                <c:pt idx="4935">
                  <c:v>#N/A</c:v>
                </c:pt>
                <c:pt idx="4936">
                  <c:v>#N/A</c:v>
                </c:pt>
                <c:pt idx="4937">
                  <c:v>#N/A</c:v>
                </c:pt>
                <c:pt idx="4938">
                  <c:v>#N/A</c:v>
                </c:pt>
                <c:pt idx="4939">
                  <c:v>#N/A</c:v>
                </c:pt>
                <c:pt idx="4940">
                  <c:v>#N/A</c:v>
                </c:pt>
                <c:pt idx="4941">
                  <c:v>#N/A</c:v>
                </c:pt>
                <c:pt idx="4942">
                  <c:v>#N/A</c:v>
                </c:pt>
                <c:pt idx="4943">
                  <c:v>#N/A</c:v>
                </c:pt>
                <c:pt idx="4944">
                  <c:v>#N/A</c:v>
                </c:pt>
                <c:pt idx="4945">
                  <c:v>#N/A</c:v>
                </c:pt>
                <c:pt idx="4946">
                  <c:v>#N/A</c:v>
                </c:pt>
                <c:pt idx="4947">
                  <c:v>#N/A</c:v>
                </c:pt>
                <c:pt idx="4948">
                  <c:v>#N/A</c:v>
                </c:pt>
                <c:pt idx="4949">
                  <c:v>#N/A</c:v>
                </c:pt>
                <c:pt idx="4950">
                  <c:v>#N/A</c:v>
                </c:pt>
                <c:pt idx="4951">
                  <c:v>#N/A</c:v>
                </c:pt>
                <c:pt idx="4952">
                  <c:v>#N/A</c:v>
                </c:pt>
                <c:pt idx="4953">
                  <c:v>#N/A</c:v>
                </c:pt>
                <c:pt idx="4954">
                  <c:v>#N/A</c:v>
                </c:pt>
                <c:pt idx="4955">
                  <c:v>#N/A</c:v>
                </c:pt>
                <c:pt idx="4956">
                  <c:v>#N/A</c:v>
                </c:pt>
                <c:pt idx="4957">
                  <c:v>#N/A</c:v>
                </c:pt>
                <c:pt idx="4958">
                  <c:v>#N/A</c:v>
                </c:pt>
                <c:pt idx="4959">
                  <c:v>#N/A</c:v>
                </c:pt>
                <c:pt idx="4960">
                  <c:v>#N/A</c:v>
                </c:pt>
                <c:pt idx="4961">
                  <c:v>#N/A</c:v>
                </c:pt>
                <c:pt idx="4962">
                  <c:v>#N/A</c:v>
                </c:pt>
                <c:pt idx="4963">
                  <c:v>#N/A</c:v>
                </c:pt>
                <c:pt idx="4964">
                  <c:v>#N/A</c:v>
                </c:pt>
                <c:pt idx="4965">
                  <c:v>#N/A</c:v>
                </c:pt>
                <c:pt idx="4966">
                  <c:v>#N/A</c:v>
                </c:pt>
                <c:pt idx="4967">
                  <c:v>#N/A</c:v>
                </c:pt>
                <c:pt idx="4968">
                  <c:v>#N/A</c:v>
                </c:pt>
                <c:pt idx="4969">
                  <c:v>#N/A</c:v>
                </c:pt>
                <c:pt idx="4970">
                  <c:v>#N/A</c:v>
                </c:pt>
                <c:pt idx="4971">
                  <c:v>#N/A</c:v>
                </c:pt>
                <c:pt idx="4972">
                  <c:v>#N/A</c:v>
                </c:pt>
                <c:pt idx="4973">
                  <c:v>#N/A</c:v>
                </c:pt>
                <c:pt idx="4974">
                  <c:v>#N/A</c:v>
                </c:pt>
                <c:pt idx="4975">
                  <c:v>#N/A</c:v>
                </c:pt>
                <c:pt idx="4976">
                  <c:v>#N/A</c:v>
                </c:pt>
                <c:pt idx="4977">
                  <c:v>#N/A</c:v>
                </c:pt>
                <c:pt idx="4978">
                  <c:v>#N/A</c:v>
                </c:pt>
                <c:pt idx="4979">
                  <c:v>#N/A</c:v>
                </c:pt>
                <c:pt idx="4980">
                  <c:v>#N/A</c:v>
                </c:pt>
                <c:pt idx="4981">
                  <c:v>#N/A</c:v>
                </c:pt>
                <c:pt idx="4982">
                  <c:v>#N/A</c:v>
                </c:pt>
                <c:pt idx="4983">
                  <c:v>#N/A</c:v>
                </c:pt>
                <c:pt idx="4984">
                  <c:v>#N/A</c:v>
                </c:pt>
                <c:pt idx="4985">
                  <c:v>#N/A</c:v>
                </c:pt>
                <c:pt idx="4986">
                  <c:v>#N/A</c:v>
                </c:pt>
                <c:pt idx="4987">
                  <c:v>#N/A</c:v>
                </c:pt>
                <c:pt idx="4988">
                  <c:v>#N/A</c:v>
                </c:pt>
                <c:pt idx="4989">
                  <c:v>#N/A</c:v>
                </c:pt>
                <c:pt idx="4990">
                  <c:v>#N/A</c:v>
                </c:pt>
                <c:pt idx="4991">
                  <c:v>#N/A</c:v>
                </c:pt>
                <c:pt idx="4992">
                  <c:v>#N/A</c:v>
                </c:pt>
                <c:pt idx="4993">
                  <c:v>#N/A</c:v>
                </c:pt>
                <c:pt idx="4994">
                  <c:v>#N/A</c:v>
                </c:pt>
                <c:pt idx="4995">
                  <c:v>#N/A</c:v>
                </c:pt>
                <c:pt idx="4996">
                  <c:v>#N/A</c:v>
                </c:pt>
                <c:pt idx="4997">
                  <c:v>#N/A</c:v>
                </c:pt>
                <c:pt idx="4998">
                  <c:v>#N/A</c:v>
                </c:pt>
                <c:pt idx="4999">
                  <c:v>0.19011198798832485</c:v>
                </c:pt>
                <c:pt idx="5000">
                  <c:v>#N/A</c:v>
                </c:pt>
                <c:pt idx="5001">
                  <c:v>#N/A</c:v>
                </c:pt>
                <c:pt idx="5002">
                  <c:v>#N/A</c:v>
                </c:pt>
                <c:pt idx="5003">
                  <c:v>#N/A</c:v>
                </c:pt>
                <c:pt idx="5004">
                  <c:v>#N/A</c:v>
                </c:pt>
                <c:pt idx="5005">
                  <c:v>#N/A</c:v>
                </c:pt>
                <c:pt idx="5006">
                  <c:v>#N/A</c:v>
                </c:pt>
                <c:pt idx="5007">
                  <c:v>#N/A</c:v>
                </c:pt>
                <c:pt idx="5008">
                  <c:v>#N/A</c:v>
                </c:pt>
                <c:pt idx="5009">
                  <c:v>#N/A</c:v>
                </c:pt>
                <c:pt idx="5010">
                  <c:v>#N/A</c:v>
                </c:pt>
                <c:pt idx="5011">
                  <c:v>#N/A</c:v>
                </c:pt>
                <c:pt idx="5012">
                  <c:v>#N/A</c:v>
                </c:pt>
                <c:pt idx="5013">
                  <c:v>#N/A</c:v>
                </c:pt>
                <c:pt idx="5014">
                  <c:v>#N/A</c:v>
                </c:pt>
                <c:pt idx="5015">
                  <c:v>#N/A</c:v>
                </c:pt>
                <c:pt idx="5016">
                  <c:v>#N/A</c:v>
                </c:pt>
                <c:pt idx="5017">
                  <c:v>#N/A</c:v>
                </c:pt>
                <c:pt idx="5018">
                  <c:v>#N/A</c:v>
                </c:pt>
                <c:pt idx="5019">
                  <c:v>#N/A</c:v>
                </c:pt>
                <c:pt idx="5020">
                  <c:v>#N/A</c:v>
                </c:pt>
                <c:pt idx="5021">
                  <c:v>#N/A</c:v>
                </c:pt>
                <c:pt idx="5022">
                  <c:v>#N/A</c:v>
                </c:pt>
                <c:pt idx="5023">
                  <c:v>#N/A</c:v>
                </c:pt>
                <c:pt idx="5024">
                  <c:v>#N/A</c:v>
                </c:pt>
                <c:pt idx="5025">
                  <c:v>#N/A</c:v>
                </c:pt>
                <c:pt idx="5026">
                  <c:v>#N/A</c:v>
                </c:pt>
                <c:pt idx="5027">
                  <c:v>#N/A</c:v>
                </c:pt>
                <c:pt idx="5028">
                  <c:v>#N/A</c:v>
                </c:pt>
                <c:pt idx="5029">
                  <c:v>#N/A</c:v>
                </c:pt>
                <c:pt idx="5030">
                  <c:v>#N/A</c:v>
                </c:pt>
                <c:pt idx="5031">
                  <c:v>#N/A</c:v>
                </c:pt>
                <c:pt idx="5032">
                  <c:v>#N/A</c:v>
                </c:pt>
                <c:pt idx="5033">
                  <c:v>#N/A</c:v>
                </c:pt>
                <c:pt idx="5034">
                  <c:v>#N/A</c:v>
                </c:pt>
                <c:pt idx="5035">
                  <c:v>#N/A</c:v>
                </c:pt>
                <c:pt idx="5036">
                  <c:v>#N/A</c:v>
                </c:pt>
                <c:pt idx="5037">
                  <c:v>#N/A</c:v>
                </c:pt>
                <c:pt idx="5038">
                  <c:v>#N/A</c:v>
                </c:pt>
                <c:pt idx="5039">
                  <c:v>#N/A</c:v>
                </c:pt>
                <c:pt idx="5040">
                  <c:v>#N/A</c:v>
                </c:pt>
                <c:pt idx="5041">
                  <c:v>#N/A</c:v>
                </c:pt>
                <c:pt idx="5042">
                  <c:v>#N/A</c:v>
                </c:pt>
                <c:pt idx="5043">
                  <c:v>#N/A</c:v>
                </c:pt>
                <c:pt idx="5044">
                  <c:v>#N/A</c:v>
                </c:pt>
                <c:pt idx="5045">
                  <c:v>#N/A</c:v>
                </c:pt>
                <c:pt idx="5046">
                  <c:v>#N/A</c:v>
                </c:pt>
                <c:pt idx="5047">
                  <c:v>#N/A</c:v>
                </c:pt>
                <c:pt idx="5048">
                  <c:v>#N/A</c:v>
                </c:pt>
                <c:pt idx="5049">
                  <c:v>#N/A</c:v>
                </c:pt>
                <c:pt idx="5050">
                  <c:v>#N/A</c:v>
                </c:pt>
                <c:pt idx="5051">
                  <c:v>#N/A</c:v>
                </c:pt>
                <c:pt idx="5052">
                  <c:v>#N/A</c:v>
                </c:pt>
                <c:pt idx="5053">
                  <c:v>#N/A</c:v>
                </c:pt>
                <c:pt idx="5054">
                  <c:v>#N/A</c:v>
                </c:pt>
                <c:pt idx="5055">
                  <c:v>#N/A</c:v>
                </c:pt>
                <c:pt idx="5056">
                  <c:v>#N/A</c:v>
                </c:pt>
                <c:pt idx="5057">
                  <c:v>#N/A</c:v>
                </c:pt>
                <c:pt idx="5058">
                  <c:v>#N/A</c:v>
                </c:pt>
                <c:pt idx="5059">
                  <c:v>#N/A</c:v>
                </c:pt>
                <c:pt idx="5060">
                  <c:v>#N/A</c:v>
                </c:pt>
                <c:pt idx="5061">
                  <c:v>#N/A</c:v>
                </c:pt>
                <c:pt idx="5062">
                  <c:v>#N/A</c:v>
                </c:pt>
                <c:pt idx="5063">
                  <c:v>#N/A</c:v>
                </c:pt>
                <c:pt idx="5064">
                  <c:v>#N/A</c:v>
                </c:pt>
                <c:pt idx="5065">
                  <c:v>#N/A</c:v>
                </c:pt>
                <c:pt idx="5066">
                  <c:v>#N/A</c:v>
                </c:pt>
                <c:pt idx="5067">
                  <c:v>#N/A</c:v>
                </c:pt>
                <c:pt idx="5068">
                  <c:v>#N/A</c:v>
                </c:pt>
                <c:pt idx="5069">
                  <c:v>#N/A</c:v>
                </c:pt>
                <c:pt idx="5070">
                  <c:v>#N/A</c:v>
                </c:pt>
                <c:pt idx="5071">
                  <c:v>#N/A</c:v>
                </c:pt>
                <c:pt idx="5072">
                  <c:v>#N/A</c:v>
                </c:pt>
                <c:pt idx="5073">
                  <c:v>#N/A</c:v>
                </c:pt>
                <c:pt idx="5074">
                  <c:v>#N/A</c:v>
                </c:pt>
                <c:pt idx="5075">
                  <c:v>#N/A</c:v>
                </c:pt>
                <c:pt idx="5076">
                  <c:v>#N/A</c:v>
                </c:pt>
                <c:pt idx="5077">
                  <c:v>#N/A</c:v>
                </c:pt>
                <c:pt idx="5078">
                  <c:v>#N/A</c:v>
                </c:pt>
                <c:pt idx="5079">
                  <c:v>#N/A</c:v>
                </c:pt>
                <c:pt idx="5080">
                  <c:v>#N/A</c:v>
                </c:pt>
                <c:pt idx="5081">
                  <c:v>#N/A</c:v>
                </c:pt>
                <c:pt idx="5082">
                  <c:v>#N/A</c:v>
                </c:pt>
                <c:pt idx="5083">
                  <c:v>#N/A</c:v>
                </c:pt>
                <c:pt idx="5084">
                  <c:v>#N/A</c:v>
                </c:pt>
                <c:pt idx="5085">
                  <c:v>#N/A</c:v>
                </c:pt>
                <c:pt idx="5086">
                  <c:v>#N/A</c:v>
                </c:pt>
                <c:pt idx="5087">
                  <c:v>#N/A</c:v>
                </c:pt>
                <c:pt idx="5088">
                  <c:v>#N/A</c:v>
                </c:pt>
                <c:pt idx="5089">
                  <c:v>#N/A</c:v>
                </c:pt>
                <c:pt idx="5090">
                  <c:v>#N/A</c:v>
                </c:pt>
                <c:pt idx="5091">
                  <c:v>#N/A</c:v>
                </c:pt>
                <c:pt idx="5092">
                  <c:v>#N/A</c:v>
                </c:pt>
                <c:pt idx="5093">
                  <c:v>#N/A</c:v>
                </c:pt>
                <c:pt idx="5094">
                  <c:v>#N/A</c:v>
                </c:pt>
                <c:pt idx="5095">
                  <c:v>#N/A</c:v>
                </c:pt>
                <c:pt idx="5096">
                  <c:v>#N/A</c:v>
                </c:pt>
                <c:pt idx="5097">
                  <c:v>#N/A</c:v>
                </c:pt>
                <c:pt idx="5098">
                  <c:v>#N/A</c:v>
                </c:pt>
                <c:pt idx="5099">
                  <c:v>#N/A</c:v>
                </c:pt>
                <c:pt idx="5100">
                  <c:v>#N/A</c:v>
                </c:pt>
                <c:pt idx="5101">
                  <c:v>#N/A</c:v>
                </c:pt>
                <c:pt idx="5102">
                  <c:v>#N/A</c:v>
                </c:pt>
                <c:pt idx="5103">
                  <c:v>#N/A</c:v>
                </c:pt>
                <c:pt idx="5104">
                  <c:v>#N/A</c:v>
                </c:pt>
                <c:pt idx="5105">
                  <c:v>#N/A</c:v>
                </c:pt>
                <c:pt idx="5106">
                  <c:v>#N/A</c:v>
                </c:pt>
                <c:pt idx="5107">
                  <c:v>#N/A</c:v>
                </c:pt>
                <c:pt idx="5108">
                  <c:v>#N/A</c:v>
                </c:pt>
                <c:pt idx="5109">
                  <c:v>#N/A</c:v>
                </c:pt>
                <c:pt idx="5110">
                  <c:v>#N/A</c:v>
                </c:pt>
                <c:pt idx="5111">
                  <c:v>#N/A</c:v>
                </c:pt>
                <c:pt idx="5112">
                  <c:v>#N/A</c:v>
                </c:pt>
                <c:pt idx="5113">
                  <c:v>#N/A</c:v>
                </c:pt>
                <c:pt idx="5114">
                  <c:v>#N/A</c:v>
                </c:pt>
                <c:pt idx="5115">
                  <c:v>#N/A</c:v>
                </c:pt>
                <c:pt idx="5116">
                  <c:v>#N/A</c:v>
                </c:pt>
                <c:pt idx="5117">
                  <c:v>#N/A</c:v>
                </c:pt>
                <c:pt idx="5118">
                  <c:v>#N/A</c:v>
                </c:pt>
                <c:pt idx="5119">
                  <c:v>#N/A</c:v>
                </c:pt>
                <c:pt idx="5120">
                  <c:v>#N/A</c:v>
                </c:pt>
                <c:pt idx="5121">
                  <c:v>#N/A</c:v>
                </c:pt>
                <c:pt idx="5122">
                  <c:v>#N/A</c:v>
                </c:pt>
                <c:pt idx="5123">
                  <c:v>#N/A</c:v>
                </c:pt>
                <c:pt idx="5124">
                  <c:v>#N/A</c:v>
                </c:pt>
                <c:pt idx="5125">
                  <c:v>#N/A</c:v>
                </c:pt>
                <c:pt idx="5126">
                  <c:v>#N/A</c:v>
                </c:pt>
                <c:pt idx="5127">
                  <c:v>#N/A</c:v>
                </c:pt>
                <c:pt idx="5128">
                  <c:v>#N/A</c:v>
                </c:pt>
                <c:pt idx="5129">
                  <c:v>#N/A</c:v>
                </c:pt>
                <c:pt idx="5130">
                  <c:v>#N/A</c:v>
                </c:pt>
                <c:pt idx="5131">
                  <c:v>#N/A</c:v>
                </c:pt>
                <c:pt idx="5132">
                  <c:v>#N/A</c:v>
                </c:pt>
                <c:pt idx="5133">
                  <c:v>#N/A</c:v>
                </c:pt>
                <c:pt idx="5134">
                  <c:v>#N/A</c:v>
                </c:pt>
                <c:pt idx="5135">
                  <c:v>#N/A</c:v>
                </c:pt>
                <c:pt idx="5136">
                  <c:v>#N/A</c:v>
                </c:pt>
                <c:pt idx="5137">
                  <c:v>#N/A</c:v>
                </c:pt>
                <c:pt idx="5138">
                  <c:v>#N/A</c:v>
                </c:pt>
                <c:pt idx="5139">
                  <c:v>#N/A</c:v>
                </c:pt>
                <c:pt idx="5140">
                  <c:v>#N/A</c:v>
                </c:pt>
                <c:pt idx="5141">
                  <c:v>#N/A</c:v>
                </c:pt>
                <c:pt idx="5142">
                  <c:v>#N/A</c:v>
                </c:pt>
                <c:pt idx="5143">
                  <c:v>#N/A</c:v>
                </c:pt>
                <c:pt idx="5144">
                  <c:v>#N/A</c:v>
                </c:pt>
                <c:pt idx="5145">
                  <c:v>#N/A</c:v>
                </c:pt>
                <c:pt idx="5146">
                  <c:v>#N/A</c:v>
                </c:pt>
                <c:pt idx="5147">
                  <c:v>#N/A</c:v>
                </c:pt>
                <c:pt idx="5148">
                  <c:v>#N/A</c:v>
                </c:pt>
                <c:pt idx="5149">
                  <c:v>#N/A</c:v>
                </c:pt>
                <c:pt idx="5150">
                  <c:v>#N/A</c:v>
                </c:pt>
                <c:pt idx="5151">
                  <c:v>#N/A</c:v>
                </c:pt>
                <c:pt idx="5152">
                  <c:v>#N/A</c:v>
                </c:pt>
                <c:pt idx="5153">
                  <c:v>#N/A</c:v>
                </c:pt>
                <c:pt idx="5154">
                  <c:v>#N/A</c:v>
                </c:pt>
                <c:pt idx="5155">
                  <c:v>#N/A</c:v>
                </c:pt>
                <c:pt idx="5156">
                  <c:v>#N/A</c:v>
                </c:pt>
                <c:pt idx="5157">
                  <c:v>#N/A</c:v>
                </c:pt>
                <c:pt idx="5158">
                  <c:v>#N/A</c:v>
                </c:pt>
                <c:pt idx="5159">
                  <c:v>#N/A</c:v>
                </c:pt>
                <c:pt idx="5160">
                  <c:v>#N/A</c:v>
                </c:pt>
                <c:pt idx="5161">
                  <c:v>#N/A</c:v>
                </c:pt>
                <c:pt idx="5162">
                  <c:v>#N/A</c:v>
                </c:pt>
                <c:pt idx="5163">
                  <c:v>#N/A</c:v>
                </c:pt>
                <c:pt idx="5164">
                  <c:v>#N/A</c:v>
                </c:pt>
                <c:pt idx="5165">
                  <c:v>#N/A</c:v>
                </c:pt>
                <c:pt idx="5166">
                  <c:v>#N/A</c:v>
                </c:pt>
                <c:pt idx="5167">
                  <c:v>#N/A</c:v>
                </c:pt>
                <c:pt idx="5168">
                  <c:v>#N/A</c:v>
                </c:pt>
                <c:pt idx="5169">
                  <c:v>#N/A</c:v>
                </c:pt>
                <c:pt idx="5170">
                  <c:v>#N/A</c:v>
                </c:pt>
                <c:pt idx="5171">
                  <c:v>#N/A</c:v>
                </c:pt>
                <c:pt idx="5172">
                  <c:v>#N/A</c:v>
                </c:pt>
                <c:pt idx="5173">
                  <c:v>#N/A</c:v>
                </c:pt>
                <c:pt idx="5174">
                  <c:v>#N/A</c:v>
                </c:pt>
                <c:pt idx="5175">
                  <c:v>#N/A</c:v>
                </c:pt>
                <c:pt idx="5176">
                  <c:v>#N/A</c:v>
                </c:pt>
                <c:pt idx="5177">
                  <c:v>#N/A</c:v>
                </c:pt>
                <c:pt idx="5178">
                  <c:v>#N/A</c:v>
                </c:pt>
                <c:pt idx="5179">
                  <c:v>#N/A</c:v>
                </c:pt>
                <c:pt idx="5180">
                  <c:v>#N/A</c:v>
                </c:pt>
                <c:pt idx="5181">
                  <c:v>#N/A</c:v>
                </c:pt>
                <c:pt idx="5182">
                  <c:v>#N/A</c:v>
                </c:pt>
                <c:pt idx="5183">
                  <c:v>#N/A</c:v>
                </c:pt>
                <c:pt idx="5184">
                  <c:v>#N/A</c:v>
                </c:pt>
                <c:pt idx="5185">
                  <c:v>#N/A</c:v>
                </c:pt>
                <c:pt idx="5186">
                  <c:v>#N/A</c:v>
                </c:pt>
                <c:pt idx="5187">
                  <c:v>#N/A</c:v>
                </c:pt>
                <c:pt idx="5188">
                  <c:v>#N/A</c:v>
                </c:pt>
                <c:pt idx="5189">
                  <c:v>#N/A</c:v>
                </c:pt>
                <c:pt idx="5190">
                  <c:v>#N/A</c:v>
                </c:pt>
                <c:pt idx="5191">
                  <c:v>#N/A</c:v>
                </c:pt>
                <c:pt idx="5192">
                  <c:v>#N/A</c:v>
                </c:pt>
                <c:pt idx="5193">
                  <c:v>#N/A</c:v>
                </c:pt>
                <c:pt idx="5194">
                  <c:v>#N/A</c:v>
                </c:pt>
                <c:pt idx="5195">
                  <c:v>#N/A</c:v>
                </c:pt>
                <c:pt idx="5196">
                  <c:v>#N/A</c:v>
                </c:pt>
                <c:pt idx="5197">
                  <c:v>#N/A</c:v>
                </c:pt>
                <c:pt idx="5198">
                  <c:v>#N/A</c:v>
                </c:pt>
                <c:pt idx="5199">
                  <c:v>#N/A</c:v>
                </c:pt>
              </c:numCache>
            </c:numRef>
          </c:yVal>
          <c:smooth val="0"/>
        </c:ser>
        <c:ser>
          <c:idx val="4"/>
          <c:order val="4"/>
          <c:tx>
            <c:strRef>
              <c:f>Table!$J$2</c:f>
              <c:strCache>
                <c:ptCount val="1"/>
                <c:pt idx="0">
                  <c:v>Predict current</c:v>
                </c:pt>
              </c:strCache>
            </c:strRef>
          </c:tx>
          <c:spPr>
            <a:ln w="25400" cap="rnd">
              <a:noFill/>
              <a:round/>
            </a:ln>
            <a:effectLst/>
          </c:spPr>
          <c:marker>
            <c:symbol val="triangle"/>
            <c:size val="5"/>
            <c:spPr>
              <a:solidFill>
                <a:schemeClr val="accent5"/>
              </a:solidFill>
              <a:ln w="9525">
                <a:solidFill>
                  <a:schemeClr val="accent5"/>
                </a:solidFill>
              </a:ln>
              <a:effectLst/>
            </c:spPr>
          </c:marker>
          <c:xVal>
            <c:numRef>
              <c:f>Table!$A$3:$A$5202</c:f>
              <c:numCache>
                <c:formatCode>0.00</c:formatCode>
                <c:ptCount val="5200"/>
                <c:pt idx="0">
                  <c:v>0.01</c:v>
                </c:pt>
                <c:pt idx="1">
                  <c:v>0.02</c:v>
                </c:pt>
                <c:pt idx="2">
                  <c:v>0.03</c:v>
                </c:pt>
                <c:pt idx="3">
                  <c:v>0.04</c:v>
                </c:pt>
                <c:pt idx="4">
                  <c:v>0.05</c:v>
                </c:pt>
                <c:pt idx="5">
                  <c:v>0.06</c:v>
                </c:pt>
                <c:pt idx="6">
                  <c:v>7.0000000000000007E-2</c:v>
                </c:pt>
                <c:pt idx="7">
                  <c:v>0.08</c:v>
                </c:pt>
                <c:pt idx="8">
                  <c:v>0.09</c:v>
                </c:pt>
                <c:pt idx="9">
                  <c:v>0.1</c:v>
                </c:pt>
                <c:pt idx="10">
                  <c:v>0.11</c:v>
                </c:pt>
                <c:pt idx="11">
                  <c:v>0.12</c:v>
                </c:pt>
                <c:pt idx="12">
                  <c:v>0.13</c:v>
                </c:pt>
                <c:pt idx="13">
                  <c:v>0.14000000000000001</c:v>
                </c:pt>
                <c:pt idx="14">
                  <c:v>0.15</c:v>
                </c:pt>
                <c:pt idx="15">
                  <c:v>0.16</c:v>
                </c:pt>
                <c:pt idx="16">
                  <c:v>0.17</c:v>
                </c:pt>
                <c:pt idx="17">
                  <c:v>0.18</c:v>
                </c:pt>
                <c:pt idx="18">
                  <c:v>0.19</c:v>
                </c:pt>
                <c:pt idx="19">
                  <c:v>0.2</c:v>
                </c:pt>
                <c:pt idx="20">
                  <c:v>0.21</c:v>
                </c:pt>
                <c:pt idx="21">
                  <c:v>0.22</c:v>
                </c:pt>
                <c:pt idx="22">
                  <c:v>0.23</c:v>
                </c:pt>
                <c:pt idx="23">
                  <c:v>0.24</c:v>
                </c:pt>
                <c:pt idx="24">
                  <c:v>0.25</c:v>
                </c:pt>
                <c:pt idx="25">
                  <c:v>0.26</c:v>
                </c:pt>
                <c:pt idx="26">
                  <c:v>0.27</c:v>
                </c:pt>
                <c:pt idx="27">
                  <c:v>0.28000000000000003</c:v>
                </c:pt>
                <c:pt idx="28">
                  <c:v>0.28999999999999998</c:v>
                </c:pt>
                <c:pt idx="29">
                  <c:v>0.3</c:v>
                </c:pt>
                <c:pt idx="30">
                  <c:v>0.31</c:v>
                </c:pt>
                <c:pt idx="31">
                  <c:v>0.32</c:v>
                </c:pt>
                <c:pt idx="32">
                  <c:v>0.33</c:v>
                </c:pt>
                <c:pt idx="33">
                  <c:v>0.34</c:v>
                </c:pt>
                <c:pt idx="34">
                  <c:v>0.35</c:v>
                </c:pt>
                <c:pt idx="35">
                  <c:v>0.36</c:v>
                </c:pt>
                <c:pt idx="36">
                  <c:v>0.37</c:v>
                </c:pt>
                <c:pt idx="37">
                  <c:v>0.38</c:v>
                </c:pt>
                <c:pt idx="38">
                  <c:v>0.39</c:v>
                </c:pt>
                <c:pt idx="39">
                  <c:v>0.4</c:v>
                </c:pt>
                <c:pt idx="40">
                  <c:v>0.41</c:v>
                </c:pt>
                <c:pt idx="41">
                  <c:v>0.42</c:v>
                </c:pt>
                <c:pt idx="42">
                  <c:v>0.43</c:v>
                </c:pt>
                <c:pt idx="43">
                  <c:v>0.44</c:v>
                </c:pt>
                <c:pt idx="44">
                  <c:v>0.45</c:v>
                </c:pt>
                <c:pt idx="45">
                  <c:v>0.46</c:v>
                </c:pt>
                <c:pt idx="46">
                  <c:v>0.47</c:v>
                </c:pt>
                <c:pt idx="47">
                  <c:v>0.48</c:v>
                </c:pt>
                <c:pt idx="48">
                  <c:v>0.49</c:v>
                </c:pt>
                <c:pt idx="49">
                  <c:v>0.5</c:v>
                </c:pt>
                <c:pt idx="50">
                  <c:v>0.51</c:v>
                </c:pt>
                <c:pt idx="51">
                  <c:v>0.52</c:v>
                </c:pt>
                <c:pt idx="52">
                  <c:v>0.53</c:v>
                </c:pt>
                <c:pt idx="53">
                  <c:v>0.54</c:v>
                </c:pt>
                <c:pt idx="54">
                  <c:v>0.55000000000000004</c:v>
                </c:pt>
                <c:pt idx="55">
                  <c:v>0.56000000000000005</c:v>
                </c:pt>
                <c:pt idx="56">
                  <c:v>0.56999999999999995</c:v>
                </c:pt>
                <c:pt idx="57">
                  <c:v>0.57999999999999996</c:v>
                </c:pt>
                <c:pt idx="58">
                  <c:v>0.59</c:v>
                </c:pt>
                <c:pt idx="59">
                  <c:v>0.6</c:v>
                </c:pt>
                <c:pt idx="60">
                  <c:v>0.61</c:v>
                </c:pt>
                <c:pt idx="61">
                  <c:v>0.62</c:v>
                </c:pt>
                <c:pt idx="62">
                  <c:v>0.63</c:v>
                </c:pt>
                <c:pt idx="63">
                  <c:v>0.64</c:v>
                </c:pt>
                <c:pt idx="64">
                  <c:v>0.65</c:v>
                </c:pt>
                <c:pt idx="65">
                  <c:v>0.66</c:v>
                </c:pt>
                <c:pt idx="66">
                  <c:v>0.67</c:v>
                </c:pt>
                <c:pt idx="67">
                  <c:v>0.68</c:v>
                </c:pt>
                <c:pt idx="68">
                  <c:v>0.69</c:v>
                </c:pt>
                <c:pt idx="69">
                  <c:v>0.7</c:v>
                </c:pt>
                <c:pt idx="70">
                  <c:v>0.71</c:v>
                </c:pt>
                <c:pt idx="71">
                  <c:v>0.72</c:v>
                </c:pt>
                <c:pt idx="72">
                  <c:v>0.73</c:v>
                </c:pt>
                <c:pt idx="73">
                  <c:v>0.74</c:v>
                </c:pt>
                <c:pt idx="74">
                  <c:v>0.75</c:v>
                </c:pt>
                <c:pt idx="75">
                  <c:v>0.76</c:v>
                </c:pt>
                <c:pt idx="76">
                  <c:v>0.77</c:v>
                </c:pt>
                <c:pt idx="77">
                  <c:v>0.78</c:v>
                </c:pt>
                <c:pt idx="78">
                  <c:v>0.79</c:v>
                </c:pt>
                <c:pt idx="79">
                  <c:v>0.8</c:v>
                </c:pt>
                <c:pt idx="80">
                  <c:v>0.81</c:v>
                </c:pt>
                <c:pt idx="81">
                  <c:v>0.82</c:v>
                </c:pt>
                <c:pt idx="82">
                  <c:v>0.83</c:v>
                </c:pt>
                <c:pt idx="83">
                  <c:v>0.84</c:v>
                </c:pt>
                <c:pt idx="84">
                  <c:v>0.85</c:v>
                </c:pt>
                <c:pt idx="85">
                  <c:v>0.86</c:v>
                </c:pt>
                <c:pt idx="86">
                  <c:v>0.87</c:v>
                </c:pt>
                <c:pt idx="87">
                  <c:v>0.88</c:v>
                </c:pt>
                <c:pt idx="88">
                  <c:v>0.89</c:v>
                </c:pt>
                <c:pt idx="89">
                  <c:v>0.9</c:v>
                </c:pt>
                <c:pt idx="90">
                  <c:v>0.91</c:v>
                </c:pt>
                <c:pt idx="91">
                  <c:v>0.92</c:v>
                </c:pt>
                <c:pt idx="92">
                  <c:v>0.93</c:v>
                </c:pt>
                <c:pt idx="93">
                  <c:v>0.94</c:v>
                </c:pt>
                <c:pt idx="94">
                  <c:v>0.95</c:v>
                </c:pt>
                <c:pt idx="95">
                  <c:v>0.96</c:v>
                </c:pt>
                <c:pt idx="96">
                  <c:v>0.97</c:v>
                </c:pt>
                <c:pt idx="97">
                  <c:v>0.98</c:v>
                </c:pt>
                <c:pt idx="98">
                  <c:v>0.99</c:v>
                </c:pt>
                <c:pt idx="99">
                  <c:v>1</c:v>
                </c:pt>
                <c:pt idx="100">
                  <c:v>1.01</c:v>
                </c:pt>
                <c:pt idx="101">
                  <c:v>1.02</c:v>
                </c:pt>
                <c:pt idx="102">
                  <c:v>1.03</c:v>
                </c:pt>
                <c:pt idx="103">
                  <c:v>1.04</c:v>
                </c:pt>
                <c:pt idx="104">
                  <c:v>1.05</c:v>
                </c:pt>
                <c:pt idx="105">
                  <c:v>1.06</c:v>
                </c:pt>
                <c:pt idx="106">
                  <c:v>1.07</c:v>
                </c:pt>
                <c:pt idx="107">
                  <c:v>1.08</c:v>
                </c:pt>
                <c:pt idx="108">
                  <c:v>1.0900000000000001</c:v>
                </c:pt>
                <c:pt idx="109">
                  <c:v>1.1000000000000001</c:v>
                </c:pt>
                <c:pt idx="110">
                  <c:v>1.1100000000000001</c:v>
                </c:pt>
                <c:pt idx="111">
                  <c:v>1.1200000000000001</c:v>
                </c:pt>
                <c:pt idx="112">
                  <c:v>1.1299999999999999</c:v>
                </c:pt>
                <c:pt idx="113">
                  <c:v>1.1399999999999999</c:v>
                </c:pt>
                <c:pt idx="114">
                  <c:v>1.1499999999999999</c:v>
                </c:pt>
                <c:pt idx="115">
                  <c:v>1.1599999999999999</c:v>
                </c:pt>
                <c:pt idx="116">
                  <c:v>1.17</c:v>
                </c:pt>
                <c:pt idx="117">
                  <c:v>1.18</c:v>
                </c:pt>
                <c:pt idx="118">
                  <c:v>1.19</c:v>
                </c:pt>
                <c:pt idx="119">
                  <c:v>1.2</c:v>
                </c:pt>
                <c:pt idx="120">
                  <c:v>1.21</c:v>
                </c:pt>
                <c:pt idx="121">
                  <c:v>1.22</c:v>
                </c:pt>
                <c:pt idx="122">
                  <c:v>1.23</c:v>
                </c:pt>
                <c:pt idx="123">
                  <c:v>1.24</c:v>
                </c:pt>
                <c:pt idx="124">
                  <c:v>1.25</c:v>
                </c:pt>
                <c:pt idx="125">
                  <c:v>1.26</c:v>
                </c:pt>
                <c:pt idx="126">
                  <c:v>1.27</c:v>
                </c:pt>
                <c:pt idx="127">
                  <c:v>1.28</c:v>
                </c:pt>
                <c:pt idx="128">
                  <c:v>1.29</c:v>
                </c:pt>
                <c:pt idx="129">
                  <c:v>1.3</c:v>
                </c:pt>
                <c:pt idx="130">
                  <c:v>1.31</c:v>
                </c:pt>
                <c:pt idx="131">
                  <c:v>1.32</c:v>
                </c:pt>
                <c:pt idx="132">
                  <c:v>1.33</c:v>
                </c:pt>
                <c:pt idx="133">
                  <c:v>1.34</c:v>
                </c:pt>
                <c:pt idx="134">
                  <c:v>1.35</c:v>
                </c:pt>
                <c:pt idx="135">
                  <c:v>1.36</c:v>
                </c:pt>
                <c:pt idx="136">
                  <c:v>1.37</c:v>
                </c:pt>
                <c:pt idx="137">
                  <c:v>1.38</c:v>
                </c:pt>
                <c:pt idx="138">
                  <c:v>1.39</c:v>
                </c:pt>
                <c:pt idx="139">
                  <c:v>1.4</c:v>
                </c:pt>
                <c:pt idx="140">
                  <c:v>1.41</c:v>
                </c:pt>
                <c:pt idx="141">
                  <c:v>1.42</c:v>
                </c:pt>
                <c:pt idx="142">
                  <c:v>1.43</c:v>
                </c:pt>
                <c:pt idx="143">
                  <c:v>1.44</c:v>
                </c:pt>
                <c:pt idx="144">
                  <c:v>1.45</c:v>
                </c:pt>
                <c:pt idx="145">
                  <c:v>1.46</c:v>
                </c:pt>
                <c:pt idx="146">
                  <c:v>1.47</c:v>
                </c:pt>
                <c:pt idx="147">
                  <c:v>1.48</c:v>
                </c:pt>
                <c:pt idx="148">
                  <c:v>1.49</c:v>
                </c:pt>
                <c:pt idx="149">
                  <c:v>1.5</c:v>
                </c:pt>
                <c:pt idx="150">
                  <c:v>1.51</c:v>
                </c:pt>
                <c:pt idx="151">
                  <c:v>1.52</c:v>
                </c:pt>
                <c:pt idx="152">
                  <c:v>1.53</c:v>
                </c:pt>
                <c:pt idx="153">
                  <c:v>1.54</c:v>
                </c:pt>
                <c:pt idx="154">
                  <c:v>1.55</c:v>
                </c:pt>
                <c:pt idx="155">
                  <c:v>1.56</c:v>
                </c:pt>
                <c:pt idx="156">
                  <c:v>1.57</c:v>
                </c:pt>
                <c:pt idx="157">
                  <c:v>1.58</c:v>
                </c:pt>
                <c:pt idx="158">
                  <c:v>1.59</c:v>
                </c:pt>
                <c:pt idx="159">
                  <c:v>1.6</c:v>
                </c:pt>
                <c:pt idx="160">
                  <c:v>1.61</c:v>
                </c:pt>
                <c:pt idx="161">
                  <c:v>1.62</c:v>
                </c:pt>
                <c:pt idx="162">
                  <c:v>1.63</c:v>
                </c:pt>
                <c:pt idx="163">
                  <c:v>1.64</c:v>
                </c:pt>
                <c:pt idx="164">
                  <c:v>1.65</c:v>
                </c:pt>
                <c:pt idx="165">
                  <c:v>1.66</c:v>
                </c:pt>
                <c:pt idx="166">
                  <c:v>1.67</c:v>
                </c:pt>
                <c:pt idx="167">
                  <c:v>1.68</c:v>
                </c:pt>
                <c:pt idx="168">
                  <c:v>1.69</c:v>
                </c:pt>
                <c:pt idx="169">
                  <c:v>1.7</c:v>
                </c:pt>
                <c:pt idx="170">
                  <c:v>1.71</c:v>
                </c:pt>
                <c:pt idx="171">
                  <c:v>1.72</c:v>
                </c:pt>
                <c:pt idx="172">
                  <c:v>1.73</c:v>
                </c:pt>
                <c:pt idx="173">
                  <c:v>1.74</c:v>
                </c:pt>
                <c:pt idx="174">
                  <c:v>1.75</c:v>
                </c:pt>
                <c:pt idx="175">
                  <c:v>1.76</c:v>
                </c:pt>
                <c:pt idx="176">
                  <c:v>1.77</c:v>
                </c:pt>
                <c:pt idx="177">
                  <c:v>1.78</c:v>
                </c:pt>
                <c:pt idx="178">
                  <c:v>1.79</c:v>
                </c:pt>
                <c:pt idx="179">
                  <c:v>1.8</c:v>
                </c:pt>
                <c:pt idx="180">
                  <c:v>1.81</c:v>
                </c:pt>
                <c:pt idx="181">
                  <c:v>1.82</c:v>
                </c:pt>
                <c:pt idx="182">
                  <c:v>1.83</c:v>
                </c:pt>
                <c:pt idx="183">
                  <c:v>1.84</c:v>
                </c:pt>
                <c:pt idx="184">
                  <c:v>1.85</c:v>
                </c:pt>
                <c:pt idx="185">
                  <c:v>1.86</c:v>
                </c:pt>
                <c:pt idx="186">
                  <c:v>1.87</c:v>
                </c:pt>
                <c:pt idx="187">
                  <c:v>1.88</c:v>
                </c:pt>
                <c:pt idx="188">
                  <c:v>1.89</c:v>
                </c:pt>
                <c:pt idx="189">
                  <c:v>1.9</c:v>
                </c:pt>
                <c:pt idx="190">
                  <c:v>1.91</c:v>
                </c:pt>
                <c:pt idx="191">
                  <c:v>1.92</c:v>
                </c:pt>
                <c:pt idx="192">
                  <c:v>1.93</c:v>
                </c:pt>
                <c:pt idx="193">
                  <c:v>1.94</c:v>
                </c:pt>
                <c:pt idx="194">
                  <c:v>1.95</c:v>
                </c:pt>
                <c:pt idx="195">
                  <c:v>1.96</c:v>
                </c:pt>
                <c:pt idx="196">
                  <c:v>1.97</c:v>
                </c:pt>
                <c:pt idx="197">
                  <c:v>1.98</c:v>
                </c:pt>
                <c:pt idx="198">
                  <c:v>1.99</c:v>
                </c:pt>
                <c:pt idx="199">
                  <c:v>2</c:v>
                </c:pt>
                <c:pt idx="200">
                  <c:v>2.0099999999999998</c:v>
                </c:pt>
                <c:pt idx="201">
                  <c:v>2.02</c:v>
                </c:pt>
                <c:pt idx="202">
                  <c:v>2.0299999999999998</c:v>
                </c:pt>
                <c:pt idx="203">
                  <c:v>2.04</c:v>
                </c:pt>
                <c:pt idx="204">
                  <c:v>2.0499999999999998</c:v>
                </c:pt>
                <c:pt idx="205">
                  <c:v>2.06</c:v>
                </c:pt>
                <c:pt idx="206">
                  <c:v>2.0699999999999998</c:v>
                </c:pt>
                <c:pt idx="207">
                  <c:v>2.08</c:v>
                </c:pt>
                <c:pt idx="208">
                  <c:v>2.09</c:v>
                </c:pt>
                <c:pt idx="209">
                  <c:v>2.1</c:v>
                </c:pt>
                <c:pt idx="210">
                  <c:v>2.11</c:v>
                </c:pt>
                <c:pt idx="211">
                  <c:v>2.12</c:v>
                </c:pt>
                <c:pt idx="212">
                  <c:v>2.13</c:v>
                </c:pt>
                <c:pt idx="213">
                  <c:v>2.14</c:v>
                </c:pt>
                <c:pt idx="214">
                  <c:v>2.15</c:v>
                </c:pt>
                <c:pt idx="215">
                  <c:v>2.16</c:v>
                </c:pt>
                <c:pt idx="216">
                  <c:v>2.17</c:v>
                </c:pt>
                <c:pt idx="217">
                  <c:v>2.1800000000000002</c:v>
                </c:pt>
                <c:pt idx="218">
                  <c:v>2.19</c:v>
                </c:pt>
                <c:pt idx="219">
                  <c:v>2.2000000000000002</c:v>
                </c:pt>
                <c:pt idx="220">
                  <c:v>2.21</c:v>
                </c:pt>
                <c:pt idx="221">
                  <c:v>2.2200000000000002</c:v>
                </c:pt>
                <c:pt idx="222">
                  <c:v>2.23</c:v>
                </c:pt>
                <c:pt idx="223">
                  <c:v>2.2400000000000002</c:v>
                </c:pt>
                <c:pt idx="224">
                  <c:v>2.25</c:v>
                </c:pt>
                <c:pt idx="225">
                  <c:v>2.2599999999999998</c:v>
                </c:pt>
                <c:pt idx="226">
                  <c:v>2.27</c:v>
                </c:pt>
                <c:pt idx="227">
                  <c:v>2.2799999999999998</c:v>
                </c:pt>
                <c:pt idx="228">
                  <c:v>2.29</c:v>
                </c:pt>
                <c:pt idx="229">
                  <c:v>2.2999999999999998</c:v>
                </c:pt>
                <c:pt idx="230">
                  <c:v>2.31</c:v>
                </c:pt>
                <c:pt idx="231">
                  <c:v>2.3199999999999998</c:v>
                </c:pt>
                <c:pt idx="232">
                  <c:v>2.33</c:v>
                </c:pt>
                <c:pt idx="233">
                  <c:v>2.34</c:v>
                </c:pt>
                <c:pt idx="234">
                  <c:v>2.35</c:v>
                </c:pt>
                <c:pt idx="235">
                  <c:v>2.36</c:v>
                </c:pt>
                <c:pt idx="236">
                  <c:v>2.37</c:v>
                </c:pt>
                <c:pt idx="237">
                  <c:v>2.38</c:v>
                </c:pt>
                <c:pt idx="238">
                  <c:v>2.39</c:v>
                </c:pt>
                <c:pt idx="239">
                  <c:v>2.4</c:v>
                </c:pt>
                <c:pt idx="240">
                  <c:v>2.41</c:v>
                </c:pt>
                <c:pt idx="241">
                  <c:v>2.42</c:v>
                </c:pt>
                <c:pt idx="242">
                  <c:v>2.4300000000000002</c:v>
                </c:pt>
                <c:pt idx="243">
                  <c:v>2.44</c:v>
                </c:pt>
                <c:pt idx="244">
                  <c:v>2.4500000000000002</c:v>
                </c:pt>
                <c:pt idx="245">
                  <c:v>2.46</c:v>
                </c:pt>
                <c:pt idx="246">
                  <c:v>2.4700000000000002</c:v>
                </c:pt>
                <c:pt idx="247">
                  <c:v>2.48</c:v>
                </c:pt>
                <c:pt idx="248">
                  <c:v>2.4900000000000002</c:v>
                </c:pt>
                <c:pt idx="249">
                  <c:v>2.5</c:v>
                </c:pt>
                <c:pt idx="250">
                  <c:v>2.5099999999999998</c:v>
                </c:pt>
                <c:pt idx="251">
                  <c:v>2.52</c:v>
                </c:pt>
                <c:pt idx="252">
                  <c:v>2.5299999999999998</c:v>
                </c:pt>
                <c:pt idx="253">
                  <c:v>2.54</c:v>
                </c:pt>
                <c:pt idx="254">
                  <c:v>2.5499999999999998</c:v>
                </c:pt>
                <c:pt idx="255">
                  <c:v>2.56</c:v>
                </c:pt>
                <c:pt idx="256">
                  <c:v>2.57</c:v>
                </c:pt>
                <c:pt idx="257">
                  <c:v>2.58</c:v>
                </c:pt>
                <c:pt idx="258">
                  <c:v>2.59</c:v>
                </c:pt>
                <c:pt idx="259">
                  <c:v>2.6</c:v>
                </c:pt>
                <c:pt idx="260">
                  <c:v>2.61</c:v>
                </c:pt>
                <c:pt idx="261">
                  <c:v>2.62</c:v>
                </c:pt>
                <c:pt idx="262">
                  <c:v>2.63</c:v>
                </c:pt>
                <c:pt idx="263">
                  <c:v>2.64</c:v>
                </c:pt>
                <c:pt idx="264">
                  <c:v>2.65</c:v>
                </c:pt>
                <c:pt idx="265">
                  <c:v>2.66</c:v>
                </c:pt>
                <c:pt idx="266">
                  <c:v>2.67</c:v>
                </c:pt>
                <c:pt idx="267">
                  <c:v>2.68</c:v>
                </c:pt>
                <c:pt idx="268">
                  <c:v>2.69</c:v>
                </c:pt>
                <c:pt idx="269">
                  <c:v>2.7</c:v>
                </c:pt>
                <c:pt idx="270">
                  <c:v>2.71</c:v>
                </c:pt>
                <c:pt idx="271">
                  <c:v>2.72</c:v>
                </c:pt>
                <c:pt idx="272">
                  <c:v>2.73</c:v>
                </c:pt>
                <c:pt idx="273">
                  <c:v>2.74</c:v>
                </c:pt>
                <c:pt idx="274">
                  <c:v>2.75</c:v>
                </c:pt>
                <c:pt idx="275">
                  <c:v>2.76</c:v>
                </c:pt>
                <c:pt idx="276">
                  <c:v>2.77</c:v>
                </c:pt>
                <c:pt idx="277">
                  <c:v>2.78</c:v>
                </c:pt>
                <c:pt idx="278">
                  <c:v>2.79</c:v>
                </c:pt>
                <c:pt idx="279">
                  <c:v>2.8</c:v>
                </c:pt>
                <c:pt idx="280">
                  <c:v>2.81</c:v>
                </c:pt>
                <c:pt idx="281">
                  <c:v>2.82</c:v>
                </c:pt>
                <c:pt idx="282">
                  <c:v>2.83</c:v>
                </c:pt>
                <c:pt idx="283">
                  <c:v>2.84</c:v>
                </c:pt>
                <c:pt idx="284">
                  <c:v>2.85</c:v>
                </c:pt>
                <c:pt idx="285">
                  <c:v>2.86</c:v>
                </c:pt>
                <c:pt idx="286">
                  <c:v>2.87</c:v>
                </c:pt>
                <c:pt idx="287">
                  <c:v>2.88</c:v>
                </c:pt>
                <c:pt idx="288">
                  <c:v>2.89</c:v>
                </c:pt>
                <c:pt idx="289">
                  <c:v>2.9</c:v>
                </c:pt>
                <c:pt idx="290">
                  <c:v>2.91</c:v>
                </c:pt>
                <c:pt idx="291">
                  <c:v>2.92</c:v>
                </c:pt>
                <c:pt idx="292">
                  <c:v>2.93</c:v>
                </c:pt>
                <c:pt idx="293">
                  <c:v>2.94</c:v>
                </c:pt>
                <c:pt idx="294">
                  <c:v>2.95</c:v>
                </c:pt>
                <c:pt idx="295">
                  <c:v>2.96</c:v>
                </c:pt>
                <c:pt idx="296">
                  <c:v>2.97</c:v>
                </c:pt>
                <c:pt idx="297">
                  <c:v>2.98</c:v>
                </c:pt>
                <c:pt idx="298">
                  <c:v>2.99</c:v>
                </c:pt>
                <c:pt idx="299">
                  <c:v>3</c:v>
                </c:pt>
                <c:pt idx="300">
                  <c:v>3.01</c:v>
                </c:pt>
                <c:pt idx="301">
                  <c:v>3.02</c:v>
                </c:pt>
                <c:pt idx="302">
                  <c:v>3.03</c:v>
                </c:pt>
                <c:pt idx="303">
                  <c:v>3.04</c:v>
                </c:pt>
                <c:pt idx="304">
                  <c:v>3.05</c:v>
                </c:pt>
                <c:pt idx="305">
                  <c:v>3.06</c:v>
                </c:pt>
                <c:pt idx="306">
                  <c:v>3.07</c:v>
                </c:pt>
                <c:pt idx="307">
                  <c:v>3.08</c:v>
                </c:pt>
                <c:pt idx="308">
                  <c:v>3.09</c:v>
                </c:pt>
                <c:pt idx="309">
                  <c:v>3.1</c:v>
                </c:pt>
                <c:pt idx="310">
                  <c:v>3.11</c:v>
                </c:pt>
                <c:pt idx="311">
                  <c:v>3.12</c:v>
                </c:pt>
                <c:pt idx="312">
                  <c:v>3.13</c:v>
                </c:pt>
                <c:pt idx="313">
                  <c:v>3.14</c:v>
                </c:pt>
                <c:pt idx="314">
                  <c:v>3.15</c:v>
                </c:pt>
                <c:pt idx="315">
                  <c:v>3.16</c:v>
                </c:pt>
                <c:pt idx="316">
                  <c:v>3.17</c:v>
                </c:pt>
                <c:pt idx="317">
                  <c:v>3.18</c:v>
                </c:pt>
                <c:pt idx="318">
                  <c:v>3.19</c:v>
                </c:pt>
                <c:pt idx="319">
                  <c:v>3.2</c:v>
                </c:pt>
                <c:pt idx="320">
                  <c:v>3.21</c:v>
                </c:pt>
                <c:pt idx="321">
                  <c:v>3.22</c:v>
                </c:pt>
                <c:pt idx="322">
                  <c:v>3.23</c:v>
                </c:pt>
                <c:pt idx="323">
                  <c:v>3.24</c:v>
                </c:pt>
                <c:pt idx="324">
                  <c:v>3.25</c:v>
                </c:pt>
                <c:pt idx="325">
                  <c:v>3.26</c:v>
                </c:pt>
                <c:pt idx="326">
                  <c:v>3.27</c:v>
                </c:pt>
                <c:pt idx="327">
                  <c:v>3.28</c:v>
                </c:pt>
                <c:pt idx="328">
                  <c:v>3.29</c:v>
                </c:pt>
                <c:pt idx="329">
                  <c:v>3.3</c:v>
                </c:pt>
                <c:pt idx="330">
                  <c:v>3.31</c:v>
                </c:pt>
                <c:pt idx="331">
                  <c:v>3.32</c:v>
                </c:pt>
                <c:pt idx="332">
                  <c:v>3.33</c:v>
                </c:pt>
                <c:pt idx="333">
                  <c:v>3.34</c:v>
                </c:pt>
                <c:pt idx="334">
                  <c:v>3.35</c:v>
                </c:pt>
                <c:pt idx="335">
                  <c:v>3.36</c:v>
                </c:pt>
                <c:pt idx="336">
                  <c:v>3.37</c:v>
                </c:pt>
                <c:pt idx="337">
                  <c:v>3.38</c:v>
                </c:pt>
                <c:pt idx="338">
                  <c:v>3.39</c:v>
                </c:pt>
                <c:pt idx="339">
                  <c:v>3.4</c:v>
                </c:pt>
                <c:pt idx="340">
                  <c:v>3.41</c:v>
                </c:pt>
                <c:pt idx="341">
                  <c:v>3.42</c:v>
                </c:pt>
                <c:pt idx="342">
                  <c:v>3.43</c:v>
                </c:pt>
                <c:pt idx="343">
                  <c:v>3.44</c:v>
                </c:pt>
                <c:pt idx="344">
                  <c:v>3.45</c:v>
                </c:pt>
                <c:pt idx="345">
                  <c:v>3.46</c:v>
                </c:pt>
                <c:pt idx="346">
                  <c:v>3.47</c:v>
                </c:pt>
                <c:pt idx="347">
                  <c:v>3.48</c:v>
                </c:pt>
                <c:pt idx="348">
                  <c:v>3.49</c:v>
                </c:pt>
                <c:pt idx="349">
                  <c:v>3.5</c:v>
                </c:pt>
                <c:pt idx="350">
                  <c:v>3.51</c:v>
                </c:pt>
                <c:pt idx="351">
                  <c:v>3.52</c:v>
                </c:pt>
                <c:pt idx="352">
                  <c:v>3.53</c:v>
                </c:pt>
                <c:pt idx="353">
                  <c:v>3.54</c:v>
                </c:pt>
                <c:pt idx="354">
                  <c:v>3.55</c:v>
                </c:pt>
                <c:pt idx="355">
                  <c:v>3.56</c:v>
                </c:pt>
                <c:pt idx="356">
                  <c:v>3.57</c:v>
                </c:pt>
                <c:pt idx="357">
                  <c:v>3.58</c:v>
                </c:pt>
                <c:pt idx="358">
                  <c:v>3.59</c:v>
                </c:pt>
                <c:pt idx="359">
                  <c:v>3.6</c:v>
                </c:pt>
                <c:pt idx="360">
                  <c:v>3.61</c:v>
                </c:pt>
                <c:pt idx="361">
                  <c:v>3.62</c:v>
                </c:pt>
                <c:pt idx="362">
                  <c:v>3.63</c:v>
                </c:pt>
                <c:pt idx="363">
                  <c:v>3.64</c:v>
                </c:pt>
                <c:pt idx="364">
                  <c:v>3.65</c:v>
                </c:pt>
                <c:pt idx="365">
                  <c:v>3.66</c:v>
                </c:pt>
                <c:pt idx="366">
                  <c:v>3.67</c:v>
                </c:pt>
                <c:pt idx="367">
                  <c:v>3.68</c:v>
                </c:pt>
                <c:pt idx="368">
                  <c:v>3.69</c:v>
                </c:pt>
                <c:pt idx="369">
                  <c:v>3.7</c:v>
                </c:pt>
                <c:pt idx="370">
                  <c:v>3.71</c:v>
                </c:pt>
                <c:pt idx="371">
                  <c:v>3.72</c:v>
                </c:pt>
                <c:pt idx="372">
                  <c:v>3.73</c:v>
                </c:pt>
                <c:pt idx="373">
                  <c:v>3.74</c:v>
                </c:pt>
                <c:pt idx="374">
                  <c:v>3.75</c:v>
                </c:pt>
                <c:pt idx="375">
                  <c:v>3.76</c:v>
                </c:pt>
                <c:pt idx="376">
                  <c:v>3.77</c:v>
                </c:pt>
                <c:pt idx="377">
                  <c:v>3.78</c:v>
                </c:pt>
                <c:pt idx="378">
                  <c:v>3.79</c:v>
                </c:pt>
                <c:pt idx="379">
                  <c:v>3.8</c:v>
                </c:pt>
                <c:pt idx="380">
                  <c:v>3.81</c:v>
                </c:pt>
                <c:pt idx="381">
                  <c:v>3.82</c:v>
                </c:pt>
                <c:pt idx="382">
                  <c:v>3.83</c:v>
                </c:pt>
                <c:pt idx="383">
                  <c:v>3.84</c:v>
                </c:pt>
                <c:pt idx="384">
                  <c:v>3.85</c:v>
                </c:pt>
                <c:pt idx="385">
                  <c:v>3.86</c:v>
                </c:pt>
                <c:pt idx="386">
                  <c:v>3.87</c:v>
                </c:pt>
                <c:pt idx="387">
                  <c:v>3.88</c:v>
                </c:pt>
                <c:pt idx="388">
                  <c:v>3.89</c:v>
                </c:pt>
                <c:pt idx="389">
                  <c:v>3.9</c:v>
                </c:pt>
                <c:pt idx="390">
                  <c:v>3.91</c:v>
                </c:pt>
                <c:pt idx="391">
                  <c:v>3.92</c:v>
                </c:pt>
                <c:pt idx="392">
                  <c:v>3.93</c:v>
                </c:pt>
                <c:pt idx="393">
                  <c:v>3.94</c:v>
                </c:pt>
                <c:pt idx="394">
                  <c:v>3.95</c:v>
                </c:pt>
                <c:pt idx="395">
                  <c:v>3.96</c:v>
                </c:pt>
                <c:pt idx="396">
                  <c:v>3.97</c:v>
                </c:pt>
                <c:pt idx="397">
                  <c:v>3.98</c:v>
                </c:pt>
                <c:pt idx="398">
                  <c:v>3.99</c:v>
                </c:pt>
                <c:pt idx="399">
                  <c:v>4</c:v>
                </c:pt>
                <c:pt idx="400">
                  <c:v>4.01</c:v>
                </c:pt>
                <c:pt idx="401">
                  <c:v>4.0199999999999996</c:v>
                </c:pt>
                <c:pt idx="402">
                  <c:v>4.03</c:v>
                </c:pt>
                <c:pt idx="403">
                  <c:v>4.04</c:v>
                </c:pt>
                <c:pt idx="404">
                  <c:v>4.05</c:v>
                </c:pt>
                <c:pt idx="405">
                  <c:v>4.0599999999999996</c:v>
                </c:pt>
                <c:pt idx="406">
                  <c:v>4.07</c:v>
                </c:pt>
                <c:pt idx="407">
                  <c:v>4.08</c:v>
                </c:pt>
                <c:pt idx="408">
                  <c:v>4.09</c:v>
                </c:pt>
                <c:pt idx="409">
                  <c:v>4.0999999999999996</c:v>
                </c:pt>
                <c:pt idx="410">
                  <c:v>4.1100000000000003</c:v>
                </c:pt>
                <c:pt idx="411">
                  <c:v>4.12</c:v>
                </c:pt>
                <c:pt idx="412">
                  <c:v>4.13</c:v>
                </c:pt>
                <c:pt idx="413">
                  <c:v>4.1399999999999997</c:v>
                </c:pt>
                <c:pt idx="414">
                  <c:v>4.1500000000000004</c:v>
                </c:pt>
                <c:pt idx="415">
                  <c:v>4.16</c:v>
                </c:pt>
                <c:pt idx="416">
                  <c:v>4.17</c:v>
                </c:pt>
                <c:pt idx="417">
                  <c:v>4.18</c:v>
                </c:pt>
                <c:pt idx="418">
                  <c:v>4.1900000000000004</c:v>
                </c:pt>
                <c:pt idx="419">
                  <c:v>4.2</c:v>
                </c:pt>
                <c:pt idx="420">
                  <c:v>4.21</c:v>
                </c:pt>
                <c:pt idx="421">
                  <c:v>4.22</c:v>
                </c:pt>
                <c:pt idx="422">
                  <c:v>4.2300000000000004</c:v>
                </c:pt>
                <c:pt idx="423">
                  <c:v>4.24</c:v>
                </c:pt>
                <c:pt idx="424">
                  <c:v>4.25</c:v>
                </c:pt>
                <c:pt idx="425">
                  <c:v>4.26</c:v>
                </c:pt>
                <c:pt idx="426">
                  <c:v>4.2699999999999996</c:v>
                </c:pt>
                <c:pt idx="427">
                  <c:v>4.28</c:v>
                </c:pt>
                <c:pt idx="428">
                  <c:v>4.29</c:v>
                </c:pt>
                <c:pt idx="429">
                  <c:v>4.3</c:v>
                </c:pt>
                <c:pt idx="430">
                  <c:v>4.3099999999999996</c:v>
                </c:pt>
                <c:pt idx="431">
                  <c:v>4.32</c:v>
                </c:pt>
                <c:pt idx="432">
                  <c:v>4.33</c:v>
                </c:pt>
                <c:pt idx="433">
                  <c:v>4.34</c:v>
                </c:pt>
                <c:pt idx="434">
                  <c:v>4.3499999999999996</c:v>
                </c:pt>
                <c:pt idx="435">
                  <c:v>4.3600000000000003</c:v>
                </c:pt>
                <c:pt idx="436">
                  <c:v>4.37</c:v>
                </c:pt>
                <c:pt idx="437">
                  <c:v>4.38</c:v>
                </c:pt>
                <c:pt idx="438">
                  <c:v>4.3899999999999997</c:v>
                </c:pt>
                <c:pt idx="439">
                  <c:v>4.4000000000000004</c:v>
                </c:pt>
                <c:pt idx="440">
                  <c:v>4.41</c:v>
                </c:pt>
                <c:pt idx="441">
                  <c:v>4.42</c:v>
                </c:pt>
                <c:pt idx="442">
                  <c:v>4.43</c:v>
                </c:pt>
                <c:pt idx="443">
                  <c:v>4.4400000000000004</c:v>
                </c:pt>
                <c:pt idx="444">
                  <c:v>4.45</c:v>
                </c:pt>
                <c:pt idx="445">
                  <c:v>4.46</c:v>
                </c:pt>
                <c:pt idx="446">
                  <c:v>4.47</c:v>
                </c:pt>
                <c:pt idx="447">
                  <c:v>4.4800000000000004</c:v>
                </c:pt>
                <c:pt idx="448">
                  <c:v>4.49</c:v>
                </c:pt>
                <c:pt idx="449">
                  <c:v>4.5</c:v>
                </c:pt>
                <c:pt idx="450">
                  <c:v>4.51</c:v>
                </c:pt>
                <c:pt idx="451">
                  <c:v>4.5199999999999996</c:v>
                </c:pt>
                <c:pt idx="452">
                  <c:v>4.53</c:v>
                </c:pt>
                <c:pt idx="453">
                  <c:v>4.54</c:v>
                </c:pt>
                <c:pt idx="454">
                  <c:v>4.55</c:v>
                </c:pt>
                <c:pt idx="455">
                  <c:v>4.5599999999999996</c:v>
                </c:pt>
                <c:pt idx="456">
                  <c:v>4.57</c:v>
                </c:pt>
                <c:pt idx="457">
                  <c:v>4.58</c:v>
                </c:pt>
                <c:pt idx="458">
                  <c:v>4.59</c:v>
                </c:pt>
                <c:pt idx="459">
                  <c:v>4.5999999999999996</c:v>
                </c:pt>
                <c:pt idx="460">
                  <c:v>4.6100000000000003</c:v>
                </c:pt>
                <c:pt idx="461">
                  <c:v>4.62</c:v>
                </c:pt>
                <c:pt idx="462">
                  <c:v>4.63</c:v>
                </c:pt>
                <c:pt idx="463">
                  <c:v>4.6399999999999997</c:v>
                </c:pt>
                <c:pt idx="464">
                  <c:v>4.6500000000000004</c:v>
                </c:pt>
                <c:pt idx="465">
                  <c:v>4.66</c:v>
                </c:pt>
                <c:pt idx="466">
                  <c:v>4.67</c:v>
                </c:pt>
                <c:pt idx="467">
                  <c:v>4.68</c:v>
                </c:pt>
                <c:pt idx="468">
                  <c:v>4.6900000000000004</c:v>
                </c:pt>
                <c:pt idx="469">
                  <c:v>4.7</c:v>
                </c:pt>
                <c:pt idx="470">
                  <c:v>4.71</c:v>
                </c:pt>
                <c:pt idx="471">
                  <c:v>4.72</c:v>
                </c:pt>
                <c:pt idx="472">
                  <c:v>4.7300000000000004</c:v>
                </c:pt>
                <c:pt idx="473">
                  <c:v>4.74</c:v>
                </c:pt>
                <c:pt idx="474">
                  <c:v>4.75</c:v>
                </c:pt>
                <c:pt idx="475">
                  <c:v>4.76</c:v>
                </c:pt>
                <c:pt idx="476">
                  <c:v>4.7699999999999996</c:v>
                </c:pt>
                <c:pt idx="477">
                  <c:v>4.78</c:v>
                </c:pt>
                <c:pt idx="478">
                  <c:v>4.79</c:v>
                </c:pt>
                <c:pt idx="479">
                  <c:v>4.8</c:v>
                </c:pt>
                <c:pt idx="480">
                  <c:v>4.8099999999999996</c:v>
                </c:pt>
                <c:pt idx="481">
                  <c:v>4.82</c:v>
                </c:pt>
                <c:pt idx="482">
                  <c:v>4.83</c:v>
                </c:pt>
                <c:pt idx="483">
                  <c:v>4.84</c:v>
                </c:pt>
                <c:pt idx="484">
                  <c:v>4.8499999999999996</c:v>
                </c:pt>
                <c:pt idx="485">
                  <c:v>4.8600000000000003</c:v>
                </c:pt>
                <c:pt idx="486">
                  <c:v>4.87</c:v>
                </c:pt>
                <c:pt idx="487">
                  <c:v>4.88</c:v>
                </c:pt>
                <c:pt idx="488">
                  <c:v>4.8899999999999997</c:v>
                </c:pt>
                <c:pt idx="489">
                  <c:v>4.9000000000000004</c:v>
                </c:pt>
                <c:pt idx="490">
                  <c:v>4.91</c:v>
                </c:pt>
                <c:pt idx="491">
                  <c:v>4.92</c:v>
                </c:pt>
                <c:pt idx="492">
                  <c:v>4.93</c:v>
                </c:pt>
                <c:pt idx="493">
                  <c:v>4.9400000000000004</c:v>
                </c:pt>
                <c:pt idx="494">
                  <c:v>4.95</c:v>
                </c:pt>
                <c:pt idx="495">
                  <c:v>4.96</c:v>
                </c:pt>
                <c:pt idx="496">
                  <c:v>4.97</c:v>
                </c:pt>
                <c:pt idx="497">
                  <c:v>4.9800000000000004</c:v>
                </c:pt>
                <c:pt idx="498">
                  <c:v>4.99</c:v>
                </c:pt>
                <c:pt idx="499">
                  <c:v>5</c:v>
                </c:pt>
                <c:pt idx="500">
                  <c:v>5.01</c:v>
                </c:pt>
                <c:pt idx="501">
                  <c:v>5.0199999999999996</c:v>
                </c:pt>
                <c:pt idx="502">
                  <c:v>5.03</c:v>
                </c:pt>
                <c:pt idx="503">
                  <c:v>5.04</c:v>
                </c:pt>
                <c:pt idx="504">
                  <c:v>5.05</c:v>
                </c:pt>
                <c:pt idx="505">
                  <c:v>5.0599999999999996</c:v>
                </c:pt>
                <c:pt idx="506">
                  <c:v>5.07</c:v>
                </c:pt>
                <c:pt idx="507">
                  <c:v>5.08</c:v>
                </c:pt>
                <c:pt idx="508">
                  <c:v>5.09</c:v>
                </c:pt>
                <c:pt idx="509">
                  <c:v>5.0999999999999996</c:v>
                </c:pt>
                <c:pt idx="510">
                  <c:v>5.1100000000000003</c:v>
                </c:pt>
                <c:pt idx="511">
                  <c:v>5.12</c:v>
                </c:pt>
                <c:pt idx="512">
                  <c:v>5.13</c:v>
                </c:pt>
                <c:pt idx="513">
                  <c:v>5.14</c:v>
                </c:pt>
                <c:pt idx="514">
                  <c:v>5.15</c:v>
                </c:pt>
                <c:pt idx="515">
                  <c:v>5.16</c:v>
                </c:pt>
                <c:pt idx="516">
                  <c:v>5.17</c:v>
                </c:pt>
                <c:pt idx="517">
                  <c:v>5.18</c:v>
                </c:pt>
                <c:pt idx="518">
                  <c:v>5.19</c:v>
                </c:pt>
                <c:pt idx="519">
                  <c:v>5.2</c:v>
                </c:pt>
                <c:pt idx="520">
                  <c:v>5.21</c:v>
                </c:pt>
                <c:pt idx="521">
                  <c:v>5.22</c:v>
                </c:pt>
                <c:pt idx="522">
                  <c:v>5.23</c:v>
                </c:pt>
                <c:pt idx="523">
                  <c:v>5.24</c:v>
                </c:pt>
                <c:pt idx="524">
                  <c:v>5.25</c:v>
                </c:pt>
                <c:pt idx="525">
                  <c:v>5.26</c:v>
                </c:pt>
                <c:pt idx="526">
                  <c:v>5.27</c:v>
                </c:pt>
                <c:pt idx="527">
                  <c:v>5.28</c:v>
                </c:pt>
                <c:pt idx="528">
                  <c:v>5.29</c:v>
                </c:pt>
                <c:pt idx="529">
                  <c:v>5.3</c:v>
                </c:pt>
                <c:pt idx="530">
                  <c:v>5.31</c:v>
                </c:pt>
                <c:pt idx="531">
                  <c:v>5.32</c:v>
                </c:pt>
                <c:pt idx="532">
                  <c:v>5.33</c:v>
                </c:pt>
                <c:pt idx="533">
                  <c:v>5.34</c:v>
                </c:pt>
                <c:pt idx="534">
                  <c:v>5.35</c:v>
                </c:pt>
                <c:pt idx="535">
                  <c:v>5.36</c:v>
                </c:pt>
                <c:pt idx="536">
                  <c:v>5.37</c:v>
                </c:pt>
                <c:pt idx="537">
                  <c:v>5.38</c:v>
                </c:pt>
                <c:pt idx="538">
                  <c:v>5.39</c:v>
                </c:pt>
                <c:pt idx="539">
                  <c:v>5.4</c:v>
                </c:pt>
                <c:pt idx="540">
                  <c:v>5.41</c:v>
                </c:pt>
                <c:pt idx="541">
                  <c:v>5.42</c:v>
                </c:pt>
                <c:pt idx="542">
                  <c:v>5.43</c:v>
                </c:pt>
                <c:pt idx="543">
                  <c:v>5.44</c:v>
                </c:pt>
                <c:pt idx="544">
                  <c:v>5.45</c:v>
                </c:pt>
                <c:pt idx="545">
                  <c:v>5.46</c:v>
                </c:pt>
                <c:pt idx="546">
                  <c:v>5.47</c:v>
                </c:pt>
                <c:pt idx="547">
                  <c:v>5.48</c:v>
                </c:pt>
                <c:pt idx="548">
                  <c:v>5.49</c:v>
                </c:pt>
                <c:pt idx="549">
                  <c:v>5.5</c:v>
                </c:pt>
                <c:pt idx="550">
                  <c:v>5.51</c:v>
                </c:pt>
                <c:pt idx="551">
                  <c:v>5.52</c:v>
                </c:pt>
                <c:pt idx="552">
                  <c:v>5.53</c:v>
                </c:pt>
                <c:pt idx="553">
                  <c:v>5.54</c:v>
                </c:pt>
                <c:pt idx="554">
                  <c:v>5.55</c:v>
                </c:pt>
                <c:pt idx="555">
                  <c:v>5.56</c:v>
                </c:pt>
                <c:pt idx="556">
                  <c:v>5.57</c:v>
                </c:pt>
                <c:pt idx="557">
                  <c:v>5.58</c:v>
                </c:pt>
                <c:pt idx="558">
                  <c:v>5.59</c:v>
                </c:pt>
                <c:pt idx="559">
                  <c:v>5.6</c:v>
                </c:pt>
                <c:pt idx="560">
                  <c:v>5.61</c:v>
                </c:pt>
                <c:pt idx="561">
                  <c:v>5.62</c:v>
                </c:pt>
                <c:pt idx="562">
                  <c:v>5.63</c:v>
                </c:pt>
                <c:pt idx="563">
                  <c:v>5.64</c:v>
                </c:pt>
                <c:pt idx="564">
                  <c:v>5.65</c:v>
                </c:pt>
                <c:pt idx="565">
                  <c:v>5.66</c:v>
                </c:pt>
                <c:pt idx="566">
                  <c:v>5.67</c:v>
                </c:pt>
                <c:pt idx="567">
                  <c:v>5.68</c:v>
                </c:pt>
                <c:pt idx="568">
                  <c:v>5.69</c:v>
                </c:pt>
                <c:pt idx="569">
                  <c:v>5.7</c:v>
                </c:pt>
                <c:pt idx="570">
                  <c:v>5.71</c:v>
                </c:pt>
                <c:pt idx="571">
                  <c:v>5.72</c:v>
                </c:pt>
                <c:pt idx="572">
                  <c:v>5.73</c:v>
                </c:pt>
                <c:pt idx="573">
                  <c:v>5.74</c:v>
                </c:pt>
                <c:pt idx="574">
                  <c:v>5.75</c:v>
                </c:pt>
                <c:pt idx="575">
                  <c:v>5.76</c:v>
                </c:pt>
                <c:pt idx="576">
                  <c:v>5.77</c:v>
                </c:pt>
                <c:pt idx="577">
                  <c:v>5.78</c:v>
                </c:pt>
                <c:pt idx="578">
                  <c:v>5.79</c:v>
                </c:pt>
                <c:pt idx="579">
                  <c:v>5.8</c:v>
                </c:pt>
                <c:pt idx="580">
                  <c:v>5.81</c:v>
                </c:pt>
                <c:pt idx="581">
                  <c:v>5.82</c:v>
                </c:pt>
                <c:pt idx="582">
                  <c:v>5.83</c:v>
                </c:pt>
                <c:pt idx="583">
                  <c:v>5.84</c:v>
                </c:pt>
                <c:pt idx="584">
                  <c:v>5.85</c:v>
                </c:pt>
                <c:pt idx="585">
                  <c:v>5.86</c:v>
                </c:pt>
                <c:pt idx="586">
                  <c:v>5.87</c:v>
                </c:pt>
                <c:pt idx="587">
                  <c:v>5.88</c:v>
                </c:pt>
                <c:pt idx="588">
                  <c:v>5.89</c:v>
                </c:pt>
                <c:pt idx="589">
                  <c:v>5.9</c:v>
                </c:pt>
                <c:pt idx="590">
                  <c:v>5.91</c:v>
                </c:pt>
                <c:pt idx="591">
                  <c:v>5.92</c:v>
                </c:pt>
                <c:pt idx="592">
                  <c:v>5.93</c:v>
                </c:pt>
                <c:pt idx="593">
                  <c:v>5.94</c:v>
                </c:pt>
                <c:pt idx="594">
                  <c:v>5.95</c:v>
                </c:pt>
                <c:pt idx="595">
                  <c:v>5.96</c:v>
                </c:pt>
                <c:pt idx="596">
                  <c:v>5.97</c:v>
                </c:pt>
                <c:pt idx="597">
                  <c:v>5.98</c:v>
                </c:pt>
                <c:pt idx="598">
                  <c:v>5.99</c:v>
                </c:pt>
                <c:pt idx="599">
                  <c:v>6</c:v>
                </c:pt>
                <c:pt idx="600">
                  <c:v>6.01</c:v>
                </c:pt>
                <c:pt idx="601">
                  <c:v>6.02</c:v>
                </c:pt>
                <c:pt idx="602">
                  <c:v>6.03</c:v>
                </c:pt>
                <c:pt idx="603">
                  <c:v>6.04</c:v>
                </c:pt>
                <c:pt idx="604">
                  <c:v>6.05</c:v>
                </c:pt>
                <c:pt idx="605">
                  <c:v>6.06</c:v>
                </c:pt>
                <c:pt idx="606">
                  <c:v>6.07</c:v>
                </c:pt>
                <c:pt idx="607">
                  <c:v>6.08</c:v>
                </c:pt>
                <c:pt idx="608">
                  <c:v>6.09</c:v>
                </c:pt>
                <c:pt idx="609">
                  <c:v>6.1</c:v>
                </c:pt>
                <c:pt idx="610">
                  <c:v>6.11</c:v>
                </c:pt>
                <c:pt idx="611">
                  <c:v>6.12</c:v>
                </c:pt>
                <c:pt idx="612">
                  <c:v>6.13</c:v>
                </c:pt>
                <c:pt idx="613">
                  <c:v>6.14</c:v>
                </c:pt>
                <c:pt idx="614">
                  <c:v>6.15</c:v>
                </c:pt>
                <c:pt idx="615">
                  <c:v>6.16</c:v>
                </c:pt>
                <c:pt idx="616">
                  <c:v>6.17</c:v>
                </c:pt>
                <c:pt idx="617">
                  <c:v>6.18</c:v>
                </c:pt>
                <c:pt idx="618">
                  <c:v>6.19</c:v>
                </c:pt>
                <c:pt idx="619">
                  <c:v>6.2</c:v>
                </c:pt>
                <c:pt idx="620">
                  <c:v>6.21</c:v>
                </c:pt>
                <c:pt idx="621">
                  <c:v>6.22</c:v>
                </c:pt>
                <c:pt idx="622">
                  <c:v>6.23</c:v>
                </c:pt>
                <c:pt idx="623">
                  <c:v>6.24</c:v>
                </c:pt>
                <c:pt idx="624">
                  <c:v>6.25</c:v>
                </c:pt>
                <c:pt idx="625">
                  <c:v>6.26</c:v>
                </c:pt>
                <c:pt idx="626">
                  <c:v>6.27</c:v>
                </c:pt>
                <c:pt idx="627">
                  <c:v>6.28</c:v>
                </c:pt>
                <c:pt idx="628">
                  <c:v>6.29</c:v>
                </c:pt>
                <c:pt idx="629">
                  <c:v>6.3</c:v>
                </c:pt>
                <c:pt idx="630">
                  <c:v>6.31</c:v>
                </c:pt>
                <c:pt idx="631">
                  <c:v>6.32</c:v>
                </c:pt>
                <c:pt idx="632">
                  <c:v>6.33</c:v>
                </c:pt>
                <c:pt idx="633">
                  <c:v>6.34</c:v>
                </c:pt>
                <c:pt idx="634">
                  <c:v>6.35</c:v>
                </c:pt>
                <c:pt idx="635">
                  <c:v>6.36</c:v>
                </c:pt>
                <c:pt idx="636">
                  <c:v>6.37</c:v>
                </c:pt>
                <c:pt idx="637">
                  <c:v>6.38</c:v>
                </c:pt>
                <c:pt idx="638">
                  <c:v>6.39</c:v>
                </c:pt>
                <c:pt idx="639">
                  <c:v>6.4</c:v>
                </c:pt>
                <c:pt idx="640">
                  <c:v>6.41</c:v>
                </c:pt>
                <c:pt idx="641">
                  <c:v>6.42</c:v>
                </c:pt>
                <c:pt idx="642">
                  <c:v>6.43</c:v>
                </c:pt>
                <c:pt idx="643">
                  <c:v>6.44</c:v>
                </c:pt>
                <c:pt idx="644">
                  <c:v>6.45</c:v>
                </c:pt>
                <c:pt idx="645">
                  <c:v>6.46</c:v>
                </c:pt>
                <c:pt idx="646">
                  <c:v>6.47</c:v>
                </c:pt>
                <c:pt idx="647">
                  <c:v>6.48</c:v>
                </c:pt>
                <c:pt idx="648">
                  <c:v>6.49</c:v>
                </c:pt>
                <c:pt idx="649">
                  <c:v>6.5</c:v>
                </c:pt>
                <c:pt idx="650">
                  <c:v>6.51</c:v>
                </c:pt>
                <c:pt idx="651">
                  <c:v>6.52</c:v>
                </c:pt>
                <c:pt idx="652">
                  <c:v>6.53</c:v>
                </c:pt>
                <c:pt idx="653">
                  <c:v>6.54</c:v>
                </c:pt>
                <c:pt idx="654">
                  <c:v>6.55</c:v>
                </c:pt>
                <c:pt idx="655">
                  <c:v>6.56</c:v>
                </c:pt>
                <c:pt idx="656">
                  <c:v>6.57</c:v>
                </c:pt>
                <c:pt idx="657">
                  <c:v>6.58</c:v>
                </c:pt>
                <c:pt idx="658">
                  <c:v>6.59</c:v>
                </c:pt>
                <c:pt idx="659">
                  <c:v>6.6</c:v>
                </c:pt>
                <c:pt idx="660">
                  <c:v>6.61</c:v>
                </c:pt>
                <c:pt idx="661">
                  <c:v>6.62</c:v>
                </c:pt>
                <c:pt idx="662">
                  <c:v>6.63</c:v>
                </c:pt>
                <c:pt idx="663">
                  <c:v>6.64</c:v>
                </c:pt>
                <c:pt idx="664">
                  <c:v>6.65</c:v>
                </c:pt>
                <c:pt idx="665">
                  <c:v>6.66</c:v>
                </c:pt>
                <c:pt idx="666">
                  <c:v>6.67</c:v>
                </c:pt>
                <c:pt idx="667">
                  <c:v>6.68</c:v>
                </c:pt>
                <c:pt idx="668">
                  <c:v>6.69</c:v>
                </c:pt>
                <c:pt idx="669">
                  <c:v>6.7</c:v>
                </c:pt>
                <c:pt idx="670">
                  <c:v>6.71</c:v>
                </c:pt>
                <c:pt idx="671">
                  <c:v>6.72</c:v>
                </c:pt>
                <c:pt idx="672">
                  <c:v>6.73</c:v>
                </c:pt>
                <c:pt idx="673">
                  <c:v>6.74</c:v>
                </c:pt>
                <c:pt idx="674">
                  <c:v>6.75</c:v>
                </c:pt>
                <c:pt idx="675">
                  <c:v>6.76</c:v>
                </c:pt>
                <c:pt idx="676">
                  <c:v>6.77</c:v>
                </c:pt>
                <c:pt idx="677">
                  <c:v>6.78</c:v>
                </c:pt>
                <c:pt idx="678">
                  <c:v>6.79</c:v>
                </c:pt>
                <c:pt idx="679">
                  <c:v>6.8</c:v>
                </c:pt>
                <c:pt idx="680">
                  <c:v>6.81</c:v>
                </c:pt>
                <c:pt idx="681">
                  <c:v>6.82</c:v>
                </c:pt>
                <c:pt idx="682">
                  <c:v>6.83</c:v>
                </c:pt>
                <c:pt idx="683">
                  <c:v>6.84</c:v>
                </c:pt>
                <c:pt idx="684">
                  <c:v>6.85</c:v>
                </c:pt>
                <c:pt idx="685">
                  <c:v>6.86</c:v>
                </c:pt>
                <c:pt idx="686">
                  <c:v>6.87</c:v>
                </c:pt>
                <c:pt idx="687">
                  <c:v>6.88</c:v>
                </c:pt>
                <c:pt idx="688">
                  <c:v>6.89</c:v>
                </c:pt>
                <c:pt idx="689">
                  <c:v>6.9</c:v>
                </c:pt>
                <c:pt idx="690">
                  <c:v>6.91</c:v>
                </c:pt>
                <c:pt idx="691">
                  <c:v>6.92</c:v>
                </c:pt>
                <c:pt idx="692">
                  <c:v>6.93</c:v>
                </c:pt>
                <c:pt idx="693">
                  <c:v>6.94</c:v>
                </c:pt>
                <c:pt idx="694">
                  <c:v>6.95</c:v>
                </c:pt>
                <c:pt idx="695">
                  <c:v>6.96</c:v>
                </c:pt>
                <c:pt idx="696">
                  <c:v>6.97</c:v>
                </c:pt>
                <c:pt idx="697">
                  <c:v>6.98</c:v>
                </c:pt>
                <c:pt idx="698">
                  <c:v>6.99</c:v>
                </c:pt>
                <c:pt idx="699">
                  <c:v>7</c:v>
                </c:pt>
                <c:pt idx="700">
                  <c:v>7.01</c:v>
                </c:pt>
                <c:pt idx="701">
                  <c:v>7.02</c:v>
                </c:pt>
                <c:pt idx="702">
                  <c:v>7.03</c:v>
                </c:pt>
                <c:pt idx="703">
                  <c:v>7.04</c:v>
                </c:pt>
                <c:pt idx="704">
                  <c:v>7.05</c:v>
                </c:pt>
                <c:pt idx="705">
                  <c:v>7.06</c:v>
                </c:pt>
                <c:pt idx="706">
                  <c:v>7.07</c:v>
                </c:pt>
                <c:pt idx="707">
                  <c:v>7.08</c:v>
                </c:pt>
                <c:pt idx="708">
                  <c:v>7.09</c:v>
                </c:pt>
                <c:pt idx="709">
                  <c:v>7.1</c:v>
                </c:pt>
                <c:pt idx="710">
                  <c:v>7.11</c:v>
                </c:pt>
                <c:pt idx="711">
                  <c:v>7.12</c:v>
                </c:pt>
                <c:pt idx="712">
                  <c:v>7.13</c:v>
                </c:pt>
                <c:pt idx="713">
                  <c:v>7.14</c:v>
                </c:pt>
                <c:pt idx="714">
                  <c:v>7.15</c:v>
                </c:pt>
                <c:pt idx="715">
                  <c:v>7.16</c:v>
                </c:pt>
                <c:pt idx="716">
                  <c:v>7.17</c:v>
                </c:pt>
                <c:pt idx="717">
                  <c:v>7.18</c:v>
                </c:pt>
                <c:pt idx="718">
                  <c:v>7.19</c:v>
                </c:pt>
                <c:pt idx="719">
                  <c:v>7.2</c:v>
                </c:pt>
                <c:pt idx="720">
                  <c:v>7.21</c:v>
                </c:pt>
                <c:pt idx="721">
                  <c:v>7.22</c:v>
                </c:pt>
                <c:pt idx="722">
                  <c:v>7.23</c:v>
                </c:pt>
                <c:pt idx="723">
                  <c:v>7.24</c:v>
                </c:pt>
                <c:pt idx="724">
                  <c:v>7.25</c:v>
                </c:pt>
                <c:pt idx="725">
                  <c:v>7.26</c:v>
                </c:pt>
                <c:pt idx="726">
                  <c:v>7.27</c:v>
                </c:pt>
                <c:pt idx="727">
                  <c:v>7.28</c:v>
                </c:pt>
                <c:pt idx="728">
                  <c:v>7.29</c:v>
                </c:pt>
                <c:pt idx="729">
                  <c:v>7.3</c:v>
                </c:pt>
                <c:pt idx="730">
                  <c:v>7.31</c:v>
                </c:pt>
                <c:pt idx="731">
                  <c:v>7.32</c:v>
                </c:pt>
                <c:pt idx="732">
                  <c:v>7.33</c:v>
                </c:pt>
                <c:pt idx="733">
                  <c:v>7.34</c:v>
                </c:pt>
                <c:pt idx="734">
                  <c:v>7.35</c:v>
                </c:pt>
                <c:pt idx="735">
                  <c:v>7.36</c:v>
                </c:pt>
                <c:pt idx="736">
                  <c:v>7.37</c:v>
                </c:pt>
                <c:pt idx="737">
                  <c:v>7.38</c:v>
                </c:pt>
                <c:pt idx="738">
                  <c:v>7.39</c:v>
                </c:pt>
                <c:pt idx="739">
                  <c:v>7.4</c:v>
                </c:pt>
                <c:pt idx="740">
                  <c:v>7.41</c:v>
                </c:pt>
                <c:pt idx="741">
                  <c:v>7.42</c:v>
                </c:pt>
                <c:pt idx="742">
                  <c:v>7.43</c:v>
                </c:pt>
                <c:pt idx="743">
                  <c:v>7.44</c:v>
                </c:pt>
                <c:pt idx="744">
                  <c:v>7.45</c:v>
                </c:pt>
                <c:pt idx="745">
                  <c:v>7.46</c:v>
                </c:pt>
                <c:pt idx="746">
                  <c:v>7.47</c:v>
                </c:pt>
                <c:pt idx="747">
                  <c:v>7.48</c:v>
                </c:pt>
                <c:pt idx="748">
                  <c:v>7.49</c:v>
                </c:pt>
                <c:pt idx="749">
                  <c:v>7.5</c:v>
                </c:pt>
                <c:pt idx="750">
                  <c:v>7.51</c:v>
                </c:pt>
                <c:pt idx="751">
                  <c:v>7.52</c:v>
                </c:pt>
                <c:pt idx="752">
                  <c:v>7.53</c:v>
                </c:pt>
                <c:pt idx="753">
                  <c:v>7.54</c:v>
                </c:pt>
                <c:pt idx="754">
                  <c:v>7.55</c:v>
                </c:pt>
                <c:pt idx="755">
                  <c:v>7.56</c:v>
                </c:pt>
                <c:pt idx="756">
                  <c:v>7.57</c:v>
                </c:pt>
                <c:pt idx="757">
                  <c:v>7.58</c:v>
                </c:pt>
                <c:pt idx="758">
                  <c:v>7.59</c:v>
                </c:pt>
                <c:pt idx="759">
                  <c:v>7.6</c:v>
                </c:pt>
                <c:pt idx="760">
                  <c:v>7.61</c:v>
                </c:pt>
                <c:pt idx="761">
                  <c:v>7.62</c:v>
                </c:pt>
                <c:pt idx="762">
                  <c:v>7.63</c:v>
                </c:pt>
                <c:pt idx="763">
                  <c:v>7.64</c:v>
                </c:pt>
                <c:pt idx="764">
                  <c:v>7.65</c:v>
                </c:pt>
                <c:pt idx="765">
                  <c:v>7.66</c:v>
                </c:pt>
                <c:pt idx="766">
                  <c:v>7.67</c:v>
                </c:pt>
                <c:pt idx="767">
                  <c:v>7.68</c:v>
                </c:pt>
                <c:pt idx="768">
                  <c:v>7.69</c:v>
                </c:pt>
                <c:pt idx="769">
                  <c:v>7.7</c:v>
                </c:pt>
                <c:pt idx="770">
                  <c:v>7.71</c:v>
                </c:pt>
                <c:pt idx="771">
                  <c:v>7.72</c:v>
                </c:pt>
                <c:pt idx="772">
                  <c:v>7.73</c:v>
                </c:pt>
                <c:pt idx="773">
                  <c:v>7.74</c:v>
                </c:pt>
                <c:pt idx="774">
                  <c:v>7.75</c:v>
                </c:pt>
                <c:pt idx="775">
                  <c:v>7.76</c:v>
                </c:pt>
                <c:pt idx="776">
                  <c:v>7.77</c:v>
                </c:pt>
                <c:pt idx="777">
                  <c:v>7.78</c:v>
                </c:pt>
                <c:pt idx="778">
                  <c:v>7.79</c:v>
                </c:pt>
                <c:pt idx="779">
                  <c:v>7.8</c:v>
                </c:pt>
                <c:pt idx="780">
                  <c:v>7.81</c:v>
                </c:pt>
                <c:pt idx="781">
                  <c:v>7.82</c:v>
                </c:pt>
                <c:pt idx="782">
                  <c:v>7.83</c:v>
                </c:pt>
                <c:pt idx="783">
                  <c:v>7.84</c:v>
                </c:pt>
                <c:pt idx="784">
                  <c:v>7.85</c:v>
                </c:pt>
                <c:pt idx="785">
                  <c:v>7.86</c:v>
                </c:pt>
                <c:pt idx="786">
                  <c:v>7.87</c:v>
                </c:pt>
                <c:pt idx="787">
                  <c:v>7.88</c:v>
                </c:pt>
                <c:pt idx="788">
                  <c:v>7.89</c:v>
                </c:pt>
                <c:pt idx="789">
                  <c:v>7.9</c:v>
                </c:pt>
                <c:pt idx="790">
                  <c:v>7.91</c:v>
                </c:pt>
                <c:pt idx="791">
                  <c:v>7.92</c:v>
                </c:pt>
                <c:pt idx="792">
                  <c:v>7.93</c:v>
                </c:pt>
                <c:pt idx="793">
                  <c:v>7.94</c:v>
                </c:pt>
                <c:pt idx="794">
                  <c:v>7.95</c:v>
                </c:pt>
                <c:pt idx="795">
                  <c:v>7.96</c:v>
                </c:pt>
                <c:pt idx="796">
                  <c:v>7.97</c:v>
                </c:pt>
                <c:pt idx="797">
                  <c:v>7.98</c:v>
                </c:pt>
                <c:pt idx="798">
                  <c:v>7.99</c:v>
                </c:pt>
                <c:pt idx="799">
                  <c:v>8</c:v>
                </c:pt>
                <c:pt idx="800">
                  <c:v>8.01</c:v>
                </c:pt>
                <c:pt idx="801">
                  <c:v>8.02</c:v>
                </c:pt>
                <c:pt idx="802">
                  <c:v>8.0299999999999994</c:v>
                </c:pt>
                <c:pt idx="803">
                  <c:v>8.0399999999999991</c:v>
                </c:pt>
                <c:pt idx="804">
                  <c:v>8.0500000000000007</c:v>
                </c:pt>
                <c:pt idx="805">
                  <c:v>8.06</c:v>
                </c:pt>
                <c:pt idx="806">
                  <c:v>8.07</c:v>
                </c:pt>
                <c:pt idx="807">
                  <c:v>8.08</c:v>
                </c:pt>
                <c:pt idx="808">
                  <c:v>8.09</c:v>
                </c:pt>
                <c:pt idx="809">
                  <c:v>8.1</c:v>
                </c:pt>
                <c:pt idx="810">
                  <c:v>8.11</c:v>
                </c:pt>
                <c:pt idx="811">
                  <c:v>8.1199999999999992</c:v>
                </c:pt>
                <c:pt idx="812">
                  <c:v>8.1300000000000008</c:v>
                </c:pt>
                <c:pt idx="813">
                  <c:v>8.14</c:v>
                </c:pt>
                <c:pt idx="814">
                  <c:v>8.15</c:v>
                </c:pt>
                <c:pt idx="815">
                  <c:v>8.16</c:v>
                </c:pt>
                <c:pt idx="816">
                  <c:v>8.17</c:v>
                </c:pt>
                <c:pt idx="817">
                  <c:v>8.18</c:v>
                </c:pt>
                <c:pt idx="818">
                  <c:v>8.19</c:v>
                </c:pt>
                <c:pt idx="819">
                  <c:v>8.1999999999999993</c:v>
                </c:pt>
                <c:pt idx="820">
                  <c:v>8.2100000000000009</c:v>
                </c:pt>
                <c:pt idx="821">
                  <c:v>8.2200000000000006</c:v>
                </c:pt>
                <c:pt idx="822">
                  <c:v>8.23</c:v>
                </c:pt>
                <c:pt idx="823">
                  <c:v>8.24</c:v>
                </c:pt>
                <c:pt idx="824">
                  <c:v>8.25</c:v>
                </c:pt>
                <c:pt idx="825">
                  <c:v>8.26</c:v>
                </c:pt>
                <c:pt idx="826">
                  <c:v>8.27</c:v>
                </c:pt>
                <c:pt idx="827">
                  <c:v>8.2799999999999994</c:v>
                </c:pt>
                <c:pt idx="828">
                  <c:v>8.2899999999999991</c:v>
                </c:pt>
                <c:pt idx="829">
                  <c:v>8.3000000000000007</c:v>
                </c:pt>
                <c:pt idx="830">
                  <c:v>8.31</c:v>
                </c:pt>
                <c:pt idx="831">
                  <c:v>8.32</c:v>
                </c:pt>
                <c:pt idx="832">
                  <c:v>8.33</c:v>
                </c:pt>
                <c:pt idx="833">
                  <c:v>8.34</c:v>
                </c:pt>
                <c:pt idx="834">
                  <c:v>8.35</c:v>
                </c:pt>
                <c:pt idx="835">
                  <c:v>8.36</c:v>
                </c:pt>
                <c:pt idx="836">
                  <c:v>8.3699999999999992</c:v>
                </c:pt>
                <c:pt idx="837">
                  <c:v>8.3800000000000008</c:v>
                </c:pt>
                <c:pt idx="838">
                  <c:v>8.39</c:v>
                </c:pt>
                <c:pt idx="839">
                  <c:v>8.4</c:v>
                </c:pt>
                <c:pt idx="840">
                  <c:v>8.41</c:v>
                </c:pt>
                <c:pt idx="841">
                  <c:v>8.42</c:v>
                </c:pt>
                <c:pt idx="842">
                  <c:v>8.43</c:v>
                </c:pt>
                <c:pt idx="843">
                  <c:v>8.44</c:v>
                </c:pt>
                <c:pt idx="844">
                  <c:v>8.4499999999999993</c:v>
                </c:pt>
                <c:pt idx="845">
                  <c:v>8.4600000000000009</c:v>
                </c:pt>
                <c:pt idx="846">
                  <c:v>8.4700000000000006</c:v>
                </c:pt>
                <c:pt idx="847">
                  <c:v>8.48</c:v>
                </c:pt>
                <c:pt idx="848">
                  <c:v>8.49</c:v>
                </c:pt>
                <c:pt idx="849">
                  <c:v>8.5</c:v>
                </c:pt>
                <c:pt idx="850">
                  <c:v>8.51</c:v>
                </c:pt>
                <c:pt idx="851">
                  <c:v>8.52</c:v>
                </c:pt>
                <c:pt idx="852">
                  <c:v>8.5299999999999994</c:v>
                </c:pt>
                <c:pt idx="853">
                  <c:v>8.5399999999999991</c:v>
                </c:pt>
                <c:pt idx="854">
                  <c:v>8.5500000000000007</c:v>
                </c:pt>
                <c:pt idx="855">
                  <c:v>8.56</c:v>
                </c:pt>
                <c:pt idx="856">
                  <c:v>8.57</c:v>
                </c:pt>
                <c:pt idx="857">
                  <c:v>8.58</c:v>
                </c:pt>
                <c:pt idx="858">
                  <c:v>8.59</c:v>
                </c:pt>
                <c:pt idx="859">
                  <c:v>8.6</c:v>
                </c:pt>
                <c:pt idx="860">
                  <c:v>8.61</c:v>
                </c:pt>
                <c:pt idx="861">
                  <c:v>8.6199999999999992</c:v>
                </c:pt>
                <c:pt idx="862">
                  <c:v>8.6300000000000008</c:v>
                </c:pt>
                <c:pt idx="863">
                  <c:v>8.64</c:v>
                </c:pt>
                <c:pt idx="864">
                  <c:v>8.65</c:v>
                </c:pt>
                <c:pt idx="865">
                  <c:v>8.66</c:v>
                </c:pt>
                <c:pt idx="866">
                  <c:v>8.67</c:v>
                </c:pt>
                <c:pt idx="867">
                  <c:v>8.68</c:v>
                </c:pt>
                <c:pt idx="868">
                  <c:v>8.69</c:v>
                </c:pt>
                <c:pt idx="869">
                  <c:v>8.6999999999999993</c:v>
                </c:pt>
                <c:pt idx="870">
                  <c:v>8.7100000000000009</c:v>
                </c:pt>
                <c:pt idx="871">
                  <c:v>8.7200000000000006</c:v>
                </c:pt>
                <c:pt idx="872">
                  <c:v>8.73</c:v>
                </c:pt>
                <c:pt idx="873">
                  <c:v>8.74</c:v>
                </c:pt>
                <c:pt idx="874">
                  <c:v>8.75</c:v>
                </c:pt>
                <c:pt idx="875">
                  <c:v>8.76</c:v>
                </c:pt>
                <c:pt idx="876">
                  <c:v>8.77</c:v>
                </c:pt>
                <c:pt idx="877">
                  <c:v>8.7799999999999994</c:v>
                </c:pt>
                <c:pt idx="878">
                  <c:v>8.7899999999999991</c:v>
                </c:pt>
                <c:pt idx="879">
                  <c:v>8.8000000000000007</c:v>
                </c:pt>
                <c:pt idx="880">
                  <c:v>8.81</c:v>
                </c:pt>
                <c:pt idx="881">
                  <c:v>8.82</c:v>
                </c:pt>
                <c:pt idx="882">
                  <c:v>8.83</c:v>
                </c:pt>
                <c:pt idx="883">
                  <c:v>8.84</c:v>
                </c:pt>
                <c:pt idx="884">
                  <c:v>8.85</c:v>
                </c:pt>
                <c:pt idx="885">
                  <c:v>8.86</c:v>
                </c:pt>
                <c:pt idx="886">
                  <c:v>8.8699999999999992</c:v>
                </c:pt>
                <c:pt idx="887">
                  <c:v>8.8800000000000008</c:v>
                </c:pt>
                <c:pt idx="888">
                  <c:v>8.89</c:v>
                </c:pt>
                <c:pt idx="889">
                  <c:v>8.9</c:v>
                </c:pt>
                <c:pt idx="890">
                  <c:v>8.91</c:v>
                </c:pt>
                <c:pt idx="891">
                  <c:v>8.92</c:v>
                </c:pt>
                <c:pt idx="892">
                  <c:v>8.93</c:v>
                </c:pt>
                <c:pt idx="893">
                  <c:v>8.94</c:v>
                </c:pt>
                <c:pt idx="894">
                  <c:v>8.9499999999999993</c:v>
                </c:pt>
                <c:pt idx="895">
                  <c:v>8.9600000000000009</c:v>
                </c:pt>
                <c:pt idx="896">
                  <c:v>8.9700000000000006</c:v>
                </c:pt>
                <c:pt idx="897">
                  <c:v>8.98</c:v>
                </c:pt>
                <c:pt idx="898">
                  <c:v>8.99</c:v>
                </c:pt>
                <c:pt idx="899">
                  <c:v>9</c:v>
                </c:pt>
                <c:pt idx="900">
                  <c:v>9.01</c:v>
                </c:pt>
                <c:pt idx="901">
                  <c:v>9.02</c:v>
                </c:pt>
                <c:pt idx="902">
                  <c:v>9.0299999999999994</c:v>
                </c:pt>
                <c:pt idx="903">
                  <c:v>9.0399999999999991</c:v>
                </c:pt>
                <c:pt idx="904">
                  <c:v>9.0500000000000007</c:v>
                </c:pt>
                <c:pt idx="905">
                  <c:v>9.06</c:v>
                </c:pt>
                <c:pt idx="906">
                  <c:v>9.07</c:v>
                </c:pt>
                <c:pt idx="907">
                  <c:v>9.08</c:v>
                </c:pt>
                <c:pt idx="908">
                  <c:v>9.09</c:v>
                </c:pt>
                <c:pt idx="909">
                  <c:v>9.1</c:v>
                </c:pt>
                <c:pt idx="910">
                  <c:v>9.11</c:v>
                </c:pt>
                <c:pt idx="911">
                  <c:v>9.1199999999999992</c:v>
                </c:pt>
                <c:pt idx="912">
                  <c:v>9.1300000000000008</c:v>
                </c:pt>
                <c:pt idx="913">
                  <c:v>9.14</c:v>
                </c:pt>
                <c:pt idx="914">
                  <c:v>9.15</c:v>
                </c:pt>
                <c:pt idx="915">
                  <c:v>9.16</c:v>
                </c:pt>
                <c:pt idx="916">
                  <c:v>9.17</c:v>
                </c:pt>
                <c:pt idx="917">
                  <c:v>9.18</c:v>
                </c:pt>
                <c:pt idx="918">
                  <c:v>9.19</c:v>
                </c:pt>
                <c:pt idx="919">
                  <c:v>9.1999999999999993</c:v>
                </c:pt>
                <c:pt idx="920">
                  <c:v>9.2100000000000009</c:v>
                </c:pt>
                <c:pt idx="921">
                  <c:v>9.2200000000000006</c:v>
                </c:pt>
                <c:pt idx="922">
                  <c:v>9.23</c:v>
                </c:pt>
                <c:pt idx="923">
                  <c:v>9.24</c:v>
                </c:pt>
                <c:pt idx="924">
                  <c:v>9.25</c:v>
                </c:pt>
                <c:pt idx="925">
                  <c:v>9.26</c:v>
                </c:pt>
                <c:pt idx="926">
                  <c:v>9.27</c:v>
                </c:pt>
                <c:pt idx="927">
                  <c:v>9.2799999999999994</c:v>
                </c:pt>
                <c:pt idx="928">
                  <c:v>9.2899999999999991</c:v>
                </c:pt>
                <c:pt idx="929">
                  <c:v>9.3000000000000007</c:v>
                </c:pt>
                <c:pt idx="930">
                  <c:v>9.31</c:v>
                </c:pt>
                <c:pt idx="931">
                  <c:v>9.32</c:v>
                </c:pt>
                <c:pt idx="932">
                  <c:v>9.33</c:v>
                </c:pt>
                <c:pt idx="933">
                  <c:v>9.34</c:v>
                </c:pt>
                <c:pt idx="934">
                  <c:v>9.35</c:v>
                </c:pt>
                <c:pt idx="935">
                  <c:v>9.36</c:v>
                </c:pt>
                <c:pt idx="936">
                  <c:v>9.3699999999999992</c:v>
                </c:pt>
                <c:pt idx="937">
                  <c:v>9.3800000000000008</c:v>
                </c:pt>
                <c:pt idx="938">
                  <c:v>9.39</c:v>
                </c:pt>
                <c:pt idx="939">
                  <c:v>9.4</c:v>
                </c:pt>
                <c:pt idx="940">
                  <c:v>9.41</c:v>
                </c:pt>
                <c:pt idx="941">
                  <c:v>9.42</c:v>
                </c:pt>
                <c:pt idx="942">
                  <c:v>9.43</c:v>
                </c:pt>
                <c:pt idx="943">
                  <c:v>9.44</c:v>
                </c:pt>
                <c:pt idx="944">
                  <c:v>9.4499999999999993</c:v>
                </c:pt>
                <c:pt idx="945">
                  <c:v>9.4600000000000009</c:v>
                </c:pt>
                <c:pt idx="946">
                  <c:v>9.4700000000000006</c:v>
                </c:pt>
                <c:pt idx="947">
                  <c:v>9.48</c:v>
                </c:pt>
                <c:pt idx="948">
                  <c:v>9.49</c:v>
                </c:pt>
                <c:pt idx="949">
                  <c:v>9.5</c:v>
                </c:pt>
                <c:pt idx="950">
                  <c:v>9.51</c:v>
                </c:pt>
                <c:pt idx="951">
                  <c:v>9.52</c:v>
                </c:pt>
                <c:pt idx="952">
                  <c:v>9.5299999999999994</c:v>
                </c:pt>
                <c:pt idx="953">
                  <c:v>9.5399999999999991</c:v>
                </c:pt>
                <c:pt idx="954">
                  <c:v>9.5500000000000007</c:v>
                </c:pt>
                <c:pt idx="955">
                  <c:v>9.56</c:v>
                </c:pt>
                <c:pt idx="956">
                  <c:v>9.57</c:v>
                </c:pt>
                <c:pt idx="957">
                  <c:v>9.58</c:v>
                </c:pt>
                <c:pt idx="958">
                  <c:v>9.59</c:v>
                </c:pt>
                <c:pt idx="959">
                  <c:v>9.6</c:v>
                </c:pt>
                <c:pt idx="960">
                  <c:v>9.61</c:v>
                </c:pt>
                <c:pt idx="961">
                  <c:v>9.6199999999999992</c:v>
                </c:pt>
                <c:pt idx="962">
                  <c:v>9.6300000000000008</c:v>
                </c:pt>
                <c:pt idx="963">
                  <c:v>9.64</c:v>
                </c:pt>
                <c:pt idx="964">
                  <c:v>9.65</c:v>
                </c:pt>
                <c:pt idx="965">
                  <c:v>9.66</c:v>
                </c:pt>
                <c:pt idx="966">
                  <c:v>9.67</c:v>
                </c:pt>
                <c:pt idx="967">
                  <c:v>9.68</c:v>
                </c:pt>
                <c:pt idx="968">
                  <c:v>9.69</c:v>
                </c:pt>
                <c:pt idx="969">
                  <c:v>9.6999999999999993</c:v>
                </c:pt>
                <c:pt idx="970">
                  <c:v>9.7100000000000009</c:v>
                </c:pt>
                <c:pt idx="971">
                  <c:v>9.7200000000000006</c:v>
                </c:pt>
                <c:pt idx="972">
                  <c:v>9.73</c:v>
                </c:pt>
                <c:pt idx="973">
                  <c:v>9.74</c:v>
                </c:pt>
                <c:pt idx="974">
                  <c:v>9.75</c:v>
                </c:pt>
                <c:pt idx="975">
                  <c:v>9.76</c:v>
                </c:pt>
                <c:pt idx="976">
                  <c:v>9.77</c:v>
                </c:pt>
                <c:pt idx="977">
                  <c:v>9.7799999999999994</c:v>
                </c:pt>
                <c:pt idx="978">
                  <c:v>9.7899999999999991</c:v>
                </c:pt>
                <c:pt idx="979">
                  <c:v>9.8000000000000007</c:v>
                </c:pt>
                <c:pt idx="980">
                  <c:v>9.81</c:v>
                </c:pt>
                <c:pt idx="981">
                  <c:v>9.82</c:v>
                </c:pt>
                <c:pt idx="982">
                  <c:v>9.83</c:v>
                </c:pt>
                <c:pt idx="983">
                  <c:v>9.84</c:v>
                </c:pt>
                <c:pt idx="984">
                  <c:v>9.85</c:v>
                </c:pt>
                <c:pt idx="985">
                  <c:v>9.86</c:v>
                </c:pt>
                <c:pt idx="986">
                  <c:v>9.8699999999999992</c:v>
                </c:pt>
                <c:pt idx="987">
                  <c:v>9.8800000000000008</c:v>
                </c:pt>
                <c:pt idx="988">
                  <c:v>9.89</c:v>
                </c:pt>
                <c:pt idx="989">
                  <c:v>9.9</c:v>
                </c:pt>
                <c:pt idx="990">
                  <c:v>9.91</c:v>
                </c:pt>
                <c:pt idx="991">
                  <c:v>9.92</c:v>
                </c:pt>
                <c:pt idx="992">
                  <c:v>9.93</c:v>
                </c:pt>
                <c:pt idx="993">
                  <c:v>9.94</c:v>
                </c:pt>
                <c:pt idx="994">
                  <c:v>9.9499999999999993</c:v>
                </c:pt>
                <c:pt idx="995">
                  <c:v>9.9600000000000009</c:v>
                </c:pt>
                <c:pt idx="996">
                  <c:v>9.9700000000000006</c:v>
                </c:pt>
                <c:pt idx="997">
                  <c:v>9.98</c:v>
                </c:pt>
                <c:pt idx="998">
                  <c:v>9.99</c:v>
                </c:pt>
                <c:pt idx="999">
                  <c:v>10</c:v>
                </c:pt>
                <c:pt idx="1000">
                  <c:v>10.01</c:v>
                </c:pt>
                <c:pt idx="1001">
                  <c:v>10.02</c:v>
                </c:pt>
                <c:pt idx="1002">
                  <c:v>10.029999999999999</c:v>
                </c:pt>
                <c:pt idx="1003">
                  <c:v>10.039999999999999</c:v>
                </c:pt>
                <c:pt idx="1004">
                  <c:v>10.050000000000001</c:v>
                </c:pt>
                <c:pt idx="1005">
                  <c:v>10.06</c:v>
                </c:pt>
                <c:pt idx="1006">
                  <c:v>10.07</c:v>
                </c:pt>
                <c:pt idx="1007">
                  <c:v>10.08</c:v>
                </c:pt>
                <c:pt idx="1008">
                  <c:v>10.09</c:v>
                </c:pt>
                <c:pt idx="1009">
                  <c:v>10.1</c:v>
                </c:pt>
                <c:pt idx="1010">
                  <c:v>10.11</c:v>
                </c:pt>
                <c:pt idx="1011">
                  <c:v>10.119999999999999</c:v>
                </c:pt>
                <c:pt idx="1012">
                  <c:v>10.130000000000001</c:v>
                </c:pt>
                <c:pt idx="1013">
                  <c:v>10.14</c:v>
                </c:pt>
                <c:pt idx="1014">
                  <c:v>10.15</c:v>
                </c:pt>
                <c:pt idx="1015">
                  <c:v>10.16</c:v>
                </c:pt>
                <c:pt idx="1016">
                  <c:v>10.17</c:v>
                </c:pt>
                <c:pt idx="1017">
                  <c:v>10.18</c:v>
                </c:pt>
                <c:pt idx="1018">
                  <c:v>10.19</c:v>
                </c:pt>
                <c:pt idx="1019">
                  <c:v>10.199999999999999</c:v>
                </c:pt>
                <c:pt idx="1020">
                  <c:v>10.210000000000001</c:v>
                </c:pt>
                <c:pt idx="1021">
                  <c:v>10.220000000000001</c:v>
                </c:pt>
                <c:pt idx="1022">
                  <c:v>10.23</c:v>
                </c:pt>
                <c:pt idx="1023">
                  <c:v>10.24</c:v>
                </c:pt>
                <c:pt idx="1024">
                  <c:v>10.25</c:v>
                </c:pt>
                <c:pt idx="1025">
                  <c:v>10.26</c:v>
                </c:pt>
                <c:pt idx="1026">
                  <c:v>10.27</c:v>
                </c:pt>
                <c:pt idx="1027">
                  <c:v>10.28</c:v>
                </c:pt>
                <c:pt idx="1028">
                  <c:v>10.29</c:v>
                </c:pt>
                <c:pt idx="1029">
                  <c:v>10.3</c:v>
                </c:pt>
                <c:pt idx="1030">
                  <c:v>10.31</c:v>
                </c:pt>
                <c:pt idx="1031">
                  <c:v>10.32</c:v>
                </c:pt>
                <c:pt idx="1032">
                  <c:v>10.33</c:v>
                </c:pt>
                <c:pt idx="1033">
                  <c:v>10.34</c:v>
                </c:pt>
                <c:pt idx="1034">
                  <c:v>10.35</c:v>
                </c:pt>
                <c:pt idx="1035">
                  <c:v>10.36</c:v>
                </c:pt>
                <c:pt idx="1036">
                  <c:v>10.37</c:v>
                </c:pt>
                <c:pt idx="1037">
                  <c:v>10.38</c:v>
                </c:pt>
                <c:pt idx="1038">
                  <c:v>10.39</c:v>
                </c:pt>
                <c:pt idx="1039">
                  <c:v>10.4</c:v>
                </c:pt>
                <c:pt idx="1040">
                  <c:v>10.41</c:v>
                </c:pt>
                <c:pt idx="1041">
                  <c:v>10.42</c:v>
                </c:pt>
                <c:pt idx="1042">
                  <c:v>10.43</c:v>
                </c:pt>
                <c:pt idx="1043">
                  <c:v>10.44</c:v>
                </c:pt>
                <c:pt idx="1044">
                  <c:v>10.45</c:v>
                </c:pt>
                <c:pt idx="1045">
                  <c:v>10.46</c:v>
                </c:pt>
                <c:pt idx="1046">
                  <c:v>10.47</c:v>
                </c:pt>
                <c:pt idx="1047">
                  <c:v>10.48</c:v>
                </c:pt>
                <c:pt idx="1048">
                  <c:v>10.49</c:v>
                </c:pt>
                <c:pt idx="1049">
                  <c:v>10.5</c:v>
                </c:pt>
                <c:pt idx="1050">
                  <c:v>10.51</c:v>
                </c:pt>
                <c:pt idx="1051">
                  <c:v>10.52</c:v>
                </c:pt>
                <c:pt idx="1052">
                  <c:v>10.53</c:v>
                </c:pt>
                <c:pt idx="1053">
                  <c:v>10.54</c:v>
                </c:pt>
                <c:pt idx="1054">
                  <c:v>10.55</c:v>
                </c:pt>
                <c:pt idx="1055">
                  <c:v>10.56</c:v>
                </c:pt>
                <c:pt idx="1056">
                  <c:v>10.57</c:v>
                </c:pt>
                <c:pt idx="1057">
                  <c:v>10.58</c:v>
                </c:pt>
                <c:pt idx="1058">
                  <c:v>10.59</c:v>
                </c:pt>
                <c:pt idx="1059">
                  <c:v>10.6</c:v>
                </c:pt>
                <c:pt idx="1060">
                  <c:v>10.61</c:v>
                </c:pt>
                <c:pt idx="1061">
                  <c:v>10.62</c:v>
                </c:pt>
                <c:pt idx="1062">
                  <c:v>10.63</c:v>
                </c:pt>
                <c:pt idx="1063">
                  <c:v>10.64</c:v>
                </c:pt>
                <c:pt idx="1064">
                  <c:v>10.65</c:v>
                </c:pt>
                <c:pt idx="1065">
                  <c:v>10.66</c:v>
                </c:pt>
                <c:pt idx="1066">
                  <c:v>10.67</c:v>
                </c:pt>
                <c:pt idx="1067">
                  <c:v>10.68</c:v>
                </c:pt>
                <c:pt idx="1068">
                  <c:v>10.69</c:v>
                </c:pt>
                <c:pt idx="1069">
                  <c:v>10.7</c:v>
                </c:pt>
                <c:pt idx="1070">
                  <c:v>10.71</c:v>
                </c:pt>
                <c:pt idx="1071">
                  <c:v>10.72</c:v>
                </c:pt>
                <c:pt idx="1072">
                  <c:v>10.73</c:v>
                </c:pt>
                <c:pt idx="1073">
                  <c:v>10.74</c:v>
                </c:pt>
                <c:pt idx="1074">
                  <c:v>10.75</c:v>
                </c:pt>
                <c:pt idx="1075">
                  <c:v>10.76</c:v>
                </c:pt>
                <c:pt idx="1076">
                  <c:v>10.77</c:v>
                </c:pt>
                <c:pt idx="1077">
                  <c:v>10.78</c:v>
                </c:pt>
                <c:pt idx="1078">
                  <c:v>10.79</c:v>
                </c:pt>
                <c:pt idx="1079">
                  <c:v>10.8</c:v>
                </c:pt>
                <c:pt idx="1080">
                  <c:v>10.81</c:v>
                </c:pt>
                <c:pt idx="1081">
                  <c:v>10.82</c:v>
                </c:pt>
                <c:pt idx="1082">
                  <c:v>10.83</c:v>
                </c:pt>
                <c:pt idx="1083">
                  <c:v>10.84</c:v>
                </c:pt>
                <c:pt idx="1084">
                  <c:v>10.85</c:v>
                </c:pt>
                <c:pt idx="1085">
                  <c:v>10.86</c:v>
                </c:pt>
                <c:pt idx="1086">
                  <c:v>10.87</c:v>
                </c:pt>
                <c:pt idx="1087">
                  <c:v>10.88</c:v>
                </c:pt>
                <c:pt idx="1088">
                  <c:v>10.89</c:v>
                </c:pt>
                <c:pt idx="1089">
                  <c:v>10.9</c:v>
                </c:pt>
                <c:pt idx="1090">
                  <c:v>10.91</c:v>
                </c:pt>
                <c:pt idx="1091">
                  <c:v>10.92</c:v>
                </c:pt>
                <c:pt idx="1092">
                  <c:v>10.93</c:v>
                </c:pt>
                <c:pt idx="1093">
                  <c:v>10.94</c:v>
                </c:pt>
                <c:pt idx="1094">
                  <c:v>10.95</c:v>
                </c:pt>
                <c:pt idx="1095">
                  <c:v>10.96</c:v>
                </c:pt>
                <c:pt idx="1096">
                  <c:v>10.97</c:v>
                </c:pt>
                <c:pt idx="1097">
                  <c:v>10.98</c:v>
                </c:pt>
                <c:pt idx="1098">
                  <c:v>10.99</c:v>
                </c:pt>
                <c:pt idx="1099">
                  <c:v>11</c:v>
                </c:pt>
                <c:pt idx="1100">
                  <c:v>11.01</c:v>
                </c:pt>
                <c:pt idx="1101">
                  <c:v>11.02</c:v>
                </c:pt>
                <c:pt idx="1102">
                  <c:v>11.03</c:v>
                </c:pt>
                <c:pt idx="1103">
                  <c:v>11.04</c:v>
                </c:pt>
                <c:pt idx="1104">
                  <c:v>11.05</c:v>
                </c:pt>
                <c:pt idx="1105">
                  <c:v>11.06</c:v>
                </c:pt>
                <c:pt idx="1106">
                  <c:v>11.07</c:v>
                </c:pt>
                <c:pt idx="1107">
                  <c:v>11.08</c:v>
                </c:pt>
                <c:pt idx="1108">
                  <c:v>11.09</c:v>
                </c:pt>
                <c:pt idx="1109">
                  <c:v>11.1</c:v>
                </c:pt>
                <c:pt idx="1110">
                  <c:v>11.11</c:v>
                </c:pt>
                <c:pt idx="1111">
                  <c:v>11.12</c:v>
                </c:pt>
                <c:pt idx="1112">
                  <c:v>11.13</c:v>
                </c:pt>
                <c:pt idx="1113">
                  <c:v>11.14</c:v>
                </c:pt>
                <c:pt idx="1114">
                  <c:v>11.15</c:v>
                </c:pt>
                <c:pt idx="1115">
                  <c:v>11.16</c:v>
                </c:pt>
                <c:pt idx="1116">
                  <c:v>11.17</c:v>
                </c:pt>
                <c:pt idx="1117">
                  <c:v>11.18</c:v>
                </c:pt>
                <c:pt idx="1118">
                  <c:v>11.19</c:v>
                </c:pt>
                <c:pt idx="1119">
                  <c:v>11.2</c:v>
                </c:pt>
                <c:pt idx="1120">
                  <c:v>11.21</c:v>
                </c:pt>
                <c:pt idx="1121">
                  <c:v>11.22</c:v>
                </c:pt>
                <c:pt idx="1122">
                  <c:v>11.23</c:v>
                </c:pt>
                <c:pt idx="1123">
                  <c:v>11.24</c:v>
                </c:pt>
                <c:pt idx="1124">
                  <c:v>11.25</c:v>
                </c:pt>
                <c:pt idx="1125">
                  <c:v>11.26</c:v>
                </c:pt>
                <c:pt idx="1126">
                  <c:v>11.27</c:v>
                </c:pt>
                <c:pt idx="1127">
                  <c:v>11.28</c:v>
                </c:pt>
                <c:pt idx="1128">
                  <c:v>11.29</c:v>
                </c:pt>
                <c:pt idx="1129">
                  <c:v>11.3</c:v>
                </c:pt>
                <c:pt idx="1130">
                  <c:v>11.31</c:v>
                </c:pt>
                <c:pt idx="1131">
                  <c:v>11.32</c:v>
                </c:pt>
                <c:pt idx="1132">
                  <c:v>11.33</c:v>
                </c:pt>
                <c:pt idx="1133">
                  <c:v>11.34</c:v>
                </c:pt>
                <c:pt idx="1134">
                  <c:v>11.35</c:v>
                </c:pt>
                <c:pt idx="1135">
                  <c:v>11.36</c:v>
                </c:pt>
                <c:pt idx="1136">
                  <c:v>11.37</c:v>
                </c:pt>
                <c:pt idx="1137">
                  <c:v>11.38</c:v>
                </c:pt>
                <c:pt idx="1138">
                  <c:v>11.39</c:v>
                </c:pt>
                <c:pt idx="1139">
                  <c:v>11.4</c:v>
                </c:pt>
                <c:pt idx="1140">
                  <c:v>11.41</c:v>
                </c:pt>
                <c:pt idx="1141">
                  <c:v>11.42</c:v>
                </c:pt>
                <c:pt idx="1142">
                  <c:v>11.43</c:v>
                </c:pt>
                <c:pt idx="1143">
                  <c:v>11.44</c:v>
                </c:pt>
                <c:pt idx="1144">
                  <c:v>11.45</c:v>
                </c:pt>
                <c:pt idx="1145">
                  <c:v>11.46</c:v>
                </c:pt>
                <c:pt idx="1146">
                  <c:v>11.47</c:v>
                </c:pt>
                <c:pt idx="1147">
                  <c:v>11.48</c:v>
                </c:pt>
                <c:pt idx="1148">
                  <c:v>11.49</c:v>
                </c:pt>
                <c:pt idx="1149">
                  <c:v>11.5</c:v>
                </c:pt>
                <c:pt idx="1150">
                  <c:v>11.51</c:v>
                </c:pt>
                <c:pt idx="1151">
                  <c:v>11.52</c:v>
                </c:pt>
                <c:pt idx="1152">
                  <c:v>11.53</c:v>
                </c:pt>
                <c:pt idx="1153">
                  <c:v>11.54</c:v>
                </c:pt>
                <c:pt idx="1154">
                  <c:v>11.55</c:v>
                </c:pt>
                <c:pt idx="1155">
                  <c:v>11.56</c:v>
                </c:pt>
                <c:pt idx="1156">
                  <c:v>11.57</c:v>
                </c:pt>
                <c:pt idx="1157">
                  <c:v>11.58</c:v>
                </c:pt>
                <c:pt idx="1158">
                  <c:v>11.59</c:v>
                </c:pt>
                <c:pt idx="1159">
                  <c:v>11.6</c:v>
                </c:pt>
                <c:pt idx="1160">
                  <c:v>11.61</c:v>
                </c:pt>
                <c:pt idx="1161">
                  <c:v>11.62</c:v>
                </c:pt>
                <c:pt idx="1162">
                  <c:v>11.63</c:v>
                </c:pt>
                <c:pt idx="1163">
                  <c:v>11.64</c:v>
                </c:pt>
                <c:pt idx="1164">
                  <c:v>11.65</c:v>
                </c:pt>
                <c:pt idx="1165">
                  <c:v>11.66</c:v>
                </c:pt>
                <c:pt idx="1166">
                  <c:v>11.67</c:v>
                </c:pt>
                <c:pt idx="1167">
                  <c:v>11.68</c:v>
                </c:pt>
                <c:pt idx="1168">
                  <c:v>11.69</c:v>
                </c:pt>
                <c:pt idx="1169">
                  <c:v>11.7</c:v>
                </c:pt>
                <c:pt idx="1170">
                  <c:v>11.71</c:v>
                </c:pt>
                <c:pt idx="1171">
                  <c:v>11.72</c:v>
                </c:pt>
                <c:pt idx="1172">
                  <c:v>11.73</c:v>
                </c:pt>
                <c:pt idx="1173">
                  <c:v>11.74</c:v>
                </c:pt>
                <c:pt idx="1174">
                  <c:v>11.75</c:v>
                </c:pt>
                <c:pt idx="1175">
                  <c:v>11.76</c:v>
                </c:pt>
                <c:pt idx="1176">
                  <c:v>11.77</c:v>
                </c:pt>
                <c:pt idx="1177">
                  <c:v>11.78</c:v>
                </c:pt>
                <c:pt idx="1178">
                  <c:v>11.79</c:v>
                </c:pt>
                <c:pt idx="1179">
                  <c:v>11.8</c:v>
                </c:pt>
                <c:pt idx="1180">
                  <c:v>11.81</c:v>
                </c:pt>
                <c:pt idx="1181">
                  <c:v>11.82</c:v>
                </c:pt>
                <c:pt idx="1182">
                  <c:v>11.83</c:v>
                </c:pt>
                <c:pt idx="1183">
                  <c:v>11.84</c:v>
                </c:pt>
                <c:pt idx="1184">
                  <c:v>11.85</c:v>
                </c:pt>
                <c:pt idx="1185">
                  <c:v>11.86</c:v>
                </c:pt>
                <c:pt idx="1186">
                  <c:v>11.87</c:v>
                </c:pt>
                <c:pt idx="1187">
                  <c:v>11.88</c:v>
                </c:pt>
                <c:pt idx="1188">
                  <c:v>11.89</c:v>
                </c:pt>
                <c:pt idx="1189">
                  <c:v>11.9</c:v>
                </c:pt>
                <c:pt idx="1190">
                  <c:v>11.91</c:v>
                </c:pt>
                <c:pt idx="1191">
                  <c:v>11.92</c:v>
                </c:pt>
                <c:pt idx="1192">
                  <c:v>11.93</c:v>
                </c:pt>
                <c:pt idx="1193">
                  <c:v>11.94</c:v>
                </c:pt>
                <c:pt idx="1194">
                  <c:v>11.95</c:v>
                </c:pt>
                <c:pt idx="1195">
                  <c:v>11.96</c:v>
                </c:pt>
                <c:pt idx="1196">
                  <c:v>11.97</c:v>
                </c:pt>
                <c:pt idx="1197">
                  <c:v>11.98</c:v>
                </c:pt>
                <c:pt idx="1198">
                  <c:v>11.99</c:v>
                </c:pt>
                <c:pt idx="1199">
                  <c:v>12</c:v>
                </c:pt>
                <c:pt idx="1200">
                  <c:v>12.01</c:v>
                </c:pt>
                <c:pt idx="1201">
                  <c:v>12.02</c:v>
                </c:pt>
                <c:pt idx="1202">
                  <c:v>12.03</c:v>
                </c:pt>
                <c:pt idx="1203">
                  <c:v>12.04</c:v>
                </c:pt>
                <c:pt idx="1204">
                  <c:v>12.05</c:v>
                </c:pt>
                <c:pt idx="1205">
                  <c:v>12.06</c:v>
                </c:pt>
                <c:pt idx="1206">
                  <c:v>12.07</c:v>
                </c:pt>
                <c:pt idx="1207">
                  <c:v>12.08</c:v>
                </c:pt>
                <c:pt idx="1208">
                  <c:v>12.09</c:v>
                </c:pt>
                <c:pt idx="1209">
                  <c:v>12.1</c:v>
                </c:pt>
                <c:pt idx="1210">
                  <c:v>12.11</c:v>
                </c:pt>
                <c:pt idx="1211">
                  <c:v>12.12</c:v>
                </c:pt>
                <c:pt idx="1212">
                  <c:v>12.13</c:v>
                </c:pt>
                <c:pt idx="1213">
                  <c:v>12.14</c:v>
                </c:pt>
                <c:pt idx="1214">
                  <c:v>12.15</c:v>
                </c:pt>
                <c:pt idx="1215">
                  <c:v>12.16</c:v>
                </c:pt>
                <c:pt idx="1216">
                  <c:v>12.17</c:v>
                </c:pt>
                <c:pt idx="1217">
                  <c:v>12.18</c:v>
                </c:pt>
                <c:pt idx="1218">
                  <c:v>12.19</c:v>
                </c:pt>
                <c:pt idx="1219">
                  <c:v>12.2</c:v>
                </c:pt>
                <c:pt idx="1220">
                  <c:v>12.21</c:v>
                </c:pt>
                <c:pt idx="1221">
                  <c:v>12.22</c:v>
                </c:pt>
                <c:pt idx="1222">
                  <c:v>12.23</c:v>
                </c:pt>
                <c:pt idx="1223">
                  <c:v>12.24</c:v>
                </c:pt>
                <c:pt idx="1224">
                  <c:v>12.25</c:v>
                </c:pt>
                <c:pt idx="1225">
                  <c:v>12.26</c:v>
                </c:pt>
                <c:pt idx="1226">
                  <c:v>12.27</c:v>
                </c:pt>
                <c:pt idx="1227">
                  <c:v>12.28</c:v>
                </c:pt>
                <c:pt idx="1228">
                  <c:v>12.29</c:v>
                </c:pt>
                <c:pt idx="1229">
                  <c:v>12.3</c:v>
                </c:pt>
                <c:pt idx="1230">
                  <c:v>12.31</c:v>
                </c:pt>
                <c:pt idx="1231">
                  <c:v>12.32</c:v>
                </c:pt>
                <c:pt idx="1232">
                  <c:v>12.33</c:v>
                </c:pt>
                <c:pt idx="1233">
                  <c:v>12.34</c:v>
                </c:pt>
                <c:pt idx="1234">
                  <c:v>12.35</c:v>
                </c:pt>
                <c:pt idx="1235">
                  <c:v>12.36</c:v>
                </c:pt>
                <c:pt idx="1236">
                  <c:v>12.37</c:v>
                </c:pt>
                <c:pt idx="1237">
                  <c:v>12.38</c:v>
                </c:pt>
                <c:pt idx="1238">
                  <c:v>12.39</c:v>
                </c:pt>
                <c:pt idx="1239">
                  <c:v>12.4</c:v>
                </c:pt>
                <c:pt idx="1240">
                  <c:v>12.41</c:v>
                </c:pt>
                <c:pt idx="1241">
                  <c:v>12.42</c:v>
                </c:pt>
                <c:pt idx="1242">
                  <c:v>12.43</c:v>
                </c:pt>
                <c:pt idx="1243">
                  <c:v>12.44</c:v>
                </c:pt>
                <c:pt idx="1244">
                  <c:v>12.45</c:v>
                </c:pt>
                <c:pt idx="1245">
                  <c:v>12.46</c:v>
                </c:pt>
                <c:pt idx="1246">
                  <c:v>12.47</c:v>
                </c:pt>
                <c:pt idx="1247">
                  <c:v>12.48</c:v>
                </c:pt>
                <c:pt idx="1248">
                  <c:v>12.49</c:v>
                </c:pt>
                <c:pt idx="1249">
                  <c:v>12.5</c:v>
                </c:pt>
                <c:pt idx="1250">
                  <c:v>12.51</c:v>
                </c:pt>
                <c:pt idx="1251">
                  <c:v>12.52</c:v>
                </c:pt>
                <c:pt idx="1252">
                  <c:v>12.53</c:v>
                </c:pt>
                <c:pt idx="1253">
                  <c:v>12.54</c:v>
                </c:pt>
                <c:pt idx="1254">
                  <c:v>12.55</c:v>
                </c:pt>
                <c:pt idx="1255">
                  <c:v>12.56</c:v>
                </c:pt>
                <c:pt idx="1256">
                  <c:v>12.57</c:v>
                </c:pt>
                <c:pt idx="1257">
                  <c:v>12.58</c:v>
                </c:pt>
                <c:pt idx="1258">
                  <c:v>12.59</c:v>
                </c:pt>
                <c:pt idx="1259">
                  <c:v>12.6</c:v>
                </c:pt>
                <c:pt idx="1260">
                  <c:v>12.61</c:v>
                </c:pt>
                <c:pt idx="1261">
                  <c:v>12.62</c:v>
                </c:pt>
                <c:pt idx="1262">
                  <c:v>12.63</c:v>
                </c:pt>
                <c:pt idx="1263">
                  <c:v>12.64</c:v>
                </c:pt>
                <c:pt idx="1264">
                  <c:v>12.65</c:v>
                </c:pt>
                <c:pt idx="1265">
                  <c:v>12.66</c:v>
                </c:pt>
                <c:pt idx="1266">
                  <c:v>12.67</c:v>
                </c:pt>
                <c:pt idx="1267">
                  <c:v>12.68</c:v>
                </c:pt>
                <c:pt idx="1268">
                  <c:v>12.69</c:v>
                </c:pt>
                <c:pt idx="1269">
                  <c:v>12.7</c:v>
                </c:pt>
                <c:pt idx="1270">
                  <c:v>12.71</c:v>
                </c:pt>
                <c:pt idx="1271">
                  <c:v>12.72</c:v>
                </c:pt>
                <c:pt idx="1272">
                  <c:v>12.73</c:v>
                </c:pt>
                <c:pt idx="1273">
                  <c:v>12.74</c:v>
                </c:pt>
                <c:pt idx="1274">
                  <c:v>12.75</c:v>
                </c:pt>
                <c:pt idx="1275">
                  <c:v>12.76</c:v>
                </c:pt>
                <c:pt idx="1276">
                  <c:v>12.77</c:v>
                </c:pt>
                <c:pt idx="1277">
                  <c:v>12.78</c:v>
                </c:pt>
                <c:pt idx="1278">
                  <c:v>12.79</c:v>
                </c:pt>
                <c:pt idx="1279">
                  <c:v>12.8</c:v>
                </c:pt>
                <c:pt idx="1280">
                  <c:v>12.81</c:v>
                </c:pt>
                <c:pt idx="1281">
                  <c:v>12.82</c:v>
                </c:pt>
                <c:pt idx="1282">
                  <c:v>12.83</c:v>
                </c:pt>
                <c:pt idx="1283">
                  <c:v>12.84</c:v>
                </c:pt>
                <c:pt idx="1284">
                  <c:v>12.85</c:v>
                </c:pt>
                <c:pt idx="1285">
                  <c:v>12.86</c:v>
                </c:pt>
                <c:pt idx="1286">
                  <c:v>12.87</c:v>
                </c:pt>
                <c:pt idx="1287">
                  <c:v>12.88</c:v>
                </c:pt>
                <c:pt idx="1288">
                  <c:v>12.89</c:v>
                </c:pt>
                <c:pt idx="1289">
                  <c:v>12.9</c:v>
                </c:pt>
                <c:pt idx="1290">
                  <c:v>12.91</c:v>
                </c:pt>
                <c:pt idx="1291">
                  <c:v>12.92</c:v>
                </c:pt>
                <c:pt idx="1292">
                  <c:v>12.93</c:v>
                </c:pt>
                <c:pt idx="1293">
                  <c:v>12.94</c:v>
                </c:pt>
                <c:pt idx="1294">
                  <c:v>12.95</c:v>
                </c:pt>
                <c:pt idx="1295">
                  <c:v>12.96</c:v>
                </c:pt>
                <c:pt idx="1296">
                  <c:v>12.97</c:v>
                </c:pt>
                <c:pt idx="1297">
                  <c:v>12.98</c:v>
                </c:pt>
                <c:pt idx="1298">
                  <c:v>12.99</c:v>
                </c:pt>
                <c:pt idx="1299">
                  <c:v>13</c:v>
                </c:pt>
                <c:pt idx="1300">
                  <c:v>13.01</c:v>
                </c:pt>
                <c:pt idx="1301">
                  <c:v>13.02</c:v>
                </c:pt>
                <c:pt idx="1302">
                  <c:v>13.03</c:v>
                </c:pt>
                <c:pt idx="1303">
                  <c:v>13.04</c:v>
                </c:pt>
                <c:pt idx="1304">
                  <c:v>13.05</c:v>
                </c:pt>
                <c:pt idx="1305">
                  <c:v>13.06</c:v>
                </c:pt>
                <c:pt idx="1306">
                  <c:v>13.07</c:v>
                </c:pt>
                <c:pt idx="1307">
                  <c:v>13.08</c:v>
                </c:pt>
                <c:pt idx="1308">
                  <c:v>13.09</c:v>
                </c:pt>
                <c:pt idx="1309">
                  <c:v>13.1</c:v>
                </c:pt>
                <c:pt idx="1310">
                  <c:v>13.11</c:v>
                </c:pt>
                <c:pt idx="1311">
                  <c:v>13.12</c:v>
                </c:pt>
                <c:pt idx="1312">
                  <c:v>13.13</c:v>
                </c:pt>
                <c:pt idx="1313">
                  <c:v>13.14</c:v>
                </c:pt>
                <c:pt idx="1314">
                  <c:v>13.15</c:v>
                </c:pt>
                <c:pt idx="1315">
                  <c:v>13.16</c:v>
                </c:pt>
                <c:pt idx="1316">
                  <c:v>13.17</c:v>
                </c:pt>
                <c:pt idx="1317">
                  <c:v>13.18</c:v>
                </c:pt>
                <c:pt idx="1318">
                  <c:v>13.19</c:v>
                </c:pt>
                <c:pt idx="1319">
                  <c:v>13.2</c:v>
                </c:pt>
                <c:pt idx="1320">
                  <c:v>13.21</c:v>
                </c:pt>
                <c:pt idx="1321">
                  <c:v>13.22</c:v>
                </c:pt>
                <c:pt idx="1322">
                  <c:v>13.23</c:v>
                </c:pt>
                <c:pt idx="1323">
                  <c:v>13.24</c:v>
                </c:pt>
                <c:pt idx="1324">
                  <c:v>13.25</c:v>
                </c:pt>
                <c:pt idx="1325">
                  <c:v>13.26</c:v>
                </c:pt>
                <c:pt idx="1326">
                  <c:v>13.27</c:v>
                </c:pt>
                <c:pt idx="1327">
                  <c:v>13.28</c:v>
                </c:pt>
                <c:pt idx="1328">
                  <c:v>13.29</c:v>
                </c:pt>
                <c:pt idx="1329">
                  <c:v>13.3</c:v>
                </c:pt>
                <c:pt idx="1330">
                  <c:v>13.31</c:v>
                </c:pt>
                <c:pt idx="1331">
                  <c:v>13.32</c:v>
                </c:pt>
                <c:pt idx="1332">
                  <c:v>13.33</c:v>
                </c:pt>
                <c:pt idx="1333">
                  <c:v>13.34</c:v>
                </c:pt>
                <c:pt idx="1334">
                  <c:v>13.35</c:v>
                </c:pt>
                <c:pt idx="1335">
                  <c:v>13.36</c:v>
                </c:pt>
                <c:pt idx="1336">
                  <c:v>13.37</c:v>
                </c:pt>
                <c:pt idx="1337">
                  <c:v>13.38</c:v>
                </c:pt>
                <c:pt idx="1338">
                  <c:v>13.39</c:v>
                </c:pt>
                <c:pt idx="1339">
                  <c:v>13.4</c:v>
                </c:pt>
                <c:pt idx="1340">
                  <c:v>13.41</c:v>
                </c:pt>
                <c:pt idx="1341">
                  <c:v>13.42</c:v>
                </c:pt>
                <c:pt idx="1342">
                  <c:v>13.43</c:v>
                </c:pt>
                <c:pt idx="1343">
                  <c:v>13.44</c:v>
                </c:pt>
                <c:pt idx="1344">
                  <c:v>13.45</c:v>
                </c:pt>
                <c:pt idx="1345">
                  <c:v>13.46</c:v>
                </c:pt>
                <c:pt idx="1346">
                  <c:v>13.47</c:v>
                </c:pt>
                <c:pt idx="1347">
                  <c:v>13.48</c:v>
                </c:pt>
                <c:pt idx="1348">
                  <c:v>13.49</c:v>
                </c:pt>
                <c:pt idx="1349">
                  <c:v>13.5</c:v>
                </c:pt>
                <c:pt idx="1350">
                  <c:v>13.51</c:v>
                </c:pt>
                <c:pt idx="1351">
                  <c:v>13.52</c:v>
                </c:pt>
                <c:pt idx="1352">
                  <c:v>13.53</c:v>
                </c:pt>
                <c:pt idx="1353">
                  <c:v>13.54</c:v>
                </c:pt>
                <c:pt idx="1354">
                  <c:v>13.55</c:v>
                </c:pt>
                <c:pt idx="1355">
                  <c:v>13.56</c:v>
                </c:pt>
                <c:pt idx="1356">
                  <c:v>13.57</c:v>
                </c:pt>
                <c:pt idx="1357">
                  <c:v>13.58</c:v>
                </c:pt>
                <c:pt idx="1358">
                  <c:v>13.59</c:v>
                </c:pt>
                <c:pt idx="1359">
                  <c:v>13.6</c:v>
                </c:pt>
                <c:pt idx="1360">
                  <c:v>13.61</c:v>
                </c:pt>
                <c:pt idx="1361">
                  <c:v>13.62</c:v>
                </c:pt>
                <c:pt idx="1362">
                  <c:v>13.63</c:v>
                </c:pt>
                <c:pt idx="1363">
                  <c:v>13.64</c:v>
                </c:pt>
                <c:pt idx="1364">
                  <c:v>13.65</c:v>
                </c:pt>
                <c:pt idx="1365">
                  <c:v>13.66</c:v>
                </c:pt>
                <c:pt idx="1366">
                  <c:v>13.67</c:v>
                </c:pt>
                <c:pt idx="1367">
                  <c:v>13.68</c:v>
                </c:pt>
                <c:pt idx="1368">
                  <c:v>13.69</c:v>
                </c:pt>
                <c:pt idx="1369">
                  <c:v>13.7</c:v>
                </c:pt>
                <c:pt idx="1370">
                  <c:v>13.71</c:v>
                </c:pt>
                <c:pt idx="1371">
                  <c:v>13.72</c:v>
                </c:pt>
                <c:pt idx="1372">
                  <c:v>13.73</c:v>
                </c:pt>
                <c:pt idx="1373">
                  <c:v>13.74</c:v>
                </c:pt>
                <c:pt idx="1374">
                  <c:v>13.75</c:v>
                </c:pt>
                <c:pt idx="1375">
                  <c:v>13.76</c:v>
                </c:pt>
                <c:pt idx="1376">
                  <c:v>13.77</c:v>
                </c:pt>
                <c:pt idx="1377">
                  <c:v>13.78</c:v>
                </c:pt>
                <c:pt idx="1378">
                  <c:v>13.79</c:v>
                </c:pt>
                <c:pt idx="1379">
                  <c:v>13.8</c:v>
                </c:pt>
                <c:pt idx="1380">
                  <c:v>13.81</c:v>
                </c:pt>
                <c:pt idx="1381">
                  <c:v>13.82</c:v>
                </c:pt>
                <c:pt idx="1382">
                  <c:v>13.83</c:v>
                </c:pt>
                <c:pt idx="1383">
                  <c:v>13.84</c:v>
                </c:pt>
                <c:pt idx="1384">
                  <c:v>13.85</c:v>
                </c:pt>
                <c:pt idx="1385">
                  <c:v>13.86</c:v>
                </c:pt>
                <c:pt idx="1386">
                  <c:v>13.87</c:v>
                </c:pt>
                <c:pt idx="1387">
                  <c:v>13.88</c:v>
                </c:pt>
                <c:pt idx="1388">
                  <c:v>13.89</c:v>
                </c:pt>
                <c:pt idx="1389">
                  <c:v>13.9</c:v>
                </c:pt>
                <c:pt idx="1390">
                  <c:v>13.91</c:v>
                </c:pt>
                <c:pt idx="1391">
                  <c:v>13.92</c:v>
                </c:pt>
                <c:pt idx="1392">
                  <c:v>13.93</c:v>
                </c:pt>
                <c:pt idx="1393">
                  <c:v>13.94</c:v>
                </c:pt>
                <c:pt idx="1394">
                  <c:v>13.95</c:v>
                </c:pt>
                <c:pt idx="1395">
                  <c:v>13.96</c:v>
                </c:pt>
                <c:pt idx="1396">
                  <c:v>13.97</c:v>
                </c:pt>
                <c:pt idx="1397">
                  <c:v>13.98</c:v>
                </c:pt>
                <c:pt idx="1398">
                  <c:v>13.99</c:v>
                </c:pt>
                <c:pt idx="1399">
                  <c:v>14</c:v>
                </c:pt>
                <c:pt idx="1400">
                  <c:v>14.01</c:v>
                </c:pt>
                <c:pt idx="1401">
                  <c:v>14.02</c:v>
                </c:pt>
                <c:pt idx="1402">
                  <c:v>14.03</c:v>
                </c:pt>
                <c:pt idx="1403">
                  <c:v>14.04</c:v>
                </c:pt>
                <c:pt idx="1404">
                  <c:v>14.05</c:v>
                </c:pt>
                <c:pt idx="1405">
                  <c:v>14.06</c:v>
                </c:pt>
                <c:pt idx="1406">
                  <c:v>14.07</c:v>
                </c:pt>
                <c:pt idx="1407">
                  <c:v>14.08</c:v>
                </c:pt>
                <c:pt idx="1408">
                  <c:v>14.09</c:v>
                </c:pt>
                <c:pt idx="1409">
                  <c:v>14.1</c:v>
                </c:pt>
                <c:pt idx="1410">
                  <c:v>14.11</c:v>
                </c:pt>
                <c:pt idx="1411">
                  <c:v>14.12</c:v>
                </c:pt>
                <c:pt idx="1412">
                  <c:v>14.13</c:v>
                </c:pt>
                <c:pt idx="1413">
                  <c:v>14.14</c:v>
                </c:pt>
                <c:pt idx="1414">
                  <c:v>14.15</c:v>
                </c:pt>
                <c:pt idx="1415">
                  <c:v>14.16</c:v>
                </c:pt>
                <c:pt idx="1416">
                  <c:v>14.17</c:v>
                </c:pt>
                <c:pt idx="1417">
                  <c:v>14.18</c:v>
                </c:pt>
                <c:pt idx="1418">
                  <c:v>14.19</c:v>
                </c:pt>
                <c:pt idx="1419">
                  <c:v>14.2</c:v>
                </c:pt>
                <c:pt idx="1420">
                  <c:v>14.21</c:v>
                </c:pt>
                <c:pt idx="1421">
                  <c:v>14.22</c:v>
                </c:pt>
                <c:pt idx="1422">
                  <c:v>14.23</c:v>
                </c:pt>
                <c:pt idx="1423">
                  <c:v>14.24</c:v>
                </c:pt>
                <c:pt idx="1424">
                  <c:v>14.25</c:v>
                </c:pt>
                <c:pt idx="1425">
                  <c:v>14.26</c:v>
                </c:pt>
                <c:pt idx="1426">
                  <c:v>14.27</c:v>
                </c:pt>
                <c:pt idx="1427">
                  <c:v>14.28</c:v>
                </c:pt>
                <c:pt idx="1428">
                  <c:v>14.29</c:v>
                </c:pt>
                <c:pt idx="1429">
                  <c:v>14.3</c:v>
                </c:pt>
                <c:pt idx="1430">
                  <c:v>14.31</c:v>
                </c:pt>
                <c:pt idx="1431">
                  <c:v>14.32</c:v>
                </c:pt>
                <c:pt idx="1432">
                  <c:v>14.33</c:v>
                </c:pt>
                <c:pt idx="1433">
                  <c:v>14.34</c:v>
                </c:pt>
                <c:pt idx="1434">
                  <c:v>14.35</c:v>
                </c:pt>
                <c:pt idx="1435">
                  <c:v>14.36</c:v>
                </c:pt>
                <c:pt idx="1436">
                  <c:v>14.37</c:v>
                </c:pt>
                <c:pt idx="1437">
                  <c:v>14.38</c:v>
                </c:pt>
                <c:pt idx="1438">
                  <c:v>14.39</c:v>
                </c:pt>
                <c:pt idx="1439">
                  <c:v>14.4</c:v>
                </c:pt>
                <c:pt idx="1440">
                  <c:v>14.41</c:v>
                </c:pt>
                <c:pt idx="1441">
                  <c:v>14.42</c:v>
                </c:pt>
                <c:pt idx="1442">
                  <c:v>14.43</c:v>
                </c:pt>
                <c:pt idx="1443">
                  <c:v>14.44</c:v>
                </c:pt>
                <c:pt idx="1444">
                  <c:v>14.45</c:v>
                </c:pt>
                <c:pt idx="1445">
                  <c:v>14.46</c:v>
                </c:pt>
                <c:pt idx="1446">
                  <c:v>14.47</c:v>
                </c:pt>
                <c:pt idx="1447">
                  <c:v>14.48</c:v>
                </c:pt>
                <c:pt idx="1448">
                  <c:v>14.49</c:v>
                </c:pt>
                <c:pt idx="1449">
                  <c:v>14.5</c:v>
                </c:pt>
                <c:pt idx="1450">
                  <c:v>14.51</c:v>
                </c:pt>
                <c:pt idx="1451">
                  <c:v>14.52</c:v>
                </c:pt>
                <c:pt idx="1452">
                  <c:v>14.53</c:v>
                </c:pt>
                <c:pt idx="1453">
                  <c:v>14.54</c:v>
                </c:pt>
                <c:pt idx="1454">
                  <c:v>14.55</c:v>
                </c:pt>
                <c:pt idx="1455">
                  <c:v>14.56</c:v>
                </c:pt>
                <c:pt idx="1456">
                  <c:v>14.57</c:v>
                </c:pt>
                <c:pt idx="1457">
                  <c:v>14.58</c:v>
                </c:pt>
                <c:pt idx="1458">
                  <c:v>14.59</c:v>
                </c:pt>
                <c:pt idx="1459">
                  <c:v>14.6</c:v>
                </c:pt>
                <c:pt idx="1460">
                  <c:v>14.61</c:v>
                </c:pt>
                <c:pt idx="1461">
                  <c:v>14.62</c:v>
                </c:pt>
                <c:pt idx="1462">
                  <c:v>14.63</c:v>
                </c:pt>
                <c:pt idx="1463">
                  <c:v>14.64</c:v>
                </c:pt>
                <c:pt idx="1464">
                  <c:v>14.65</c:v>
                </c:pt>
                <c:pt idx="1465">
                  <c:v>14.66</c:v>
                </c:pt>
                <c:pt idx="1466">
                  <c:v>14.67</c:v>
                </c:pt>
                <c:pt idx="1467">
                  <c:v>14.68</c:v>
                </c:pt>
                <c:pt idx="1468">
                  <c:v>14.69</c:v>
                </c:pt>
                <c:pt idx="1469">
                  <c:v>14.7</c:v>
                </c:pt>
                <c:pt idx="1470">
                  <c:v>14.71</c:v>
                </c:pt>
                <c:pt idx="1471">
                  <c:v>14.72</c:v>
                </c:pt>
                <c:pt idx="1472">
                  <c:v>14.73</c:v>
                </c:pt>
                <c:pt idx="1473">
                  <c:v>14.74</c:v>
                </c:pt>
                <c:pt idx="1474">
                  <c:v>14.75</c:v>
                </c:pt>
                <c:pt idx="1475">
                  <c:v>14.76</c:v>
                </c:pt>
                <c:pt idx="1476">
                  <c:v>14.77</c:v>
                </c:pt>
                <c:pt idx="1477">
                  <c:v>14.78</c:v>
                </c:pt>
                <c:pt idx="1478">
                  <c:v>14.79</c:v>
                </c:pt>
                <c:pt idx="1479">
                  <c:v>14.8</c:v>
                </c:pt>
                <c:pt idx="1480">
                  <c:v>14.81</c:v>
                </c:pt>
                <c:pt idx="1481">
                  <c:v>14.82</c:v>
                </c:pt>
                <c:pt idx="1482">
                  <c:v>14.83</c:v>
                </c:pt>
                <c:pt idx="1483">
                  <c:v>14.84</c:v>
                </c:pt>
                <c:pt idx="1484">
                  <c:v>14.85</c:v>
                </c:pt>
                <c:pt idx="1485">
                  <c:v>14.86</c:v>
                </c:pt>
                <c:pt idx="1486">
                  <c:v>14.87</c:v>
                </c:pt>
                <c:pt idx="1487">
                  <c:v>14.88</c:v>
                </c:pt>
                <c:pt idx="1488">
                  <c:v>14.89</c:v>
                </c:pt>
                <c:pt idx="1489">
                  <c:v>14.9</c:v>
                </c:pt>
                <c:pt idx="1490">
                  <c:v>14.91</c:v>
                </c:pt>
                <c:pt idx="1491">
                  <c:v>14.92</c:v>
                </c:pt>
                <c:pt idx="1492">
                  <c:v>14.93</c:v>
                </c:pt>
                <c:pt idx="1493">
                  <c:v>14.94</c:v>
                </c:pt>
                <c:pt idx="1494">
                  <c:v>14.95</c:v>
                </c:pt>
                <c:pt idx="1495">
                  <c:v>14.96</c:v>
                </c:pt>
                <c:pt idx="1496">
                  <c:v>14.97</c:v>
                </c:pt>
                <c:pt idx="1497">
                  <c:v>14.98</c:v>
                </c:pt>
                <c:pt idx="1498">
                  <c:v>14.99</c:v>
                </c:pt>
                <c:pt idx="1499">
                  <c:v>15</c:v>
                </c:pt>
                <c:pt idx="1500">
                  <c:v>15.01</c:v>
                </c:pt>
                <c:pt idx="1501">
                  <c:v>15.02</c:v>
                </c:pt>
                <c:pt idx="1502">
                  <c:v>15.03</c:v>
                </c:pt>
                <c:pt idx="1503">
                  <c:v>15.04</c:v>
                </c:pt>
                <c:pt idx="1504">
                  <c:v>15.05</c:v>
                </c:pt>
                <c:pt idx="1505">
                  <c:v>15.06</c:v>
                </c:pt>
                <c:pt idx="1506">
                  <c:v>15.07</c:v>
                </c:pt>
                <c:pt idx="1507">
                  <c:v>15.08</c:v>
                </c:pt>
                <c:pt idx="1508">
                  <c:v>15.09</c:v>
                </c:pt>
                <c:pt idx="1509">
                  <c:v>15.1</c:v>
                </c:pt>
                <c:pt idx="1510">
                  <c:v>15.11</c:v>
                </c:pt>
                <c:pt idx="1511">
                  <c:v>15.12</c:v>
                </c:pt>
                <c:pt idx="1512">
                  <c:v>15.13</c:v>
                </c:pt>
                <c:pt idx="1513">
                  <c:v>15.14</c:v>
                </c:pt>
                <c:pt idx="1514">
                  <c:v>15.15</c:v>
                </c:pt>
                <c:pt idx="1515">
                  <c:v>15.16</c:v>
                </c:pt>
                <c:pt idx="1516">
                  <c:v>15.17</c:v>
                </c:pt>
                <c:pt idx="1517">
                  <c:v>15.18</c:v>
                </c:pt>
                <c:pt idx="1518">
                  <c:v>15.19</c:v>
                </c:pt>
                <c:pt idx="1519">
                  <c:v>15.2</c:v>
                </c:pt>
                <c:pt idx="1520">
                  <c:v>15.21</c:v>
                </c:pt>
                <c:pt idx="1521">
                  <c:v>15.22</c:v>
                </c:pt>
                <c:pt idx="1522">
                  <c:v>15.23</c:v>
                </c:pt>
                <c:pt idx="1523">
                  <c:v>15.24</c:v>
                </c:pt>
                <c:pt idx="1524">
                  <c:v>15.25</c:v>
                </c:pt>
                <c:pt idx="1525">
                  <c:v>15.26</c:v>
                </c:pt>
                <c:pt idx="1526">
                  <c:v>15.27</c:v>
                </c:pt>
                <c:pt idx="1527">
                  <c:v>15.28</c:v>
                </c:pt>
                <c:pt idx="1528">
                  <c:v>15.29</c:v>
                </c:pt>
                <c:pt idx="1529">
                  <c:v>15.3</c:v>
                </c:pt>
                <c:pt idx="1530">
                  <c:v>15.31</c:v>
                </c:pt>
                <c:pt idx="1531">
                  <c:v>15.32</c:v>
                </c:pt>
                <c:pt idx="1532">
                  <c:v>15.33</c:v>
                </c:pt>
                <c:pt idx="1533">
                  <c:v>15.34</c:v>
                </c:pt>
                <c:pt idx="1534">
                  <c:v>15.35</c:v>
                </c:pt>
                <c:pt idx="1535">
                  <c:v>15.36</c:v>
                </c:pt>
                <c:pt idx="1536">
                  <c:v>15.37</c:v>
                </c:pt>
                <c:pt idx="1537">
                  <c:v>15.38</c:v>
                </c:pt>
                <c:pt idx="1538">
                  <c:v>15.39</c:v>
                </c:pt>
                <c:pt idx="1539">
                  <c:v>15.4</c:v>
                </c:pt>
                <c:pt idx="1540">
                  <c:v>15.41</c:v>
                </c:pt>
                <c:pt idx="1541">
                  <c:v>15.42</c:v>
                </c:pt>
                <c:pt idx="1542">
                  <c:v>15.43</c:v>
                </c:pt>
                <c:pt idx="1543">
                  <c:v>15.44</c:v>
                </c:pt>
                <c:pt idx="1544">
                  <c:v>15.45</c:v>
                </c:pt>
                <c:pt idx="1545">
                  <c:v>15.46</c:v>
                </c:pt>
                <c:pt idx="1546">
                  <c:v>15.47</c:v>
                </c:pt>
                <c:pt idx="1547">
                  <c:v>15.48</c:v>
                </c:pt>
                <c:pt idx="1548">
                  <c:v>15.49</c:v>
                </c:pt>
                <c:pt idx="1549">
                  <c:v>15.5</c:v>
                </c:pt>
                <c:pt idx="1550">
                  <c:v>15.51</c:v>
                </c:pt>
                <c:pt idx="1551">
                  <c:v>15.52</c:v>
                </c:pt>
                <c:pt idx="1552">
                  <c:v>15.53</c:v>
                </c:pt>
                <c:pt idx="1553">
                  <c:v>15.54</c:v>
                </c:pt>
                <c:pt idx="1554">
                  <c:v>15.55</c:v>
                </c:pt>
                <c:pt idx="1555">
                  <c:v>15.56</c:v>
                </c:pt>
                <c:pt idx="1556">
                  <c:v>15.57</c:v>
                </c:pt>
                <c:pt idx="1557">
                  <c:v>15.58</c:v>
                </c:pt>
                <c:pt idx="1558">
                  <c:v>15.59</c:v>
                </c:pt>
                <c:pt idx="1559">
                  <c:v>15.6</c:v>
                </c:pt>
                <c:pt idx="1560">
                  <c:v>15.61</c:v>
                </c:pt>
                <c:pt idx="1561">
                  <c:v>15.62</c:v>
                </c:pt>
                <c:pt idx="1562">
                  <c:v>15.63</c:v>
                </c:pt>
                <c:pt idx="1563">
                  <c:v>15.64</c:v>
                </c:pt>
                <c:pt idx="1564">
                  <c:v>15.65</c:v>
                </c:pt>
                <c:pt idx="1565">
                  <c:v>15.66</c:v>
                </c:pt>
                <c:pt idx="1566">
                  <c:v>15.67</c:v>
                </c:pt>
                <c:pt idx="1567">
                  <c:v>15.68</c:v>
                </c:pt>
                <c:pt idx="1568">
                  <c:v>15.69</c:v>
                </c:pt>
                <c:pt idx="1569">
                  <c:v>15.7</c:v>
                </c:pt>
                <c:pt idx="1570">
                  <c:v>15.71</c:v>
                </c:pt>
                <c:pt idx="1571">
                  <c:v>15.72</c:v>
                </c:pt>
                <c:pt idx="1572">
                  <c:v>15.73</c:v>
                </c:pt>
                <c:pt idx="1573">
                  <c:v>15.74</c:v>
                </c:pt>
                <c:pt idx="1574">
                  <c:v>15.75</c:v>
                </c:pt>
                <c:pt idx="1575">
                  <c:v>15.76</c:v>
                </c:pt>
                <c:pt idx="1576">
                  <c:v>15.77</c:v>
                </c:pt>
                <c:pt idx="1577">
                  <c:v>15.78</c:v>
                </c:pt>
                <c:pt idx="1578">
                  <c:v>15.79</c:v>
                </c:pt>
                <c:pt idx="1579">
                  <c:v>15.8</c:v>
                </c:pt>
                <c:pt idx="1580">
                  <c:v>15.81</c:v>
                </c:pt>
                <c:pt idx="1581">
                  <c:v>15.82</c:v>
                </c:pt>
                <c:pt idx="1582">
                  <c:v>15.83</c:v>
                </c:pt>
                <c:pt idx="1583">
                  <c:v>15.84</c:v>
                </c:pt>
                <c:pt idx="1584">
                  <c:v>15.85</c:v>
                </c:pt>
                <c:pt idx="1585">
                  <c:v>15.86</c:v>
                </c:pt>
                <c:pt idx="1586">
                  <c:v>15.87</c:v>
                </c:pt>
                <c:pt idx="1587">
                  <c:v>15.88</c:v>
                </c:pt>
                <c:pt idx="1588">
                  <c:v>15.89</c:v>
                </c:pt>
                <c:pt idx="1589">
                  <c:v>15.9</c:v>
                </c:pt>
                <c:pt idx="1590">
                  <c:v>15.91</c:v>
                </c:pt>
                <c:pt idx="1591">
                  <c:v>15.92</c:v>
                </c:pt>
                <c:pt idx="1592">
                  <c:v>15.93</c:v>
                </c:pt>
                <c:pt idx="1593">
                  <c:v>15.94</c:v>
                </c:pt>
                <c:pt idx="1594">
                  <c:v>15.95</c:v>
                </c:pt>
                <c:pt idx="1595">
                  <c:v>15.96</c:v>
                </c:pt>
                <c:pt idx="1596">
                  <c:v>15.97</c:v>
                </c:pt>
                <c:pt idx="1597">
                  <c:v>15.98</c:v>
                </c:pt>
                <c:pt idx="1598">
                  <c:v>15.99</c:v>
                </c:pt>
                <c:pt idx="1599">
                  <c:v>16</c:v>
                </c:pt>
                <c:pt idx="1600">
                  <c:v>16.010000000000002</c:v>
                </c:pt>
                <c:pt idx="1601">
                  <c:v>16.02</c:v>
                </c:pt>
                <c:pt idx="1602">
                  <c:v>16.03</c:v>
                </c:pt>
                <c:pt idx="1603">
                  <c:v>16.04</c:v>
                </c:pt>
                <c:pt idx="1604">
                  <c:v>16.05</c:v>
                </c:pt>
                <c:pt idx="1605">
                  <c:v>16.059999999999999</c:v>
                </c:pt>
                <c:pt idx="1606">
                  <c:v>16.07</c:v>
                </c:pt>
                <c:pt idx="1607">
                  <c:v>16.079999999999998</c:v>
                </c:pt>
                <c:pt idx="1608">
                  <c:v>16.09</c:v>
                </c:pt>
                <c:pt idx="1609">
                  <c:v>16.100000000000001</c:v>
                </c:pt>
                <c:pt idx="1610">
                  <c:v>16.11</c:v>
                </c:pt>
                <c:pt idx="1611">
                  <c:v>16.12</c:v>
                </c:pt>
                <c:pt idx="1612">
                  <c:v>16.13</c:v>
                </c:pt>
                <c:pt idx="1613">
                  <c:v>16.14</c:v>
                </c:pt>
                <c:pt idx="1614">
                  <c:v>16.149999999999999</c:v>
                </c:pt>
                <c:pt idx="1615">
                  <c:v>16.16</c:v>
                </c:pt>
                <c:pt idx="1616">
                  <c:v>16.170000000000002</c:v>
                </c:pt>
                <c:pt idx="1617">
                  <c:v>16.18</c:v>
                </c:pt>
                <c:pt idx="1618">
                  <c:v>16.190000000000001</c:v>
                </c:pt>
                <c:pt idx="1619">
                  <c:v>16.2</c:v>
                </c:pt>
                <c:pt idx="1620">
                  <c:v>16.21</c:v>
                </c:pt>
                <c:pt idx="1621">
                  <c:v>16.22</c:v>
                </c:pt>
                <c:pt idx="1622">
                  <c:v>16.23</c:v>
                </c:pt>
                <c:pt idx="1623">
                  <c:v>16.239999999999998</c:v>
                </c:pt>
                <c:pt idx="1624">
                  <c:v>16.25</c:v>
                </c:pt>
                <c:pt idx="1625">
                  <c:v>16.260000000000002</c:v>
                </c:pt>
                <c:pt idx="1626">
                  <c:v>16.27</c:v>
                </c:pt>
                <c:pt idx="1627">
                  <c:v>16.28</c:v>
                </c:pt>
                <c:pt idx="1628">
                  <c:v>16.29</c:v>
                </c:pt>
                <c:pt idx="1629">
                  <c:v>16.3</c:v>
                </c:pt>
                <c:pt idx="1630">
                  <c:v>16.309999999999999</c:v>
                </c:pt>
                <c:pt idx="1631">
                  <c:v>16.32</c:v>
                </c:pt>
                <c:pt idx="1632">
                  <c:v>16.329999999999998</c:v>
                </c:pt>
                <c:pt idx="1633">
                  <c:v>16.34</c:v>
                </c:pt>
                <c:pt idx="1634">
                  <c:v>16.350000000000001</c:v>
                </c:pt>
                <c:pt idx="1635">
                  <c:v>16.36</c:v>
                </c:pt>
                <c:pt idx="1636">
                  <c:v>16.37</c:v>
                </c:pt>
                <c:pt idx="1637">
                  <c:v>16.38</c:v>
                </c:pt>
                <c:pt idx="1638">
                  <c:v>16.39</c:v>
                </c:pt>
                <c:pt idx="1639">
                  <c:v>16.399999999999999</c:v>
                </c:pt>
                <c:pt idx="1640">
                  <c:v>16.41</c:v>
                </c:pt>
                <c:pt idx="1641">
                  <c:v>16.420000000000002</c:v>
                </c:pt>
                <c:pt idx="1642">
                  <c:v>16.43</c:v>
                </c:pt>
                <c:pt idx="1643">
                  <c:v>16.440000000000001</c:v>
                </c:pt>
                <c:pt idx="1644">
                  <c:v>16.45</c:v>
                </c:pt>
                <c:pt idx="1645">
                  <c:v>16.46</c:v>
                </c:pt>
                <c:pt idx="1646">
                  <c:v>16.47</c:v>
                </c:pt>
                <c:pt idx="1647">
                  <c:v>16.48</c:v>
                </c:pt>
                <c:pt idx="1648">
                  <c:v>16.489999999999998</c:v>
                </c:pt>
                <c:pt idx="1649">
                  <c:v>16.5</c:v>
                </c:pt>
                <c:pt idx="1650">
                  <c:v>16.510000000000002</c:v>
                </c:pt>
                <c:pt idx="1651">
                  <c:v>16.52</c:v>
                </c:pt>
                <c:pt idx="1652">
                  <c:v>16.53</c:v>
                </c:pt>
                <c:pt idx="1653">
                  <c:v>16.54</c:v>
                </c:pt>
                <c:pt idx="1654">
                  <c:v>16.55</c:v>
                </c:pt>
                <c:pt idx="1655">
                  <c:v>16.559999999999999</c:v>
                </c:pt>
                <c:pt idx="1656">
                  <c:v>16.57</c:v>
                </c:pt>
                <c:pt idx="1657">
                  <c:v>16.579999999999998</c:v>
                </c:pt>
                <c:pt idx="1658">
                  <c:v>16.59</c:v>
                </c:pt>
                <c:pt idx="1659">
                  <c:v>16.600000000000001</c:v>
                </c:pt>
                <c:pt idx="1660">
                  <c:v>16.61</c:v>
                </c:pt>
                <c:pt idx="1661">
                  <c:v>16.62</c:v>
                </c:pt>
                <c:pt idx="1662">
                  <c:v>16.63</c:v>
                </c:pt>
                <c:pt idx="1663">
                  <c:v>16.64</c:v>
                </c:pt>
                <c:pt idx="1664">
                  <c:v>16.649999999999999</c:v>
                </c:pt>
                <c:pt idx="1665">
                  <c:v>16.66</c:v>
                </c:pt>
                <c:pt idx="1666">
                  <c:v>16.670000000000002</c:v>
                </c:pt>
                <c:pt idx="1667">
                  <c:v>16.68</c:v>
                </c:pt>
                <c:pt idx="1668">
                  <c:v>16.690000000000001</c:v>
                </c:pt>
                <c:pt idx="1669">
                  <c:v>16.7</c:v>
                </c:pt>
                <c:pt idx="1670">
                  <c:v>16.71</c:v>
                </c:pt>
                <c:pt idx="1671">
                  <c:v>16.72</c:v>
                </c:pt>
                <c:pt idx="1672">
                  <c:v>16.73</c:v>
                </c:pt>
                <c:pt idx="1673">
                  <c:v>16.739999999999998</c:v>
                </c:pt>
                <c:pt idx="1674">
                  <c:v>16.75</c:v>
                </c:pt>
                <c:pt idx="1675">
                  <c:v>16.760000000000002</c:v>
                </c:pt>
                <c:pt idx="1676">
                  <c:v>16.77</c:v>
                </c:pt>
                <c:pt idx="1677">
                  <c:v>16.78</c:v>
                </c:pt>
                <c:pt idx="1678">
                  <c:v>16.79</c:v>
                </c:pt>
                <c:pt idx="1679">
                  <c:v>16.8</c:v>
                </c:pt>
                <c:pt idx="1680">
                  <c:v>16.809999999999999</c:v>
                </c:pt>
                <c:pt idx="1681">
                  <c:v>16.82</c:v>
                </c:pt>
                <c:pt idx="1682">
                  <c:v>16.829999999999998</c:v>
                </c:pt>
                <c:pt idx="1683">
                  <c:v>16.84</c:v>
                </c:pt>
                <c:pt idx="1684">
                  <c:v>16.850000000000001</c:v>
                </c:pt>
                <c:pt idx="1685">
                  <c:v>16.86</c:v>
                </c:pt>
                <c:pt idx="1686">
                  <c:v>16.87</c:v>
                </c:pt>
                <c:pt idx="1687">
                  <c:v>16.88</c:v>
                </c:pt>
                <c:pt idx="1688">
                  <c:v>16.89</c:v>
                </c:pt>
                <c:pt idx="1689">
                  <c:v>16.899999999999999</c:v>
                </c:pt>
                <c:pt idx="1690">
                  <c:v>16.91</c:v>
                </c:pt>
                <c:pt idx="1691">
                  <c:v>16.920000000000002</c:v>
                </c:pt>
                <c:pt idx="1692">
                  <c:v>16.93</c:v>
                </c:pt>
                <c:pt idx="1693">
                  <c:v>16.940000000000001</c:v>
                </c:pt>
                <c:pt idx="1694">
                  <c:v>16.95</c:v>
                </c:pt>
                <c:pt idx="1695">
                  <c:v>16.96</c:v>
                </c:pt>
                <c:pt idx="1696">
                  <c:v>16.97</c:v>
                </c:pt>
                <c:pt idx="1697">
                  <c:v>16.98</c:v>
                </c:pt>
                <c:pt idx="1698">
                  <c:v>16.989999999999998</c:v>
                </c:pt>
                <c:pt idx="1699">
                  <c:v>17</c:v>
                </c:pt>
                <c:pt idx="1700">
                  <c:v>17.010000000000002</c:v>
                </c:pt>
                <c:pt idx="1701">
                  <c:v>17.02</c:v>
                </c:pt>
                <c:pt idx="1702">
                  <c:v>17.03</c:v>
                </c:pt>
                <c:pt idx="1703">
                  <c:v>17.04</c:v>
                </c:pt>
                <c:pt idx="1704">
                  <c:v>17.05</c:v>
                </c:pt>
                <c:pt idx="1705">
                  <c:v>17.059999999999999</c:v>
                </c:pt>
                <c:pt idx="1706">
                  <c:v>17.07</c:v>
                </c:pt>
                <c:pt idx="1707">
                  <c:v>17.079999999999998</c:v>
                </c:pt>
                <c:pt idx="1708">
                  <c:v>17.09</c:v>
                </c:pt>
                <c:pt idx="1709">
                  <c:v>17.100000000000001</c:v>
                </c:pt>
                <c:pt idx="1710">
                  <c:v>17.11</c:v>
                </c:pt>
                <c:pt idx="1711">
                  <c:v>17.12</c:v>
                </c:pt>
                <c:pt idx="1712">
                  <c:v>17.13</c:v>
                </c:pt>
                <c:pt idx="1713">
                  <c:v>17.14</c:v>
                </c:pt>
                <c:pt idx="1714">
                  <c:v>17.149999999999999</c:v>
                </c:pt>
                <c:pt idx="1715">
                  <c:v>17.16</c:v>
                </c:pt>
                <c:pt idx="1716">
                  <c:v>17.170000000000002</c:v>
                </c:pt>
                <c:pt idx="1717">
                  <c:v>17.18</c:v>
                </c:pt>
                <c:pt idx="1718">
                  <c:v>17.190000000000001</c:v>
                </c:pt>
                <c:pt idx="1719">
                  <c:v>17.2</c:v>
                </c:pt>
                <c:pt idx="1720">
                  <c:v>17.21</c:v>
                </c:pt>
                <c:pt idx="1721">
                  <c:v>17.22</c:v>
                </c:pt>
                <c:pt idx="1722">
                  <c:v>17.23</c:v>
                </c:pt>
                <c:pt idx="1723">
                  <c:v>17.239999999999998</c:v>
                </c:pt>
                <c:pt idx="1724">
                  <c:v>17.25</c:v>
                </c:pt>
                <c:pt idx="1725">
                  <c:v>17.260000000000002</c:v>
                </c:pt>
                <c:pt idx="1726">
                  <c:v>17.27</c:v>
                </c:pt>
                <c:pt idx="1727">
                  <c:v>17.28</c:v>
                </c:pt>
                <c:pt idx="1728">
                  <c:v>17.29</c:v>
                </c:pt>
                <c:pt idx="1729">
                  <c:v>17.3</c:v>
                </c:pt>
                <c:pt idx="1730">
                  <c:v>17.309999999999999</c:v>
                </c:pt>
                <c:pt idx="1731">
                  <c:v>17.32</c:v>
                </c:pt>
                <c:pt idx="1732">
                  <c:v>17.329999999999998</c:v>
                </c:pt>
                <c:pt idx="1733">
                  <c:v>17.34</c:v>
                </c:pt>
                <c:pt idx="1734">
                  <c:v>17.350000000000001</c:v>
                </c:pt>
                <c:pt idx="1735">
                  <c:v>17.36</c:v>
                </c:pt>
                <c:pt idx="1736">
                  <c:v>17.37</c:v>
                </c:pt>
                <c:pt idx="1737">
                  <c:v>17.38</c:v>
                </c:pt>
                <c:pt idx="1738">
                  <c:v>17.39</c:v>
                </c:pt>
                <c:pt idx="1739">
                  <c:v>17.399999999999999</c:v>
                </c:pt>
                <c:pt idx="1740">
                  <c:v>17.41</c:v>
                </c:pt>
                <c:pt idx="1741">
                  <c:v>17.420000000000002</c:v>
                </c:pt>
                <c:pt idx="1742">
                  <c:v>17.43</c:v>
                </c:pt>
                <c:pt idx="1743">
                  <c:v>17.440000000000001</c:v>
                </c:pt>
                <c:pt idx="1744">
                  <c:v>17.45</c:v>
                </c:pt>
                <c:pt idx="1745">
                  <c:v>17.46</c:v>
                </c:pt>
                <c:pt idx="1746">
                  <c:v>17.47</c:v>
                </c:pt>
                <c:pt idx="1747">
                  <c:v>17.48</c:v>
                </c:pt>
                <c:pt idx="1748">
                  <c:v>17.489999999999998</c:v>
                </c:pt>
                <c:pt idx="1749">
                  <c:v>17.5</c:v>
                </c:pt>
                <c:pt idx="1750">
                  <c:v>17.510000000000002</c:v>
                </c:pt>
                <c:pt idx="1751">
                  <c:v>17.52</c:v>
                </c:pt>
                <c:pt idx="1752">
                  <c:v>17.53</c:v>
                </c:pt>
                <c:pt idx="1753">
                  <c:v>17.54</c:v>
                </c:pt>
                <c:pt idx="1754">
                  <c:v>17.55</c:v>
                </c:pt>
                <c:pt idx="1755">
                  <c:v>17.559999999999999</c:v>
                </c:pt>
                <c:pt idx="1756">
                  <c:v>17.57</c:v>
                </c:pt>
                <c:pt idx="1757">
                  <c:v>17.579999999999998</c:v>
                </c:pt>
                <c:pt idx="1758">
                  <c:v>17.59</c:v>
                </c:pt>
                <c:pt idx="1759">
                  <c:v>17.600000000000001</c:v>
                </c:pt>
                <c:pt idx="1760">
                  <c:v>17.61</c:v>
                </c:pt>
                <c:pt idx="1761">
                  <c:v>17.62</c:v>
                </c:pt>
                <c:pt idx="1762">
                  <c:v>17.63</c:v>
                </c:pt>
                <c:pt idx="1763">
                  <c:v>17.64</c:v>
                </c:pt>
                <c:pt idx="1764">
                  <c:v>17.649999999999999</c:v>
                </c:pt>
                <c:pt idx="1765">
                  <c:v>17.66</c:v>
                </c:pt>
                <c:pt idx="1766">
                  <c:v>17.670000000000002</c:v>
                </c:pt>
                <c:pt idx="1767">
                  <c:v>17.68</c:v>
                </c:pt>
                <c:pt idx="1768">
                  <c:v>17.690000000000001</c:v>
                </c:pt>
                <c:pt idx="1769">
                  <c:v>17.7</c:v>
                </c:pt>
                <c:pt idx="1770">
                  <c:v>17.71</c:v>
                </c:pt>
                <c:pt idx="1771">
                  <c:v>17.72</c:v>
                </c:pt>
                <c:pt idx="1772">
                  <c:v>17.73</c:v>
                </c:pt>
                <c:pt idx="1773">
                  <c:v>17.739999999999998</c:v>
                </c:pt>
                <c:pt idx="1774">
                  <c:v>17.75</c:v>
                </c:pt>
                <c:pt idx="1775">
                  <c:v>17.760000000000002</c:v>
                </c:pt>
                <c:pt idx="1776">
                  <c:v>17.77</c:v>
                </c:pt>
                <c:pt idx="1777">
                  <c:v>17.78</c:v>
                </c:pt>
                <c:pt idx="1778">
                  <c:v>17.79</c:v>
                </c:pt>
                <c:pt idx="1779">
                  <c:v>17.8</c:v>
                </c:pt>
                <c:pt idx="1780">
                  <c:v>17.809999999999999</c:v>
                </c:pt>
                <c:pt idx="1781">
                  <c:v>17.82</c:v>
                </c:pt>
                <c:pt idx="1782">
                  <c:v>17.829999999999998</c:v>
                </c:pt>
                <c:pt idx="1783">
                  <c:v>17.84</c:v>
                </c:pt>
                <c:pt idx="1784">
                  <c:v>17.850000000000001</c:v>
                </c:pt>
                <c:pt idx="1785">
                  <c:v>17.86</c:v>
                </c:pt>
                <c:pt idx="1786">
                  <c:v>17.87</c:v>
                </c:pt>
                <c:pt idx="1787">
                  <c:v>17.88</c:v>
                </c:pt>
                <c:pt idx="1788">
                  <c:v>17.89</c:v>
                </c:pt>
                <c:pt idx="1789">
                  <c:v>17.899999999999999</c:v>
                </c:pt>
                <c:pt idx="1790">
                  <c:v>17.91</c:v>
                </c:pt>
                <c:pt idx="1791">
                  <c:v>17.920000000000002</c:v>
                </c:pt>
                <c:pt idx="1792">
                  <c:v>17.93</c:v>
                </c:pt>
                <c:pt idx="1793">
                  <c:v>17.940000000000001</c:v>
                </c:pt>
                <c:pt idx="1794">
                  <c:v>17.95</c:v>
                </c:pt>
                <c:pt idx="1795">
                  <c:v>17.96</c:v>
                </c:pt>
                <c:pt idx="1796">
                  <c:v>17.97</c:v>
                </c:pt>
                <c:pt idx="1797">
                  <c:v>17.98</c:v>
                </c:pt>
                <c:pt idx="1798">
                  <c:v>17.989999999999998</c:v>
                </c:pt>
                <c:pt idx="1799">
                  <c:v>18</c:v>
                </c:pt>
                <c:pt idx="1800">
                  <c:v>18.010000000000002</c:v>
                </c:pt>
                <c:pt idx="1801">
                  <c:v>18.02</c:v>
                </c:pt>
                <c:pt idx="1802">
                  <c:v>18.03</c:v>
                </c:pt>
                <c:pt idx="1803">
                  <c:v>18.04</c:v>
                </c:pt>
                <c:pt idx="1804">
                  <c:v>18.05</c:v>
                </c:pt>
                <c:pt idx="1805">
                  <c:v>18.059999999999999</c:v>
                </c:pt>
                <c:pt idx="1806">
                  <c:v>18.07</c:v>
                </c:pt>
                <c:pt idx="1807">
                  <c:v>18.079999999999998</c:v>
                </c:pt>
                <c:pt idx="1808">
                  <c:v>18.09</c:v>
                </c:pt>
                <c:pt idx="1809">
                  <c:v>18.100000000000001</c:v>
                </c:pt>
                <c:pt idx="1810">
                  <c:v>18.11</c:v>
                </c:pt>
                <c:pt idx="1811">
                  <c:v>18.12</c:v>
                </c:pt>
                <c:pt idx="1812">
                  <c:v>18.13</c:v>
                </c:pt>
                <c:pt idx="1813">
                  <c:v>18.14</c:v>
                </c:pt>
                <c:pt idx="1814">
                  <c:v>18.149999999999999</c:v>
                </c:pt>
                <c:pt idx="1815">
                  <c:v>18.16</c:v>
                </c:pt>
                <c:pt idx="1816">
                  <c:v>18.170000000000002</c:v>
                </c:pt>
                <c:pt idx="1817">
                  <c:v>18.18</c:v>
                </c:pt>
                <c:pt idx="1818">
                  <c:v>18.190000000000001</c:v>
                </c:pt>
                <c:pt idx="1819">
                  <c:v>18.2</c:v>
                </c:pt>
                <c:pt idx="1820">
                  <c:v>18.21</c:v>
                </c:pt>
                <c:pt idx="1821">
                  <c:v>18.22</c:v>
                </c:pt>
                <c:pt idx="1822">
                  <c:v>18.23</c:v>
                </c:pt>
                <c:pt idx="1823">
                  <c:v>18.239999999999998</c:v>
                </c:pt>
                <c:pt idx="1824">
                  <c:v>18.25</c:v>
                </c:pt>
                <c:pt idx="1825">
                  <c:v>18.260000000000002</c:v>
                </c:pt>
                <c:pt idx="1826">
                  <c:v>18.27</c:v>
                </c:pt>
                <c:pt idx="1827">
                  <c:v>18.28</c:v>
                </c:pt>
                <c:pt idx="1828">
                  <c:v>18.29</c:v>
                </c:pt>
                <c:pt idx="1829">
                  <c:v>18.3</c:v>
                </c:pt>
                <c:pt idx="1830">
                  <c:v>18.309999999999999</c:v>
                </c:pt>
                <c:pt idx="1831">
                  <c:v>18.32</c:v>
                </c:pt>
                <c:pt idx="1832">
                  <c:v>18.329999999999998</c:v>
                </c:pt>
                <c:pt idx="1833">
                  <c:v>18.34</c:v>
                </c:pt>
                <c:pt idx="1834">
                  <c:v>18.350000000000001</c:v>
                </c:pt>
                <c:pt idx="1835">
                  <c:v>18.36</c:v>
                </c:pt>
                <c:pt idx="1836">
                  <c:v>18.37</c:v>
                </c:pt>
                <c:pt idx="1837">
                  <c:v>18.38</c:v>
                </c:pt>
                <c:pt idx="1838">
                  <c:v>18.39</c:v>
                </c:pt>
                <c:pt idx="1839">
                  <c:v>18.399999999999999</c:v>
                </c:pt>
                <c:pt idx="1840">
                  <c:v>18.41</c:v>
                </c:pt>
                <c:pt idx="1841">
                  <c:v>18.420000000000002</c:v>
                </c:pt>
                <c:pt idx="1842">
                  <c:v>18.43</c:v>
                </c:pt>
                <c:pt idx="1843">
                  <c:v>18.440000000000001</c:v>
                </c:pt>
                <c:pt idx="1844">
                  <c:v>18.45</c:v>
                </c:pt>
                <c:pt idx="1845">
                  <c:v>18.46</c:v>
                </c:pt>
                <c:pt idx="1846">
                  <c:v>18.47</c:v>
                </c:pt>
                <c:pt idx="1847">
                  <c:v>18.48</c:v>
                </c:pt>
                <c:pt idx="1848">
                  <c:v>18.489999999999998</c:v>
                </c:pt>
                <c:pt idx="1849">
                  <c:v>18.5</c:v>
                </c:pt>
                <c:pt idx="1850">
                  <c:v>18.510000000000002</c:v>
                </c:pt>
                <c:pt idx="1851">
                  <c:v>18.52</c:v>
                </c:pt>
                <c:pt idx="1852">
                  <c:v>18.53</c:v>
                </c:pt>
                <c:pt idx="1853">
                  <c:v>18.54</c:v>
                </c:pt>
                <c:pt idx="1854">
                  <c:v>18.55</c:v>
                </c:pt>
                <c:pt idx="1855">
                  <c:v>18.559999999999999</c:v>
                </c:pt>
                <c:pt idx="1856">
                  <c:v>18.57</c:v>
                </c:pt>
                <c:pt idx="1857">
                  <c:v>18.579999999999998</c:v>
                </c:pt>
                <c:pt idx="1858">
                  <c:v>18.59</c:v>
                </c:pt>
                <c:pt idx="1859">
                  <c:v>18.600000000000001</c:v>
                </c:pt>
                <c:pt idx="1860">
                  <c:v>18.61</c:v>
                </c:pt>
                <c:pt idx="1861">
                  <c:v>18.62</c:v>
                </c:pt>
                <c:pt idx="1862">
                  <c:v>18.63</c:v>
                </c:pt>
                <c:pt idx="1863">
                  <c:v>18.64</c:v>
                </c:pt>
                <c:pt idx="1864">
                  <c:v>18.649999999999999</c:v>
                </c:pt>
                <c:pt idx="1865">
                  <c:v>18.66</c:v>
                </c:pt>
                <c:pt idx="1866">
                  <c:v>18.670000000000002</c:v>
                </c:pt>
                <c:pt idx="1867">
                  <c:v>18.68</c:v>
                </c:pt>
                <c:pt idx="1868">
                  <c:v>18.690000000000001</c:v>
                </c:pt>
                <c:pt idx="1869">
                  <c:v>18.7</c:v>
                </c:pt>
                <c:pt idx="1870">
                  <c:v>18.71</c:v>
                </c:pt>
                <c:pt idx="1871">
                  <c:v>18.72</c:v>
                </c:pt>
                <c:pt idx="1872">
                  <c:v>18.73</c:v>
                </c:pt>
                <c:pt idx="1873">
                  <c:v>18.739999999999998</c:v>
                </c:pt>
                <c:pt idx="1874">
                  <c:v>18.75</c:v>
                </c:pt>
                <c:pt idx="1875">
                  <c:v>18.760000000000002</c:v>
                </c:pt>
                <c:pt idx="1876">
                  <c:v>18.77</c:v>
                </c:pt>
                <c:pt idx="1877">
                  <c:v>18.78</c:v>
                </c:pt>
                <c:pt idx="1878">
                  <c:v>18.79</c:v>
                </c:pt>
                <c:pt idx="1879">
                  <c:v>18.8</c:v>
                </c:pt>
                <c:pt idx="1880">
                  <c:v>18.809999999999999</c:v>
                </c:pt>
                <c:pt idx="1881">
                  <c:v>18.82</c:v>
                </c:pt>
                <c:pt idx="1882">
                  <c:v>18.829999999999998</c:v>
                </c:pt>
                <c:pt idx="1883">
                  <c:v>18.84</c:v>
                </c:pt>
                <c:pt idx="1884">
                  <c:v>18.850000000000001</c:v>
                </c:pt>
                <c:pt idx="1885">
                  <c:v>18.86</c:v>
                </c:pt>
                <c:pt idx="1886">
                  <c:v>18.87</c:v>
                </c:pt>
                <c:pt idx="1887">
                  <c:v>18.88</c:v>
                </c:pt>
                <c:pt idx="1888">
                  <c:v>18.89</c:v>
                </c:pt>
                <c:pt idx="1889">
                  <c:v>18.899999999999999</c:v>
                </c:pt>
                <c:pt idx="1890">
                  <c:v>18.91</c:v>
                </c:pt>
                <c:pt idx="1891">
                  <c:v>18.920000000000002</c:v>
                </c:pt>
                <c:pt idx="1892">
                  <c:v>18.93</c:v>
                </c:pt>
                <c:pt idx="1893">
                  <c:v>18.940000000000001</c:v>
                </c:pt>
                <c:pt idx="1894">
                  <c:v>18.95</c:v>
                </c:pt>
                <c:pt idx="1895">
                  <c:v>18.96</c:v>
                </c:pt>
                <c:pt idx="1896">
                  <c:v>18.97</c:v>
                </c:pt>
                <c:pt idx="1897">
                  <c:v>18.98</c:v>
                </c:pt>
                <c:pt idx="1898">
                  <c:v>18.989999999999998</c:v>
                </c:pt>
                <c:pt idx="1899">
                  <c:v>19</c:v>
                </c:pt>
                <c:pt idx="1900">
                  <c:v>19.010000000000002</c:v>
                </c:pt>
                <c:pt idx="1901">
                  <c:v>19.02</c:v>
                </c:pt>
                <c:pt idx="1902">
                  <c:v>19.03</c:v>
                </c:pt>
                <c:pt idx="1903">
                  <c:v>19.04</c:v>
                </c:pt>
                <c:pt idx="1904">
                  <c:v>19.05</c:v>
                </c:pt>
                <c:pt idx="1905">
                  <c:v>19.059999999999999</c:v>
                </c:pt>
                <c:pt idx="1906">
                  <c:v>19.07</c:v>
                </c:pt>
                <c:pt idx="1907">
                  <c:v>19.079999999999998</c:v>
                </c:pt>
                <c:pt idx="1908">
                  <c:v>19.09</c:v>
                </c:pt>
                <c:pt idx="1909">
                  <c:v>19.100000000000001</c:v>
                </c:pt>
                <c:pt idx="1910">
                  <c:v>19.11</c:v>
                </c:pt>
                <c:pt idx="1911">
                  <c:v>19.12</c:v>
                </c:pt>
                <c:pt idx="1912">
                  <c:v>19.13</c:v>
                </c:pt>
                <c:pt idx="1913">
                  <c:v>19.14</c:v>
                </c:pt>
                <c:pt idx="1914">
                  <c:v>19.149999999999999</c:v>
                </c:pt>
                <c:pt idx="1915">
                  <c:v>19.16</c:v>
                </c:pt>
                <c:pt idx="1916">
                  <c:v>19.170000000000002</c:v>
                </c:pt>
                <c:pt idx="1917">
                  <c:v>19.18</c:v>
                </c:pt>
                <c:pt idx="1918">
                  <c:v>19.190000000000001</c:v>
                </c:pt>
                <c:pt idx="1919">
                  <c:v>19.2</c:v>
                </c:pt>
                <c:pt idx="1920">
                  <c:v>19.21</c:v>
                </c:pt>
                <c:pt idx="1921">
                  <c:v>19.22</c:v>
                </c:pt>
                <c:pt idx="1922">
                  <c:v>19.23</c:v>
                </c:pt>
                <c:pt idx="1923">
                  <c:v>19.239999999999998</c:v>
                </c:pt>
                <c:pt idx="1924">
                  <c:v>19.25</c:v>
                </c:pt>
                <c:pt idx="1925">
                  <c:v>19.260000000000002</c:v>
                </c:pt>
                <c:pt idx="1926">
                  <c:v>19.27</c:v>
                </c:pt>
                <c:pt idx="1927">
                  <c:v>19.28</c:v>
                </c:pt>
                <c:pt idx="1928">
                  <c:v>19.29</c:v>
                </c:pt>
                <c:pt idx="1929">
                  <c:v>19.3</c:v>
                </c:pt>
                <c:pt idx="1930">
                  <c:v>19.309999999999999</c:v>
                </c:pt>
                <c:pt idx="1931">
                  <c:v>19.32</c:v>
                </c:pt>
                <c:pt idx="1932">
                  <c:v>19.329999999999998</c:v>
                </c:pt>
                <c:pt idx="1933">
                  <c:v>19.34</c:v>
                </c:pt>
                <c:pt idx="1934">
                  <c:v>19.350000000000001</c:v>
                </c:pt>
                <c:pt idx="1935">
                  <c:v>19.36</c:v>
                </c:pt>
                <c:pt idx="1936">
                  <c:v>19.37</c:v>
                </c:pt>
                <c:pt idx="1937">
                  <c:v>19.38</c:v>
                </c:pt>
                <c:pt idx="1938">
                  <c:v>19.39</c:v>
                </c:pt>
                <c:pt idx="1939">
                  <c:v>19.399999999999999</c:v>
                </c:pt>
                <c:pt idx="1940">
                  <c:v>19.41</c:v>
                </c:pt>
                <c:pt idx="1941">
                  <c:v>19.420000000000002</c:v>
                </c:pt>
                <c:pt idx="1942">
                  <c:v>19.43</c:v>
                </c:pt>
                <c:pt idx="1943">
                  <c:v>19.440000000000001</c:v>
                </c:pt>
                <c:pt idx="1944">
                  <c:v>19.45</c:v>
                </c:pt>
                <c:pt idx="1945">
                  <c:v>19.46</c:v>
                </c:pt>
                <c:pt idx="1946">
                  <c:v>19.47</c:v>
                </c:pt>
                <c:pt idx="1947">
                  <c:v>19.48</c:v>
                </c:pt>
                <c:pt idx="1948">
                  <c:v>19.489999999999998</c:v>
                </c:pt>
                <c:pt idx="1949">
                  <c:v>19.5</c:v>
                </c:pt>
                <c:pt idx="1950">
                  <c:v>19.510000000000002</c:v>
                </c:pt>
                <c:pt idx="1951">
                  <c:v>19.52</c:v>
                </c:pt>
                <c:pt idx="1952">
                  <c:v>19.53</c:v>
                </c:pt>
                <c:pt idx="1953">
                  <c:v>19.54</c:v>
                </c:pt>
                <c:pt idx="1954">
                  <c:v>19.55</c:v>
                </c:pt>
                <c:pt idx="1955">
                  <c:v>19.559999999999999</c:v>
                </c:pt>
                <c:pt idx="1956">
                  <c:v>19.57</c:v>
                </c:pt>
                <c:pt idx="1957">
                  <c:v>19.579999999999998</c:v>
                </c:pt>
                <c:pt idx="1958">
                  <c:v>19.59</c:v>
                </c:pt>
                <c:pt idx="1959">
                  <c:v>19.600000000000001</c:v>
                </c:pt>
                <c:pt idx="1960">
                  <c:v>19.61</c:v>
                </c:pt>
                <c:pt idx="1961">
                  <c:v>19.62</c:v>
                </c:pt>
                <c:pt idx="1962">
                  <c:v>19.63</c:v>
                </c:pt>
                <c:pt idx="1963">
                  <c:v>19.64</c:v>
                </c:pt>
                <c:pt idx="1964">
                  <c:v>19.649999999999999</c:v>
                </c:pt>
                <c:pt idx="1965">
                  <c:v>19.66</c:v>
                </c:pt>
                <c:pt idx="1966">
                  <c:v>19.670000000000002</c:v>
                </c:pt>
                <c:pt idx="1967">
                  <c:v>19.68</c:v>
                </c:pt>
                <c:pt idx="1968">
                  <c:v>19.690000000000001</c:v>
                </c:pt>
                <c:pt idx="1969">
                  <c:v>19.7</c:v>
                </c:pt>
                <c:pt idx="1970">
                  <c:v>19.71</c:v>
                </c:pt>
                <c:pt idx="1971">
                  <c:v>19.72</c:v>
                </c:pt>
                <c:pt idx="1972">
                  <c:v>19.73</c:v>
                </c:pt>
                <c:pt idx="1973">
                  <c:v>19.739999999999998</c:v>
                </c:pt>
                <c:pt idx="1974">
                  <c:v>19.75</c:v>
                </c:pt>
                <c:pt idx="1975">
                  <c:v>19.760000000000002</c:v>
                </c:pt>
                <c:pt idx="1976">
                  <c:v>19.77</c:v>
                </c:pt>
                <c:pt idx="1977">
                  <c:v>19.78</c:v>
                </c:pt>
                <c:pt idx="1978">
                  <c:v>19.79</c:v>
                </c:pt>
                <c:pt idx="1979">
                  <c:v>19.8</c:v>
                </c:pt>
                <c:pt idx="1980">
                  <c:v>19.809999999999999</c:v>
                </c:pt>
                <c:pt idx="1981">
                  <c:v>19.82</c:v>
                </c:pt>
                <c:pt idx="1982">
                  <c:v>19.829999999999998</c:v>
                </c:pt>
                <c:pt idx="1983">
                  <c:v>19.84</c:v>
                </c:pt>
                <c:pt idx="1984">
                  <c:v>19.850000000000001</c:v>
                </c:pt>
                <c:pt idx="1985">
                  <c:v>19.86</c:v>
                </c:pt>
                <c:pt idx="1986">
                  <c:v>19.87</c:v>
                </c:pt>
                <c:pt idx="1987">
                  <c:v>19.88</c:v>
                </c:pt>
                <c:pt idx="1988">
                  <c:v>19.89</c:v>
                </c:pt>
                <c:pt idx="1989">
                  <c:v>19.899999999999999</c:v>
                </c:pt>
                <c:pt idx="1990">
                  <c:v>19.91</c:v>
                </c:pt>
                <c:pt idx="1991">
                  <c:v>19.920000000000002</c:v>
                </c:pt>
                <c:pt idx="1992">
                  <c:v>19.93</c:v>
                </c:pt>
                <c:pt idx="1993">
                  <c:v>19.940000000000001</c:v>
                </c:pt>
                <c:pt idx="1994">
                  <c:v>19.95</c:v>
                </c:pt>
                <c:pt idx="1995">
                  <c:v>19.96</c:v>
                </c:pt>
                <c:pt idx="1996">
                  <c:v>19.97</c:v>
                </c:pt>
                <c:pt idx="1997">
                  <c:v>19.98</c:v>
                </c:pt>
                <c:pt idx="1998">
                  <c:v>19.989999999999998</c:v>
                </c:pt>
                <c:pt idx="1999">
                  <c:v>20</c:v>
                </c:pt>
                <c:pt idx="2000">
                  <c:v>20.010000000000002</c:v>
                </c:pt>
                <c:pt idx="2001">
                  <c:v>20.02</c:v>
                </c:pt>
                <c:pt idx="2002">
                  <c:v>20.03</c:v>
                </c:pt>
                <c:pt idx="2003">
                  <c:v>20.04</c:v>
                </c:pt>
                <c:pt idx="2004">
                  <c:v>20.05</c:v>
                </c:pt>
                <c:pt idx="2005">
                  <c:v>20.059999999999999</c:v>
                </c:pt>
                <c:pt idx="2006">
                  <c:v>20.07</c:v>
                </c:pt>
                <c:pt idx="2007">
                  <c:v>20.079999999999998</c:v>
                </c:pt>
                <c:pt idx="2008">
                  <c:v>20.09</c:v>
                </c:pt>
                <c:pt idx="2009">
                  <c:v>20.100000000000001</c:v>
                </c:pt>
                <c:pt idx="2010">
                  <c:v>20.11</c:v>
                </c:pt>
                <c:pt idx="2011">
                  <c:v>20.12</c:v>
                </c:pt>
                <c:pt idx="2012">
                  <c:v>20.13</c:v>
                </c:pt>
                <c:pt idx="2013">
                  <c:v>20.14</c:v>
                </c:pt>
                <c:pt idx="2014">
                  <c:v>20.149999999999999</c:v>
                </c:pt>
                <c:pt idx="2015">
                  <c:v>20.16</c:v>
                </c:pt>
                <c:pt idx="2016">
                  <c:v>20.170000000000002</c:v>
                </c:pt>
                <c:pt idx="2017">
                  <c:v>20.18</c:v>
                </c:pt>
                <c:pt idx="2018">
                  <c:v>20.190000000000001</c:v>
                </c:pt>
                <c:pt idx="2019">
                  <c:v>20.2</c:v>
                </c:pt>
                <c:pt idx="2020">
                  <c:v>20.21</c:v>
                </c:pt>
                <c:pt idx="2021">
                  <c:v>20.22</c:v>
                </c:pt>
                <c:pt idx="2022">
                  <c:v>20.23</c:v>
                </c:pt>
                <c:pt idx="2023">
                  <c:v>20.239999999999998</c:v>
                </c:pt>
                <c:pt idx="2024">
                  <c:v>20.25</c:v>
                </c:pt>
                <c:pt idx="2025">
                  <c:v>20.260000000000002</c:v>
                </c:pt>
                <c:pt idx="2026">
                  <c:v>20.27</c:v>
                </c:pt>
                <c:pt idx="2027">
                  <c:v>20.28</c:v>
                </c:pt>
                <c:pt idx="2028">
                  <c:v>20.29</c:v>
                </c:pt>
                <c:pt idx="2029">
                  <c:v>20.3</c:v>
                </c:pt>
                <c:pt idx="2030">
                  <c:v>20.309999999999999</c:v>
                </c:pt>
                <c:pt idx="2031">
                  <c:v>20.32</c:v>
                </c:pt>
                <c:pt idx="2032">
                  <c:v>20.329999999999998</c:v>
                </c:pt>
                <c:pt idx="2033">
                  <c:v>20.34</c:v>
                </c:pt>
                <c:pt idx="2034">
                  <c:v>20.350000000000001</c:v>
                </c:pt>
                <c:pt idx="2035">
                  <c:v>20.36</c:v>
                </c:pt>
                <c:pt idx="2036">
                  <c:v>20.37</c:v>
                </c:pt>
                <c:pt idx="2037">
                  <c:v>20.38</c:v>
                </c:pt>
                <c:pt idx="2038">
                  <c:v>20.39</c:v>
                </c:pt>
                <c:pt idx="2039">
                  <c:v>20.399999999999999</c:v>
                </c:pt>
                <c:pt idx="2040">
                  <c:v>20.41</c:v>
                </c:pt>
                <c:pt idx="2041">
                  <c:v>20.420000000000002</c:v>
                </c:pt>
                <c:pt idx="2042">
                  <c:v>20.43</c:v>
                </c:pt>
                <c:pt idx="2043">
                  <c:v>20.440000000000001</c:v>
                </c:pt>
                <c:pt idx="2044">
                  <c:v>20.45</c:v>
                </c:pt>
                <c:pt idx="2045">
                  <c:v>20.46</c:v>
                </c:pt>
                <c:pt idx="2046">
                  <c:v>20.47</c:v>
                </c:pt>
                <c:pt idx="2047">
                  <c:v>20.48</c:v>
                </c:pt>
                <c:pt idx="2048">
                  <c:v>20.49</c:v>
                </c:pt>
                <c:pt idx="2049">
                  <c:v>20.5</c:v>
                </c:pt>
                <c:pt idx="2050">
                  <c:v>20.51</c:v>
                </c:pt>
                <c:pt idx="2051">
                  <c:v>20.52</c:v>
                </c:pt>
                <c:pt idx="2052">
                  <c:v>20.53</c:v>
                </c:pt>
                <c:pt idx="2053">
                  <c:v>20.54</c:v>
                </c:pt>
                <c:pt idx="2054">
                  <c:v>20.55</c:v>
                </c:pt>
                <c:pt idx="2055">
                  <c:v>20.56</c:v>
                </c:pt>
                <c:pt idx="2056">
                  <c:v>20.57</c:v>
                </c:pt>
                <c:pt idx="2057">
                  <c:v>20.58</c:v>
                </c:pt>
                <c:pt idx="2058">
                  <c:v>20.59</c:v>
                </c:pt>
                <c:pt idx="2059">
                  <c:v>20.6</c:v>
                </c:pt>
                <c:pt idx="2060">
                  <c:v>20.61</c:v>
                </c:pt>
                <c:pt idx="2061">
                  <c:v>20.62</c:v>
                </c:pt>
                <c:pt idx="2062">
                  <c:v>20.63</c:v>
                </c:pt>
                <c:pt idx="2063">
                  <c:v>20.64</c:v>
                </c:pt>
                <c:pt idx="2064">
                  <c:v>20.65</c:v>
                </c:pt>
                <c:pt idx="2065">
                  <c:v>20.66</c:v>
                </c:pt>
                <c:pt idx="2066">
                  <c:v>20.67</c:v>
                </c:pt>
                <c:pt idx="2067">
                  <c:v>20.68</c:v>
                </c:pt>
                <c:pt idx="2068">
                  <c:v>20.69</c:v>
                </c:pt>
                <c:pt idx="2069">
                  <c:v>20.7</c:v>
                </c:pt>
                <c:pt idx="2070">
                  <c:v>20.71</c:v>
                </c:pt>
                <c:pt idx="2071">
                  <c:v>20.72</c:v>
                </c:pt>
                <c:pt idx="2072">
                  <c:v>20.73</c:v>
                </c:pt>
                <c:pt idx="2073">
                  <c:v>20.74</c:v>
                </c:pt>
                <c:pt idx="2074">
                  <c:v>20.75</c:v>
                </c:pt>
                <c:pt idx="2075">
                  <c:v>20.76</c:v>
                </c:pt>
                <c:pt idx="2076">
                  <c:v>20.77</c:v>
                </c:pt>
                <c:pt idx="2077">
                  <c:v>20.78</c:v>
                </c:pt>
                <c:pt idx="2078">
                  <c:v>20.79</c:v>
                </c:pt>
                <c:pt idx="2079">
                  <c:v>20.8</c:v>
                </c:pt>
                <c:pt idx="2080">
                  <c:v>20.81</c:v>
                </c:pt>
                <c:pt idx="2081">
                  <c:v>20.82</c:v>
                </c:pt>
                <c:pt idx="2082">
                  <c:v>20.83</c:v>
                </c:pt>
                <c:pt idx="2083">
                  <c:v>20.84</c:v>
                </c:pt>
                <c:pt idx="2084">
                  <c:v>20.85</c:v>
                </c:pt>
                <c:pt idx="2085">
                  <c:v>20.86</c:v>
                </c:pt>
                <c:pt idx="2086">
                  <c:v>20.87</c:v>
                </c:pt>
                <c:pt idx="2087">
                  <c:v>20.88</c:v>
                </c:pt>
                <c:pt idx="2088">
                  <c:v>20.89</c:v>
                </c:pt>
                <c:pt idx="2089">
                  <c:v>20.9</c:v>
                </c:pt>
                <c:pt idx="2090">
                  <c:v>20.91</c:v>
                </c:pt>
                <c:pt idx="2091">
                  <c:v>20.92</c:v>
                </c:pt>
                <c:pt idx="2092">
                  <c:v>20.93</c:v>
                </c:pt>
                <c:pt idx="2093">
                  <c:v>20.94</c:v>
                </c:pt>
                <c:pt idx="2094">
                  <c:v>20.95</c:v>
                </c:pt>
                <c:pt idx="2095">
                  <c:v>20.96</c:v>
                </c:pt>
                <c:pt idx="2096">
                  <c:v>20.97</c:v>
                </c:pt>
                <c:pt idx="2097">
                  <c:v>20.98</c:v>
                </c:pt>
                <c:pt idx="2098">
                  <c:v>20.99</c:v>
                </c:pt>
                <c:pt idx="2099">
                  <c:v>21</c:v>
                </c:pt>
                <c:pt idx="2100">
                  <c:v>21.01</c:v>
                </c:pt>
                <c:pt idx="2101">
                  <c:v>21.02</c:v>
                </c:pt>
                <c:pt idx="2102">
                  <c:v>21.03</c:v>
                </c:pt>
                <c:pt idx="2103">
                  <c:v>21.04</c:v>
                </c:pt>
                <c:pt idx="2104">
                  <c:v>21.05</c:v>
                </c:pt>
                <c:pt idx="2105">
                  <c:v>21.06</c:v>
                </c:pt>
                <c:pt idx="2106">
                  <c:v>21.07</c:v>
                </c:pt>
                <c:pt idx="2107">
                  <c:v>21.08</c:v>
                </c:pt>
                <c:pt idx="2108">
                  <c:v>21.09</c:v>
                </c:pt>
                <c:pt idx="2109">
                  <c:v>21.1</c:v>
                </c:pt>
                <c:pt idx="2110">
                  <c:v>21.11</c:v>
                </c:pt>
                <c:pt idx="2111">
                  <c:v>21.12</c:v>
                </c:pt>
                <c:pt idx="2112">
                  <c:v>21.13</c:v>
                </c:pt>
                <c:pt idx="2113">
                  <c:v>21.14</c:v>
                </c:pt>
                <c:pt idx="2114">
                  <c:v>21.15</c:v>
                </c:pt>
                <c:pt idx="2115">
                  <c:v>21.16</c:v>
                </c:pt>
                <c:pt idx="2116">
                  <c:v>21.17</c:v>
                </c:pt>
                <c:pt idx="2117">
                  <c:v>21.18</c:v>
                </c:pt>
                <c:pt idx="2118">
                  <c:v>21.19</c:v>
                </c:pt>
                <c:pt idx="2119">
                  <c:v>21.2</c:v>
                </c:pt>
                <c:pt idx="2120">
                  <c:v>21.21</c:v>
                </c:pt>
                <c:pt idx="2121">
                  <c:v>21.22</c:v>
                </c:pt>
                <c:pt idx="2122">
                  <c:v>21.23</c:v>
                </c:pt>
                <c:pt idx="2123">
                  <c:v>21.24</c:v>
                </c:pt>
                <c:pt idx="2124">
                  <c:v>21.25</c:v>
                </c:pt>
                <c:pt idx="2125">
                  <c:v>21.26</c:v>
                </c:pt>
                <c:pt idx="2126">
                  <c:v>21.27</c:v>
                </c:pt>
                <c:pt idx="2127">
                  <c:v>21.28</c:v>
                </c:pt>
                <c:pt idx="2128">
                  <c:v>21.29</c:v>
                </c:pt>
                <c:pt idx="2129">
                  <c:v>21.3</c:v>
                </c:pt>
                <c:pt idx="2130">
                  <c:v>21.31</c:v>
                </c:pt>
                <c:pt idx="2131">
                  <c:v>21.32</c:v>
                </c:pt>
                <c:pt idx="2132">
                  <c:v>21.33</c:v>
                </c:pt>
                <c:pt idx="2133">
                  <c:v>21.34</c:v>
                </c:pt>
                <c:pt idx="2134">
                  <c:v>21.35</c:v>
                </c:pt>
                <c:pt idx="2135">
                  <c:v>21.36</c:v>
                </c:pt>
                <c:pt idx="2136">
                  <c:v>21.37</c:v>
                </c:pt>
                <c:pt idx="2137">
                  <c:v>21.38</c:v>
                </c:pt>
                <c:pt idx="2138">
                  <c:v>21.39</c:v>
                </c:pt>
                <c:pt idx="2139">
                  <c:v>21.4</c:v>
                </c:pt>
                <c:pt idx="2140">
                  <c:v>21.41</c:v>
                </c:pt>
                <c:pt idx="2141">
                  <c:v>21.42</c:v>
                </c:pt>
                <c:pt idx="2142">
                  <c:v>21.43</c:v>
                </c:pt>
                <c:pt idx="2143">
                  <c:v>21.44</c:v>
                </c:pt>
                <c:pt idx="2144">
                  <c:v>21.45</c:v>
                </c:pt>
                <c:pt idx="2145">
                  <c:v>21.46</c:v>
                </c:pt>
                <c:pt idx="2146">
                  <c:v>21.47</c:v>
                </c:pt>
                <c:pt idx="2147">
                  <c:v>21.48</c:v>
                </c:pt>
                <c:pt idx="2148">
                  <c:v>21.49</c:v>
                </c:pt>
                <c:pt idx="2149">
                  <c:v>21.5</c:v>
                </c:pt>
                <c:pt idx="2150">
                  <c:v>21.51</c:v>
                </c:pt>
                <c:pt idx="2151">
                  <c:v>21.52</c:v>
                </c:pt>
                <c:pt idx="2152">
                  <c:v>21.53</c:v>
                </c:pt>
                <c:pt idx="2153">
                  <c:v>21.54</c:v>
                </c:pt>
                <c:pt idx="2154">
                  <c:v>21.55</c:v>
                </c:pt>
                <c:pt idx="2155">
                  <c:v>21.56</c:v>
                </c:pt>
                <c:pt idx="2156">
                  <c:v>21.57</c:v>
                </c:pt>
                <c:pt idx="2157">
                  <c:v>21.58</c:v>
                </c:pt>
                <c:pt idx="2158">
                  <c:v>21.59</c:v>
                </c:pt>
                <c:pt idx="2159">
                  <c:v>21.6</c:v>
                </c:pt>
                <c:pt idx="2160">
                  <c:v>21.61</c:v>
                </c:pt>
                <c:pt idx="2161">
                  <c:v>21.62</c:v>
                </c:pt>
                <c:pt idx="2162">
                  <c:v>21.63</c:v>
                </c:pt>
                <c:pt idx="2163">
                  <c:v>21.64</c:v>
                </c:pt>
                <c:pt idx="2164">
                  <c:v>21.65</c:v>
                </c:pt>
                <c:pt idx="2165">
                  <c:v>21.66</c:v>
                </c:pt>
                <c:pt idx="2166">
                  <c:v>21.67</c:v>
                </c:pt>
                <c:pt idx="2167">
                  <c:v>21.68</c:v>
                </c:pt>
                <c:pt idx="2168">
                  <c:v>21.69</c:v>
                </c:pt>
                <c:pt idx="2169">
                  <c:v>21.7</c:v>
                </c:pt>
                <c:pt idx="2170">
                  <c:v>21.71</c:v>
                </c:pt>
                <c:pt idx="2171">
                  <c:v>21.72</c:v>
                </c:pt>
                <c:pt idx="2172">
                  <c:v>21.73</c:v>
                </c:pt>
                <c:pt idx="2173">
                  <c:v>21.74</c:v>
                </c:pt>
                <c:pt idx="2174">
                  <c:v>21.75</c:v>
                </c:pt>
                <c:pt idx="2175">
                  <c:v>21.76</c:v>
                </c:pt>
                <c:pt idx="2176">
                  <c:v>21.77</c:v>
                </c:pt>
                <c:pt idx="2177">
                  <c:v>21.78</c:v>
                </c:pt>
                <c:pt idx="2178">
                  <c:v>21.79</c:v>
                </c:pt>
                <c:pt idx="2179">
                  <c:v>21.8</c:v>
                </c:pt>
                <c:pt idx="2180">
                  <c:v>21.81</c:v>
                </c:pt>
                <c:pt idx="2181">
                  <c:v>21.82</c:v>
                </c:pt>
                <c:pt idx="2182">
                  <c:v>21.83</c:v>
                </c:pt>
                <c:pt idx="2183">
                  <c:v>21.84</c:v>
                </c:pt>
                <c:pt idx="2184">
                  <c:v>21.85</c:v>
                </c:pt>
                <c:pt idx="2185">
                  <c:v>21.86</c:v>
                </c:pt>
                <c:pt idx="2186">
                  <c:v>21.87</c:v>
                </c:pt>
                <c:pt idx="2187">
                  <c:v>21.88</c:v>
                </c:pt>
                <c:pt idx="2188">
                  <c:v>21.89</c:v>
                </c:pt>
                <c:pt idx="2189">
                  <c:v>21.9</c:v>
                </c:pt>
                <c:pt idx="2190">
                  <c:v>21.91</c:v>
                </c:pt>
                <c:pt idx="2191">
                  <c:v>21.92</c:v>
                </c:pt>
                <c:pt idx="2192">
                  <c:v>21.93</c:v>
                </c:pt>
                <c:pt idx="2193">
                  <c:v>21.94</c:v>
                </c:pt>
                <c:pt idx="2194">
                  <c:v>21.95</c:v>
                </c:pt>
                <c:pt idx="2195">
                  <c:v>21.96</c:v>
                </c:pt>
                <c:pt idx="2196">
                  <c:v>21.97</c:v>
                </c:pt>
                <c:pt idx="2197">
                  <c:v>21.98</c:v>
                </c:pt>
                <c:pt idx="2198">
                  <c:v>21.99</c:v>
                </c:pt>
                <c:pt idx="2199">
                  <c:v>22</c:v>
                </c:pt>
                <c:pt idx="2200">
                  <c:v>22.01</c:v>
                </c:pt>
                <c:pt idx="2201">
                  <c:v>22.02</c:v>
                </c:pt>
                <c:pt idx="2202">
                  <c:v>22.03</c:v>
                </c:pt>
                <c:pt idx="2203">
                  <c:v>22.04</c:v>
                </c:pt>
                <c:pt idx="2204">
                  <c:v>22.05</c:v>
                </c:pt>
                <c:pt idx="2205">
                  <c:v>22.06</c:v>
                </c:pt>
                <c:pt idx="2206">
                  <c:v>22.07</c:v>
                </c:pt>
                <c:pt idx="2207">
                  <c:v>22.08</c:v>
                </c:pt>
                <c:pt idx="2208">
                  <c:v>22.09</c:v>
                </c:pt>
                <c:pt idx="2209">
                  <c:v>22.1</c:v>
                </c:pt>
                <c:pt idx="2210">
                  <c:v>22.11</c:v>
                </c:pt>
                <c:pt idx="2211">
                  <c:v>22.12</c:v>
                </c:pt>
                <c:pt idx="2212">
                  <c:v>22.13</c:v>
                </c:pt>
                <c:pt idx="2213">
                  <c:v>22.14</c:v>
                </c:pt>
                <c:pt idx="2214">
                  <c:v>22.15</c:v>
                </c:pt>
                <c:pt idx="2215">
                  <c:v>22.16</c:v>
                </c:pt>
                <c:pt idx="2216">
                  <c:v>22.17</c:v>
                </c:pt>
                <c:pt idx="2217">
                  <c:v>22.18</c:v>
                </c:pt>
                <c:pt idx="2218">
                  <c:v>22.19</c:v>
                </c:pt>
                <c:pt idx="2219">
                  <c:v>22.2</c:v>
                </c:pt>
                <c:pt idx="2220">
                  <c:v>22.21</c:v>
                </c:pt>
                <c:pt idx="2221">
                  <c:v>22.22</c:v>
                </c:pt>
                <c:pt idx="2222">
                  <c:v>22.23</c:v>
                </c:pt>
                <c:pt idx="2223">
                  <c:v>22.24</c:v>
                </c:pt>
                <c:pt idx="2224">
                  <c:v>22.25</c:v>
                </c:pt>
                <c:pt idx="2225">
                  <c:v>22.26</c:v>
                </c:pt>
                <c:pt idx="2226">
                  <c:v>22.27</c:v>
                </c:pt>
                <c:pt idx="2227">
                  <c:v>22.28</c:v>
                </c:pt>
                <c:pt idx="2228">
                  <c:v>22.29</c:v>
                </c:pt>
                <c:pt idx="2229">
                  <c:v>22.3</c:v>
                </c:pt>
                <c:pt idx="2230">
                  <c:v>22.31</c:v>
                </c:pt>
                <c:pt idx="2231">
                  <c:v>22.32</c:v>
                </c:pt>
                <c:pt idx="2232">
                  <c:v>22.33</c:v>
                </c:pt>
                <c:pt idx="2233">
                  <c:v>22.34</c:v>
                </c:pt>
                <c:pt idx="2234">
                  <c:v>22.35</c:v>
                </c:pt>
                <c:pt idx="2235">
                  <c:v>22.36</c:v>
                </c:pt>
                <c:pt idx="2236">
                  <c:v>22.37</c:v>
                </c:pt>
                <c:pt idx="2237">
                  <c:v>22.38</c:v>
                </c:pt>
                <c:pt idx="2238">
                  <c:v>22.39</c:v>
                </c:pt>
                <c:pt idx="2239">
                  <c:v>22.4</c:v>
                </c:pt>
                <c:pt idx="2240">
                  <c:v>22.41</c:v>
                </c:pt>
                <c:pt idx="2241">
                  <c:v>22.42</c:v>
                </c:pt>
                <c:pt idx="2242">
                  <c:v>22.43</c:v>
                </c:pt>
                <c:pt idx="2243">
                  <c:v>22.44</c:v>
                </c:pt>
                <c:pt idx="2244">
                  <c:v>22.45</c:v>
                </c:pt>
                <c:pt idx="2245">
                  <c:v>22.46</c:v>
                </c:pt>
                <c:pt idx="2246">
                  <c:v>22.47</c:v>
                </c:pt>
                <c:pt idx="2247">
                  <c:v>22.48</c:v>
                </c:pt>
                <c:pt idx="2248">
                  <c:v>22.49</c:v>
                </c:pt>
                <c:pt idx="2249">
                  <c:v>22.5</c:v>
                </c:pt>
                <c:pt idx="2250">
                  <c:v>22.51</c:v>
                </c:pt>
                <c:pt idx="2251">
                  <c:v>22.52</c:v>
                </c:pt>
                <c:pt idx="2252">
                  <c:v>22.53</c:v>
                </c:pt>
                <c:pt idx="2253">
                  <c:v>22.54</c:v>
                </c:pt>
                <c:pt idx="2254">
                  <c:v>22.55</c:v>
                </c:pt>
                <c:pt idx="2255">
                  <c:v>22.56</c:v>
                </c:pt>
                <c:pt idx="2256">
                  <c:v>22.57</c:v>
                </c:pt>
                <c:pt idx="2257">
                  <c:v>22.58</c:v>
                </c:pt>
                <c:pt idx="2258">
                  <c:v>22.59</c:v>
                </c:pt>
                <c:pt idx="2259">
                  <c:v>22.6</c:v>
                </c:pt>
                <c:pt idx="2260">
                  <c:v>22.61</c:v>
                </c:pt>
                <c:pt idx="2261">
                  <c:v>22.62</c:v>
                </c:pt>
                <c:pt idx="2262">
                  <c:v>22.63</c:v>
                </c:pt>
                <c:pt idx="2263">
                  <c:v>22.64</c:v>
                </c:pt>
                <c:pt idx="2264">
                  <c:v>22.65</c:v>
                </c:pt>
                <c:pt idx="2265">
                  <c:v>22.66</c:v>
                </c:pt>
                <c:pt idx="2266">
                  <c:v>22.67</c:v>
                </c:pt>
                <c:pt idx="2267">
                  <c:v>22.68</c:v>
                </c:pt>
                <c:pt idx="2268">
                  <c:v>22.69</c:v>
                </c:pt>
                <c:pt idx="2269">
                  <c:v>22.7</c:v>
                </c:pt>
                <c:pt idx="2270">
                  <c:v>22.71</c:v>
                </c:pt>
                <c:pt idx="2271">
                  <c:v>22.72</c:v>
                </c:pt>
                <c:pt idx="2272">
                  <c:v>22.73</c:v>
                </c:pt>
                <c:pt idx="2273">
                  <c:v>22.74</c:v>
                </c:pt>
                <c:pt idx="2274">
                  <c:v>22.75</c:v>
                </c:pt>
                <c:pt idx="2275">
                  <c:v>22.76</c:v>
                </c:pt>
                <c:pt idx="2276">
                  <c:v>22.77</c:v>
                </c:pt>
                <c:pt idx="2277">
                  <c:v>22.78</c:v>
                </c:pt>
                <c:pt idx="2278">
                  <c:v>22.79</c:v>
                </c:pt>
                <c:pt idx="2279">
                  <c:v>22.8</c:v>
                </c:pt>
                <c:pt idx="2280">
                  <c:v>22.81</c:v>
                </c:pt>
                <c:pt idx="2281">
                  <c:v>22.82</c:v>
                </c:pt>
                <c:pt idx="2282">
                  <c:v>22.83</c:v>
                </c:pt>
                <c:pt idx="2283">
                  <c:v>22.84</c:v>
                </c:pt>
                <c:pt idx="2284">
                  <c:v>22.85</c:v>
                </c:pt>
                <c:pt idx="2285">
                  <c:v>22.86</c:v>
                </c:pt>
                <c:pt idx="2286">
                  <c:v>22.87</c:v>
                </c:pt>
                <c:pt idx="2287">
                  <c:v>22.88</c:v>
                </c:pt>
                <c:pt idx="2288">
                  <c:v>22.89</c:v>
                </c:pt>
                <c:pt idx="2289">
                  <c:v>22.9</c:v>
                </c:pt>
                <c:pt idx="2290">
                  <c:v>22.91</c:v>
                </c:pt>
                <c:pt idx="2291">
                  <c:v>22.92</c:v>
                </c:pt>
                <c:pt idx="2292">
                  <c:v>22.93</c:v>
                </c:pt>
                <c:pt idx="2293">
                  <c:v>22.94</c:v>
                </c:pt>
                <c:pt idx="2294">
                  <c:v>22.95</c:v>
                </c:pt>
                <c:pt idx="2295">
                  <c:v>22.96</c:v>
                </c:pt>
                <c:pt idx="2296">
                  <c:v>22.97</c:v>
                </c:pt>
                <c:pt idx="2297">
                  <c:v>22.98</c:v>
                </c:pt>
                <c:pt idx="2298">
                  <c:v>22.99</c:v>
                </c:pt>
                <c:pt idx="2299">
                  <c:v>23</c:v>
                </c:pt>
                <c:pt idx="2300">
                  <c:v>23.01</c:v>
                </c:pt>
                <c:pt idx="2301">
                  <c:v>23.02</c:v>
                </c:pt>
                <c:pt idx="2302">
                  <c:v>23.03</c:v>
                </c:pt>
                <c:pt idx="2303">
                  <c:v>23.04</c:v>
                </c:pt>
                <c:pt idx="2304">
                  <c:v>23.05</c:v>
                </c:pt>
                <c:pt idx="2305">
                  <c:v>23.06</c:v>
                </c:pt>
                <c:pt idx="2306">
                  <c:v>23.07</c:v>
                </c:pt>
                <c:pt idx="2307">
                  <c:v>23.08</c:v>
                </c:pt>
                <c:pt idx="2308">
                  <c:v>23.09</c:v>
                </c:pt>
                <c:pt idx="2309">
                  <c:v>23.1</c:v>
                </c:pt>
                <c:pt idx="2310">
                  <c:v>23.11</c:v>
                </c:pt>
                <c:pt idx="2311">
                  <c:v>23.12</c:v>
                </c:pt>
                <c:pt idx="2312">
                  <c:v>23.13</c:v>
                </c:pt>
                <c:pt idx="2313">
                  <c:v>23.14</c:v>
                </c:pt>
                <c:pt idx="2314">
                  <c:v>23.15</c:v>
                </c:pt>
                <c:pt idx="2315">
                  <c:v>23.16</c:v>
                </c:pt>
                <c:pt idx="2316">
                  <c:v>23.17</c:v>
                </c:pt>
                <c:pt idx="2317">
                  <c:v>23.18</c:v>
                </c:pt>
                <c:pt idx="2318">
                  <c:v>23.19</c:v>
                </c:pt>
                <c:pt idx="2319">
                  <c:v>23.2</c:v>
                </c:pt>
                <c:pt idx="2320">
                  <c:v>23.21</c:v>
                </c:pt>
                <c:pt idx="2321">
                  <c:v>23.22</c:v>
                </c:pt>
                <c:pt idx="2322">
                  <c:v>23.23</c:v>
                </c:pt>
                <c:pt idx="2323">
                  <c:v>23.24</c:v>
                </c:pt>
                <c:pt idx="2324">
                  <c:v>23.25</c:v>
                </c:pt>
                <c:pt idx="2325">
                  <c:v>23.26</c:v>
                </c:pt>
                <c:pt idx="2326">
                  <c:v>23.27</c:v>
                </c:pt>
                <c:pt idx="2327">
                  <c:v>23.28</c:v>
                </c:pt>
                <c:pt idx="2328">
                  <c:v>23.29</c:v>
                </c:pt>
                <c:pt idx="2329">
                  <c:v>23.3</c:v>
                </c:pt>
                <c:pt idx="2330">
                  <c:v>23.31</c:v>
                </c:pt>
                <c:pt idx="2331">
                  <c:v>23.32</c:v>
                </c:pt>
                <c:pt idx="2332">
                  <c:v>23.33</c:v>
                </c:pt>
                <c:pt idx="2333">
                  <c:v>23.34</c:v>
                </c:pt>
                <c:pt idx="2334">
                  <c:v>23.35</c:v>
                </c:pt>
                <c:pt idx="2335">
                  <c:v>23.36</c:v>
                </c:pt>
                <c:pt idx="2336">
                  <c:v>23.37</c:v>
                </c:pt>
                <c:pt idx="2337">
                  <c:v>23.38</c:v>
                </c:pt>
                <c:pt idx="2338">
                  <c:v>23.39</c:v>
                </c:pt>
                <c:pt idx="2339">
                  <c:v>23.4</c:v>
                </c:pt>
                <c:pt idx="2340">
                  <c:v>23.41</c:v>
                </c:pt>
                <c:pt idx="2341">
                  <c:v>23.42</c:v>
                </c:pt>
                <c:pt idx="2342">
                  <c:v>23.43</c:v>
                </c:pt>
                <c:pt idx="2343">
                  <c:v>23.44</c:v>
                </c:pt>
                <c:pt idx="2344">
                  <c:v>23.45</c:v>
                </c:pt>
                <c:pt idx="2345">
                  <c:v>23.46</c:v>
                </c:pt>
                <c:pt idx="2346">
                  <c:v>23.47</c:v>
                </c:pt>
                <c:pt idx="2347">
                  <c:v>23.48</c:v>
                </c:pt>
                <c:pt idx="2348">
                  <c:v>23.49</c:v>
                </c:pt>
                <c:pt idx="2349">
                  <c:v>23.5</c:v>
                </c:pt>
                <c:pt idx="2350">
                  <c:v>23.51</c:v>
                </c:pt>
                <c:pt idx="2351">
                  <c:v>23.52</c:v>
                </c:pt>
                <c:pt idx="2352">
                  <c:v>23.53</c:v>
                </c:pt>
                <c:pt idx="2353">
                  <c:v>23.54</c:v>
                </c:pt>
                <c:pt idx="2354">
                  <c:v>23.55</c:v>
                </c:pt>
                <c:pt idx="2355">
                  <c:v>23.56</c:v>
                </c:pt>
                <c:pt idx="2356">
                  <c:v>23.57</c:v>
                </c:pt>
                <c:pt idx="2357">
                  <c:v>23.58</c:v>
                </c:pt>
                <c:pt idx="2358">
                  <c:v>23.59</c:v>
                </c:pt>
                <c:pt idx="2359">
                  <c:v>23.6</c:v>
                </c:pt>
                <c:pt idx="2360">
                  <c:v>23.61</c:v>
                </c:pt>
                <c:pt idx="2361">
                  <c:v>23.62</c:v>
                </c:pt>
                <c:pt idx="2362">
                  <c:v>23.63</c:v>
                </c:pt>
                <c:pt idx="2363">
                  <c:v>23.64</c:v>
                </c:pt>
                <c:pt idx="2364">
                  <c:v>23.65</c:v>
                </c:pt>
                <c:pt idx="2365">
                  <c:v>23.66</c:v>
                </c:pt>
                <c:pt idx="2366">
                  <c:v>23.67</c:v>
                </c:pt>
                <c:pt idx="2367">
                  <c:v>23.68</c:v>
                </c:pt>
                <c:pt idx="2368">
                  <c:v>23.69</c:v>
                </c:pt>
                <c:pt idx="2369">
                  <c:v>23.7</c:v>
                </c:pt>
                <c:pt idx="2370">
                  <c:v>23.71</c:v>
                </c:pt>
                <c:pt idx="2371">
                  <c:v>23.72</c:v>
                </c:pt>
                <c:pt idx="2372">
                  <c:v>23.73</c:v>
                </c:pt>
                <c:pt idx="2373">
                  <c:v>23.74</c:v>
                </c:pt>
                <c:pt idx="2374">
                  <c:v>23.75</c:v>
                </c:pt>
                <c:pt idx="2375">
                  <c:v>23.76</c:v>
                </c:pt>
                <c:pt idx="2376">
                  <c:v>23.77</c:v>
                </c:pt>
                <c:pt idx="2377">
                  <c:v>23.78</c:v>
                </c:pt>
                <c:pt idx="2378">
                  <c:v>23.79</c:v>
                </c:pt>
                <c:pt idx="2379">
                  <c:v>23.8</c:v>
                </c:pt>
                <c:pt idx="2380">
                  <c:v>23.81</c:v>
                </c:pt>
                <c:pt idx="2381">
                  <c:v>23.82</c:v>
                </c:pt>
                <c:pt idx="2382">
                  <c:v>23.83</c:v>
                </c:pt>
                <c:pt idx="2383">
                  <c:v>23.84</c:v>
                </c:pt>
                <c:pt idx="2384">
                  <c:v>23.85</c:v>
                </c:pt>
                <c:pt idx="2385">
                  <c:v>23.86</c:v>
                </c:pt>
                <c:pt idx="2386">
                  <c:v>23.87</c:v>
                </c:pt>
                <c:pt idx="2387">
                  <c:v>23.88</c:v>
                </c:pt>
                <c:pt idx="2388">
                  <c:v>23.89</c:v>
                </c:pt>
                <c:pt idx="2389">
                  <c:v>23.9</c:v>
                </c:pt>
                <c:pt idx="2390">
                  <c:v>23.91</c:v>
                </c:pt>
                <c:pt idx="2391">
                  <c:v>23.92</c:v>
                </c:pt>
                <c:pt idx="2392">
                  <c:v>23.93</c:v>
                </c:pt>
                <c:pt idx="2393">
                  <c:v>23.94</c:v>
                </c:pt>
                <c:pt idx="2394">
                  <c:v>23.95</c:v>
                </c:pt>
                <c:pt idx="2395">
                  <c:v>23.96</c:v>
                </c:pt>
                <c:pt idx="2396">
                  <c:v>23.97</c:v>
                </c:pt>
                <c:pt idx="2397">
                  <c:v>23.98</c:v>
                </c:pt>
                <c:pt idx="2398">
                  <c:v>23.99</c:v>
                </c:pt>
                <c:pt idx="2399">
                  <c:v>24</c:v>
                </c:pt>
                <c:pt idx="2400">
                  <c:v>24.01</c:v>
                </c:pt>
                <c:pt idx="2401">
                  <c:v>24.02</c:v>
                </c:pt>
                <c:pt idx="2402">
                  <c:v>24.03</c:v>
                </c:pt>
                <c:pt idx="2403">
                  <c:v>24.04</c:v>
                </c:pt>
                <c:pt idx="2404">
                  <c:v>24.05</c:v>
                </c:pt>
                <c:pt idx="2405">
                  <c:v>24.06</c:v>
                </c:pt>
                <c:pt idx="2406">
                  <c:v>24.07</c:v>
                </c:pt>
                <c:pt idx="2407">
                  <c:v>24.08</c:v>
                </c:pt>
                <c:pt idx="2408">
                  <c:v>24.09</c:v>
                </c:pt>
                <c:pt idx="2409">
                  <c:v>24.1</c:v>
                </c:pt>
                <c:pt idx="2410">
                  <c:v>24.11</c:v>
                </c:pt>
                <c:pt idx="2411">
                  <c:v>24.12</c:v>
                </c:pt>
                <c:pt idx="2412">
                  <c:v>24.13</c:v>
                </c:pt>
                <c:pt idx="2413">
                  <c:v>24.14</c:v>
                </c:pt>
                <c:pt idx="2414">
                  <c:v>24.15</c:v>
                </c:pt>
                <c:pt idx="2415">
                  <c:v>24.16</c:v>
                </c:pt>
                <c:pt idx="2416">
                  <c:v>24.17</c:v>
                </c:pt>
                <c:pt idx="2417">
                  <c:v>24.18</c:v>
                </c:pt>
                <c:pt idx="2418">
                  <c:v>24.19</c:v>
                </c:pt>
                <c:pt idx="2419">
                  <c:v>24.2</c:v>
                </c:pt>
                <c:pt idx="2420">
                  <c:v>24.21</c:v>
                </c:pt>
                <c:pt idx="2421">
                  <c:v>24.22</c:v>
                </c:pt>
                <c:pt idx="2422">
                  <c:v>24.23</c:v>
                </c:pt>
                <c:pt idx="2423">
                  <c:v>24.24</c:v>
                </c:pt>
                <c:pt idx="2424">
                  <c:v>24.25</c:v>
                </c:pt>
                <c:pt idx="2425">
                  <c:v>24.26</c:v>
                </c:pt>
                <c:pt idx="2426">
                  <c:v>24.27</c:v>
                </c:pt>
                <c:pt idx="2427">
                  <c:v>24.28</c:v>
                </c:pt>
                <c:pt idx="2428">
                  <c:v>24.29</c:v>
                </c:pt>
                <c:pt idx="2429">
                  <c:v>24.3</c:v>
                </c:pt>
                <c:pt idx="2430">
                  <c:v>24.31</c:v>
                </c:pt>
                <c:pt idx="2431">
                  <c:v>24.32</c:v>
                </c:pt>
                <c:pt idx="2432">
                  <c:v>24.33</c:v>
                </c:pt>
                <c:pt idx="2433">
                  <c:v>24.34</c:v>
                </c:pt>
                <c:pt idx="2434">
                  <c:v>24.35</c:v>
                </c:pt>
                <c:pt idx="2435">
                  <c:v>24.36</c:v>
                </c:pt>
                <c:pt idx="2436">
                  <c:v>24.37</c:v>
                </c:pt>
                <c:pt idx="2437">
                  <c:v>24.38</c:v>
                </c:pt>
                <c:pt idx="2438">
                  <c:v>24.39</c:v>
                </c:pt>
                <c:pt idx="2439">
                  <c:v>24.4</c:v>
                </c:pt>
                <c:pt idx="2440">
                  <c:v>24.41</c:v>
                </c:pt>
                <c:pt idx="2441">
                  <c:v>24.42</c:v>
                </c:pt>
                <c:pt idx="2442">
                  <c:v>24.43</c:v>
                </c:pt>
                <c:pt idx="2443">
                  <c:v>24.44</c:v>
                </c:pt>
                <c:pt idx="2444">
                  <c:v>24.45</c:v>
                </c:pt>
                <c:pt idx="2445">
                  <c:v>24.46</c:v>
                </c:pt>
                <c:pt idx="2446">
                  <c:v>24.47</c:v>
                </c:pt>
                <c:pt idx="2447">
                  <c:v>24.48</c:v>
                </c:pt>
                <c:pt idx="2448">
                  <c:v>24.49</c:v>
                </c:pt>
                <c:pt idx="2449">
                  <c:v>24.5</c:v>
                </c:pt>
                <c:pt idx="2450">
                  <c:v>24.51</c:v>
                </c:pt>
                <c:pt idx="2451">
                  <c:v>24.52</c:v>
                </c:pt>
                <c:pt idx="2452">
                  <c:v>24.53</c:v>
                </c:pt>
                <c:pt idx="2453">
                  <c:v>24.54</c:v>
                </c:pt>
                <c:pt idx="2454">
                  <c:v>24.55</c:v>
                </c:pt>
                <c:pt idx="2455">
                  <c:v>24.56</c:v>
                </c:pt>
                <c:pt idx="2456">
                  <c:v>24.57</c:v>
                </c:pt>
                <c:pt idx="2457">
                  <c:v>24.58</c:v>
                </c:pt>
                <c:pt idx="2458">
                  <c:v>24.59</c:v>
                </c:pt>
                <c:pt idx="2459">
                  <c:v>24.6</c:v>
                </c:pt>
                <c:pt idx="2460">
                  <c:v>24.61</c:v>
                </c:pt>
                <c:pt idx="2461">
                  <c:v>24.62</c:v>
                </c:pt>
                <c:pt idx="2462">
                  <c:v>24.63</c:v>
                </c:pt>
                <c:pt idx="2463">
                  <c:v>24.64</c:v>
                </c:pt>
                <c:pt idx="2464">
                  <c:v>24.65</c:v>
                </c:pt>
                <c:pt idx="2465">
                  <c:v>24.66</c:v>
                </c:pt>
                <c:pt idx="2466">
                  <c:v>24.67</c:v>
                </c:pt>
                <c:pt idx="2467">
                  <c:v>24.68</c:v>
                </c:pt>
                <c:pt idx="2468">
                  <c:v>24.69</c:v>
                </c:pt>
                <c:pt idx="2469">
                  <c:v>24.7</c:v>
                </c:pt>
                <c:pt idx="2470">
                  <c:v>24.71</c:v>
                </c:pt>
                <c:pt idx="2471">
                  <c:v>24.72</c:v>
                </c:pt>
                <c:pt idx="2472">
                  <c:v>24.73</c:v>
                </c:pt>
                <c:pt idx="2473">
                  <c:v>24.74</c:v>
                </c:pt>
                <c:pt idx="2474">
                  <c:v>24.75</c:v>
                </c:pt>
                <c:pt idx="2475">
                  <c:v>24.76</c:v>
                </c:pt>
                <c:pt idx="2476">
                  <c:v>24.77</c:v>
                </c:pt>
                <c:pt idx="2477">
                  <c:v>24.78</c:v>
                </c:pt>
                <c:pt idx="2478">
                  <c:v>24.79</c:v>
                </c:pt>
                <c:pt idx="2479">
                  <c:v>24.8</c:v>
                </c:pt>
                <c:pt idx="2480">
                  <c:v>24.81</c:v>
                </c:pt>
                <c:pt idx="2481">
                  <c:v>24.82</c:v>
                </c:pt>
                <c:pt idx="2482">
                  <c:v>24.83</c:v>
                </c:pt>
                <c:pt idx="2483">
                  <c:v>24.84</c:v>
                </c:pt>
                <c:pt idx="2484">
                  <c:v>24.85</c:v>
                </c:pt>
                <c:pt idx="2485">
                  <c:v>24.86</c:v>
                </c:pt>
                <c:pt idx="2486">
                  <c:v>24.87</c:v>
                </c:pt>
                <c:pt idx="2487">
                  <c:v>24.88</c:v>
                </c:pt>
                <c:pt idx="2488">
                  <c:v>24.89</c:v>
                </c:pt>
                <c:pt idx="2489">
                  <c:v>24.9</c:v>
                </c:pt>
                <c:pt idx="2490">
                  <c:v>24.91</c:v>
                </c:pt>
                <c:pt idx="2491">
                  <c:v>24.92</c:v>
                </c:pt>
                <c:pt idx="2492">
                  <c:v>24.93</c:v>
                </c:pt>
                <c:pt idx="2493">
                  <c:v>24.94</c:v>
                </c:pt>
                <c:pt idx="2494">
                  <c:v>24.95</c:v>
                </c:pt>
                <c:pt idx="2495">
                  <c:v>24.96</c:v>
                </c:pt>
                <c:pt idx="2496">
                  <c:v>24.97</c:v>
                </c:pt>
                <c:pt idx="2497">
                  <c:v>24.98</c:v>
                </c:pt>
                <c:pt idx="2498">
                  <c:v>24.99</c:v>
                </c:pt>
                <c:pt idx="2499">
                  <c:v>25</c:v>
                </c:pt>
                <c:pt idx="2500">
                  <c:v>25.01</c:v>
                </c:pt>
                <c:pt idx="2501">
                  <c:v>25.02</c:v>
                </c:pt>
                <c:pt idx="2502">
                  <c:v>25.03</c:v>
                </c:pt>
                <c:pt idx="2503">
                  <c:v>25.04</c:v>
                </c:pt>
                <c:pt idx="2504">
                  <c:v>25.05</c:v>
                </c:pt>
                <c:pt idx="2505">
                  <c:v>25.06</c:v>
                </c:pt>
                <c:pt idx="2506">
                  <c:v>25.07</c:v>
                </c:pt>
                <c:pt idx="2507">
                  <c:v>25.08</c:v>
                </c:pt>
                <c:pt idx="2508">
                  <c:v>25.09</c:v>
                </c:pt>
                <c:pt idx="2509">
                  <c:v>25.1</c:v>
                </c:pt>
                <c:pt idx="2510">
                  <c:v>25.11</c:v>
                </c:pt>
                <c:pt idx="2511">
                  <c:v>25.12</c:v>
                </c:pt>
                <c:pt idx="2512">
                  <c:v>25.13</c:v>
                </c:pt>
                <c:pt idx="2513">
                  <c:v>25.14</c:v>
                </c:pt>
                <c:pt idx="2514">
                  <c:v>25.15</c:v>
                </c:pt>
                <c:pt idx="2515">
                  <c:v>25.16</c:v>
                </c:pt>
                <c:pt idx="2516">
                  <c:v>25.17</c:v>
                </c:pt>
                <c:pt idx="2517">
                  <c:v>25.18</c:v>
                </c:pt>
                <c:pt idx="2518">
                  <c:v>25.19</c:v>
                </c:pt>
                <c:pt idx="2519">
                  <c:v>25.2</c:v>
                </c:pt>
                <c:pt idx="2520">
                  <c:v>25.21</c:v>
                </c:pt>
                <c:pt idx="2521">
                  <c:v>25.22</c:v>
                </c:pt>
                <c:pt idx="2522">
                  <c:v>25.23</c:v>
                </c:pt>
                <c:pt idx="2523">
                  <c:v>25.24</c:v>
                </c:pt>
                <c:pt idx="2524">
                  <c:v>25.25</c:v>
                </c:pt>
                <c:pt idx="2525">
                  <c:v>25.26</c:v>
                </c:pt>
                <c:pt idx="2526">
                  <c:v>25.27</c:v>
                </c:pt>
                <c:pt idx="2527">
                  <c:v>25.28</c:v>
                </c:pt>
                <c:pt idx="2528">
                  <c:v>25.29</c:v>
                </c:pt>
                <c:pt idx="2529">
                  <c:v>25.3</c:v>
                </c:pt>
                <c:pt idx="2530">
                  <c:v>25.31</c:v>
                </c:pt>
                <c:pt idx="2531">
                  <c:v>25.32</c:v>
                </c:pt>
                <c:pt idx="2532">
                  <c:v>25.33</c:v>
                </c:pt>
                <c:pt idx="2533">
                  <c:v>25.34</c:v>
                </c:pt>
                <c:pt idx="2534">
                  <c:v>25.35</c:v>
                </c:pt>
                <c:pt idx="2535">
                  <c:v>25.36</c:v>
                </c:pt>
                <c:pt idx="2536">
                  <c:v>25.37</c:v>
                </c:pt>
                <c:pt idx="2537">
                  <c:v>25.38</c:v>
                </c:pt>
                <c:pt idx="2538">
                  <c:v>25.39</c:v>
                </c:pt>
                <c:pt idx="2539">
                  <c:v>25.4</c:v>
                </c:pt>
                <c:pt idx="2540">
                  <c:v>25.41</c:v>
                </c:pt>
                <c:pt idx="2541">
                  <c:v>25.42</c:v>
                </c:pt>
                <c:pt idx="2542">
                  <c:v>25.43</c:v>
                </c:pt>
                <c:pt idx="2543">
                  <c:v>25.44</c:v>
                </c:pt>
                <c:pt idx="2544">
                  <c:v>25.45</c:v>
                </c:pt>
                <c:pt idx="2545">
                  <c:v>25.46</c:v>
                </c:pt>
                <c:pt idx="2546">
                  <c:v>25.47</c:v>
                </c:pt>
                <c:pt idx="2547">
                  <c:v>25.48</c:v>
                </c:pt>
                <c:pt idx="2548">
                  <c:v>25.49</c:v>
                </c:pt>
                <c:pt idx="2549">
                  <c:v>25.5</c:v>
                </c:pt>
                <c:pt idx="2550">
                  <c:v>25.51</c:v>
                </c:pt>
                <c:pt idx="2551">
                  <c:v>25.52</c:v>
                </c:pt>
                <c:pt idx="2552">
                  <c:v>25.53</c:v>
                </c:pt>
                <c:pt idx="2553">
                  <c:v>25.54</c:v>
                </c:pt>
                <c:pt idx="2554">
                  <c:v>25.55</c:v>
                </c:pt>
                <c:pt idx="2555">
                  <c:v>25.56</c:v>
                </c:pt>
                <c:pt idx="2556">
                  <c:v>25.57</c:v>
                </c:pt>
                <c:pt idx="2557">
                  <c:v>25.58</c:v>
                </c:pt>
                <c:pt idx="2558">
                  <c:v>25.59</c:v>
                </c:pt>
                <c:pt idx="2559">
                  <c:v>25.6</c:v>
                </c:pt>
                <c:pt idx="2560">
                  <c:v>25.61</c:v>
                </c:pt>
                <c:pt idx="2561">
                  <c:v>25.62</c:v>
                </c:pt>
                <c:pt idx="2562">
                  <c:v>25.63</c:v>
                </c:pt>
                <c:pt idx="2563">
                  <c:v>25.64</c:v>
                </c:pt>
                <c:pt idx="2564">
                  <c:v>25.65</c:v>
                </c:pt>
                <c:pt idx="2565">
                  <c:v>25.66</c:v>
                </c:pt>
                <c:pt idx="2566">
                  <c:v>25.67</c:v>
                </c:pt>
                <c:pt idx="2567">
                  <c:v>25.68</c:v>
                </c:pt>
                <c:pt idx="2568">
                  <c:v>25.69</c:v>
                </c:pt>
                <c:pt idx="2569">
                  <c:v>25.7</c:v>
                </c:pt>
                <c:pt idx="2570">
                  <c:v>25.71</c:v>
                </c:pt>
                <c:pt idx="2571">
                  <c:v>25.72</c:v>
                </c:pt>
                <c:pt idx="2572">
                  <c:v>25.73</c:v>
                </c:pt>
                <c:pt idx="2573">
                  <c:v>25.74</c:v>
                </c:pt>
                <c:pt idx="2574">
                  <c:v>25.75</c:v>
                </c:pt>
                <c:pt idx="2575">
                  <c:v>25.76</c:v>
                </c:pt>
                <c:pt idx="2576">
                  <c:v>25.77</c:v>
                </c:pt>
                <c:pt idx="2577">
                  <c:v>25.78</c:v>
                </c:pt>
                <c:pt idx="2578">
                  <c:v>25.79</c:v>
                </c:pt>
                <c:pt idx="2579">
                  <c:v>25.8</c:v>
                </c:pt>
                <c:pt idx="2580">
                  <c:v>25.81</c:v>
                </c:pt>
                <c:pt idx="2581">
                  <c:v>25.82</c:v>
                </c:pt>
                <c:pt idx="2582">
                  <c:v>25.83</c:v>
                </c:pt>
                <c:pt idx="2583">
                  <c:v>25.84</c:v>
                </c:pt>
                <c:pt idx="2584">
                  <c:v>25.85</c:v>
                </c:pt>
                <c:pt idx="2585">
                  <c:v>25.86</c:v>
                </c:pt>
                <c:pt idx="2586">
                  <c:v>25.87</c:v>
                </c:pt>
                <c:pt idx="2587">
                  <c:v>25.88</c:v>
                </c:pt>
                <c:pt idx="2588">
                  <c:v>25.89</c:v>
                </c:pt>
                <c:pt idx="2589">
                  <c:v>25.9</c:v>
                </c:pt>
                <c:pt idx="2590">
                  <c:v>25.91</c:v>
                </c:pt>
                <c:pt idx="2591">
                  <c:v>25.92</c:v>
                </c:pt>
                <c:pt idx="2592">
                  <c:v>25.93</c:v>
                </c:pt>
                <c:pt idx="2593">
                  <c:v>25.94</c:v>
                </c:pt>
                <c:pt idx="2594">
                  <c:v>25.95</c:v>
                </c:pt>
                <c:pt idx="2595">
                  <c:v>25.96</c:v>
                </c:pt>
                <c:pt idx="2596">
                  <c:v>25.97</c:v>
                </c:pt>
                <c:pt idx="2597">
                  <c:v>25.98</c:v>
                </c:pt>
                <c:pt idx="2598">
                  <c:v>25.99</c:v>
                </c:pt>
                <c:pt idx="2599">
                  <c:v>26</c:v>
                </c:pt>
                <c:pt idx="2600">
                  <c:v>26.01</c:v>
                </c:pt>
                <c:pt idx="2601">
                  <c:v>26.02</c:v>
                </c:pt>
                <c:pt idx="2602">
                  <c:v>26.03</c:v>
                </c:pt>
                <c:pt idx="2603">
                  <c:v>26.04</c:v>
                </c:pt>
                <c:pt idx="2604">
                  <c:v>26.05</c:v>
                </c:pt>
                <c:pt idx="2605">
                  <c:v>26.06</c:v>
                </c:pt>
                <c:pt idx="2606">
                  <c:v>26.07</c:v>
                </c:pt>
                <c:pt idx="2607">
                  <c:v>26.08</c:v>
                </c:pt>
                <c:pt idx="2608">
                  <c:v>26.09</c:v>
                </c:pt>
                <c:pt idx="2609">
                  <c:v>26.1</c:v>
                </c:pt>
                <c:pt idx="2610">
                  <c:v>26.11</c:v>
                </c:pt>
                <c:pt idx="2611">
                  <c:v>26.12</c:v>
                </c:pt>
                <c:pt idx="2612">
                  <c:v>26.13</c:v>
                </c:pt>
                <c:pt idx="2613">
                  <c:v>26.14</c:v>
                </c:pt>
                <c:pt idx="2614">
                  <c:v>26.15</c:v>
                </c:pt>
                <c:pt idx="2615">
                  <c:v>26.16</c:v>
                </c:pt>
                <c:pt idx="2616">
                  <c:v>26.17</c:v>
                </c:pt>
                <c:pt idx="2617">
                  <c:v>26.18</c:v>
                </c:pt>
                <c:pt idx="2618">
                  <c:v>26.19</c:v>
                </c:pt>
                <c:pt idx="2619">
                  <c:v>26.2</c:v>
                </c:pt>
                <c:pt idx="2620">
                  <c:v>26.21</c:v>
                </c:pt>
                <c:pt idx="2621">
                  <c:v>26.22</c:v>
                </c:pt>
                <c:pt idx="2622">
                  <c:v>26.23</c:v>
                </c:pt>
                <c:pt idx="2623">
                  <c:v>26.24</c:v>
                </c:pt>
                <c:pt idx="2624">
                  <c:v>26.25</c:v>
                </c:pt>
                <c:pt idx="2625">
                  <c:v>26.26</c:v>
                </c:pt>
                <c:pt idx="2626">
                  <c:v>26.27</c:v>
                </c:pt>
                <c:pt idx="2627">
                  <c:v>26.28</c:v>
                </c:pt>
                <c:pt idx="2628">
                  <c:v>26.29</c:v>
                </c:pt>
                <c:pt idx="2629">
                  <c:v>26.3</c:v>
                </c:pt>
                <c:pt idx="2630">
                  <c:v>26.31</c:v>
                </c:pt>
                <c:pt idx="2631">
                  <c:v>26.32</c:v>
                </c:pt>
                <c:pt idx="2632">
                  <c:v>26.33</c:v>
                </c:pt>
                <c:pt idx="2633">
                  <c:v>26.34</c:v>
                </c:pt>
                <c:pt idx="2634">
                  <c:v>26.35</c:v>
                </c:pt>
                <c:pt idx="2635">
                  <c:v>26.36</c:v>
                </c:pt>
                <c:pt idx="2636">
                  <c:v>26.37</c:v>
                </c:pt>
                <c:pt idx="2637">
                  <c:v>26.38</c:v>
                </c:pt>
                <c:pt idx="2638">
                  <c:v>26.39</c:v>
                </c:pt>
                <c:pt idx="2639">
                  <c:v>26.4</c:v>
                </c:pt>
                <c:pt idx="2640">
                  <c:v>26.41</c:v>
                </c:pt>
                <c:pt idx="2641">
                  <c:v>26.42</c:v>
                </c:pt>
                <c:pt idx="2642">
                  <c:v>26.43</c:v>
                </c:pt>
                <c:pt idx="2643">
                  <c:v>26.44</c:v>
                </c:pt>
                <c:pt idx="2644">
                  <c:v>26.45</c:v>
                </c:pt>
                <c:pt idx="2645">
                  <c:v>26.46</c:v>
                </c:pt>
                <c:pt idx="2646">
                  <c:v>26.47</c:v>
                </c:pt>
                <c:pt idx="2647">
                  <c:v>26.48</c:v>
                </c:pt>
                <c:pt idx="2648">
                  <c:v>26.49</c:v>
                </c:pt>
                <c:pt idx="2649">
                  <c:v>26.5</c:v>
                </c:pt>
                <c:pt idx="2650">
                  <c:v>26.51</c:v>
                </c:pt>
                <c:pt idx="2651">
                  <c:v>26.52</c:v>
                </c:pt>
                <c:pt idx="2652">
                  <c:v>26.53</c:v>
                </c:pt>
                <c:pt idx="2653">
                  <c:v>26.54</c:v>
                </c:pt>
                <c:pt idx="2654">
                  <c:v>26.55</c:v>
                </c:pt>
                <c:pt idx="2655">
                  <c:v>26.56</c:v>
                </c:pt>
                <c:pt idx="2656">
                  <c:v>26.57</c:v>
                </c:pt>
                <c:pt idx="2657">
                  <c:v>26.58</c:v>
                </c:pt>
                <c:pt idx="2658">
                  <c:v>26.59</c:v>
                </c:pt>
                <c:pt idx="2659">
                  <c:v>26.6</c:v>
                </c:pt>
                <c:pt idx="2660">
                  <c:v>26.61</c:v>
                </c:pt>
                <c:pt idx="2661">
                  <c:v>26.62</c:v>
                </c:pt>
                <c:pt idx="2662">
                  <c:v>26.63</c:v>
                </c:pt>
                <c:pt idx="2663">
                  <c:v>26.64</c:v>
                </c:pt>
                <c:pt idx="2664">
                  <c:v>26.65</c:v>
                </c:pt>
                <c:pt idx="2665">
                  <c:v>26.66</c:v>
                </c:pt>
                <c:pt idx="2666">
                  <c:v>26.67</c:v>
                </c:pt>
                <c:pt idx="2667">
                  <c:v>26.68</c:v>
                </c:pt>
                <c:pt idx="2668">
                  <c:v>26.69</c:v>
                </c:pt>
                <c:pt idx="2669">
                  <c:v>26.7</c:v>
                </c:pt>
                <c:pt idx="2670">
                  <c:v>26.71</c:v>
                </c:pt>
                <c:pt idx="2671">
                  <c:v>26.72</c:v>
                </c:pt>
                <c:pt idx="2672">
                  <c:v>26.73</c:v>
                </c:pt>
                <c:pt idx="2673">
                  <c:v>26.74</c:v>
                </c:pt>
                <c:pt idx="2674">
                  <c:v>26.75</c:v>
                </c:pt>
                <c:pt idx="2675">
                  <c:v>26.76</c:v>
                </c:pt>
                <c:pt idx="2676">
                  <c:v>26.77</c:v>
                </c:pt>
                <c:pt idx="2677">
                  <c:v>26.78</c:v>
                </c:pt>
                <c:pt idx="2678">
                  <c:v>26.79</c:v>
                </c:pt>
                <c:pt idx="2679">
                  <c:v>26.8</c:v>
                </c:pt>
                <c:pt idx="2680">
                  <c:v>26.81</c:v>
                </c:pt>
                <c:pt idx="2681">
                  <c:v>26.82</c:v>
                </c:pt>
                <c:pt idx="2682">
                  <c:v>26.83</c:v>
                </c:pt>
                <c:pt idx="2683">
                  <c:v>26.84</c:v>
                </c:pt>
                <c:pt idx="2684">
                  <c:v>26.85</c:v>
                </c:pt>
                <c:pt idx="2685">
                  <c:v>26.86</c:v>
                </c:pt>
                <c:pt idx="2686">
                  <c:v>26.87</c:v>
                </c:pt>
                <c:pt idx="2687">
                  <c:v>26.88</c:v>
                </c:pt>
                <c:pt idx="2688">
                  <c:v>26.89</c:v>
                </c:pt>
                <c:pt idx="2689">
                  <c:v>26.9</c:v>
                </c:pt>
                <c:pt idx="2690">
                  <c:v>26.91</c:v>
                </c:pt>
                <c:pt idx="2691">
                  <c:v>26.92</c:v>
                </c:pt>
                <c:pt idx="2692">
                  <c:v>26.93</c:v>
                </c:pt>
                <c:pt idx="2693">
                  <c:v>26.94</c:v>
                </c:pt>
                <c:pt idx="2694">
                  <c:v>26.95</c:v>
                </c:pt>
                <c:pt idx="2695">
                  <c:v>26.96</c:v>
                </c:pt>
                <c:pt idx="2696">
                  <c:v>26.97</c:v>
                </c:pt>
                <c:pt idx="2697">
                  <c:v>26.98</c:v>
                </c:pt>
                <c:pt idx="2698">
                  <c:v>26.99</c:v>
                </c:pt>
                <c:pt idx="2699">
                  <c:v>27</c:v>
                </c:pt>
                <c:pt idx="2700">
                  <c:v>27.01</c:v>
                </c:pt>
                <c:pt idx="2701">
                  <c:v>27.02</c:v>
                </c:pt>
                <c:pt idx="2702">
                  <c:v>27.03</c:v>
                </c:pt>
                <c:pt idx="2703">
                  <c:v>27.04</c:v>
                </c:pt>
                <c:pt idx="2704">
                  <c:v>27.05</c:v>
                </c:pt>
                <c:pt idx="2705">
                  <c:v>27.06</c:v>
                </c:pt>
                <c:pt idx="2706">
                  <c:v>27.07</c:v>
                </c:pt>
                <c:pt idx="2707">
                  <c:v>27.08</c:v>
                </c:pt>
                <c:pt idx="2708">
                  <c:v>27.09</c:v>
                </c:pt>
                <c:pt idx="2709">
                  <c:v>27.1</c:v>
                </c:pt>
                <c:pt idx="2710">
                  <c:v>27.11</c:v>
                </c:pt>
                <c:pt idx="2711">
                  <c:v>27.12</c:v>
                </c:pt>
                <c:pt idx="2712">
                  <c:v>27.13</c:v>
                </c:pt>
                <c:pt idx="2713">
                  <c:v>27.14</c:v>
                </c:pt>
                <c:pt idx="2714">
                  <c:v>27.15</c:v>
                </c:pt>
                <c:pt idx="2715">
                  <c:v>27.16</c:v>
                </c:pt>
                <c:pt idx="2716">
                  <c:v>27.17</c:v>
                </c:pt>
                <c:pt idx="2717">
                  <c:v>27.18</c:v>
                </c:pt>
                <c:pt idx="2718">
                  <c:v>27.19</c:v>
                </c:pt>
                <c:pt idx="2719">
                  <c:v>27.2</c:v>
                </c:pt>
                <c:pt idx="2720">
                  <c:v>27.21</c:v>
                </c:pt>
                <c:pt idx="2721">
                  <c:v>27.22</c:v>
                </c:pt>
                <c:pt idx="2722">
                  <c:v>27.23</c:v>
                </c:pt>
                <c:pt idx="2723">
                  <c:v>27.24</c:v>
                </c:pt>
                <c:pt idx="2724">
                  <c:v>27.25</c:v>
                </c:pt>
                <c:pt idx="2725">
                  <c:v>27.26</c:v>
                </c:pt>
                <c:pt idx="2726">
                  <c:v>27.27</c:v>
                </c:pt>
                <c:pt idx="2727">
                  <c:v>27.28</c:v>
                </c:pt>
                <c:pt idx="2728">
                  <c:v>27.29</c:v>
                </c:pt>
                <c:pt idx="2729">
                  <c:v>27.3</c:v>
                </c:pt>
                <c:pt idx="2730">
                  <c:v>27.31</c:v>
                </c:pt>
                <c:pt idx="2731">
                  <c:v>27.32</c:v>
                </c:pt>
                <c:pt idx="2732">
                  <c:v>27.33</c:v>
                </c:pt>
                <c:pt idx="2733">
                  <c:v>27.34</c:v>
                </c:pt>
                <c:pt idx="2734">
                  <c:v>27.35</c:v>
                </c:pt>
                <c:pt idx="2735">
                  <c:v>27.36</c:v>
                </c:pt>
                <c:pt idx="2736">
                  <c:v>27.37</c:v>
                </c:pt>
                <c:pt idx="2737">
                  <c:v>27.38</c:v>
                </c:pt>
                <c:pt idx="2738">
                  <c:v>27.39</c:v>
                </c:pt>
                <c:pt idx="2739">
                  <c:v>27.4</c:v>
                </c:pt>
                <c:pt idx="2740">
                  <c:v>27.41</c:v>
                </c:pt>
                <c:pt idx="2741">
                  <c:v>27.42</c:v>
                </c:pt>
                <c:pt idx="2742">
                  <c:v>27.43</c:v>
                </c:pt>
                <c:pt idx="2743">
                  <c:v>27.44</c:v>
                </c:pt>
                <c:pt idx="2744">
                  <c:v>27.45</c:v>
                </c:pt>
                <c:pt idx="2745">
                  <c:v>27.46</c:v>
                </c:pt>
                <c:pt idx="2746">
                  <c:v>27.47</c:v>
                </c:pt>
                <c:pt idx="2747">
                  <c:v>27.48</c:v>
                </c:pt>
                <c:pt idx="2748">
                  <c:v>27.49</c:v>
                </c:pt>
                <c:pt idx="2749">
                  <c:v>27.5</c:v>
                </c:pt>
                <c:pt idx="2750">
                  <c:v>27.51</c:v>
                </c:pt>
                <c:pt idx="2751">
                  <c:v>27.52</c:v>
                </c:pt>
                <c:pt idx="2752">
                  <c:v>27.53</c:v>
                </c:pt>
                <c:pt idx="2753">
                  <c:v>27.54</c:v>
                </c:pt>
                <c:pt idx="2754">
                  <c:v>27.55</c:v>
                </c:pt>
                <c:pt idx="2755">
                  <c:v>27.56</c:v>
                </c:pt>
                <c:pt idx="2756">
                  <c:v>27.57</c:v>
                </c:pt>
                <c:pt idx="2757">
                  <c:v>27.58</c:v>
                </c:pt>
                <c:pt idx="2758">
                  <c:v>27.59</c:v>
                </c:pt>
                <c:pt idx="2759">
                  <c:v>27.6</c:v>
                </c:pt>
                <c:pt idx="2760">
                  <c:v>27.61</c:v>
                </c:pt>
                <c:pt idx="2761">
                  <c:v>27.62</c:v>
                </c:pt>
                <c:pt idx="2762">
                  <c:v>27.63</c:v>
                </c:pt>
                <c:pt idx="2763">
                  <c:v>27.64</c:v>
                </c:pt>
                <c:pt idx="2764">
                  <c:v>27.65</c:v>
                </c:pt>
                <c:pt idx="2765">
                  <c:v>27.66</c:v>
                </c:pt>
                <c:pt idx="2766">
                  <c:v>27.67</c:v>
                </c:pt>
                <c:pt idx="2767">
                  <c:v>27.68</c:v>
                </c:pt>
                <c:pt idx="2768">
                  <c:v>27.69</c:v>
                </c:pt>
                <c:pt idx="2769">
                  <c:v>27.7</c:v>
                </c:pt>
                <c:pt idx="2770">
                  <c:v>27.71</c:v>
                </c:pt>
                <c:pt idx="2771">
                  <c:v>27.72</c:v>
                </c:pt>
                <c:pt idx="2772">
                  <c:v>27.73</c:v>
                </c:pt>
                <c:pt idx="2773">
                  <c:v>27.74</c:v>
                </c:pt>
                <c:pt idx="2774">
                  <c:v>27.75</c:v>
                </c:pt>
                <c:pt idx="2775">
                  <c:v>27.76</c:v>
                </c:pt>
                <c:pt idx="2776">
                  <c:v>27.77</c:v>
                </c:pt>
                <c:pt idx="2777">
                  <c:v>27.78</c:v>
                </c:pt>
                <c:pt idx="2778">
                  <c:v>27.79</c:v>
                </c:pt>
                <c:pt idx="2779">
                  <c:v>27.8</c:v>
                </c:pt>
                <c:pt idx="2780">
                  <c:v>27.81</c:v>
                </c:pt>
                <c:pt idx="2781">
                  <c:v>27.82</c:v>
                </c:pt>
                <c:pt idx="2782">
                  <c:v>27.83</c:v>
                </c:pt>
                <c:pt idx="2783">
                  <c:v>27.84</c:v>
                </c:pt>
                <c:pt idx="2784">
                  <c:v>27.85</c:v>
                </c:pt>
                <c:pt idx="2785">
                  <c:v>27.86</c:v>
                </c:pt>
                <c:pt idx="2786">
                  <c:v>27.87</c:v>
                </c:pt>
                <c:pt idx="2787">
                  <c:v>27.88</c:v>
                </c:pt>
                <c:pt idx="2788">
                  <c:v>27.89</c:v>
                </c:pt>
                <c:pt idx="2789">
                  <c:v>27.9</c:v>
                </c:pt>
                <c:pt idx="2790">
                  <c:v>27.91</c:v>
                </c:pt>
                <c:pt idx="2791">
                  <c:v>27.92</c:v>
                </c:pt>
                <c:pt idx="2792">
                  <c:v>27.93</c:v>
                </c:pt>
                <c:pt idx="2793">
                  <c:v>27.94</c:v>
                </c:pt>
                <c:pt idx="2794">
                  <c:v>27.95</c:v>
                </c:pt>
                <c:pt idx="2795">
                  <c:v>27.96</c:v>
                </c:pt>
                <c:pt idx="2796">
                  <c:v>27.97</c:v>
                </c:pt>
                <c:pt idx="2797">
                  <c:v>27.98</c:v>
                </c:pt>
                <c:pt idx="2798">
                  <c:v>27.99</c:v>
                </c:pt>
                <c:pt idx="2799">
                  <c:v>28</c:v>
                </c:pt>
                <c:pt idx="2800">
                  <c:v>28.01</c:v>
                </c:pt>
                <c:pt idx="2801">
                  <c:v>28.02</c:v>
                </c:pt>
                <c:pt idx="2802">
                  <c:v>28.03</c:v>
                </c:pt>
                <c:pt idx="2803">
                  <c:v>28.04</c:v>
                </c:pt>
                <c:pt idx="2804">
                  <c:v>28.05</c:v>
                </c:pt>
                <c:pt idx="2805">
                  <c:v>28.06</c:v>
                </c:pt>
                <c:pt idx="2806">
                  <c:v>28.07</c:v>
                </c:pt>
                <c:pt idx="2807">
                  <c:v>28.08</c:v>
                </c:pt>
                <c:pt idx="2808">
                  <c:v>28.09</c:v>
                </c:pt>
                <c:pt idx="2809">
                  <c:v>28.1</c:v>
                </c:pt>
                <c:pt idx="2810">
                  <c:v>28.11</c:v>
                </c:pt>
                <c:pt idx="2811">
                  <c:v>28.12</c:v>
                </c:pt>
                <c:pt idx="2812">
                  <c:v>28.13</c:v>
                </c:pt>
                <c:pt idx="2813">
                  <c:v>28.14</c:v>
                </c:pt>
                <c:pt idx="2814">
                  <c:v>28.15</c:v>
                </c:pt>
                <c:pt idx="2815">
                  <c:v>28.16</c:v>
                </c:pt>
                <c:pt idx="2816">
                  <c:v>28.17</c:v>
                </c:pt>
                <c:pt idx="2817">
                  <c:v>28.18</c:v>
                </c:pt>
                <c:pt idx="2818">
                  <c:v>28.19</c:v>
                </c:pt>
                <c:pt idx="2819">
                  <c:v>28.2</c:v>
                </c:pt>
                <c:pt idx="2820">
                  <c:v>28.21</c:v>
                </c:pt>
                <c:pt idx="2821">
                  <c:v>28.22</c:v>
                </c:pt>
                <c:pt idx="2822">
                  <c:v>28.23</c:v>
                </c:pt>
                <c:pt idx="2823">
                  <c:v>28.24</c:v>
                </c:pt>
                <c:pt idx="2824">
                  <c:v>28.25</c:v>
                </c:pt>
                <c:pt idx="2825">
                  <c:v>28.26</c:v>
                </c:pt>
                <c:pt idx="2826">
                  <c:v>28.27</c:v>
                </c:pt>
                <c:pt idx="2827">
                  <c:v>28.28</c:v>
                </c:pt>
                <c:pt idx="2828">
                  <c:v>28.29</c:v>
                </c:pt>
                <c:pt idx="2829">
                  <c:v>28.3</c:v>
                </c:pt>
                <c:pt idx="2830">
                  <c:v>28.31</c:v>
                </c:pt>
                <c:pt idx="2831">
                  <c:v>28.32</c:v>
                </c:pt>
                <c:pt idx="2832">
                  <c:v>28.33</c:v>
                </c:pt>
                <c:pt idx="2833">
                  <c:v>28.34</c:v>
                </c:pt>
                <c:pt idx="2834">
                  <c:v>28.35</c:v>
                </c:pt>
                <c:pt idx="2835">
                  <c:v>28.36</c:v>
                </c:pt>
                <c:pt idx="2836">
                  <c:v>28.37</c:v>
                </c:pt>
                <c:pt idx="2837">
                  <c:v>28.38</c:v>
                </c:pt>
                <c:pt idx="2838">
                  <c:v>28.39</c:v>
                </c:pt>
                <c:pt idx="2839">
                  <c:v>28.4</c:v>
                </c:pt>
                <c:pt idx="2840">
                  <c:v>28.41</c:v>
                </c:pt>
                <c:pt idx="2841">
                  <c:v>28.42</c:v>
                </c:pt>
                <c:pt idx="2842">
                  <c:v>28.43</c:v>
                </c:pt>
                <c:pt idx="2843">
                  <c:v>28.44</c:v>
                </c:pt>
                <c:pt idx="2844">
                  <c:v>28.45</c:v>
                </c:pt>
                <c:pt idx="2845">
                  <c:v>28.46</c:v>
                </c:pt>
                <c:pt idx="2846">
                  <c:v>28.47</c:v>
                </c:pt>
                <c:pt idx="2847">
                  <c:v>28.48</c:v>
                </c:pt>
                <c:pt idx="2848">
                  <c:v>28.49</c:v>
                </c:pt>
                <c:pt idx="2849">
                  <c:v>28.5</c:v>
                </c:pt>
                <c:pt idx="2850">
                  <c:v>28.51</c:v>
                </c:pt>
                <c:pt idx="2851">
                  <c:v>28.52</c:v>
                </c:pt>
                <c:pt idx="2852">
                  <c:v>28.53</c:v>
                </c:pt>
                <c:pt idx="2853">
                  <c:v>28.54</c:v>
                </c:pt>
                <c:pt idx="2854">
                  <c:v>28.55</c:v>
                </c:pt>
                <c:pt idx="2855">
                  <c:v>28.56</c:v>
                </c:pt>
                <c:pt idx="2856">
                  <c:v>28.57</c:v>
                </c:pt>
                <c:pt idx="2857">
                  <c:v>28.58</c:v>
                </c:pt>
                <c:pt idx="2858">
                  <c:v>28.59</c:v>
                </c:pt>
                <c:pt idx="2859">
                  <c:v>28.6</c:v>
                </c:pt>
                <c:pt idx="2860">
                  <c:v>28.61</c:v>
                </c:pt>
                <c:pt idx="2861">
                  <c:v>28.62</c:v>
                </c:pt>
                <c:pt idx="2862">
                  <c:v>28.63</c:v>
                </c:pt>
                <c:pt idx="2863">
                  <c:v>28.64</c:v>
                </c:pt>
                <c:pt idx="2864">
                  <c:v>28.65</c:v>
                </c:pt>
                <c:pt idx="2865">
                  <c:v>28.66</c:v>
                </c:pt>
                <c:pt idx="2866">
                  <c:v>28.67</c:v>
                </c:pt>
                <c:pt idx="2867">
                  <c:v>28.68</c:v>
                </c:pt>
                <c:pt idx="2868">
                  <c:v>28.69</c:v>
                </c:pt>
                <c:pt idx="2869">
                  <c:v>28.7</c:v>
                </c:pt>
                <c:pt idx="2870">
                  <c:v>28.71</c:v>
                </c:pt>
                <c:pt idx="2871">
                  <c:v>28.72</c:v>
                </c:pt>
                <c:pt idx="2872">
                  <c:v>28.73</c:v>
                </c:pt>
                <c:pt idx="2873">
                  <c:v>28.74</c:v>
                </c:pt>
                <c:pt idx="2874">
                  <c:v>28.75</c:v>
                </c:pt>
                <c:pt idx="2875">
                  <c:v>28.76</c:v>
                </c:pt>
                <c:pt idx="2876">
                  <c:v>28.77</c:v>
                </c:pt>
                <c:pt idx="2877">
                  <c:v>28.78</c:v>
                </c:pt>
                <c:pt idx="2878">
                  <c:v>28.79</c:v>
                </c:pt>
                <c:pt idx="2879">
                  <c:v>28.8</c:v>
                </c:pt>
                <c:pt idx="2880">
                  <c:v>28.81</c:v>
                </c:pt>
                <c:pt idx="2881">
                  <c:v>28.82</c:v>
                </c:pt>
                <c:pt idx="2882">
                  <c:v>28.83</c:v>
                </c:pt>
                <c:pt idx="2883">
                  <c:v>28.84</c:v>
                </c:pt>
                <c:pt idx="2884">
                  <c:v>28.85</c:v>
                </c:pt>
                <c:pt idx="2885">
                  <c:v>28.86</c:v>
                </c:pt>
                <c:pt idx="2886">
                  <c:v>28.87</c:v>
                </c:pt>
                <c:pt idx="2887">
                  <c:v>28.88</c:v>
                </c:pt>
                <c:pt idx="2888">
                  <c:v>28.89</c:v>
                </c:pt>
                <c:pt idx="2889">
                  <c:v>28.9</c:v>
                </c:pt>
                <c:pt idx="2890">
                  <c:v>28.91</c:v>
                </c:pt>
                <c:pt idx="2891">
                  <c:v>28.92</c:v>
                </c:pt>
                <c:pt idx="2892">
                  <c:v>28.93</c:v>
                </c:pt>
                <c:pt idx="2893">
                  <c:v>28.94</c:v>
                </c:pt>
                <c:pt idx="2894">
                  <c:v>28.95</c:v>
                </c:pt>
                <c:pt idx="2895">
                  <c:v>28.96</c:v>
                </c:pt>
                <c:pt idx="2896">
                  <c:v>28.97</c:v>
                </c:pt>
                <c:pt idx="2897">
                  <c:v>28.98</c:v>
                </c:pt>
                <c:pt idx="2898">
                  <c:v>28.99</c:v>
                </c:pt>
                <c:pt idx="2899">
                  <c:v>29</c:v>
                </c:pt>
                <c:pt idx="2900">
                  <c:v>29.01</c:v>
                </c:pt>
                <c:pt idx="2901">
                  <c:v>29.02</c:v>
                </c:pt>
                <c:pt idx="2902">
                  <c:v>29.03</c:v>
                </c:pt>
                <c:pt idx="2903">
                  <c:v>29.04</c:v>
                </c:pt>
                <c:pt idx="2904">
                  <c:v>29.05</c:v>
                </c:pt>
                <c:pt idx="2905">
                  <c:v>29.06</c:v>
                </c:pt>
                <c:pt idx="2906">
                  <c:v>29.07</c:v>
                </c:pt>
                <c:pt idx="2907">
                  <c:v>29.08</c:v>
                </c:pt>
                <c:pt idx="2908">
                  <c:v>29.09</c:v>
                </c:pt>
                <c:pt idx="2909">
                  <c:v>29.1</c:v>
                </c:pt>
                <c:pt idx="2910">
                  <c:v>29.11</c:v>
                </c:pt>
                <c:pt idx="2911">
                  <c:v>29.12</c:v>
                </c:pt>
                <c:pt idx="2912">
                  <c:v>29.13</c:v>
                </c:pt>
                <c:pt idx="2913">
                  <c:v>29.14</c:v>
                </c:pt>
                <c:pt idx="2914">
                  <c:v>29.15</c:v>
                </c:pt>
                <c:pt idx="2915">
                  <c:v>29.16</c:v>
                </c:pt>
                <c:pt idx="2916">
                  <c:v>29.17</c:v>
                </c:pt>
                <c:pt idx="2917">
                  <c:v>29.18</c:v>
                </c:pt>
                <c:pt idx="2918">
                  <c:v>29.19</c:v>
                </c:pt>
                <c:pt idx="2919">
                  <c:v>29.2</c:v>
                </c:pt>
                <c:pt idx="2920">
                  <c:v>29.21</c:v>
                </c:pt>
                <c:pt idx="2921">
                  <c:v>29.22</c:v>
                </c:pt>
                <c:pt idx="2922">
                  <c:v>29.23</c:v>
                </c:pt>
                <c:pt idx="2923">
                  <c:v>29.24</c:v>
                </c:pt>
                <c:pt idx="2924">
                  <c:v>29.25</c:v>
                </c:pt>
                <c:pt idx="2925">
                  <c:v>29.26</c:v>
                </c:pt>
                <c:pt idx="2926">
                  <c:v>29.27</c:v>
                </c:pt>
                <c:pt idx="2927">
                  <c:v>29.28</c:v>
                </c:pt>
                <c:pt idx="2928">
                  <c:v>29.29</c:v>
                </c:pt>
                <c:pt idx="2929">
                  <c:v>29.3</c:v>
                </c:pt>
                <c:pt idx="2930">
                  <c:v>29.31</c:v>
                </c:pt>
                <c:pt idx="2931">
                  <c:v>29.32</c:v>
                </c:pt>
                <c:pt idx="2932">
                  <c:v>29.33</c:v>
                </c:pt>
                <c:pt idx="2933">
                  <c:v>29.34</c:v>
                </c:pt>
                <c:pt idx="2934">
                  <c:v>29.35</c:v>
                </c:pt>
                <c:pt idx="2935">
                  <c:v>29.36</c:v>
                </c:pt>
                <c:pt idx="2936">
                  <c:v>29.37</c:v>
                </c:pt>
                <c:pt idx="2937">
                  <c:v>29.38</c:v>
                </c:pt>
                <c:pt idx="2938">
                  <c:v>29.39</c:v>
                </c:pt>
                <c:pt idx="2939">
                  <c:v>29.4</c:v>
                </c:pt>
                <c:pt idx="2940">
                  <c:v>29.41</c:v>
                </c:pt>
                <c:pt idx="2941">
                  <c:v>29.42</c:v>
                </c:pt>
                <c:pt idx="2942">
                  <c:v>29.43</c:v>
                </c:pt>
                <c:pt idx="2943">
                  <c:v>29.44</c:v>
                </c:pt>
                <c:pt idx="2944">
                  <c:v>29.45</c:v>
                </c:pt>
                <c:pt idx="2945">
                  <c:v>29.46</c:v>
                </c:pt>
                <c:pt idx="2946">
                  <c:v>29.47</c:v>
                </c:pt>
                <c:pt idx="2947">
                  <c:v>29.48</c:v>
                </c:pt>
                <c:pt idx="2948">
                  <c:v>29.49</c:v>
                </c:pt>
                <c:pt idx="2949">
                  <c:v>29.5</c:v>
                </c:pt>
                <c:pt idx="2950">
                  <c:v>29.51</c:v>
                </c:pt>
                <c:pt idx="2951">
                  <c:v>29.52</c:v>
                </c:pt>
                <c:pt idx="2952">
                  <c:v>29.53</c:v>
                </c:pt>
                <c:pt idx="2953">
                  <c:v>29.54</c:v>
                </c:pt>
                <c:pt idx="2954">
                  <c:v>29.55</c:v>
                </c:pt>
                <c:pt idx="2955">
                  <c:v>29.56</c:v>
                </c:pt>
                <c:pt idx="2956">
                  <c:v>29.57</c:v>
                </c:pt>
                <c:pt idx="2957">
                  <c:v>29.58</c:v>
                </c:pt>
                <c:pt idx="2958">
                  <c:v>29.59</c:v>
                </c:pt>
                <c:pt idx="2959">
                  <c:v>29.6</c:v>
                </c:pt>
                <c:pt idx="2960">
                  <c:v>29.61</c:v>
                </c:pt>
                <c:pt idx="2961">
                  <c:v>29.62</c:v>
                </c:pt>
                <c:pt idx="2962">
                  <c:v>29.63</c:v>
                </c:pt>
                <c:pt idx="2963">
                  <c:v>29.64</c:v>
                </c:pt>
                <c:pt idx="2964">
                  <c:v>29.65</c:v>
                </c:pt>
                <c:pt idx="2965">
                  <c:v>29.66</c:v>
                </c:pt>
                <c:pt idx="2966">
                  <c:v>29.67</c:v>
                </c:pt>
                <c:pt idx="2967">
                  <c:v>29.68</c:v>
                </c:pt>
                <c:pt idx="2968">
                  <c:v>29.69</c:v>
                </c:pt>
                <c:pt idx="2969">
                  <c:v>29.7</c:v>
                </c:pt>
                <c:pt idx="2970">
                  <c:v>29.71</c:v>
                </c:pt>
                <c:pt idx="2971">
                  <c:v>29.72</c:v>
                </c:pt>
                <c:pt idx="2972">
                  <c:v>29.73</c:v>
                </c:pt>
                <c:pt idx="2973">
                  <c:v>29.74</c:v>
                </c:pt>
                <c:pt idx="2974">
                  <c:v>29.75</c:v>
                </c:pt>
                <c:pt idx="2975">
                  <c:v>29.76</c:v>
                </c:pt>
                <c:pt idx="2976">
                  <c:v>29.77</c:v>
                </c:pt>
                <c:pt idx="2977">
                  <c:v>29.78</c:v>
                </c:pt>
                <c:pt idx="2978">
                  <c:v>29.79</c:v>
                </c:pt>
                <c:pt idx="2979">
                  <c:v>29.8</c:v>
                </c:pt>
                <c:pt idx="2980">
                  <c:v>29.81</c:v>
                </c:pt>
                <c:pt idx="2981">
                  <c:v>29.82</c:v>
                </c:pt>
                <c:pt idx="2982">
                  <c:v>29.83</c:v>
                </c:pt>
                <c:pt idx="2983">
                  <c:v>29.84</c:v>
                </c:pt>
                <c:pt idx="2984">
                  <c:v>29.85</c:v>
                </c:pt>
                <c:pt idx="2985">
                  <c:v>29.86</c:v>
                </c:pt>
                <c:pt idx="2986">
                  <c:v>29.87</c:v>
                </c:pt>
                <c:pt idx="2987">
                  <c:v>29.88</c:v>
                </c:pt>
                <c:pt idx="2988">
                  <c:v>29.89</c:v>
                </c:pt>
                <c:pt idx="2989">
                  <c:v>29.9</c:v>
                </c:pt>
                <c:pt idx="2990">
                  <c:v>29.91</c:v>
                </c:pt>
                <c:pt idx="2991">
                  <c:v>29.92</c:v>
                </c:pt>
                <c:pt idx="2992">
                  <c:v>29.93</c:v>
                </c:pt>
                <c:pt idx="2993">
                  <c:v>29.94</c:v>
                </c:pt>
                <c:pt idx="2994">
                  <c:v>29.95</c:v>
                </c:pt>
                <c:pt idx="2995">
                  <c:v>29.96</c:v>
                </c:pt>
                <c:pt idx="2996">
                  <c:v>29.97</c:v>
                </c:pt>
                <c:pt idx="2997">
                  <c:v>29.98</c:v>
                </c:pt>
                <c:pt idx="2998">
                  <c:v>29.99</c:v>
                </c:pt>
                <c:pt idx="2999">
                  <c:v>30</c:v>
                </c:pt>
                <c:pt idx="3000">
                  <c:v>30.01</c:v>
                </c:pt>
                <c:pt idx="3001">
                  <c:v>30.02</c:v>
                </c:pt>
                <c:pt idx="3002">
                  <c:v>30.03</c:v>
                </c:pt>
                <c:pt idx="3003">
                  <c:v>30.04</c:v>
                </c:pt>
                <c:pt idx="3004">
                  <c:v>30.05</c:v>
                </c:pt>
                <c:pt idx="3005">
                  <c:v>30.06</c:v>
                </c:pt>
                <c:pt idx="3006">
                  <c:v>30.07</c:v>
                </c:pt>
                <c:pt idx="3007">
                  <c:v>30.08</c:v>
                </c:pt>
                <c:pt idx="3008">
                  <c:v>30.09</c:v>
                </c:pt>
                <c:pt idx="3009">
                  <c:v>30.1</c:v>
                </c:pt>
                <c:pt idx="3010">
                  <c:v>30.11</c:v>
                </c:pt>
                <c:pt idx="3011">
                  <c:v>30.12</c:v>
                </c:pt>
                <c:pt idx="3012">
                  <c:v>30.13</c:v>
                </c:pt>
                <c:pt idx="3013">
                  <c:v>30.14</c:v>
                </c:pt>
                <c:pt idx="3014">
                  <c:v>30.15</c:v>
                </c:pt>
                <c:pt idx="3015">
                  <c:v>30.16</c:v>
                </c:pt>
                <c:pt idx="3016">
                  <c:v>30.17</c:v>
                </c:pt>
                <c:pt idx="3017">
                  <c:v>30.18</c:v>
                </c:pt>
                <c:pt idx="3018">
                  <c:v>30.19</c:v>
                </c:pt>
                <c:pt idx="3019">
                  <c:v>30.2</c:v>
                </c:pt>
                <c:pt idx="3020">
                  <c:v>30.21</c:v>
                </c:pt>
                <c:pt idx="3021">
                  <c:v>30.22</c:v>
                </c:pt>
                <c:pt idx="3022">
                  <c:v>30.23</c:v>
                </c:pt>
                <c:pt idx="3023">
                  <c:v>30.24</c:v>
                </c:pt>
                <c:pt idx="3024">
                  <c:v>30.25</c:v>
                </c:pt>
                <c:pt idx="3025">
                  <c:v>30.26</c:v>
                </c:pt>
                <c:pt idx="3026">
                  <c:v>30.27</c:v>
                </c:pt>
                <c:pt idx="3027">
                  <c:v>30.28</c:v>
                </c:pt>
                <c:pt idx="3028">
                  <c:v>30.29</c:v>
                </c:pt>
                <c:pt idx="3029">
                  <c:v>30.3</c:v>
                </c:pt>
                <c:pt idx="3030">
                  <c:v>30.31</c:v>
                </c:pt>
                <c:pt idx="3031">
                  <c:v>30.32</c:v>
                </c:pt>
                <c:pt idx="3032">
                  <c:v>30.33</c:v>
                </c:pt>
                <c:pt idx="3033">
                  <c:v>30.34</c:v>
                </c:pt>
                <c:pt idx="3034">
                  <c:v>30.35</c:v>
                </c:pt>
                <c:pt idx="3035">
                  <c:v>30.36</c:v>
                </c:pt>
                <c:pt idx="3036">
                  <c:v>30.37</c:v>
                </c:pt>
                <c:pt idx="3037">
                  <c:v>30.38</c:v>
                </c:pt>
                <c:pt idx="3038">
                  <c:v>30.39</c:v>
                </c:pt>
                <c:pt idx="3039">
                  <c:v>30.4</c:v>
                </c:pt>
                <c:pt idx="3040">
                  <c:v>30.41</c:v>
                </c:pt>
                <c:pt idx="3041">
                  <c:v>30.42</c:v>
                </c:pt>
                <c:pt idx="3042">
                  <c:v>30.43</c:v>
                </c:pt>
                <c:pt idx="3043">
                  <c:v>30.44</c:v>
                </c:pt>
                <c:pt idx="3044">
                  <c:v>30.45</c:v>
                </c:pt>
                <c:pt idx="3045">
                  <c:v>30.46</c:v>
                </c:pt>
                <c:pt idx="3046">
                  <c:v>30.47</c:v>
                </c:pt>
                <c:pt idx="3047">
                  <c:v>30.48</c:v>
                </c:pt>
                <c:pt idx="3048">
                  <c:v>30.49</c:v>
                </c:pt>
                <c:pt idx="3049">
                  <c:v>30.5</c:v>
                </c:pt>
                <c:pt idx="3050">
                  <c:v>30.51</c:v>
                </c:pt>
                <c:pt idx="3051">
                  <c:v>30.52</c:v>
                </c:pt>
                <c:pt idx="3052">
                  <c:v>30.53</c:v>
                </c:pt>
                <c:pt idx="3053">
                  <c:v>30.54</c:v>
                </c:pt>
                <c:pt idx="3054">
                  <c:v>30.55</c:v>
                </c:pt>
                <c:pt idx="3055">
                  <c:v>30.56</c:v>
                </c:pt>
                <c:pt idx="3056">
                  <c:v>30.57</c:v>
                </c:pt>
                <c:pt idx="3057">
                  <c:v>30.58</c:v>
                </c:pt>
                <c:pt idx="3058">
                  <c:v>30.59</c:v>
                </c:pt>
                <c:pt idx="3059">
                  <c:v>30.6</c:v>
                </c:pt>
                <c:pt idx="3060">
                  <c:v>30.61</c:v>
                </c:pt>
                <c:pt idx="3061">
                  <c:v>30.62</c:v>
                </c:pt>
                <c:pt idx="3062">
                  <c:v>30.63</c:v>
                </c:pt>
                <c:pt idx="3063">
                  <c:v>30.64</c:v>
                </c:pt>
                <c:pt idx="3064">
                  <c:v>30.65</c:v>
                </c:pt>
                <c:pt idx="3065">
                  <c:v>30.66</c:v>
                </c:pt>
                <c:pt idx="3066">
                  <c:v>30.67</c:v>
                </c:pt>
                <c:pt idx="3067">
                  <c:v>30.68</c:v>
                </c:pt>
                <c:pt idx="3068">
                  <c:v>30.69</c:v>
                </c:pt>
                <c:pt idx="3069">
                  <c:v>30.7</c:v>
                </c:pt>
                <c:pt idx="3070">
                  <c:v>30.71</c:v>
                </c:pt>
                <c:pt idx="3071">
                  <c:v>30.72</c:v>
                </c:pt>
                <c:pt idx="3072">
                  <c:v>30.73</c:v>
                </c:pt>
                <c:pt idx="3073">
                  <c:v>30.74</c:v>
                </c:pt>
                <c:pt idx="3074">
                  <c:v>30.75</c:v>
                </c:pt>
                <c:pt idx="3075">
                  <c:v>30.76</c:v>
                </c:pt>
                <c:pt idx="3076">
                  <c:v>30.77</c:v>
                </c:pt>
                <c:pt idx="3077">
                  <c:v>30.78</c:v>
                </c:pt>
                <c:pt idx="3078">
                  <c:v>30.79</c:v>
                </c:pt>
                <c:pt idx="3079">
                  <c:v>30.8</c:v>
                </c:pt>
                <c:pt idx="3080">
                  <c:v>30.81</c:v>
                </c:pt>
                <c:pt idx="3081">
                  <c:v>30.82</c:v>
                </c:pt>
                <c:pt idx="3082">
                  <c:v>30.83</c:v>
                </c:pt>
                <c:pt idx="3083">
                  <c:v>30.84</c:v>
                </c:pt>
                <c:pt idx="3084">
                  <c:v>30.85</c:v>
                </c:pt>
                <c:pt idx="3085">
                  <c:v>30.86</c:v>
                </c:pt>
                <c:pt idx="3086">
                  <c:v>30.87</c:v>
                </c:pt>
                <c:pt idx="3087">
                  <c:v>30.88</c:v>
                </c:pt>
                <c:pt idx="3088">
                  <c:v>30.89</c:v>
                </c:pt>
                <c:pt idx="3089">
                  <c:v>30.9</c:v>
                </c:pt>
                <c:pt idx="3090">
                  <c:v>30.91</c:v>
                </c:pt>
                <c:pt idx="3091">
                  <c:v>30.92</c:v>
                </c:pt>
                <c:pt idx="3092">
                  <c:v>30.93</c:v>
                </c:pt>
                <c:pt idx="3093">
                  <c:v>30.94</c:v>
                </c:pt>
                <c:pt idx="3094">
                  <c:v>30.95</c:v>
                </c:pt>
                <c:pt idx="3095">
                  <c:v>30.96</c:v>
                </c:pt>
                <c:pt idx="3096">
                  <c:v>30.97</c:v>
                </c:pt>
                <c:pt idx="3097">
                  <c:v>30.98</c:v>
                </c:pt>
                <c:pt idx="3098">
                  <c:v>30.99</c:v>
                </c:pt>
                <c:pt idx="3099">
                  <c:v>31</c:v>
                </c:pt>
                <c:pt idx="3100">
                  <c:v>31.01</c:v>
                </c:pt>
                <c:pt idx="3101">
                  <c:v>31.02</c:v>
                </c:pt>
                <c:pt idx="3102">
                  <c:v>31.03</c:v>
                </c:pt>
                <c:pt idx="3103">
                  <c:v>31.04</c:v>
                </c:pt>
                <c:pt idx="3104">
                  <c:v>31.05</c:v>
                </c:pt>
                <c:pt idx="3105">
                  <c:v>31.06</c:v>
                </c:pt>
                <c:pt idx="3106">
                  <c:v>31.07</c:v>
                </c:pt>
                <c:pt idx="3107">
                  <c:v>31.08</c:v>
                </c:pt>
                <c:pt idx="3108">
                  <c:v>31.09</c:v>
                </c:pt>
                <c:pt idx="3109">
                  <c:v>31.1</c:v>
                </c:pt>
                <c:pt idx="3110">
                  <c:v>31.11</c:v>
                </c:pt>
                <c:pt idx="3111">
                  <c:v>31.12</c:v>
                </c:pt>
                <c:pt idx="3112">
                  <c:v>31.13</c:v>
                </c:pt>
                <c:pt idx="3113">
                  <c:v>31.14</c:v>
                </c:pt>
                <c:pt idx="3114">
                  <c:v>31.15</c:v>
                </c:pt>
                <c:pt idx="3115">
                  <c:v>31.16</c:v>
                </c:pt>
                <c:pt idx="3116">
                  <c:v>31.17</c:v>
                </c:pt>
                <c:pt idx="3117">
                  <c:v>31.18</c:v>
                </c:pt>
                <c:pt idx="3118">
                  <c:v>31.19</c:v>
                </c:pt>
                <c:pt idx="3119">
                  <c:v>31.2</c:v>
                </c:pt>
                <c:pt idx="3120">
                  <c:v>31.21</c:v>
                </c:pt>
                <c:pt idx="3121">
                  <c:v>31.22</c:v>
                </c:pt>
                <c:pt idx="3122">
                  <c:v>31.23</c:v>
                </c:pt>
                <c:pt idx="3123">
                  <c:v>31.24</c:v>
                </c:pt>
                <c:pt idx="3124">
                  <c:v>31.25</c:v>
                </c:pt>
                <c:pt idx="3125">
                  <c:v>31.26</c:v>
                </c:pt>
                <c:pt idx="3126">
                  <c:v>31.27</c:v>
                </c:pt>
                <c:pt idx="3127">
                  <c:v>31.28</c:v>
                </c:pt>
                <c:pt idx="3128">
                  <c:v>31.29</c:v>
                </c:pt>
                <c:pt idx="3129">
                  <c:v>31.3</c:v>
                </c:pt>
                <c:pt idx="3130">
                  <c:v>31.31</c:v>
                </c:pt>
                <c:pt idx="3131">
                  <c:v>31.32</c:v>
                </c:pt>
                <c:pt idx="3132">
                  <c:v>31.33</c:v>
                </c:pt>
                <c:pt idx="3133">
                  <c:v>31.34</c:v>
                </c:pt>
                <c:pt idx="3134">
                  <c:v>31.35</c:v>
                </c:pt>
                <c:pt idx="3135">
                  <c:v>31.36</c:v>
                </c:pt>
                <c:pt idx="3136">
                  <c:v>31.37</c:v>
                </c:pt>
                <c:pt idx="3137">
                  <c:v>31.38</c:v>
                </c:pt>
                <c:pt idx="3138">
                  <c:v>31.39</c:v>
                </c:pt>
                <c:pt idx="3139">
                  <c:v>31.4</c:v>
                </c:pt>
                <c:pt idx="3140">
                  <c:v>31.41</c:v>
                </c:pt>
                <c:pt idx="3141">
                  <c:v>31.42</c:v>
                </c:pt>
                <c:pt idx="3142">
                  <c:v>31.43</c:v>
                </c:pt>
                <c:pt idx="3143">
                  <c:v>31.44</c:v>
                </c:pt>
                <c:pt idx="3144">
                  <c:v>31.45</c:v>
                </c:pt>
                <c:pt idx="3145">
                  <c:v>31.46</c:v>
                </c:pt>
                <c:pt idx="3146">
                  <c:v>31.47</c:v>
                </c:pt>
                <c:pt idx="3147">
                  <c:v>31.48</c:v>
                </c:pt>
                <c:pt idx="3148">
                  <c:v>31.49</c:v>
                </c:pt>
                <c:pt idx="3149">
                  <c:v>31.5</c:v>
                </c:pt>
                <c:pt idx="3150">
                  <c:v>31.51</c:v>
                </c:pt>
                <c:pt idx="3151">
                  <c:v>31.52</c:v>
                </c:pt>
                <c:pt idx="3152">
                  <c:v>31.53</c:v>
                </c:pt>
                <c:pt idx="3153">
                  <c:v>31.54</c:v>
                </c:pt>
                <c:pt idx="3154">
                  <c:v>31.55</c:v>
                </c:pt>
                <c:pt idx="3155">
                  <c:v>31.56</c:v>
                </c:pt>
                <c:pt idx="3156">
                  <c:v>31.57</c:v>
                </c:pt>
                <c:pt idx="3157">
                  <c:v>31.58</c:v>
                </c:pt>
                <c:pt idx="3158">
                  <c:v>31.59</c:v>
                </c:pt>
                <c:pt idx="3159">
                  <c:v>31.6</c:v>
                </c:pt>
                <c:pt idx="3160">
                  <c:v>31.61</c:v>
                </c:pt>
                <c:pt idx="3161">
                  <c:v>31.62</c:v>
                </c:pt>
                <c:pt idx="3162">
                  <c:v>31.63</c:v>
                </c:pt>
                <c:pt idx="3163">
                  <c:v>31.64</c:v>
                </c:pt>
                <c:pt idx="3164">
                  <c:v>31.65</c:v>
                </c:pt>
                <c:pt idx="3165">
                  <c:v>31.66</c:v>
                </c:pt>
                <c:pt idx="3166">
                  <c:v>31.67</c:v>
                </c:pt>
                <c:pt idx="3167">
                  <c:v>31.68</c:v>
                </c:pt>
                <c:pt idx="3168">
                  <c:v>31.69</c:v>
                </c:pt>
                <c:pt idx="3169">
                  <c:v>31.7</c:v>
                </c:pt>
                <c:pt idx="3170">
                  <c:v>31.71</c:v>
                </c:pt>
                <c:pt idx="3171">
                  <c:v>31.72</c:v>
                </c:pt>
                <c:pt idx="3172">
                  <c:v>31.73</c:v>
                </c:pt>
                <c:pt idx="3173">
                  <c:v>31.74</c:v>
                </c:pt>
                <c:pt idx="3174">
                  <c:v>31.75</c:v>
                </c:pt>
                <c:pt idx="3175">
                  <c:v>31.76</c:v>
                </c:pt>
                <c:pt idx="3176">
                  <c:v>31.77</c:v>
                </c:pt>
                <c:pt idx="3177">
                  <c:v>31.78</c:v>
                </c:pt>
                <c:pt idx="3178">
                  <c:v>31.79</c:v>
                </c:pt>
                <c:pt idx="3179">
                  <c:v>31.8</c:v>
                </c:pt>
                <c:pt idx="3180">
                  <c:v>31.81</c:v>
                </c:pt>
                <c:pt idx="3181">
                  <c:v>31.82</c:v>
                </c:pt>
                <c:pt idx="3182">
                  <c:v>31.83</c:v>
                </c:pt>
                <c:pt idx="3183">
                  <c:v>31.84</c:v>
                </c:pt>
                <c:pt idx="3184">
                  <c:v>31.85</c:v>
                </c:pt>
                <c:pt idx="3185">
                  <c:v>31.86</c:v>
                </c:pt>
                <c:pt idx="3186">
                  <c:v>31.87</c:v>
                </c:pt>
                <c:pt idx="3187">
                  <c:v>31.88</c:v>
                </c:pt>
                <c:pt idx="3188">
                  <c:v>31.89</c:v>
                </c:pt>
                <c:pt idx="3189">
                  <c:v>31.9</c:v>
                </c:pt>
                <c:pt idx="3190">
                  <c:v>31.91</c:v>
                </c:pt>
                <c:pt idx="3191">
                  <c:v>31.92</c:v>
                </c:pt>
                <c:pt idx="3192">
                  <c:v>31.93</c:v>
                </c:pt>
                <c:pt idx="3193">
                  <c:v>31.94</c:v>
                </c:pt>
                <c:pt idx="3194">
                  <c:v>31.95</c:v>
                </c:pt>
                <c:pt idx="3195">
                  <c:v>31.96</c:v>
                </c:pt>
                <c:pt idx="3196">
                  <c:v>31.97</c:v>
                </c:pt>
                <c:pt idx="3197">
                  <c:v>31.98</c:v>
                </c:pt>
                <c:pt idx="3198">
                  <c:v>31.99</c:v>
                </c:pt>
                <c:pt idx="3199">
                  <c:v>32</c:v>
                </c:pt>
                <c:pt idx="3200">
                  <c:v>32.01</c:v>
                </c:pt>
                <c:pt idx="3201">
                  <c:v>32.020000000000003</c:v>
                </c:pt>
                <c:pt idx="3202">
                  <c:v>32.03</c:v>
                </c:pt>
                <c:pt idx="3203">
                  <c:v>32.04</c:v>
                </c:pt>
                <c:pt idx="3204">
                  <c:v>32.049999999999997</c:v>
                </c:pt>
                <c:pt idx="3205">
                  <c:v>32.06</c:v>
                </c:pt>
                <c:pt idx="3206">
                  <c:v>32.07</c:v>
                </c:pt>
                <c:pt idx="3207">
                  <c:v>32.08</c:v>
                </c:pt>
                <c:pt idx="3208">
                  <c:v>32.090000000000003</c:v>
                </c:pt>
                <c:pt idx="3209">
                  <c:v>32.1</c:v>
                </c:pt>
                <c:pt idx="3210">
                  <c:v>32.11</c:v>
                </c:pt>
                <c:pt idx="3211">
                  <c:v>32.119999999999997</c:v>
                </c:pt>
                <c:pt idx="3212">
                  <c:v>32.130000000000003</c:v>
                </c:pt>
                <c:pt idx="3213">
                  <c:v>32.14</c:v>
                </c:pt>
                <c:pt idx="3214">
                  <c:v>32.15</c:v>
                </c:pt>
                <c:pt idx="3215">
                  <c:v>32.159999999999997</c:v>
                </c:pt>
                <c:pt idx="3216">
                  <c:v>32.17</c:v>
                </c:pt>
                <c:pt idx="3217">
                  <c:v>32.18</c:v>
                </c:pt>
                <c:pt idx="3218">
                  <c:v>32.19</c:v>
                </c:pt>
                <c:pt idx="3219">
                  <c:v>32.200000000000003</c:v>
                </c:pt>
                <c:pt idx="3220">
                  <c:v>32.21</c:v>
                </c:pt>
                <c:pt idx="3221">
                  <c:v>32.22</c:v>
                </c:pt>
                <c:pt idx="3222">
                  <c:v>32.229999999999997</c:v>
                </c:pt>
                <c:pt idx="3223">
                  <c:v>32.24</c:v>
                </c:pt>
                <c:pt idx="3224">
                  <c:v>32.25</c:v>
                </c:pt>
                <c:pt idx="3225">
                  <c:v>32.26</c:v>
                </c:pt>
                <c:pt idx="3226">
                  <c:v>32.270000000000003</c:v>
                </c:pt>
                <c:pt idx="3227">
                  <c:v>32.28</c:v>
                </c:pt>
                <c:pt idx="3228">
                  <c:v>32.29</c:v>
                </c:pt>
                <c:pt idx="3229">
                  <c:v>32.299999999999997</c:v>
                </c:pt>
                <c:pt idx="3230">
                  <c:v>32.31</c:v>
                </c:pt>
                <c:pt idx="3231">
                  <c:v>32.32</c:v>
                </c:pt>
                <c:pt idx="3232">
                  <c:v>32.33</c:v>
                </c:pt>
                <c:pt idx="3233">
                  <c:v>32.340000000000003</c:v>
                </c:pt>
                <c:pt idx="3234">
                  <c:v>32.35</c:v>
                </c:pt>
                <c:pt idx="3235">
                  <c:v>32.36</c:v>
                </c:pt>
                <c:pt idx="3236">
                  <c:v>32.369999999999997</c:v>
                </c:pt>
                <c:pt idx="3237">
                  <c:v>32.380000000000003</c:v>
                </c:pt>
                <c:pt idx="3238">
                  <c:v>32.39</c:v>
                </c:pt>
                <c:pt idx="3239">
                  <c:v>32.4</c:v>
                </c:pt>
                <c:pt idx="3240">
                  <c:v>32.409999999999997</c:v>
                </c:pt>
                <c:pt idx="3241">
                  <c:v>32.42</c:v>
                </c:pt>
                <c:pt idx="3242">
                  <c:v>32.43</c:v>
                </c:pt>
                <c:pt idx="3243">
                  <c:v>32.44</c:v>
                </c:pt>
                <c:pt idx="3244">
                  <c:v>32.450000000000003</c:v>
                </c:pt>
                <c:pt idx="3245">
                  <c:v>32.46</c:v>
                </c:pt>
                <c:pt idx="3246">
                  <c:v>32.47</c:v>
                </c:pt>
                <c:pt idx="3247">
                  <c:v>32.479999999999997</c:v>
                </c:pt>
                <c:pt idx="3248">
                  <c:v>32.49</c:v>
                </c:pt>
                <c:pt idx="3249">
                  <c:v>32.5</c:v>
                </c:pt>
                <c:pt idx="3250">
                  <c:v>32.51</c:v>
                </c:pt>
                <c:pt idx="3251">
                  <c:v>32.520000000000003</c:v>
                </c:pt>
                <c:pt idx="3252">
                  <c:v>32.53</c:v>
                </c:pt>
                <c:pt idx="3253">
                  <c:v>32.54</c:v>
                </c:pt>
                <c:pt idx="3254">
                  <c:v>32.549999999999997</c:v>
                </c:pt>
                <c:pt idx="3255">
                  <c:v>32.56</c:v>
                </c:pt>
                <c:pt idx="3256">
                  <c:v>32.57</c:v>
                </c:pt>
                <c:pt idx="3257">
                  <c:v>32.58</c:v>
                </c:pt>
                <c:pt idx="3258">
                  <c:v>32.590000000000003</c:v>
                </c:pt>
                <c:pt idx="3259">
                  <c:v>32.6</c:v>
                </c:pt>
                <c:pt idx="3260">
                  <c:v>32.61</c:v>
                </c:pt>
                <c:pt idx="3261">
                  <c:v>32.619999999999997</c:v>
                </c:pt>
                <c:pt idx="3262">
                  <c:v>32.630000000000003</c:v>
                </c:pt>
                <c:pt idx="3263">
                  <c:v>32.64</c:v>
                </c:pt>
                <c:pt idx="3264">
                  <c:v>32.65</c:v>
                </c:pt>
                <c:pt idx="3265">
                  <c:v>32.659999999999997</c:v>
                </c:pt>
                <c:pt idx="3266">
                  <c:v>32.67</c:v>
                </c:pt>
                <c:pt idx="3267">
                  <c:v>32.68</c:v>
                </c:pt>
                <c:pt idx="3268">
                  <c:v>32.69</c:v>
                </c:pt>
                <c:pt idx="3269">
                  <c:v>32.700000000000003</c:v>
                </c:pt>
                <c:pt idx="3270">
                  <c:v>32.71</c:v>
                </c:pt>
                <c:pt idx="3271">
                  <c:v>32.72</c:v>
                </c:pt>
                <c:pt idx="3272">
                  <c:v>32.729999999999997</c:v>
                </c:pt>
                <c:pt idx="3273">
                  <c:v>32.74</c:v>
                </c:pt>
                <c:pt idx="3274">
                  <c:v>32.75</c:v>
                </c:pt>
                <c:pt idx="3275">
                  <c:v>32.76</c:v>
                </c:pt>
                <c:pt idx="3276">
                  <c:v>32.770000000000003</c:v>
                </c:pt>
                <c:pt idx="3277">
                  <c:v>32.78</c:v>
                </c:pt>
                <c:pt idx="3278">
                  <c:v>32.79</c:v>
                </c:pt>
                <c:pt idx="3279">
                  <c:v>32.799999999999997</c:v>
                </c:pt>
                <c:pt idx="3280">
                  <c:v>32.81</c:v>
                </c:pt>
                <c:pt idx="3281">
                  <c:v>32.82</c:v>
                </c:pt>
                <c:pt idx="3282">
                  <c:v>32.83</c:v>
                </c:pt>
                <c:pt idx="3283">
                  <c:v>32.840000000000003</c:v>
                </c:pt>
                <c:pt idx="3284">
                  <c:v>32.85</c:v>
                </c:pt>
                <c:pt idx="3285">
                  <c:v>32.86</c:v>
                </c:pt>
                <c:pt idx="3286">
                  <c:v>32.869999999999997</c:v>
                </c:pt>
                <c:pt idx="3287">
                  <c:v>32.880000000000003</c:v>
                </c:pt>
                <c:pt idx="3288">
                  <c:v>32.89</c:v>
                </c:pt>
                <c:pt idx="3289">
                  <c:v>32.9</c:v>
                </c:pt>
                <c:pt idx="3290">
                  <c:v>32.909999999999997</c:v>
                </c:pt>
                <c:pt idx="3291">
                  <c:v>32.92</c:v>
                </c:pt>
                <c:pt idx="3292">
                  <c:v>32.93</c:v>
                </c:pt>
                <c:pt idx="3293">
                  <c:v>32.94</c:v>
                </c:pt>
                <c:pt idx="3294">
                  <c:v>32.950000000000003</c:v>
                </c:pt>
                <c:pt idx="3295">
                  <c:v>32.96</c:v>
                </c:pt>
                <c:pt idx="3296">
                  <c:v>32.97</c:v>
                </c:pt>
                <c:pt idx="3297">
                  <c:v>32.979999999999997</c:v>
                </c:pt>
                <c:pt idx="3298">
                  <c:v>32.99</c:v>
                </c:pt>
                <c:pt idx="3299">
                  <c:v>33</c:v>
                </c:pt>
                <c:pt idx="3300">
                  <c:v>33.01</c:v>
                </c:pt>
                <c:pt idx="3301">
                  <c:v>33.020000000000003</c:v>
                </c:pt>
                <c:pt idx="3302">
                  <c:v>33.03</c:v>
                </c:pt>
                <c:pt idx="3303">
                  <c:v>33.04</c:v>
                </c:pt>
                <c:pt idx="3304">
                  <c:v>33.049999999999997</c:v>
                </c:pt>
                <c:pt idx="3305">
                  <c:v>33.06</c:v>
                </c:pt>
                <c:pt idx="3306">
                  <c:v>33.07</c:v>
                </c:pt>
                <c:pt idx="3307">
                  <c:v>33.08</c:v>
                </c:pt>
                <c:pt idx="3308">
                  <c:v>33.090000000000003</c:v>
                </c:pt>
                <c:pt idx="3309">
                  <c:v>33.1</c:v>
                </c:pt>
                <c:pt idx="3310">
                  <c:v>33.11</c:v>
                </c:pt>
                <c:pt idx="3311">
                  <c:v>33.119999999999997</c:v>
                </c:pt>
                <c:pt idx="3312">
                  <c:v>33.130000000000003</c:v>
                </c:pt>
                <c:pt idx="3313">
                  <c:v>33.14</c:v>
                </c:pt>
                <c:pt idx="3314">
                  <c:v>33.15</c:v>
                </c:pt>
                <c:pt idx="3315">
                  <c:v>33.159999999999997</c:v>
                </c:pt>
                <c:pt idx="3316">
                  <c:v>33.17</c:v>
                </c:pt>
                <c:pt idx="3317">
                  <c:v>33.18</c:v>
                </c:pt>
                <c:pt idx="3318">
                  <c:v>33.19</c:v>
                </c:pt>
                <c:pt idx="3319">
                  <c:v>33.200000000000003</c:v>
                </c:pt>
                <c:pt idx="3320">
                  <c:v>33.21</c:v>
                </c:pt>
                <c:pt idx="3321">
                  <c:v>33.22</c:v>
                </c:pt>
                <c:pt idx="3322">
                  <c:v>33.229999999999997</c:v>
                </c:pt>
                <c:pt idx="3323">
                  <c:v>33.24</c:v>
                </c:pt>
                <c:pt idx="3324">
                  <c:v>33.25</c:v>
                </c:pt>
                <c:pt idx="3325">
                  <c:v>33.26</c:v>
                </c:pt>
                <c:pt idx="3326">
                  <c:v>33.270000000000003</c:v>
                </c:pt>
                <c:pt idx="3327">
                  <c:v>33.28</c:v>
                </c:pt>
                <c:pt idx="3328">
                  <c:v>33.29</c:v>
                </c:pt>
                <c:pt idx="3329">
                  <c:v>33.299999999999997</c:v>
                </c:pt>
                <c:pt idx="3330">
                  <c:v>33.31</c:v>
                </c:pt>
                <c:pt idx="3331">
                  <c:v>33.32</c:v>
                </c:pt>
                <c:pt idx="3332">
                  <c:v>33.33</c:v>
                </c:pt>
                <c:pt idx="3333">
                  <c:v>33.340000000000003</c:v>
                </c:pt>
                <c:pt idx="3334">
                  <c:v>33.35</c:v>
                </c:pt>
                <c:pt idx="3335">
                  <c:v>33.36</c:v>
                </c:pt>
                <c:pt idx="3336">
                  <c:v>33.369999999999997</c:v>
                </c:pt>
                <c:pt idx="3337">
                  <c:v>33.380000000000003</c:v>
                </c:pt>
                <c:pt idx="3338">
                  <c:v>33.39</c:v>
                </c:pt>
                <c:pt idx="3339">
                  <c:v>33.4</c:v>
                </c:pt>
                <c:pt idx="3340">
                  <c:v>33.409999999999997</c:v>
                </c:pt>
                <c:pt idx="3341">
                  <c:v>33.42</c:v>
                </c:pt>
                <c:pt idx="3342">
                  <c:v>33.43</c:v>
                </c:pt>
                <c:pt idx="3343">
                  <c:v>33.44</c:v>
                </c:pt>
                <c:pt idx="3344">
                  <c:v>33.450000000000003</c:v>
                </c:pt>
                <c:pt idx="3345">
                  <c:v>33.46</c:v>
                </c:pt>
                <c:pt idx="3346">
                  <c:v>33.47</c:v>
                </c:pt>
                <c:pt idx="3347">
                  <c:v>33.479999999999997</c:v>
                </c:pt>
                <c:pt idx="3348">
                  <c:v>33.49</c:v>
                </c:pt>
                <c:pt idx="3349">
                  <c:v>33.5</c:v>
                </c:pt>
                <c:pt idx="3350">
                  <c:v>33.51</c:v>
                </c:pt>
                <c:pt idx="3351">
                  <c:v>33.520000000000003</c:v>
                </c:pt>
                <c:pt idx="3352">
                  <c:v>33.53</c:v>
                </c:pt>
                <c:pt idx="3353">
                  <c:v>33.54</c:v>
                </c:pt>
                <c:pt idx="3354">
                  <c:v>33.549999999999997</c:v>
                </c:pt>
                <c:pt idx="3355">
                  <c:v>33.56</c:v>
                </c:pt>
                <c:pt idx="3356">
                  <c:v>33.57</c:v>
                </c:pt>
                <c:pt idx="3357">
                  <c:v>33.58</c:v>
                </c:pt>
                <c:pt idx="3358">
                  <c:v>33.590000000000003</c:v>
                </c:pt>
                <c:pt idx="3359">
                  <c:v>33.6</c:v>
                </c:pt>
                <c:pt idx="3360">
                  <c:v>33.61</c:v>
                </c:pt>
                <c:pt idx="3361">
                  <c:v>33.619999999999997</c:v>
                </c:pt>
                <c:pt idx="3362">
                  <c:v>33.630000000000003</c:v>
                </c:pt>
                <c:pt idx="3363">
                  <c:v>33.64</c:v>
                </c:pt>
                <c:pt idx="3364">
                  <c:v>33.65</c:v>
                </c:pt>
                <c:pt idx="3365">
                  <c:v>33.659999999999997</c:v>
                </c:pt>
                <c:pt idx="3366">
                  <c:v>33.67</c:v>
                </c:pt>
                <c:pt idx="3367">
                  <c:v>33.68</c:v>
                </c:pt>
                <c:pt idx="3368">
                  <c:v>33.69</c:v>
                </c:pt>
                <c:pt idx="3369">
                  <c:v>33.700000000000003</c:v>
                </c:pt>
                <c:pt idx="3370">
                  <c:v>33.71</c:v>
                </c:pt>
                <c:pt idx="3371">
                  <c:v>33.72</c:v>
                </c:pt>
                <c:pt idx="3372">
                  <c:v>33.729999999999997</c:v>
                </c:pt>
                <c:pt idx="3373">
                  <c:v>33.74</c:v>
                </c:pt>
                <c:pt idx="3374">
                  <c:v>33.75</c:v>
                </c:pt>
                <c:pt idx="3375">
                  <c:v>33.76</c:v>
                </c:pt>
                <c:pt idx="3376">
                  <c:v>33.770000000000003</c:v>
                </c:pt>
                <c:pt idx="3377">
                  <c:v>33.78</c:v>
                </c:pt>
                <c:pt idx="3378">
                  <c:v>33.79</c:v>
                </c:pt>
                <c:pt idx="3379">
                  <c:v>33.799999999999997</c:v>
                </c:pt>
                <c:pt idx="3380">
                  <c:v>33.81</c:v>
                </c:pt>
                <c:pt idx="3381">
                  <c:v>33.82</c:v>
                </c:pt>
                <c:pt idx="3382">
                  <c:v>33.83</c:v>
                </c:pt>
                <c:pt idx="3383">
                  <c:v>33.840000000000003</c:v>
                </c:pt>
                <c:pt idx="3384">
                  <c:v>33.85</c:v>
                </c:pt>
                <c:pt idx="3385">
                  <c:v>33.86</c:v>
                </c:pt>
                <c:pt idx="3386">
                  <c:v>33.869999999999997</c:v>
                </c:pt>
                <c:pt idx="3387">
                  <c:v>33.880000000000003</c:v>
                </c:pt>
                <c:pt idx="3388">
                  <c:v>33.89</c:v>
                </c:pt>
                <c:pt idx="3389">
                  <c:v>33.9</c:v>
                </c:pt>
                <c:pt idx="3390">
                  <c:v>33.909999999999997</c:v>
                </c:pt>
                <c:pt idx="3391">
                  <c:v>33.92</c:v>
                </c:pt>
                <c:pt idx="3392">
                  <c:v>33.93</c:v>
                </c:pt>
                <c:pt idx="3393">
                  <c:v>33.94</c:v>
                </c:pt>
                <c:pt idx="3394">
                  <c:v>33.950000000000003</c:v>
                </c:pt>
                <c:pt idx="3395">
                  <c:v>33.96</c:v>
                </c:pt>
                <c:pt idx="3396">
                  <c:v>33.97</c:v>
                </c:pt>
                <c:pt idx="3397">
                  <c:v>33.979999999999997</c:v>
                </c:pt>
                <c:pt idx="3398">
                  <c:v>33.99</c:v>
                </c:pt>
                <c:pt idx="3399">
                  <c:v>34</c:v>
                </c:pt>
                <c:pt idx="3400">
                  <c:v>34.01</c:v>
                </c:pt>
                <c:pt idx="3401">
                  <c:v>34.020000000000003</c:v>
                </c:pt>
                <c:pt idx="3402">
                  <c:v>34.03</c:v>
                </c:pt>
                <c:pt idx="3403">
                  <c:v>34.04</c:v>
                </c:pt>
                <c:pt idx="3404">
                  <c:v>34.049999999999997</c:v>
                </c:pt>
                <c:pt idx="3405">
                  <c:v>34.06</c:v>
                </c:pt>
                <c:pt idx="3406">
                  <c:v>34.07</c:v>
                </c:pt>
                <c:pt idx="3407">
                  <c:v>34.08</c:v>
                </c:pt>
                <c:pt idx="3408">
                  <c:v>34.090000000000003</c:v>
                </c:pt>
                <c:pt idx="3409">
                  <c:v>34.1</c:v>
                </c:pt>
                <c:pt idx="3410">
                  <c:v>34.11</c:v>
                </c:pt>
                <c:pt idx="3411">
                  <c:v>34.119999999999997</c:v>
                </c:pt>
                <c:pt idx="3412">
                  <c:v>34.130000000000003</c:v>
                </c:pt>
                <c:pt idx="3413">
                  <c:v>34.14</c:v>
                </c:pt>
                <c:pt idx="3414">
                  <c:v>34.15</c:v>
                </c:pt>
                <c:pt idx="3415">
                  <c:v>34.159999999999997</c:v>
                </c:pt>
                <c:pt idx="3416">
                  <c:v>34.17</c:v>
                </c:pt>
                <c:pt idx="3417">
                  <c:v>34.18</c:v>
                </c:pt>
                <c:pt idx="3418">
                  <c:v>34.19</c:v>
                </c:pt>
                <c:pt idx="3419">
                  <c:v>34.200000000000003</c:v>
                </c:pt>
                <c:pt idx="3420">
                  <c:v>34.21</c:v>
                </c:pt>
                <c:pt idx="3421">
                  <c:v>34.22</c:v>
                </c:pt>
                <c:pt idx="3422">
                  <c:v>34.229999999999997</c:v>
                </c:pt>
                <c:pt idx="3423">
                  <c:v>34.24</c:v>
                </c:pt>
                <c:pt idx="3424">
                  <c:v>34.25</c:v>
                </c:pt>
                <c:pt idx="3425">
                  <c:v>34.26</c:v>
                </c:pt>
                <c:pt idx="3426">
                  <c:v>34.270000000000003</c:v>
                </c:pt>
                <c:pt idx="3427">
                  <c:v>34.28</c:v>
                </c:pt>
                <c:pt idx="3428">
                  <c:v>34.29</c:v>
                </c:pt>
                <c:pt idx="3429">
                  <c:v>34.299999999999997</c:v>
                </c:pt>
                <c:pt idx="3430">
                  <c:v>34.31</c:v>
                </c:pt>
                <c:pt idx="3431">
                  <c:v>34.32</c:v>
                </c:pt>
                <c:pt idx="3432">
                  <c:v>34.33</c:v>
                </c:pt>
                <c:pt idx="3433">
                  <c:v>34.340000000000003</c:v>
                </c:pt>
                <c:pt idx="3434">
                  <c:v>34.35</c:v>
                </c:pt>
                <c:pt idx="3435">
                  <c:v>34.36</c:v>
                </c:pt>
                <c:pt idx="3436">
                  <c:v>34.369999999999997</c:v>
                </c:pt>
                <c:pt idx="3437">
                  <c:v>34.380000000000003</c:v>
                </c:pt>
                <c:pt idx="3438">
                  <c:v>34.39</c:v>
                </c:pt>
                <c:pt idx="3439">
                  <c:v>34.4</c:v>
                </c:pt>
                <c:pt idx="3440">
                  <c:v>34.409999999999997</c:v>
                </c:pt>
                <c:pt idx="3441">
                  <c:v>34.42</c:v>
                </c:pt>
                <c:pt idx="3442">
                  <c:v>34.43</c:v>
                </c:pt>
                <c:pt idx="3443">
                  <c:v>34.44</c:v>
                </c:pt>
                <c:pt idx="3444">
                  <c:v>34.450000000000003</c:v>
                </c:pt>
                <c:pt idx="3445">
                  <c:v>34.46</c:v>
                </c:pt>
                <c:pt idx="3446">
                  <c:v>34.47</c:v>
                </c:pt>
                <c:pt idx="3447">
                  <c:v>34.479999999999997</c:v>
                </c:pt>
                <c:pt idx="3448">
                  <c:v>34.49</c:v>
                </c:pt>
                <c:pt idx="3449">
                  <c:v>34.5</c:v>
                </c:pt>
                <c:pt idx="3450">
                  <c:v>34.51</c:v>
                </c:pt>
                <c:pt idx="3451">
                  <c:v>34.520000000000003</c:v>
                </c:pt>
                <c:pt idx="3452">
                  <c:v>34.53</c:v>
                </c:pt>
                <c:pt idx="3453">
                  <c:v>34.54</c:v>
                </c:pt>
                <c:pt idx="3454">
                  <c:v>34.549999999999997</c:v>
                </c:pt>
                <c:pt idx="3455">
                  <c:v>34.56</c:v>
                </c:pt>
                <c:pt idx="3456">
                  <c:v>34.57</c:v>
                </c:pt>
                <c:pt idx="3457">
                  <c:v>34.58</c:v>
                </c:pt>
                <c:pt idx="3458">
                  <c:v>34.590000000000003</c:v>
                </c:pt>
                <c:pt idx="3459">
                  <c:v>34.6</c:v>
                </c:pt>
                <c:pt idx="3460">
                  <c:v>34.61</c:v>
                </c:pt>
                <c:pt idx="3461">
                  <c:v>34.619999999999997</c:v>
                </c:pt>
                <c:pt idx="3462">
                  <c:v>34.630000000000003</c:v>
                </c:pt>
                <c:pt idx="3463">
                  <c:v>34.64</c:v>
                </c:pt>
                <c:pt idx="3464">
                  <c:v>34.65</c:v>
                </c:pt>
                <c:pt idx="3465">
                  <c:v>34.659999999999997</c:v>
                </c:pt>
                <c:pt idx="3466">
                  <c:v>34.67</c:v>
                </c:pt>
                <c:pt idx="3467">
                  <c:v>34.68</c:v>
                </c:pt>
                <c:pt idx="3468">
                  <c:v>34.69</c:v>
                </c:pt>
                <c:pt idx="3469">
                  <c:v>34.700000000000003</c:v>
                </c:pt>
                <c:pt idx="3470">
                  <c:v>34.71</c:v>
                </c:pt>
                <c:pt idx="3471">
                  <c:v>34.72</c:v>
                </c:pt>
                <c:pt idx="3472">
                  <c:v>34.729999999999997</c:v>
                </c:pt>
                <c:pt idx="3473">
                  <c:v>34.74</c:v>
                </c:pt>
                <c:pt idx="3474">
                  <c:v>34.75</c:v>
                </c:pt>
                <c:pt idx="3475">
                  <c:v>34.76</c:v>
                </c:pt>
                <c:pt idx="3476">
                  <c:v>34.770000000000003</c:v>
                </c:pt>
                <c:pt idx="3477">
                  <c:v>34.78</c:v>
                </c:pt>
                <c:pt idx="3478">
                  <c:v>34.79</c:v>
                </c:pt>
                <c:pt idx="3479">
                  <c:v>34.799999999999997</c:v>
                </c:pt>
                <c:pt idx="3480">
                  <c:v>34.81</c:v>
                </c:pt>
                <c:pt idx="3481">
                  <c:v>34.82</c:v>
                </c:pt>
                <c:pt idx="3482">
                  <c:v>34.83</c:v>
                </c:pt>
                <c:pt idx="3483">
                  <c:v>34.840000000000003</c:v>
                </c:pt>
                <c:pt idx="3484">
                  <c:v>34.85</c:v>
                </c:pt>
                <c:pt idx="3485">
                  <c:v>34.86</c:v>
                </c:pt>
                <c:pt idx="3486">
                  <c:v>34.869999999999997</c:v>
                </c:pt>
                <c:pt idx="3487">
                  <c:v>34.880000000000003</c:v>
                </c:pt>
                <c:pt idx="3488">
                  <c:v>34.89</c:v>
                </c:pt>
                <c:pt idx="3489">
                  <c:v>34.9</c:v>
                </c:pt>
                <c:pt idx="3490">
                  <c:v>34.909999999999997</c:v>
                </c:pt>
                <c:pt idx="3491">
                  <c:v>34.92</c:v>
                </c:pt>
                <c:pt idx="3492">
                  <c:v>34.93</c:v>
                </c:pt>
                <c:pt idx="3493">
                  <c:v>34.94</c:v>
                </c:pt>
                <c:pt idx="3494">
                  <c:v>34.950000000000003</c:v>
                </c:pt>
                <c:pt idx="3495">
                  <c:v>34.96</c:v>
                </c:pt>
                <c:pt idx="3496">
                  <c:v>34.97</c:v>
                </c:pt>
                <c:pt idx="3497">
                  <c:v>34.979999999999997</c:v>
                </c:pt>
                <c:pt idx="3498">
                  <c:v>34.99</c:v>
                </c:pt>
                <c:pt idx="3499">
                  <c:v>35</c:v>
                </c:pt>
                <c:pt idx="3500">
                  <c:v>35.01</c:v>
                </c:pt>
                <c:pt idx="3501">
                  <c:v>35.020000000000003</c:v>
                </c:pt>
                <c:pt idx="3502">
                  <c:v>35.03</c:v>
                </c:pt>
                <c:pt idx="3503">
                  <c:v>35.04</c:v>
                </c:pt>
                <c:pt idx="3504">
                  <c:v>35.049999999999997</c:v>
                </c:pt>
                <c:pt idx="3505">
                  <c:v>35.06</c:v>
                </c:pt>
                <c:pt idx="3506">
                  <c:v>35.07</c:v>
                </c:pt>
                <c:pt idx="3507">
                  <c:v>35.08</c:v>
                </c:pt>
                <c:pt idx="3508">
                  <c:v>35.090000000000003</c:v>
                </c:pt>
                <c:pt idx="3509">
                  <c:v>35.1</c:v>
                </c:pt>
                <c:pt idx="3510">
                  <c:v>35.11</c:v>
                </c:pt>
                <c:pt idx="3511">
                  <c:v>35.119999999999997</c:v>
                </c:pt>
                <c:pt idx="3512">
                  <c:v>35.130000000000003</c:v>
                </c:pt>
                <c:pt idx="3513">
                  <c:v>35.14</c:v>
                </c:pt>
                <c:pt idx="3514">
                  <c:v>35.15</c:v>
                </c:pt>
                <c:pt idx="3515">
                  <c:v>35.159999999999997</c:v>
                </c:pt>
                <c:pt idx="3516">
                  <c:v>35.17</c:v>
                </c:pt>
                <c:pt idx="3517">
                  <c:v>35.18</c:v>
                </c:pt>
                <c:pt idx="3518">
                  <c:v>35.19</c:v>
                </c:pt>
                <c:pt idx="3519">
                  <c:v>35.200000000000003</c:v>
                </c:pt>
                <c:pt idx="3520">
                  <c:v>35.21</c:v>
                </c:pt>
                <c:pt idx="3521">
                  <c:v>35.22</c:v>
                </c:pt>
                <c:pt idx="3522">
                  <c:v>35.229999999999997</c:v>
                </c:pt>
                <c:pt idx="3523">
                  <c:v>35.24</c:v>
                </c:pt>
                <c:pt idx="3524">
                  <c:v>35.25</c:v>
                </c:pt>
                <c:pt idx="3525">
                  <c:v>35.26</c:v>
                </c:pt>
                <c:pt idx="3526">
                  <c:v>35.270000000000003</c:v>
                </c:pt>
                <c:pt idx="3527">
                  <c:v>35.28</c:v>
                </c:pt>
                <c:pt idx="3528">
                  <c:v>35.29</c:v>
                </c:pt>
                <c:pt idx="3529">
                  <c:v>35.299999999999997</c:v>
                </c:pt>
                <c:pt idx="3530">
                  <c:v>35.31</c:v>
                </c:pt>
                <c:pt idx="3531">
                  <c:v>35.32</c:v>
                </c:pt>
                <c:pt idx="3532">
                  <c:v>35.33</c:v>
                </c:pt>
                <c:pt idx="3533">
                  <c:v>35.340000000000003</c:v>
                </c:pt>
                <c:pt idx="3534">
                  <c:v>35.35</c:v>
                </c:pt>
                <c:pt idx="3535">
                  <c:v>35.36</c:v>
                </c:pt>
                <c:pt idx="3536">
                  <c:v>35.369999999999997</c:v>
                </c:pt>
                <c:pt idx="3537">
                  <c:v>35.380000000000003</c:v>
                </c:pt>
                <c:pt idx="3538">
                  <c:v>35.39</c:v>
                </c:pt>
                <c:pt idx="3539">
                  <c:v>35.4</c:v>
                </c:pt>
                <c:pt idx="3540">
                  <c:v>35.409999999999997</c:v>
                </c:pt>
                <c:pt idx="3541">
                  <c:v>35.42</c:v>
                </c:pt>
                <c:pt idx="3542">
                  <c:v>35.43</c:v>
                </c:pt>
                <c:pt idx="3543">
                  <c:v>35.44</c:v>
                </c:pt>
                <c:pt idx="3544">
                  <c:v>35.450000000000003</c:v>
                </c:pt>
                <c:pt idx="3545">
                  <c:v>35.46</c:v>
                </c:pt>
                <c:pt idx="3546">
                  <c:v>35.47</c:v>
                </c:pt>
                <c:pt idx="3547">
                  <c:v>35.479999999999997</c:v>
                </c:pt>
                <c:pt idx="3548">
                  <c:v>35.49</c:v>
                </c:pt>
                <c:pt idx="3549">
                  <c:v>35.5</c:v>
                </c:pt>
                <c:pt idx="3550">
                  <c:v>35.51</c:v>
                </c:pt>
                <c:pt idx="3551">
                  <c:v>35.520000000000003</c:v>
                </c:pt>
                <c:pt idx="3552">
                  <c:v>35.53</c:v>
                </c:pt>
                <c:pt idx="3553">
                  <c:v>35.54</c:v>
                </c:pt>
                <c:pt idx="3554">
                  <c:v>35.549999999999997</c:v>
                </c:pt>
                <c:pt idx="3555">
                  <c:v>35.56</c:v>
                </c:pt>
                <c:pt idx="3556">
                  <c:v>35.57</c:v>
                </c:pt>
                <c:pt idx="3557">
                  <c:v>35.58</c:v>
                </c:pt>
                <c:pt idx="3558">
                  <c:v>35.590000000000003</c:v>
                </c:pt>
                <c:pt idx="3559">
                  <c:v>35.6</c:v>
                </c:pt>
                <c:pt idx="3560">
                  <c:v>35.61</c:v>
                </c:pt>
                <c:pt idx="3561">
                  <c:v>35.619999999999997</c:v>
                </c:pt>
                <c:pt idx="3562">
                  <c:v>35.630000000000003</c:v>
                </c:pt>
                <c:pt idx="3563">
                  <c:v>35.64</c:v>
                </c:pt>
                <c:pt idx="3564">
                  <c:v>35.65</c:v>
                </c:pt>
                <c:pt idx="3565">
                  <c:v>35.659999999999997</c:v>
                </c:pt>
                <c:pt idx="3566">
                  <c:v>35.67</c:v>
                </c:pt>
                <c:pt idx="3567">
                  <c:v>35.68</c:v>
                </c:pt>
                <c:pt idx="3568">
                  <c:v>35.69</c:v>
                </c:pt>
                <c:pt idx="3569">
                  <c:v>35.700000000000003</c:v>
                </c:pt>
                <c:pt idx="3570">
                  <c:v>35.71</c:v>
                </c:pt>
                <c:pt idx="3571">
                  <c:v>35.72</c:v>
                </c:pt>
                <c:pt idx="3572">
                  <c:v>35.729999999999997</c:v>
                </c:pt>
                <c:pt idx="3573">
                  <c:v>35.74</c:v>
                </c:pt>
                <c:pt idx="3574">
                  <c:v>35.75</c:v>
                </c:pt>
                <c:pt idx="3575">
                  <c:v>35.76</c:v>
                </c:pt>
                <c:pt idx="3576">
                  <c:v>35.770000000000003</c:v>
                </c:pt>
                <c:pt idx="3577">
                  <c:v>35.78</c:v>
                </c:pt>
                <c:pt idx="3578">
                  <c:v>35.79</c:v>
                </c:pt>
                <c:pt idx="3579">
                  <c:v>35.799999999999997</c:v>
                </c:pt>
                <c:pt idx="3580">
                  <c:v>35.81</c:v>
                </c:pt>
                <c:pt idx="3581">
                  <c:v>35.82</c:v>
                </c:pt>
                <c:pt idx="3582">
                  <c:v>35.83</c:v>
                </c:pt>
                <c:pt idx="3583">
                  <c:v>35.840000000000003</c:v>
                </c:pt>
                <c:pt idx="3584">
                  <c:v>35.85</c:v>
                </c:pt>
                <c:pt idx="3585">
                  <c:v>35.86</c:v>
                </c:pt>
                <c:pt idx="3586">
                  <c:v>35.869999999999997</c:v>
                </c:pt>
                <c:pt idx="3587">
                  <c:v>35.880000000000003</c:v>
                </c:pt>
                <c:pt idx="3588">
                  <c:v>35.89</c:v>
                </c:pt>
                <c:pt idx="3589">
                  <c:v>35.9</c:v>
                </c:pt>
                <c:pt idx="3590">
                  <c:v>35.909999999999997</c:v>
                </c:pt>
                <c:pt idx="3591">
                  <c:v>35.92</c:v>
                </c:pt>
                <c:pt idx="3592">
                  <c:v>35.93</c:v>
                </c:pt>
                <c:pt idx="3593">
                  <c:v>35.94</c:v>
                </c:pt>
                <c:pt idx="3594">
                  <c:v>35.950000000000003</c:v>
                </c:pt>
                <c:pt idx="3595">
                  <c:v>35.96</c:v>
                </c:pt>
                <c:pt idx="3596">
                  <c:v>35.97</c:v>
                </c:pt>
                <c:pt idx="3597">
                  <c:v>35.979999999999997</c:v>
                </c:pt>
                <c:pt idx="3598">
                  <c:v>35.99</c:v>
                </c:pt>
                <c:pt idx="3599">
                  <c:v>36</c:v>
                </c:pt>
                <c:pt idx="3600">
                  <c:v>36.01</c:v>
                </c:pt>
                <c:pt idx="3601">
                  <c:v>36.020000000000003</c:v>
                </c:pt>
                <c:pt idx="3602">
                  <c:v>36.03</c:v>
                </c:pt>
                <c:pt idx="3603">
                  <c:v>36.04</c:v>
                </c:pt>
                <c:pt idx="3604">
                  <c:v>36.049999999999997</c:v>
                </c:pt>
                <c:pt idx="3605">
                  <c:v>36.06</c:v>
                </c:pt>
                <c:pt idx="3606">
                  <c:v>36.07</c:v>
                </c:pt>
                <c:pt idx="3607">
                  <c:v>36.08</c:v>
                </c:pt>
                <c:pt idx="3608">
                  <c:v>36.090000000000003</c:v>
                </c:pt>
                <c:pt idx="3609">
                  <c:v>36.1</c:v>
                </c:pt>
                <c:pt idx="3610">
                  <c:v>36.11</c:v>
                </c:pt>
                <c:pt idx="3611">
                  <c:v>36.119999999999997</c:v>
                </c:pt>
                <c:pt idx="3612">
                  <c:v>36.130000000000003</c:v>
                </c:pt>
                <c:pt idx="3613">
                  <c:v>36.14</c:v>
                </c:pt>
                <c:pt idx="3614">
                  <c:v>36.15</c:v>
                </c:pt>
                <c:pt idx="3615">
                  <c:v>36.159999999999997</c:v>
                </c:pt>
                <c:pt idx="3616">
                  <c:v>36.17</c:v>
                </c:pt>
                <c:pt idx="3617">
                  <c:v>36.18</c:v>
                </c:pt>
                <c:pt idx="3618">
                  <c:v>36.19</c:v>
                </c:pt>
                <c:pt idx="3619">
                  <c:v>36.200000000000003</c:v>
                </c:pt>
                <c:pt idx="3620">
                  <c:v>36.21</c:v>
                </c:pt>
                <c:pt idx="3621">
                  <c:v>36.22</c:v>
                </c:pt>
                <c:pt idx="3622">
                  <c:v>36.229999999999997</c:v>
                </c:pt>
                <c:pt idx="3623">
                  <c:v>36.24</c:v>
                </c:pt>
                <c:pt idx="3624">
                  <c:v>36.25</c:v>
                </c:pt>
                <c:pt idx="3625">
                  <c:v>36.26</c:v>
                </c:pt>
                <c:pt idx="3626">
                  <c:v>36.270000000000003</c:v>
                </c:pt>
                <c:pt idx="3627">
                  <c:v>36.28</c:v>
                </c:pt>
                <c:pt idx="3628">
                  <c:v>36.29</c:v>
                </c:pt>
                <c:pt idx="3629">
                  <c:v>36.299999999999997</c:v>
                </c:pt>
                <c:pt idx="3630">
                  <c:v>36.31</c:v>
                </c:pt>
                <c:pt idx="3631">
                  <c:v>36.32</c:v>
                </c:pt>
                <c:pt idx="3632">
                  <c:v>36.33</c:v>
                </c:pt>
                <c:pt idx="3633">
                  <c:v>36.340000000000003</c:v>
                </c:pt>
                <c:pt idx="3634">
                  <c:v>36.35</c:v>
                </c:pt>
                <c:pt idx="3635">
                  <c:v>36.36</c:v>
                </c:pt>
                <c:pt idx="3636">
                  <c:v>36.369999999999997</c:v>
                </c:pt>
                <c:pt idx="3637">
                  <c:v>36.380000000000003</c:v>
                </c:pt>
                <c:pt idx="3638">
                  <c:v>36.39</c:v>
                </c:pt>
                <c:pt idx="3639">
                  <c:v>36.4</c:v>
                </c:pt>
                <c:pt idx="3640">
                  <c:v>36.409999999999997</c:v>
                </c:pt>
                <c:pt idx="3641">
                  <c:v>36.42</c:v>
                </c:pt>
                <c:pt idx="3642">
                  <c:v>36.43</c:v>
                </c:pt>
                <c:pt idx="3643">
                  <c:v>36.44</c:v>
                </c:pt>
                <c:pt idx="3644">
                  <c:v>36.450000000000003</c:v>
                </c:pt>
                <c:pt idx="3645">
                  <c:v>36.46</c:v>
                </c:pt>
                <c:pt idx="3646">
                  <c:v>36.47</c:v>
                </c:pt>
                <c:pt idx="3647">
                  <c:v>36.479999999999997</c:v>
                </c:pt>
                <c:pt idx="3648">
                  <c:v>36.49</c:v>
                </c:pt>
                <c:pt idx="3649">
                  <c:v>36.5</c:v>
                </c:pt>
                <c:pt idx="3650">
                  <c:v>36.51</c:v>
                </c:pt>
                <c:pt idx="3651">
                  <c:v>36.520000000000003</c:v>
                </c:pt>
                <c:pt idx="3652">
                  <c:v>36.53</c:v>
                </c:pt>
                <c:pt idx="3653">
                  <c:v>36.54</c:v>
                </c:pt>
                <c:pt idx="3654">
                  <c:v>36.549999999999997</c:v>
                </c:pt>
                <c:pt idx="3655">
                  <c:v>36.56</c:v>
                </c:pt>
                <c:pt idx="3656">
                  <c:v>36.57</c:v>
                </c:pt>
                <c:pt idx="3657">
                  <c:v>36.58</c:v>
                </c:pt>
                <c:pt idx="3658">
                  <c:v>36.590000000000003</c:v>
                </c:pt>
                <c:pt idx="3659">
                  <c:v>36.6</c:v>
                </c:pt>
                <c:pt idx="3660">
                  <c:v>36.61</c:v>
                </c:pt>
                <c:pt idx="3661">
                  <c:v>36.619999999999997</c:v>
                </c:pt>
                <c:pt idx="3662">
                  <c:v>36.630000000000003</c:v>
                </c:pt>
                <c:pt idx="3663">
                  <c:v>36.64</c:v>
                </c:pt>
                <c:pt idx="3664">
                  <c:v>36.65</c:v>
                </c:pt>
                <c:pt idx="3665">
                  <c:v>36.659999999999997</c:v>
                </c:pt>
                <c:pt idx="3666">
                  <c:v>36.67</c:v>
                </c:pt>
                <c:pt idx="3667">
                  <c:v>36.68</c:v>
                </c:pt>
                <c:pt idx="3668">
                  <c:v>36.69</c:v>
                </c:pt>
                <c:pt idx="3669">
                  <c:v>36.700000000000003</c:v>
                </c:pt>
                <c:pt idx="3670">
                  <c:v>36.71</c:v>
                </c:pt>
                <c:pt idx="3671">
                  <c:v>36.72</c:v>
                </c:pt>
                <c:pt idx="3672">
                  <c:v>36.729999999999997</c:v>
                </c:pt>
                <c:pt idx="3673">
                  <c:v>36.74</c:v>
                </c:pt>
                <c:pt idx="3674">
                  <c:v>36.75</c:v>
                </c:pt>
                <c:pt idx="3675">
                  <c:v>36.76</c:v>
                </c:pt>
                <c:pt idx="3676">
                  <c:v>36.770000000000003</c:v>
                </c:pt>
                <c:pt idx="3677">
                  <c:v>36.78</c:v>
                </c:pt>
                <c:pt idx="3678">
                  <c:v>36.79</c:v>
                </c:pt>
                <c:pt idx="3679">
                  <c:v>36.799999999999997</c:v>
                </c:pt>
                <c:pt idx="3680">
                  <c:v>36.81</c:v>
                </c:pt>
                <c:pt idx="3681">
                  <c:v>36.82</c:v>
                </c:pt>
                <c:pt idx="3682">
                  <c:v>36.83</c:v>
                </c:pt>
                <c:pt idx="3683">
                  <c:v>36.840000000000003</c:v>
                </c:pt>
                <c:pt idx="3684">
                  <c:v>36.85</c:v>
                </c:pt>
                <c:pt idx="3685">
                  <c:v>36.86</c:v>
                </c:pt>
                <c:pt idx="3686">
                  <c:v>36.869999999999997</c:v>
                </c:pt>
                <c:pt idx="3687">
                  <c:v>36.880000000000003</c:v>
                </c:pt>
                <c:pt idx="3688">
                  <c:v>36.89</c:v>
                </c:pt>
                <c:pt idx="3689">
                  <c:v>36.9</c:v>
                </c:pt>
                <c:pt idx="3690">
                  <c:v>36.909999999999997</c:v>
                </c:pt>
                <c:pt idx="3691">
                  <c:v>36.92</c:v>
                </c:pt>
                <c:pt idx="3692">
                  <c:v>36.93</c:v>
                </c:pt>
                <c:pt idx="3693">
                  <c:v>36.94</c:v>
                </c:pt>
                <c:pt idx="3694">
                  <c:v>36.950000000000003</c:v>
                </c:pt>
                <c:pt idx="3695">
                  <c:v>36.96</c:v>
                </c:pt>
                <c:pt idx="3696">
                  <c:v>36.97</c:v>
                </c:pt>
                <c:pt idx="3697">
                  <c:v>36.979999999999997</c:v>
                </c:pt>
                <c:pt idx="3698">
                  <c:v>36.99</c:v>
                </c:pt>
                <c:pt idx="3699">
                  <c:v>37</c:v>
                </c:pt>
                <c:pt idx="3700">
                  <c:v>37.01</c:v>
                </c:pt>
                <c:pt idx="3701">
                  <c:v>37.020000000000003</c:v>
                </c:pt>
                <c:pt idx="3702">
                  <c:v>37.03</c:v>
                </c:pt>
                <c:pt idx="3703">
                  <c:v>37.04</c:v>
                </c:pt>
                <c:pt idx="3704">
                  <c:v>37.049999999999997</c:v>
                </c:pt>
                <c:pt idx="3705">
                  <c:v>37.06</c:v>
                </c:pt>
                <c:pt idx="3706">
                  <c:v>37.07</c:v>
                </c:pt>
                <c:pt idx="3707">
                  <c:v>37.08</c:v>
                </c:pt>
                <c:pt idx="3708">
                  <c:v>37.090000000000003</c:v>
                </c:pt>
                <c:pt idx="3709">
                  <c:v>37.1</c:v>
                </c:pt>
                <c:pt idx="3710">
                  <c:v>37.11</c:v>
                </c:pt>
                <c:pt idx="3711">
                  <c:v>37.119999999999997</c:v>
                </c:pt>
                <c:pt idx="3712">
                  <c:v>37.130000000000003</c:v>
                </c:pt>
                <c:pt idx="3713">
                  <c:v>37.14</c:v>
                </c:pt>
                <c:pt idx="3714">
                  <c:v>37.15</c:v>
                </c:pt>
                <c:pt idx="3715">
                  <c:v>37.159999999999997</c:v>
                </c:pt>
                <c:pt idx="3716">
                  <c:v>37.17</c:v>
                </c:pt>
                <c:pt idx="3717">
                  <c:v>37.18</c:v>
                </c:pt>
                <c:pt idx="3718">
                  <c:v>37.19</c:v>
                </c:pt>
                <c:pt idx="3719">
                  <c:v>37.200000000000003</c:v>
                </c:pt>
                <c:pt idx="3720">
                  <c:v>37.21</c:v>
                </c:pt>
                <c:pt idx="3721">
                  <c:v>37.22</c:v>
                </c:pt>
                <c:pt idx="3722">
                  <c:v>37.229999999999997</c:v>
                </c:pt>
                <c:pt idx="3723">
                  <c:v>37.24</c:v>
                </c:pt>
                <c:pt idx="3724">
                  <c:v>37.25</c:v>
                </c:pt>
                <c:pt idx="3725">
                  <c:v>37.26</c:v>
                </c:pt>
                <c:pt idx="3726">
                  <c:v>37.270000000000003</c:v>
                </c:pt>
                <c:pt idx="3727">
                  <c:v>37.28</c:v>
                </c:pt>
                <c:pt idx="3728">
                  <c:v>37.29</c:v>
                </c:pt>
                <c:pt idx="3729">
                  <c:v>37.299999999999997</c:v>
                </c:pt>
                <c:pt idx="3730">
                  <c:v>37.31</c:v>
                </c:pt>
                <c:pt idx="3731">
                  <c:v>37.32</c:v>
                </c:pt>
                <c:pt idx="3732">
                  <c:v>37.33</c:v>
                </c:pt>
                <c:pt idx="3733">
                  <c:v>37.340000000000003</c:v>
                </c:pt>
                <c:pt idx="3734">
                  <c:v>37.35</c:v>
                </c:pt>
                <c:pt idx="3735">
                  <c:v>37.36</c:v>
                </c:pt>
                <c:pt idx="3736">
                  <c:v>37.369999999999997</c:v>
                </c:pt>
                <c:pt idx="3737">
                  <c:v>37.380000000000003</c:v>
                </c:pt>
                <c:pt idx="3738">
                  <c:v>37.39</c:v>
                </c:pt>
                <c:pt idx="3739">
                  <c:v>37.4</c:v>
                </c:pt>
                <c:pt idx="3740">
                  <c:v>37.409999999999997</c:v>
                </c:pt>
                <c:pt idx="3741">
                  <c:v>37.42</c:v>
                </c:pt>
                <c:pt idx="3742">
                  <c:v>37.43</c:v>
                </c:pt>
                <c:pt idx="3743">
                  <c:v>37.44</c:v>
                </c:pt>
                <c:pt idx="3744">
                  <c:v>37.450000000000003</c:v>
                </c:pt>
                <c:pt idx="3745">
                  <c:v>37.46</c:v>
                </c:pt>
                <c:pt idx="3746">
                  <c:v>37.47</c:v>
                </c:pt>
                <c:pt idx="3747">
                  <c:v>37.479999999999997</c:v>
                </c:pt>
                <c:pt idx="3748">
                  <c:v>37.49</c:v>
                </c:pt>
                <c:pt idx="3749">
                  <c:v>37.5</c:v>
                </c:pt>
                <c:pt idx="3750">
                  <c:v>37.51</c:v>
                </c:pt>
                <c:pt idx="3751">
                  <c:v>37.520000000000003</c:v>
                </c:pt>
                <c:pt idx="3752">
                  <c:v>37.53</c:v>
                </c:pt>
                <c:pt idx="3753">
                  <c:v>37.54</c:v>
                </c:pt>
                <c:pt idx="3754">
                  <c:v>37.549999999999997</c:v>
                </c:pt>
                <c:pt idx="3755">
                  <c:v>37.56</c:v>
                </c:pt>
                <c:pt idx="3756">
                  <c:v>37.57</c:v>
                </c:pt>
                <c:pt idx="3757">
                  <c:v>37.58</c:v>
                </c:pt>
                <c:pt idx="3758">
                  <c:v>37.590000000000003</c:v>
                </c:pt>
                <c:pt idx="3759">
                  <c:v>37.6</c:v>
                </c:pt>
                <c:pt idx="3760">
                  <c:v>37.61</c:v>
                </c:pt>
                <c:pt idx="3761">
                  <c:v>37.619999999999997</c:v>
                </c:pt>
                <c:pt idx="3762">
                  <c:v>37.630000000000003</c:v>
                </c:pt>
                <c:pt idx="3763">
                  <c:v>37.64</c:v>
                </c:pt>
                <c:pt idx="3764">
                  <c:v>37.65</c:v>
                </c:pt>
                <c:pt idx="3765">
                  <c:v>37.659999999999997</c:v>
                </c:pt>
                <c:pt idx="3766">
                  <c:v>37.67</c:v>
                </c:pt>
                <c:pt idx="3767">
                  <c:v>37.68</c:v>
                </c:pt>
                <c:pt idx="3768">
                  <c:v>37.69</c:v>
                </c:pt>
                <c:pt idx="3769">
                  <c:v>37.700000000000003</c:v>
                </c:pt>
                <c:pt idx="3770">
                  <c:v>37.71</c:v>
                </c:pt>
                <c:pt idx="3771">
                  <c:v>37.72</c:v>
                </c:pt>
                <c:pt idx="3772">
                  <c:v>37.729999999999997</c:v>
                </c:pt>
                <c:pt idx="3773">
                  <c:v>37.74</c:v>
                </c:pt>
                <c:pt idx="3774">
                  <c:v>37.75</c:v>
                </c:pt>
                <c:pt idx="3775">
                  <c:v>37.76</c:v>
                </c:pt>
                <c:pt idx="3776">
                  <c:v>37.770000000000003</c:v>
                </c:pt>
                <c:pt idx="3777">
                  <c:v>37.78</c:v>
                </c:pt>
                <c:pt idx="3778">
                  <c:v>37.79</c:v>
                </c:pt>
                <c:pt idx="3779">
                  <c:v>37.799999999999997</c:v>
                </c:pt>
                <c:pt idx="3780">
                  <c:v>37.81</c:v>
                </c:pt>
                <c:pt idx="3781">
                  <c:v>37.82</c:v>
                </c:pt>
                <c:pt idx="3782">
                  <c:v>37.83</c:v>
                </c:pt>
                <c:pt idx="3783">
                  <c:v>37.840000000000003</c:v>
                </c:pt>
                <c:pt idx="3784">
                  <c:v>37.85</c:v>
                </c:pt>
                <c:pt idx="3785">
                  <c:v>37.86</c:v>
                </c:pt>
                <c:pt idx="3786">
                  <c:v>37.869999999999997</c:v>
                </c:pt>
                <c:pt idx="3787">
                  <c:v>37.880000000000003</c:v>
                </c:pt>
                <c:pt idx="3788">
                  <c:v>37.89</c:v>
                </c:pt>
                <c:pt idx="3789">
                  <c:v>37.9</c:v>
                </c:pt>
                <c:pt idx="3790">
                  <c:v>37.909999999999997</c:v>
                </c:pt>
                <c:pt idx="3791">
                  <c:v>37.92</c:v>
                </c:pt>
                <c:pt idx="3792">
                  <c:v>37.93</c:v>
                </c:pt>
                <c:pt idx="3793">
                  <c:v>37.94</c:v>
                </c:pt>
                <c:pt idx="3794">
                  <c:v>37.950000000000003</c:v>
                </c:pt>
                <c:pt idx="3795">
                  <c:v>37.96</c:v>
                </c:pt>
                <c:pt idx="3796">
                  <c:v>37.97</c:v>
                </c:pt>
                <c:pt idx="3797">
                  <c:v>37.979999999999997</c:v>
                </c:pt>
                <c:pt idx="3798">
                  <c:v>37.99</c:v>
                </c:pt>
                <c:pt idx="3799">
                  <c:v>38</c:v>
                </c:pt>
                <c:pt idx="3800">
                  <c:v>38.01</c:v>
                </c:pt>
                <c:pt idx="3801">
                  <c:v>38.020000000000003</c:v>
                </c:pt>
                <c:pt idx="3802">
                  <c:v>38.03</c:v>
                </c:pt>
                <c:pt idx="3803">
                  <c:v>38.04</c:v>
                </c:pt>
                <c:pt idx="3804">
                  <c:v>38.049999999999997</c:v>
                </c:pt>
                <c:pt idx="3805">
                  <c:v>38.06</c:v>
                </c:pt>
                <c:pt idx="3806">
                  <c:v>38.07</c:v>
                </c:pt>
                <c:pt idx="3807">
                  <c:v>38.08</c:v>
                </c:pt>
                <c:pt idx="3808">
                  <c:v>38.090000000000003</c:v>
                </c:pt>
                <c:pt idx="3809">
                  <c:v>38.1</c:v>
                </c:pt>
                <c:pt idx="3810">
                  <c:v>38.11</c:v>
                </c:pt>
                <c:pt idx="3811">
                  <c:v>38.119999999999997</c:v>
                </c:pt>
                <c:pt idx="3812">
                  <c:v>38.130000000000003</c:v>
                </c:pt>
                <c:pt idx="3813">
                  <c:v>38.14</c:v>
                </c:pt>
                <c:pt idx="3814">
                  <c:v>38.15</c:v>
                </c:pt>
                <c:pt idx="3815">
                  <c:v>38.159999999999997</c:v>
                </c:pt>
                <c:pt idx="3816">
                  <c:v>38.17</c:v>
                </c:pt>
                <c:pt idx="3817">
                  <c:v>38.18</c:v>
                </c:pt>
                <c:pt idx="3818">
                  <c:v>38.19</c:v>
                </c:pt>
                <c:pt idx="3819">
                  <c:v>38.200000000000003</c:v>
                </c:pt>
                <c:pt idx="3820">
                  <c:v>38.21</c:v>
                </c:pt>
                <c:pt idx="3821">
                  <c:v>38.22</c:v>
                </c:pt>
                <c:pt idx="3822">
                  <c:v>38.229999999999997</c:v>
                </c:pt>
                <c:pt idx="3823">
                  <c:v>38.24</c:v>
                </c:pt>
                <c:pt idx="3824">
                  <c:v>38.25</c:v>
                </c:pt>
                <c:pt idx="3825">
                  <c:v>38.26</c:v>
                </c:pt>
                <c:pt idx="3826">
                  <c:v>38.270000000000003</c:v>
                </c:pt>
                <c:pt idx="3827">
                  <c:v>38.28</c:v>
                </c:pt>
                <c:pt idx="3828">
                  <c:v>38.29</c:v>
                </c:pt>
                <c:pt idx="3829">
                  <c:v>38.299999999999997</c:v>
                </c:pt>
                <c:pt idx="3830">
                  <c:v>38.31</c:v>
                </c:pt>
                <c:pt idx="3831">
                  <c:v>38.32</c:v>
                </c:pt>
                <c:pt idx="3832">
                  <c:v>38.33</c:v>
                </c:pt>
                <c:pt idx="3833">
                  <c:v>38.340000000000003</c:v>
                </c:pt>
                <c:pt idx="3834">
                  <c:v>38.35</c:v>
                </c:pt>
                <c:pt idx="3835">
                  <c:v>38.36</c:v>
                </c:pt>
                <c:pt idx="3836">
                  <c:v>38.369999999999997</c:v>
                </c:pt>
                <c:pt idx="3837">
                  <c:v>38.380000000000003</c:v>
                </c:pt>
                <c:pt idx="3838">
                  <c:v>38.39</c:v>
                </c:pt>
                <c:pt idx="3839">
                  <c:v>38.4</c:v>
                </c:pt>
                <c:pt idx="3840">
                  <c:v>38.409999999999997</c:v>
                </c:pt>
                <c:pt idx="3841">
                  <c:v>38.42</c:v>
                </c:pt>
                <c:pt idx="3842">
                  <c:v>38.43</c:v>
                </c:pt>
                <c:pt idx="3843">
                  <c:v>38.44</c:v>
                </c:pt>
                <c:pt idx="3844">
                  <c:v>38.450000000000003</c:v>
                </c:pt>
                <c:pt idx="3845">
                  <c:v>38.46</c:v>
                </c:pt>
                <c:pt idx="3846">
                  <c:v>38.47</c:v>
                </c:pt>
                <c:pt idx="3847">
                  <c:v>38.479999999999997</c:v>
                </c:pt>
                <c:pt idx="3848">
                  <c:v>38.49</c:v>
                </c:pt>
                <c:pt idx="3849">
                  <c:v>38.5</c:v>
                </c:pt>
                <c:pt idx="3850">
                  <c:v>38.51</c:v>
                </c:pt>
                <c:pt idx="3851">
                  <c:v>38.520000000000003</c:v>
                </c:pt>
                <c:pt idx="3852">
                  <c:v>38.53</c:v>
                </c:pt>
                <c:pt idx="3853">
                  <c:v>38.54</c:v>
                </c:pt>
                <c:pt idx="3854">
                  <c:v>38.549999999999997</c:v>
                </c:pt>
                <c:pt idx="3855">
                  <c:v>38.56</c:v>
                </c:pt>
                <c:pt idx="3856">
                  <c:v>38.57</c:v>
                </c:pt>
                <c:pt idx="3857">
                  <c:v>38.58</c:v>
                </c:pt>
                <c:pt idx="3858">
                  <c:v>38.590000000000003</c:v>
                </c:pt>
                <c:pt idx="3859">
                  <c:v>38.6</c:v>
                </c:pt>
                <c:pt idx="3860">
                  <c:v>38.61</c:v>
                </c:pt>
                <c:pt idx="3861">
                  <c:v>38.619999999999997</c:v>
                </c:pt>
                <c:pt idx="3862">
                  <c:v>38.630000000000003</c:v>
                </c:pt>
                <c:pt idx="3863">
                  <c:v>38.64</c:v>
                </c:pt>
                <c:pt idx="3864">
                  <c:v>38.65</c:v>
                </c:pt>
                <c:pt idx="3865">
                  <c:v>38.659999999999997</c:v>
                </c:pt>
                <c:pt idx="3866">
                  <c:v>38.67</c:v>
                </c:pt>
                <c:pt idx="3867">
                  <c:v>38.68</c:v>
                </c:pt>
                <c:pt idx="3868">
                  <c:v>38.69</c:v>
                </c:pt>
                <c:pt idx="3869">
                  <c:v>38.700000000000003</c:v>
                </c:pt>
                <c:pt idx="3870">
                  <c:v>38.71</c:v>
                </c:pt>
                <c:pt idx="3871">
                  <c:v>38.72</c:v>
                </c:pt>
                <c:pt idx="3872">
                  <c:v>38.729999999999997</c:v>
                </c:pt>
                <c:pt idx="3873">
                  <c:v>38.74</c:v>
                </c:pt>
                <c:pt idx="3874">
                  <c:v>38.75</c:v>
                </c:pt>
                <c:pt idx="3875">
                  <c:v>38.76</c:v>
                </c:pt>
                <c:pt idx="3876">
                  <c:v>38.770000000000003</c:v>
                </c:pt>
                <c:pt idx="3877">
                  <c:v>38.78</c:v>
                </c:pt>
                <c:pt idx="3878">
                  <c:v>38.79</c:v>
                </c:pt>
                <c:pt idx="3879">
                  <c:v>38.799999999999997</c:v>
                </c:pt>
                <c:pt idx="3880">
                  <c:v>38.81</c:v>
                </c:pt>
                <c:pt idx="3881">
                  <c:v>38.82</c:v>
                </c:pt>
                <c:pt idx="3882">
                  <c:v>38.83</c:v>
                </c:pt>
                <c:pt idx="3883">
                  <c:v>38.840000000000003</c:v>
                </c:pt>
                <c:pt idx="3884">
                  <c:v>38.85</c:v>
                </c:pt>
                <c:pt idx="3885">
                  <c:v>38.86</c:v>
                </c:pt>
                <c:pt idx="3886">
                  <c:v>38.869999999999997</c:v>
                </c:pt>
                <c:pt idx="3887">
                  <c:v>38.880000000000003</c:v>
                </c:pt>
                <c:pt idx="3888">
                  <c:v>38.89</c:v>
                </c:pt>
                <c:pt idx="3889">
                  <c:v>38.9</c:v>
                </c:pt>
                <c:pt idx="3890">
                  <c:v>38.909999999999997</c:v>
                </c:pt>
                <c:pt idx="3891">
                  <c:v>38.92</c:v>
                </c:pt>
                <c:pt idx="3892">
                  <c:v>38.93</c:v>
                </c:pt>
                <c:pt idx="3893">
                  <c:v>38.94</c:v>
                </c:pt>
                <c:pt idx="3894">
                  <c:v>38.950000000000003</c:v>
                </c:pt>
                <c:pt idx="3895">
                  <c:v>38.96</c:v>
                </c:pt>
                <c:pt idx="3896">
                  <c:v>38.97</c:v>
                </c:pt>
                <c:pt idx="3897">
                  <c:v>38.979999999999997</c:v>
                </c:pt>
                <c:pt idx="3898">
                  <c:v>38.99</c:v>
                </c:pt>
                <c:pt idx="3899">
                  <c:v>39</c:v>
                </c:pt>
                <c:pt idx="3900">
                  <c:v>39.01</c:v>
                </c:pt>
                <c:pt idx="3901">
                  <c:v>39.020000000000003</c:v>
                </c:pt>
                <c:pt idx="3902">
                  <c:v>39.03</c:v>
                </c:pt>
                <c:pt idx="3903">
                  <c:v>39.04</c:v>
                </c:pt>
                <c:pt idx="3904">
                  <c:v>39.049999999999997</c:v>
                </c:pt>
                <c:pt idx="3905">
                  <c:v>39.06</c:v>
                </c:pt>
                <c:pt idx="3906">
                  <c:v>39.07</c:v>
                </c:pt>
                <c:pt idx="3907">
                  <c:v>39.08</c:v>
                </c:pt>
                <c:pt idx="3908">
                  <c:v>39.090000000000003</c:v>
                </c:pt>
                <c:pt idx="3909">
                  <c:v>39.1</c:v>
                </c:pt>
                <c:pt idx="3910">
                  <c:v>39.11</c:v>
                </c:pt>
                <c:pt idx="3911">
                  <c:v>39.119999999999997</c:v>
                </c:pt>
                <c:pt idx="3912">
                  <c:v>39.130000000000003</c:v>
                </c:pt>
                <c:pt idx="3913">
                  <c:v>39.14</c:v>
                </c:pt>
                <c:pt idx="3914">
                  <c:v>39.15</c:v>
                </c:pt>
                <c:pt idx="3915">
                  <c:v>39.159999999999997</c:v>
                </c:pt>
                <c:pt idx="3916">
                  <c:v>39.17</c:v>
                </c:pt>
                <c:pt idx="3917">
                  <c:v>39.18</c:v>
                </c:pt>
                <c:pt idx="3918">
                  <c:v>39.19</c:v>
                </c:pt>
                <c:pt idx="3919">
                  <c:v>39.200000000000003</c:v>
                </c:pt>
                <c:pt idx="3920">
                  <c:v>39.21</c:v>
                </c:pt>
                <c:pt idx="3921">
                  <c:v>39.22</c:v>
                </c:pt>
                <c:pt idx="3922">
                  <c:v>39.229999999999997</c:v>
                </c:pt>
                <c:pt idx="3923">
                  <c:v>39.24</c:v>
                </c:pt>
                <c:pt idx="3924">
                  <c:v>39.25</c:v>
                </c:pt>
                <c:pt idx="3925">
                  <c:v>39.26</c:v>
                </c:pt>
                <c:pt idx="3926">
                  <c:v>39.270000000000003</c:v>
                </c:pt>
                <c:pt idx="3927">
                  <c:v>39.28</c:v>
                </c:pt>
                <c:pt idx="3928">
                  <c:v>39.29</c:v>
                </c:pt>
                <c:pt idx="3929">
                  <c:v>39.299999999999997</c:v>
                </c:pt>
                <c:pt idx="3930">
                  <c:v>39.31</c:v>
                </c:pt>
                <c:pt idx="3931">
                  <c:v>39.32</c:v>
                </c:pt>
                <c:pt idx="3932">
                  <c:v>39.33</c:v>
                </c:pt>
                <c:pt idx="3933">
                  <c:v>39.340000000000003</c:v>
                </c:pt>
                <c:pt idx="3934">
                  <c:v>39.35</c:v>
                </c:pt>
                <c:pt idx="3935">
                  <c:v>39.36</c:v>
                </c:pt>
                <c:pt idx="3936">
                  <c:v>39.369999999999997</c:v>
                </c:pt>
                <c:pt idx="3937">
                  <c:v>39.380000000000003</c:v>
                </c:pt>
                <c:pt idx="3938">
                  <c:v>39.39</c:v>
                </c:pt>
                <c:pt idx="3939">
                  <c:v>39.4</c:v>
                </c:pt>
                <c:pt idx="3940">
                  <c:v>39.409999999999997</c:v>
                </c:pt>
                <c:pt idx="3941">
                  <c:v>39.42</c:v>
                </c:pt>
                <c:pt idx="3942">
                  <c:v>39.43</c:v>
                </c:pt>
                <c:pt idx="3943">
                  <c:v>39.44</c:v>
                </c:pt>
                <c:pt idx="3944">
                  <c:v>39.450000000000003</c:v>
                </c:pt>
                <c:pt idx="3945">
                  <c:v>39.46</c:v>
                </c:pt>
                <c:pt idx="3946">
                  <c:v>39.47</c:v>
                </c:pt>
                <c:pt idx="3947">
                  <c:v>39.479999999999997</c:v>
                </c:pt>
                <c:pt idx="3948">
                  <c:v>39.49</c:v>
                </c:pt>
                <c:pt idx="3949">
                  <c:v>39.5</c:v>
                </c:pt>
                <c:pt idx="3950">
                  <c:v>39.51</c:v>
                </c:pt>
                <c:pt idx="3951">
                  <c:v>39.520000000000003</c:v>
                </c:pt>
                <c:pt idx="3952">
                  <c:v>39.53</c:v>
                </c:pt>
                <c:pt idx="3953">
                  <c:v>39.54</c:v>
                </c:pt>
                <c:pt idx="3954">
                  <c:v>39.549999999999997</c:v>
                </c:pt>
                <c:pt idx="3955">
                  <c:v>39.56</c:v>
                </c:pt>
                <c:pt idx="3956">
                  <c:v>39.57</c:v>
                </c:pt>
                <c:pt idx="3957">
                  <c:v>39.58</c:v>
                </c:pt>
                <c:pt idx="3958">
                  <c:v>39.590000000000003</c:v>
                </c:pt>
                <c:pt idx="3959">
                  <c:v>39.6</c:v>
                </c:pt>
                <c:pt idx="3960">
                  <c:v>39.61</c:v>
                </c:pt>
                <c:pt idx="3961">
                  <c:v>39.619999999999997</c:v>
                </c:pt>
                <c:pt idx="3962">
                  <c:v>39.630000000000003</c:v>
                </c:pt>
                <c:pt idx="3963">
                  <c:v>39.64</c:v>
                </c:pt>
                <c:pt idx="3964">
                  <c:v>39.65</c:v>
                </c:pt>
                <c:pt idx="3965">
                  <c:v>39.659999999999997</c:v>
                </c:pt>
                <c:pt idx="3966">
                  <c:v>39.67</c:v>
                </c:pt>
                <c:pt idx="3967">
                  <c:v>39.68</c:v>
                </c:pt>
                <c:pt idx="3968">
                  <c:v>39.69</c:v>
                </c:pt>
                <c:pt idx="3969">
                  <c:v>39.700000000000003</c:v>
                </c:pt>
                <c:pt idx="3970">
                  <c:v>39.71</c:v>
                </c:pt>
                <c:pt idx="3971">
                  <c:v>39.72</c:v>
                </c:pt>
                <c:pt idx="3972">
                  <c:v>39.729999999999997</c:v>
                </c:pt>
                <c:pt idx="3973">
                  <c:v>39.74</c:v>
                </c:pt>
                <c:pt idx="3974">
                  <c:v>39.75</c:v>
                </c:pt>
                <c:pt idx="3975">
                  <c:v>39.76</c:v>
                </c:pt>
                <c:pt idx="3976">
                  <c:v>39.770000000000003</c:v>
                </c:pt>
                <c:pt idx="3977">
                  <c:v>39.78</c:v>
                </c:pt>
                <c:pt idx="3978">
                  <c:v>39.79</c:v>
                </c:pt>
                <c:pt idx="3979">
                  <c:v>39.799999999999997</c:v>
                </c:pt>
                <c:pt idx="3980">
                  <c:v>39.81</c:v>
                </c:pt>
                <c:pt idx="3981">
                  <c:v>39.82</c:v>
                </c:pt>
                <c:pt idx="3982">
                  <c:v>39.83</c:v>
                </c:pt>
                <c:pt idx="3983">
                  <c:v>39.840000000000003</c:v>
                </c:pt>
                <c:pt idx="3984">
                  <c:v>39.85</c:v>
                </c:pt>
                <c:pt idx="3985">
                  <c:v>39.86</c:v>
                </c:pt>
                <c:pt idx="3986">
                  <c:v>39.869999999999997</c:v>
                </c:pt>
                <c:pt idx="3987">
                  <c:v>39.880000000000003</c:v>
                </c:pt>
                <c:pt idx="3988">
                  <c:v>39.89</c:v>
                </c:pt>
                <c:pt idx="3989">
                  <c:v>39.9</c:v>
                </c:pt>
                <c:pt idx="3990">
                  <c:v>39.909999999999997</c:v>
                </c:pt>
                <c:pt idx="3991">
                  <c:v>39.92</c:v>
                </c:pt>
                <c:pt idx="3992">
                  <c:v>39.93</c:v>
                </c:pt>
                <c:pt idx="3993">
                  <c:v>39.94</c:v>
                </c:pt>
                <c:pt idx="3994">
                  <c:v>39.950000000000003</c:v>
                </c:pt>
                <c:pt idx="3995">
                  <c:v>39.96</c:v>
                </c:pt>
                <c:pt idx="3996">
                  <c:v>39.97</c:v>
                </c:pt>
                <c:pt idx="3997">
                  <c:v>39.979999999999997</c:v>
                </c:pt>
                <c:pt idx="3998">
                  <c:v>39.99</c:v>
                </c:pt>
                <c:pt idx="3999">
                  <c:v>40</c:v>
                </c:pt>
                <c:pt idx="4000">
                  <c:v>40.01</c:v>
                </c:pt>
                <c:pt idx="4001">
                  <c:v>40.020000000000003</c:v>
                </c:pt>
                <c:pt idx="4002">
                  <c:v>40.03</c:v>
                </c:pt>
                <c:pt idx="4003">
                  <c:v>40.04</c:v>
                </c:pt>
                <c:pt idx="4004">
                  <c:v>40.049999999999997</c:v>
                </c:pt>
                <c:pt idx="4005">
                  <c:v>40.06</c:v>
                </c:pt>
                <c:pt idx="4006">
                  <c:v>40.07</c:v>
                </c:pt>
                <c:pt idx="4007">
                  <c:v>40.08</c:v>
                </c:pt>
                <c:pt idx="4008">
                  <c:v>40.090000000000003</c:v>
                </c:pt>
                <c:pt idx="4009">
                  <c:v>40.1</c:v>
                </c:pt>
                <c:pt idx="4010">
                  <c:v>40.11</c:v>
                </c:pt>
                <c:pt idx="4011">
                  <c:v>40.119999999999997</c:v>
                </c:pt>
                <c:pt idx="4012">
                  <c:v>40.130000000000003</c:v>
                </c:pt>
                <c:pt idx="4013">
                  <c:v>40.14</c:v>
                </c:pt>
                <c:pt idx="4014">
                  <c:v>40.15</c:v>
                </c:pt>
                <c:pt idx="4015">
                  <c:v>40.159999999999997</c:v>
                </c:pt>
                <c:pt idx="4016">
                  <c:v>40.17</c:v>
                </c:pt>
                <c:pt idx="4017">
                  <c:v>40.18</c:v>
                </c:pt>
                <c:pt idx="4018">
                  <c:v>40.19</c:v>
                </c:pt>
                <c:pt idx="4019">
                  <c:v>40.200000000000003</c:v>
                </c:pt>
                <c:pt idx="4020">
                  <c:v>40.21</c:v>
                </c:pt>
                <c:pt idx="4021">
                  <c:v>40.22</c:v>
                </c:pt>
                <c:pt idx="4022">
                  <c:v>40.229999999999997</c:v>
                </c:pt>
                <c:pt idx="4023">
                  <c:v>40.24</c:v>
                </c:pt>
                <c:pt idx="4024">
                  <c:v>40.25</c:v>
                </c:pt>
                <c:pt idx="4025">
                  <c:v>40.26</c:v>
                </c:pt>
                <c:pt idx="4026">
                  <c:v>40.270000000000003</c:v>
                </c:pt>
                <c:pt idx="4027">
                  <c:v>40.28</c:v>
                </c:pt>
                <c:pt idx="4028">
                  <c:v>40.29</c:v>
                </c:pt>
                <c:pt idx="4029">
                  <c:v>40.299999999999997</c:v>
                </c:pt>
                <c:pt idx="4030">
                  <c:v>40.31</c:v>
                </c:pt>
                <c:pt idx="4031">
                  <c:v>40.32</c:v>
                </c:pt>
                <c:pt idx="4032">
                  <c:v>40.33</c:v>
                </c:pt>
                <c:pt idx="4033">
                  <c:v>40.340000000000003</c:v>
                </c:pt>
                <c:pt idx="4034">
                  <c:v>40.35</c:v>
                </c:pt>
                <c:pt idx="4035">
                  <c:v>40.36</c:v>
                </c:pt>
                <c:pt idx="4036">
                  <c:v>40.369999999999997</c:v>
                </c:pt>
                <c:pt idx="4037">
                  <c:v>40.380000000000003</c:v>
                </c:pt>
                <c:pt idx="4038">
                  <c:v>40.39</c:v>
                </c:pt>
                <c:pt idx="4039">
                  <c:v>40.4</c:v>
                </c:pt>
                <c:pt idx="4040">
                  <c:v>40.409999999999997</c:v>
                </c:pt>
                <c:pt idx="4041">
                  <c:v>40.42</c:v>
                </c:pt>
                <c:pt idx="4042">
                  <c:v>40.43</c:v>
                </c:pt>
                <c:pt idx="4043">
                  <c:v>40.44</c:v>
                </c:pt>
                <c:pt idx="4044">
                  <c:v>40.450000000000003</c:v>
                </c:pt>
                <c:pt idx="4045">
                  <c:v>40.46</c:v>
                </c:pt>
                <c:pt idx="4046">
                  <c:v>40.47</c:v>
                </c:pt>
                <c:pt idx="4047">
                  <c:v>40.479999999999997</c:v>
                </c:pt>
                <c:pt idx="4048">
                  <c:v>40.49</c:v>
                </c:pt>
                <c:pt idx="4049">
                  <c:v>40.5</c:v>
                </c:pt>
                <c:pt idx="4050">
                  <c:v>40.51</c:v>
                </c:pt>
                <c:pt idx="4051">
                  <c:v>40.520000000000003</c:v>
                </c:pt>
                <c:pt idx="4052">
                  <c:v>40.53</c:v>
                </c:pt>
                <c:pt idx="4053">
                  <c:v>40.54</c:v>
                </c:pt>
                <c:pt idx="4054">
                  <c:v>40.549999999999997</c:v>
                </c:pt>
                <c:pt idx="4055">
                  <c:v>40.56</c:v>
                </c:pt>
                <c:pt idx="4056">
                  <c:v>40.57</c:v>
                </c:pt>
                <c:pt idx="4057">
                  <c:v>40.58</c:v>
                </c:pt>
                <c:pt idx="4058">
                  <c:v>40.590000000000003</c:v>
                </c:pt>
                <c:pt idx="4059">
                  <c:v>40.6</c:v>
                </c:pt>
                <c:pt idx="4060">
                  <c:v>40.61</c:v>
                </c:pt>
                <c:pt idx="4061">
                  <c:v>40.619999999999997</c:v>
                </c:pt>
                <c:pt idx="4062">
                  <c:v>40.630000000000003</c:v>
                </c:pt>
                <c:pt idx="4063">
                  <c:v>40.64</c:v>
                </c:pt>
                <c:pt idx="4064">
                  <c:v>40.65</c:v>
                </c:pt>
                <c:pt idx="4065">
                  <c:v>40.659999999999997</c:v>
                </c:pt>
                <c:pt idx="4066">
                  <c:v>40.67</c:v>
                </c:pt>
                <c:pt idx="4067">
                  <c:v>40.68</c:v>
                </c:pt>
                <c:pt idx="4068">
                  <c:v>40.69</c:v>
                </c:pt>
                <c:pt idx="4069">
                  <c:v>40.700000000000003</c:v>
                </c:pt>
                <c:pt idx="4070">
                  <c:v>40.71</c:v>
                </c:pt>
                <c:pt idx="4071">
                  <c:v>40.72</c:v>
                </c:pt>
                <c:pt idx="4072">
                  <c:v>40.729999999999997</c:v>
                </c:pt>
                <c:pt idx="4073">
                  <c:v>40.74</c:v>
                </c:pt>
                <c:pt idx="4074">
                  <c:v>40.75</c:v>
                </c:pt>
                <c:pt idx="4075">
                  <c:v>40.76</c:v>
                </c:pt>
                <c:pt idx="4076">
                  <c:v>40.770000000000003</c:v>
                </c:pt>
                <c:pt idx="4077">
                  <c:v>40.78</c:v>
                </c:pt>
                <c:pt idx="4078">
                  <c:v>40.79</c:v>
                </c:pt>
                <c:pt idx="4079">
                  <c:v>40.799999999999997</c:v>
                </c:pt>
                <c:pt idx="4080">
                  <c:v>40.81</c:v>
                </c:pt>
                <c:pt idx="4081">
                  <c:v>40.82</c:v>
                </c:pt>
                <c:pt idx="4082">
                  <c:v>40.83</c:v>
                </c:pt>
                <c:pt idx="4083">
                  <c:v>40.840000000000003</c:v>
                </c:pt>
                <c:pt idx="4084">
                  <c:v>40.85</c:v>
                </c:pt>
                <c:pt idx="4085">
                  <c:v>40.86</c:v>
                </c:pt>
                <c:pt idx="4086">
                  <c:v>40.869999999999997</c:v>
                </c:pt>
                <c:pt idx="4087">
                  <c:v>40.880000000000003</c:v>
                </c:pt>
                <c:pt idx="4088">
                  <c:v>40.89</c:v>
                </c:pt>
                <c:pt idx="4089">
                  <c:v>40.9</c:v>
                </c:pt>
                <c:pt idx="4090">
                  <c:v>40.909999999999997</c:v>
                </c:pt>
                <c:pt idx="4091">
                  <c:v>40.92</c:v>
                </c:pt>
                <c:pt idx="4092">
                  <c:v>40.93</c:v>
                </c:pt>
                <c:pt idx="4093">
                  <c:v>40.94</c:v>
                </c:pt>
                <c:pt idx="4094">
                  <c:v>40.950000000000003</c:v>
                </c:pt>
                <c:pt idx="4095">
                  <c:v>40.96</c:v>
                </c:pt>
                <c:pt idx="4096">
                  <c:v>40.97</c:v>
                </c:pt>
                <c:pt idx="4097">
                  <c:v>40.98</c:v>
                </c:pt>
                <c:pt idx="4098">
                  <c:v>40.99</c:v>
                </c:pt>
                <c:pt idx="4099">
                  <c:v>41</c:v>
                </c:pt>
                <c:pt idx="4100">
                  <c:v>41.01</c:v>
                </c:pt>
                <c:pt idx="4101">
                  <c:v>41.02</c:v>
                </c:pt>
                <c:pt idx="4102">
                  <c:v>41.03</c:v>
                </c:pt>
                <c:pt idx="4103">
                  <c:v>41.04</c:v>
                </c:pt>
                <c:pt idx="4104">
                  <c:v>41.05</c:v>
                </c:pt>
                <c:pt idx="4105">
                  <c:v>41.06</c:v>
                </c:pt>
                <c:pt idx="4106">
                  <c:v>41.07</c:v>
                </c:pt>
                <c:pt idx="4107">
                  <c:v>41.08</c:v>
                </c:pt>
                <c:pt idx="4108">
                  <c:v>41.09</c:v>
                </c:pt>
                <c:pt idx="4109">
                  <c:v>41.1</c:v>
                </c:pt>
                <c:pt idx="4110">
                  <c:v>41.11</c:v>
                </c:pt>
                <c:pt idx="4111">
                  <c:v>41.12</c:v>
                </c:pt>
                <c:pt idx="4112">
                  <c:v>41.13</c:v>
                </c:pt>
                <c:pt idx="4113">
                  <c:v>41.14</c:v>
                </c:pt>
                <c:pt idx="4114">
                  <c:v>41.15</c:v>
                </c:pt>
                <c:pt idx="4115">
                  <c:v>41.16</c:v>
                </c:pt>
                <c:pt idx="4116">
                  <c:v>41.17</c:v>
                </c:pt>
                <c:pt idx="4117">
                  <c:v>41.18</c:v>
                </c:pt>
                <c:pt idx="4118">
                  <c:v>41.19</c:v>
                </c:pt>
                <c:pt idx="4119">
                  <c:v>41.2</c:v>
                </c:pt>
                <c:pt idx="4120">
                  <c:v>41.21</c:v>
                </c:pt>
                <c:pt idx="4121">
                  <c:v>41.22</c:v>
                </c:pt>
                <c:pt idx="4122">
                  <c:v>41.23</c:v>
                </c:pt>
                <c:pt idx="4123">
                  <c:v>41.24</c:v>
                </c:pt>
                <c:pt idx="4124">
                  <c:v>41.25</c:v>
                </c:pt>
                <c:pt idx="4125">
                  <c:v>41.26</c:v>
                </c:pt>
                <c:pt idx="4126">
                  <c:v>41.27</c:v>
                </c:pt>
                <c:pt idx="4127">
                  <c:v>41.28</c:v>
                </c:pt>
                <c:pt idx="4128">
                  <c:v>41.29</c:v>
                </c:pt>
                <c:pt idx="4129">
                  <c:v>41.3</c:v>
                </c:pt>
                <c:pt idx="4130">
                  <c:v>41.31</c:v>
                </c:pt>
                <c:pt idx="4131">
                  <c:v>41.32</c:v>
                </c:pt>
                <c:pt idx="4132">
                  <c:v>41.33</c:v>
                </c:pt>
                <c:pt idx="4133">
                  <c:v>41.34</c:v>
                </c:pt>
                <c:pt idx="4134">
                  <c:v>41.35</c:v>
                </c:pt>
                <c:pt idx="4135">
                  <c:v>41.36</c:v>
                </c:pt>
                <c:pt idx="4136">
                  <c:v>41.37</c:v>
                </c:pt>
                <c:pt idx="4137">
                  <c:v>41.38</c:v>
                </c:pt>
                <c:pt idx="4138">
                  <c:v>41.39</c:v>
                </c:pt>
                <c:pt idx="4139">
                  <c:v>41.4</c:v>
                </c:pt>
                <c:pt idx="4140">
                  <c:v>41.41</c:v>
                </c:pt>
                <c:pt idx="4141">
                  <c:v>41.42</c:v>
                </c:pt>
                <c:pt idx="4142">
                  <c:v>41.43</c:v>
                </c:pt>
                <c:pt idx="4143">
                  <c:v>41.44</c:v>
                </c:pt>
                <c:pt idx="4144">
                  <c:v>41.45</c:v>
                </c:pt>
                <c:pt idx="4145">
                  <c:v>41.46</c:v>
                </c:pt>
                <c:pt idx="4146">
                  <c:v>41.47</c:v>
                </c:pt>
                <c:pt idx="4147">
                  <c:v>41.48</c:v>
                </c:pt>
                <c:pt idx="4148">
                  <c:v>41.49</c:v>
                </c:pt>
                <c:pt idx="4149">
                  <c:v>41.5</c:v>
                </c:pt>
                <c:pt idx="4150">
                  <c:v>41.51</c:v>
                </c:pt>
                <c:pt idx="4151">
                  <c:v>41.52</c:v>
                </c:pt>
                <c:pt idx="4152">
                  <c:v>41.53</c:v>
                </c:pt>
                <c:pt idx="4153">
                  <c:v>41.54</c:v>
                </c:pt>
                <c:pt idx="4154">
                  <c:v>41.55</c:v>
                </c:pt>
                <c:pt idx="4155">
                  <c:v>41.56</c:v>
                </c:pt>
                <c:pt idx="4156">
                  <c:v>41.57</c:v>
                </c:pt>
                <c:pt idx="4157">
                  <c:v>41.58</c:v>
                </c:pt>
                <c:pt idx="4158">
                  <c:v>41.59</c:v>
                </c:pt>
                <c:pt idx="4159">
                  <c:v>41.6</c:v>
                </c:pt>
                <c:pt idx="4160">
                  <c:v>41.61</c:v>
                </c:pt>
                <c:pt idx="4161">
                  <c:v>41.62</c:v>
                </c:pt>
                <c:pt idx="4162">
                  <c:v>41.63</c:v>
                </c:pt>
                <c:pt idx="4163">
                  <c:v>41.64</c:v>
                </c:pt>
                <c:pt idx="4164">
                  <c:v>41.65</c:v>
                </c:pt>
                <c:pt idx="4165">
                  <c:v>41.66</c:v>
                </c:pt>
                <c:pt idx="4166">
                  <c:v>41.67</c:v>
                </c:pt>
                <c:pt idx="4167">
                  <c:v>41.68</c:v>
                </c:pt>
                <c:pt idx="4168">
                  <c:v>41.69</c:v>
                </c:pt>
                <c:pt idx="4169">
                  <c:v>41.7</c:v>
                </c:pt>
                <c:pt idx="4170">
                  <c:v>41.71</c:v>
                </c:pt>
                <c:pt idx="4171">
                  <c:v>41.72</c:v>
                </c:pt>
                <c:pt idx="4172">
                  <c:v>41.73</c:v>
                </c:pt>
                <c:pt idx="4173">
                  <c:v>41.74</c:v>
                </c:pt>
                <c:pt idx="4174">
                  <c:v>41.75</c:v>
                </c:pt>
                <c:pt idx="4175">
                  <c:v>41.76</c:v>
                </c:pt>
                <c:pt idx="4176">
                  <c:v>41.77</c:v>
                </c:pt>
                <c:pt idx="4177">
                  <c:v>41.78</c:v>
                </c:pt>
                <c:pt idx="4178">
                  <c:v>41.79</c:v>
                </c:pt>
                <c:pt idx="4179">
                  <c:v>41.8</c:v>
                </c:pt>
                <c:pt idx="4180">
                  <c:v>41.81</c:v>
                </c:pt>
                <c:pt idx="4181">
                  <c:v>41.82</c:v>
                </c:pt>
                <c:pt idx="4182">
                  <c:v>41.83</c:v>
                </c:pt>
                <c:pt idx="4183">
                  <c:v>41.84</c:v>
                </c:pt>
                <c:pt idx="4184">
                  <c:v>41.85</c:v>
                </c:pt>
                <c:pt idx="4185">
                  <c:v>41.86</c:v>
                </c:pt>
                <c:pt idx="4186">
                  <c:v>41.87</c:v>
                </c:pt>
                <c:pt idx="4187">
                  <c:v>41.88</c:v>
                </c:pt>
                <c:pt idx="4188">
                  <c:v>41.89</c:v>
                </c:pt>
                <c:pt idx="4189">
                  <c:v>41.9</c:v>
                </c:pt>
                <c:pt idx="4190">
                  <c:v>41.91</c:v>
                </c:pt>
                <c:pt idx="4191">
                  <c:v>41.92</c:v>
                </c:pt>
                <c:pt idx="4192">
                  <c:v>41.93</c:v>
                </c:pt>
                <c:pt idx="4193">
                  <c:v>41.94</c:v>
                </c:pt>
                <c:pt idx="4194">
                  <c:v>41.95</c:v>
                </c:pt>
                <c:pt idx="4195">
                  <c:v>41.96</c:v>
                </c:pt>
                <c:pt idx="4196">
                  <c:v>41.97</c:v>
                </c:pt>
                <c:pt idx="4197">
                  <c:v>41.98</c:v>
                </c:pt>
                <c:pt idx="4198">
                  <c:v>41.99</c:v>
                </c:pt>
                <c:pt idx="4199">
                  <c:v>42</c:v>
                </c:pt>
                <c:pt idx="4200">
                  <c:v>42.01</c:v>
                </c:pt>
                <c:pt idx="4201">
                  <c:v>42.02</c:v>
                </c:pt>
                <c:pt idx="4202">
                  <c:v>42.03</c:v>
                </c:pt>
                <c:pt idx="4203">
                  <c:v>42.04</c:v>
                </c:pt>
                <c:pt idx="4204">
                  <c:v>42.05</c:v>
                </c:pt>
                <c:pt idx="4205">
                  <c:v>42.06</c:v>
                </c:pt>
                <c:pt idx="4206">
                  <c:v>42.07</c:v>
                </c:pt>
                <c:pt idx="4207">
                  <c:v>42.08</c:v>
                </c:pt>
                <c:pt idx="4208">
                  <c:v>42.09</c:v>
                </c:pt>
                <c:pt idx="4209">
                  <c:v>42.1</c:v>
                </c:pt>
                <c:pt idx="4210">
                  <c:v>42.11</c:v>
                </c:pt>
                <c:pt idx="4211">
                  <c:v>42.12</c:v>
                </c:pt>
                <c:pt idx="4212">
                  <c:v>42.13</c:v>
                </c:pt>
                <c:pt idx="4213">
                  <c:v>42.14</c:v>
                </c:pt>
                <c:pt idx="4214">
                  <c:v>42.15</c:v>
                </c:pt>
                <c:pt idx="4215">
                  <c:v>42.16</c:v>
                </c:pt>
                <c:pt idx="4216">
                  <c:v>42.17</c:v>
                </c:pt>
                <c:pt idx="4217">
                  <c:v>42.18</c:v>
                </c:pt>
                <c:pt idx="4218">
                  <c:v>42.19</c:v>
                </c:pt>
                <c:pt idx="4219">
                  <c:v>42.2</c:v>
                </c:pt>
                <c:pt idx="4220">
                  <c:v>42.21</c:v>
                </c:pt>
                <c:pt idx="4221">
                  <c:v>42.22</c:v>
                </c:pt>
                <c:pt idx="4222">
                  <c:v>42.23</c:v>
                </c:pt>
                <c:pt idx="4223">
                  <c:v>42.24</c:v>
                </c:pt>
                <c:pt idx="4224">
                  <c:v>42.25</c:v>
                </c:pt>
                <c:pt idx="4225">
                  <c:v>42.26</c:v>
                </c:pt>
                <c:pt idx="4226">
                  <c:v>42.27</c:v>
                </c:pt>
                <c:pt idx="4227">
                  <c:v>42.28</c:v>
                </c:pt>
                <c:pt idx="4228">
                  <c:v>42.29</c:v>
                </c:pt>
                <c:pt idx="4229">
                  <c:v>42.3</c:v>
                </c:pt>
                <c:pt idx="4230">
                  <c:v>42.31</c:v>
                </c:pt>
                <c:pt idx="4231">
                  <c:v>42.32</c:v>
                </c:pt>
                <c:pt idx="4232">
                  <c:v>42.33</c:v>
                </c:pt>
                <c:pt idx="4233">
                  <c:v>42.34</c:v>
                </c:pt>
                <c:pt idx="4234">
                  <c:v>42.35</c:v>
                </c:pt>
                <c:pt idx="4235">
                  <c:v>42.36</c:v>
                </c:pt>
                <c:pt idx="4236">
                  <c:v>42.37</c:v>
                </c:pt>
                <c:pt idx="4237">
                  <c:v>42.38</c:v>
                </c:pt>
                <c:pt idx="4238">
                  <c:v>42.39</c:v>
                </c:pt>
                <c:pt idx="4239">
                  <c:v>42.4</c:v>
                </c:pt>
                <c:pt idx="4240">
                  <c:v>42.41</c:v>
                </c:pt>
                <c:pt idx="4241">
                  <c:v>42.42</c:v>
                </c:pt>
                <c:pt idx="4242">
                  <c:v>42.43</c:v>
                </c:pt>
                <c:pt idx="4243">
                  <c:v>42.44</c:v>
                </c:pt>
                <c:pt idx="4244">
                  <c:v>42.45</c:v>
                </c:pt>
                <c:pt idx="4245">
                  <c:v>42.46</c:v>
                </c:pt>
                <c:pt idx="4246">
                  <c:v>42.47</c:v>
                </c:pt>
                <c:pt idx="4247">
                  <c:v>42.48</c:v>
                </c:pt>
                <c:pt idx="4248">
                  <c:v>42.49</c:v>
                </c:pt>
                <c:pt idx="4249">
                  <c:v>42.5</c:v>
                </c:pt>
                <c:pt idx="4250">
                  <c:v>42.51</c:v>
                </c:pt>
                <c:pt idx="4251">
                  <c:v>42.52</c:v>
                </c:pt>
                <c:pt idx="4252">
                  <c:v>42.53</c:v>
                </c:pt>
                <c:pt idx="4253">
                  <c:v>42.54</c:v>
                </c:pt>
                <c:pt idx="4254">
                  <c:v>42.55</c:v>
                </c:pt>
                <c:pt idx="4255">
                  <c:v>42.56</c:v>
                </c:pt>
                <c:pt idx="4256">
                  <c:v>42.57</c:v>
                </c:pt>
                <c:pt idx="4257">
                  <c:v>42.58</c:v>
                </c:pt>
                <c:pt idx="4258">
                  <c:v>42.59</c:v>
                </c:pt>
                <c:pt idx="4259">
                  <c:v>42.6</c:v>
                </c:pt>
                <c:pt idx="4260">
                  <c:v>42.61</c:v>
                </c:pt>
                <c:pt idx="4261">
                  <c:v>42.62</c:v>
                </c:pt>
                <c:pt idx="4262">
                  <c:v>42.63</c:v>
                </c:pt>
                <c:pt idx="4263">
                  <c:v>42.64</c:v>
                </c:pt>
                <c:pt idx="4264">
                  <c:v>42.65</c:v>
                </c:pt>
                <c:pt idx="4265">
                  <c:v>42.66</c:v>
                </c:pt>
                <c:pt idx="4266">
                  <c:v>42.67</c:v>
                </c:pt>
                <c:pt idx="4267">
                  <c:v>42.68</c:v>
                </c:pt>
                <c:pt idx="4268">
                  <c:v>42.69</c:v>
                </c:pt>
                <c:pt idx="4269">
                  <c:v>42.7</c:v>
                </c:pt>
                <c:pt idx="4270">
                  <c:v>42.71</c:v>
                </c:pt>
                <c:pt idx="4271">
                  <c:v>42.72</c:v>
                </c:pt>
                <c:pt idx="4272">
                  <c:v>42.73</c:v>
                </c:pt>
                <c:pt idx="4273">
                  <c:v>42.74</c:v>
                </c:pt>
                <c:pt idx="4274">
                  <c:v>42.75</c:v>
                </c:pt>
                <c:pt idx="4275">
                  <c:v>42.76</c:v>
                </c:pt>
                <c:pt idx="4276">
                  <c:v>42.77</c:v>
                </c:pt>
                <c:pt idx="4277">
                  <c:v>42.78</c:v>
                </c:pt>
                <c:pt idx="4278">
                  <c:v>42.79</c:v>
                </c:pt>
                <c:pt idx="4279">
                  <c:v>42.8</c:v>
                </c:pt>
                <c:pt idx="4280">
                  <c:v>42.81</c:v>
                </c:pt>
                <c:pt idx="4281">
                  <c:v>42.82</c:v>
                </c:pt>
                <c:pt idx="4282">
                  <c:v>42.83</c:v>
                </c:pt>
                <c:pt idx="4283">
                  <c:v>42.84</c:v>
                </c:pt>
                <c:pt idx="4284">
                  <c:v>42.85</c:v>
                </c:pt>
                <c:pt idx="4285">
                  <c:v>42.86</c:v>
                </c:pt>
                <c:pt idx="4286">
                  <c:v>42.87</c:v>
                </c:pt>
                <c:pt idx="4287">
                  <c:v>42.88</c:v>
                </c:pt>
                <c:pt idx="4288">
                  <c:v>42.89</c:v>
                </c:pt>
                <c:pt idx="4289">
                  <c:v>42.9</c:v>
                </c:pt>
                <c:pt idx="4290">
                  <c:v>42.91</c:v>
                </c:pt>
                <c:pt idx="4291">
                  <c:v>42.92</c:v>
                </c:pt>
                <c:pt idx="4292">
                  <c:v>42.93</c:v>
                </c:pt>
                <c:pt idx="4293">
                  <c:v>42.94</c:v>
                </c:pt>
                <c:pt idx="4294">
                  <c:v>42.95</c:v>
                </c:pt>
                <c:pt idx="4295">
                  <c:v>42.96</c:v>
                </c:pt>
                <c:pt idx="4296">
                  <c:v>42.97</c:v>
                </c:pt>
                <c:pt idx="4297">
                  <c:v>42.98</c:v>
                </c:pt>
                <c:pt idx="4298">
                  <c:v>42.99</c:v>
                </c:pt>
                <c:pt idx="4299">
                  <c:v>43</c:v>
                </c:pt>
                <c:pt idx="4300">
                  <c:v>43.01</c:v>
                </c:pt>
                <c:pt idx="4301">
                  <c:v>43.02</c:v>
                </c:pt>
                <c:pt idx="4302">
                  <c:v>43.03</c:v>
                </c:pt>
                <c:pt idx="4303">
                  <c:v>43.04</c:v>
                </c:pt>
                <c:pt idx="4304">
                  <c:v>43.05</c:v>
                </c:pt>
                <c:pt idx="4305">
                  <c:v>43.06</c:v>
                </c:pt>
                <c:pt idx="4306">
                  <c:v>43.07</c:v>
                </c:pt>
                <c:pt idx="4307">
                  <c:v>43.08</c:v>
                </c:pt>
                <c:pt idx="4308">
                  <c:v>43.09</c:v>
                </c:pt>
                <c:pt idx="4309">
                  <c:v>43.1</c:v>
                </c:pt>
                <c:pt idx="4310">
                  <c:v>43.11</c:v>
                </c:pt>
                <c:pt idx="4311">
                  <c:v>43.12</c:v>
                </c:pt>
                <c:pt idx="4312">
                  <c:v>43.13</c:v>
                </c:pt>
                <c:pt idx="4313">
                  <c:v>43.14</c:v>
                </c:pt>
                <c:pt idx="4314">
                  <c:v>43.15</c:v>
                </c:pt>
                <c:pt idx="4315">
                  <c:v>43.16</c:v>
                </c:pt>
                <c:pt idx="4316">
                  <c:v>43.17</c:v>
                </c:pt>
                <c:pt idx="4317">
                  <c:v>43.18</c:v>
                </c:pt>
                <c:pt idx="4318">
                  <c:v>43.19</c:v>
                </c:pt>
                <c:pt idx="4319">
                  <c:v>43.2</c:v>
                </c:pt>
                <c:pt idx="4320">
                  <c:v>43.21</c:v>
                </c:pt>
                <c:pt idx="4321">
                  <c:v>43.22</c:v>
                </c:pt>
                <c:pt idx="4322">
                  <c:v>43.23</c:v>
                </c:pt>
                <c:pt idx="4323">
                  <c:v>43.24</c:v>
                </c:pt>
                <c:pt idx="4324">
                  <c:v>43.25</c:v>
                </c:pt>
                <c:pt idx="4325">
                  <c:v>43.26</c:v>
                </c:pt>
                <c:pt idx="4326">
                  <c:v>43.27</c:v>
                </c:pt>
                <c:pt idx="4327">
                  <c:v>43.28</c:v>
                </c:pt>
                <c:pt idx="4328">
                  <c:v>43.29</c:v>
                </c:pt>
                <c:pt idx="4329">
                  <c:v>43.3</c:v>
                </c:pt>
                <c:pt idx="4330">
                  <c:v>43.31</c:v>
                </c:pt>
                <c:pt idx="4331">
                  <c:v>43.32</c:v>
                </c:pt>
                <c:pt idx="4332">
                  <c:v>43.33</c:v>
                </c:pt>
                <c:pt idx="4333">
                  <c:v>43.34</c:v>
                </c:pt>
                <c:pt idx="4334">
                  <c:v>43.35</c:v>
                </c:pt>
                <c:pt idx="4335">
                  <c:v>43.36</c:v>
                </c:pt>
                <c:pt idx="4336">
                  <c:v>43.37</c:v>
                </c:pt>
                <c:pt idx="4337">
                  <c:v>43.38</c:v>
                </c:pt>
                <c:pt idx="4338">
                  <c:v>43.39</c:v>
                </c:pt>
                <c:pt idx="4339">
                  <c:v>43.4</c:v>
                </c:pt>
                <c:pt idx="4340">
                  <c:v>43.41</c:v>
                </c:pt>
                <c:pt idx="4341">
                  <c:v>43.42</c:v>
                </c:pt>
                <c:pt idx="4342">
                  <c:v>43.43</c:v>
                </c:pt>
                <c:pt idx="4343">
                  <c:v>43.44</c:v>
                </c:pt>
                <c:pt idx="4344">
                  <c:v>43.45</c:v>
                </c:pt>
                <c:pt idx="4345">
                  <c:v>43.46</c:v>
                </c:pt>
                <c:pt idx="4346">
                  <c:v>43.47</c:v>
                </c:pt>
                <c:pt idx="4347">
                  <c:v>43.48</c:v>
                </c:pt>
                <c:pt idx="4348">
                  <c:v>43.49</c:v>
                </c:pt>
                <c:pt idx="4349">
                  <c:v>43.5</c:v>
                </c:pt>
                <c:pt idx="4350">
                  <c:v>43.51</c:v>
                </c:pt>
                <c:pt idx="4351">
                  <c:v>43.52</c:v>
                </c:pt>
                <c:pt idx="4352">
                  <c:v>43.53</c:v>
                </c:pt>
                <c:pt idx="4353">
                  <c:v>43.54</c:v>
                </c:pt>
                <c:pt idx="4354">
                  <c:v>43.55</c:v>
                </c:pt>
                <c:pt idx="4355">
                  <c:v>43.56</c:v>
                </c:pt>
                <c:pt idx="4356">
                  <c:v>43.57</c:v>
                </c:pt>
                <c:pt idx="4357">
                  <c:v>43.58</c:v>
                </c:pt>
                <c:pt idx="4358">
                  <c:v>43.59</c:v>
                </c:pt>
                <c:pt idx="4359">
                  <c:v>43.6</c:v>
                </c:pt>
                <c:pt idx="4360">
                  <c:v>43.61</c:v>
                </c:pt>
                <c:pt idx="4361">
                  <c:v>43.62</c:v>
                </c:pt>
                <c:pt idx="4362">
                  <c:v>43.63</c:v>
                </c:pt>
                <c:pt idx="4363">
                  <c:v>43.64</c:v>
                </c:pt>
                <c:pt idx="4364">
                  <c:v>43.65</c:v>
                </c:pt>
                <c:pt idx="4365">
                  <c:v>43.66</c:v>
                </c:pt>
                <c:pt idx="4366">
                  <c:v>43.67</c:v>
                </c:pt>
                <c:pt idx="4367">
                  <c:v>43.68</c:v>
                </c:pt>
                <c:pt idx="4368">
                  <c:v>43.69</c:v>
                </c:pt>
                <c:pt idx="4369">
                  <c:v>43.7</c:v>
                </c:pt>
                <c:pt idx="4370">
                  <c:v>43.71</c:v>
                </c:pt>
                <c:pt idx="4371">
                  <c:v>43.72</c:v>
                </c:pt>
                <c:pt idx="4372">
                  <c:v>43.73</c:v>
                </c:pt>
                <c:pt idx="4373">
                  <c:v>43.74</c:v>
                </c:pt>
                <c:pt idx="4374">
                  <c:v>43.75</c:v>
                </c:pt>
                <c:pt idx="4375">
                  <c:v>43.76</c:v>
                </c:pt>
                <c:pt idx="4376">
                  <c:v>43.77</c:v>
                </c:pt>
                <c:pt idx="4377">
                  <c:v>43.78</c:v>
                </c:pt>
                <c:pt idx="4378">
                  <c:v>43.79</c:v>
                </c:pt>
                <c:pt idx="4379">
                  <c:v>43.8</c:v>
                </c:pt>
                <c:pt idx="4380">
                  <c:v>43.81</c:v>
                </c:pt>
                <c:pt idx="4381">
                  <c:v>43.82</c:v>
                </c:pt>
                <c:pt idx="4382">
                  <c:v>43.83</c:v>
                </c:pt>
                <c:pt idx="4383">
                  <c:v>43.84</c:v>
                </c:pt>
                <c:pt idx="4384">
                  <c:v>43.85</c:v>
                </c:pt>
                <c:pt idx="4385">
                  <c:v>43.86</c:v>
                </c:pt>
                <c:pt idx="4386">
                  <c:v>43.87</c:v>
                </c:pt>
                <c:pt idx="4387">
                  <c:v>43.88</c:v>
                </c:pt>
                <c:pt idx="4388">
                  <c:v>43.89</c:v>
                </c:pt>
                <c:pt idx="4389">
                  <c:v>43.9</c:v>
                </c:pt>
                <c:pt idx="4390">
                  <c:v>43.91</c:v>
                </c:pt>
                <c:pt idx="4391">
                  <c:v>43.92</c:v>
                </c:pt>
                <c:pt idx="4392">
                  <c:v>43.93</c:v>
                </c:pt>
                <c:pt idx="4393">
                  <c:v>43.94</c:v>
                </c:pt>
                <c:pt idx="4394">
                  <c:v>43.95</c:v>
                </c:pt>
                <c:pt idx="4395">
                  <c:v>43.96</c:v>
                </c:pt>
                <c:pt idx="4396">
                  <c:v>43.97</c:v>
                </c:pt>
                <c:pt idx="4397">
                  <c:v>43.98</c:v>
                </c:pt>
                <c:pt idx="4398">
                  <c:v>43.99</c:v>
                </c:pt>
                <c:pt idx="4399">
                  <c:v>44</c:v>
                </c:pt>
                <c:pt idx="4400">
                  <c:v>44.01</c:v>
                </c:pt>
                <c:pt idx="4401">
                  <c:v>44.02</c:v>
                </c:pt>
                <c:pt idx="4402">
                  <c:v>44.03</c:v>
                </c:pt>
                <c:pt idx="4403">
                  <c:v>44.04</c:v>
                </c:pt>
                <c:pt idx="4404">
                  <c:v>44.05</c:v>
                </c:pt>
                <c:pt idx="4405">
                  <c:v>44.06</c:v>
                </c:pt>
                <c:pt idx="4406">
                  <c:v>44.07</c:v>
                </c:pt>
                <c:pt idx="4407">
                  <c:v>44.08</c:v>
                </c:pt>
                <c:pt idx="4408">
                  <c:v>44.09</c:v>
                </c:pt>
                <c:pt idx="4409">
                  <c:v>44.1</c:v>
                </c:pt>
                <c:pt idx="4410">
                  <c:v>44.11</c:v>
                </c:pt>
                <c:pt idx="4411">
                  <c:v>44.12</c:v>
                </c:pt>
                <c:pt idx="4412">
                  <c:v>44.13</c:v>
                </c:pt>
                <c:pt idx="4413">
                  <c:v>44.14</c:v>
                </c:pt>
                <c:pt idx="4414">
                  <c:v>44.15</c:v>
                </c:pt>
                <c:pt idx="4415">
                  <c:v>44.16</c:v>
                </c:pt>
                <c:pt idx="4416">
                  <c:v>44.17</c:v>
                </c:pt>
                <c:pt idx="4417">
                  <c:v>44.18</c:v>
                </c:pt>
                <c:pt idx="4418">
                  <c:v>44.19</c:v>
                </c:pt>
                <c:pt idx="4419">
                  <c:v>44.2</c:v>
                </c:pt>
                <c:pt idx="4420">
                  <c:v>44.21</c:v>
                </c:pt>
                <c:pt idx="4421">
                  <c:v>44.22</c:v>
                </c:pt>
                <c:pt idx="4422">
                  <c:v>44.23</c:v>
                </c:pt>
                <c:pt idx="4423">
                  <c:v>44.24</c:v>
                </c:pt>
                <c:pt idx="4424">
                  <c:v>44.25</c:v>
                </c:pt>
                <c:pt idx="4425">
                  <c:v>44.26</c:v>
                </c:pt>
                <c:pt idx="4426">
                  <c:v>44.27</c:v>
                </c:pt>
                <c:pt idx="4427">
                  <c:v>44.28</c:v>
                </c:pt>
                <c:pt idx="4428">
                  <c:v>44.29</c:v>
                </c:pt>
                <c:pt idx="4429">
                  <c:v>44.3</c:v>
                </c:pt>
                <c:pt idx="4430">
                  <c:v>44.31</c:v>
                </c:pt>
                <c:pt idx="4431">
                  <c:v>44.32</c:v>
                </c:pt>
                <c:pt idx="4432">
                  <c:v>44.33</c:v>
                </c:pt>
                <c:pt idx="4433">
                  <c:v>44.34</c:v>
                </c:pt>
                <c:pt idx="4434">
                  <c:v>44.35</c:v>
                </c:pt>
                <c:pt idx="4435">
                  <c:v>44.36</c:v>
                </c:pt>
                <c:pt idx="4436">
                  <c:v>44.37</c:v>
                </c:pt>
                <c:pt idx="4437">
                  <c:v>44.38</c:v>
                </c:pt>
                <c:pt idx="4438">
                  <c:v>44.39</c:v>
                </c:pt>
                <c:pt idx="4439">
                  <c:v>44.4</c:v>
                </c:pt>
                <c:pt idx="4440">
                  <c:v>44.41</c:v>
                </c:pt>
                <c:pt idx="4441">
                  <c:v>44.42</c:v>
                </c:pt>
                <c:pt idx="4442">
                  <c:v>44.43</c:v>
                </c:pt>
                <c:pt idx="4443">
                  <c:v>44.44</c:v>
                </c:pt>
                <c:pt idx="4444">
                  <c:v>44.45</c:v>
                </c:pt>
                <c:pt idx="4445">
                  <c:v>44.46</c:v>
                </c:pt>
                <c:pt idx="4446">
                  <c:v>44.47</c:v>
                </c:pt>
                <c:pt idx="4447">
                  <c:v>44.48</c:v>
                </c:pt>
                <c:pt idx="4448">
                  <c:v>44.49</c:v>
                </c:pt>
                <c:pt idx="4449">
                  <c:v>44.5</c:v>
                </c:pt>
                <c:pt idx="4450">
                  <c:v>44.51</c:v>
                </c:pt>
                <c:pt idx="4451">
                  <c:v>44.52</c:v>
                </c:pt>
                <c:pt idx="4452">
                  <c:v>44.53</c:v>
                </c:pt>
                <c:pt idx="4453">
                  <c:v>44.54</c:v>
                </c:pt>
                <c:pt idx="4454">
                  <c:v>44.55</c:v>
                </c:pt>
                <c:pt idx="4455">
                  <c:v>44.56</c:v>
                </c:pt>
                <c:pt idx="4456">
                  <c:v>44.57</c:v>
                </c:pt>
                <c:pt idx="4457">
                  <c:v>44.58</c:v>
                </c:pt>
                <c:pt idx="4458">
                  <c:v>44.59</c:v>
                </c:pt>
                <c:pt idx="4459">
                  <c:v>44.6</c:v>
                </c:pt>
                <c:pt idx="4460">
                  <c:v>44.61</c:v>
                </c:pt>
                <c:pt idx="4461">
                  <c:v>44.62</c:v>
                </c:pt>
                <c:pt idx="4462">
                  <c:v>44.63</c:v>
                </c:pt>
                <c:pt idx="4463">
                  <c:v>44.64</c:v>
                </c:pt>
                <c:pt idx="4464">
                  <c:v>44.65</c:v>
                </c:pt>
                <c:pt idx="4465">
                  <c:v>44.66</c:v>
                </c:pt>
                <c:pt idx="4466">
                  <c:v>44.67</c:v>
                </c:pt>
                <c:pt idx="4467">
                  <c:v>44.68</c:v>
                </c:pt>
                <c:pt idx="4468">
                  <c:v>44.69</c:v>
                </c:pt>
                <c:pt idx="4469">
                  <c:v>44.7</c:v>
                </c:pt>
                <c:pt idx="4470">
                  <c:v>44.71</c:v>
                </c:pt>
                <c:pt idx="4471">
                  <c:v>44.72</c:v>
                </c:pt>
                <c:pt idx="4472">
                  <c:v>44.73</c:v>
                </c:pt>
                <c:pt idx="4473">
                  <c:v>44.74</c:v>
                </c:pt>
                <c:pt idx="4474">
                  <c:v>44.75</c:v>
                </c:pt>
                <c:pt idx="4475">
                  <c:v>44.76</c:v>
                </c:pt>
                <c:pt idx="4476">
                  <c:v>44.77</c:v>
                </c:pt>
                <c:pt idx="4477">
                  <c:v>44.78</c:v>
                </c:pt>
                <c:pt idx="4478">
                  <c:v>44.79</c:v>
                </c:pt>
                <c:pt idx="4479">
                  <c:v>44.8</c:v>
                </c:pt>
                <c:pt idx="4480">
                  <c:v>44.81</c:v>
                </c:pt>
                <c:pt idx="4481">
                  <c:v>44.82</c:v>
                </c:pt>
                <c:pt idx="4482">
                  <c:v>44.83</c:v>
                </c:pt>
                <c:pt idx="4483">
                  <c:v>44.84</c:v>
                </c:pt>
                <c:pt idx="4484">
                  <c:v>44.85</c:v>
                </c:pt>
                <c:pt idx="4485">
                  <c:v>44.86</c:v>
                </c:pt>
                <c:pt idx="4486">
                  <c:v>44.87</c:v>
                </c:pt>
                <c:pt idx="4487">
                  <c:v>44.88</c:v>
                </c:pt>
                <c:pt idx="4488">
                  <c:v>44.89</c:v>
                </c:pt>
                <c:pt idx="4489">
                  <c:v>44.9</c:v>
                </c:pt>
                <c:pt idx="4490">
                  <c:v>44.91</c:v>
                </c:pt>
                <c:pt idx="4491">
                  <c:v>44.92</c:v>
                </c:pt>
                <c:pt idx="4492">
                  <c:v>44.93</c:v>
                </c:pt>
                <c:pt idx="4493">
                  <c:v>44.94</c:v>
                </c:pt>
                <c:pt idx="4494">
                  <c:v>44.95</c:v>
                </c:pt>
                <c:pt idx="4495">
                  <c:v>44.96</c:v>
                </c:pt>
                <c:pt idx="4496">
                  <c:v>44.97</c:v>
                </c:pt>
                <c:pt idx="4497">
                  <c:v>44.98</c:v>
                </c:pt>
                <c:pt idx="4498">
                  <c:v>44.99</c:v>
                </c:pt>
                <c:pt idx="4499">
                  <c:v>45</c:v>
                </c:pt>
                <c:pt idx="4500">
                  <c:v>45.01</c:v>
                </c:pt>
                <c:pt idx="4501">
                  <c:v>45.02</c:v>
                </c:pt>
                <c:pt idx="4502">
                  <c:v>45.03</c:v>
                </c:pt>
                <c:pt idx="4503">
                  <c:v>45.04</c:v>
                </c:pt>
                <c:pt idx="4504">
                  <c:v>45.05</c:v>
                </c:pt>
                <c:pt idx="4505">
                  <c:v>45.06</c:v>
                </c:pt>
                <c:pt idx="4506">
                  <c:v>45.07</c:v>
                </c:pt>
                <c:pt idx="4507">
                  <c:v>45.08</c:v>
                </c:pt>
                <c:pt idx="4508">
                  <c:v>45.09</c:v>
                </c:pt>
                <c:pt idx="4509">
                  <c:v>45.1</c:v>
                </c:pt>
                <c:pt idx="4510">
                  <c:v>45.11</c:v>
                </c:pt>
                <c:pt idx="4511">
                  <c:v>45.12</c:v>
                </c:pt>
                <c:pt idx="4512">
                  <c:v>45.13</c:v>
                </c:pt>
                <c:pt idx="4513">
                  <c:v>45.14</c:v>
                </c:pt>
                <c:pt idx="4514">
                  <c:v>45.15</c:v>
                </c:pt>
                <c:pt idx="4515">
                  <c:v>45.16</c:v>
                </c:pt>
                <c:pt idx="4516">
                  <c:v>45.17</c:v>
                </c:pt>
                <c:pt idx="4517">
                  <c:v>45.18</c:v>
                </c:pt>
                <c:pt idx="4518">
                  <c:v>45.19</c:v>
                </c:pt>
                <c:pt idx="4519">
                  <c:v>45.2</c:v>
                </c:pt>
                <c:pt idx="4520">
                  <c:v>45.21</c:v>
                </c:pt>
                <c:pt idx="4521">
                  <c:v>45.22</c:v>
                </c:pt>
                <c:pt idx="4522">
                  <c:v>45.23</c:v>
                </c:pt>
                <c:pt idx="4523">
                  <c:v>45.24</c:v>
                </c:pt>
                <c:pt idx="4524">
                  <c:v>45.25</c:v>
                </c:pt>
                <c:pt idx="4525">
                  <c:v>45.26</c:v>
                </c:pt>
                <c:pt idx="4526">
                  <c:v>45.27</c:v>
                </c:pt>
                <c:pt idx="4527">
                  <c:v>45.28</c:v>
                </c:pt>
                <c:pt idx="4528">
                  <c:v>45.29</c:v>
                </c:pt>
                <c:pt idx="4529">
                  <c:v>45.3</c:v>
                </c:pt>
                <c:pt idx="4530">
                  <c:v>45.31</c:v>
                </c:pt>
                <c:pt idx="4531">
                  <c:v>45.32</c:v>
                </c:pt>
                <c:pt idx="4532">
                  <c:v>45.33</c:v>
                </c:pt>
                <c:pt idx="4533">
                  <c:v>45.34</c:v>
                </c:pt>
                <c:pt idx="4534">
                  <c:v>45.35</c:v>
                </c:pt>
                <c:pt idx="4535">
                  <c:v>45.36</c:v>
                </c:pt>
                <c:pt idx="4536">
                  <c:v>45.37</c:v>
                </c:pt>
                <c:pt idx="4537">
                  <c:v>45.38</c:v>
                </c:pt>
                <c:pt idx="4538">
                  <c:v>45.39</c:v>
                </c:pt>
                <c:pt idx="4539">
                  <c:v>45.4</c:v>
                </c:pt>
                <c:pt idx="4540">
                  <c:v>45.41</c:v>
                </c:pt>
                <c:pt idx="4541">
                  <c:v>45.42</c:v>
                </c:pt>
                <c:pt idx="4542">
                  <c:v>45.43</c:v>
                </c:pt>
                <c:pt idx="4543">
                  <c:v>45.44</c:v>
                </c:pt>
                <c:pt idx="4544">
                  <c:v>45.45</c:v>
                </c:pt>
                <c:pt idx="4545">
                  <c:v>45.46</c:v>
                </c:pt>
                <c:pt idx="4546">
                  <c:v>45.47</c:v>
                </c:pt>
                <c:pt idx="4547">
                  <c:v>45.48</c:v>
                </c:pt>
                <c:pt idx="4548">
                  <c:v>45.49</c:v>
                </c:pt>
                <c:pt idx="4549">
                  <c:v>45.5</c:v>
                </c:pt>
                <c:pt idx="4550">
                  <c:v>45.51</c:v>
                </c:pt>
                <c:pt idx="4551">
                  <c:v>45.52</c:v>
                </c:pt>
                <c:pt idx="4552">
                  <c:v>45.53</c:v>
                </c:pt>
                <c:pt idx="4553">
                  <c:v>45.54</c:v>
                </c:pt>
                <c:pt idx="4554">
                  <c:v>45.55</c:v>
                </c:pt>
                <c:pt idx="4555">
                  <c:v>45.56</c:v>
                </c:pt>
                <c:pt idx="4556">
                  <c:v>45.57</c:v>
                </c:pt>
                <c:pt idx="4557">
                  <c:v>45.58</c:v>
                </c:pt>
                <c:pt idx="4558">
                  <c:v>45.59</c:v>
                </c:pt>
                <c:pt idx="4559">
                  <c:v>45.6</c:v>
                </c:pt>
                <c:pt idx="4560">
                  <c:v>45.61</c:v>
                </c:pt>
                <c:pt idx="4561">
                  <c:v>45.62</c:v>
                </c:pt>
                <c:pt idx="4562">
                  <c:v>45.63</c:v>
                </c:pt>
                <c:pt idx="4563">
                  <c:v>45.64</c:v>
                </c:pt>
                <c:pt idx="4564">
                  <c:v>45.65</c:v>
                </c:pt>
                <c:pt idx="4565">
                  <c:v>45.66</c:v>
                </c:pt>
                <c:pt idx="4566">
                  <c:v>45.67</c:v>
                </c:pt>
                <c:pt idx="4567">
                  <c:v>45.68</c:v>
                </c:pt>
                <c:pt idx="4568">
                  <c:v>45.69</c:v>
                </c:pt>
                <c:pt idx="4569">
                  <c:v>45.7</c:v>
                </c:pt>
                <c:pt idx="4570">
                  <c:v>45.71</c:v>
                </c:pt>
                <c:pt idx="4571">
                  <c:v>45.72</c:v>
                </c:pt>
                <c:pt idx="4572">
                  <c:v>45.73</c:v>
                </c:pt>
                <c:pt idx="4573">
                  <c:v>45.74</c:v>
                </c:pt>
                <c:pt idx="4574">
                  <c:v>45.75</c:v>
                </c:pt>
                <c:pt idx="4575">
                  <c:v>45.76</c:v>
                </c:pt>
                <c:pt idx="4576">
                  <c:v>45.77</c:v>
                </c:pt>
                <c:pt idx="4577">
                  <c:v>45.78</c:v>
                </c:pt>
                <c:pt idx="4578">
                  <c:v>45.79</c:v>
                </c:pt>
                <c:pt idx="4579">
                  <c:v>45.8</c:v>
                </c:pt>
                <c:pt idx="4580">
                  <c:v>45.81</c:v>
                </c:pt>
                <c:pt idx="4581">
                  <c:v>45.82</c:v>
                </c:pt>
                <c:pt idx="4582">
                  <c:v>45.83</c:v>
                </c:pt>
                <c:pt idx="4583">
                  <c:v>45.84</c:v>
                </c:pt>
                <c:pt idx="4584">
                  <c:v>45.85</c:v>
                </c:pt>
                <c:pt idx="4585">
                  <c:v>45.86</c:v>
                </c:pt>
                <c:pt idx="4586">
                  <c:v>45.87</c:v>
                </c:pt>
                <c:pt idx="4587">
                  <c:v>45.88</c:v>
                </c:pt>
                <c:pt idx="4588">
                  <c:v>45.89</c:v>
                </c:pt>
                <c:pt idx="4589">
                  <c:v>45.9</c:v>
                </c:pt>
                <c:pt idx="4590">
                  <c:v>45.91</c:v>
                </c:pt>
                <c:pt idx="4591">
                  <c:v>45.92</c:v>
                </c:pt>
                <c:pt idx="4592">
                  <c:v>45.93</c:v>
                </c:pt>
                <c:pt idx="4593">
                  <c:v>45.94</c:v>
                </c:pt>
                <c:pt idx="4594">
                  <c:v>45.95</c:v>
                </c:pt>
                <c:pt idx="4595">
                  <c:v>45.96</c:v>
                </c:pt>
                <c:pt idx="4596">
                  <c:v>45.97</c:v>
                </c:pt>
                <c:pt idx="4597">
                  <c:v>45.98</c:v>
                </c:pt>
                <c:pt idx="4598">
                  <c:v>45.99</c:v>
                </c:pt>
                <c:pt idx="4599">
                  <c:v>46</c:v>
                </c:pt>
                <c:pt idx="4600">
                  <c:v>46.01</c:v>
                </c:pt>
                <c:pt idx="4601">
                  <c:v>46.02</c:v>
                </c:pt>
                <c:pt idx="4602">
                  <c:v>46.03</c:v>
                </c:pt>
                <c:pt idx="4603">
                  <c:v>46.04</c:v>
                </c:pt>
                <c:pt idx="4604">
                  <c:v>46.05</c:v>
                </c:pt>
                <c:pt idx="4605">
                  <c:v>46.06</c:v>
                </c:pt>
                <c:pt idx="4606">
                  <c:v>46.07</c:v>
                </c:pt>
                <c:pt idx="4607">
                  <c:v>46.08</c:v>
                </c:pt>
                <c:pt idx="4608">
                  <c:v>46.09</c:v>
                </c:pt>
                <c:pt idx="4609">
                  <c:v>46.1</c:v>
                </c:pt>
                <c:pt idx="4610">
                  <c:v>46.11</c:v>
                </c:pt>
                <c:pt idx="4611">
                  <c:v>46.12</c:v>
                </c:pt>
                <c:pt idx="4612">
                  <c:v>46.13</c:v>
                </c:pt>
                <c:pt idx="4613">
                  <c:v>46.14</c:v>
                </c:pt>
                <c:pt idx="4614">
                  <c:v>46.15</c:v>
                </c:pt>
                <c:pt idx="4615">
                  <c:v>46.16</c:v>
                </c:pt>
                <c:pt idx="4616">
                  <c:v>46.17</c:v>
                </c:pt>
                <c:pt idx="4617">
                  <c:v>46.18</c:v>
                </c:pt>
                <c:pt idx="4618">
                  <c:v>46.19</c:v>
                </c:pt>
                <c:pt idx="4619">
                  <c:v>46.2</c:v>
                </c:pt>
                <c:pt idx="4620">
                  <c:v>46.21</c:v>
                </c:pt>
                <c:pt idx="4621">
                  <c:v>46.22</c:v>
                </c:pt>
                <c:pt idx="4622">
                  <c:v>46.23</c:v>
                </c:pt>
                <c:pt idx="4623">
                  <c:v>46.24</c:v>
                </c:pt>
                <c:pt idx="4624">
                  <c:v>46.25</c:v>
                </c:pt>
                <c:pt idx="4625">
                  <c:v>46.26</c:v>
                </c:pt>
                <c:pt idx="4626">
                  <c:v>46.27</c:v>
                </c:pt>
                <c:pt idx="4627">
                  <c:v>46.28</c:v>
                </c:pt>
                <c:pt idx="4628">
                  <c:v>46.29</c:v>
                </c:pt>
                <c:pt idx="4629">
                  <c:v>46.3</c:v>
                </c:pt>
                <c:pt idx="4630">
                  <c:v>46.31</c:v>
                </c:pt>
                <c:pt idx="4631">
                  <c:v>46.32</c:v>
                </c:pt>
                <c:pt idx="4632">
                  <c:v>46.33</c:v>
                </c:pt>
                <c:pt idx="4633">
                  <c:v>46.34</c:v>
                </c:pt>
                <c:pt idx="4634">
                  <c:v>46.35</c:v>
                </c:pt>
                <c:pt idx="4635">
                  <c:v>46.36</c:v>
                </c:pt>
                <c:pt idx="4636">
                  <c:v>46.37</c:v>
                </c:pt>
                <c:pt idx="4637">
                  <c:v>46.38</c:v>
                </c:pt>
                <c:pt idx="4638">
                  <c:v>46.39</c:v>
                </c:pt>
                <c:pt idx="4639">
                  <c:v>46.4</c:v>
                </c:pt>
                <c:pt idx="4640">
                  <c:v>46.41</c:v>
                </c:pt>
                <c:pt idx="4641">
                  <c:v>46.42</c:v>
                </c:pt>
                <c:pt idx="4642">
                  <c:v>46.43</c:v>
                </c:pt>
                <c:pt idx="4643">
                  <c:v>46.44</c:v>
                </c:pt>
                <c:pt idx="4644">
                  <c:v>46.45</c:v>
                </c:pt>
                <c:pt idx="4645">
                  <c:v>46.46</c:v>
                </c:pt>
                <c:pt idx="4646">
                  <c:v>46.47</c:v>
                </c:pt>
                <c:pt idx="4647">
                  <c:v>46.48</c:v>
                </c:pt>
                <c:pt idx="4648">
                  <c:v>46.49</c:v>
                </c:pt>
                <c:pt idx="4649">
                  <c:v>46.5</c:v>
                </c:pt>
                <c:pt idx="4650">
                  <c:v>46.51</c:v>
                </c:pt>
                <c:pt idx="4651">
                  <c:v>46.52</c:v>
                </c:pt>
                <c:pt idx="4652">
                  <c:v>46.53</c:v>
                </c:pt>
                <c:pt idx="4653">
                  <c:v>46.54</c:v>
                </c:pt>
                <c:pt idx="4654">
                  <c:v>46.55</c:v>
                </c:pt>
                <c:pt idx="4655">
                  <c:v>46.56</c:v>
                </c:pt>
                <c:pt idx="4656">
                  <c:v>46.57</c:v>
                </c:pt>
                <c:pt idx="4657">
                  <c:v>46.58</c:v>
                </c:pt>
                <c:pt idx="4658">
                  <c:v>46.59</c:v>
                </c:pt>
                <c:pt idx="4659">
                  <c:v>46.6</c:v>
                </c:pt>
                <c:pt idx="4660">
                  <c:v>46.61</c:v>
                </c:pt>
                <c:pt idx="4661">
                  <c:v>46.62</c:v>
                </c:pt>
                <c:pt idx="4662">
                  <c:v>46.63</c:v>
                </c:pt>
                <c:pt idx="4663">
                  <c:v>46.64</c:v>
                </c:pt>
                <c:pt idx="4664">
                  <c:v>46.65</c:v>
                </c:pt>
                <c:pt idx="4665">
                  <c:v>46.66</c:v>
                </c:pt>
                <c:pt idx="4666">
                  <c:v>46.67</c:v>
                </c:pt>
                <c:pt idx="4667">
                  <c:v>46.68</c:v>
                </c:pt>
                <c:pt idx="4668">
                  <c:v>46.69</c:v>
                </c:pt>
                <c:pt idx="4669">
                  <c:v>46.7</c:v>
                </c:pt>
                <c:pt idx="4670">
                  <c:v>46.71</c:v>
                </c:pt>
                <c:pt idx="4671">
                  <c:v>46.72</c:v>
                </c:pt>
                <c:pt idx="4672">
                  <c:v>46.73</c:v>
                </c:pt>
                <c:pt idx="4673">
                  <c:v>46.74</c:v>
                </c:pt>
                <c:pt idx="4674">
                  <c:v>46.75</c:v>
                </c:pt>
                <c:pt idx="4675">
                  <c:v>46.76</c:v>
                </c:pt>
                <c:pt idx="4676">
                  <c:v>46.77</c:v>
                </c:pt>
                <c:pt idx="4677">
                  <c:v>46.78</c:v>
                </c:pt>
                <c:pt idx="4678">
                  <c:v>46.79</c:v>
                </c:pt>
                <c:pt idx="4679">
                  <c:v>46.8</c:v>
                </c:pt>
                <c:pt idx="4680">
                  <c:v>46.81</c:v>
                </c:pt>
                <c:pt idx="4681">
                  <c:v>46.82</c:v>
                </c:pt>
                <c:pt idx="4682">
                  <c:v>46.83</c:v>
                </c:pt>
                <c:pt idx="4683">
                  <c:v>46.84</c:v>
                </c:pt>
                <c:pt idx="4684">
                  <c:v>46.85</c:v>
                </c:pt>
                <c:pt idx="4685">
                  <c:v>46.86</c:v>
                </c:pt>
                <c:pt idx="4686">
                  <c:v>46.87</c:v>
                </c:pt>
                <c:pt idx="4687">
                  <c:v>46.88</c:v>
                </c:pt>
                <c:pt idx="4688">
                  <c:v>46.89</c:v>
                </c:pt>
                <c:pt idx="4689">
                  <c:v>46.9</c:v>
                </c:pt>
                <c:pt idx="4690">
                  <c:v>46.91</c:v>
                </c:pt>
                <c:pt idx="4691">
                  <c:v>46.92</c:v>
                </c:pt>
                <c:pt idx="4692">
                  <c:v>46.93</c:v>
                </c:pt>
                <c:pt idx="4693">
                  <c:v>46.94</c:v>
                </c:pt>
                <c:pt idx="4694">
                  <c:v>46.95</c:v>
                </c:pt>
                <c:pt idx="4695">
                  <c:v>46.96</c:v>
                </c:pt>
                <c:pt idx="4696">
                  <c:v>46.97</c:v>
                </c:pt>
                <c:pt idx="4697">
                  <c:v>46.98</c:v>
                </c:pt>
                <c:pt idx="4698">
                  <c:v>46.99</c:v>
                </c:pt>
                <c:pt idx="4699">
                  <c:v>47</c:v>
                </c:pt>
                <c:pt idx="4700">
                  <c:v>47.01</c:v>
                </c:pt>
                <c:pt idx="4701">
                  <c:v>47.02</c:v>
                </c:pt>
                <c:pt idx="4702">
                  <c:v>47.03</c:v>
                </c:pt>
                <c:pt idx="4703">
                  <c:v>47.04</c:v>
                </c:pt>
                <c:pt idx="4704">
                  <c:v>47.05</c:v>
                </c:pt>
                <c:pt idx="4705">
                  <c:v>47.06</c:v>
                </c:pt>
                <c:pt idx="4706">
                  <c:v>47.07</c:v>
                </c:pt>
                <c:pt idx="4707">
                  <c:v>47.08</c:v>
                </c:pt>
                <c:pt idx="4708">
                  <c:v>47.09</c:v>
                </c:pt>
                <c:pt idx="4709">
                  <c:v>47.1</c:v>
                </c:pt>
                <c:pt idx="4710">
                  <c:v>47.11</c:v>
                </c:pt>
                <c:pt idx="4711">
                  <c:v>47.12</c:v>
                </c:pt>
                <c:pt idx="4712">
                  <c:v>47.13</c:v>
                </c:pt>
                <c:pt idx="4713">
                  <c:v>47.14</c:v>
                </c:pt>
                <c:pt idx="4714">
                  <c:v>47.15</c:v>
                </c:pt>
                <c:pt idx="4715">
                  <c:v>47.16</c:v>
                </c:pt>
                <c:pt idx="4716">
                  <c:v>47.17</c:v>
                </c:pt>
                <c:pt idx="4717">
                  <c:v>47.18</c:v>
                </c:pt>
                <c:pt idx="4718">
                  <c:v>47.19</c:v>
                </c:pt>
                <c:pt idx="4719">
                  <c:v>47.2</c:v>
                </c:pt>
                <c:pt idx="4720">
                  <c:v>47.21</c:v>
                </c:pt>
                <c:pt idx="4721">
                  <c:v>47.22</c:v>
                </c:pt>
                <c:pt idx="4722">
                  <c:v>47.23</c:v>
                </c:pt>
                <c:pt idx="4723">
                  <c:v>47.24</c:v>
                </c:pt>
                <c:pt idx="4724">
                  <c:v>47.25</c:v>
                </c:pt>
                <c:pt idx="4725">
                  <c:v>47.26</c:v>
                </c:pt>
                <c:pt idx="4726">
                  <c:v>47.27</c:v>
                </c:pt>
                <c:pt idx="4727">
                  <c:v>47.28</c:v>
                </c:pt>
                <c:pt idx="4728">
                  <c:v>47.29</c:v>
                </c:pt>
                <c:pt idx="4729">
                  <c:v>47.3</c:v>
                </c:pt>
                <c:pt idx="4730">
                  <c:v>47.31</c:v>
                </c:pt>
                <c:pt idx="4731">
                  <c:v>47.32</c:v>
                </c:pt>
                <c:pt idx="4732">
                  <c:v>47.33</c:v>
                </c:pt>
                <c:pt idx="4733">
                  <c:v>47.34</c:v>
                </c:pt>
                <c:pt idx="4734">
                  <c:v>47.35</c:v>
                </c:pt>
                <c:pt idx="4735">
                  <c:v>47.36</c:v>
                </c:pt>
                <c:pt idx="4736">
                  <c:v>47.37</c:v>
                </c:pt>
                <c:pt idx="4737">
                  <c:v>47.38</c:v>
                </c:pt>
                <c:pt idx="4738">
                  <c:v>47.39</c:v>
                </c:pt>
                <c:pt idx="4739">
                  <c:v>47.4</c:v>
                </c:pt>
                <c:pt idx="4740">
                  <c:v>47.41</c:v>
                </c:pt>
                <c:pt idx="4741">
                  <c:v>47.42</c:v>
                </c:pt>
                <c:pt idx="4742">
                  <c:v>47.43</c:v>
                </c:pt>
                <c:pt idx="4743">
                  <c:v>47.44</c:v>
                </c:pt>
                <c:pt idx="4744">
                  <c:v>47.45</c:v>
                </c:pt>
                <c:pt idx="4745">
                  <c:v>47.46</c:v>
                </c:pt>
                <c:pt idx="4746">
                  <c:v>47.47</c:v>
                </c:pt>
                <c:pt idx="4747">
                  <c:v>47.48</c:v>
                </c:pt>
                <c:pt idx="4748">
                  <c:v>47.49</c:v>
                </c:pt>
                <c:pt idx="4749">
                  <c:v>47.5</c:v>
                </c:pt>
                <c:pt idx="4750">
                  <c:v>47.51</c:v>
                </c:pt>
                <c:pt idx="4751">
                  <c:v>47.52</c:v>
                </c:pt>
                <c:pt idx="4752">
                  <c:v>47.53</c:v>
                </c:pt>
                <c:pt idx="4753">
                  <c:v>47.54</c:v>
                </c:pt>
                <c:pt idx="4754">
                  <c:v>47.55</c:v>
                </c:pt>
                <c:pt idx="4755">
                  <c:v>47.56</c:v>
                </c:pt>
                <c:pt idx="4756">
                  <c:v>47.57</c:v>
                </c:pt>
                <c:pt idx="4757">
                  <c:v>47.58</c:v>
                </c:pt>
                <c:pt idx="4758">
                  <c:v>47.59</c:v>
                </c:pt>
                <c:pt idx="4759">
                  <c:v>47.6</c:v>
                </c:pt>
                <c:pt idx="4760">
                  <c:v>47.61</c:v>
                </c:pt>
                <c:pt idx="4761">
                  <c:v>47.62</c:v>
                </c:pt>
                <c:pt idx="4762">
                  <c:v>47.63</c:v>
                </c:pt>
                <c:pt idx="4763">
                  <c:v>47.64</c:v>
                </c:pt>
                <c:pt idx="4764">
                  <c:v>47.65</c:v>
                </c:pt>
                <c:pt idx="4765">
                  <c:v>47.66</c:v>
                </c:pt>
                <c:pt idx="4766">
                  <c:v>47.67</c:v>
                </c:pt>
                <c:pt idx="4767">
                  <c:v>47.68</c:v>
                </c:pt>
                <c:pt idx="4768">
                  <c:v>47.69</c:v>
                </c:pt>
                <c:pt idx="4769">
                  <c:v>47.7</c:v>
                </c:pt>
                <c:pt idx="4770">
                  <c:v>47.71</c:v>
                </c:pt>
                <c:pt idx="4771">
                  <c:v>47.72</c:v>
                </c:pt>
                <c:pt idx="4772">
                  <c:v>47.73</c:v>
                </c:pt>
                <c:pt idx="4773">
                  <c:v>47.74</c:v>
                </c:pt>
                <c:pt idx="4774">
                  <c:v>47.75</c:v>
                </c:pt>
                <c:pt idx="4775">
                  <c:v>47.76</c:v>
                </c:pt>
                <c:pt idx="4776">
                  <c:v>47.77</c:v>
                </c:pt>
                <c:pt idx="4777">
                  <c:v>47.78</c:v>
                </c:pt>
                <c:pt idx="4778">
                  <c:v>47.79</c:v>
                </c:pt>
                <c:pt idx="4779">
                  <c:v>47.8</c:v>
                </c:pt>
                <c:pt idx="4780">
                  <c:v>47.81</c:v>
                </c:pt>
                <c:pt idx="4781">
                  <c:v>47.82</c:v>
                </c:pt>
                <c:pt idx="4782">
                  <c:v>47.83</c:v>
                </c:pt>
                <c:pt idx="4783">
                  <c:v>47.84</c:v>
                </c:pt>
                <c:pt idx="4784">
                  <c:v>47.85</c:v>
                </c:pt>
                <c:pt idx="4785">
                  <c:v>47.86</c:v>
                </c:pt>
                <c:pt idx="4786">
                  <c:v>47.87</c:v>
                </c:pt>
                <c:pt idx="4787">
                  <c:v>47.88</c:v>
                </c:pt>
                <c:pt idx="4788">
                  <c:v>47.89</c:v>
                </c:pt>
                <c:pt idx="4789">
                  <c:v>47.9</c:v>
                </c:pt>
                <c:pt idx="4790">
                  <c:v>47.91</c:v>
                </c:pt>
                <c:pt idx="4791">
                  <c:v>47.92</c:v>
                </c:pt>
                <c:pt idx="4792">
                  <c:v>47.93</c:v>
                </c:pt>
                <c:pt idx="4793">
                  <c:v>47.94</c:v>
                </c:pt>
                <c:pt idx="4794">
                  <c:v>47.95</c:v>
                </c:pt>
                <c:pt idx="4795">
                  <c:v>47.96</c:v>
                </c:pt>
                <c:pt idx="4796">
                  <c:v>47.97</c:v>
                </c:pt>
                <c:pt idx="4797">
                  <c:v>47.98</c:v>
                </c:pt>
                <c:pt idx="4798">
                  <c:v>47.99</c:v>
                </c:pt>
                <c:pt idx="4799">
                  <c:v>48</c:v>
                </c:pt>
                <c:pt idx="4800">
                  <c:v>48.01</c:v>
                </c:pt>
                <c:pt idx="4801">
                  <c:v>48.02</c:v>
                </c:pt>
                <c:pt idx="4802">
                  <c:v>48.03</c:v>
                </c:pt>
                <c:pt idx="4803">
                  <c:v>48.04</c:v>
                </c:pt>
                <c:pt idx="4804">
                  <c:v>48.05</c:v>
                </c:pt>
                <c:pt idx="4805">
                  <c:v>48.06</c:v>
                </c:pt>
                <c:pt idx="4806">
                  <c:v>48.07</c:v>
                </c:pt>
                <c:pt idx="4807">
                  <c:v>48.08</c:v>
                </c:pt>
                <c:pt idx="4808">
                  <c:v>48.09</c:v>
                </c:pt>
                <c:pt idx="4809">
                  <c:v>48.1</c:v>
                </c:pt>
                <c:pt idx="4810">
                  <c:v>48.11</c:v>
                </c:pt>
                <c:pt idx="4811">
                  <c:v>48.12</c:v>
                </c:pt>
                <c:pt idx="4812">
                  <c:v>48.13</c:v>
                </c:pt>
                <c:pt idx="4813">
                  <c:v>48.14</c:v>
                </c:pt>
                <c:pt idx="4814">
                  <c:v>48.15</c:v>
                </c:pt>
                <c:pt idx="4815">
                  <c:v>48.16</c:v>
                </c:pt>
                <c:pt idx="4816">
                  <c:v>48.17</c:v>
                </c:pt>
                <c:pt idx="4817">
                  <c:v>48.18</c:v>
                </c:pt>
                <c:pt idx="4818">
                  <c:v>48.19</c:v>
                </c:pt>
                <c:pt idx="4819">
                  <c:v>48.2</c:v>
                </c:pt>
                <c:pt idx="4820">
                  <c:v>48.21</c:v>
                </c:pt>
                <c:pt idx="4821">
                  <c:v>48.22</c:v>
                </c:pt>
                <c:pt idx="4822">
                  <c:v>48.23</c:v>
                </c:pt>
                <c:pt idx="4823">
                  <c:v>48.24</c:v>
                </c:pt>
                <c:pt idx="4824">
                  <c:v>48.25</c:v>
                </c:pt>
                <c:pt idx="4825">
                  <c:v>48.26</c:v>
                </c:pt>
                <c:pt idx="4826">
                  <c:v>48.27</c:v>
                </c:pt>
                <c:pt idx="4827">
                  <c:v>48.28</c:v>
                </c:pt>
                <c:pt idx="4828">
                  <c:v>48.29</c:v>
                </c:pt>
                <c:pt idx="4829">
                  <c:v>48.3</c:v>
                </c:pt>
                <c:pt idx="4830">
                  <c:v>48.31</c:v>
                </c:pt>
                <c:pt idx="4831">
                  <c:v>48.32</c:v>
                </c:pt>
                <c:pt idx="4832">
                  <c:v>48.33</c:v>
                </c:pt>
                <c:pt idx="4833">
                  <c:v>48.34</c:v>
                </c:pt>
                <c:pt idx="4834">
                  <c:v>48.35</c:v>
                </c:pt>
                <c:pt idx="4835">
                  <c:v>48.36</c:v>
                </c:pt>
                <c:pt idx="4836">
                  <c:v>48.37</c:v>
                </c:pt>
                <c:pt idx="4837">
                  <c:v>48.38</c:v>
                </c:pt>
                <c:pt idx="4838">
                  <c:v>48.39</c:v>
                </c:pt>
                <c:pt idx="4839">
                  <c:v>48.4</c:v>
                </c:pt>
                <c:pt idx="4840">
                  <c:v>48.41</c:v>
                </c:pt>
                <c:pt idx="4841">
                  <c:v>48.42</c:v>
                </c:pt>
                <c:pt idx="4842">
                  <c:v>48.43</c:v>
                </c:pt>
                <c:pt idx="4843">
                  <c:v>48.44</c:v>
                </c:pt>
                <c:pt idx="4844">
                  <c:v>48.45</c:v>
                </c:pt>
                <c:pt idx="4845">
                  <c:v>48.46</c:v>
                </c:pt>
                <c:pt idx="4846">
                  <c:v>48.47</c:v>
                </c:pt>
                <c:pt idx="4847">
                  <c:v>48.48</c:v>
                </c:pt>
                <c:pt idx="4848">
                  <c:v>48.49</c:v>
                </c:pt>
                <c:pt idx="4849">
                  <c:v>48.5</c:v>
                </c:pt>
                <c:pt idx="4850">
                  <c:v>48.51</c:v>
                </c:pt>
                <c:pt idx="4851">
                  <c:v>48.52</c:v>
                </c:pt>
                <c:pt idx="4852">
                  <c:v>48.53</c:v>
                </c:pt>
                <c:pt idx="4853">
                  <c:v>48.54</c:v>
                </c:pt>
                <c:pt idx="4854">
                  <c:v>48.55</c:v>
                </c:pt>
                <c:pt idx="4855">
                  <c:v>48.56</c:v>
                </c:pt>
                <c:pt idx="4856">
                  <c:v>48.57</c:v>
                </c:pt>
                <c:pt idx="4857">
                  <c:v>48.58</c:v>
                </c:pt>
                <c:pt idx="4858">
                  <c:v>48.59</c:v>
                </c:pt>
                <c:pt idx="4859">
                  <c:v>48.6</c:v>
                </c:pt>
                <c:pt idx="4860">
                  <c:v>48.61</c:v>
                </c:pt>
                <c:pt idx="4861">
                  <c:v>48.62</c:v>
                </c:pt>
                <c:pt idx="4862">
                  <c:v>48.63</c:v>
                </c:pt>
                <c:pt idx="4863">
                  <c:v>48.64</c:v>
                </c:pt>
                <c:pt idx="4864">
                  <c:v>48.65</c:v>
                </c:pt>
                <c:pt idx="4865">
                  <c:v>48.66</c:v>
                </c:pt>
                <c:pt idx="4866">
                  <c:v>48.67</c:v>
                </c:pt>
                <c:pt idx="4867">
                  <c:v>48.68</c:v>
                </c:pt>
                <c:pt idx="4868">
                  <c:v>48.69</c:v>
                </c:pt>
                <c:pt idx="4869">
                  <c:v>48.7</c:v>
                </c:pt>
                <c:pt idx="4870">
                  <c:v>48.71</c:v>
                </c:pt>
                <c:pt idx="4871">
                  <c:v>48.72</c:v>
                </c:pt>
                <c:pt idx="4872">
                  <c:v>48.73</c:v>
                </c:pt>
                <c:pt idx="4873">
                  <c:v>48.74</c:v>
                </c:pt>
                <c:pt idx="4874">
                  <c:v>48.75</c:v>
                </c:pt>
                <c:pt idx="4875">
                  <c:v>48.76</c:v>
                </c:pt>
                <c:pt idx="4876">
                  <c:v>48.77</c:v>
                </c:pt>
                <c:pt idx="4877">
                  <c:v>48.78</c:v>
                </c:pt>
                <c:pt idx="4878">
                  <c:v>48.79</c:v>
                </c:pt>
                <c:pt idx="4879">
                  <c:v>48.8</c:v>
                </c:pt>
                <c:pt idx="4880">
                  <c:v>48.81</c:v>
                </c:pt>
                <c:pt idx="4881">
                  <c:v>48.82</c:v>
                </c:pt>
                <c:pt idx="4882">
                  <c:v>48.83</c:v>
                </c:pt>
                <c:pt idx="4883">
                  <c:v>48.84</c:v>
                </c:pt>
                <c:pt idx="4884">
                  <c:v>48.85</c:v>
                </c:pt>
                <c:pt idx="4885">
                  <c:v>48.86</c:v>
                </c:pt>
                <c:pt idx="4886">
                  <c:v>48.87</c:v>
                </c:pt>
                <c:pt idx="4887">
                  <c:v>48.88</c:v>
                </c:pt>
                <c:pt idx="4888">
                  <c:v>48.89</c:v>
                </c:pt>
                <c:pt idx="4889">
                  <c:v>48.9</c:v>
                </c:pt>
                <c:pt idx="4890">
                  <c:v>48.91</c:v>
                </c:pt>
                <c:pt idx="4891">
                  <c:v>48.92</c:v>
                </c:pt>
                <c:pt idx="4892">
                  <c:v>48.93</c:v>
                </c:pt>
                <c:pt idx="4893">
                  <c:v>48.94</c:v>
                </c:pt>
                <c:pt idx="4894">
                  <c:v>48.95</c:v>
                </c:pt>
                <c:pt idx="4895">
                  <c:v>48.96</c:v>
                </c:pt>
                <c:pt idx="4896">
                  <c:v>48.97</c:v>
                </c:pt>
                <c:pt idx="4897">
                  <c:v>48.98</c:v>
                </c:pt>
                <c:pt idx="4898">
                  <c:v>48.99</c:v>
                </c:pt>
                <c:pt idx="4899">
                  <c:v>49</c:v>
                </c:pt>
                <c:pt idx="4900">
                  <c:v>49.01</c:v>
                </c:pt>
                <c:pt idx="4901">
                  <c:v>49.02</c:v>
                </c:pt>
                <c:pt idx="4902">
                  <c:v>49.03</c:v>
                </c:pt>
                <c:pt idx="4903">
                  <c:v>49.04</c:v>
                </c:pt>
                <c:pt idx="4904">
                  <c:v>49.05</c:v>
                </c:pt>
                <c:pt idx="4905">
                  <c:v>49.06</c:v>
                </c:pt>
                <c:pt idx="4906">
                  <c:v>49.07</c:v>
                </c:pt>
                <c:pt idx="4907">
                  <c:v>49.08</c:v>
                </c:pt>
                <c:pt idx="4908">
                  <c:v>49.09</c:v>
                </c:pt>
                <c:pt idx="4909">
                  <c:v>49.1</c:v>
                </c:pt>
                <c:pt idx="4910">
                  <c:v>49.11</c:v>
                </c:pt>
                <c:pt idx="4911">
                  <c:v>49.12</c:v>
                </c:pt>
                <c:pt idx="4912">
                  <c:v>49.13</c:v>
                </c:pt>
                <c:pt idx="4913">
                  <c:v>49.14</c:v>
                </c:pt>
                <c:pt idx="4914">
                  <c:v>49.15</c:v>
                </c:pt>
                <c:pt idx="4915">
                  <c:v>49.16</c:v>
                </c:pt>
                <c:pt idx="4916">
                  <c:v>49.17</c:v>
                </c:pt>
                <c:pt idx="4917">
                  <c:v>49.18</c:v>
                </c:pt>
                <c:pt idx="4918">
                  <c:v>49.19</c:v>
                </c:pt>
                <c:pt idx="4919">
                  <c:v>49.2</c:v>
                </c:pt>
                <c:pt idx="4920">
                  <c:v>49.21</c:v>
                </c:pt>
                <c:pt idx="4921">
                  <c:v>49.22</c:v>
                </c:pt>
                <c:pt idx="4922">
                  <c:v>49.23</c:v>
                </c:pt>
                <c:pt idx="4923">
                  <c:v>49.24</c:v>
                </c:pt>
                <c:pt idx="4924">
                  <c:v>49.25</c:v>
                </c:pt>
                <c:pt idx="4925">
                  <c:v>49.26</c:v>
                </c:pt>
                <c:pt idx="4926">
                  <c:v>49.27</c:v>
                </c:pt>
                <c:pt idx="4927">
                  <c:v>49.28</c:v>
                </c:pt>
                <c:pt idx="4928">
                  <c:v>49.29</c:v>
                </c:pt>
                <c:pt idx="4929">
                  <c:v>49.3</c:v>
                </c:pt>
                <c:pt idx="4930">
                  <c:v>49.31</c:v>
                </c:pt>
                <c:pt idx="4931">
                  <c:v>49.32</c:v>
                </c:pt>
                <c:pt idx="4932">
                  <c:v>49.33</c:v>
                </c:pt>
                <c:pt idx="4933">
                  <c:v>49.34</c:v>
                </c:pt>
                <c:pt idx="4934">
                  <c:v>49.35</c:v>
                </c:pt>
                <c:pt idx="4935">
                  <c:v>49.36</c:v>
                </c:pt>
                <c:pt idx="4936">
                  <c:v>49.37</c:v>
                </c:pt>
                <c:pt idx="4937">
                  <c:v>49.38</c:v>
                </c:pt>
                <c:pt idx="4938">
                  <c:v>49.39</c:v>
                </c:pt>
                <c:pt idx="4939">
                  <c:v>49.4</c:v>
                </c:pt>
                <c:pt idx="4940">
                  <c:v>49.41</c:v>
                </c:pt>
                <c:pt idx="4941">
                  <c:v>49.42</c:v>
                </c:pt>
                <c:pt idx="4942">
                  <c:v>49.43</c:v>
                </c:pt>
                <c:pt idx="4943">
                  <c:v>49.44</c:v>
                </c:pt>
                <c:pt idx="4944">
                  <c:v>49.45</c:v>
                </c:pt>
                <c:pt idx="4945">
                  <c:v>49.46</c:v>
                </c:pt>
                <c:pt idx="4946">
                  <c:v>49.47</c:v>
                </c:pt>
                <c:pt idx="4947">
                  <c:v>49.48</c:v>
                </c:pt>
                <c:pt idx="4948">
                  <c:v>49.49</c:v>
                </c:pt>
                <c:pt idx="4949">
                  <c:v>49.5</c:v>
                </c:pt>
                <c:pt idx="4950">
                  <c:v>49.51</c:v>
                </c:pt>
                <c:pt idx="4951">
                  <c:v>49.52</c:v>
                </c:pt>
                <c:pt idx="4952">
                  <c:v>49.53</c:v>
                </c:pt>
                <c:pt idx="4953">
                  <c:v>49.54</c:v>
                </c:pt>
                <c:pt idx="4954">
                  <c:v>49.55</c:v>
                </c:pt>
                <c:pt idx="4955">
                  <c:v>49.56</c:v>
                </c:pt>
                <c:pt idx="4956">
                  <c:v>49.57</c:v>
                </c:pt>
                <c:pt idx="4957">
                  <c:v>49.58</c:v>
                </c:pt>
                <c:pt idx="4958">
                  <c:v>49.59</c:v>
                </c:pt>
                <c:pt idx="4959">
                  <c:v>49.6</c:v>
                </c:pt>
                <c:pt idx="4960">
                  <c:v>49.61</c:v>
                </c:pt>
                <c:pt idx="4961">
                  <c:v>49.62</c:v>
                </c:pt>
                <c:pt idx="4962">
                  <c:v>49.63</c:v>
                </c:pt>
                <c:pt idx="4963">
                  <c:v>49.64</c:v>
                </c:pt>
                <c:pt idx="4964">
                  <c:v>49.65</c:v>
                </c:pt>
                <c:pt idx="4965">
                  <c:v>49.66</c:v>
                </c:pt>
                <c:pt idx="4966">
                  <c:v>49.67</c:v>
                </c:pt>
                <c:pt idx="4967">
                  <c:v>49.68</c:v>
                </c:pt>
                <c:pt idx="4968">
                  <c:v>49.69</c:v>
                </c:pt>
                <c:pt idx="4969">
                  <c:v>49.7</c:v>
                </c:pt>
                <c:pt idx="4970">
                  <c:v>49.71</c:v>
                </c:pt>
                <c:pt idx="4971">
                  <c:v>49.72</c:v>
                </c:pt>
                <c:pt idx="4972">
                  <c:v>49.73</c:v>
                </c:pt>
                <c:pt idx="4973">
                  <c:v>49.74</c:v>
                </c:pt>
                <c:pt idx="4974">
                  <c:v>49.75</c:v>
                </c:pt>
                <c:pt idx="4975">
                  <c:v>49.76</c:v>
                </c:pt>
                <c:pt idx="4976">
                  <c:v>49.77</c:v>
                </c:pt>
                <c:pt idx="4977">
                  <c:v>49.78</c:v>
                </c:pt>
                <c:pt idx="4978">
                  <c:v>49.79</c:v>
                </c:pt>
                <c:pt idx="4979">
                  <c:v>49.8</c:v>
                </c:pt>
                <c:pt idx="4980">
                  <c:v>49.81</c:v>
                </c:pt>
                <c:pt idx="4981">
                  <c:v>49.82</c:v>
                </c:pt>
                <c:pt idx="4982">
                  <c:v>49.83</c:v>
                </c:pt>
                <c:pt idx="4983">
                  <c:v>49.84</c:v>
                </c:pt>
                <c:pt idx="4984">
                  <c:v>49.85</c:v>
                </c:pt>
                <c:pt idx="4985">
                  <c:v>49.86</c:v>
                </c:pt>
                <c:pt idx="4986">
                  <c:v>49.87</c:v>
                </c:pt>
                <c:pt idx="4987">
                  <c:v>49.88</c:v>
                </c:pt>
                <c:pt idx="4988">
                  <c:v>49.89</c:v>
                </c:pt>
                <c:pt idx="4989">
                  <c:v>49.9</c:v>
                </c:pt>
                <c:pt idx="4990">
                  <c:v>49.91</c:v>
                </c:pt>
                <c:pt idx="4991">
                  <c:v>49.92</c:v>
                </c:pt>
                <c:pt idx="4992">
                  <c:v>49.93</c:v>
                </c:pt>
                <c:pt idx="4993">
                  <c:v>49.94</c:v>
                </c:pt>
                <c:pt idx="4994">
                  <c:v>49.95</c:v>
                </c:pt>
                <c:pt idx="4995">
                  <c:v>49.96</c:v>
                </c:pt>
                <c:pt idx="4996">
                  <c:v>49.97</c:v>
                </c:pt>
                <c:pt idx="4997">
                  <c:v>49.98</c:v>
                </c:pt>
                <c:pt idx="4998">
                  <c:v>49.99</c:v>
                </c:pt>
                <c:pt idx="4999">
                  <c:v>50</c:v>
                </c:pt>
                <c:pt idx="5000">
                  <c:v>50.01</c:v>
                </c:pt>
                <c:pt idx="5001">
                  <c:v>50.02</c:v>
                </c:pt>
                <c:pt idx="5002">
                  <c:v>50.03</c:v>
                </c:pt>
                <c:pt idx="5003">
                  <c:v>50.04</c:v>
                </c:pt>
                <c:pt idx="5004">
                  <c:v>50.05</c:v>
                </c:pt>
                <c:pt idx="5005">
                  <c:v>50.06</c:v>
                </c:pt>
                <c:pt idx="5006">
                  <c:v>50.07</c:v>
                </c:pt>
                <c:pt idx="5007">
                  <c:v>50.08</c:v>
                </c:pt>
                <c:pt idx="5008">
                  <c:v>50.09</c:v>
                </c:pt>
                <c:pt idx="5009">
                  <c:v>50.1</c:v>
                </c:pt>
                <c:pt idx="5010">
                  <c:v>50.11</c:v>
                </c:pt>
                <c:pt idx="5011">
                  <c:v>50.12</c:v>
                </c:pt>
                <c:pt idx="5012">
                  <c:v>50.13</c:v>
                </c:pt>
                <c:pt idx="5013">
                  <c:v>50.14</c:v>
                </c:pt>
                <c:pt idx="5014">
                  <c:v>50.15</c:v>
                </c:pt>
                <c:pt idx="5015">
                  <c:v>50.16</c:v>
                </c:pt>
                <c:pt idx="5016">
                  <c:v>50.17</c:v>
                </c:pt>
                <c:pt idx="5017">
                  <c:v>50.18</c:v>
                </c:pt>
                <c:pt idx="5018">
                  <c:v>50.19</c:v>
                </c:pt>
                <c:pt idx="5019">
                  <c:v>50.2</c:v>
                </c:pt>
                <c:pt idx="5020">
                  <c:v>50.21</c:v>
                </c:pt>
                <c:pt idx="5021">
                  <c:v>50.22</c:v>
                </c:pt>
                <c:pt idx="5022">
                  <c:v>50.23</c:v>
                </c:pt>
                <c:pt idx="5023">
                  <c:v>50.24</c:v>
                </c:pt>
                <c:pt idx="5024">
                  <c:v>50.25</c:v>
                </c:pt>
                <c:pt idx="5025">
                  <c:v>50.26</c:v>
                </c:pt>
                <c:pt idx="5026">
                  <c:v>50.27</c:v>
                </c:pt>
                <c:pt idx="5027">
                  <c:v>50.28</c:v>
                </c:pt>
                <c:pt idx="5028">
                  <c:v>50.29</c:v>
                </c:pt>
                <c:pt idx="5029">
                  <c:v>50.3</c:v>
                </c:pt>
                <c:pt idx="5030">
                  <c:v>50.31</c:v>
                </c:pt>
                <c:pt idx="5031">
                  <c:v>50.32</c:v>
                </c:pt>
                <c:pt idx="5032">
                  <c:v>50.33</c:v>
                </c:pt>
                <c:pt idx="5033">
                  <c:v>50.34</c:v>
                </c:pt>
                <c:pt idx="5034">
                  <c:v>50.35</c:v>
                </c:pt>
                <c:pt idx="5035">
                  <c:v>50.36</c:v>
                </c:pt>
                <c:pt idx="5036">
                  <c:v>50.37</c:v>
                </c:pt>
                <c:pt idx="5037">
                  <c:v>50.38</c:v>
                </c:pt>
                <c:pt idx="5038">
                  <c:v>50.39</c:v>
                </c:pt>
                <c:pt idx="5039">
                  <c:v>50.4</c:v>
                </c:pt>
                <c:pt idx="5040">
                  <c:v>50.41</c:v>
                </c:pt>
                <c:pt idx="5041">
                  <c:v>50.42</c:v>
                </c:pt>
                <c:pt idx="5042">
                  <c:v>50.43</c:v>
                </c:pt>
                <c:pt idx="5043">
                  <c:v>50.44</c:v>
                </c:pt>
                <c:pt idx="5044">
                  <c:v>50.45</c:v>
                </c:pt>
                <c:pt idx="5045">
                  <c:v>50.46</c:v>
                </c:pt>
                <c:pt idx="5046">
                  <c:v>50.47</c:v>
                </c:pt>
                <c:pt idx="5047">
                  <c:v>50.48</c:v>
                </c:pt>
                <c:pt idx="5048">
                  <c:v>50.49</c:v>
                </c:pt>
                <c:pt idx="5049">
                  <c:v>50.5</c:v>
                </c:pt>
                <c:pt idx="5050">
                  <c:v>50.51</c:v>
                </c:pt>
                <c:pt idx="5051">
                  <c:v>50.52</c:v>
                </c:pt>
                <c:pt idx="5052">
                  <c:v>50.53</c:v>
                </c:pt>
                <c:pt idx="5053">
                  <c:v>50.54</c:v>
                </c:pt>
                <c:pt idx="5054">
                  <c:v>50.55</c:v>
                </c:pt>
                <c:pt idx="5055">
                  <c:v>50.56</c:v>
                </c:pt>
                <c:pt idx="5056">
                  <c:v>50.57</c:v>
                </c:pt>
                <c:pt idx="5057">
                  <c:v>50.58</c:v>
                </c:pt>
                <c:pt idx="5058">
                  <c:v>50.59</c:v>
                </c:pt>
                <c:pt idx="5059">
                  <c:v>50.6</c:v>
                </c:pt>
                <c:pt idx="5060">
                  <c:v>50.61</c:v>
                </c:pt>
                <c:pt idx="5061">
                  <c:v>50.62</c:v>
                </c:pt>
                <c:pt idx="5062">
                  <c:v>50.63</c:v>
                </c:pt>
                <c:pt idx="5063">
                  <c:v>50.64</c:v>
                </c:pt>
                <c:pt idx="5064">
                  <c:v>50.65</c:v>
                </c:pt>
                <c:pt idx="5065">
                  <c:v>50.66</c:v>
                </c:pt>
                <c:pt idx="5066">
                  <c:v>50.67</c:v>
                </c:pt>
                <c:pt idx="5067">
                  <c:v>50.68</c:v>
                </c:pt>
                <c:pt idx="5068">
                  <c:v>50.69</c:v>
                </c:pt>
                <c:pt idx="5069">
                  <c:v>50.7</c:v>
                </c:pt>
                <c:pt idx="5070">
                  <c:v>50.71</c:v>
                </c:pt>
                <c:pt idx="5071">
                  <c:v>50.72</c:v>
                </c:pt>
                <c:pt idx="5072">
                  <c:v>50.73</c:v>
                </c:pt>
                <c:pt idx="5073">
                  <c:v>50.74</c:v>
                </c:pt>
                <c:pt idx="5074">
                  <c:v>50.75</c:v>
                </c:pt>
                <c:pt idx="5075">
                  <c:v>50.76</c:v>
                </c:pt>
                <c:pt idx="5076">
                  <c:v>50.77</c:v>
                </c:pt>
                <c:pt idx="5077">
                  <c:v>50.78</c:v>
                </c:pt>
                <c:pt idx="5078">
                  <c:v>50.79</c:v>
                </c:pt>
                <c:pt idx="5079">
                  <c:v>50.8</c:v>
                </c:pt>
                <c:pt idx="5080">
                  <c:v>50.81</c:v>
                </c:pt>
                <c:pt idx="5081">
                  <c:v>50.82</c:v>
                </c:pt>
                <c:pt idx="5082">
                  <c:v>50.83</c:v>
                </c:pt>
                <c:pt idx="5083">
                  <c:v>50.84</c:v>
                </c:pt>
                <c:pt idx="5084">
                  <c:v>50.85</c:v>
                </c:pt>
                <c:pt idx="5085">
                  <c:v>50.86</c:v>
                </c:pt>
                <c:pt idx="5086">
                  <c:v>50.87</c:v>
                </c:pt>
                <c:pt idx="5087">
                  <c:v>50.88</c:v>
                </c:pt>
                <c:pt idx="5088">
                  <c:v>50.89</c:v>
                </c:pt>
                <c:pt idx="5089">
                  <c:v>50.9</c:v>
                </c:pt>
                <c:pt idx="5090">
                  <c:v>50.91</c:v>
                </c:pt>
                <c:pt idx="5091">
                  <c:v>50.92</c:v>
                </c:pt>
                <c:pt idx="5092">
                  <c:v>50.93</c:v>
                </c:pt>
                <c:pt idx="5093">
                  <c:v>50.94</c:v>
                </c:pt>
                <c:pt idx="5094">
                  <c:v>50.95</c:v>
                </c:pt>
                <c:pt idx="5095">
                  <c:v>50.96</c:v>
                </c:pt>
                <c:pt idx="5096">
                  <c:v>50.97</c:v>
                </c:pt>
                <c:pt idx="5097">
                  <c:v>50.98</c:v>
                </c:pt>
                <c:pt idx="5098">
                  <c:v>50.99</c:v>
                </c:pt>
                <c:pt idx="5099">
                  <c:v>51</c:v>
                </c:pt>
                <c:pt idx="5100">
                  <c:v>51.01</c:v>
                </c:pt>
                <c:pt idx="5101">
                  <c:v>51.02</c:v>
                </c:pt>
                <c:pt idx="5102">
                  <c:v>51.03</c:v>
                </c:pt>
                <c:pt idx="5103">
                  <c:v>51.04</c:v>
                </c:pt>
                <c:pt idx="5104">
                  <c:v>51.05</c:v>
                </c:pt>
                <c:pt idx="5105">
                  <c:v>51.06</c:v>
                </c:pt>
                <c:pt idx="5106">
                  <c:v>51.07</c:v>
                </c:pt>
                <c:pt idx="5107">
                  <c:v>51.08</c:v>
                </c:pt>
                <c:pt idx="5108">
                  <c:v>51.09</c:v>
                </c:pt>
                <c:pt idx="5109">
                  <c:v>51.1</c:v>
                </c:pt>
                <c:pt idx="5110">
                  <c:v>51.11</c:v>
                </c:pt>
                <c:pt idx="5111">
                  <c:v>51.12</c:v>
                </c:pt>
                <c:pt idx="5112">
                  <c:v>51.13</c:v>
                </c:pt>
                <c:pt idx="5113">
                  <c:v>51.14</c:v>
                </c:pt>
                <c:pt idx="5114">
                  <c:v>51.15</c:v>
                </c:pt>
                <c:pt idx="5115">
                  <c:v>51.16</c:v>
                </c:pt>
                <c:pt idx="5116">
                  <c:v>51.17</c:v>
                </c:pt>
                <c:pt idx="5117">
                  <c:v>51.18</c:v>
                </c:pt>
                <c:pt idx="5118">
                  <c:v>51.19</c:v>
                </c:pt>
                <c:pt idx="5119">
                  <c:v>51.2</c:v>
                </c:pt>
                <c:pt idx="5120">
                  <c:v>51.21</c:v>
                </c:pt>
                <c:pt idx="5121">
                  <c:v>51.22</c:v>
                </c:pt>
                <c:pt idx="5122">
                  <c:v>51.23</c:v>
                </c:pt>
                <c:pt idx="5123">
                  <c:v>51.24</c:v>
                </c:pt>
                <c:pt idx="5124">
                  <c:v>51.25</c:v>
                </c:pt>
                <c:pt idx="5125">
                  <c:v>51.26</c:v>
                </c:pt>
                <c:pt idx="5126">
                  <c:v>51.27</c:v>
                </c:pt>
                <c:pt idx="5127">
                  <c:v>51.28</c:v>
                </c:pt>
                <c:pt idx="5128">
                  <c:v>51.29</c:v>
                </c:pt>
                <c:pt idx="5129">
                  <c:v>51.3</c:v>
                </c:pt>
                <c:pt idx="5130">
                  <c:v>51.31</c:v>
                </c:pt>
                <c:pt idx="5131">
                  <c:v>51.32</c:v>
                </c:pt>
                <c:pt idx="5132">
                  <c:v>51.33</c:v>
                </c:pt>
                <c:pt idx="5133">
                  <c:v>51.34</c:v>
                </c:pt>
                <c:pt idx="5134">
                  <c:v>51.35</c:v>
                </c:pt>
                <c:pt idx="5135">
                  <c:v>51.36</c:v>
                </c:pt>
                <c:pt idx="5136">
                  <c:v>51.37</c:v>
                </c:pt>
                <c:pt idx="5137">
                  <c:v>51.38</c:v>
                </c:pt>
                <c:pt idx="5138">
                  <c:v>51.39</c:v>
                </c:pt>
                <c:pt idx="5139">
                  <c:v>51.4</c:v>
                </c:pt>
                <c:pt idx="5140">
                  <c:v>51.41</c:v>
                </c:pt>
                <c:pt idx="5141">
                  <c:v>51.42</c:v>
                </c:pt>
                <c:pt idx="5142">
                  <c:v>51.43</c:v>
                </c:pt>
                <c:pt idx="5143">
                  <c:v>51.44</c:v>
                </c:pt>
                <c:pt idx="5144">
                  <c:v>51.45</c:v>
                </c:pt>
                <c:pt idx="5145">
                  <c:v>51.46</c:v>
                </c:pt>
                <c:pt idx="5146">
                  <c:v>51.47</c:v>
                </c:pt>
                <c:pt idx="5147">
                  <c:v>51.48</c:v>
                </c:pt>
                <c:pt idx="5148">
                  <c:v>51.49</c:v>
                </c:pt>
                <c:pt idx="5149">
                  <c:v>51.5</c:v>
                </c:pt>
                <c:pt idx="5150">
                  <c:v>51.51</c:v>
                </c:pt>
                <c:pt idx="5151">
                  <c:v>51.52</c:v>
                </c:pt>
                <c:pt idx="5152">
                  <c:v>51.53</c:v>
                </c:pt>
                <c:pt idx="5153">
                  <c:v>51.54</c:v>
                </c:pt>
                <c:pt idx="5154">
                  <c:v>51.55</c:v>
                </c:pt>
                <c:pt idx="5155">
                  <c:v>51.56</c:v>
                </c:pt>
                <c:pt idx="5156">
                  <c:v>51.57</c:v>
                </c:pt>
                <c:pt idx="5157">
                  <c:v>51.58</c:v>
                </c:pt>
                <c:pt idx="5158">
                  <c:v>51.59</c:v>
                </c:pt>
                <c:pt idx="5159">
                  <c:v>51.6</c:v>
                </c:pt>
                <c:pt idx="5160">
                  <c:v>51.61</c:v>
                </c:pt>
                <c:pt idx="5161">
                  <c:v>51.62</c:v>
                </c:pt>
                <c:pt idx="5162">
                  <c:v>51.63</c:v>
                </c:pt>
                <c:pt idx="5163">
                  <c:v>51.64</c:v>
                </c:pt>
                <c:pt idx="5164">
                  <c:v>51.65</c:v>
                </c:pt>
                <c:pt idx="5165">
                  <c:v>51.66</c:v>
                </c:pt>
                <c:pt idx="5166">
                  <c:v>51.67</c:v>
                </c:pt>
                <c:pt idx="5167">
                  <c:v>51.68</c:v>
                </c:pt>
                <c:pt idx="5168">
                  <c:v>51.69</c:v>
                </c:pt>
                <c:pt idx="5169">
                  <c:v>51.7</c:v>
                </c:pt>
                <c:pt idx="5170">
                  <c:v>51.71</c:v>
                </c:pt>
                <c:pt idx="5171">
                  <c:v>51.72</c:v>
                </c:pt>
                <c:pt idx="5172">
                  <c:v>51.73</c:v>
                </c:pt>
                <c:pt idx="5173">
                  <c:v>51.74</c:v>
                </c:pt>
                <c:pt idx="5174">
                  <c:v>51.75</c:v>
                </c:pt>
                <c:pt idx="5175">
                  <c:v>51.76</c:v>
                </c:pt>
                <c:pt idx="5176">
                  <c:v>51.77</c:v>
                </c:pt>
                <c:pt idx="5177">
                  <c:v>51.78</c:v>
                </c:pt>
                <c:pt idx="5178">
                  <c:v>51.79</c:v>
                </c:pt>
                <c:pt idx="5179">
                  <c:v>51.8</c:v>
                </c:pt>
                <c:pt idx="5180">
                  <c:v>51.81</c:v>
                </c:pt>
                <c:pt idx="5181">
                  <c:v>51.82</c:v>
                </c:pt>
                <c:pt idx="5182">
                  <c:v>51.83</c:v>
                </c:pt>
                <c:pt idx="5183">
                  <c:v>51.84</c:v>
                </c:pt>
                <c:pt idx="5184">
                  <c:v>51.85</c:v>
                </c:pt>
                <c:pt idx="5185">
                  <c:v>51.86</c:v>
                </c:pt>
                <c:pt idx="5186">
                  <c:v>51.87</c:v>
                </c:pt>
                <c:pt idx="5187">
                  <c:v>51.88</c:v>
                </c:pt>
                <c:pt idx="5188">
                  <c:v>51.89</c:v>
                </c:pt>
                <c:pt idx="5189">
                  <c:v>51.9</c:v>
                </c:pt>
                <c:pt idx="5190">
                  <c:v>51.91</c:v>
                </c:pt>
                <c:pt idx="5191">
                  <c:v>51.92</c:v>
                </c:pt>
                <c:pt idx="5192">
                  <c:v>51.93</c:v>
                </c:pt>
                <c:pt idx="5193">
                  <c:v>51.94</c:v>
                </c:pt>
                <c:pt idx="5194">
                  <c:v>51.95</c:v>
                </c:pt>
                <c:pt idx="5195">
                  <c:v>51.96</c:v>
                </c:pt>
                <c:pt idx="5196">
                  <c:v>51.97</c:v>
                </c:pt>
                <c:pt idx="5197">
                  <c:v>51.98</c:v>
                </c:pt>
                <c:pt idx="5198">
                  <c:v>51.99</c:v>
                </c:pt>
                <c:pt idx="5199">
                  <c:v>52</c:v>
                </c:pt>
              </c:numCache>
            </c:numRef>
          </c:xVal>
          <c:yVal>
            <c:numRef>
              <c:f>Table!$J$3:$J$5202</c:f>
              <c:numCache>
                <c:formatCode>[hh]:mm:ss</c:formatCode>
                <c:ptCount val="52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pt idx="151">
                  <c:v>#N/A</c:v>
                </c:pt>
                <c:pt idx="152">
                  <c:v>#N/A</c:v>
                </c:pt>
                <c:pt idx="153">
                  <c:v>#N/A</c:v>
                </c:pt>
                <c:pt idx="154">
                  <c:v>#N/A</c:v>
                </c:pt>
                <c:pt idx="155">
                  <c:v>#N/A</c:v>
                </c:pt>
                <c:pt idx="156">
                  <c:v>#N/A</c:v>
                </c:pt>
                <c:pt idx="157">
                  <c:v>#N/A</c:v>
                </c:pt>
                <c:pt idx="158">
                  <c:v>#N/A</c:v>
                </c:pt>
                <c:pt idx="159">
                  <c:v>#N/A</c:v>
                </c:pt>
                <c:pt idx="160">
                  <c:v>#N/A</c:v>
                </c:pt>
                <c:pt idx="161">
                  <c:v>#N/A</c:v>
                </c:pt>
                <c:pt idx="162">
                  <c:v>#N/A</c:v>
                </c:pt>
                <c:pt idx="163">
                  <c:v>#N/A</c:v>
                </c:pt>
                <c:pt idx="164">
                  <c:v>#N/A</c:v>
                </c:pt>
                <c:pt idx="165">
                  <c:v>#N/A</c:v>
                </c:pt>
                <c:pt idx="166">
                  <c:v>#N/A</c:v>
                </c:pt>
                <c:pt idx="167">
                  <c:v>#N/A</c:v>
                </c:pt>
                <c:pt idx="168">
                  <c:v>#N/A</c:v>
                </c:pt>
                <c:pt idx="169">
                  <c:v>#N/A</c:v>
                </c:pt>
                <c:pt idx="170">
                  <c:v>#N/A</c:v>
                </c:pt>
                <c:pt idx="171">
                  <c:v>#N/A</c:v>
                </c:pt>
                <c:pt idx="172">
                  <c:v>#N/A</c:v>
                </c:pt>
                <c:pt idx="173">
                  <c:v>#N/A</c:v>
                </c:pt>
                <c:pt idx="174">
                  <c:v>#N/A</c:v>
                </c:pt>
                <c:pt idx="175">
                  <c:v>#N/A</c:v>
                </c:pt>
                <c:pt idx="176">
                  <c:v>#N/A</c:v>
                </c:pt>
                <c:pt idx="177">
                  <c:v>#N/A</c:v>
                </c:pt>
                <c:pt idx="178">
                  <c:v>#N/A</c:v>
                </c:pt>
                <c:pt idx="179">
                  <c:v>#N/A</c:v>
                </c:pt>
                <c:pt idx="180">
                  <c:v>#N/A</c:v>
                </c:pt>
                <c:pt idx="181">
                  <c:v>#N/A</c:v>
                </c:pt>
                <c:pt idx="182">
                  <c:v>#N/A</c:v>
                </c:pt>
                <c:pt idx="183">
                  <c:v>#N/A</c:v>
                </c:pt>
                <c:pt idx="184">
                  <c:v>#N/A</c:v>
                </c:pt>
                <c:pt idx="185">
                  <c:v>#N/A</c:v>
                </c:pt>
                <c:pt idx="186">
                  <c:v>#N/A</c:v>
                </c:pt>
                <c:pt idx="187">
                  <c:v>#N/A</c:v>
                </c:pt>
                <c:pt idx="188">
                  <c:v>#N/A</c:v>
                </c:pt>
                <c:pt idx="189">
                  <c:v>#N/A</c:v>
                </c:pt>
                <c:pt idx="190">
                  <c:v>#N/A</c:v>
                </c:pt>
                <c:pt idx="191">
                  <c:v>#N/A</c:v>
                </c:pt>
                <c:pt idx="192">
                  <c:v>#N/A</c:v>
                </c:pt>
                <c:pt idx="193">
                  <c:v>#N/A</c:v>
                </c:pt>
                <c:pt idx="194">
                  <c:v>#N/A</c:v>
                </c:pt>
                <c:pt idx="195">
                  <c:v>#N/A</c:v>
                </c:pt>
                <c:pt idx="196">
                  <c:v>#N/A</c:v>
                </c:pt>
                <c:pt idx="197">
                  <c:v>#N/A</c:v>
                </c:pt>
                <c:pt idx="198">
                  <c:v>#N/A</c:v>
                </c:pt>
                <c:pt idx="199">
                  <c:v>#N/A</c:v>
                </c:pt>
                <c:pt idx="200">
                  <c:v>#N/A</c:v>
                </c:pt>
                <c:pt idx="201">
                  <c:v>#N/A</c:v>
                </c:pt>
                <c:pt idx="202">
                  <c:v>#N/A</c:v>
                </c:pt>
                <c:pt idx="203">
                  <c:v>#N/A</c:v>
                </c:pt>
                <c:pt idx="204">
                  <c:v>#N/A</c:v>
                </c:pt>
                <c:pt idx="205">
                  <c:v>#N/A</c:v>
                </c:pt>
                <c:pt idx="206">
                  <c:v>#N/A</c:v>
                </c:pt>
                <c:pt idx="207">
                  <c:v>#N/A</c:v>
                </c:pt>
                <c:pt idx="208">
                  <c:v>#N/A</c:v>
                </c:pt>
                <c:pt idx="209">
                  <c:v>#N/A</c:v>
                </c:pt>
                <c:pt idx="210">
                  <c:v>#N/A</c:v>
                </c:pt>
                <c:pt idx="211">
                  <c:v>#N/A</c:v>
                </c:pt>
                <c:pt idx="212">
                  <c:v>#N/A</c:v>
                </c:pt>
                <c:pt idx="213">
                  <c:v>#N/A</c:v>
                </c:pt>
                <c:pt idx="214">
                  <c:v>#N/A</c:v>
                </c:pt>
                <c:pt idx="215">
                  <c:v>#N/A</c:v>
                </c:pt>
                <c:pt idx="216">
                  <c:v>#N/A</c:v>
                </c:pt>
                <c:pt idx="217">
                  <c:v>#N/A</c:v>
                </c:pt>
                <c:pt idx="218">
                  <c:v>#N/A</c:v>
                </c:pt>
                <c:pt idx="219">
                  <c:v>#N/A</c:v>
                </c:pt>
                <c:pt idx="220">
                  <c:v>#N/A</c:v>
                </c:pt>
                <c:pt idx="221">
                  <c:v>#N/A</c:v>
                </c:pt>
                <c:pt idx="222">
                  <c:v>#N/A</c:v>
                </c:pt>
                <c:pt idx="223">
                  <c:v>#N/A</c:v>
                </c:pt>
                <c:pt idx="224">
                  <c:v>#N/A</c:v>
                </c:pt>
                <c:pt idx="225">
                  <c:v>#N/A</c:v>
                </c:pt>
                <c:pt idx="226">
                  <c:v>#N/A</c:v>
                </c:pt>
                <c:pt idx="227">
                  <c:v>#N/A</c:v>
                </c:pt>
                <c:pt idx="228">
                  <c:v>#N/A</c:v>
                </c:pt>
                <c:pt idx="229">
                  <c:v>#N/A</c:v>
                </c:pt>
                <c:pt idx="230">
                  <c:v>#N/A</c:v>
                </c:pt>
                <c:pt idx="231">
                  <c:v>#N/A</c:v>
                </c:pt>
                <c:pt idx="232">
                  <c:v>#N/A</c:v>
                </c:pt>
                <c:pt idx="233">
                  <c:v>#N/A</c:v>
                </c:pt>
                <c:pt idx="234">
                  <c:v>#N/A</c:v>
                </c:pt>
                <c:pt idx="235">
                  <c:v>#N/A</c:v>
                </c:pt>
                <c:pt idx="236">
                  <c:v>#N/A</c:v>
                </c:pt>
                <c:pt idx="237">
                  <c:v>#N/A</c:v>
                </c:pt>
                <c:pt idx="238">
                  <c:v>#N/A</c:v>
                </c:pt>
                <c:pt idx="239">
                  <c:v>#N/A</c:v>
                </c:pt>
                <c:pt idx="240">
                  <c:v>#N/A</c:v>
                </c:pt>
                <c:pt idx="241">
                  <c:v>#N/A</c:v>
                </c:pt>
                <c:pt idx="242">
                  <c:v>#N/A</c:v>
                </c:pt>
                <c:pt idx="243">
                  <c:v>#N/A</c:v>
                </c:pt>
                <c:pt idx="244">
                  <c:v>#N/A</c:v>
                </c:pt>
                <c:pt idx="245">
                  <c:v>#N/A</c:v>
                </c:pt>
                <c:pt idx="246">
                  <c:v>#N/A</c:v>
                </c:pt>
                <c:pt idx="247">
                  <c:v>#N/A</c:v>
                </c:pt>
                <c:pt idx="248">
                  <c:v>#N/A</c:v>
                </c:pt>
                <c:pt idx="249">
                  <c:v>#N/A</c:v>
                </c:pt>
                <c:pt idx="250">
                  <c:v>#N/A</c:v>
                </c:pt>
                <c:pt idx="251">
                  <c:v>#N/A</c:v>
                </c:pt>
                <c:pt idx="252">
                  <c:v>#N/A</c:v>
                </c:pt>
                <c:pt idx="253">
                  <c:v>#N/A</c:v>
                </c:pt>
                <c:pt idx="254">
                  <c:v>#N/A</c:v>
                </c:pt>
                <c:pt idx="255">
                  <c:v>#N/A</c:v>
                </c:pt>
                <c:pt idx="256">
                  <c:v>#N/A</c:v>
                </c:pt>
                <c:pt idx="257">
                  <c:v>#N/A</c:v>
                </c:pt>
                <c:pt idx="258">
                  <c:v>#N/A</c:v>
                </c:pt>
                <c:pt idx="259">
                  <c:v>#N/A</c:v>
                </c:pt>
                <c:pt idx="260">
                  <c:v>#N/A</c:v>
                </c:pt>
                <c:pt idx="261">
                  <c:v>#N/A</c:v>
                </c:pt>
                <c:pt idx="262">
                  <c:v>#N/A</c:v>
                </c:pt>
                <c:pt idx="263">
                  <c:v>#N/A</c:v>
                </c:pt>
                <c:pt idx="264">
                  <c:v>#N/A</c:v>
                </c:pt>
                <c:pt idx="265">
                  <c:v>#N/A</c:v>
                </c:pt>
                <c:pt idx="266">
                  <c:v>#N/A</c:v>
                </c:pt>
                <c:pt idx="267">
                  <c:v>#N/A</c:v>
                </c:pt>
                <c:pt idx="268">
                  <c:v>#N/A</c:v>
                </c:pt>
                <c:pt idx="269">
                  <c:v>#N/A</c:v>
                </c:pt>
                <c:pt idx="270">
                  <c:v>#N/A</c:v>
                </c:pt>
                <c:pt idx="271">
                  <c:v>#N/A</c:v>
                </c:pt>
                <c:pt idx="272">
                  <c:v>#N/A</c:v>
                </c:pt>
                <c:pt idx="273">
                  <c:v>#N/A</c:v>
                </c:pt>
                <c:pt idx="274">
                  <c:v>#N/A</c:v>
                </c:pt>
                <c:pt idx="275">
                  <c:v>#N/A</c:v>
                </c:pt>
                <c:pt idx="276">
                  <c:v>#N/A</c:v>
                </c:pt>
                <c:pt idx="277">
                  <c:v>#N/A</c:v>
                </c:pt>
                <c:pt idx="278">
                  <c:v>#N/A</c:v>
                </c:pt>
                <c:pt idx="279">
                  <c:v>#N/A</c:v>
                </c:pt>
                <c:pt idx="280">
                  <c:v>#N/A</c:v>
                </c:pt>
                <c:pt idx="281">
                  <c:v>#N/A</c:v>
                </c:pt>
                <c:pt idx="282">
                  <c:v>#N/A</c:v>
                </c:pt>
                <c:pt idx="283">
                  <c:v>#N/A</c:v>
                </c:pt>
                <c:pt idx="284">
                  <c:v>#N/A</c:v>
                </c:pt>
                <c:pt idx="285">
                  <c:v>#N/A</c:v>
                </c:pt>
                <c:pt idx="286">
                  <c:v>#N/A</c:v>
                </c:pt>
                <c:pt idx="287">
                  <c:v>#N/A</c:v>
                </c:pt>
                <c:pt idx="288">
                  <c:v>#N/A</c:v>
                </c:pt>
                <c:pt idx="289">
                  <c:v>#N/A</c:v>
                </c:pt>
                <c:pt idx="290">
                  <c:v>#N/A</c:v>
                </c:pt>
                <c:pt idx="291">
                  <c:v>#N/A</c:v>
                </c:pt>
                <c:pt idx="292">
                  <c:v>#N/A</c:v>
                </c:pt>
                <c:pt idx="293">
                  <c:v>#N/A</c:v>
                </c:pt>
                <c:pt idx="294">
                  <c:v>#N/A</c:v>
                </c:pt>
                <c:pt idx="295">
                  <c:v>#N/A</c:v>
                </c:pt>
                <c:pt idx="296">
                  <c:v>#N/A</c:v>
                </c:pt>
                <c:pt idx="297">
                  <c:v>#N/A</c:v>
                </c:pt>
                <c:pt idx="298">
                  <c:v>#N/A</c:v>
                </c:pt>
                <c:pt idx="299">
                  <c:v>#N/A</c:v>
                </c:pt>
                <c:pt idx="300">
                  <c:v>#N/A</c:v>
                </c:pt>
                <c:pt idx="301">
                  <c:v>#N/A</c:v>
                </c:pt>
                <c:pt idx="302">
                  <c:v>#N/A</c:v>
                </c:pt>
                <c:pt idx="303">
                  <c:v>#N/A</c:v>
                </c:pt>
                <c:pt idx="304">
                  <c:v>#N/A</c:v>
                </c:pt>
                <c:pt idx="305">
                  <c:v>#N/A</c:v>
                </c:pt>
                <c:pt idx="306">
                  <c:v>#N/A</c:v>
                </c:pt>
                <c:pt idx="307">
                  <c:v>#N/A</c:v>
                </c:pt>
                <c:pt idx="308">
                  <c:v>#N/A</c:v>
                </c:pt>
                <c:pt idx="309">
                  <c:v>#N/A</c:v>
                </c:pt>
                <c:pt idx="310">
                  <c:v>#N/A</c:v>
                </c:pt>
                <c:pt idx="311">
                  <c:v>#N/A</c:v>
                </c:pt>
                <c:pt idx="312">
                  <c:v>#N/A</c:v>
                </c:pt>
                <c:pt idx="313">
                  <c:v>#N/A</c:v>
                </c:pt>
                <c:pt idx="314">
                  <c:v>#N/A</c:v>
                </c:pt>
                <c:pt idx="315">
                  <c:v>#N/A</c:v>
                </c:pt>
                <c:pt idx="316">
                  <c:v>#N/A</c:v>
                </c:pt>
                <c:pt idx="317">
                  <c:v>#N/A</c:v>
                </c:pt>
                <c:pt idx="318">
                  <c:v>#N/A</c:v>
                </c:pt>
                <c:pt idx="319">
                  <c:v>#N/A</c:v>
                </c:pt>
                <c:pt idx="320">
                  <c:v>#N/A</c:v>
                </c:pt>
                <c:pt idx="321">
                  <c:v>#N/A</c:v>
                </c:pt>
                <c:pt idx="322">
                  <c:v>#N/A</c:v>
                </c:pt>
                <c:pt idx="323">
                  <c:v>#N/A</c:v>
                </c:pt>
                <c:pt idx="324">
                  <c:v>#N/A</c:v>
                </c:pt>
                <c:pt idx="325">
                  <c:v>#N/A</c:v>
                </c:pt>
                <c:pt idx="326">
                  <c:v>#N/A</c:v>
                </c:pt>
                <c:pt idx="327">
                  <c:v>#N/A</c:v>
                </c:pt>
                <c:pt idx="328">
                  <c:v>#N/A</c:v>
                </c:pt>
                <c:pt idx="329">
                  <c:v>#N/A</c:v>
                </c:pt>
                <c:pt idx="330">
                  <c:v>#N/A</c:v>
                </c:pt>
                <c:pt idx="331">
                  <c:v>#N/A</c:v>
                </c:pt>
                <c:pt idx="332">
                  <c:v>#N/A</c:v>
                </c:pt>
                <c:pt idx="333">
                  <c:v>#N/A</c:v>
                </c:pt>
                <c:pt idx="334">
                  <c:v>#N/A</c:v>
                </c:pt>
                <c:pt idx="335">
                  <c:v>#N/A</c:v>
                </c:pt>
                <c:pt idx="336">
                  <c:v>#N/A</c:v>
                </c:pt>
                <c:pt idx="337">
                  <c:v>#N/A</c:v>
                </c:pt>
                <c:pt idx="338">
                  <c:v>#N/A</c:v>
                </c:pt>
                <c:pt idx="339">
                  <c:v>#N/A</c:v>
                </c:pt>
                <c:pt idx="340">
                  <c:v>#N/A</c:v>
                </c:pt>
                <c:pt idx="341">
                  <c:v>#N/A</c:v>
                </c:pt>
                <c:pt idx="342">
                  <c:v>#N/A</c:v>
                </c:pt>
                <c:pt idx="343">
                  <c:v>#N/A</c:v>
                </c:pt>
                <c:pt idx="344">
                  <c:v>#N/A</c:v>
                </c:pt>
                <c:pt idx="345">
                  <c:v>#N/A</c:v>
                </c:pt>
                <c:pt idx="346">
                  <c:v>#N/A</c:v>
                </c:pt>
                <c:pt idx="347">
                  <c:v>#N/A</c:v>
                </c:pt>
                <c:pt idx="348">
                  <c:v>#N/A</c:v>
                </c:pt>
                <c:pt idx="349">
                  <c:v>#N/A</c:v>
                </c:pt>
                <c:pt idx="350">
                  <c:v>#N/A</c:v>
                </c:pt>
                <c:pt idx="351">
                  <c:v>#N/A</c:v>
                </c:pt>
                <c:pt idx="352">
                  <c:v>#N/A</c:v>
                </c:pt>
                <c:pt idx="353">
                  <c:v>#N/A</c:v>
                </c:pt>
                <c:pt idx="354">
                  <c:v>#N/A</c:v>
                </c:pt>
                <c:pt idx="355">
                  <c:v>#N/A</c:v>
                </c:pt>
                <c:pt idx="356">
                  <c:v>#N/A</c:v>
                </c:pt>
                <c:pt idx="357">
                  <c:v>#N/A</c:v>
                </c:pt>
                <c:pt idx="358">
                  <c:v>#N/A</c:v>
                </c:pt>
                <c:pt idx="359">
                  <c:v>#N/A</c:v>
                </c:pt>
                <c:pt idx="360">
                  <c:v>#N/A</c:v>
                </c:pt>
                <c:pt idx="361">
                  <c:v>#N/A</c:v>
                </c:pt>
                <c:pt idx="362">
                  <c:v>#N/A</c:v>
                </c:pt>
                <c:pt idx="363">
                  <c:v>#N/A</c:v>
                </c:pt>
                <c:pt idx="364">
                  <c:v>#N/A</c:v>
                </c:pt>
                <c:pt idx="365">
                  <c:v>#N/A</c:v>
                </c:pt>
                <c:pt idx="366">
                  <c:v>#N/A</c:v>
                </c:pt>
                <c:pt idx="367">
                  <c:v>#N/A</c:v>
                </c:pt>
                <c:pt idx="368">
                  <c:v>#N/A</c:v>
                </c:pt>
                <c:pt idx="369">
                  <c:v>#N/A</c:v>
                </c:pt>
                <c:pt idx="370">
                  <c:v>#N/A</c:v>
                </c:pt>
                <c:pt idx="371">
                  <c:v>#N/A</c:v>
                </c:pt>
                <c:pt idx="372">
                  <c:v>#N/A</c:v>
                </c:pt>
                <c:pt idx="373">
                  <c:v>#N/A</c:v>
                </c:pt>
                <c:pt idx="374">
                  <c:v>#N/A</c:v>
                </c:pt>
                <c:pt idx="375">
                  <c:v>#N/A</c:v>
                </c:pt>
                <c:pt idx="376">
                  <c:v>#N/A</c:v>
                </c:pt>
                <c:pt idx="377">
                  <c:v>#N/A</c:v>
                </c:pt>
                <c:pt idx="378">
                  <c:v>#N/A</c:v>
                </c:pt>
                <c:pt idx="379">
                  <c:v>#N/A</c:v>
                </c:pt>
                <c:pt idx="380">
                  <c:v>#N/A</c:v>
                </c:pt>
                <c:pt idx="381">
                  <c:v>#N/A</c:v>
                </c:pt>
                <c:pt idx="382">
                  <c:v>#N/A</c:v>
                </c:pt>
                <c:pt idx="383">
                  <c:v>#N/A</c:v>
                </c:pt>
                <c:pt idx="384">
                  <c:v>#N/A</c:v>
                </c:pt>
                <c:pt idx="385">
                  <c:v>#N/A</c:v>
                </c:pt>
                <c:pt idx="386">
                  <c:v>#N/A</c:v>
                </c:pt>
                <c:pt idx="387">
                  <c:v>#N/A</c:v>
                </c:pt>
                <c:pt idx="388">
                  <c:v>#N/A</c:v>
                </c:pt>
                <c:pt idx="389">
                  <c:v>#N/A</c:v>
                </c:pt>
                <c:pt idx="390">
                  <c:v>#N/A</c:v>
                </c:pt>
                <c:pt idx="391">
                  <c:v>#N/A</c:v>
                </c:pt>
                <c:pt idx="392">
                  <c:v>#N/A</c:v>
                </c:pt>
                <c:pt idx="393">
                  <c:v>#N/A</c:v>
                </c:pt>
                <c:pt idx="394">
                  <c:v>#N/A</c:v>
                </c:pt>
                <c:pt idx="395">
                  <c:v>#N/A</c:v>
                </c:pt>
                <c:pt idx="396">
                  <c:v>#N/A</c:v>
                </c:pt>
                <c:pt idx="397">
                  <c:v>#N/A</c:v>
                </c:pt>
                <c:pt idx="398">
                  <c:v>#N/A</c:v>
                </c:pt>
                <c:pt idx="399">
                  <c:v>#N/A</c:v>
                </c:pt>
                <c:pt idx="400">
                  <c:v>#N/A</c:v>
                </c:pt>
                <c:pt idx="401">
                  <c:v>#N/A</c:v>
                </c:pt>
                <c:pt idx="402">
                  <c:v>#N/A</c:v>
                </c:pt>
                <c:pt idx="403">
                  <c:v>#N/A</c:v>
                </c:pt>
                <c:pt idx="404">
                  <c:v>#N/A</c:v>
                </c:pt>
                <c:pt idx="405">
                  <c:v>#N/A</c:v>
                </c:pt>
                <c:pt idx="406">
                  <c:v>#N/A</c:v>
                </c:pt>
                <c:pt idx="407">
                  <c:v>#N/A</c:v>
                </c:pt>
                <c:pt idx="408">
                  <c:v>#N/A</c:v>
                </c:pt>
                <c:pt idx="409">
                  <c:v>#N/A</c:v>
                </c:pt>
                <c:pt idx="410">
                  <c:v>#N/A</c:v>
                </c:pt>
                <c:pt idx="411">
                  <c:v>#N/A</c:v>
                </c:pt>
                <c:pt idx="412">
                  <c:v>#N/A</c:v>
                </c:pt>
                <c:pt idx="413">
                  <c:v>#N/A</c:v>
                </c:pt>
                <c:pt idx="414">
                  <c:v>#N/A</c:v>
                </c:pt>
                <c:pt idx="415">
                  <c:v>#N/A</c:v>
                </c:pt>
                <c:pt idx="416">
                  <c:v>#N/A</c:v>
                </c:pt>
                <c:pt idx="417">
                  <c:v>#N/A</c:v>
                </c:pt>
                <c:pt idx="418">
                  <c:v>#N/A</c:v>
                </c:pt>
                <c:pt idx="419">
                  <c:v>#N/A</c:v>
                </c:pt>
                <c:pt idx="420">
                  <c:v>#N/A</c:v>
                </c:pt>
                <c:pt idx="421">
                  <c:v>#N/A</c:v>
                </c:pt>
                <c:pt idx="422">
                  <c:v>#N/A</c:v>
                </c:pt>
                <c:pt idx="423">
                  <c:v>#N/A</c:v>
                </c:pt>
                <c:pt idx="424">
                  <c:v>#N/A</c:v>
                </c:pt>
                <c:pt idx="425">
                  <c:v>#N/A</c:v>
                </c:pt>
                <c:pt idx="426">
                  <c:v>#N/A</c:v>
                </c:pt>
                <c:pt idx="427">
                  <c:v>#N/A</c:v>
                </c:pt>
                <c:pt idx="428">
                  <c:v>#N/A</c:v>
                </c:pt>
                <c:pt idx="429">
                  <c:v>#N/A</c:v>
                </c:pt>
                <c:pt idx="430">
                  <c:v>#N/A</c:v>
                </c:pt>
                <c:pt idx="431">
                  <c:v>#N/A</c:v>
                </c:pt>
                <c:pt idx="432">
                  <c:v>#N/A</c:v>
                </c:pt>
                <c:pt idx="433">
                  <c:v>#N/A</c:v>
                </c:pt>
                <c:pt idx="434">
                  <c:v>#N/A</c:v>
                </c:pt>
                <c:pt idx="435">
                  <c:v>#N/A</c:v>
                </c:pt>
                <c:pt idx="436">
                  <c:v>#N/A</c:v>
                </c:pt>
                <c:pt idx="437">
                  <c:v>#N/A</c:v>
                </c:pt>
                <c:pt idx="438">
                  <c:v>#N/A</c:v>
                </c:pt>
                <c:pt idx="439">
                  <c:v>#N/A</c:v>
                </c:pt>
                <c:pt idx="440">
                  <c:v>#N/A</c:v>
                </c:pt>
                <c:pt idx="441">
                  <c:v>#N/A</c:v>
                </c:pt>
                <c:pt idx="442">
                  <c:v>#N/A</c:v>
                </c:pt>
                <c:pt idx="443">
                  <c:v>#N/A</c:v>
                </c:pt>
                <c:pt idx="444">
                  <c:v>#N/A</c:v>
                </c:pt>
                <c:pt idx="445">
                  <c:v>#N/A</c:v>
                </c:pt>
                <c:pt idx="446">
                  <c:v>#N/A</c:v>
                </c:pt>
                <c:pt idx="447">
                  <c:v>#N/A</c:v>
                </c:pt>
                <c:pt idx="448">
                  <c:v>#N/A</c:v>
                </c:pt>
                <c:pt idx="449">
                  <c:v>#N/A</c:v>
                </c:pt>
                <c:pt idx="450">
                  <c:v>#N/A</c:v>
                </c:pt>
                <c:pt idx="451">
                  <c:v>#N/A</c:v>
                </c:pt>
                <c:pt idx="452">
                  <c:v>#N/A</c:v>
                </c:pt>
                <c:pt idx="453">
                  <c:v>#N/A</c:v>
                </c:pt>
                <c:pt idx="454">
                  <c:v>#N/A</c:v>
                </c:pt>
                <c:pt idx="455">
                  <c:v>#N/A</c:v>
                </c:pt>
                <c:pt idx="456">
                  <c:v>#N/A</c:v>
                </c:pt>
                <c:pt idx="457">
                  <c:v>#N/A</c:v>
                </c:pt>
                <c:pt idx="458">
                  <c:v>#N/A</c:v>
                </c:pt>
                <c:pt idx="459">
                  <c:v>#N/A</c:v>
                </c:pt>
                <c:pt idx="460">
                  <c:v>#N/A</c:v>
                </c:pt>
                <c:pt idx="461">
                  <c:v>#N/A</c:v>
                </c:pt>
                <c:pt idx="462">
                  <c:v>#N/A</c:v>
                </c:pt>
                <c:pt idx="463">
                  <c:v>#N/A</c:v>
                </c:pt>
                <c:pt idx="464">
                  <c:v>#N/A</c:v>
                </c:pt>
                <c:pt idx="465">
                  <c:v>#N/A</c:v>
                </c:pt>
                <c:pt idx="466">
                  <c:v>#N/A</c:v>
                </c:pt>
                <c:pt idx="467">
                  <c:v>#N/A</c:v>
                </c:pt>
                <c:pt idx="468">
                  <c:v>#N/A</c:v>
                </c:pt>
                <c:pt idx="469">
                  <c:v>#N/A</c:v>
                </c:pt>
                <c:pt idx="470">
                  <c:v>#N/A</c:v>
                </c:pt>
                <c:pt idx="471">
                  <c:v>#N/A</c:v>
                </c:pt>
                <c:pt idx="472">
                  <c:v>#N/A</c:v>
                </c:pt>
                <c:pt idx="473">
                  <c:v>#N/A</c:v>
                </c:pt>
                <c:pt idx="474">
                  <c:v>#N/A</c:v>
                </c:pt>
                <c:pt idx="475">
                  <c:v>#N/A</c:v>
                </c:pt>
                <c:pt idx="476">
                  <c:v>#N/A</c:v>
                </c:pt>
                <c:pt idx="477">
                  <c:v>#N/A</c:v>
                </c:pt>
                <c:pt idx="478">
                  <c:v>#N/A</c:v>
                </c:pt>
                <c:pt idx="479">
                  <c:v>#N/A</c:v>
                </c:pt>
                <c:pt idx="480">
                  <c:v>#N/A</c:v>
                </c:pt>
                <c:pt idx="481">
                  <c:v>#N/A</c:v>
                </c:pt>
                <c:pt idx="482">
                  <c:v>#N/A</c:v>
                </c:pt>
                <c:pt idx="483">
                  <c:v>#N/A</c:v>
                </c:pt>
                <c:pt idx="484">
                  <c:v>#N/A</c:v>
                </c:pt>
                <c:pt idx="485">
                  <c:v>#N/A</c:v>
                </c:pt>
                <c:pt idx="486">
                  <c:v>#N/A</c:v>
                </c:pt>
                <c:pt idx="487">
                  <c:v>#N/A</c:v>
                </c:pt>
                <c:pt idx="488">
                  <c:v>#N/A</c:v>
                </c:pt>
                <c:pt idx="489">
                  <c:v>#N/A</c:v>
                </c:pt>
                <c:pt idx="490">
                  <c:v>#N/A</c:v>
                </c:pt>
                <c:pt idx="491">
                  <c:v>#N/A</c:v>
                </c:pt>
                <c:pt idx="492">
                  <c:v>#N/A</c:v>
                </c:pt>
                <c:pt idx="493">
                  <c:v>#N/A</c:v>
                </c:pt>
                <c:pt idx="494">
                  <c:v>#N/A</c:v>
                </c:pt>
                <c:pt idx="495">
                  <c:v>#N/A</c:v>
                </c:pt>
                <c:pt idx="496">
                  <c:v>#N/A</c:v>
                </c:pt>
                <c:pt idx="497">
                  <c:v>#N/A</c:v>
                </c:pt>
                <c:pt idx="498">
                  <c:v>#N/A</c:v>
                </c:pt>
                <c:pt idx="499">
                  <c:v>#N/A</c:v>
                </c:pt>
                <c:pt idx="500">
                  <c:v>#N/A</c:v>
                </c:pt>
                <c:pt idx="501">
                  <c:v>#N/A</c:v>
                </c:pt>
                <c:pt idx="502">
                  <c:v>#N/A</c:v>
                </c:pt>
                <c:pt idx="503">
                  <c:v>#N/A</c:v>
                </c:pt>
                <c:pt idx="504">
                  <c:v>#N/A</c:v>
                </c:pt>
                <c:pt idx="505">
                  <c:v>#N/A</c:v>
                </c:pt>
                <c:pt idx="506">
                  <c:v>#N/A</c:v>
                </c:pt>
                <c:pt idx="507">
                  <c:v>#N/A</c:v>
                </c:pt>
                <c:pt idx="508">
                  <c:v>#N/A</c:v>
                </c:pt>
                <c:pt idx="509">
                  <c:v>#N/A</c:v>
                </c:pt>
                <c:pt idx="510">
                  <c:v>#N/A</c:v>
                </c:pt>
                <c:pt idx="511">
                  <c:v>#N/A</c:v>
                </c:pt>
                <c:pt idx="512">
                  <c:v>#N/A</c:v>
                </c:pt>
                <c:pt idx="513">
                  <c:v>#N/A</c:v>
                </c:pt>
                <c:pt idx="514">
                  <c:v>#N/A</c:v>
                </c:pt>
                <c:pt idx="515">
                  <c:v>#N/A</c:v>
                </c:pt>
                <c:pt idx="516">
                  <c:v>#N/A</c:v>
                </c:pt>
                <c:pt idx="517">
                  <c:v>#N/A</c:v>
                </c:pt>
                <c:pt idx="518">
                  <c:v>#N/A</c:v>
                </c:pt>
                <c:pt idx="519">
                  <c:v>#N/A</c:v>
                </c:pt>
                <c:pt idx="520">
                  <c:v>#N/A</c:v>
                </c:pt>
                <c:pt idx="521">
                  <c:v>#N/A</c:v>
                </c:pt>
                <c:pt idx="522">
                  <c:v>#N/A</c:v>
                </c:pt>
                <c:pt idx="523">
                  <c:v>#N/A</c:v>
                </c:pt>
                <c:pt idx="524">
                  <c:v>#N/A</c:v>
                </c:pt>
                <c:pt idx="525">
                  <c:v>#N/A</c:v>
                </c:pt>
                <c:pt idx="526">
                  <c:v>#N/A</c:v>
                </c:pt>
                <c:pt idx="527">
                  <c:v>#N/A</c:v>
                </c:pt>
                <c:pt idx="528">
                  <c:v>#N/A</c:v>
                </c:pt>
                <c:pt idx="529">
                  <c:v>#N/A</c:v>
                </c:pt>
                <c:pt idx="530">
                  <c:v>#N/A</c:v>
                </c:pt>
                <c:pt idx="531">
                  <c:v>#N/A</c:v>
                </c:pt>
                <c:pt idx="532">
                  <c:v>#N/A</c:v>
                </c:pt>
                <c:pt idx="533">
                  <c:v>#N/A</c:v>
                </c:pt>
                <c:pt idx="534">
                  <c:v>#N/A</c:v>
                </c:pt>
                <c:pt idx="535">
                  <c:v>#N/A</c:v>
                </c:pt>
                <c:pt idx="536">
                  <c:v>#N/A</c:v>
                </c:pt>
                <c:pt idx="537">
                  <c:v>#N/A</c:v>
                </c:pt>
                <c:pt idx="538">
                  <c:v>#N/A</c:v>
                </c:pt>
                <c:pt idx="539">
                  <c:v>#N/A</c:v>
                </c:pt>
                <c:pt idx="540">
                  <c:v>#N/A</c:v>
                </c:pt>
                <c:pt idx="541">
                  <c:v>#N/A</c:v>
                </c:pt>
                <c:pt idx="542">
                  <c:v>#N/A</c:v>
                </c:pt>
                <c:pt idx="543">
                  <c:v>#N/A</c:v>
                </c:pt>
                <c:pt idx="544">
                  <c:v>#N/A</c:v>
                </c:pt>
                <c:pt idx="545">
                  <c:v>#N/A</c:v>
                </c:pt>
                <c:pt idx="546">
                  <c:v>#N/A</c:v>
                </c:pt>
                <c:pt idx="547">
                  <c:v>#N/A</c:v>
                </c:pt>
                <c:pt idx="548">
                  <c:v>#N/A</c:v>
                </c:pt>
                <c:pt idx="549">
                  <c:v>#N/A</c:v>
                </c:pt>
                <c:pt idx="550">
                  <c:v>#N/A</c:v>
                </c:pt>
                <c:pt idx="551">
                  <c:v>#N/A</c:v>
                </c:pt>
                <c:pt idx="552">
                  <c:v>#N/A</c:v>
                </c:pt>
                <c:pt idx="553">
                  <c:v>#N/A</c:v>
                </c:pt>
                <c:pt idx="554">
                  <c:v>#N/A</c:v>
                </c:pt>
                <c:pt idx="555">
                  <c:v>#N/A</c:v>
                </c:pt>
                <c:pt idx="556">
                  <c:v>#N/A</c:v>
                </c:pt>
                <c:pt idx="557">
                  <c:v>#N/A</c:v>
                </c:pt>
                <c:pt idx="558">
                  <c:v>#N/A</c:v>
                </c:pt>
                <c:pt idx="559">
                  <c:v>#N/A</c:v>
                </c:pt>
                <c:pt idx="560">
                  <c:v>#N/A</c:v>
                </c:pt>
                <c:pt idx="561">
                  <c:v>#N/A</c:v>
                </c:pt>
                <c:pt idx="562">
                  <c:v>#N/A</c:v>
                </c:pt>
                <c:pt idx="563">
                  <c:v>#N/A</c:v>
                </c:pt>
                <c:pt idx="564">
                  <c:v>#N/A</c:v>
                </c:pt>
                <c:pt idx="565">
                  <c:v>#N/A</c:v>
                </c:pt>
                <c:pt idx="566">
                  <c:v>#N/A</c:v>
                </c:pt>
                <c:pt idx="567">
                  <c:v>#N/A</c:v>
                </c:pt>
                <c:pt idx="568">
                  <c:v>#N/A</c:v>
                </c:pt>
                <c:pt idx="569">
                  <c:v>#N/A</c:v>
                </c:pt>
                <c:pt idx="570">
                  <c:v>#N/A</c:v>
                </c:pt>
                <c:pt idx="571">
                  <c:v>#N/A</c:v>
                </c:pt>
                <c:pt idx="572">
                  <c:v>#N/A</c:v>
                </c:pt>
                <c:pt idx="573">
                  <c:v>#N/A</c:v>
                </c:pt>
                <c:pt idx="574">
                  <c:v>#N/A</c:v>
                </c:pt>
                <c:pt idx="575">
                  <c:v>#N/A</c:v>
                </c:pt>
                <c:pt idx="576">
                  <c:v>#N/A</c:v>
                </c:pt>
                <c:pt idx="577">
                  <c:v>#N/A</c:v>
                </c:pt>
                <c:pt idx="578">
                  <c:v>#N/A</c:v>
                </c:pt>
                <c:pt idx="579">
                  <c:v>#N/A</c:v>
                </c:pt>
                <c:pt idx="580">
                  <c:v>#N/A</c:v>
                </c:pt>
                <c:pt idx="581">
                  <c:v>#N/A</c:v>
                </c:pt>
                <c:pt idx="582">
                  <c:v>#N/A</c:v>
                </c:pt>
                <c:pt idx="583">
                  <c:v>#N/A</c:v>
                </c:pt>
                <c:pt idx="584">
                  <c:v>#N/A</c:v>
                </c:pt>
                <c:pt idx="585">
                  <c:v>#N/A</c:v>
                </c:pt>
                <c:pt idx="586">
                  <c:v>#N/A</c:v>
                </c:pt>
                <c:pt idx="587">
                  <c:v>#N/A</c:v>
                </c:pt>
                <c:pt idx="588">
                  <c:v>#N/A</c:v>
                </c:pt>
                <c:pt idx="589">
                  <c:v>#N/A</c:v>
                </c:pt>
                <c:pt idx="590">
                  <c:v>#N/A</c:v>
                </c:pt>
                <c:pt idx="591">
                  <c:v>#N/A</c:v>
                </c:pt>
                <c:pt idx="592">
                  <c:v>#N/A</c:v>
                </c:pt>
                <c:pt idx="593">
                  <c:v>#N/A</c:v>
                </c:pt>
                <c:pt idx="594">
                  <c:v>#N/A</c:v>
                </c:pt>
                <c:pt idx="595">
                  <c:v>#N/A</c:v>
                </c:pt>
                <c:pt idx="596">
                  <c:v>#N/A</c:v>
                </c:pt>
                <c:pt idx="597">
                  <c:v>#N/A</c:v>
                </c:pt>
                <c:pt idx="598">
                  <c:v>#N/A</c:v>
                </c:pt>
                <c:pt idx="599">
                  <c:v>#N/A</c:v>
                </c:pt>
                <c:pt idx="600">
                  <c:v>#N/A</c:v>
                </c:pt>
                <c:pt idx="601">
                  <c:v>#N/A</c:v>
                </c:pt>
                <c:pt idx="602">
                  <c:v>#N/A</c:v>
                </c:pt>
                <c:pt idx="603">
                  <c:v>#N/A</c:v>
                </c:pt>
                <c:pt idx="604">
                  <c:v>#N/A</c:v>
                </c:pt>
                <c:pt idx="605">
                  <c:v>#N/A</c:v>
                </c:pt>
                <c:pt idx="606">
                  <c:v>#N/A</c:v>
                </c:pt>
                <c:pt idx="607">
                  <c:v>#N/A</c:v>
                </c:pt>
                <c:pt idx="608">
                  <c:v>#N/A</c:v>
                </c:pt>
                <c:pt idx="609">
                  <c:v>#N/A</c:v>
                </c:pt>
                <c:pt idx="610">
                  <c:v>#N/A</c:v>
                </c:pt>
                <c:pt idx="611">
                  <c:v>#N/A</c:v>
                </c:pt>
                <c:pt idx="612">
                  <c:v>#N/A</c:v>
                </c:pt>
                <c:pt idx="613">
                  <c:v>#N/A</c:v>
                </c:pt>
                <c:pt idx="614">
                  <c:v>#N/A</c:v>
                </c:pt>
                <c:pt idx="615">
                  <c:v>#N/A</c:v>
                </c:pt>
                <c:pt idx="616">
                  <c:v>#N/A</c:v>
                </c:pt>
                <c:pt idx="617">
                  <c:v>#N/A</c:v>
                </c:pt>
                <c:pt idx="618">
                  <c:v>#N/A</c:v>
                </c:pt>
                <c:pt idx="619">
                  <c:v>#N/A</c:v>
                </c:pt>
                <c:pt idx="620">
                  <c:v>#N/A</c:v>
                </c:pt>
                <c:pt idx="621">
                  <c:v>#N/A</c:v>
                </c:pt>
                <c:pt idx="622">
                  <c:v>#N/A</c:v>
                </c:pt>
                <c:pt idx="623">
                  <c:v>#N/A</c:v>
                </c:pt>
                <c:pt idx="624">
                  <c:v>#N/A</c:v>
                </c:pt>
                <c:pt idx="625">
                  <c:v>#N/A</c:v>
                </c:pt>
                <c:pt idx="626">
                  <c:v>#N/A</c:v>
                </c:pt>
                <c:pt idx="627">
                  <c:v>#N/A</c:v>
                </c:pt>
                <c:pt idx="628">
                  <c:v>#N/A</c:v>
                </c:pt>
                <c:pt idx="629">
                  <c:v>#N/A</c:v>
                </c:pt>
                <c:pt idx="630">
                  <c:v>#N/A</c:v>
                </c:pt>
                <c:pt idx="631">
                  <c:v>#N/A</c:v>
                </c:pt>
                <c:pt idx="632">
                  <c:v>#N/A</c:v>
                </c:pt>
                <c:pt idx="633">
                  <c:v>#N/A</c:v>
                </c:pt>
                <c:pt idx="634">
                  <c:v>#N/A</c:v>
                </c:pt>
                <c:pt idx="635">
                  <c:v>#N/A</c:v>
                </c:pt>
                <c:pt idx="636">
                  <c:v>#N/A</c:v>
                </c:pt>
                <c:pt idx="637">
                  <c:v>#N/A</c:v>
                </c:pt>
                <c:pt idx="638">
                  <c:v>#N/A</c:v>
                </c:pt>
                <c:pt idx="639">
                  <c:v>#N/A</c:v>
                </c:pt>
                <c:pt idx="640">
                  <c:v>#N/A</c:v>
                </c:pt>
                <c:pt idx="641">
                  <c:v>#N/A</c:v>
                </c:pt>
                <c:pt idx="642">
                  <c:v>#N/A</c:v>
                </c:pt>
                <c:pt idx="643">
                  <c:v>#N/A</c:v>
                </c:pt>
                <c:pt idx="644">
                  <c:v>#N/A</c:v>
                </c:pt>
                <c:pt idx="645">
                  <c:v>#N/A</c:v>
                </c:pt>
                <c:pt idx="646">
                  <c:v>#N/A</c:v>
                </c:pt>
                <c:pt idx="647">
                  <c:v>#N/A</c:v>
                </c:pt>
                <c:pt idx="648">
                  <c:v>#N/A</c:v>
                </c:pt>
                <c:pt idx="649">
                  <c:v>#N/A</c:v>
                </c:pt>
                <c:pt idx="650">
                  <c:v>#N/A</c:v>
                </c:pt>
                <c:pt idx="651">
                  <c:v>#N/A</c:v>
                </c:pt>
                <c:pt idx="652">
                  <c:v>#N/A</c:v>
                </c:pt>
                <c:pt idx="653">
                  <c:v>#N/A</c:v>
                </c:pt>
                <c:pt idx="654">
                  <c:v>#N/A</c:v>
                </c:pt>
                <c:pt idx="655">
                  <c:v>#N/A</c:v>
                </c:pt>
                <c:pt idx="656">
                  <c:v>#N/A</c:v>
                </c:pt>
                <c:pt idx="657">
                  <c:v>#N/A</c:v>
                </c:pt>
                <c:pt idx="658">
                  <c:v>#N/A</c:v>
                </c:pt>
                <c:pt idx="659">
                  <c:v>#N/A</c:v>
                </c:pt>
                <c:pt idx="660">
                  <c:v>#N/A</c:v>
                </c:pt>
                <c:pt idx="661">
                  <c:v>#N/A</c:v>
                </c:pt>
                <c:pt idx="662">
                  <c:v>#N/A</c:v>
                </c:pt>
                <c:pt idx="663">
                  <c:v>#N/A</c:v>
                </c:pt>
                <c:pt idx="664">
                  <c:v>#N/A</c:v>
                </c:pt>
                <c:pt idx="665">
                  <c:v>#N/A</c:v>
                </c:pt>
                <c:pt idx="666">
                  <c:v>#N/A</c:v>
                </c:pt>
                <c:pt idx="667">
                  <c:v>#N/A</c:v>
                </c:pt>
                <c:pt idx="668">
                  <c:v>#N/A</c:v>
                </c:pt>
                <c:pt idx="669">
                  <c:v>#N/A</c:v>
                </c:pt>
                <c:pt idx="670">
                  <c:v>#N/A</c:v>
                </c:pt>
                <c:pt idx="671">
                  <c:v>#N/A</c:v>
                </c:pt>
                <c:pt idx="672">
                  <c:v>#N/A</c:v>
                </c:pt>
                <c:pt idx="673">
                  <c:v>#N/A</c:v>
                </c:pt>
                <c:pt idx="674">
                  <c:v>#N/A</c:v>
                </c:pt>
                <c:pt idx="675">
                  <c:v>#N/A</c:v>
                </c:pt>
                <c:pt idx="676">
                  <c:v>#N/A</c:v>
                </c:pt>
                <c:pt idx="677">
                  <c:v>#N/A</c:v>
                </c:pt>
                <c:pt idx="678">
                  <c:v>#N/A</c:v>
                </c:pt>
                <c:pt idx="679">
                  <c:v>#N/A</c:v>
                </c:pt>
                <c:pt idx="680">
                  <c:v>#N/A</c:v>
                </c:pt>
                <c:pt idx="681">
                  <c:v>#N/A</c:v>
                </c:pt>
                <c:pt idx="682">
                  <c:v>#N/A</c:v>
                </c:pt>
                <c:pt idx="683">
                  <c:v>#N/A</c:v>
                </c:pt>
                <c:pt idx="684">
                  <c:v>#N/A</c:v>
                </c:pt>
                <c:pt idx="685">
                  <c:v>#N/A</c:v>
                </c:pt>
                <c:pt idx="686">
                  <c:v>#N/A</c:v>
                </c:pt>
                <c:pt idx="687">
                  <c:v>#N/A</c:v>
                </c:pt>
                <c:pt idx="688">
                  <c:v>#N/A</c:v>
                </c:pt>
                <c:pt idx="689">
                  <c:v>#N/A</c:v>
                </c:pt>
                <c:pt idx="690">
                  <c:v>#N/A</c:v>
                </c:pt>
                <c:pt idx="691">
                  <c:v>#N/A</c:v>
                </c:pt>
                <c:pt idx="692">
                  <c:v>#N/A</c:v>
                </c:pt>
                <c:pt idx="693">
                  <c:v>#N/A</c:v>
                </c:pt>
                <c:pt idx="694">
                  <c:v>#N/A</c:v>
                </c:pt>
                <c:pt idx="695">
                  <c:v>#N/A</c:v>
                </c:pt>
                <c:pt idx="696">
                  <c:v>#N/A</c:v>
                </c:pt>
                <c:pt idx="697">
                  <c:v>#N/A</c:v>
                </c:pt>
                <c:pt idx="698">
                  <c:v>#N/A</c:v>
                </c:pt>
                <c:pt idx="699">
                  <c:v>#N/A</c:v>
                </c:pt>
                <c:pt idx="700">
                  <c:v>#N/A</c:v>
                </c:pt>
                <c:pt idx="701">
                  <c:v>#N/A</c:v>
                </c:pt>
                <c:pt idx="702">
                  <c:v>#N/A</c:v>
                </c:pt>
                <c:pt idx="703">
                  <c:v>#N/A</c:v>
                </c:pt>
                <c:pt idx="704">
                  <c:v>#N/A</c:v>
                </c:pt>
                <c:pt idx="705">
                  <c:v>#N/A</c:v>
                </c:pt>
                <c:pt idx="706">
                  <c:v>#N/A</c:v>
                </c:pt>
                <c:pt idx="707">
                  <c:v>#N/A</c:v>
                </c:pt>
                <c:pt idx="708">
                  <c:v>#N/A</c:v>
                </c:pt>
                <c:pt idx="709">
                  <c:v>#N/A</c:v>
                </c:pt>
                <c:pt idx="710">
                  <c:v>#N/A</c:v>
                </c:pt>
                <c:pt idx="711">
                  <c:v>#N/A</c:v>
                </c:pt>
                <c:pt idx="712">
                  <c:v>#N/A</c:v>
                </c:pt>
                <c:pt idx="713">
                  <c:v>#N/A</c:v>
                </c:pt>
                <c:pt idx="714">
                  <c:v>#N/A</c:v>
                </c:pt>
                <c:pt idx="715">
                  <c:v>#N/A</c:v>
                </c:pt>
                <c:pt idx="716">
                  <c:v>#N/A</c:v>
                </c:pt>
                <c:pt idx="717">
                  <c:v>#N/A</c:v>
                </c:pt>
                <c:pt idx="718">
                  <c:v>#N/A</c:v>
                </c:pt>
                <c:pt idx="719">
                  <c:v>#N/A</c:v>
                </c:pt>
                <c:pt idx="720">
                  <c:v>#N/A</c:v>
                </c:pt>
                <c:pt idx="721">
                  <c:v>#N/A</c:v>
                </c:pt>
                <c:pt idx="722">
                  <c:v>#N/A</c:v>
                </c:pt>
                <c:pt idx="723">
                  <c:v>#N/A</c:v>
                </c:pt>
                <c:pt idx="724">
                  <c:v>#N/A</c:v>
                </c:pt>
                <c:pt idx="725">
                  <c:v>#N/A</c:v>
                </c:pt>
                <c:pt idx="726">
                  <c:v>#N/A</c:v>
                </c:pt>
                <c:pt idx="727">
                  <c:v>#N/A</c:v>
                </c:pt>
                <c:pt idx="728">
                  <c:v>#N/A</c:v>
                </c:pt>
                <c:pt idx="729">
                  <c:v>#N/A</c:v>
                </c:pt>
                <c:pt idx="730">
                  <c:v>#N/A</c:v>
                </c:pt>
                <c:pt idx="731">
                  <c:v>#N/A</c:v>
                </c:pt>
                <c:pt idx="732">
                  <c:v>#N/A</c:v>
                </c:pt>
                <c:pt idx="733">
                  <c:v>#N/A</c:v>
                </c:pt>
                <c:pt idx="734">
                  <c:v>#N/A</c:v>
                </c:pt>
                <c:pt idx="735">
                  <c:v>#N/A</c:v>
                </c:pt>
                <c:pt idx="736">
                  <c:v>#N/A</c:v>
                </c:pt>
                <c:pt idx="737">
                  <c:v>#N/A</c:v>
                </c:pt>
                <c:pt idx="738">
                  <c:v>#N/A</c:v>
                </c:pt>
                <c:pt idx="739">
                  <c:v>#N/A</c:v>
                </c:pt>
                <c:pt idx="740">
                  <c:v>#N/A</c:v>
                </c:pt>
                <c:pt idx="741">
                  <c:v>#N/A</c:v>
                </c:pt>
                <c:pt idx="742">
                  <c:v>#N/A</c:v>
                </c:pt>
                <c:pt idx="743">
                  <c:v>#N/A</c:v>
                </c:pt>
                <c:pt idx="744">
                  <c:v>#N/A</c:v>
                </c:pt>
                <c:pt idx="745">
                  <c:v>#N/A</c:v>
                </c:pt>
                <c:pt idx="746">
                  <c:v>#N/A</c:v>
                </c:pt>
                <c:pt idx="747">
                  <c:v>#N/A</c:v>
                </c:pt>
                <c:pt idx="748">
                  <c:v>#N/A</c:v>
                </c:pt>
                <c:pt idx="749">
                  <c:v>#N/A</c:v>
                </c:pt>
                <c:pt idx="750">
                  <c:v>#N/A</c:v>
                </c:pt>
                <c:pt idx="751">
                  <c:v>#N/A</c:v>
                </c:pt>
                <c:pt idx="752">
                  <c:v>#N/A</c:v>
                </c:pt>
                <c:pt idx="753">
                  <c:v>#N/A</c:v>
                </c:pt>
                <c:pt idx="754">
                  <c:v>#N/A</c:v>
                </c:pt>
                <c:pt idx="755">
                  <c:v>#N/A</c:v>
                </c:pt>
                <c:pt idx="756">
                  <c:v>#N/A</c:v>
                </c:pt>
                <c:pt idx="757">
                  <c:v>#N/A</c:v>
                </c:pt>
                <c:pt idx="758">
                  <c:v>#N/A</c:v>
                </c:pt>
                <c:pt idx="759">
                  <c:v>#N/A</c:v>
                </c:pt>
                <c:pt idx="760">
                  <c:v>#N/A</c:v>
                </c:pt>
                <c:pt idx="761">
                  <c:v>#N/A</c:v>
                </c:pt>
                <c:pt idx="762">
                  <c:v>#N/A</c:v>
                </c:pt>
                <c:pt idx="763">
                  <c:v>#N/A</c:v>
                </c:pt>
                <c:pt idx="764">
                  <c:v>#N/A</c:v>
                </c:pt>
                <c:pt idx="765">
                  <c:v>#N/A</c:v>
                </c:pt>
                <c:pt idx="766">
                  <c:v>#N/A</c:v>
                </c:pt>
                <c:pt idx="767">
                  <c:v>#N/A</c:v>
                </c:pt>
                <c:pt idx="768">
                  <c:v>#N/A</c:v>
                </c:pt>
                <c:pt idx="769">
                  <c:v>#N/A</c:v>
                </c:pt>
                <c:pt idx="770">
                  <c:v>#N/A</c:v>
                </c:pt>
                <c:pt idx="771">
                  <c:v>#N/A</c:v>
                </c:pt>
                <c:pt idx="772">
                  <c:v>#N/A</c:v>
                </c:pt>
                <c:pt idx="773">
                  <c:v>#N/A</c:v>
                </c:pt>
                <c:pt idx="774">
                  <c:v>#N/A</c:v>
                </c:pt>
                <c:pt idx="775">
                  <c:v>#N/A</c:v>
                </c:pt>
                <c:pt idx="776">
                  <c:v>#N/A</c:v>
                </c:pt>
                <c:pt idx="777">
                  <c:v>#N/A</c:v>
                </c:pt>
                <c:pt idx="778">
                  <c:v>#N/A</c:v>
                </c:pt>
                <c:pt idx="779">
                  <c:v>#N/A</c:v>
                </c:pt>
                <c:pt idx="780">
                  <c:v>#N/A</c:v>
                </c:pt>
                <c:pt idx="781">
                  <c:v>#N/A</c:v>
                </c:pt>
                <c:pt idx="782">
                  <c:v>#N/A</c:v>
                </c:pt>
                <c:pt idx="783">
                  <c:v>#N/A</c:v>
                </c:pt>
                <c:pt idx="784">
                  <c:v>#N/A</c:v>
                </c:pt>
                <c:pt idx="785">
                  <c:v>#N/A</c:v>
                </c:pt>
                <c:pt idx="786">
                  <c:v>#N/A</c:v>
                </c:pt>
                <c:pt idx="787">
                  <c:v>#N/A</c:v>
                </c:pt>
                <c:pt idx="788">
                  <c:v>#N/A</c:v>
                </c:pt>
                <c:pt idx="789">
                  <c:v>#N/A</c:v>
                </c:pt>
                <c:pt idx="790">
                  <c:v>#N/A</c:v>
                </c:pt>
                <c:pt idx="791">
                  <c:v>#N/A</c:v>
                </c:pt>
                <c:pt idx="792">
                  <c:v>#N/A</c:v>
                </c:pt>
                <c:pt idx="793">
                  <c:v>#N/A</c:v>
                </c:pt>
                <c:pt idx="794">
                  <c:v>#N/A</c:v>
                </c:pt>
                <c:pt idx="795">
                  <c:v>#N/A</c:v>
                </c:pt>
                <c:pt idx="796">
                  <c:v>#N/A</c:v>
                </c:pt>
                <c:pt idx="797">
                  <c:v>#N/A</c:v>
                </c:pt>
                <c:pt idx="798">
                  <c:v>#N/A</c:v>
                </c:pt>
                <c:pt idx="799">
                  <c:v>#N/A</c:v>
                </c:pt>
                <c:pt idx="800">
                  <c:v>#N/A</c:v>
                </c:pt>
                <c:pt idx="801">
                  <c:v>#N/A</c:v>
                </c:pt>
                <c:pt idx="802">
                  <c:v>#N/A</c:v>
                </c:pt>
                <c:pt idx="803">
                  <c:v>#N/A</c:v>
                </c:pt>
                <c:pt idx="804">
                  <c:v>#N/A</c:v>
                </c:pt>
                <c:pt idx="805">
                  <c:v>#N/A</c:v>
                </c:pt>
                <c:pt idx="806">
                  <c:v>#N/A</c:v>
                </c:pt>
                <c:pt idx="807">
                  <c:v>#N/A</c:v>
                </c:pt>
                <c:pt idx="808">
                  <c:v>#N/A</c:v>
                </c:pt>
                <c:pt idx="809">
                  <c:v>#N/A</c:v>
                </c:pt>
                <c:pt idx="810">
                  <c:v>#N/A</c:v>
                </c:pt>
                <c:pt idx="811">
                  <c:v>#N/A</c:v>
                </c:pt>
                <c:pt idx="812">
                  <c:v>#N/A</c:v>
                </c:pt>
                <c:pt idx="813">
                  <c:v>#N/A</c:v>
                </c:pt>
                <c:pt idx="814">
                  <c:v>#N/A</c:v>
                </c:pt>
                <c:pt idx="815">
                  <c:v>#N/A</c:v>
                </c:pt>
                <c:pt idx="816">
                  <c:v>#N/A</c:v>
                </c:pt>
                <c:pt idx="817">
                  <c:v>#N/A</c:v>
                </c:pt>
                <c:pt idx="818">
                  <c:v>#N/A</c:v>
                </c:pt>
                <c:pt idx="819">
                  <c:v>#N/A</c:v>
                </c:pt>
                <c:pt idx="820">
                  <c:v>#N/A</c:v>
                </c:pt>
                <c:pt idx="821">
                  <c:v>#N/A</c:v>
                </c:pt>
                <c:pt idx="822">
                  <c:v>#N/A</c:v>
                </c:pt>
                <c:pt idx="823">
                  <c:v>#N/A</c:v>
                </c:pt>
                <c:pt idx="824">
                  <c:v>#N/A</c:v>
                </c:pt>
                <c:pt idx="825">
                  <c:v>#N/A</c:v>
                </c:pt>
                <c:pt idx="826">
                  <c:v>#N/A</c:v>
                </c:pt>
                <c:pt idx="827">
                  <c:v>#N/A</c:v>
                </c:pt>
                <c:pt idx="828">
                  <c:v>#N/A</c:v>
                </c:pt>
                <c:pt idx="829">
                  <c:v>#N/A</c:v>
                </c:pt>
                <c:pt idx="830">
                  <c:v>#N/A</c:v>
                </c:pt>
                <c:pt idx="831">
                  <c:v>#N/A</c:v>
                </c:pt>
                <c:pt idx="832">
                  <c:v>#N/A</c:v>
                </c:pt>
                <c:pt idx="833">
                  <c:v>#N/A</c:v>
                </c:pt>
                <c:pt idx="834">
                  <c:v>#N/A</c:v>
                </c:pt>
                <c:pt idx="835">
                  <c:v>#N/A</c:v>
                </c:pt>
                <c:pt idx="836">
                  <c:v>#N/A</c:v>
                </c:pt>
                <c:pt idx="837">
                  <c:v>#N/A</c:v>
                </c:pt>
                <c:pt idx="838">
                  <c:v>#N/A</c:v>
                </c:pt>
                <c:pt idx="839">
                  <c:v>#N/A</c:v>
                </c:pt>
                <c:pt idx="840">
                  <c:v>#N/A</c:v>
                </c:pt>
                <c:pt idx="841">
                  <c:v>#N/A</c:v>
                </c:pt>
                <c:pt idx="842">
                  <c:v>#N/A</c:v>
                </c:pt>
                <c:pt idx="843">
                  <c:v>#N/A</c:v>
                </c:pt>
                <c:pt idx="844">
                  <c:v>#N/A</c:v>
                </c:pt>
                <c:pt idx="845">
                  <c:v>#N/A</c:v>
                </c:pt>
                <c:pt idx="846">
                  <c:v>#N/A</c:v>
                </c:pt>
                <c:pt idx="847">
                  <c:v>#N/A</c:v>
                </c:pt>
                <c:pt idx="848">
                  <c:v>#N/A</c:v>
                </c:pt>
                <c:pt idx="849">
                  <c:v>#N/A</c:v>
                </c:pt>
                <c:pt idx="850">
                  <c:v>#N/A</c:v>
                </c:pt>
                <c:pt idx="851">
                  <c:v>#N/A</c:v>
                </c:pt>
                <c:pt idx="852">
                  <c:v>#N/A</c:v>
                </c:pt>
                <c:pt idx="853">
                  <c:v>#N/A</c:v>
                </c:pt>
                <c:pt idx="854">
                  <c:v>#N/A</c:v>
                </c:pt>
                <c:pt idx="855">
                  <c:v>#N/A</c:v>
                </c:pt>
                <c:pt idx="856">
                  <c:v>#N/A</c:v>
                </c:pt>
                <c:pt idx="857">
                  <c:v>#N/A</c:v>
                </c:pt>
                <c:pt idx="858">
                  <c:v>#N/A</c:v>
                </c:pt>
                <c:pt idx="859">
                  <c:v>#N/A</c:v>
                </c:pt>
                <c:pt idx="860">
                  <c:v>#N/A</c:v>
                </c:pt>
                <c:pt idx="861">
                  <c:v>#N/A</c:v>
                </c:pt>
                <c:pt idx="862">
                  <c:v>#N/A</c:v>
                </c:pt>
                <c:pt idx="863">
                  <c:v>#N/A</c:v>
                </c:pt>
                <c:pt idx="864">
                  <c:v>#N/A</c:v>
                </c:pt>
                <c:pt idx="865">
                  <c:v>#N/A</c:v>
                </c:pt>
                <c:pt idx="866">
                  <c:v>#N/A</c:v>
                </c:pt>
                <c:pt idx="867">
                  <c:v>#N/A</c:v>
                </c:pt>
                <c:pt idx="868">
                  <c:v>#N/A</c:v>
                </c:pt>
                <c:pt idx="869">
                  <c:v>#N/A</c:v>
                </c:pt>
                <c:pt idx="870">
                  <c:v>#N/A</c:v>
                </c:pt>
                <c:pt idx="871">
                  <c:v>#N/A</c:v>
                </c:pt>
                <c:pt idx="872">
                  <c:v>#N/A</c:v>
                </c:pt>
                <c:pt idx="873">
                  <c:v>#N/A</c:v>
                </c:pt>
                <c:pt idx="874">
                  <c:v>#N/A</c:v>
                </c:pt>
                <c:pt idx="875">
                  <c:v>#N/A</c:v>
                </c:pt>
                <c:pt idx="876">
                  <c:v>#N/A</c:v>
                </c:pt>
                <c:pt idx="877">
                  <c:v>#N/A</c:v>
                </c:pt>
                <c:pt idx="878">
                  <c:v>#N/A</c:v>
                </c:pt>
                <c:pt idx="879">
                  <c:v>#N/A</c:v>
                </c:pt>
                <c:pt idx="880">
                  <c:v>#N/A</c:v>
                </c:pt>
                <c:pt idx="881">
                  <c:v>#N/A</c:v>
                </c:pt>
                <c:pt idx="882">
                  <c:v>#N/A</c:v>
                </c:pt>
                <c:pt idx="883">
                  <c:v>#N/A</c:v>
                </c:pt>
                <c:pt idx="884">
                  <c:v>#N/A</c:v>
                </c:pt>
                <c:pt idx="885">
                  <c:v>#N/A</c:v>
                </c:pt>
                <c:pt idx="886">
                  <c:v>#N/A</c:v>
                </c:pt>
                <c:pt idx="887">
                  <c:v>#N/A</c:v>
                </c:pt>
                <c:pt idx="888">
                  <c:v>#N/A</c:v>
                </c:pt>
                <c:pt idx="889">
                  <c:v>#N/A</c:v>
                </c:pt>
                <c:pt idx="890">
                  <c:v>#N/A</c:v>
                </c:pt>
                <c:pt idx="891">
                  <c:v>#N/A</c:v>
                </c:pt>
                <c:pt idx="892">
                  <c:v>#N/A</c:v>
                </c:pt>
                <c:pt idx="893">
                  <c:v>#N/A</c:v>
                </c:pt>
                <c:pt idx="894">
                  <c:v>#N/A</c:v>
                </c:pt>
                <c:pt idx="895">
                  <c:v>#N/A</c:v>
                </c:pt>
                <c:pt idx="896">
                  <c:v>#N/A</c:v>
                </c:pt>
                <c:pt idx="897">
                  <c:v>#N/A</c:v>
                </c:pt>
                <c:pt idx="898">
                  <c:v>#N/A</c:v>
                </c:pt>
                <c:pt idx="899">
                  <c:v>#N/A</c:v>
                </c:pt>
                <c:pt idx="900">
                  <c:v>#N/A</c:v>
                </c:pt>
                <c:pt idx="901">
                  <c:v>#N/A</c:v>
                </c:pt>
                <c:pt idx="902">
                  <c:v>#N/A</c:v>
                </c:pt>
                <c:pt idx="903">
                  <c:v>#N/A</c:v>
                </c:pt>
                <c:pt idx="904">
                  <c:v>#N/A</c:v>
                </c:pt>
                <c:pt idx="905">
                  <c:v>#N/A</c:v>
                </c:pt>
                <c:pt idx="906">
                  <c:v>#N/A</c:v>
                </c:pt>
                <c:pt idx="907">
                  <c:v>#N/A</c:v>
                </c:pt>
                <c:pt idx="908">
                  <c:v>#N/A</c:v>
                </c:pt>
                <c:pt idx="909">
                  <c:v>#N/A</c:v>
                </c:pt>
                <c:pt idx="910">
                  <c:v>#N/A</c:v>
                </c:pt>
                <c:pt idx="911">
                  <c:v>#N/A</c:v>
                </c:pt>
                <c:pt idx="912">
                  <c:v>#N/A</c:v>
                </c:pt>
                <c:pt idx="913">
                  <c:v>#N/A</c:v>
                </c:pt>
                <c:pt idx="914">
                  <c:v>#N/A</c:v>
                </c:pt>
                <c:pt idx="915">
                  <c:v>#N/A</c:v>
                </c:pt>
                <c:pt idx="916">
                  <c:v>#N/A</c:v>
                </c:pt>
                <c:pt idx="917">
                  <c:v>#N/A</c:v>
                </c:pt>
                <c:pt idx="918">
                  <c:v>#N/A</c:v>
                </c:pt>
                <c:pt idx="919">
                  <c:v>#N/A</c:v>
                </c:pt>
                <c:pt idx="920">
                  <c:v>#N/A</c:v>
                </c:pt>
                <c:pt idx="921">
                  <c:v>#N/A</c:v>
                </c:pt>
                <c:pt idx="922">
                  <c:v>#N/A</c:v>
                </c:pt>
                <c:pt idx="923">
                  <c:v>#N/A</c:v>
                </c:pt>
                <c:pt idx="924">
                  <c:v>#N/A</c:v>
                </c:pt>
                <c:pt idx="925">
                  <c:v>#N/A</c:v>
                </c:pt>
                <c:pt idx="926">
                  <c:v>#N/A</c:v>
                </c:pt>
                <c:pt idx="927">
                  <c:v>#N/A</c:v>
                </c:pt>
                <c:pt idx="928">
                  <c:v>#N/A</c:v>
                </c:pt>
                <c:pt idx="929">
                  <c:v>#N/A</c:v>
                </c:pt>
                <c:pt idx="930">
                  <c:v>#N/A</c:v>
                </c:pt>
                <c:pt idx="931">
                  <c:v>#N/A</c:v>
                </c:pt>
                <c:pt idx="932">
                  <c:v>#N/A</c:v>
                </c:pt>
                <c:pt idx="933">
                  <c:v>#N/A</c:v>
                </c:pt>
                <c:pt idx="934">
                  <c:v>#N/A</c:v>
                </c:pt>
                <c:pt idx="935">
                  <c:v>#N/A</c:v>
                </c:pt>
                <c:pt idx="936">
                  <c:v>#N/A</c:v>
                </c:pt>
                <c:pt idx="937">
                  <c:v>#N/A</c:v>
                </c:pt>
                <c:pt idx="938">
                  <c:v>#N/A</c:v>
                </c:pt>
                <c:pt idx="939">
                  <c:v>#N/A</c:v>
                </c:pt>
                <c:pt idx="940">
                  <c:v>#N/A</c:v>
                </c:pt>
                <c:pt idx="941">
                  <c:v>#N/A</c:v>
                </c:pt>
                <c:pt idx="942">
                  <c:v>#N/A</c:v>
                </c:pt>
                <c:pt idx="943">
                  <c:v>#N/A</c:v>
                </c:pt>
                <c:pt idx="944">
                  <c:v>#N/A</c:v>
                </c:pt>
                <c:pt idx="945">
                  <c:v>#N/A</c:v>
                </c:pt>
                <c:pt idx="946">
                  <c:v>#N/A</c:v>
                </c:pt>
                <c:pt idx="947">
                  <c:v>#N/A</c:v>
                </c:pt>
                <c:pt idx="948">
                  <c:v>#N/A</c:v>
                </c:pt>
                <c:pt idx="949">
                  <c:v>#N/A</c:v>
                </c:pt>
                <c:pt idx="950">
                  <c:v>#N/A</c:v>
                </c:pt>
                <c:pt idx="951">
                  <c:v>#N/A</c:v>
                </c:pt>
                <c:pt idx="952">
                  <c:v>#N/A</c:v>
                </c:pt>
                <c:pt idx="953">
                  <c:v>#N/A</c:v>
                </c:pt>
                <c:pt idx="954">
                  <c:v>#N/A</c:v>
                </c:pt>
                <c:pt idx="955">
                  <c:v>#N/A</c:v>
                </c:pt>
                <c:pt idx="956">
                  <c:v>#N/A</c:v>
                </c:pt>
                <c:pt idx="957">
                  <c:v>#N/A</c:v>
                </c:pt>
                <c:pt idx="958">
                  <c:v>#N/A</c:v>
                </c:pt>
                <c:pt idx="959">
                  <c:v>#N/A</c:v>
                </c:pt>
                <c:pt idx="960">
                  <c:v>#N/A</c:v>
                </c:pt>
                <c:pt idx="961">
                  <c:v>#N/A</c:v>
                </c:pt>
                <c:pt idx="962">
                  <c:v>#N/A</c:v>
                </c:pt>
                <c:pt idx="963">
                  <c:v>#N/A</c:v>
                </c:pt>
                <c:pt idx="964">
                  <c:v>#N/A</c:v>
                </c:pt>
                <c:pt idx="965">
                  <c:v>#N/A</c:v>
                </c:pt>
                <c:pt idx="966">
                  <c:v>#N/A</c:v>
                </c:pt>
                <c:pt idx="967">
                  <c:v>#N/A</c:v>
                </c:pt>
                <c:pt idx="968">
                  <c:v>#N/A</c:v>
                </c:pt>
                <c:pt idx="969">
                  <c:v>#N/A</c:v>
                </c:pt>
                <c:pt idx="970">
                  <c:v>#N/A</c:v>
                </c:pt>
                <c:pt idx="971">
                  <c:v>#N/A</c:v>
                </c:pt>
                <c:pt idx="972">
                  <c:v>#N/A</c:v>
                </c:pt>
                <c:pt idx="973">
                  <c:v>#N/A</c:v>
                </c:pt>
                <c:pt idx="974">
                  <c:v>#N/A</c:v>
                </c:pt>
                <c:pt idx="975">
                  <c:v>#N/A</c:v>
                </c:pt>
                <c:pt idx="976">
                  <c:v>#N/A</c:v>
                </c:pt>
                <c:pt idx="977">
                  <c:v>#N/A</c:v>
                </c:pt>
                <c:pt idx="978">
                  <c:v>#N/A</c:v>
                </c:pt>
                <c:pt idx="979">
                  <c:v>#N/A</c:v>
                </c:pt>
                <c:pt idx="980">
                  <c:v>#N/A</c:v>
                </c:pt>
                <c:pt idx="981">
                  <c:v>#N/A</c:v>
                </c:pt>
                <c:pt idx="982">
                  <c:v>#N/A</c:v>
                </c:pt>
                <c:pt idx="983">
                  <c:v>#N/A</c:v>
                </c:pt>
                <c:pt idx="984">
                  <c:v>#N/A</c:v>
                </c:pt>
                <c:pt idx="985">
                  <c:v>#N/A</c:v>
                </c:pt>
                <c:pt idx="986">
                  <c:v>#N/A</c:v>
                </c:pt>
                <c:pt idx="987">
                  <c:v>#N/A</c:v>
                </c:pt>
                <c:pt idx="988">
                  <c:v>#N/A</c:v>
                </c:pt>
                <c:pt idx="989">
                  <c:v>#N/A</c:v>
                </c:pt>
                <c:pt idx="990">
                  <c:v>#N/A</c:v>
                </c:pt>
                <c:pt idx="991">
                  <c:v>#N/A</c:v>
                </c:pt>
                <c:pt idx="992">
                  <c:v>#N/A</c:v>
                </c:pt>
                <c:pt idx="993">
                  <c:v>#N/A</c:v>
                </c:pt>
                <c:pt idx="994">
                  <c:v>#N/A</c:v>
                </c:pt>
                <c:pt idx="995">
                  <c:v>#N/A</c:v>
                </c:pt>
                <c:pt idx="996">
                  <c:v>#N/A</c:v>
                </c:pt>
                <c:pt idx="997">
                  <c:v>#N/A</c:v>
                </c:pt>
                <c:pt idx="998">
                  <c:v>#N/A</c:v>
                </c:pt>
                <c:pt idx="999">
                  <c:v>#N/A</c:v>
                </c:pt>
                <c:pt idx="1000">
                  <c:v>#N/A</c:v>
                </c:pt>
                <c:pt idx="1001">
                  <c:v>#N/A</c:v>
                </c:pt>
                <c:pt idx="1002">
                  <c:v>#N/A</c:v>
                </c:pt>
                <c:pt idx="1003">
                  <c:v>#N/A</c:v>
                </c:pt>
                <c:pt idx="1004">
                  <c:v>#N/A</c:v>
                </c:pt>
                <c:pt idx="1005">
                  <c:v>#N/A</c:v>
                </c:pt>
                <c:pt idx="1006">
                  <c:v>#N/A</c:v>
                </c:pt>
                <c:pt idx="1007">
                  <c:v>#N/A</c:v>
                </c:pt>
                <c:pt idx="1008">
                  <c:v>#N/A</c:v>
                </c:pt>
                <c:pt idx="1009">
                  <c:v>#N/A</c:v>
                </c:pt>
                <c:pt idx="1010">
                  <c:v>#N/A</c:v>
                </c:pt>
                <c:pt idx="1011">
                  <c:v>#N/A</c:v>
                </c:pt>
                <c:pt idx="1012">
                  <c:v>#N/A</c:v>
                </c:pt>
                <c:pt idx="1013">
                  <c:v>#N/A</c:v>
                </c:pt>
                <c:pt idx="1014">
                  <c:v>#N/A</c:v>
                </c:pt>
                <c:pt idx="1015">
                  <c:v>#N/A</c:v>
                </c:pt>
                <c:pt idx="1016">
                  <c:v>#N/A</c:v>
                </c:pt>
                <c:pt idx="1017">
                  <c:v>#N/A</c:v>
                </c:pt>
                <c:pt idx="1018">
                  <c:v>#N/A</c:v>
                </c:pt>
                <c:pt idx="1019">
                  <c:v>#N/A</c:v>
                </c:pt>
                <c:pt idx="1020">
                  <c:v>#N/A</c:v>
                </c:pt>
                <c:pt idx="1021">
                  <c:v>#N/A</c:v>
                </c:pt>
                <c:pt idx="1022">
                  <c:v>#N/A</c:v>
                </c:pt>
                <c:pt idx="1023">
                  <c:v>#N/A</c:v>
                </c:pt>
                <c:pt idx="1024">
                  <c:v>#N/A</c:v>
                </c:pt>
                <c:pt idx="1025">
                  <c:v>#N/A</c:v>
                </c:pt>
                <c:pt idx="1026">
                  <c:v>#N/A</c:v>
                </c:pt>
                <c:pt idx="1027">
                  <c:v>#N/A</c:v>
                </c:pt>
                <c:pt idx="1028">
                  <c:v>#N/A</c:v>
                </c:pt>
                <c:pt idx="1029">
                  <c:v>#N/A</c:v>
                </c:pt>
                <c:pt idx="1030">
                  <c:v>#N/A</c:v>
                </c:pt>
                <c:pt idx="1031">
                  <c:v>#N/A</c:v>
                </c:pt>
                <c:pt idx="1032">
                  <c:v>#N/A</c:v>
                </c:pt>
                <c:pt idx="1033">
                  <c:v>#N/A</c:v>
                </c:pt>
                <c:pt idx="1034">
                  <c:v>#N/A</c:v>
                </c:pt>
                <c:pt idx="1035">
                  <c:v>#N/A</c:v>
                </c:pt>
                <c:pt idx="1036">
                  <c:v>#N/A</c:v>
                </c:pt>
                <c:pt idx="1037">
                  <c:v>#N/A</c:v>
                </c:pt>
                <c:pt idx="1038">
                  <c:v>#N/A</c:v>
                </c:pt>
                <c:pt idx="1039">
                  <c:v>#N/A</c:v>
                </c:pt>
                <c:pt idx="1040">
                  <c:v>#N/A</c:v>
                </c:pt>
                <c:pt idx="1041">
                  <c:v>#N/A</c:v>
                </c:pt>
                <c:pt idx="1042">
                  <c:v>#N/A</c:v>
                </c:pt>
                <c:pt idx="1043">
                  <c:v>#N/A</c:v>
                </c:pt>
                <c:pt idx="1044">
                  <c:v>#N/A</c:v>
                </c:pt>
                <c:pt idx="1045">
                  <c:v>#N/A</c:v>
                </c:pt>
                <c:pt idx="1046">
                  <c:v>#N/A</c:v>
                </c:pt>
                <c:pt idx="1047">
                  <c:v>#N/A</c:v>
                </c:pt>
                <c:pt idx="1048">
                  <c:v>#N/A</c:v>
                </c:pt>
                <c:pt idx="1049">
                  <c:v>#N/A</c:v>
                </c:pt>
                <c:pt idx="1050">
                  <c:v>#N/A</c:v>
                </c:pt>
                <c:pt idx="1051">
                  <c:v>#N/A</c:v>
                </c:pt>
                <c:pt idx="1052">
                  <c:v>#N/A</c:v>
                </c:pt>
                <c:pt idx="1053">
                  <c:v>#N/A</c:v>
                </c:pt>
                <c:pt idx="1054">
                  <c:v>#N/A</c:v>
                </c:pt>
                <c:pt idx="1055">
                  <c:v>#N/A</c:v>
                </c:pt>
                <c:pt idx="1056">
                  <c:v>#N/A</c:v>
                </c:pt>
                <c:pt idx="1057">
                  <c:v>#N/A</c:v>
                </c:pt>
                <c:pt idx="1058">
                  <c:v>#N/A</c:v>
                </c:pt>
                <c:pt idx="1059">
                  <c:v>#N/A</c:v>
                </c:pt>
                <c:pt idx="1060">
                  <c:v>#N/A</c:v>
                </c:pt>
                <c:pt idx="1061">
                  <c:v>#N/A</c:v>
                </c:pt>
                <c:pt idx="1062">
                  <c:v>#N/A</c:v>
                </c:pt>
                <c:pt idx="1063">
                  <c:v>#N/A</c:v>
                </c:pt>
                <c:pt idx="1064">
                  <c:v>#N/A</c:v>
                </c:pt>
                <c:pt idx="1065">
                  <c:v>#N/A</c:v>
                </c:pt>
                <c:pt idx="1066">
                  <c:v>#N/A</c:v>
                </c:pt>
                <c:pt idx="1067">
                  <c:v>#N/A</c:v>
                </c:pt>
                <c:pt idx="1068">
                  <c:v>#N/A</c:v>
                </c:pt>
                <c:pt idx="1069">
                  <c:v>#N/A</c:v>
                </c:pt>
                <c:pt idx="1070">
                  <c:v>#N/A</c:v>
                </c:pt>
                <c:pt idx="1071">
                  <c:v>#N/A</c:v>
                </c:pt>
                <c:pt idx="1072">
                  <c:v>#N/A</c:v>
                </c:pt>
                <c:pt idx="1073">
                  <c:v>#N/A</c:v>
                </c:pt>
                <c:pt idx="1074">
                  <c:v>#N/A</c:v>
                </c:pt>
                <c:pt idx="1075">
                  <c:v>#N/A</c:v>
                </c:pt>
                <c:pt idx="1076">
                  <c:v>#N/A</c:v>
                </c:pt>
                <c:pt idx="1077">
                  <c:v>#N/A</c:v>
                </c:pt>
                <c:pt idx="1078">
                  <c:v>#N/A</c:v>
                </c:pt>
                <c:pt idx="1079">
                  <c:v>#N/A</c:v>
                </c:pt>
                <c:pt idx="1080">
                  <c:v>#N/A</c:v>
                </c:pt>
                <c:pt idx="1081">
                  <c:v>#N/A</c:v>
                </c:pt>
                <c:pt idx="1082">
                  <c:v>#N/A</c:v>
                </c:pt>
                <c:pt idx="1083">
                  <c:v>#N/A</c:v>
                </c:pt>
                <c:pt idx="1084">
                  <c:v>#N/A</c:v>
                </c:pt>
                <c:pt idx="1085">
                  <c:v>#N/A</c:v>
                </c:pt>
                <c:pt idx="1086">
                  <c:v>#N/A</c:v>
                </c:pt>
                <c:pt idx="1087">
                  <c:v>#N/A</c:v>
                </c:pt>
                <c:pt idx="1088">
                  <c:v>#N/A</c:v>
                </c:pt>
                <c:pt idx="1089">
                  <c:v>#N/A</c:v>
                </c:pt>
                <c:pt idx="1090">
                  <c:v>#N/A</c:v>
                </c:pt>
                <c:pt idx="1091">
                  <c:v>#N/A</c:v>
                </c:pt>
                <c:pt idx="1092">
                  <c:v>#N/A</c:v>
                </c:pt>
                <c:pt idx="1093">
                  <c:v>#N/A</c:v>
                </c:pt>
                <c:pt idx="1094">
                  <c:v>#N/A</c:v>
                </c:pt>
                <c:pt idx="1095">
                  <c:v>#N/A</c:v>
                </c:pt>
                <c:pt idx="1096">
                  <c:v>#N/A</c:v>
                </c:pt>
                <c:pt idx="1097">
                  <c:v>#N/A</c:v>
                </c:pt>
                <c:pt idx="1098">
                  <c:v>#N/A</c:v>
                </c:pt>
                <c:pt idx="1099">
                  <c:v>#N/A</c:v>
                </c:pt>
                <c:pt idx="1100">
                  <c:v>#N/A</c:v>
                </c:pt>
                <c:pt idx="1101">
                  <c:v>#N/A</c:v>
                </c:pt>
                <c:pt idx="1102">
                  <c:v>#N/A</c:v>
                </c:pt>
                <c:pt idx="1103">
                  <c:v>#N/A</c:v>
                </c:pt>
                <c:pt idx="1104">
                  <c:v>#N/A</c:v>
                </c:pt>
                <c:pt idx="1105">
                  <c:v>#N/A</c:v>
                </c:pt>
                <c:pt idx="1106">
                  <c:v>#N/A</c:v>
                </c:pt>
                <c:pt idx="1107">
                  <c:v>#N/A</c:v>
                </c:pt>
                <c:pt idx="1108">
                  <c:v>#N/A</c:v>
                </c:pt>
                <c:pt idx="1109">
                  <c:v>#N/A</c:v>
                </c:pt>
                <c:pt idx="1110">
                  <c:v>#N/A</c:v>
                </c:pt>
                <c:pt idx="1111">
                  <c:v>#N/A</c:v>
                </c:pt>
                <c:pt idx="1112">
                  <c:v>#N/A</c:v>
                </c:pt>
                <c:pt idx="1113">
                  <c:v>#N/A</c:v>
                </c:pt>
                <c:pt idx="1114">
                  <c:v>#N/A</c:v>
                </c:pt>
                <c:pt idx="1115">
                  <c:v>#N/A</c:v>
                </c:pt>
                <c:pt idx="1116">
                  <c:v>#N/A</c:v>
                </c:pt>
                <c:pt idx="1117">
                  <c:v>#N/A</c:v>
                </c:pt>
                <c:pt idx="1118">
                  <c:v>#N/A</c:v>
                </c:pt>
                <c:pt idx="1119">
                  <c:v>#N/A</c:v>
                </c:pt>
                <c:pt idx="1120">
                  <c:v>#N/A</c:v>
                </c:pt>
                <c:pt idx="1121">
                  <c:v>#N/A</c:v>
                </c:pt>
                <c:pt idx="1122">
                  <c:v>#N/A</c:v>
                </c:pt>
                <c:pt idx="1123">
                  <c:v>#N/A</c:v>
                </c:pt>
                <c:pt idx="1124">
                  <c:v>#N/A</c:v>
                </c:pt>
                <c:pt idx="1125">
                  <c:v>#N/A</c:v>
                </c:pt>
                <c:pt idx="1126">
                  <c:v>#N/A</c:v>
                </c:pt>
                <c:pt idx="1127">
                  <c:v>#N/A</c:v>
                </c:pt>
                <c:pt idx="1128">
                  <c:v>#N/A</c:v>
                </c:pt>
                <c:pt idx="1129">
                  <c:v>#N/A</c:v>
                </c:pt>
                <c:pt idx="1130">
                  <c:v>#N/A</c:v>
                </c:pt>
                <c:pt idx="1131">
                  <c:v>#N/A</c:v>
                </c:pt>
                <c:pt idx="1132">
                  <c:v>#N/A</c:v>
                </c:pt>
                <c:pt idx="1133">
                  <c:v>#N/A</c:v>
                </c:pt>
                <c:pt idx="1134">
                  <c:v>#N/A</c:v>
                </c:pt>
                <c:pt idx="1135">
                  <c:v>#N/A</c:v>
                </c:pt>
                <c:pt idx="1136">
                  <c:v>#N/A</c:v>
                </c:pt>
                <c:pt idx="1137">
                  <c:v>#N/A</c:v>
                </c:pt>
                <c:pt idx="1138">
                  <c:v>#N/A</c:v>
                </c:pt>
                <c:pt idx="1139">
                  <c:v>#N/A</c:v>
                </c:pt>
                <c:pt idx="1140">
                  <c:v>#N/A</c:v>
                </c:pt>
                <c:pt idx="1141">
                  <c:v>#N/A</c:v>
                </c:pt>
                <c:pt idx="1142">
                  <c:v>#N/A</c:v>
                </c:pt>
                <c:pt idx="1143">
                  <c:v>#N/A</c:v>
                </c:pt>
                <c:pt idx="1144">
                  <c:v>#N/A</c:v>
                </c:pt>
                <c:pt idx="1145">
                  <c:v>#N/A</c:v>
                </c:pt>
                <c:pt idx="1146">
                  <c:v>#N/A</c:v>
                </c:pt>
                <c:pt idx="1147">
                  <c:v>#N/A</c:v>
                </c:pt>
                <c:pt idx="1148">
                  <c:v>#N/A</c:v>
                </c:pt>
                <c:pt idx="1149">
                  <c:v>#N/A</c:v>
                </c:pt>
                <c:pt idx="1150">
                  <c:v>#N/A</c:v>
                </c:pt>
                <c:pt idx="1151">
                  <c:v>#N/A</c:v>
                </c:pt>
                <c:pt idx="1152">
                  <c:v>#N/A</c:v>
                </c:pt>
                <c:pt idx="1153">
                  <c:v>#N/A</c:v>
                </c:pt>
                <c:pt idx="1154">
                  <c:v>#N/A</c:v>
                </c:pt>
                <c:pt idx="1155">
                  <c:v>#N/A</c:v>
                </c:pt>
                <c:pt idx="1156">
                  <c:v>#N/A</c:v>
                </c:pt>
                <c:pt idx="1157">
                  <c:v>#N/A</c:v>
                </c:pt>
                <c:pt idx="1158">
                  <c:v>#N/A</c:v>
                </c:pt>
                <c:pt idx="1159">
                  <c:v>#N/A</c:v>
                </c:pt>
                <c:pt idx="1160">
                  <c:v>#N/A</c:v>
                </c:pt>
                <c:pt idx="1161">
                  <c:v>#N/A</c:v>
                </c:pt>
                <c:pt idx="1162">
                  <c:v>#N/A</c:v>
                </c:pt>
                <c:pt idx="1163">
                  <c:v>#N/A</c:v>
                </c:pt>
                <c:pt idx="1164">
                  <c:v>#N/A</c:v>
                </c:pt>
                <c:pt idx="1165">
                  <c:v>#N/A</c:v>
                </c:pt>
                <c:pt idx="1166">
                  <c:v>#N/A</c:v>
                </c:pt>
                <c:pt idx="1167">
                  <c:v>#N/A</c:v>
                </c:pt>
                <c:pt idx="1168">
                  <c:v>#N/A</c:v>
                </c:pt>
                <c:pt idx="1169">
                  <c:v>#N/A</c:v>
                </c:pt>
                <c:pt idx="1170">
                  <c:v>#N/A</c:v>
                </c:pt>
                <c:pt idx="1171">
                  <c:v>#N/A</c:v>
                </c:pt>
                <c:pt idx="1172">
                  <c:v>#N/A</c:v>
                </c:pt>
                <c:pt idx="1173">
                  <c:v>#N/A</c:v>
                </c:pt>
                <c:pt idx="1174">
                  <c:v>#N/A</c:v>
                </c:pt>
                <c:pt idx="1175">
                  <c:v>#N/A</c:v>
                </c:pt>
                <c:pt idx="1176">
                  <c:v>#N/A</c:v>
                </c:pt>
                <c:pt idx="1177">
                  <c:v>#N/A</c:v>
                </c:pt>
                <c:pt idx="1178">
                  <c:v>#N/A</c:v>
                </c:pt>
                <c:pt idx="1179">
                  <c:v>#N/A</c:v>
                </c:pt>
                <c:pt idx="1180">
                  <c:v>#N/A</c:v>
                </c:pt>
                <c:pt idx="1181">
                  <c:v>#N/A</c:v>
                </c:pt>
                <c:pt idx="1182">
                  <c:v>#N/A</c:v>
                </c:pt>
                <c:pt idx="1183">
                  <c:v>#N/A</c:v>
                </c:pt>
                <c:pt idx="1184">
                  <c:v>#N/A</c:v>
                </c:pt>
                <c:pt idx="1185">
                  <c:v>#N/A</c:v>
                </c:pt>
                <c:pt idx="1186">
                  <c:v>#N/A</c:v>
                </c:pt>
                <c:pt idx="1187">
                  <c:v>#N/A</c:v>
                </c:pt>
                <c:pt idx="1188">
                  <c:v>#N/A</c:v>
                </c:pt>
                <c:pt idx="1189">
                  <c:v>#N/A</c:v>
                </c:pt>
                <c:pt idx="1190">
                  <c:v>#N/A</c:v>
                </c:pt>
                <c:pt idx="1191">
                  <c:v>#N/A</c:v>
                </c:pt>
                <c:pt idx="1192">
                  <c:v>#N/A</c:v>
                </c:pt>
                <c:pt idx="1193">
                  <c:v>#N/A</c:v>
                </c:pt>
                <c:pt idx="1194">
                  <c:v>#N/A</c:v>
                </c:pt>
                <c:pt idx="1195">
                  <c:v>#N/A</c:v>
                </c:pt>
                <c:pt idx="1196">
                  <c:v>#N/A</c:v>
                </c:pt>
                <c:pt idx="1197">
                  <c:v>#N/A</c:v>
                </c:pt>
                <c:pt idx="1198">
                  <c:v>#N/A</c:v>
                </c:pt>
                <c:pt idx="1199">
                  <c:v>#N/A</c:v>
                </c:pt>
                <c:pt idx="1200">
                  <c:v>#N/A</c:v>
                </c:pt>
                <c:pt idx="1201">
                  <c:v>#N/A</c:v>
                </c:pt>
                <c:pt idx="1202">
                  <c:v>#N/A</c:v>
                </c:pt>
                <c:pt idx="1203">
                  <c:v>#N/A</c:v>
                </c:pt>
                <c:pt idx="1204">
                  <c:v>#N/A</c:v>
                </c:pt>
                <c:pt idx="1205">
                  <c:v>#N/A</c:v>
                </c:pt>
                <c:pt idx="1206">
                  <c:v>#N/A</c:v>
                </c:pt>
                <c:pt idx="1207">
                  <c:v>#N/A</c:v>
                </c:pt>
                <c:pt idx="1208">
                  <c:v>#N/A</c:v>
                </c:pt>
                <c:pt idx="1209">
                  <c:v>#N/A</c:v>
                </c:pt>
                <c:pt idx="1210">
                  <c:v>#N/A</c:v>
                </c:pt>
                <c:pt idx="1211">
                  <c:v>#N/A</c:v>
                </c:pt>
                <c:pt idx="1212">
                  <c:v>#N/A</c:v>
                </c:pt>
                <c:pt idx="1213">
                  <c:v>#N/A</c:v>
                </c:pt>
                <c:pt idx="1214">
                  <c:v>#N/A</c:v>
                </c:pt>
                <c:pt idx="1215">
                  <c:v>#N/A</c:v>
                </c:pt>
                <c:pt idx="1216">
                  <c:v>#N/A</c:v>
                </c:pt>
                <c:pt idx="1217">
                  <c:v>#N/A</c:v>
                </c:pt>
                <c:pt idx="1218">
                  <c:v>#N/A</c:v>
                </c:pt>
                <c:pt idx="1219">
                  <c:v>#N/A</c:v>
                </c:pt>
                <c:pt idx="1220">
                  <c:v>#N/A</c:v>
                </c:pt>
                <c:pt idx="1221">
                  <c:v>#N/A</c:v>
                </c:pt>
                <c:pt idx="1222">
                  <c:v>#N/A</c:v>
                </c:pt>
                <c:pt idx="1223">
                  <c:v>#N/A</c:v>
                </c:pt>
                <c:pt idx="1224">
                  <c:v>#N/A</c:v>
                </c:pt>
                <c:pt idx="1225">
                  <c:v>#N/A</c:v>
                </c:pt>
                <c:pt idx="1226">
                  <c:v>#N/A</c:v>
                </c:pt>
                <c:pt idx="1227">
                  <c:v>#N/A</c:v>
                </c:pt>
                <c:pt idx="1228">
                  <c:v>#N/A</c:v>
                </c:pt>
                <c:pt idx="1229">
                  <c:v>#N/A</c:v>
                </c:pt>
                <c:pt idx="1230">
                  <c:v>#N/A</c:v>
                </c:pt>
                <c:pt idx="1231">
                  <c:v>#N/A</c:v>
                </c:pt>
                <c:pt idx="1232">
                  <c:v>#N/A</c:v>
                </c:pt>
                <c:pt idx="1233">
                  <c:v>#N/A</c:v>
                </c:pt>
                <c:pt idx="1234">
                  <c:v>#N/A</c:v>
                </c:pt>
                <c:pt idx="1235">
                  <c:v>#N/A</c:v>
                </c:pt>
                <c:pt idx="1236">
                  <c:v>#N/A</c:v>
                </c:pt>
                <c:pt idx="1237">
                  <c:v>#N/A</c:v>
                </c:pt>
                <c:pt idx="1238">
                  <c:v>#N/A</c:v>
                </c:pt>
                <c:pt idx="1239">
                  <c:v>#N/A</c:v>
                </c:pt>
                <c:pt idx="1240">
                  <c:v>#N/A</c:v>
                </c:pt>
                <c:pt idx="1241">
                  <c:v>#N/A</c:v>
                </c:pt>
                <c:pt idx="1242">
                  <c:v>#N/A</c:v>
                </c:pt>
                <c:pt idx="1243">
                  <c:v>#N/A</c:v>
                </c:pt>
                <c:pt idx="1244">
                  <c:v>#N/A</c:v>
                </c:pt>
                <c:pt idx="1245">
                  <c:v>#N/A</c:v>
                </c:pt>
                <c:pt idx="1246">
                  <c:v>#N/A</c:v>
                </c:pt>
                <c:pt idx="1247">
                  <c:v>#N/A</c:v>
                </c:pt>
                <c:pt idx="1248">
                  <c:v>#N/A</c:v>
                </c:pt>
                <c:pt idx="1249">
                  <c:v>#N/A</c:v>
                </c:pt>
                <c:pt idx="1250">
                  <c:v>#N/A</c:v>
                </c:pt>
                <c:pt idx="1251">
                  <c:v>#N/A</c:v>
                </c:pt>
                <c:pt idx="1252">
                  <c:v>#N/A</c:v>
                </c:pt>
                <c:pt idx="1253">
                  <c:v>#N/A</c:v>
                </c:pt>
                <c:pt idx="1254">
                  <c:v>#N/A</c:v>
                </c:pt>
                <c:pt idx="1255">
                  <c:v>#N/A</c:v>
                </c:pt>
                <c:pt idx="1256">
                  <c:v>#N/A</c:v>
                </c:pt>
                <c:pt idx="1257">
                  <c:v>#N/A</c:v>
                </c:pt>
                <c:pt idx="1258">
                  <c:v>#N/A</c:v>
                </c:pt>
                <c:pt idx="1259">
                  <c:v>#N/A</c:v>
                </c:pt>
                <c:pt idx="1260">
                  <c:v>#N/A</c:v>
                </c:pt>
                <c:pt idx="1261">
                  <c:v>#N/A</c:v>
                </c:pt>
                <c:pt idx="1262">
                  <c:v>#N/A</c:v>
                </c:pt>
                <c:pt idx="1263">
                  <c:v>#N/A</c:v>
                </c:pt>
                <c:pt idx="1264">
                  <c:v>#N/A</c:v>
                </c:pt>
                <c:pt idx="1265">
                  <c:v>#N/A</c:v>
                </c:pt>
                <c:pt idx="1266">
                  <c:v>#N/A</c:v>
                </c:pt>
                <c:pt idx="1267">
                  <c:v>#N/A</c:v>
                </c:pt>
                <c:pt idx="1268">
                  <c:v>#N/A</c:v>
                </c:pt>
                <c:pt idx="1269">
                  <c:v>#N/A</c:v>
                </c:pt>
                <c:pt idx="1270">
                  <c:v>#N/A</c:v>
                </c:pt>
                <c:pt idx="1271">
                  <c:v>#N/A</c:v>
                </c:pt>
                <c:pt idx="1272">
                  <c:v>#N/A</c:v>
                </c:pt>
                <c:pt idx="1273">
                  <c:v>#N/A</c:v>
                </c:pt>
                <c:pt idx="1274">
                  <c:v>#N/A</c:v>
                </c:pt>
                <c:pt idx="1275">
                  <c:v>#N/A</c:v>
                </c:pt>
                <c:pt idx="1276">
                  <c:v>#N/A</c:v>
                </c:pt>
                <c:pt idx="1277">
                  <c:v>#N/A</c:v>
                </c:pt>
                <c:pt idx="1278">
                  <c:v>#N/A</c:v>
                </c:pt>
                <c:pt idx="1279">
                  <c:v>#N/A</c:v>
                </c:pt>
                <c:pt idx="1280">
                  <c:v>#N/A</c:v>
                </c:pt>
                <c:pt idx="1281">
                  <c:v>#N/A</c:v>
                </c:pt>
                <c:pt idx="1282">
                  <c:v>#N/A</c:v>
                </c:pt>
                <c:pt idx="1283">
                  <c:v>#N/A</c:v>
                </c:pt>
                <c:pt idx="1284">
                  <c:v>#N/A</c:v>
                </c:pt>
                <c:pt idx="1285">
                  <c:v>#N/A</c:v>
                </c:pt>
                <c:pt idx="1286">
                  <c:v>#N/A</c:v>
                </c:pt>
                <c:pt idx="1287">
                  <c:v>#N/A</c:v>
                </c:pt>
                <c:pt idx="1288">
                  <c:v>#N/A</c:v>
                </c:pt>
                <c:pt idx="1289">
                  <c:v>#N/A</c:v>
                </c:pt>
                <c:pt idx="1290">
                  <c:v>#N/A</c:v>
                </c:pt>
                <c:pt idx="1291">
                  <c:v>#N/A</c:v>
                </c:pt>
                <c:pt idx="1292">
                  <c:v>#N/A</c:v>
                </c:pt>
                <c:pt idx="1293">
                  <c:v>#N/A</c:v>
                </c:pt>
                <c:pt idx="1294">
                  <c:v>#N/A</c:v>
                </c:pt>
                <c:pt idx="1295">
                  <c:v>#N/A</c:v>
                </c:pt>
                <c:pt idx="1296">
                  <c:v>#N/A</c:v>
                </c:pt>
                <c:pt idx="1297">
                  <c:v>#N/A</c:v>
                </c:pt>
                <c:pt idx="1298">
                  <c:v>#N/A</c:v>
                </c:pt>
                <c:pt idx="1299">
                  <c:v>#N/A</c:v>
                </c:pt>
                <c:pt idx="1300">
                  <c:v>#N/A</c:v>
                </c:pt>
                <c:pt idx="1301">
                  <c:v>#N/A</c:v>
                </c:pt>
                <c:pt idx="1302">
                  <c:v>#N/A</c:v>
                </c:pt>
                <c:pt idx="1303">
                  <c:v>#N/A</c:v>
                </c:pt>
                <c:pt idx="1304">
                  <c:v>#N/A</c:v>
                </c:pt>
                <c:pt idx="1305">
                  <c:v>#N/A</c:v>
                </c:pt>
                <c:pt idx="1306">
                  <c:v>#N/A</c:v>
                </c:pt>
                <c:pt idx="1307">
                  <c:v>#N/A</c:v>
                </c:pt>
                <c:pt idx="1308">
                  <c:v>#N/A</c:v>
                </c:pt>
                <c:pt idx="1309">
                  <c:v>#N/A</c:v>
                </c:pt>
                <c:pt idx="1310">
                  <c:v>#N/A</c:v>
                </c:pt>
                <c:pt idx="1311">
                  <c:v>#N/A</c:v>
                </c:pt>
                <c:pt idx="1312">
                  <c:v>#N/A</c:v>
                </c:pt>
                <c:pt idx="1313">
                  <c:v>#N/A</c:v>
                </c:pt>
                <c:pt idx="1314">
                  <c:v>#N/A</c:v>
                </c:pt>
                <c:pt idx="1315">
                  <c:v>#N/A</c:v>
                </c:pt>
                <c:pt idx="1316">
                  <c:v>#N/A</c:v>
                </c:pt>
                <c:pt idx="1317">
                  <c:v>#N/A</c:v>
                </c:pt>
                <c:pt idx="1318">
                  <c:v>#N/A</c:v>
                </c:pt>
                <c:pt idx="1319">
                  <c:v>#N/A</c:v>
                </c:pt>
                <c:pt idx="1320">
                  <c:v>#N/A</c:v>
                </c:pt>
                <c:pt idx="1321">
                  <c:v>#N/A</c:v>
                </c:pt>
                <c:pt idx="1322">
                  <c:v>#N/A</c:v>
                </c:pt>
                <c:pt idx="1323">
                  <c:v>#N/A</c:v>
                </c:pt>
                <c:pt idx="1324">
                  <c:v>#N/A</c:v>
                </c:pt>
                <c:pt idx="1325">
                  <c:v>#N/A</c:v>
                </c:pt>
                <c:pt idx="1326">
                  <c:v>#N/A</c:v>
                </c:pt>
                <c:pt idx="1327">
                  <c:v>#N/A</c:v>
                </c:pt>
                <c:pt idx="1328">
                  <c:v>#N/A</c:v>
                </c:pt>
                <c:pt idx="1329">
                  <c:v>#N/A</c:v>
                </c:pt>
                <c:pt idx="1330">
                  <c:v>#N/A</c:v>
                </c:pt>
                <c:pt idx="1331">
                  <c:v>#N/A</c:v>
                </c:pt>
                <c:pt idx="1332">
                  <c:v>#N/A</c:v>
                </c:pt>
                <c:pt idx="1333">
                  <c:v>#N/A</c:v>
                </c:pt>
                <c:pt idx="1334">
                  <c:v>#N/A</c:v>
                </c:pt>
                <c:pt idx="1335">
                  <c:v>#N/A</c:v>
                </c:pt>
                <c:pt idx="1336">
                  <c:v>#N/A</c:v>
                </c:pt>
                <c:pt idx="1337">
                  <c:v>#N/A</c:v>
                </c:pt>
                <c:pt idx="1338">
                  <c:v>#N/A</c:v>
                </c:pt>
                <c:pt idx="1339">
                  <c:v>#N/A</c:v>
                </c:pt>
                <c:pt idx="1340">
                  <c:v>#N/A</c:v>
                </c:pt>
                <c:pt idx="1341">
                  <c:v>#N/A</c:v>
                </c:pt>
                <c:pt idx="1342">
                  <c:v>#N/A</c:v>
                </c:pt>
                <c:pt idx="1343">
                  <c:v>#N/A</c:v>
                </c:pt>
                <c:pt idx="1344">
                  <c:v>#N/A</c:v>
                </c:pt>
                <c:pt idx="1345">
                  <c:v>#N/A</c:v>
                </c:pt>
                <c:pt idx="1346">
                  <c:v>#N/A</c:v>
                </c:pt>
                <c:pt idx="1347">
                  <c:v>#N/A</c:v>
                </c:pt>
                <c:pt idx="1348">
                  <c:v>#N/A</c:v>
                </c:pt>
                <c:pt idx="1349">
                  <c:v>#N/A</c:v>
                </c:pt>
                <c:pt idx="1350">
                  <c:v>#N/A</c:v>
                </c:pt>
                <c:pt idx="1351">
                  <c:v>#N/A</c:v>
                </c:pt>
                <c:pt idx="1352">
                  <c:v>#N/A</c:v>
                </c:pt>
                <c:pt idx="1353">
                  <c:v>#N/A</c:v>
                </c:pt>
                <c:pt idx="1354">
                  <c:v>#N/A</c:v>
                </c:pt>
                <c:pt idx="1355">
                  <c:v>#N/A</c:v>
                </c:pt>
                <c:pt idx="1356">
                  <c:v>#N/A</c:v>
                </c:pt>
                <c:pt idx="1357">
                  <c:v>#N/A</c:v>
                </c:pt>
                <c:pt idx="1358">
                  <c:v>#N/A</c:v>
                </c:pt>
                <c:pt idx="1359">
                  <c:v>#N/A</c:v>
                </c:pt>
                <c:pt idx="1360">
                  <c:v>#N/A</c:v>
                </c:pt>
                <c:pt idx="1361">
                  <c:v>#N/A</c:v>
                </c:pt>
                <c:pt idx="1362">
                  <c:v>#N/A</c:v>
                </c:pt>
                <c:pt idx="1363">
                  <c:v>#N/A</c:v>
                </c:pt>
                <c:pt idx="1364">
                  <c:v>#N/A</c:v>
                </c:pt>
                <c:pt idx="1365">
                  <c:v>#N/A</c:v>
                </c:pt>
                <c:pt idx="1366">
                  <c:v>#N/A</c:v>
                </c:pt>
                <c:pt idx="1367">
                  <c:v>#N/A</c:v>
                </c:pt>
                <c:pt idx="1368">
                  <c:v>#N/A</c:v>
                </c:pt>
                <c:pt idx="1369">
                  <c:v>#N/A</c:v>
                </c:pt>
                <c:pt idx="1370">
                  <c:v>#N/A</c:v>
                </c:pt>
                <c:pt idx="1371">
                  <c:v>#N/A</c:v>
                </c:pt>
                <c:pt idx="1372">
                  <c:v>#N/A</c:v>
                </c:pt>
                <c:pt idx="1373">
                  <c:v>#N/A</c:v>
                </c:pt>
                <c:pt idx="1374">
                  <c:v>#N/A</c:v>
                </c:pt>
                <c:pt idx="1375">
                  <c:v>#N/A</c:v>
                </c:pt>
                <c:pt idx="1376">
                  <c:v>#N/A</c:v>
                </c:pt>
                <c:pt idx="1377">
                  <c:v>#N/A</c:v>
                </c:pt>
                <c:pt idx="1378">
                  <c:v>#N/A</c:v>
                </c:pt>
                <c:pt idx="1379">
                  <c:v>#N/A</c:v>
                </c:pt>
                <c:pt idx="1380">
                  <c:v>#N/A</c:v>
                </c:pt>
                <c:pt idx="1381">
                  <c:v>#N/A</c:v>
                </c:pt>
                <c:pt idx="1382">
                  <c:v>#N/A</c:v>
                </c:pt>
                <c:pt idx="1383">
                  <c:v>#N/A</c:v>
                </c:pt>
                <c:pt idx="1384">
                  <c:v>#N/A</c:v>
                </c:pt>
                <c:pt idx="1385">
                  <c:v>#N/A</c:v>
                </c:pt>
                <c:pt idx="1386">
                  <c:v>#N/A</c:v>
                </c:pt>
                <c:pt idx="1387">
                  <c:v>#N/A</c:v>
                </c:pt>
                <c:pt idx="1388">
                  <c:v>#N/A</c:v>
                </c:pt>
                <c:pt idx="1389">
                  <c:v>#N/A</c:v>
                </c:pt>
                <c:pt idx="1390">
                  <c:v>#N/A</c:v>
                </c:pt>
                <c:pt idx="1391">
                  <c:v>#N/A</c:v>
                </c:pt>
                <c:pt idx="1392">
                  <c:v>#N/A</c:v>
                </c:pt>
                <c:pt idx="1393">
                  <c:v>#N/A</c:v>
                </c:pt>
                <c:pt idx="1394">
                  <c:v>#N/A</c:v>
                </c:pt>
                <c:pt idx="1395">
                  <c:v>#N/A</c:v>
                </c:pt>
                <c:pt idx="1396">
                  <c:v>#N/A</c:v>
                </c:pt>
                <c:pt idx="1397">
                  <c:v>#N/A</c:v>
                </c:pt>
                <c:pt idx="1398">
                  <c:v>#N/A</c:v>
                </c:pt>
                <c:pt idx="1399">
                  <c:v>#N/A</c:v>
                </c:pt>
                <c:pt idx="1400">
                  <c:v>#N/A</c:v>
                </c:pt>
                <c:pt idx="1401">
                  <c:v>#N/A</c:v>
                </c:pt>
                <c:pt idx="1402">
                  <c:v>#N/A</c:v>
                </c:pt>
                <c:pt idx="1403">
                  <c:v>#N/A</c:v>
                </c:pt>
                <c:pt idx="1404">
                  <c:v>#N/A</c:v>
                </c:pt>
                <c:pt idx="1405">
                  <c:v>#N/A</c:v>
                </c:pt>
                <c:pt idx="1406">
                  <c:v>#N/A</c:v>
                </c:pt>
                <c:pt idx="1407">
                  <c:v>#N/A</c:v>
                </c:pt>
                <c:pt idx="1408">
                  <c:v>#N/A</c:v>
                </c:pt>
                <c:pt idx="1409">
                  <c:v>#N/A</c:v>
                </c:pt>
                <c:pt idx="1410">
                  <c:v>#N/A</c:v>
                </c:pt>
                <c:pt idx="1411">
                  <c:v>#N/A</c:v>
                </c:pt>
                <c:pt idx="1412">
                  <c:v>#N/A</c:v>
                </c:pt>
                <c:pt idx="1413">
                  <c:v>#N/A</c:v>
                </c:pt>
                <c:pt idx="1414">
                  <c:v>#N/A</c:v>
                </c:pt>
                <c:pt idx="1415">
                  <c:v>#N/A</c:v>
                </c:pt>
                <c:pt idx="1416">
                  <c:v>#N/A</c:v>
                </c:pt>
                <c:pt idx="1417">
                  <c:v>#N/A</c:v>
                </c:pt>
                <c:pt idx="1418">
                  <c:v>#N/A</c:v>
                </c:pt>
                <c:pt idx="1419">
                  <c:v>#N/A</c:v>
                </c:pt>
                <c:pt idx="1420">
                  <c:v>#N/A</c:v>
                </c:pt>
                <c:pt idx="1421">
                  <c:v>#N/A</c:v>
                </c:pt>
                <c:pt idx="1422">
                  <c:v>#N/A</c:v>
                </c:pt>
                <c:pt idx="1423">
                  <c:v>#N/A</c:v>
                </c:pt>
                <c:pt idx="1424">
                  <c:v>#N/A</c:v>
                </c:pt>
                <c:pt idx="1425">
                  <c:v>#N/A</c:v>
                </c:pt>
                <c:pt idx="1426">
                  <c:v>#N/A</c:v>
                </c:pt>
                <c:pt idx="1427">
                  <c:v>#N/A</c:v>
                </c:pt>
                <c:pt idx="1428">
                  <c:v>#N/A</c:v>
                </c:pt>
                <c:pt idx="1429">
                  <c:v>#N/A</c:v>
                </c:pt>
                <c:pt idx="1430">
                  <c:v>#N/A</c:v>
                </c:pt>
                <c:pt idx="1431">
                  <c:v>#N/A</c:v>
                </c:pt>
                <c:pt idx="1432">
                  <c:v>#N/A</c:v>
                </c:pt>
                <c:pt idx="1433">
                  <c:v>#N/A</c:v>
                </c:pt>
                <c:pt idx="1434">
                  <c:v>#N/A</c:v>
                </c:pt>
                <c:pt idx="1435">
                  <c:v>#N/A</c:v>
                </c:pt>
                <c:pt idx="1436">
                  <c:v>#N/A</c:v>
                </c:pt>
                <c:pt idx="1437">
                  <c:v>#N/A</c:v>
                </c:pt>
                <c:pt idx="1438">
                  <c:v>#N/A</c:v>
                </c:pt>
                <c:pt idx="1439">
                  <c:v>#N/A</c:v>
                </c:pt>
                <c:pt idx="1440">
                  <c:v>#N/A</c:v>
                </c:pt>
                <c:pt idx="1441">
                  <c:v>#N/A</c:v>
                </c:pt>
                <c:pt idx="1442">
                  <c:v>#N/A</c:v>
                </c:pt>
                <c:pt idx="1443">
                  <c:v>#N/A</c:v>
                </c:pt>
                <c:pt idx="1444">
                  <c:v>#N/A</c:v>
                </c:pt>
                <c:pt idx="1445">
                  <c:v>#N/A</c:v>
                </c:pt>
                <c:pt idx="1446">
                  <c:v>#N/A</c:v>
                </c:pt>
                <c:pt idx="1447">
                  <c:v>#N/A</c:v>
                </c:pt>
                <c:pt idx="1448">
                  <c:v>#N/A</c:v>
                </c:pt>
                <c:pt idx="1449">
                  <c:v>#N/A</c:v>
                </c:pt>
                <c:pt idx="1450">
                  <c:v>#N/A</c:v>
                </c:pt>
                <c:pt idx="1451">
                  <c:v>#N/A</c:v>
                </c:pt>
                <c:pt idx="1452">
                  <c:v>#N/A</c:v>
                </c:pt>
                <c:pt idx="1453">
                  <c:v>#N/A</c:v>
                </c:pt>
                <c:pt idx="1454">
                  <c:v>#N/A</c:v>
                </c:pt>
                <c:pt idx="1455">
                  <c:v>#N/A</c:v>
                </c:pt>
                <c:pt idx="1456">
                  <c:v>#N/A</c:v>
                </c:pt>
                <c:pt idx="1457">
                  <c:v>#N/A</c:v>
                </c:pt>
                <c:pt idx="1458">
                  <c:v>#N/A</c:v>
                </c:pt>
                <c:pt idx="1459">
                  <c:v>#N/A</c:v>
                </c:pt>
                <c:pt idx="1460">
                  <c:v>#N/A</c:v>
                </c:pt>
                <c:pt idx="1461">
                  <c:v>#N/A</c:v>
                </c:pt>
                <c:pt idx="1462">
                  <c:v>#N/A</c:v>
                </c:pt>
                <c:pt idx="1463">
                  <c:v>#N/A</c:v>
                </c:pt>
                <c:pt idx="1464">
                  <c:v>#N/A</c:v>
                </c:pt>
                <c:pt idx="1465">
                  <c:v>#N/A</c:v>
                </c:pt>
                <c:pt idx="1466">
                  <c:v>#N/A</c:v>
                </c:pt>
                <c:pt idx="1467">
                  <c:v>#N/A</c:v>
                </c:pt>
                <c:pt idx="1468">
                  <c:v>#N/A</c:v>
                </c:pt>
                <c:pt idx="1469">
                  <c:v>#N/A</c:v>
                </c:pt>
                <c:pt idx="1470">
                  <c:v>#N/A</c:v>
                </c:pt>
                <c:pt idx="1471">
                  <c:v>#N/A</c:v>
                </c:pt>
                <c:pt idx="1472">
                  <c:v>#N/A</c:v>
                </c:pt>
                <c:pt idx="1473">
                  <c:v>#N/A</c:v>
                </c:pt>
                <c:pt idx="1474">
                  <c:v>#N/A</c:v>
                </c:pt>
                <c:pt idx="1475">
                  <c:v>#N/A</c:v>
                </c:pt>
                <c:pt idx="1476">
                  <c:v>#N/A</c:v>
                </c:pt>
                <c:pt idx="1477">
                  <c:v>#N/A</c:v>
                </c:pt>
                <c:pt idx="1478">
                  <c:v>#N/A</c:v>
                </c:pt>
                <c:pt idx="1479">
                  <c:v>#N/A</c:v>
                </c:pt>
                <c:pt idx="1480">
                  <c:v>#N/A</c:v>
                </c:pt>
                <c:pt idx="1481">
                  <c:v>#N/A</c:v>
                </c:pt>
                <c:pt idx="1482">
                  <c:v>#N/A</c:v>
                </c:pt>
                <c:pt idx="1483">
                  <c:v>#N/A</c:v>
                </c:pt>
                <c:pt idx="1484">
                  <c:v>#N/A</c:v>
                </c:pt>
                <c:pt idx="1485">
                  <c:v>#N/A</c:v>
                </c:pt>
                <c:pt idx="1486">
                  <c:v>#N/A</c:v>
                </c:pt>
                <c:pt idx="1487">
                  <c:v>#N/A</c:v>
                </c:pt>
                <c:pt idx="1488">
                  <c:v>#N/A</c:v>
                </c:pt>
                <c:pt idx="1489">
                  <c:v>#N/A</c:v>
                </c:pt>
                <c:pt idx="1490">
                  <c:v>#N/A</c:v>
                </c:pt>
                <c:pt idx="1491">
                  <c:v>#N/A</c:v>
                </c:pt>
                <c:pt idx="1492">
                  <c:v>#N/A</c:v>
                </c:pt>
                <c:pt idx="1493">
                  <c:v>#N/A</c:v>
                </c:pt>
                <c:pt idx="1494">
                  <c:v>#N/A</c:v>
                </c:pt>
                <c:pt idx="1495">
                  <c:v>#N/A</c:v>
                </c:pt>
                <c:pt idx="1496">
                  <c:v>#N/A</c:v>
                </c:pt>
                <c:pt idx="1497">
                  <c:v>#N/A</c:v>
                </c:pt>
                <c:pt idx="1498">
                  <c:v>#N/A</c:v>
                </c:pt>
                <c:pt idx="1499">
                  <c:v>#N/A</c:v>
                </c:pt>
                <c:pt idx="1500">
                  <c:v>#N/A</c:v>
                </c:pt>
                <c:pt idx="1501">
                  <c:v>#N/A</c:v>
                </c:pt>
                <c:pt idx="1502">
                  <c:v>#N/A</c:v>
                </c:pt>
                <c:pt idx="1503">
                  <c:v>#N/A</c:v>
                </c:pt>
                <c:pt idx="1504">
                  <c:v>#N/A</c:v>
                </c:pt>
                <c:pt idx="1505">
                  <c:v>#N/A</c:v>
                </c:pt>
                <c:pt idx="1506">
                  <c:v>#N/A</c:v>
                </c:pt>
                <c:pt idx="1507">
                  <c:v>#N/A</c:v>
                </c:pt>
                <c:pt idx="1508">
                  <c:v>#N/A</c:v>
                </c:pt>
                <c:pt idx="1509">
                  <c:v>#N/A</c:v>
                </c:pt>
                <c:pt idx="1510">
                  <c:v>#N/A</c:v>
                </c:pt>
                <c:pt idx="1511">
                  <c:v>#N/A</c:v>
                </c:pt>
                <c:pt idx="1512">
                  <c:v>#N/A</c:v>
                </c:pt>
                <c:pt idx="1513">
                  <c:v>#N/A</c:v>
                </c:pt>
                <c:pt idx="1514">
                  <c:v>#N/A</c:v>
                </c:pt>
                <c:pt idx="1515">
                  <c:v>#N/A</c:v>
                </c:pt>
                <c:pt idx="1516">
                  <c:v>#N/A</c:v>
                </c:pt>
                <c:pt idx="1517">
                  <c:v>#N/A</c:v>
                </c:pt>
                <c:pt idx="1518">
                  <c:v>#N/A</c:v>
                </c:pt>
                <c:pt idx="1519">
                  <c:v>#N/A</c:v>
                </c:pt>
                <c:pt idx="1520">
                  <c:v>#N/A</c:v>
                </c:pt>
                <c:pt idx="1521">
                  <c:v>#N/A</c:v>
                </c:pt>
                <c:pt idx="1522">
                  <c:v>#N/A</c:v>
                </c:pt>
                <c:pt idx="1523">
                  <c:v>#N/A</c:v>
                </c:pt>
                <c:pt idx="1524">
                  <c:v>#N/A</c:v>
                </c:pt>
                <c:pt idx="1525">
                  <c:v>#N/A</c:v>
                </c:pt>
                <c:pt idx="1526">
                  <c:v>#N/A</c:v>
                </c:pt>
                <c:pt idx="1527">
                  <c:v>#N/A</c:v>
                </c:pt>
                <c:pt idx="1528">
                  <c:v>#N/A</c:v>
                </c:pt>
                <c:pt idx="1529">
                  <c:v>#N/A</c:v>
                </c:pt>
                <c:pt idx="1530">
                  <c:v>#N/A</c:v>
                </c:pt>
                <c:pt idx="1531">
                  <c:v>#N/A</c:v>
                </c:pt>
                <c:pt idx="1532">
                  <c:v>#N/A</c:v>
                </c:pt>
                <c:pt idx="1533">
                  <c:v>#N/A</c:v>
                </c:pt>
                <c:pt idx="1534">
                  <c:v>#N/A</c:v>
                </c:pt>
                <c:pt idx="1535">
                  <c:v>#N/A</c:v>
                </c:pt>
                <c:pt idx="1536">
                  <c:v>#N/A</c:v>
                </c:pt>
                <c:pt idx="1537">
                  <c:v>#N/A</c:v>
                </c:pt>
                <c:pt idx="1538">
                  <c:v>#N/A</c:v>
                </c:pt>
                <c:pt idx="1539">
                  <c:v>#N/A</c:v>
                </c:pt>
                <c:pt idx="1540">
                  <c:v>#N/A</c:v>
                </c:pt>
                <c:pt idx="1541">
                  <c:v>#N/A</c:v>
                </c:pt>
                <c:pt idx="1542">
                  <c:v>#N/A</c:v>
                </c:pt>
                <c:pt idx="1543">
                  <c:v>#N/A</c:v>
                </c:pt>
                <c:pt idx="1544">
                  <c:v>#N/A</c:v>
                </c:pt>
                <c:pt idx="1545">
                  <c:v>#N/A</c:v>
                </c:pt>
                <c:pt idx="1546">
                  <c:v>#N/A</c:v>
                </c:pt>
                <c:pt idx="1547">
                  <c:v>#N/A</c:v>
                </c:pt>
                <c:pt idx="1548">
                  <c:v>#N/A</c:v>
                </c:pt>
                <c:pt idx="1549">
                  <c:v>#N/A</c:v>
                </c:pt>
                <c:pt idx="1550">
                  <c:v>#N/A</c:v>
                </c:pt>
                <c:pt idx="1551">
                  <c:v>#N/A</c:v>
                </c:pt>
                <c:pt idx="1552">
                  <c:v>#N/A</c:v>
                </c:pt>
                <c:pt idx="1553">
                  <c:v>#N/A</c:v>
                </c:pt>
                <c:pt idx="1554">
                  <c:v>#N/A</c:v>
                </c:pt>
                <c:pt idx="1555">
                  <c:v>#N/A</c:v>
                </c:pt>
                <c:pt idx="1556">
                  <c:v>#N/A</c:v>
                </c:pt>
                <c:pt idx="1557">
                  <c:v>#N/A</c:v>
                </c:pt>
                <c:pt idx="1558">
                  <c:v>#N/A</c:v>
                </c:pt>
                <c:pt idx="1559">
                  <c:v>#N/A</c:v>
                </c:pt>
                <c:pt idx="1560">
                  <c:v>#N/A</c:v>
                </c:pt>
                <c:pt idx="1561">
                  <c:v>#N/A</c:v>
                </c:pt>
                <c:pt idx="1562">
                  <c:v>#N/A</c:v>
                </c:pt>
                <c:pt idx="1563">
                  <c:v>#N/A</c:v>
                </c:pt>
                <c:pt idx="1564">
                  <c:v>#N/A</c:v>
                </c:pt>
                <c:pt idx="1565">
                  <c:v>#N/A</c:v>
                </c:pt>
                <c:pt idx="1566">
                  <c:v>#N/A</c:v>
                </c:pt>
                <c:pt idx="1567">
                  <c:v>#N/A</c:v>
                </c:pt>
                <c:pt idx="1568">
                  <c:v>#N/A</c:v>
                </c:pt>
                <c:pt idx="1569">
                  <c:v>#N/A</c:v>
                </c:pt>
                <c:pt idx="1570">
                  <c:v>#N/A</c:v>
                </c:pt>
                <c:pt idx="1571">
                  <c:v>#N/A</c:v>
                </c:pt>
                <c:pt idx="1572">
                  <c:v>#N/A</c:v>
                </c:pt>
                <c:pt idx="1573">
                  <c:v>#N/A</c:v>
                </c:pt>
                <c:pt idx="1574">
                  <c:v>#N/A</c:v>
                </c:pt>
                <c:pt idx="1575">
                  <c:v>#N/A</c:v>
                </c:pt>
                <c:pt idx="1576">
                  <c:v>#N/A</c:v>
                </c:pt>
                <c:pt idx="1577">
                  <c:v>#N/A</c:v>
                </c:pt>
                <c:pt idx="1578">
                  <c:v>#N/A</c:v>
                </c:pt>
                <c:pt idx="1579">
                  <c:v>#N/A</c:v>
                </c:pt>
                <c:pt idx="1580">
                  <c:v>#N/A</c:v>
                </c:pt>
                <c:pt idx="1581">
                  <c:v>#N/A</c:v>
                </c:pt>
                <c:pt idx="1582">
                  <c:v>#N/A</c:v>
                </c:pt>
                <c:pt idx="1583">
                  <c:v>#N/A</c:v>
                </c:pt>
                <c:pt idx="1584">
                  <c:v>#N/A</c:v>
                </c:pt>
                <c:pt idx="1585">
                  <c:v>#N/A</c:v>
                </c:pt>
                <c:pt idx="1586">
                  <c:v>#N/A</c:v>
                </c:pt>
                <c:pt idx="1587">
                  <c:v>#N/A</c:v>
                </c:pt>
                <c:pt idx="1588">
                  <c:v>#N/A</c:v>
                </c:pt>
                <c:pt idx="1589">
                  <c:v>#N/A</c:v>
                </c:pt>
                <c:pt idx="1590">
                  <c:v>#N/A</c:v>
                </c:pt>
                <c:pt idx="1591">
                  <c:v>#N/A</c:v>
                </c:pt>
                <c:pt idx="1592">
                  <c:v>#N/A</c:v>
                </c:pt>
                <c:pt idx="1593">
                  <c:v>#N/A</c:v>
                </c:pt>
                <c:pt idx="1594">
                  <c:v>#N/A</c:v>
                </c:pt>
                <c:pt idx="1595">
                  <c:v>#N/A</c:v>
                </c:pt>
                <c:pt idx="1596">
                  <c:v>#N/A</c:v>
                </c:pt>
                <c:pt idx="1597">
                  <c:v>#N/A</c:v>
                </c:pt>
                <c:pt idx="1598">
                  <c:v>#N/A</c:v>
                </c:pt>
                <c:pt idx="1599">
                  <c:v>#N/A</c:v>
                </c:pt>
                <c:pt idx="1600">
                  <c:v>#N/A</c:v>
                </c:pt>
                <c:pt idx="1601">
                  <c:v>#N/A</c:v>
                </c:pt>
                <c:pt idx="1602">
                  <c:v>#N/A</c:v>
                </c:pt>
                <c:pt idx="1603">
                  <c:v>#N/A</c:v>
                </c:pt>
                <c:pt idx="1604">
                  <c:v>#N/A</c:v>
                </c:pt>
                <c:pt idx="1605">
                  <c:v>#N/A</c:v>
                </c:pt>
                <c:pt idx="1606">
                  <c:v>#N/A</c:v>
                </c:pt>
                <c:pt idx="1607">
                  <c:v>#N/A</c:v>
                </c:pt>
                <c:pt idx="1608">
                  <c:v>#N/A</c:v>
                </c:pt>
                <c:pt idx="1609">
                  <c:v>#N/A</c:v>
                </c:pt>
                <c:pt idx="1610">
                  <c:v>#N/A</c:v>
                </c:pt>
                <c:pt idx="1611">
                  <c:v>#N/A</c:v>
                </c:pt>
                <c:pt idx="1612">
                  <c:v>#N/A</c:v>
                </c:pt>
                <c:pt idx="1613">
                  <c:v>#N/A</c:v>
                </c:pt>
                <c:pt idx="1614">
                  <c:v>#N/A</c:v>
                </c:pt>
                <c:pt idx="1615">
                  <c:v>#N/A</c:v>
                </c:pt>
                <c:pt idx="1616">
                  <c:v>#N/A</c:v>
                </c:pt>
                <c:pt idx="1617">
                  <c:v>#N/A</c:v>
                </c:pt>
                <c:pt idx="1618">
                  <c:v>#N/A</c:v>
                </c:pt>
                <c:pt idx="1619">
                  <c:v>#N/A</c:v>
                </c:pt>
                <c:pt idx="1620">
                  <c:v>#N/A</c:v>
                </c:pt>
                <c:pt idx="1621">
                  <c:v>#N/A</c:v>
                </c:pt>
                <c:pt idx="1622">
                  <c:v>#N/A</c:v>
                </c:pt>
                <c:pt idx="1623">
                  <c:v>#N/A</c:v>
                </c:pt>
                <c:pt idx="1624">
                  <c:v>#N/A</c:v>
                </c:pt>
                <c:pt idx="1625">
                  <c:v>#N/A</c:v>
                </c:pt>
                <c:pt idx="1626">
                  <c:v>#N/A</c:v>
                </c:pt>
                <c:pt idx="1627">
                  <c:v>#N/A</c:v>
                </c:pt>
                <c:pt idx="1628">
                  <c:v>#N/A</c:v>
                </c:pt>
                <c:pt idx="1629">
                  <c:v>#N/A</c:v>
                </c:pt>
                <c:pt idx="1630">
                  <c:v>#N/A</c:v>
                </c:pt>
                <c:pt idx="1631">
                  <c:v>#N/A</c:v>
                </c:pt>
                <c:pt idx="1632">
                  <c:v>#N/A</c:v>
                </c:pt>
                <c:pt idx="1633">
                  <c:v>#N/A</c:v>
                </c:pt>
                <c:pt idx="1634">
                  <c:v>#N/A</c:v>
                </c:pt>
                <c:pt idx="1635">
                  <c:v>#N/A</c:v>
                </c:pt>
                <c:pt idx="1636">
                  <c:v>#N/A</c:v>
                </c:pt>
                <c:pt idx="1637">
                  <c:v>#N/A</c:v>
                </c:pt>
                <c:pt idx="1638">
                  <c:v>#N/A</c:v>
                </c:pt>
                <c:pt idx="1639">
                  <c:v>#N/A</c:v>
                </c:pt>
                <c:pt idx="1640">
                  <c:v>#N/A</c:v>
                </c:pt>
                <c:pt idx="1641">
                  <c:v>#N/A</c:v>
                </c:pt>
                <c:pt idx="1642">
                  <c:v>#N/A</c:v>
                </c:pt>
                <c:pt idx="1643">
                  <c:v>#N/A</c:v>
                </c:pt>
                <c:pt idx="1644">
                  <c:v>#N/A</c:v>
                </c:pt>
                <c:pt idx="1645">
                  <c:v>#N/A</c:v>
                </c:pt>
                <c:pt idx="1646">
                  <c:v>#N/A</c:v>
                </c:pt>
                <c:pt idx="1647">
                  <c:v>#N/A</c:v>
                </c:pt>
                <c:pt idx="1648">
                  <c:v>#N/A</c:v>
                </c:pt>
                <c:pt idx="1649">
                  <c:v>#N/A</c:v>
                </c:pt>
                <c:pt idx="1650">
                  <c:v>#N/A</c:v>
                </c:pt>
                <c:pt idx="1651">
                  <c:v>#N/A</c:v>
                </c:pt>
                <c:pt idx="1652">
                  <c:v>#N/A</c:v>
                </c:pt>
                <c:pt idx="1653">
                  <c:v>#N/A</c:v>
                </c:pt>
                <c:pt idx="1654">
                  <c:v>#N/A</c:v>
                </c:pt>
                <c:pt idx="1655">
                  <c:v>#N/A</c:v>
                </c:pt>
                <c:pt idx="1656">
                  <c:v>#N/A</c:v>
                </c:pt>
                <c:pt idx="1657">
                  <c:v>#N/A</c:v>
                </c:pt>
                <c:pt idx="1658">
                  <c:v>#N/A</c:v>
                </c:pt>
                <c:pt idx="1659">
                  <c:v>#N/A</c:v>
                </c:pt>
                <c:pt idx="1660">
                  <c:v>#N/A</c:v>
                </c:pt>
                <c:pt idx="1661">
                  <c:v>#N/A</c:v>
                </c:pt>
                <c:pt idx="1662">
                  <c:v>#N/A</c:v>
                </c:pt>
                <c:pt idx="1663">
                  <c:v>#N/A</c:v>
                </c:pt>
                <c:pt idx="1664">
                  <c:v>#N/A</c:v>
                </c:pt>
                <c:pt idx="1665">
                  <c:v>#N/A</c:v>
                </c:pt>
                <c:pt idx="1666">
                  <c:v>#N/A</c:v>
                </c:pt>
                <c:pt idx="1667">
                  <c:v>#N/A</c:v>
                </c:pt>
                <c:pt idx="1668">
                  <c:v>#N/A</c:v>
                </c:pt>
                <c:pt idx="1669">
                  <c:v>#N/A</c:v>
                </c:pt>
                <c:pt idx="1670">
                  <c:v>#N/A</c:v>
                </c:pt>
                <c:pt idx="1671">
                  <c:v>#N/A</c:v>
                </c:pt>
                <c:pt idx="1672">
                  <c:v>#N/A</c:v>
                </c:pt>
                <c:pt idx="1673">
                  <c:v>#N/A</c:v>
                </c:pt>
                <c:pt idx="1674">
                  <c:v>#N/A</c:v>
                </c:pt>
                <c:pt idx="1675">
                  <c:v>#N/A</c:v>
                </c:pt>
                <c:pt idx="1676">
                  <c:v>#N/A</c:v>
                </c:pt>
                <c:pt idx="1677">
                  <c:v>#N/A</c:v>
                </c:pt>
                <c:pt idx="1678">
                  <c:v>#N/A</c:v>
                </c:pt>
                <c:pt idx="1679">
                  <c:v>#N/A</c:v>
                </c:pt>
                <c:pt idx="1680">
                  <c:v>#N/A</c:v>
                </c:pt>
                <c:pt idx="1681">
                  <c:v>#N/A</c:v>
                </c:pt>
                <c:pt idx="1682">
                  <c:v>#N/A</c:v>
                </c:pt>
                <c:pt idx="1683">
                  <c:v>#N/A</c:v>
                </c:pt>
                <c:pt idx="1684">
                  <c:v>#N/A</c:v>
                </c:pt>
                <c:pt idx="1685">
                  <c:v>#N/A</c:v>
                </c:pt>
                <c:pt idx="1686">
                  <c:v>#N/A</c:v>
                </c:pt>
                <c:pt idx="1687">
                  <c:v>#N/A</c:v>
                </c:pt>
                <c:pt idx="1688">
                  <c:v>#N/A</c:v>
                </c:pt>
                <c:pt idx="1689">
                  <c:v>#N/A</c:v>
                </c:pt>
                <c:pt idx="1690">
                  <c:v>#N/A</c:v>
                </c:pt>
                <c:pt idx="1691">
                  <c:v>#N/A</c:v>
                </c:pt>
                <c:pt idx="1692">
                  <c:v>#N/A</c:v>
                </c:pt>
                <c:pt idx="1693">
                  <c:v>#N/A</c:v>
                </c:pt>
                <c:pt idx="1694">
                  <c:v>#N/A</c:v>
                </c:pt>
                <c:pt idx="1695">
                  <c:v>#N/A</c:v>
                </c:pt>
                <c:pt idx="1696">
                  <c:v>#N/A</c:v>
                </c:pt>
                <c:pt idx="1697">
                  <c:v>#N/A</c:v>
                </c:pt>
                <c:pt idx="1698">
                  <c:v>#N/A</c:v>
                </c:pt>
                <c:pt idx="1699">
                  <c:v>#N/A</c:v>
                </c:pt>
                <c:pt idx="1700">
                  <c:v>#N/A</c:v>
                </c:pt>
                <c:pt idx="1701">
                  <c:v>#N/A</c:v>
                </c:pt>
                <c:pt idx="1702">
                  <c:v>#N/A</c:v>
                </c:pt>
                <c:pt idx="1703">
                  <c:v>#N/A</c:v>
                </c:pt>
                <c:pt idx="1704">
                  <c:v>#N/A</c:v>
                </c:pt>
                <c:pt idx="1705">
                  <c:v>#N/A</c:v>
                </c:pt>
                <c:pt idx="1706">
                  <c:v>#N/A</c:v>
                </c:pt>
                <c:pt idx="1707">
                  <c:v>#N/A</c:v>
                </c:pt>
                <c:pt idx="1708">
                  <c:v>#N/A</c:v>
                </c:pt>
                <c:pt idx="1709">
                  <c:v>#N/A</c:v>
                </c:pt>
                <c:pt idx="1710">
                  <c:v>#N/A</c:v>
                </c:pt>
                <c:pt idx="1711">
                  <c:v>#N/A</c:v>
                </c:pt>
                <c:pt idx="1712">
                  <c:v>#N/A</c:v>
                </c:pt>
                <c:pt idx="1713">
                  <c:v>#N/A</c:v>
                </c:pt>
                <c:pt idx="1714">
                  <c:v>#N/A</c:v>
                </c:pt>
                <c:pt idx="1715">
                  <c:v>#N/A</c:v>
                </c:pt>
                <c:pt idx="1716">
                  <c:v>#N/A</c:v>
                </c:pt>
                <c:pt idx="1717">
                  <c:v>#N/A</c:v>
                </c:pt>
                <c:pt idx="1718">
                  <c:v>#N/A</c:v>
                </c:pt>
                <c:pt idx="1719">
                  <c:v>#N/A</c:v>
                </c:pt>
                <c:pt idx="1720">
                  <c:v>#N/A</c:v>
                </c:pt>
                <c:pt idx="1721">
                  <c:v>#N/A</c:v>
                </c:pt>
                <c:pt idx="1722">
                  <c:v>#N/A</c:v>
                </c:pt>
                <c:pt idx="1723">
                  <c:v>#N/A</c:v>
                </c:pt>
                <c:pt idx="1724">
                  <c:v>#N/A</c:v>
                </c:pt>
                <c:pt idx="1725">
                  <c:v>#N/A</c:v>
                </c:pt>
                <c:pt idx="1726">
                  <c:v>#N/A</c:v>
                </c:pt>
                <c:pt idx="1727">
                  <c:v>#N/A</c:v>
                </c:pt>
                <c:pt idx="1728">
                  <c:v>#N/A</c:v>
                </c:pt>
                <c:pt idx="1729">
                  <c:v>#N/A</c:v>
                </c:pt>
                <c:pt idx="1730">
                  <c:v>#N/A</c:v>
                </c:pt>
                <c:pt idx="1731">
                  <c:v>#N/A</c:v>
                </c:pt>
                <c:pt idx="1732">
                  <c:v>#N/A</c:v>
                </c:pt>
                <c:pt idx="1733">
                  <c:v>#N/A</c:v>
                </c:pt>
                <c:pt idx="1734">
                  <c:v>#N/A</c:v>
                </c:pt>
                <c:pt idx="1735">
                  <c:v>#N/A</c:v>
                </c:pt>
                <c:pt idx="1736">
                  <c:v>#N/A</c:v>
                </c:pt>
                <c:pt idx="1737">
                  <c:v>#N/A</c:v>
                </c:pt>
                <c:pt idx="1738">
                  <c:v>#N/A</c:v>
                </c:pt>
                <c:pt idx="1739">
                  <c:v>#N/A</c:v>
                </c:pt>
                <c:pt idx="1740">
                  <c:v>#N/A</c:v>
                </c:pt>
                <c:pt idx="1741">
                  <c:v>#N/A</c:v>
                </c:pt>
                <c:pt idx="1742">
                  <c:v>#N/A</c:v>
                </c:pt>
                <c:pt idx="1743">
                  <c:v>#N/A</c:v>
                </c:pt>
                <c:pt idx="1744">
                  <c:v>#N/A</c:v>
                </c:pt>
                <c:pt idx="1745">
                  <c:v>#N/A</c:v>
                </c:pt>
                <c:pt idx="1746">
                  <c:v>#N/A</c:v>
                </c:pt>
                <c:pt idx="1747">
                  <c:v>#N/A</c:v>
                </c:pt>
                <c:pt idx="1748">
                  <c:v>#N/A</c:v>
                </c:pt>
                <c:pt idx="1749">
                  <c:v>#N/A</c:v>
                </c:pt>
                <c:pt idx="1750">
                  <c:v>#N/A</c:v>
                </c:pt>
                <c:pt idx="1751">
                  <c:v>#N/A</c:v>
                </c:pt>
                <c:pt idx="1752">
                  <c:v>#N/A</c:v>
                </c:pt>
                <c:pt idx="1753">
                  <c:v>#N/A</c:v>
                </c:pt>
                <c:pt idx="1754">
                  <c:v>#N/A</c:v>
                </c:pt>
                <c:pt idx="1755">
                  <c:v>#N/A</c:v>
                </c:pt>
                <c:pt idx="1756">
                  <c:v>#N/A</c:v>
                </c:pt>
                <c:pt idx="1757">
                  <c:v>#N/A</c:v>
                </c:pt>
                <c:pt idx="1758">
                  <c:v>#N/A</c:v>
                </c:pt>
                <c:pt idx="1759">
                  <c:v>#N/A</c:v>
                </c:pt>
                <c:pt idx="1760">
                  <c:v>#N/A</c:v>
                </c:pt>
                <c:pt idx="1761">
                  <c:v>#N/A</c:v>
                </c:pt>
                <c:pt idx="1762">
                  <c:v>#N/A</c:v>
                </c:pt>
                <c:pt idx="1763">
                  <c:v>#N/A</c:v>
                </c:pt>
                <c:pt idx="1764">
                  <c:v>#N/A</c:v>
                </c:pt>
                <c:pt idx="1765">
                  <c:v>#N/A</c:v>
                </c:pt>
                <c:pt idx="1766">
                  <c:v>#N/A</c:v>
                </c:pt>
                <c:pt idx="1767">
                  <c:v>#N/A</c:v>
                </c:pt>
                <c:pt idx="1768">
                  <c:v>#N/A</c:v>
                </c:pt>
                <c:pt idx="1769">
                  <c:v>#N/A</c:v>
                </c:pt>
                <c:pt idx="1770">
                  <c:v>#N/A</c:v>
                </c:pt>
                <c:pt idx="1771">
                  <c:v>#N/A</c:v>
                </c:pt>
                <c:pt idx="1772">
                  <c:v>#N/A</c:v>
                </c:pt>
                <c:pt idx="1773">
                  <c:v>#N/A</c:v>
                </c:pt>
                <c:pt idx="1774">
                  <c:v>#N/A</c:v>
                </c:pt>
                <c:pt idx="1775">
                  <c:v>#N/A</c:v>
                </c:pt>
                <c:pt idx="1776">
                  <c:v>#N/A</c:v>
                </c:pt>
                <c:pt idx="1777">
                  <c:v>#N/A</c:v>
                </c:pt>
                <c:pt idx="1778">
                  <c:v>#N/A</c:v>
                </c:pt>
                <c:pt idx="1779">
                  <c:v>#N/A</c:v>
                </c:pt>
                <c:pt idx="1780">
                  <c:v>#N/A</c:v>
                </c:pt>
                <c:pt idx="1781">
                  <c:v>#N/A</c:v>
                </c:pt>
                <c:pt idx="1782">
                  <c:v>#N/A</c:v>
                </c:pt>
                <c:pt idx="1783">
                  <c:v>#N/A</c:v>
                </c:pt>
                <c:pt idx="1784">
                  <c:v>#N/A</c:v>
                </c:pt>
                <c:pt idx="1785">
                  <c:v>#N/A</c:v>
                </c:pt>
                <c:pt idx="1786">
                  <c:v>#N/A</c:v>
                </c:pt>
                <c:pt idx="1787">
                  <c:v>#N/A</c:v>
                </c:pt>
                <c:pt idx="1788">
                  <c:v>#N/A</c:v>
                </c:pt>
                <c:pt idx="1789">
                  <c:v>#N/A</c:v>
                </c:pt>
                <c:pt idx="1790">
                  <c:v>#N/A</c:v>
                </c:pt>
                <c:pt idx="1791">
                  <c:v>#N/A</c:v>
                </c:pt>
                <c:pt idx="1792">
                  <c:v>#N/A</c:v>
                </c:pt>
                <c:pt idx="1793">
                  <c:v>#N/A</c:v>
                </c:pt>
                <c:pt idx="1794">
                  <c:v>#N/A</c:v>
                </c:pt>
                <c:pt idx="1795">
                  <c:v>#N/A</c:v>
                </c:pt>
                <c:pt idx="1796">
                  <c:v>#N/A</c:v>
                </c:pt>
                <c:pt idx="1797">
                  <c:v>#N/A</c:v>
                </c:pt>
                <c:pt idx="1798">
                  <c:v>#N/A</c:v>
                </c:pt>
                <c:pt idx="1799">
                  <c:v>#N/A</c:v>
                </c:pt>
                <c:pt idx="1800">
                  <c:v>#N/A</c:v>
                </c:pt>
                <c:pt idx="1801">
                  <c:v>#N/A</c:v>
                </c:pt>
                <c:pt idx="1802">
                  <c:v>#N/A</c:v>
                </c:pt>
                <c:pt idx="1803">
                  <c:v>#N/A</c:v>
                </c:pt>
                <c:pt idx="1804">
                  <c:v>#N/A</c:v>
                </c:pt>
                <c:pt idx="1805">
                  <c:v>#N/A</c:v>
                </c:pt>
                <c:pt idx="1806">
                  <c:v>#N/A</c:v>
                </c:pt>
                <c:pt idx="1807">
                  <c:v>#N/A</c:v>
                </c:pt>
                <c:pt idx="1808">
                  <c:v>#N/A</c:v>
                </c:pt>
                <c:pt idx="1809">
                  <c:v>#N/A</c:v>
                </c:pt>
                <c:pt idx="1810">
                  <c:v>#N/A</c:v>
                </c:pt>
                <c:pt idx="1811">
                  <c:v>#N/A</c:v>
                </c:pt>
                <c:pt idx="1812">
                  <c:v>#N/A</c:v>
                </c:pt>
                <c:pt idx="1813">
                  <c:v>#N/A</c:v>
                </c:pt>
                <c:pt idx="1814">
                  <c:v>#N/A</c:v>
                </c:pt>
                <c:pt idx="1815">
                  <c:v>#N/A</c:v>
                </c:pt>
                <c:pt idx="1816">
                  <c:v>#N/A</c:v>
                </c:pt>
                <c:pt idx="1817">
                  <c:v>#N/A</c:v>
                </c:pt>
                <c:pt idx="1818">
                  <c:v>#N/A</c:v>
                </c:pt>
                <c:pt idx="1819">
                  <c:v>#N/A</c:v>
                </c:pt>
                <c:pt idx="1820">
                  <c:v>#N/A</c:v>
                </c:pt>
                <c:pt idx="1821">
                  <c:v>#N/A</c:v>
                </c:pt>
                <c:pt idx="1822">
                  <c:v>#N/A</c:v>
                </c:pt>
                <c:pt idx="1823">
                  <c:v>#N/A</c:v>
                </c:pt>
                <c:pt idx="1824">
                  <c:v>#N/A</c:v>
                </c:pt>
                <c:pt idx="1825">
                  <c:v>#N/A</c:v>
                </c:pt>
                <c:pt idx="1826">
                  <c:v>#N/A</c:v>
                </c:pt>
                <c:pt idx="1827">
                  <c:v>#N/A</c:v>
                </c:pt>
                <c:pt idx="1828">
                  <c:v>#N/A</c:v>
                </c:pt>
                <c:pt idx="1829">
                  <c:v>#N/A</c:v>
                </c:pt>
                <c:pt idx="1830">
                  <c:v>#N/A</c:v>
                </c:pt>
                <c:pt idx="1831">
                  <c:v>#N/A</c:v>
                </c:pt>
                <c:pt idx="1832">
                  <c:v>#N/A</c:v>
                </c:pt>
                <c:pt idx="1833">
                  <c:v>#N/A</c:v>
                </c:pt>
                <c:pt idx="1834">
                  <c:v>#N/A</c:v>
                </c:pt>
                <c:pt idx="1835">
                  <c:v>#N/A</c:v>
                </c:pt>
                <c:pt idx="1836">
                  <c:v>#N/A</c:v>
                </c:pt>
                <c:pt idx="1837">
                  <c:v>#N/A</c:v>
                </c:pt>
                <c:pt idx="1838">
                  <c:v>#N/A</c:v>
                </c:pt>
                <c:pt idx="1839">
                  <c:v>#N/A</c:v>
                </c:pt>
                <c:pt idx="1840">
                  <c:v>#N/A</c:v>
                </c:pt>
                <c:pt idx="1841">
                  <c:v>#N/A</c:v>
                </c:pt>
                <c:pt idx="1842">
                  <c:v>#N/A</c:v>
                </c:pt>
                <c:pt idx="1843">
                  <c:v>#N/A</c:v>
                </c:pt>
                <c:pt idx="1844">
                  <c:v>#N/A</c:v>
                </c:pt>
                <c:pt idx="1845">
                  <c:v>#N/A</c:v>
                </c:pt>
                <c:pt idx="1846">
                  <c:v>#N/A</c:v>
                </c:pt>
                <c:pt idx="1847">
                  <c:v>#N/A</c:v>
                </c:pt>
                <c:pt idx="1848">
                  <c:v>#N/A</c:v>
                </c:pt>
                <c:pt idx="1849">
                  <c:v>#N/A</c:v>
                </c:pt>
                <c:pt idx="1850">
                  <c:v>#N/A</c:v>
                </c:pt>
                <c:pt idx="1851">
                  <c:v>#N/A</c:v>
                </c:pt>
                <c:pt idx="1852">
                  <c:v>#N/A</c:v>
                </c:pt>
                <c:pt idx="1853">
                  <c:v>#N/A</c:v>
                </c:pt>
                <c:pt idx="1854">
                  <c:v>#N/A</c:v>
                </c:pt>
                <c:pt idx="1855">
                  <c:v>#N/A</c:v>
                </c:pt>
                <c:pt idx="1856">
                  <c:v>#N/A</c:v>
                </c:pt>
                <c:pt idx="1857">
                  <c:v>#N/A</c:v>
                </c:pt>
                <c:pt idx="1858">
                  <c:v>#N/A</c:v>
                </c:pt>
                <c:pt idx="1859">
                  <c:v>#N/A</c:v>
                </c:pt>
                <c:pt idx="1860">
                  <c:v>#N/A</c:v>
                </c:pt>
                <c:pt idx="1861">
                  <c:v>#N/A</c:v>
                </c:pt>
                <c:pt idx="1862">
                  <c:v>#N/A</c:v>
                </c:pt>
                <c:pt idx="1863">
                  <c:v>#N/A</c:v>
                </c:pt>
                <c:pt idx="1864">
                  <c:v>#N/A</c:v>
                </c:pt>
                <c:pt idx="1865">
                  <c:v>#N/A</c:v>
                </c:pt>
                <c:pt idx="1866">
                  <c:v>#N/A</c:v>
                </c:pt>
                <c:pt idx="1867">
                  <c:v>#N/A</c:v>
                </c:pt>
                <c:pt idx="1868">
                  <c:v>#N/A</c:v>
                </c:pt>
                <c:pt idx="1869">
                  <c:v>#N/A</c:v>
                </c:pt>
                <c:pt idx="1870">
                  <c:v>#N/A</c:v>
                </c:pt>
                <c:pt idx="1871">
                  <c:v>#N/A</c:v>
                </c:pt>
                <c:pt idx="1872">
                  <c:v>#N/A</c:v>
                </c:pt>
                <c:pt idx="1873">
                  <c:v>#N/A</c:v>
                </c:pt>
                <c:pt idx="1874">
                  <c:v>#N/A</c:v>
                </c:pt>
                <c:pt idx="1875">
                  <c:v>#N/A</c:v>
                </c:pt>
                <c:pt idx="1876">
                  <c:v>#N/A</c:v>
                </c:pt>
                <c:pt idx="1877">
                  <c:v>#N/A</c:v>
                </c:pt>
                <c:pt idx="1878">
                  <c:v>#N/A</c:v>
                </c:pt>
                <c:pt idx="1879">
                  <c:v>#N/A</c:v>
                </c:pt>
                <c:pt idx="1880">
                  <c:v>#N/A</c:v>
                </c:pt>
                <c:pt idx="1881">
                  <c:v>#N/A</c:v>
                </c:pt>
                <c:pt idx="1882">
                  <c:v>#N/A</c:v>
                </c:pt>
                <c:pt idx="1883">
                  <c:v>#N/A</c:v>
                </c:pt>
                <c:pt idx="1884">
                  <c:v>#N/A</c:v>
                </c:pt>
                <c:pt idx="1885">
                  <c:v>#N/A</c:v>
                </c:pt>
                <c:pt idx="1886">
                  <c:v>#N/A</c:v>
                </c:pt>
                <c:pt idx="1887">
                  <c:v>#N/A</c:v>
                </c:pt>
                <c:pt idx="1888">
                  <c:v>#N/A</c:v>
                </c:pt>
                <c:pt idx="1889">
                  <c:v>#N/A</c:v>
                </c:pt>
                <c:pt idx="1890">
                  <c:v>#N/A</c:v>
                </c:pt>
                <c:pt idx="1891">
                  <c:v>#N/A</c:v>
                </c:pt>
                <c:pt idx="1892">
                  <c:v>#N/A</c:v>
                </c:pt>
                <c:pt idx="1893">
                  <c:v>#N/A</c:v>
                </c:pt>
                <c:pt idx="1894">
                  <c:v>#N/A</c:v>
                </c:pt>
                <c:pt idx="1895">
                  <c:v>#N/A</c:v>
                </c:pt>
                <c:pt idx="1896">
                  <c:v>#N/A</c:v>
                </c:pt>
                <c:pt idx="1897">
                  <c:v>#N/A</c:v>
                </c:pt>
                <c:pt idx="1898">
                  <c:v>#N/A</c:v>
                </c:pt>
                <c:pt idx="1899">
                  <c:v>#N/A</c:v>
                </c:pt>
                <c:pt idx="1900">
                  <c:v>#N/A</c:v>
                </c:pt>
                <c:pt idx="1901">
                  <c:v>#N/A</c:v>
                </c:pt>
                <c:pt idx="1902">
                  <c:v>#N/A</c:v>
                </c:pt>
                <c:pt idx="1903">
                  <c:v>#N/A</c:v>
                </c:pt>
                <c:pt idx="1904">
                  <c:v>#N/A</c:v>
                </c:pt>
                <c:pt idx="1905">
                  <c:v>#N/A</c:v>
                </c:pt>
                <c:pt idx="1906">
                  <c:v>#N/A</c:v>
                </c:pt>
                <c:pt idx="1907">
                  <c:v>#N/A</c:v>
                </c:pt>
                <c:pt idx="1908">
                  <c:v>#N/A</c:v>
                </c:pt>
                <c:pt idx="1909">
                  <c:v>#N/A</c:v>
                </c:pt>
                <c:pt idx="1910">
                  <c:v>#N/A</c:v>
                </c:pt>
                <c:pt idx="1911">
                  <c:v>#N/A</c:v>
                </c:pt>
                <c:pt idx="1912">
                  <c:v>#N/A</c:v>
                </c:pt>
                <c:pt idx="1913">
                  <c:v>#N/A</c:v>
                </c:pt>
                <c:pt idx="1914">
                  <c:v>#N/A</c:v>
                </c:pt>
                <c:pt idx="1915">
                  <c:v>#N/A</c:v>
                </c:pt>
                <c:pt idx="1916">
                  <c:v>#N/A</c:v>
                </c:pt>
                <c:pt idx="1917">
                  <c:v>#N/A</c:v>
                </c:pt>
                <c:pt idx="1918">
                  <c:v>#N/A</c:v>
                </c:pt>
                <c:pt idx="1919">
                  <c:v>#N/A</c:v>
                </c:pt>
                <c:pt idx="1920">
                  <c:v>#N/A</c:v>
                </c:pt>
                <c:pt idx="1921">
                  <c:v>#N/A</c:v>
                </c:pt>
                <c:pt idx="1922">
                  <c:v>#N/A</c:v>
                </c:pt>
                <c:pt idx="1923">
                  <c:v>#N/A</c:v>
                </c:pt>
                <c:pt idx="1924">
                  <c:v>#N/A</c:v>
                </c:pt>
                <c:pt idx="1925">
                  <c:v>#N/A</c:v>
                </c:pt>
                <c:pt idx="1926">
                  <c:v>#N/A</c:v>
                </c:pt>
                <c:pt idx="1927">
                  <c:v>#N/A</c:v>
                </c:pt>
                <c:pt idx="1928">
                  <c:v>#N/A</c:v>
                </c:pt>
                <c:pt idx="1929">
                  <c:v>#N/A</c:v>
                </c:pt>
                <c:pt idx="1930">
                  <c:v>#N/A</c:v>
                </c:pt>
                <c:pt idx="1931">
                  <c:v>#N/A</c:v>
                </c:pt>
                <c:pt idx="1932">
                  <c:v>#N/A</c:v>
                </c:pt>
                <c:pt idx="1933">
                  <c:v>#N/A</c:v>
                </c:pt>
                <c:pt idx="1934">
                  <c:v>#N/A</c:v>
                </c:pt>
                <c:pt idx="1935">
                  <c:v>#N/A</c:v>
                </c:pt>
                <c:pt idx="1936">
                  <c:v>#N/A</c:v>
                </c:pt>
                <c:pt idx="1937">
                  <c:v>#N/A</c:v>
                </c:pt>
                <c:pt idx="1938">
                  <c:v>#N/A</c:v>
                </c:pt>
                <c:pt idx="1939">
                  <c:v>#N/A</c:v>
                </c:pt>
                <c:pt idx="1940">
                  <c:v>#N/A</c:v>
                </c:pt>
                <c:pt idx="1941">
                  <c:v>#N/A</c:v>
                </c:pt>
                <c:pt idx="1942">
                  <c:v>#N/A</c:v>
                </c:pt>
                <c:pt idx="1943">
                  <c:v>#N/A</c:v>
                </c:pt>
                <c:pt idx="1944">
                  <c:v>#N/A</c:v>
                </c:pt>
                <c:pt idx="1945">
                  <c:v>#N/A</c:v>
                </c:pt>
                <c:pt idx="1946">
                  <c:v>#N/A</c:v>
                </c:pt>
                <c:pt idx="1947">
                  <c:v>#N/A</c:v>
                </c:pt>
                <c:pt idx="1948">
                  <c:v>#N/A</c:v>
                </c:pt>
                <c:pt idx="1949">
                  <c:v>#N/A</c:v>
                </c:pt>
                <c:pt idx="1950">
                  <c:v>#N/A</c:v>
                </c:pt>
                <c:pt idx="1951">
                  <c:v>#N/A</c:v>
                </c:pt>
                <c:pt idx="1952">
                  <c:v>#N/A</c:v>
                </c:pt>
                <c:pt idx="1953">
                  <c:v>#N/A</c:v>
                </c:pt>
                <c:pt idx="1954">
                  <c:v>#N/A</c:v>
                </c:pt>
                <c:pt idx="1955">
                  <c:v>#N/A</c:v>
                </c:pt>
                <c:pt idx="1956">
                  <c:v>#N/A</c:v>
                </c:pt>
                <c:pt idx="1957">
                  <c:v>#N/A</c:v>
                </c:pt>
                <c:pt idx="1958">
                  <c:v>#N/A</c:v>
                </c:pt>
                <c:pt idx="1959">
                  <c:v>#N/A</c:v>
                </c:pt>
                <c:pt idx="1960">
                  <c:v>#N/A</c:v>
                </c:pt>
                <c:pt idx="1961">
                  <c:v>#N/A</c:v>
                </c:pt>
                <c:pt idx="1962">
                  <c:v>#N/A</c:v>
                </c:pt>
                <c:pt idx="1963">
                  <c:v>#N/A</c:v>
                </c:pt>
                <c:pt idx="1964">
                  <c:v>#N/A</c:v>
                </c:pt>
                <c:pt idx="1965">
                  <c:v>#N/A</c:v>
                </c:pt>
                <c:pt idx="1966">
                  <c:v>#N/A</c:v>
                </c:pt>
                <c:pt idx="1967">
                  <c:v>#N/A</c:v>
                </c:pt>
                <c:pt idx="1968">
                  <c:v>#N/A</c:v>
                </c:pt>
                <c:pt idx="1969">
                  <c:v>#N/A</c:v>
                </c:pt>
                <c:pt idx="1970">
                  <c:v>#N/A</c:v>
                </c:pt>
                <c:pt idx="1971">
                  <c:v>#N/A</c:v>
                </c:pt>
                <c:pt idx="1972">
                  <c:v>#N/A</c:v>
                </c:pt>
                <c:pt idx="1973">
                  <c:v>#N/A</c:v>
                </c:pt>
                <c:pt idx="1974">
                  <c:v>#N/A</c:v>
                </c:pt>
                <c:pt idx="1975">
                  <c:v>#N/A</c:v>
                </c:pt>
                <c:pt idx="1976">
                  <c:v>#N/A</c:v>
                </c:pt>
                <c:pt idx="1977">
                  <c:v>#N/A</c:v>
                </c:pt>
                <c:pt idx="1978">
                  <c:v>#N/A</c:v>
                </c:pt>
                <c:pt idx="1979">
                  <c:v>#N/A</c:v>
                </c:pt>
                <c:pt idx="1980">
                  <c:v>#N/A</c:v>
                </c:pt>
                <c:pt idx="1981">
                  <c:v>#N/A</c:v>
                </c:pt>
                <c:pt idx="1982">
                  <c:v>#N/A</c:v>
                </c:pt>
                <c:pt idx="1983">
                  <c:v>#N/A</c:v>
                </c:pt>
                <c:pt idx="1984">
                  <c:v>#N/A</c:v>
                </c:pt>
                <c:pt idx="1985">
                  <c:v>#N/A</c:v>
                </c:pt>
                <c:pt idx="1986">
                  <c:v>#N/A</c:v>
                </c:pt>
                <c:pt idx="1987">
                  <c:v>#N/A</c:v>
                </c:pt>
                <c:pt idx="1988">
                  <c:v>#N/A</c:v>
                </c:pt>
                <c:pt idx="1989">
                  <c:v>#N/A</c:v>
                </c:pt>
                <c:pt idx="1990">
                  <c:v>#N/A</c:v>
                </c:pt>
                <c:pt idx="1991">
                  <c:v>#N/A</c:v>
                </c:pt>
                <c:pt idx="1992">
                  <c:v>#N/A</c:v>
                </c:pt>
                <c:pt idx="1993">
                  <c:v>#N/A</c:v>
                </c:pt>
                <c:pt idx="1994">
                  <c:v>#N/A</c:v>
                </c:pt>
                <c:pt idx="1995">
                  <c:v>#N/A</c:v>
                </c:pt>
                <c:pt idx="1996">
                  <c:v>#N/A</c:v>
                </c:pt>
                <c:pt idx="1997">
                  <c:v>#N/A</c:v>
                </c:pt>
                <c:pt idx="1998">
                  <c:v>#N/A</c:v>
                </c:pt>
                <c:pt idx="1999">
                  <c:v>#N/A</c:v>
                </c:pt>
                <c:pt idx="2000">
                  <c:v>#N/A</c:v>
                </c:pt>
                <c:pt idx="2001">
                  <c:v>#N/A</c:v>
                </c:pt>
                <c:pt idx="2002">
                  <c:v>#N/A</c:v>
                </c:pt>
                <c:pt idx="2003">
                  <c:v>#N/A</c:v>
                </c:pt>
                <c:pt idx="2004">
                  <c:v>#N/A</c:v>
                </c:pt>
                <c:pt idx="2005">
                  <c:v>#N/A</c:v>
                </c:pt>
                <c:pt idx="2006">
                  <c:v>#N/A</c:v>
                </c:pt>
                <c:pt idx="2007">
                  <c:v>#N/A</c:v>
                </c:pt>
                <c:pt idx="2008">
                  <c:v>#N/A</c:v>
                </c:pt>
                <c:pt idx="2009">
                  <c:v>#N/A</c:v>
                </c:pt>
                <c:pt idx="2010">
                  <c:v>#N/A</c:v>
                </c:pt>
                <c:pt idx="2011">
                  <c:v>#N/A</c:v>
                </c:pt>
                <c:pt idx="2012">
                  <c:v>#N/A</c:v>
                </c:pt>
                <c:pt idx="2013">
                  <c:v>#N/A</c:v>
                </c:pt>
                <c:pt idx="2014">
                  <c:v>#N/A</c:v>
                </c:pt>
                <c:pt idx="2015">
                  <c:v>#N/A</c:v>
                </c:pt>
                <c:pt idx="2016">
                  <c:v>#N/A</c:v>
                </c:pt>
                <c:pt idx="2017">
                  <c:v>#N/A</c:v>
                </c:pt>
                <c:pt idx="2018">
                  <c:v>#N/A</c:v>
                </c:pt>
                <c:pt idx="2019">
                  <c:v>#N/A</c:v>
                </c:pt>
                <c:pt idx="2020">
                  <c:v>#N/A</c:v>
                </c:pt>
                <c:pt idx="2021">
                  <c:v>#N/A</c:v>
                </c:pt>
                <c:pt idx="2022">
                  <c:v>#N/A</c:v>
                </c:pt>
                <c:pt idx="2023">
                  <c:v>#N/A</c:v>
                </c:pt>
                <c:pt idx="2024">
                  <c:v>#N/A</c:v>
                </c:pt>
                <c:pt idx="2025">
                  <c:v>#N/A</c:v>
                </c:pt>
                <c:pt idx="2026">
                  <c:v>#N/A</c:v>
                </c:pt>
                <c:pt idx="2027">
                  <c:v>#N/A</c:v>
                </c:pt>
                <c:pt idx="2028">
                  <c:v>#N/A</c:v>
                </c:pt>
                <c:pt idx="2029">
                  <c:v>#N/A</c:v>
                </c:pt>
                <c:pt idx="2030">
                  <c:v>#N/A</c:v>
                </c:pt>
                <c:pt idx="2031">
                  <c:v>#N/A</c:v>
                </c:pt>
                <c:pt idx="2032">
                  <c:v>#N/A</c:v>
                </c:pt>
                <c:pt idx="2033">
                  <c:v>#N/A</c:v>
                </c:pt>
                <c:pt idx="2034">
                  <c:v>#N/A</c:v>
                </c:pt>
                <c:pt idx="2035">
                  <c:v>#N/A</c:v>
                </c:pt>
                <c:pt idx="2036">
                  <c:v>#N/A</c:v>
                </c:pt>
                <c:pt idx="2037">
                  <c:v>#N/A</c:v>
                </c:pt>
                <c:pt idx="2038">
                  <c:v>#N/A</c:v>
                </c:pt>
                <c:pt idx="2039">
                  <c:v>#N/A</c:v>
                </c:pt>
                <c:pt idx="2040">
                  <c:v>#N/A</c:v>
                </c:pt>
                <c:pt idx="2041">
                  <c:v>#N/A</c:v>
                </c:pt>
                <c:pt idx="2042">
                  <c:v>#N/A</c:v>
                </c:pt>
                <c:pt idx="2043">
                  <c:v>#N/A</c:v>
                </c:pt>
                <c:pt idx="2044">
                  <c:v>#N/A</c:v>
                </c:pt>
                <c:pt idx="2045">
                  <c:v>#N/A</c:v>
                </c:pt>
                <c:pt idx="2046">
                  <c:v>#N/A</c:v>
                </c:pt>
                <c:pt idx="2047">
                  <c:v>#N/A</c:v>
                </c:pt>
                <c:pt idx="2048">
                  <c:v>#N/A</c:v>
                </c:pt>
                <c:pt idx="2049">
                  <c:v>#N/A</c:v>
                </c:pt>
                <c:pt idx="2050">
                  <c:v>#N/A</c:v>
                </c:pt>
                <c:pt idx="2051">
                  <c:v>#N/A</c:v>
                </c:pt>
                <c:pt idx="2052">
                  <c:v>#N/A</c:v>
                </c:pt>
                <c:pt idx="2053">
                  <c:v>#N/A</c:v>
                </c:pt>
                <c:pt idx="2054">
                  <c:v>#N/A</c:v>
                </c:pt>
                <c:pt idx="2055">
                  <c:v>#N/A</c:v>
                </c:pt>
                <c:pt idx="2056">
                  <c:v>#N/A</c:v>
                </c:pt>
                <c:pt idx="2057">
                  <c:v>#N/A</c:v>
                </c:pt>
                <c:pt idx="2058">
                  <c:v>#N/A</c:v>
                </c:pt>
                <c:pt idx="2059">
                  <c:v>#N/A</c:v>
                </c:pt>
                <c:pt idx="2060">
                  <c:v>#N/A</c:v>
                </c:pt>
                <c:pt idx="2061">
                  <c:v>#N/A</c:v>
                </c:pt>
                <c:pt idx="2062">
                  <c:v>#N/A</c:v>
                </c:pt>
                <c:pt idx="2063">
                  <c:v>#N/A</c:v>
                </c:pt>
                <c:pt idx="2064">
                  <c:v>#N/A</c:v>
                </c:pt>
                <c:pt idx="2065">
                  <c:v>#N/A</c:v>
                </c:pt>
                <c:pt idx="2066">
                  <c:v>#N/A</c:v>
                </c:pt>
                <c:pt idx="2067">
                  <c:v>#N/A</c:v>
                </c:pt>
                <c:pt idx="2068">
                  <c:v>#N/A</c:v>
                </c:pt>
                <c:pt idx="2069">
                  <c:v>#N/A</c:v>
                </c:pt>
                <c:pt idx="2070">
                  <c:v>#N/A</c:v>
                </c:pt>
                <c:pt idx="2071">
                  <c:v>#N/A</c:v>
                </c:pt>
                <c:pt idx="2072">
                  <c:v>#N/A</c:v>
                </c:pt>
                <c:pt idx="2073">
                  <c:v>#N/A</c:v>
                </c:pt>
                <c:pt idx="2074">
                  <c:v>#N/A</c:v>
                </c:pt>
                <c:pt idx="2075">
                  <c:v>#N/A</c:v>
                </c:pt>
                <c:pt idx="2076">
                  <c:v>#N/A</c:v>
                </c:pt>
                <c:pt idx="2077">
                  <c:v>#N/A</c:v>
                </c:pt>
                <c:pt idx="2078">
                  <c:v>#N/A</c:v>
                </c:pt>
                <c:pt idx="2079">
                  <c:v>#N/A</c:v>
                </c:pt>
                <c:pt idx="2080">
                  <c:v>#N/A</c:v>
                </c:pt>
                <c:pt idx="2081">
                  <c:v>#N/A</c:v>
                </c:pt>
                <c:pt idx="2082">
                  <c:v>#N/A</c:v>
                </c:pt>
                <c:pt idx="2083">
                  <c:v>#N/A</c:v>
                </c:pt>
                <c:pt idx="2084">
                  <c:v>#N/A</c:v>
                </c:pt>
                <c:pt idx="2085">
                  <c:v>#N/A</c:v>
                </c:pt>
                <c:pt idx="2086">
                  <c:v>#N/A</c:v>
                </c:pt>
                <c:pt idx="2087">
                  <c:v>#N/A</c:v>
                </c:pt>
                <c:pt idx="2088">
                  <c:v>#N/A</c:v>
                </c:pt>
                <c:pt idx="2089">
                  <c:v>#N/A</c:v>
                </c:pt>
                <c:pt idx="2090">
                  <c:v>#N/A</c:v>
                </c:pt>
                <c:pt idx="2091">
                  <c:v>#N/A</c:v>
                </c:pt>
                <c:pt idx="2092">
                  <c:v>#N/A</c:v>
                </c:pt>
                <c:pt idx="2093">
                  <c:v>#N/A</c:v>
                </c:pt>
                <c:pt idx="2094">
                  <c:v>#N/A</c:v>
                </c:pt>
                <c:pt idx="2095">
                  <c:v>#N/A</c:v>
                </c:pt>
                <c:pt idx="2096">
                  <c:v>#N/A</c:v>
                </c:pt>
                <c:pt idx="2097">
                  <c:v>#N/A</c:v>
                </c:pt>
                <c:pt idx="2098">
                  <c:v>#N/A</c:v>
                </c:pt>
                <c:pt idx="2099">
                  <c:v>#N/A</c:v>
                </c:pt>
                <c:pt idx="2100">
                  <c:v>#N/A</c:v>
                </c:pt>
                <c:pt idx="2101">
                  <c:v>#N/A</c:v>
                </c:pt>
                <c:pt idx="2102">
                  <c:v>#N/A</c:v>
                </c:pt>
                <c:pt idx="2103">
                  <c:v>#N/A</c:v>
                </c:pt>
                <c:pt idx="2104">
                  <c:v>#N/A</c:v>
                </c:pt>
                <c:pt idx="2105">
                  <c:v>#N/A</c:v>
                </c:pt>
                <c:pt idx="2106">
                  <c:v>#N/A</c:v>
                </c:pt>
                <c:pt idx="2107">
                  <c:v>#N/A</c:v>
                </c:pt>
                <c:pt idx="2108">
                  <c:v>#N/A</c:v>
                </c:pt>
                <c:pt idx="2109">
                  <c:v>#N/A</c:v>
                </c:pt>
                <c:pt idx="2110">
                  <c:v>#N/A</c:v>
                </c:pt>
                <c:pt idx="2111">
                  <c:v>#N/A</c:v>
                </c:pt>
                <c:pt idx="2112">
                  <c:v>#N/A</c:v>
                </c:pt>
                <c:pt idx="2113">
                  <c:v>#N/A</c:v>
                </c:pt>
                <c:pt idx="2114">
                  <c:v>#N/A</c:v>
                </c:pt>
                <c:pt idx="2115">
                  <c:v>#N/A</c:v>
                </c:pt>
                <c:pt idx="2116">
                  <c:v>#N/A</c:v>
                </c:pt>
                <c:pt idx="2117">
                  <c:v>#N/A</c:v>
                </c:pt>
                <c:pt idx="2118">
                  <c:v>#N/A</c:v>
                </c:pt>
                <c:pt idx="2119">
                  <c:v>#N/A</c:v>
                </c:pt>
                <c:pt idx="2120">
                  <c:v>#N/A</c:v>
                </c:pt>
                <c:pt idx="2121">
                  <c:v>#N/A</c:v>
                </c:pt>
                <c:pt idx="2122">
                  <c:v>#N/A</c:v>
                </c:pt>
                <c:pt idx="2123">
                  <c:v>#N/A</c:v>
                </c:pt>
                <c:pt idx="2124">
                  <c:v>#N/A</c:v>
                </c:pt>
                <c:pt idx="2125">
                  <c:v>#N/A</c:v>
                </c:pt>
                <c:pt idx="2126">
                  <c:v>#N/A</c:v>
                </c:pt>
                <c:pt idx="2127">
                  <c:v>#N/A</c:v>
                </c:pt>
                <c:pt idx="2128">
                  <c:v>#N/A</c:v>
                </c:pt>
                <c:pt idx="2129">
                  <c:v>#N/A</c:v>
                </c:pt>
                <c:pt idx="2130">
                  <c:v>#N/A</c:v>
                </c:pt>
                <c:pt idx="2131">
                  <c:v>#N/A</c:v>
                </c:pt>
                <c:pt idx="2132">
                  <c:v>#N/A</c:v>
                </c:pt>
                <c:pt idx="2133">
                  <c:v>#N/A</c:v>
                </c:pt>
                <c:pt idx="2134">
                  <c:v>#N/A</c:v>
                </c:pt>
                <c:pt idx="2135">
                  <c:v>#N/A</c:v>
                </c:pt>
                <c:pt idx="2136">
                  <c:v>#N/A</c:v>
                </c:pt>
                <c:pt idx="2137">
                  <c:v>#N/A</c:v>
                </c:pt>
                <c:pt idx="2138">
                  <c:v>#N/A</c:v>
                </c:pt>
                <c:pt idx="2139">
                  <c:v>#N/A</c:v>
                </c:pt>
                <c:pt idx="2140">
                  <c:v>#N/A</c:v>
                </c:pt>
                <c:pt idx="2141">
                  <c:v>#N/A</c:v>
                </c:pt>
                <c:pt idx="2142">
                  <c:v>#N/A</c:v>
                </c:pt>
                <c:pt idx="2143">
                  <c:v>#N/A</c:v>
                </c:pt>
                <c:pt idx="2144">
                  <c:v>#N/A</c:v>
                </c:pt>
                <c:pt idx="2145">
                  <c:v>#N/A</c:v>
                </c:pt>
                <c:pt idx="2146">
                  <c:v>#N/A</c:v>
                </c:pt>
                <c:pt idx="2147">
                  <c:v>#N/A</c:v>
                </c:pt>
                <c:pt idx="2148">
                  <c:v>#N/A</c:v>
                </c:pt>
                <c:pt idx="2149">
                  <c:v>#N/A</c:v>
                </c:pt>
                <c:pt idx="2150">
                  <c:v>#N/A</c:v>
                </c:pt>
                <c:pt idx="2151">
                  <c:v>#N/A</c:v>
                </c:pt>
                <c:pt idx="2152">
                  <c:v>#N/A</c:v>
                </c:pt>
                <c:pt idx="2153">
                  <c:v>#N/A</c:v>
                </c:pt>
                <c:pt idx="2154">
                  <c:v>#N/A</c:v>
                </c:pt>
                <c:pt idx="2155">
                  <c:v>#N/A</c:v>
                </c:pt>
                <c:pt idx="2156">
                  <c:v>#N/A</c:v>
                </c:pt>
                <c:pt idx="2157">
                  <c:v>#N/A</c:v>
                </c:pt>
                <c:pt idx="2158">
                  <c:v>#N/A</c:v>
                </c:pt>
                <c:pt idx="2159">
                  <c:v>#N/A</c:v>
                </c:pt>
                <c:pt idx="2160">
                  <c:v>#N/A</c:v>
                </c:pt>
                <c:pt idx="2161">
                  <c:v>#N/A</c:v>
                </c:pt>
                <c:pt idx="2162">
                  <c:v>#N/A</c:v>
                </c:pt>
                <c:pt idx="2163">
                  <c:v>#N/A</c:v>
                </c:pt>
                <c:pt idx="2164">
                  <c:v>#N/A</c:v>
                </c:pt>
                <c:pt idx="2165">
                  <c:v>#N/A</c:v>
                </c:pt>
                <c:pt idx="2166">
                  <c:v>#N/A</c:v>
                </c:pt>
                <c:pt idx="2167">
                  <c:v>#N/A</c:v>
                </c:pt>
                <c:pt idx="2168">
                  <c:v>#N/A</c:v>
                </c:pt>
                <c:pt idx="2169">
                  <c:v>#N/A</c:v>
                </c:pt>
                <c:pt idx="2170">
                  <c:v>#N/A</c:v>
                </c:pt>
                <c:pt idx="2171">
                  <c:v>#N/A</c:v>
                </c:pt>
                <c:pt idx="2172">
                  <c:v>#N/A</c:v>
                </c:pt>
                <c:pt idx="2173">
                  <c:v>#N/A</c:v>
                </c:pt>
                <c:pt idx="2174">
                  <c:v>#N/A</c:v>
                </c:pt>
                <c:pt idx="2175">
                  <c:v>#N/A</c:v>
                </c:pt>
                <c:pt idx="2176">
                  <c:v>#N/A</c:v>
                </c:pt>
                <c:pt idx="2177">
                  <c:v>#N/A</c:v>
                </c:pt>
                <c:pt idx="2178">
                  <c:v>#N/A</c:v>
                </c:pt>
                <c:pt idx="2179">
                  <c:v>#N/A</c:v>
                </c:pt>
                <c:pt idx="2180">
                  <c:v>#N/A</c:v>
                </c:pt>
                <c:pt idx="2181">
                  <c:v>#N/A</c:v>
                </c:pt>
                <c:pt idx="2182">
                  <c:v>#N/A</c:v>
                </c:pt>
                <c:pt idx="2183">
                  <c:v>#N/A</c:v>
                </c:pt>
                <c:pt idx="2184">
                  <c:v>#N/A</c:v>
                </c:pt>
                <c:pt idx="2185">
                  <c:v>#N/A</c:v>
                </c:pt>
                <c:pt idx="2186">
                  <c:v>#N/A</c:v>
                </c:pt>
                <c:pt idx="2187">
                  <c:v>#N/A</c:v>
                </c:pt>
                <c:pt idx="2188">
                  <c:v>#N/A</c:v>
                </c:pt>
                <c:pt idx="2189">
                  <c:v>#N/A</c:v>
                </c:pt>
                <c:pt idx="2190">
                  <c:v>#N/A</c:v>
                </c:pt>
                <c:pt idx="2191">
                  <c:v>#N/A</c:v>
                </c:pt>
                <c:pt idx="2192">
                  <c:v>#N/A</c:v>
                </c:pt>
                <c:pt idx="2193">
                  <c:v>#N/A</c:v>
                </c:pt>
                <c:pt idx="2194">
                  <c:v>#N/A</c:v>
                </c:pt>
                <c:pt idx="2195">
                  <c:v>#N/A</c:v>
                </c:pt>
                <c:pt idx="2196">
                  <c:v>#N/A</c:v>
                </c:pt>
                <c:pt idx="2197">
                  <c:v>#N/A</c:v>
                </c:pt>
                <c:pt idx="2198">
                  <c:v>#N/A</c:v>
                </c:pt>
                <c:pt idx="2199">
                  <c:v>#N/A</c:v>
                </c:pt>
                <c:pt idx="2200">
                  <c:v>#N/A</c:v>
                </c:pt>
                <c:pt idx="2201">
                  <c:v>#N/A</c:v>
                </c:pt>
                <c:pt idx="2202">
                  <c:v>#N/A</c:v>
                </c:pt>
                <c:pt idx="2203">
                  <c:v>#N/A</c:v>
                </c:pt>
                <c:pt idx="2204">
                  <c:v>#N/A</c:v>
                </c:pt>
                <c:pt idx="2205">
                  <c:v>#N/A</c:v>
                </c:pt>
                <c:pt idx="2206">
                  <c:v>#N/A</c:v>
                </c:pt>
                <c:pt idx="2207">
                  <c:v>#N/A</c:v>
                </c:pt>
                <c:pt idx="2208">
                  <c:v>#N/A</c:v>
                </c:pt>
                <c:pt idx="2209">
                  <c:v>#N/A</c:v>
                </c:pt>
                <c:pt idx="2210">
                  <c:v>#N/A</c:v>
                </c:pt>
                <c:pt idx="2211">
                  <c:v>#N/A</c:v>
                </c:pt>
                <c:pt idx="2212">
                  <c:v>#N/A</c:v>
                </c:pt>
                <c:pt idx="2213">
                  <c:v>#N/A</c:v>
                </c:pt>
                <c:pt idx="2214">
                  <c:v>#N/A</c:v>
                </c:pt>
                <c:pt idx="2215">
                  <c:v>#N/A</c:v>
                </c:pt>
                <c:pt idx="2216">
                  <c:v>#N/A</c:v>
                </c:pt>
                <c:pt idx="2217">
                  <c:v>#N/A</c:v>
                </c:pt>
                <c:pt idx="2218">
                  <c:v>#N/A</c:v>
                </c:pt>
                <c:pt idx="2219">
                  <c:v>#N/A</c:v>
                </c:pt>
                <c:pt idx="2220">
                  <c:v>#N/A</c:v>
                </c:pt>
                <c:pt idx="2221">
                  <c:v>#N/A</c:v>
                </c:pt>
                <c:pt idx="2222">
                  <c:v>#N/A</c:v>
                </c:pt>
                <c:pt idx="2223">
                  <c:v>#N/A</c:v>
                </c:pt>
                <c:pt idx="2224">
                  <c:v>#N/A</c:v>
                </c:pt>
                <c:pt idx="2225">
                  <c:v>#N/A</c:v>
                </c:pt>
                <c:pt idx="2226">
                  <c:v>#N/A</c:v>
                </c:pt>
                <c:pt idx="2227">
                  <c:v>#N/A</c:v>
                </c:pt>
                <c:pt idx="2228">
                  <c:v>#N/A</c:v>
                </c:pt>
                <c:pt idx="2229">
                  <c:v>#N/A</c:v>
                </c:pt>
                <c:pt idx="2230">
                  <c:v>#N/A</c:v>
                </c:pt>
                <c:pt idx="2231">
                  <c:v>#N/A</c:v>
                </c:pt>
                <c:pt idx="2232">
                  <c:v>#N/A</c:v>
                </c:pt>
                <c:pt idx="2233">
                  <c:v>#N/A</c:v>
                </c:pt>
                <c:pt idx="2234">
                  <c:v>#N/A</c:v>
                </c:pt>
                <c:pt idx="2235">
                  <c:v>#N/A</c:v>
                </c:pt>
                <c:pt idx="2236">
                  <c:v>#N/A</c:v>
                </c:pt>
                <c:pt idx="2237">
                  <c:v>#N/A</c:v>
                </c:pt>
                <c:pt idx="2238">
                  <c:v>#N/A</c:v>
                </c:pt>
                <c:pt idx="2239">
                  <c:v>#N/A</c:v>
                </c:pt>
                <c:pt idx="2240">
                  <c:v>#N/A</c:v>
                </c:pt>
                <c:pt idx="2241">
                  <c:v>#N/A</c:v>
                </c:pt>
                <c:pt idx="2242">
                  <c:v>#N/A</c:v>
                </c:pt>
                <c:pt idx="2243">
                  <c:v>#N/A</c:v>
                </c:pt>
                <c:pt idx="2244">
                  <c:v>#N/A</c:v>
                </c:pt>
                <c:pt idx="2245">
                  <c:v>#N/A</c:v>
                </c:pt>
                <c:pt idx="2246">
                  <c:v>#N/A</c:v>
                </c:pt>
                <c:pt idx="2247">
                  <c:v>#N/A</c:v>
                </c:pt>
                <c:pt idx="2248">
                  <c:v>#N/A</c:v>
                </c:pt>
                <c:pt idx="2249">
                  <c:v>#N/A</c:v>
                </c:pt>
                <c:pt idx="2250">
                  <c:v>#N/A</c:v>
                </c:pt>
                <c:pt idx="2251">
                  <c:v>#N/A</c:v>
                </c:pt>
                <c:pt idx="2252">
                  <c:v>#N/A</c:v>
                </c:pt>
                <c:pt idx="2253">
                  <c:v>#N/A</c:v>
                </c:pt>
                <c:pt idx="2254">
                  <c:v>#N/A</c:v>
                </c:pt>
                <c:pt idx="2255">
                  <c:v>#N/A</c:v>
                </c:pt>
                <c:pt idx="2256">
                  <c:v>#N/A</c:v>
                </c:pt>
                <c:pt idx="2257">
                  <c:v>#N/A</c:v>
                </c:pt>
                <c:pt idx="2258">
                  <c:v>#N/A</c:v>
                </c:pt>
                <c:pt idx="2259">
                  <c:v>#N/A</c:v>
                </c:pt>
                <c:pt idx="2260">
                  <c:v>#N/A</c:v>
                </c:pt>
                <c:pt idx="2261">
                  <c:v>#N/A</c:v>
                </c:pt>
                <c:pt idx="2262">
                  <c:v>#N/A</c:v>
                </c:pt>
                <c:pt idx="2263">
                  <c:v>#N/A</c:v>
                </c:pt>
                <c:pt idx="2264">
                  <c:v>#N/A</c:v>
                </c:pt>
                <c:pt idx="2265">
                  <c:v>#N/A</c:v>
                </c:pt>
                <c:pt idx="2266">
                  <c:v>#N/A</c:v>
                </c:pt>
                <c:pt idx="2267">
                  <c:v>#N/A</c:v>
                </c:pt>
                <c:pt idx="2268">
                  <c:v>#N/A</c:v>
                </c:pt>
                <c:pt idx="2269">
                  <c:v>#N/A</c:v>
                </c:pt>
                <c:pt idx="2270">
                  <c:v>#N/A</c:v>
                </c:pt>
                <c:pt idx="2271">
                  <c:v>#N/A</c:v>
                </c:pt>
                <c:pt idx="2272">
                  <c:v>#N/A</c:v>
                </c:pt>
                <c:pt idx="2273">
                  <c:v>#N/A</c:v>
                </c:pt>
                <c:pt idx="2274">
                  <c:v>#N/A</c:v>
                </c:pt>
                <c:pt idx="2275">
                  <c:v>#N/A</c:v>
                </c:pt>
                <c:pt idx="2276">
                  <c:v>#N/A</c:v>
                </c:pt>
                <c:pt idx="2277">
                  <c:v>#N/A</c:v>
                </c:pt>
                <c:pt idx="2278">
                  <c:v>#N/A</c:v>
                </c:pt>
                <c:pt idx="2279">
                  <c:v>#N/A</c:v>
                </c:pt>
                <c:pt idx="2280">
                  <c:v>#N/A</c:v>
                </c:pt>
                <c:pt idx="2281">
                  <c:v>#N/A</c:v>
                </c:pt>
                <c:pt idx="2282">
                  <c:v>#N/A</c:v>
                </c:pt>
                <c:pt idx="2283">
                  <c:v>#N/A</c:v>
                </c:pt>
                <c:pt idx="2284">
                  <c:v>#N/A</c:v>
                </c:pt>
                <c:pt idx="2285">
                  <c:v>#N/A</c:v>
                </c:pt>
                <c:pt idx="2286">
                  <c:v>#N/A</c:v>
                </c:pt>
                <c:pt idx="2287">
                  <c:v>#N/A</c:v>
                </c:pt>
                <c:pt idx="2288">
                  <c:v>#N/A</c:v>
                </c:pt>
                <c:pt idx="2289">
                  <c:v>#N/A</c:v>
                </c:pt>
                <c:pt idx="2290">
                  <c:v>#N/A</c:v>
                </c:pt>
                <c:pt idx="2291">
                  <c:v>#N/A</c:v>
                </c:pt>
                <c:pt idx="2292">
                  <c:v>#N/A</c:v>
                </c:pt>
                <c:pt idx="2293">
                  <c:v>#N/A</c:v>
                </c:pt>
                <c:pt idx="2294">
                  <c:v>#N/A</c:v>
                </c:pt>
                <c:pt idx="2295">
                  <c:v>#N/A</c:v>
                </c:pt>
                <c:pt idx="2296">
                  <c:v>#N/A</c:v>
                </c:pt>
                <c:pt idx="2297">
                  <c:v>#N/A</c:v>
                </c:pt>
                <c:pt idx="2298">
                  <c:v>#N/A</c:v>
                </c:pt>
                <c:pt idx="2299">
                  <c:v>#N/A</c:v>
                </c:pt>
                <c:pt idx="2300">
                  <c:v>#N/A</c:v>
                </c:pt>
                <c:pt idx="2301">
                  <c:v>#N/A</c:v>
                </c:pt>
                <c:pt idx="2302">
                  <c:v>#N/A</c:v>
                </c:pt>
                <c:pt idx="2303">
                  <c:v>#N/A</c:v>
                </c:pt>
                <c:pt idx="2304">
                  <c:v>#N/A</c:v>
                </c:pt>
                <c:pt idx="2305">
                  <c:v>#N/A</c:v>
                </c:pt>
                <c:pt idx="2306">
                  <c:v>#N/A</c:v>
                </c:pt>
                <c:pt idx="2307">
                  <c:v>#N/A</c:v>
                </c:pt>
                <c:pt idx="2308">
                  <c:v>#N/A</c:v>
                </c:pt>
                <c:pt idx="2309">
                  <c:v>#N/A</c:v>
                </c:pt>
                <c:pt idx="2310">
                  <c:v>#N/A</c:v>
                </c:pt>
                <c:pt idx="2311">
                  <c:v>#N/A</c:v>
                </c:pt>
                <c:pt idx="2312">
                  <c:v>#N/A</c:v>
                </c:pt>
                <c:pt idx="2313">
                  <c:v>#N/A</c:v>
                </c:pt>
                <c:pt idx="2314">
                  <c:v>#N/A</c:v>
                </c:pt>
                <c:pt idx="2315">
                  <c:v>#N/A</c:v>
                </c:pt>
                <c:pt idx="2316">
                  <c:v>#N/A</c:v>
                </c:pt>
                <c:pt idx="2317">
                  <c:v>#N/A</c:v>
                </c:pt>
                <c:pt idx="2318">
                  <c:v>#N/A</c:v>
                </c:pt>
                <c:pt idx="2319">
                  <c:v>#N/A</c:v>
                </c:pt>
                <c:pt idx="2320">
                  <c:v>#N/A</c:v>
                </c:pt>
                <c:pt idx="2321">
                  <c:v>#N/A</c:v>
                </c:pt>
                <c:pt idx="2322">
                  <c:v>#N/A</c:v>
                </c:pt>
                <c:pt idx="2323">
                  <c:v>#N/A</c:v>
                </c:pt>
                <c:pt idx="2324">
                  <c:v>#N/A</c:v>
                </c:pt>
                <c:pt idx="2325">
                  <c:v>#N/A</c:v>
                </c:pt>
                <c:pt idx="2326">
                  <c:v>#N/A</c:v>
                </c:pt>
                <c:pt idx="2327">
                  <c:v>#N/A</c:v>
                </c:pt>
                <c:pt idx="2328">
                  <c:v>#N/A</c:v>
                </c:pt>
                <c:pt idx="2329">
                  <c:v>#N/A</c:v>
                </c:pt>
                <c:pt idx="2330">
                  <c:v>#N/A</c:v>
                </c:pt>
                <c:pt idx="2331">
                  <c:v>#N/A</c:v>
                </c:pt>
                <c:pt idx="2332">
                  <c:v>#N/A</c:v>
                </c:pt>
                <c:pt idx="2333">
                  <c:v>#N/A</c:v>
                </c:pt>
                <c:pt idx="2334">
                  <c:v>#N/A</c:v>
                </c:pt>
                <c:pt idx="2335">
                  <c:v>#N/A</c:v>
                </c:pt>
                <c:pt idx="2336">
                  <c:v>#N/A</c:v>
                </c:pt>
                <c:pt idx="2337">
                  <c:v>#N/A</c:v>
                </c:pt>
                <c:pt idx="2338">
                  <c:v>#N/A</c:v>
                </c:pt>
                <c:pt idx="2339">
                  <c:v>#N/A</c:v>
                </c:pt>
                <c:pt idx="2340">
                  <c:v>#N/A</c:v>
                </c:pt>
                <c:pt idx="2341">
                  <c:v>#N/A</c:v>
                </c:pt>
                <c:pt idx="2342">
                  <c:v>#N/A</c:v>
                </c:pt>
                <c:pt idx="2343">
                  <c:v>#N/A</c:v>
                </c:pt>
                <c:pt idx="2344">
                  <c:v>#N/A</c:v>
                </c:pt>
                <c:pt idx="2345">
                  <c:v>#N/A</c:v>
                </c:pt>
                <c:pt idx="2346">
                  <c:v>#N/A</c:v>
                </c:pt>
                <c:pt idx="2347">
                  <c:v>#N/A</c:v>
                </c:pt>
                <c:pt idx="2348">
                  <c:v>#N/A</c:v>
                </c:pt>
                <c:pt idx="2349">
                  <c:v>#N/A</c:v>
                </c:pt>
                <c:pt idx="2350">
                  <c:v>#N/A</c:v>
                </c:pt>
                <c:pt idx="2351">
                  <c:v>#N/A</c:v>
                </c:pt>
                <c:pt idx="2352">
                  <c:v>#N/A</c:v>
                </c:pt>
                <c:pt idx="2353">
                  <c:v>#N/A</c:v>
                </c:pt>
                <c:pt idx="2354">
                  <c:v>#N/A</c:v>
                </c:pt>
                <c:pt idx="2355">
                  <c:v>#N/A</c:v>
                </c:pt>
                <c:pt idx="2356">
                  <c:v>#N/A</c:v>
                </c:pt>
                <c:pt idx="2357">
                  <c:v>#N/A</c:v>
                </c:pt>
                <c:pt idx="2358">
                  <c:v>#N/A</c:v>
                </c:pt>
                <c:pt idx="2359">
                  <c:v>#N/A</c:v>
                </c:pt>
                <c:pt idx="2360">
                  <c:v>#N/A</c:v>
                </c:pt>
                <c:pt idx="2361">
                  <c:v>#N/A</c:v>
                </c:pt>
                <c:pt idx="2362">
                  <c:v>#N/A</c:v>
                </c:pt>
                <c:pt idx="2363">
                  <c:v>#N/A</c:v>
                </c:pt>
                <c:pt idx="2364">
                  <c:v>#N/A</c:v>
                </c:pt>
                <c:pt idx="2365">
                  <c:v>#N/A</c:v>
                </c:pt>
                <c:pt idx="2366">
                  <c:v>#N/A</c:v>
                </c:pt>
                <c:pt idx="2367">
                  <c:v>#N/A</c:v>
                </c:pt>
                <c:pt idx="2368">
                  <c:v>#N/A</c:v>
                </c:pt>
                <c:pt idx="2369">
                  <c:v>#N/A</c:v>
                </c:pt>
                <c:pt idx="2370">
                  <c:v>#N/A</c:v>
                </c:pt>
                <c:pt idx="2371">
                  <c:v>#N/A</c:v>
                </c:pt>
                <c:pt idx="2372">
                  <c:v>#N/A</c:v>
                </c:pt>
                <c:pt idx="2373">
                  <c:v>#N/A</c:v>
                </c:pt>
                <c:pt idx="2374">
                  <c:v>#N/A</c:v>
                </c:pt>
                <c:pt idx="2375">
                  <c:v>#N/A</c:v>
                </c:pt>
                <c:pt idx="2376">
                  <c:v>#N/A</c:v>
                </c:pt>
                <c:pt idx="2377">
                  <c:v>#N/A</c:v>
                </c:pt>
                <c:pt idx="2378">
                  <c:v>#N/A</c:v>
                </c:pt>
                <c:pt idx="2379">
                  <c:v>#N/A</c:v>
                </c:pt>
                <c:pt idx="2380">
                  <c:v>#N/A</c:v>
                </c:pt>
                <c:pt idx="2381">
                  <c:v>#N/A</c:v>
                </c:pt>
                <c:pt idx="2382">
                  <c:v>#N/A</c:v>
                </c:pt>
                <c:pt idx="2383">
                  <c:v>#N/A</c:v>
                </c:pt>
                <c:pt idx="2384">
                  <c:v>#N/A</c:v>
                </c:pt>
                <c:pt idx="2385">
                  <c:v>#N/A</c:v>
                </c:pt>
                <c:pt idx="2386">
                  <c:v>#N/A</c:v>
                </c:pt>
                <c:pt idx="2387">
                  <c:v>#N/A</c:v>
                </c:pt>
                <c:pt idx="2388">
                  <c:v>#N/A</c:v>
                </c:pt>
                <c:pt idx="2389">
                  <c:v>#N/A</c:v>
                </c:pt>
                <c:pt idx="2390">
                  <c:v>#N/A</c:v>
                </c:pt>
                <c:pt idx="2391">
                  <c:v>#N/A</c:v>
                </c:pt>
                <c:pt idx="2392">
                  <c:v>#N/A</c:v>
                </c:pt>
                <c:pt idx="2393">
                  <c:v>#N/A</c:v>
                </c:pt>
                <c:pt idx="2394">
                  <c:v>#N/A</c:v>
                </c:pt>
                <c:pt idx="2395">
                  <c:v>#N/A</c:v>
                </c:pt>
                <c:pt idx="2396">
                  <c:v>#N/A</c:v>
                </c:pt>
                <c:pt idx="2397">
                  <c:v>#N/A</c:v>
                </c:pt>
                <c:pt idx="2398">
                  <c:v>#N/A</c:v>
                </c:pt>
                <c:pt idx="2399">
                  <c:v>#N/A</c:v>
                </c:pt>
                <c:pt idx="2400">
                  <c:v>#N/A</c:v>
                </c:pt>
                <c:pt idx="2401">
                  <c:v>#N/A</c:v>
                </c:pt>
                <c:pt idx="2402">
                  <c:v>#N/A</c:v>
                </c:pt>
                <c:pt idx="2403">
                  <c:v>#N/A</c:v>
                </c:pt>
                <c:pt idx="2404">
                  <c:v>#N/A</c:v>
                </c:pt>
                <c:pt idx="2405">
                  <c:v>#N/A</c:v>
                </c:pt>
                <c:pt idx="2406">
                  <c:v>#N/A</c:v>
                </c:pt>
                <c:pt idx="2407">
                  <c:v>#N/A</c:v>
                </c:pt>
                <c:pt idx="2408">
                  <c:v>#N/A</c:v>
                </c:pt>
                <c:pt idx="2409">
                  <c:v>#N/A</c:v>
                </c:pt>
                <c:pt idx="2410">
                  <c:v>#N/A</c:v>
                </c:pt>
                <c:pt idx="2411">
                  <c:v>#N/A</c:v>
                </c:pt>
                <c:pt idx="2412">
                  <c:v>#N/A</c:v>
                </c:pt>
                <c:pt idx="2413">
                  <c:v>#N/A</c:v>
                </c:pt>
                <c:pt idx="2414">
                  <c:v>#N/A</c:v>
                </c:pt>
                <c:pt idx="2415">
                  <c:v>#N/A</c:v>
                </c:pt>
                <c:pt idx="2416">
                  <c:v>#N/A</c:v>
                </c:pt>
                <c:pt idx="2417">
                  <c:v>#N/A</c:v>
                </c:pt>
                <c:pt idx="2418">
                  <c:v>#N/A</c:v>
                </c:pt>
                <c:pt idx="2419">
                  <c:v>#N/A</c:v>
                </c:pt>
                <c:pt idx="2420">
                  <c:v>#N/A</c:v>
                </c:pt>
                <c:pt idx="2421">
                  <c:v>#N/A</c:v>
                </c:pt>
                <c:pt idx="2422">
                  <c:v>#N/A</c:v>
                </c:pt>
                <c:pt idx="2423">
                  <c:v>#N/A</c:v>
                </c:pt>
                <c:pt idx="2424">
                  <c:v>#N/A</c:v>
                </c:pt>
                <c:pt idx="2425">
                  <c:v>#N/A</c:v>
                </c:pt>
                <c:pt idx="2426">
                  <c:v>#N/A</c:v>
                </c:pt>
                <c:pt idx="2427">
                  <c:v>#N/A</c:v>
                </c:pt>
                <c:pt idx="2428">
                  <c:v>#N/A</c:v>
                </c:pt>
                <c:pt idx="2429">
                  <c:v>#N/A</c:v>
                </c:pt>
                <c:pt idx="2430">
                  <c:v>#N/A</c:v>
                </c:pt>
                <c:pt idx="2431">
                  <c:v>#N/A</c:v>
                </c:pt>
                <c:pt idx="2432">
                  <c:v>#N/A</c:v>
                </c:pt>
                <c:pt idx="2433">
                  <c:v>#N/A</c:v>
                </c:pt>
                <c:pt idx="2434">
                  <c:v>#N/A</c:v>
                </c:pt>
                <c:pt idx="2435">
                  <c:v>#N/A</c:v>
                </c:pt>
                <c:pt idx="2436">
                  <c:v>#N/A</c:v>
                </c:pt>
                <c:pt idx="2437">
                  <c:v>#N/A</c:v>
                </c:pt>
                <c:pt idx="2438">
                  <c:v>#N/A</c:v>
                </c:pt>
                <c:pt idx="2439">
                  <c:v>#N/A</c:v>
                </c:pt>
                <c:pt idx="2440">
                  <c:v>#N/A</c:v>
                </c:pt>
                <c:pt idx="2441">
                  <c:v>#N/A</c:v>
                </c:pt>
                <c:pt idx="2442">
                  <c:v>#N/A</c:v>
                </c:pt>
                <c:pt idx="2443">
                  <c:v>#N/A</c:v>
                </c:pt>
                <c:pt idx="2444">
                  <c:v>#N/A</c:v>
                </c:pt>
                <c:pt idx="2445">
                  <c:v>#N/A</c:v>
                </c:pt>
                <c:pt idx="2446">
                  <c:v>#N/A</c:v>
                </c:pt>
                <c:pt idx="2447">
                  <c:v>#N/A</c:v>
                </c:pt>
                <c:pt idx="2448">
                  <c:v>#N/A</c:v>
                </c:pt>
                <c:pt idx="2449">
                  <c:v>#N/A</c:v>
                </c:pt>
                <c:pt idx="2450">
                  <c:v>#N/A</c:v>
                </c:pt>
                <c:pt idx="2451">
                  <c:v>#N/A</c:v>
                </c:pt>
                <c:pt idx="2452">
                  <c:v>#N/A</c:v>
                </c:pt>
                <c:pt idx="2453">
                  <c:v>#N/A</c:v>
                </c:pt>
                <c:pt idx="2454">
                  <c:v>#N/A</c:v>
                </c:pt>
                <c:pt idx="2455">
                  <c:v>#N/A</c:v>
                </c:pt>
                <c:pt idx="2456">
                  <c:v>#N/A</c:v>
                </c:pt>
                <c:pt idx="2457">
                  <c:v>#N/A</c:v>
                </c:pt>
                <c:pt idx="2458">
                  <c:v>#N/A</c:v>
                </c:pt>
                <c:pt idx="2459">
                  <c:v>#N/A</c:v>
                </c:pt>
                <c:pt idx="2460">
                  <c:v>#N/A</c:v>
                </c:pt>
                <c:pt idx="2461">
                  <c:v>#N/A</c:v>
                </c:pt>
                <c:pt idx="2462">
                  <c:v>#N/A</c:v>
                </c:pt>
                <c:pt idx="2463">
                  <c:v>#N/A</c:v>
                </c:pt>
                <c:pt idx="2464">
                  <c:v>#N/A</c:v>
                </c:pt>
                <c:pt idx="2465">
                  <c:v>#N/A</c:v>
                </c:pt>
                <c:pt idx="2466">
                  <c:v>#N/A</c:v>
                </c:pt>
                <c:pt idx="2467">
                  <c:v>#N/A</c:v>
                </c:pt>
                <c:pt idx="2468">
                  <c:v>#N/A</c:v>
                </c:pt>
                <c:pt idx="2469">
                  <c:v>#N/A</c:v>
                </c:pt>
                <c:pt idx="2470">
                  <c:v>#N/A</c:v>
                </c:pt>
                <c:pt idx="2471">
                  <c:v>#N/A</c:v>
                </c:pt>
                <c:pt idx="2472">
                  <c:v>#N/A</c:v>
                </c:pt>
                <c:pt idx="2473">
                  <c:v>#N/A</c:v>
                </c:pt>
                <c:pt idx="2474">
                  <c:v>#N/A</c:v>
                </c:pt>
                <c:pt idx="2475">
                  <c:v>#N/A</c:v>
                </c:pt>
                <c:pt idx="2476">
                  <c:v>#N/A</c:v>
                </c:pt>
                <c:pt idx="2477">
                  <c:v>#N/A</c:v>
                </c:pt>
                <c:pt idx="2478">
                  <c:v>#N/A</c:v>
                </c:pt>
                <c:pt idx="2479">
                  <c:v>#N/A</c:v>
                </c:pt>
                <c:pt idx="2480">
                  <c:v>#N/A</c:v>
                </c:pt>
                <c:pt idx="2481">
                  <c:v>#N/A</c:v>
                </c:pt>
                <c:pt idx="2482">
                  <c:v>#N/A</c:v>
                </c:pt>
                <c:pt idx="2483">
                  <c:v>#N/A</c:v>
                </c:pt>
                <c:pt idx="2484">
                  <c:v>#N/A</c:v>
                </c:pt>
                <c:pt idx="2485">
                  <c:v>#N/A</c:v>
                </c:pt>
                <c:pt idx="2486">
                  <c:v>#N/A</c:v>
                </c:pt>
                <c:pt idx="2487">
                  <c:v>#N/A</c:v>
                </c:pt>
                <c:pt idx="2488">
                  <c:v>#N/A</c:v>
                </c:pt>
                <c:pt idx="2489">
                  <c:v>#N/A</c:v>
                </c:pt>
                <c:pt idx="2490">
                  <c:v>#N/A</c:v>
                </c:pt>
                <c:pt idx="2491">
                  <c:v>#N/A</c:v>
                </c:pt>
                <c:pt idx="2492">
                  <c:v>#N/A</c:v>
                </c:pt>
                <c:pt idx="2493">
                  <c:v>#N/A</c:v>
                </c:pt>
                <c:pt idx="2494">
                  <c:v>#N/A</c:v>
                </c:pt>
                <c:pt idx="2495">
                  <c:v>#N/A</c:v>
                </c:pt>
                <c:pt idx="2496">
                  <c:v>#N/A</c:v>
                </c:pt>
                <c:pt idx="2497">
                  <c:v>#N/A</c:v>
                </c:pt>
                <c:pt idx="2498">
                  <c:v>#N/A</c:v>
                </c:pt>
                <c:pt idx="2499">
                  <c:v>#N/A</c:v>
                </c:pt>
                <c:pt idx="2500">
                  <c:v>#N/A</c:v>
                </c:pt>
                <c:pt idx="2501">
                  <c:v>#N/A</c:v>
                </c:pt>
                <c:pt idx="2502">
                  <c:v>#N/A</c:v>
                </c:pt>
                <c:pt idx="2503">
                  <c:v>#N/A</c:v>
                </c:pt>
                <c:pt idx="2504">
                  <c:v>#N/A</c:v>
                </c:pt>
                <c:pt idx="2505">
                  <c:v>#N/A</c:v>
                </c:pt>
                <c:pt idx="2506">
                  <c:v>#N/A</c:v>
                </c:pt>
                <c:pt idx="2507">
                  <c:v>#N/A</c:v>
                </c:pt>
                <c:pt idx="2508">
                  <c:v>#N/A</c:v>
                </c:pt>
                <c:pt idx="2509">
                  <c:v>#N/A</c:v>
                </c:pt>
                <c:pt idx="2510">
                  <c:v>#N/A</c:v>
                </c:pt>
                <c:pt idx="2511">
                  <c:v>#N/A</c:v>
                </c:pt>
                <c:pt idx="2512">
                  <c:v>#N/A</c:v>
                </c:pt>
                <c:pt idx="2513">
                  <c:v>#N/A</c:v>
                </c:pt>
                <c:pt idx="2514">
                  <c:v>#N/A</c:v>
                </c:pt>
                <c:pt idx="2515">
                  <c:v>#N/A</c:v>
                </c:pt>
                <c:pt idx="2516">
                  <c:v>#N/A</c:v>
                </c:pt>
                <c:pt idx="2517">
                  <c:v>#N/A</c:v>
                </c:pt>
                <c:pt idx="2518">
                  <c:v>#N/A</c:v>
                </c:pt>
                <c:pt idx="2519">
                  <c:v>#N/A</c:v>
                </c:pt>
                <c:pt idx="2520">
                  <c:v>#N/A</c:v>
                </c:pt>
                <c:pt idx="2521">
                  <c:v>#N/A</c:v>
                </c:pt>
                <c:pt idx="2522">
                  <c:v>#N/A</c:v>
                </c:pt>
                <c:pt idx="2523">
                  <c:v>#N/A</c:v>
                </c:pt>
                <c:pt idx="2524">
                  <c:v>#N/A</c:v>
                </c:pt>
                <c:pt idx="2525">
                  <c:v>#N/A</c:v>
                </c:pt>
                <c:pt idx="2526">
                  <c:v>#N/A</c:v>
                </c:pt>
                <c:pt idx="2527">
                  <c:v>#N/A</c:v>
                </c:pt>
                <c:pt idx="2528">
                  <c:v>#N/A</c:v>
                </c:pt>
                <c:pt idx="2529">
                  <c:v>#N/A</c:v>
                </c:pt>
                <c:pt idx="2530">
                  <c:v>#N/A</c:v>
                </c:pt>
                <c:pt idx="2531">
                  <c:v>#N/A</c:v>
                </c:pt>
                <c:pt idx="2532">
                  <c:v>#N/A</c:v>
                </c:pt>
                <c:pt idx="2533">
                  <c:v>#N/A</c:v>
                </c:pt>
                <c:pt idx="2534">
                  <c:v>#N/A</c:v>
                </c:pt>
                <c:pt idx="2535">
                  <c:v>#N/A</c:v>
                </c:pt>
                <c:pt idx="2536">
                  <c:v>#N/A</c:v>
                </c:pt>
                <c:pt idx="2537">
                  <c:v>#N/A</c:v>
                </c:pt>
                <c:pt idx="2538">
                  <c:v>#N/A</c:v>
                </c:pt>
                <c:pt idx="2539">
                  <c:v>#N/A</c:v>
                </c:pt>
                <c:pt idx="2540">
                  <c:v>#N/A</c:v>
                </c:pt>
                <c:pt idx="2541">
                  <c:v>#N/A</c:v>
                </c:pt>
                <c:pt idx="2542">
                  <c:v>#N/A</c:v>
                </c:pt>
                <c:pt idx="2543">
                  <c:v>#N/A</c:v>
                </c:pt>
                <c:pt idx="2544">
                  <c:v>#N/A</c:v>
                </c:pt>
                <c:pt idx="2545">
                  <c:v>#N/A</c:v>
                </c:pt>
                <c:pt idx="2546">
                  <c:v>#N/A</c:v>
                </c:pt>
                <c:pt idx="2547">
                  <c:v>#N/A</c:v>
                </c:pt>
                <c:pt idx="2548">
                  <c:v>#N/A</c:v>
                </c:pt>
                <c:pt idx="2549">
                  <c:v>#N/A</c:v>
                </c:pt>
                <c:pt idx="2550">
                  <c:v>#N/A</c:v>
                </c:pt>
                <c:pt idx="2551">
                  <c:v>#N/A</c:v>
                </c:pt>
                <c:pt idx="2552">
                  <c:v>#N/A</c:v>
                </c:pt>
                <c:pt idx="2553">
                  <c:v>#N/A</c:v>
                </c:pt>
                <c:pt idx="2554">
                  <c:v>#N/A</c:v>
                </c:pt>
                <c:pt idx="2555">
                  <c:v>#N/A</c:v>
                </c:pt>
                <c:pt idx="2556">
                  <c:v>#N/A</c:v>
                </c:pt>
                <c:pt idx="2557">
                  <c:v>#N/A</c:v>
                </c:pt>
                <c:pt idx="2558">
                  <c:v>#N/A</c:v>
                </c:pt>
                <c:pt idx="2559">
                  <c:v>#N/A</c:v>
                </c:pt>
                <c:pt idx="2560">
                  <c:v>#N/A</c:v>
                </c:pt>
                <c:pt idx="2561">
                  <c:v>#N/A</c:v>
                </c:pt>
                <c:pt idx="2562">
                  <c:v>#N/A</c:v>
                </c:pt>
                <c:pt idx="2563">
                  <c:v>#N/A</c:v>
                </c:pt>
                <c:pt idx="2564">
                  <c:v>#N/A</c:v>
                </c:pt>
                <c:pt idx="2565">
                  <c:v>#N/A</c:v>
                </c:pt>
                <c:pt idx="2566">
                  <c:v>#N/A</c:v>
                </c:pt>
                <c:pt idx="2567">
                  <c:v>#N/A</c:v>
                </c:pt>
                <c:pt idx="2568">
                  <c:v>#N/A</c:v>
                </c:pt>
                <c:pt idx="2569">
                  <c:v>#N/A</c:v>
                </c:pt>
                <c:pt idx="2570">
                  <c:v>#N/A</c:v>
                </c:pt>
                <c:pt idx="2571">
                  <c:v>#N/A</c:v>
                </c:pt>
                <c:pt idx="2572">
                  <c:v>#N/A</c:v>
                </c:pt>
                <c:pt idx="2573">
                  <c:v>#N/A</c:v>
                </c:pt>
                <c:pt idx="2574">
                  <c:v>#N/A</c:v>
                </c:pt>
                <c:pt idx="2575">
                  <c:v>#N/A</c:v>
                </c:pt>
                <c:pt idx="2576">
                  <c:v>#N/A</c:v>
                </c:pt>
                <c:pt idx="2577">
                  <c:v>#N/A</c:v>
                </c:pt>
                <c:pt idx="2578">
                  <c:v>#N/A</c:v>
                </c:pt>
                <c:pt idx="2579">
                  <c:v>#N/A</c:v>
                </c:pt>
                <c:pt idx="2580">
                  <c:v>#N/A</c:v>
                </c:pt>
                <c:pt idx="2581">
                  <c:v>#N/A</c:v>
                </c:pt>
                <c:pt idx="2582">
                  <c:v>#N/A</c:v>
                </c:pt>
                <c:pt idx="2583">
                  <c:v>#N/A</c:v>
                </c:pt>
                <c:pt idx="2584">
                  <c:v>#N/A</c:v>
                </c:pt>
                <c:pt idx="2585">
                  <c:v>#N/A</c:v>
                </c:pt>
                <c:pt idx="2586">
                  <c:v>#N/A</c:v>
                </c:pt>
                <c:pt idx="2587">
                  <c:v>#N/A</c:v>
                </c:pt>
                <c:pt idx="2588">
                  <c:v>#N/A</c:v>
                </c:pt>
                <c:pt idx="2589">
                  <c:v>#N/A</c:v>
                </c:pt>
                <c:pt idx="2590">
                  <c:v>#N/A</c:v>
                </c:pt>
                <c:pt idx="2591">
                  <c:v>#N/A</c:v>
                </c:pt>
                <c:pt idx="2592">
                  <c:v>#N/A</c:v>
                </c:pt>
                <c:pt idx="2593">
                  <c:v>#N/A</c:v>
                </c:pt>
                <c:pt idx="2594">
                  <c:v>#N/A</c:v>
                </c:pt>
                <c:pt idx="2595">
                  <c:v>#N/A</c:v>
                </c:pt>
                <c:pt idx="2596">
                  <c:v>#N/A</c:v>
                </c:pt>
                <c:pt idx="2597">
                  <c:v>#N/A</c:v>
                </c:pt>
                <c:pt idx="2598">
                  <c:v>#N/A</c:v>
                </c:pt>
                <c:pt idx="2599">
                  <c:v>#N/A</c:v>
                </c:pt>
                <c:pt idx="2600">
                  <c:v>#N/A</c:v>
                </c:pt>
                <c:pt idx="2601">
                  <c:v>#N/A</c:v>
                </c:pt>
                <c:pt idx="2602">
                  <c:v>#N/A</c:v>
                </c:pt>
                <c:pt idx="2603">
                  <c:v>#N/A</c:v>
                </c:pt>
                <c:pt idx="2604">
                  <c:v>#N/A</c:v>
                </c:pt>
                <c:pt idx="2605">
                  <c:v>#N/A</c:v>
                </c:pt>
                <c:pt idx="2606">
                  <c:v>#N/A</c:v>
                </c:pt>
                <c:pt idx="2607">
                  <c:v>#N/A</c:v>
                </c:pt>
                <c:pt idx="2608">
                  <c:v>#N/A</c:v>
                </c:pt>
                <c:pt idx="2609">
                  <c:v>#N/A</c:v>
                </c:pt>
                <c:pt idx="2610">
                  <c:v>#N/A</c:v>
                </c:pt>
                <c:pt idx="2611">
                  <c:v>#N/A</c:v>
                </c:pt>
                <c:pt idx="2612">
                  <c:v>#N/A</c:v>
                </c:pt>
                <c:pt idx="2613">
                  <c:v>#N/A</c:v>
                </c:pt>
                <c:pt idx="2614">
                  <c:v>#N/A</c:v>
                </c:pt>
                <c:pt idx="2615">
                  <c:v>#N/A</c:v>
                </c:pt>
                <c:pt idx="2616">
                  <c:v>#N/A</c:v>
                </c:pt>
                <c:pt idx="2617">
                  <c:v>#N/A</c:v>
                </c:pt>
                <c:pt idx="2618">
                  <c:v>#N/A</c:v>
                </c:pt>
                <c:pt idx="2619">
                  <c:v>#N/A</c:v>
                </c:pt>
                <c:pt idx="2620">
                  <c:v>#N/A</c:v>
                </c:pt>
                <c:pt idx="2621">
                  <c:v>#N/A</c:v>
                </c:pt>
                <c:pt idx="2622">
                  <c:v>#N/A</c:v>
                </c:pt>
                <c:pt idx="2623">
                  <c:v>#N/A</c:v>
                </c:pt>
                <c:pt idx="2624">
                  <c:v>#N/A</c:v>
                </c:pt>
                <c:pt idx="2625">
                  <c:v>#N/A</c:v>
                </c:pt>
                <c:pt idx="2626">
                  <c:v>#N/A</c:v>
                </c:pt>
                <c:pt idx="2627">
                  <c:v>#N/A</c:v>
                </c:pt>
                <c:pt idx="2628">
                  <c:v>#N/A</c:v>
                </c:pt>
                <c:pt idx="2629">
                  <c:v>#N/A</c:v>
                </c:pt>
                <c:pt idx="2630">
                  <c:v>#N/A</c:v>
                </c:pt>
                <c:pt idx="2631">
                  <c:v>#N/A</c:v>
                </c:pt>
                <c:pt idx="2632">
                  <c:v>#N/A</c:v>
                </c:pt>
                <c:pt idx="2633">
                  <c:v>#N/A</c:v>
                </c:pt>
                <c:pt idx="2634">
                  <c:v>#N/A</c:v>
                </c:pt>
                <c:pt idx="2635">
                  <c:v>#N/A</c:v>
                </c:pt>
                <c:pt idx="2636">
                  <c:v>#N/A</c:v>
                </c:pt>
                <c:pt idx="2637">
                  <c:v>#N/A</c:v>
                </c:pt>
                <c:pt idx="2638">
                  <c:v>#N/A</c:v>
                </c:pt>
                <c:pt idx="2639">
                  <c:v>#N/A</c:v>
                </c:pt>
                <c:pt idx="2640">
                  <c:v>#N/A</c:v>
                </c:pt>
                <c:pt idx="2641">
                  <c:v>#N/A</c:v>
                </c:pt>
                <c:pt idx="2642">
                  <c:v>#N/A</c:v>
                </c:pt>
                <c:pt idx="2643">
                  <c:v>#N/A</c:v>
                </c:pt>
                <c:pt idx="2644">
                  <c:v>#N/A</c:v>
                </c:pt>
                <c:pt idx="2645">
                  <c:v>#N/A</c:v>
                </c:pt>
                <c:pt idx="2646">
                  <c:v>#N/A</c:v>
                </c:pt>
                <c:pt idx="2647">
                  <c:v>#N/A</c:v>
                </c:pt>
                <c:pt idx="2648">
                  <c:v>#N/A</c:v>
                </c:pt>
                <c:pt idx="2649">
                  <c:v>#N/A</c:v>
                </c:pt>
                <c:pt idx="2650">
                  <c:v>#N/A</c:v>
                </c:pt>
                <c:pt idx="2651">
                  <c:v>#N/A</c:v>
                </c:pt>
                <c:pt idx="2652">
                  <c:v>#N/A</c:v>
                </c:pt>
                <c:pt idx="2653">
                  <c:v>#N/A</c:v>
                </c:pt>
                <c:pt idx="2654">
                  <c:v>#N/A</c:v>
                </c:pt>
                <c:pt idx="2655">
                  <c:v>#N/A</c:v>
                </c:pt>
                <c:pt idx="2656">
                  <c:v>#N/A</c:v>
                </c:pt>
                <c:pt idx="2657">
                  <c:v>#N/A</c:v>
                </c:pt>
                <c:pt idx="2658">
                  <c:v>#N/A</c:v>
                </c:pt>
                <c:pt idx="2659">
                  <c:v>#N/A</c:v>
                </c:pt>
                <c:pt idx="2660">
                  <c:v>#N/A</c:v>
                </c:pt>
                <c:pt idx="2661">
                  <c:v>#N/A</c:v>
                </c:pt>
                <c:pt idx="2662">
                  <c:v>#N/A</c:v>
                </c:pt>
                <c:pt idx="2663">
                  <c:v>#N/A</c:v>
                </c:pt>
                <c:pt idx="2664">
                  <c:v>#N/A</c:v>
                </c:pt>
                <c:pt idx="2665">
                  <c:v>#N/A</c:v>
                </c:pt>
                <c:pt idx="2666">
                  <c:v>#N/A</c:v>
                </c:pt>
                <c:pt idx="2667">
                  <c:v>#N/A</c:v>
                </c:pt>
                <c:pt idx="2668">
                  <c:v>#N/A</c:v>
                </c:pt>
                <c:pt idx="2669">
                  <c:v>#N/A</c:v>
                </c:pt>
                <c:pt idx="2670">
                  <c:v>#N/A</c:v>
                </c:pt>
                <c:pt idx="2671">
                  <c:v>#N/A</c:v>
                </c:pt>
                <c:pt idx="2672">
                  <c:v>#N/A</c:v>
                </c:pt>
                <c:pt idx="2673">
                  <c:v>#N/A</c:v>
                </c:pt>
                <c:pt idx="2674">
                  <c:v>#N/A</c:v>
                </c:pt>
                <c:pt idx="2675">
                  <c:v>#N/A</c:v>
                </c:pt>
                <c:pt idx="2676">
                  <c:v>#N/A</c:v>
                </c:pt>
                <c:pt idx="2677">
                  <c:v>#N/A</c:v>
                </c:pt>
                <c:pt idx="2678">
                  <c:v>#N/A</c:v>
                </c:pt>
                <c:pt idx="2679">
                  <c:v>#N/A</c:v>
                </c:pt>
                <c:pt idx="2680">
                  <c:v>#N/A</c:v>
                </c:pt>
                <c:pt idx="2681">
                  <c:v>#N/A</c:v>
                </c:pt>
                <c:pt idx="2682">
                  <c:v>#N/A</c:v>
                </c:pt>
                <c:pt idx="2683">
                  <c:v>#N/A</c:v>
                </c:pt>
                <c:pt idx="2684">
                  <c:v>#N/A</c:v>
                </c:pt>
                <c:pt idx="2685">
                  <c:v>#N/A</c:v>
                </c:pt>
                <c:pt idx="2686">
                  <c:v>#N/A</c:v>
                </c:pt>
                <c:pt idx="2687">
                  <c:v>#N/A</c:v>
                </c:pt>
                <c:pt idx="2688">
                  <c:v>#N/A</c:v>
                </c:pt>
                <c:pt idx="2689">
                  <c:v>#N/A</c:v>
                </c:pt>
                <c:pt idx="2690">
                  <c:v>#N/A</c:v>
                </c:pt>
                <c:pt idx="2691">
                  <c:v>#N/A</c:v>
                </c:pt>
                <c:pt idx="2692">
                  <c:v>#N/A</c:v>
                </c:pt>
                <c:pt idx="2693">
                  <c:v>#N/A</c:v>
                </c:pt>
                <c:pt idx="2694">
                  <c:v>#N/A</c:v>
                </c:pt>
                <c:pt idx="2695">
                  <c:v>#N/A</c:v>
                </c:pt>
                <c:pt idx="2696">
                  <c:v>#N/A</c:v>
                </c:pt>
                <c:pt idx="2697">
                  <c:v>#N/A</c:v>
                </c:pt>
                <c:pt idx="2698">
                  <c:v>#N/A</c:v>
                </c:pt>
                <c:pt idx="2699">
                  <c:v>#N/A</c:v>
                </c:pt>
                <c:pt idx="2700">
                  <c:v>#N/A</c:v>
                </c:pt>
                <c:pt idx="2701">
                  <c:v>#N/A</c:v>
                </c:pt>
                <c:pt idx="2702">
                  <c:v>#N/A</c:v>
                </c:pt>
                <c:pt idx="2703">
                  <c:v>#N/A</c:v>
                </c:pt>
                <c:pt idx="2704">
                  <c:v>#N/A</c:v>
                </c:pt>
                <c:pt idx="2705">
                  <c:v>#N/A</c:v>
                </c:pt>
                <c:pt idx="2706">
                  <c:v>#N/A</c:v>
                </c:pt>
                <c:pt idx="2707">
                  <c:v>#N/A</c:v>
                </c:pt>
                <c:pt idx="2708">
                  <c:v>#N/A</c:v>
                </c:pt>
                <c:pt idx="2709">
                  <c:v>#N/A</c:v>
                </c:pt>
                <c:pt idx="2710">
                  <c:v>#N/A</c:v>
                </c:pt>
                <c:pt idx="2711">
                  <c:v>#N/A</c:v>
                </c:pt>
                <c:pt idx="2712">
                  <c:v>#N/A</c:v>
                </c:pt>
                <c:pt idx="2713">
                  <c:v>#N/A</c:v>
                </c:pt>
                <c:pt idx="2714">
                  <c:v>#N/A</c:v>
                </c:pt>
                <c:pt idx="2715">
                  <c:v>#N/A</c:v>
                </c:pt>
                <c:pt idx="2716">
                  <c:v>#N/A</c:v>
                </c:pt>
                <c:pt idx="2717">
                  <c:v>#N/A</c:v>
                </c:pt>
                <c:pt idx="2718">
                  <c:v>#N/A</c:v>
                </c:pt>
                <c:pt idx="2719">
                  <c:v>#N/A</c:v>
                </c:pt>
                <c:pt idx="2720">
                  <c:v>#N/A</c:v>
                </c:pt>
                <c:pt idx="2721">
                  <c:v>#N/A</c:v>
                </c:pt>
                <c:pt idx="2722">
                  <c:v>#N/A</c:v>
                </c:pt>
                <c:pt idx="2723">
                  <c:v>#N/A</c:v>
                </c:pt>
                <c:pt idx="2724">
                  <c:v>#N/A</c:v>
                </c:pt>
                <c:pt idx="2725">
                  <c:v>#N/A</c:v>
                </c:pt>
                <c:pt idx="2726">
                  <c:v>#N/A</c:v>
                </c:pt>
                <c:pt idx="2727">
                  <c:v>#N/A</c:v>
                </c:pt>
                <c:pt idx="2728">
                  <c:v>#N/A</c:v>
                </c:pt>
                <c:pt idx="2729">
                  <c:v>#N/A</c:v>
                </c:pt>
                <c:pt idx="2730">
                  <c:v>#N/A</c:v>
                </c:pt>
                <c:pt idx="2731">
                  <c:v>#N/A</c:v>
                </c:pt>
                <c:pt idx="2732">
                  <c:v>#N/A</c:v>
                </c:pt>
                <c:pt idx="2733">
                  <c:v>#N/A</c:v>
                </c:pt>
                <c:pt idx="2734">
                  <c:v>#N/A</c:v>
                </c:pt>
                <c:pt idx="2735">
                  <c:v>#N/A</c:v>
                </c:pt>
                <c:pt idx="2736">
                  <c:v>#N/A</c:v>
                </c:pt>
                <c:pt idx="2737">
                  <c:v>#N/A</c:v>
                </c:pt>
                <c:pt idx="2738">
                  <c:v>#N/A</c:v>
                </c:pt>
                <c:pt idx="2739">
                  <c:v>#N/A</c:v>
                </c:pt>
                <c:pt idx="2740">
                  <c:v>#N/A</c:v>
                </c:pt>
                <c:pt idx="2741">
                  <c:v>#N/A</c:v>
                </c:pt>
                <c:pt idx="2742">
                  <c:v>#N/A</c:v>
                </c:pt>
                <c:pt idx="2743">
                  <c:v>#N/A</c:v>
                </c:pt>
                <c:pt idx="2744">
                  <c:v>#N/A</c:v>
                </c:pt>
                <c:pt idx="2745">
                  <c:v>#N/A</c:v>
                </c:pt>
                <c:pt idx="2746">
                  <c:v>#N/A</c:v>
                </c:pt>
                <c:pt idx="2747">
                  <c:v>#N/A</c:v>
                </c:pt>
                <c:pt idx="2748">
                  <c:v>#N/A</c:v>
                </c:pt>
                <c:pt idx="2749">
                  <c:v>#N/A</c:v>
                </c:pt>
                <c:pt idx="2750">
                  <c:v>#N/A</c:v>
                </c:pt>
                <c:pt idx="2751">
                  <c:v>#N/A</c:v>
                </c:pt>
                <c:pt idx="2752">
                  <c:v>#N/A</c:v>
                </c:pt>
                <c:pt idx="2753">
                  <c:v>#N/A</c:v>
                </c:pt>
                <c:pt idx="2754">
                  <c:v>#N/A</c:v>
                </c:pt>
                <c:pt idx="2755">
                  <c:v>#N/A</c:v>
                </c:pt>
                <c:pt idx="2756">
                  <c:v>#N/A</c:v>
                </c:pt>
                <c:pt idx="2757">
                  <c:v>#N/A</c:v>
                </c:pt>
                <c:pt idx="2758">
                  <c:v>#N/A</c:v>
                </c:pt>
                <c:pt idx="2759">
                  <c:v>#N/A</c:v>
                </c:pt>
                <c:pt idx="2760">
                  <c:v>#N/A</c:v>
                </c:pt>
                <c:pt idx="2761">
                  <c:v>#N/A</c:v>
                </c:pt>
                <c:pt idx="2762">
                  <c:v>#N/A</c:v>
                </c:pt>
                <c:pt idx="2763">
                  <c:v>#N/A</c:v>
                </c:pt>
                <c:pt idx="2764">
                  <c:v>#N/A</c:v>
                </c:pt>
                <c:pt idx="2765">
                  <c:v>#N/A</c:v>
                </c:pt>
                <c:pt idx="2766">
                  <c:v>#N/A</c:v>
                </c:pt>
                <c:pt idx="2767">
                  <c:v>#N/A</c:v>
                </c:pt>
                <c:pt idx="2768">
                  <c:v>#N/A</c:v>
                </c:pt>
                <c:pt idx="2769">
                  <c:v>#N/A</c:v>
                </c:pt>
                <c:pt idx="2770">
                  <c:v>#N/A</c:v>
                </c:pt>
                <c:pt idx="2771">
                  <c:v>#N/A</c:v>
                </c:pt>
                <c:pt idx="2772">
                  <c:v>#N/A</c:v>
                </c:pt>
                <c:pt idx="2773">
                  <c:v>#N/A</c:v>
                </c:pt>
                <c:pt idx="2774">
                  <c:v>#N/A</c:v>
                </c:pt>
                <c:pt idx="2775">
                  <c:v>#N/A</c:v>
                </c:pt>
                <c:pt idx="2776">
                  <c:v>#N/A</c:v>
                </c:pt>
                <c:pt idx="2777">
                  <c:v>#N/A</c:v>
                </c:pt>
                <c:pt idx="2778">
                  <c:v>#N/A</c:v>
                </c:pt>
                <c:pt idx="2779">
                  <c:v>#N/A</c:v>
                </c:pt>
                <c:pt idx="2780">
                  <c:v>#N/A</c:v>
                </c:pt>
                <c:pt idx="2781">
                  <c:v>#N/A</c:v>
                </c:pt>
                <c:pt idx="2782">
                  <c:v>#N/A</c:v>
                </c:pt>
                <c:pt idx="2783">
                  <c:v>#N/A</c:v>
                </c:pt>
                <c:pt idx="2784">
                  <c:v>#N/A</c:v>
                </c:pt>
                <c:pt idx="2785">
                  <c:v>#N/A</c:v>
                </c:pt>
                <c:pt idx="2786">
                  <c:v>#N/A</c:v>
                </c:pt>
                <c:pt idx="2787">
                  <c:v>#N/A</c:v>
                </c:pt>
                <c:pt idx="2788">
                  <c:v>#N/A</c:v>
                </c:pt>
                <c:pt idx="2789">
                  <c:v>#N/A</c:v>
                </c:pt>
                <c:pt idx="2790">
                  <c:v>#N/A</c:v>
                </c:pt>
                <c:pt idx="2791">
                  <c:v>#N/A</c:v>
                </c:pt>
                <c:pt idx="2792">
                  <c:v>#N/A</c:v>
                </c:pt>
                <c:pt idx="2793">
                  <c:v>#N/A</c:v>
                </c:pt>
                <c:pt idx="2794">
                  <c:v>#N/A</c:v>
                </c:pt>
                <c:pt idx="2795">
                  <c:v>#N/A</c:v>
                </c:pt>
                <c:pt idx="2796">
                  <c:v>#N/A</c:v>
                </c:pt>
                <c:pt idx="2797">
                  <c:v>#N/A</c:v>
                </c:pt>
                <c:pt idx="2798">
                  <c:v>#N/A</c:v>
                </c:pt>
                <c:pt idx="2799">
                  <c:v>#N/A</c:v>
                </c:pt>
                <c:pt idx="2800">
                  <c:v>#N/A</c:v>
                </c:pt>
                <c:pt idx="2801">
                  <c:v>#N/A</c:v>
                </c:pt>
                <c:pt idx="2802">
                  <c:v>#N/A</c:v>
                </c:pt>
                <c:pt idx="2803">
                  <c:v>#N/A</c:v>
                </c:pt>
                <c:pt idx="2804">
                  <c:v>#N/A</c:v>
                </c:pt>
                <c:pt idx="2805">
                  <c:v>#N/A</c:v>
                </c:pt>
                <c:pt idx="2806">
                  <c:v>#N/A</c:v>
                </c:pt>
                <c:pt idx="2807">
                  <c:v>#N/A</c:v>
                </c:pt>
                <c:pt idx="2808">
                  <c:v>#N/A</c:v>
                </c:pt>
                <c:pt idx="2809">
                  <c:v>#N/A</c:v>
                </c:pt>
                <c:pt idx="2810">
                  <c:v>#N/A</c:v>
                </c:pt>
                <c:pt idx="2811">
                  <c:v>#N/A</c:v>
                </c:pt>
                <c:pt idx="2812">
                  <c:v>#N/A</c:v>
                </c:pt>
                <c:pt idx="2813">
                  <c:v>#N/A</c:v>
                </c:pt>
                <c:pt idx="2814">
                  <c:v>#N/A</c:v>
                </c:pt>
                <c:pt idx="2815">
                  <c:v>#N/A</c:v>
                </c:pt>
                <c:pt idx="2816">
                  <c:v>#N/A</c:v>
                </c:pt>
                <c:pt idx="2817">
                  <c:v>#N/A</c:v>
                </c:pt>
                <c:pt idx="2818">
                  <c:v>#N/A</c:v>
                </c:pt>
                <c:pt idx="2819">
                  <c:v>#N/A</c:v>
                </c:pt>
                <c:pt idx="2820">
                  <c:v>#N/A</c:v>
                </c:pt>
                <c:pt idx="2821">
                  <c:v>#N/A</c:v>
                </c:pt>
                <c:pt idx="2822">
                  <c:v>#N/A</c:v>
                </c:pt>
                <c:pt idx="2823">
                  <c:v>#N/A</c:v>
                </c:pt>
                <c:pt idx="2824">
                  <c:v>#N/A</c:v>
                </c:pt>
                <c:pt idx="2825">
                  <c:v>#N/A</c:v>
                </c:pt>
                <c:pt idx="2826">
                  <c:v>#N/A</c:v>
                </c:pt>
                <c:pt idx="2827">
                  <c:v>#N/A</c:v>
                </c:pt>
                <c:pt idx="2828">
                  <c:v>#N/A</c:v>
                </c:pt>
                <c:pt idx="2829">
                  <c:v>#N/A</c:v>
                </c:pt>
                <c:pt idx="2830">
                  <c:v>#N/A</c:v>
                </c:pt>
                <c:pt idx="2831">
                  <c:v>#N/A</c:v>
                </c:pt>
                <c:pt idx="2832">
                  <c:v>#N/A</c:v>
                </c:pt>
                <c:pt idx="2833">
                  <c:v>#N/A</c:v>
                </c:pt>
                <c:pt idx="2834">
                  <c:v>#N/A</c:v>
                </c:pt>
                <c:pt idx="2835">
                  <c:v>#N/A</c:v>
                </c:pt>
                <c:pt idx="2836">
                  <c:v>#N/A</c:v>
                </c:pt>
                <c:pt idx="2837">
                  <c:v>#N/A</c:v>
                </c:pt>
                <c:pt idx="2838">
                  <c:v>#N/A</c:v>
                </c:pt>
                <c:pt idx="2839">
                  <c:v>#N/A</c:v>
                </c:pt>
                <c:pt idx="2840">
                  <c:v>#N/A</c:v>
                </c:pt>
                <c:pt idx="2841">
                  <c:v>#N/A</c:v>
                </c:pt>
                <c:pt idx="2842">
                  <c:v>#N/A</c:v>
                </c:pt>
                <c:pt idx="2843">
                  <c:v>#N/A</c:v>
                </c:pt>
                <c:pt idx="2844">
                  <c:v>#N/A</c:v>
                </c:pt>
                <c:pt idx="2845">
                  <c:v>#N/A</c:v>
                </c:pt>
                <c:pt idx="2846">
                  <c:v>#N/A</c:v>
                </c:pt>
                <c:pt idx="2847">
                  <c:v>#N/A</c:v>
                </c:pt>
                <c:pt idx="2848">
                  <c:v>#N/A</c:v>
                </c:pt>
                <c:pt idx="2849">
                  <c:v>#N/A</c:v>
                </c:pt>
                <c:pt idx="2850">
                  <c:v>#N/A</c:v>
                </c:pt>
                <c:pt idx="2851">
                  <c:v>#N/A</c:v>
                </c:pt>
                <c:pt idx="2852">
                  <c:v>#N/A</c:v>
                </c:pt>
                <c:pt idx="2853">
                  <c:v>#N/A</c:v>
                </c:pt>
                <c:pt idx="2854">
                  <c:v>#N/A</c:v>
                </c:pt>
                <c:pt idx="2855">
                  <c:v>#N/A</c:v>
                </c:pt>
                <c:pt idx="2856">
                  <c:v>#N/A</c:v>
                </c:pt>
                <c:pt idx="2857">
                  <c:v>#N/A</c:v>
                </c:pt>
                <c:pt idx="2858">
                  <c:v>#N/A</c:v>
                </c:pt>
                <c:pt idx="2859">
                  <c:v>#N/A</c:v>
                </c:pt>
                <c:pt idx="2860">
                  <c:v>#N/A</c:v>
                </c:pt>
                <c:pt idx="2861">
                  <c:v>#N/A</c:v>
                </c:pt>
                <c:pt idx="2862">
                  <c:v>#N/A</c:v>
                </c:pt>
                <c:pt idx="2863">
                  <c:v>#N/A</c:v>
                </c:pt>
                <c:pt idx="2864">
                  <c:v>#N/A</c:v>
                </c:pt>
                <c:pt idx="2865">
                  <c:v>#N/A</c:v>
                </c:pt>
                <c:pt idx="2866">
                  <c:v>#N/A</c:v>
                </c:pt>
                <c:pt idx="2867">
                  <c:v>#N/A</c:v>
                </c:pt>
                <c:pt idx="2868">
                  <c:v>#N/A</c:v>
                </c:pt>
                <c:pt idx="2869">
                  <c:v>#N/A</c:v>
                </c:pt>
                <c:pt idx="2870">
                  <c:v>#N/A</c:v>
                </c:pt>
                <c:pt idx="2871">
                  <c:v>#N/A</c:v>
                </c:pt>
                <c:pt idx="2872">
                  <c:v>#N/A</c:v>
                </c:pt>
                <c:pt idx="2873">
                  <c:v>#N/A</c:v>
                </c:pt>
                <c:pt idx="2874">
                  <c:v>#N/A</c:v>
                </c:pt>
                <c:pt idx="2875">
                  <c:v>#N/A</c:v>
                </c:pt>
                <c:pt idx="2876">
                  <c:v>#N/A</c:v>
                </c:pt>
                <c:pt idx="2877">
                  <c:v>#N/A</c:v>
                </c:pt>
                <c:pt idx="2878">
                  <c:v>#N/A</c:v>
                </c:pt>
                <c:pt idx="2879">
                  <c:v>#N/A</c:v>
                </c:pt>
                <c:pt idx="2880">
                  <c:v>#N/A</c:v>
                </c:pt>
                <c:pt idx="2881">
                  <c:v>#N/A</c:v>
                </c:pt>
                <c:pt idx="2882">
                  <c:v>#N/A</c:v>
                </c:pt>
                <c:pt idx="2883">
                  <c:v>#N/A</c:v>
                </c:pt>
                <c:pt idx="2884">
                  <c:v>#N/A</c:v>
                </c:pt>
                <c:pt idx="2885">
                  <c:v>#N/A</c:v>
                </c:pt>
                <c:pt idx="2886">
                  <c:v>#N/A</c:v>
                </c:pt>
                <c:pt idx="2887">
                  <c:v>#N/A</c:v>
                </c:pt>
                <c:pt idx="2888">
                  <c:v>#N/A</c:v>
                </c:pt>
                <c:pt idx="2889">
                  <c:v>#N/A</c:v>
                </c:pt>
                <c:pt idx="2890">
                  <c:v>#N/A</c:v>
                </c:pt>
                <c:pt idx="2891">
                  <c:v>#N/A</c:v>
                </c:pt>
                <c:pt idx="2892">
                  <c:v>#N/A</c:v>
                </c:pt>
                <c:pt idx="2893">
                  <c:v>#N/A</c:v>
                </c:pt>
                <c:pt idx="2894">
                  <c:v>#N/A</c:v>
                </c:pt>
                <c:pt idx="2895">
                  <c:v>#N/A</c:v>
                </c:pt>
                <c:pt idx="2896">
                  <c:v>#N/A</c:v>
                </c:pt>
                <c:pt idx="2897">
                  <c:v>#N/A</c:v>
                </c:pt>
                <c:pt idx="2898">
                  <c:v>#N/A</c:v>
                </c:pt>
                <c:pt idx="2899">
                  <c:v>#N/A</c:v>
                </c:pt>
                <c:pt idx="2900">
                  <c:v>#N/A</c:v>
                </c:pt>
                <c:pt idx="2901">
                  <c:v>#N/A</c:v>
                </c:pt>
                <c:pt idx="2902">
                  <c:v>#N/A</c:v>
                </c:pt>
                <c:pt idx="2903">
                  <c:v>#N/A</c:v>
                </c:pt>
                <c:pt idx="2904">
                  <c:v>#N/A</c:v>
                </c:pt>
                <c:pt idx="2905">
                  <c:v>#N/A</c:v>
                </c:pt>
                <c:pt idx="2906">
                  <c:v>#N/A</c:v>
                </c:pt>
                <c:pt idx="2907">
                  <c:v>#N/A</c:v>
                </c:pt>
                <c:pt idx="2908">
                  <c:v>#N/A</c:v>
                </c:pt>
                <c:pt idx="2909">
                  <c:v>#N/A</c:v>
                </c:pt>
                <c:pt idx="2910">
                  <c:v>#N/A</c:v>
                </c:pt>
                <c:pt idx="2911">
                  <c:v>#N/A</c:v>
                </c:pt>
                <c:pt idx="2912">
                  <c:v>#N/A</c:v>
                </c:pt>
                <c:pt idx="2913">
                  <c:v>#N/A</c:v>
                </c:pt>
                <c:pt idx="2914">
                  <c:v>#N/A</c:v>
                </c:pt>
                <c:pt idx="2915">
                  <c:v>#N/A</c:v>
                </c:pt>
                <c:pt idx="2916">
                  <c:v>#N/A</c:v>
                </c:pt>
                <c:pt idx="2917">
                  <c:v>#N/A</c:v>
                </c:pt>
                <c:pt idx="2918">
                  <c:v>#N/A</c:v>
                </c:pt>
                <c:pt idx="2919">
                  <c:v>#N/A</c:v>
                </c:pt>
                <c:pt idx="2920">
                  <c:v>#N/A</c:v>
                </c:pt>
                <c:pt idx="2921">
                  <c:v>#N/A</c:v>
                </c:pt>
                <c:pt idx="2922">
                  <c:v>#N/A</c:v>
                </c:pt>
                <c:pt idx="2923">
                  <c:v>#N/A</c:v>
                </c:pt>
                <c:pt idx="2924">
                  <c:v>#N/A</c:v>
                </c:pt>
                <c:pt idx="2925">
                  <c:v>#N/A</c:v>
                </c:pt>
                <c:pt idx="2926">
                  <c:v>#N/A</c:v>
                </c:pt>
                <c:pt idx="2927">
                  <c:v>#N/A</c:v>
                </c:pt>
                <c:pt idx="2928">
                  <c:v>#N/A</c:v>
                </c:pt>
                <c:pt idx="2929">
                  <c:v>#N/A</c:v>
                </c:pt>
                <c:pt idx="2930">
                  <c:v>#N/A</c:v>
                </c:pt>
                <c:pt idx="2931">
                  <c:v>#N/A</c:v>
                </c:pt>
                <c:pt idx="2932">
                  <c:v>#N/A</c:v>
                </c:pt>
                <c:pt idx="2933">
                  <c:v>#N/A</c:v>
                </c:pt>
                <c:pt idx="2934">
                  <c:v>#N/A</c:v>
                </c:pt>
                <c:pt idx="2935">
                  <c:v>#N/A</c:v>
                </c:pt>
                <c:pt idx="2936">
                  <c:v>#N/A</c:v>
                </c:pt>
                <c:pt idx="2937">
                  <c:v>#N/A</c:v>
                </c:pt>
                <c:pt idx="2938">
                  <c:v>#N/A</c:v>
                </c:pt>
                <c:pt idx="2939">
                  <c:v>#N/A</c:v>
                </c:pt>
                <c:pt idx="2940">
                  <c:v>#N/A</c:v>
                </c:pt>
                <c:pt idx="2941">
                  <c:v>#N/A</c:v>
                </c:pt>
                <c:pt idx="2942">
                  <c:v>#N/A</c:v>
                </c:pt>
                <c:pt idx="2943">
                  <c:v>#N/A</c:v>
                </c:pt>
                <c:pt idx="2944">
                  <c:v>#N/A</c:v>
                </c:pt>
                <c:pt idx="2945">
                  <c:v>#N/A</c:v>
                </c:pt>
                <c:pt idx="2946">
                  <c:v>#N/A</c:v>
                </c:pt>
                <c:pt idx="2947">
                  <c:v>#N/A</c:v>
                </c:pt>
                <c:pt idx="2948">
                  <c:v>#N/A</c:v>
                </c:pt>
                <c:pt idx="2949">
                  <c:v>#N/A</c:v>
                </c:pt>
                <c:pt idx="2950">
                  <c:v>#N/A</c:v>
                </c:pt>
                <c:pt idx="2951">
                  <c:v>#N/A</c:v>
                </c:pt>
                <c:pt idx="2952">
                  <c:v>#N/A</c:v>
                </c:pt>
                <c:pt idx="2953">
                  <c:v>#N/A</c:v>
                </c:pt>
                <c:pt idx="2954">
                  <c:v>#N/A</c:v>
                </c:pt>
                <c:pt idx="2955">
                  <c:v>#N/A</c:v>
                </c:pt>
                <c:pt idx="2956">
                  <c:v>#N/A</c:v>
                </c:pt>
                <c:pt idx="2957">
                  <c:v>#N/A</c:v>
                </c:pt>
                <c:pt idx="2958">
                  <c:v>#N/A</c:v>
                </c:pt>
                <c:pt idx="2959">
                  <c:v>#N/A</c:v>
                </c:pt>
                <c:pt idx="2960">
                  <c:v>#N/A</c:v>
                </c:pt>
                <c:pt idx="2961">
                  <c:v>#N/A</c:v>
                </c:pt>
                <c:pt idx="2962">
                  <c:v>#N/A</c:v>
                </c:pt>
                <c:pt idx="2963">
                  <c:v>#N/A</c:v>
                </c:pt>
                <c:pt idx="2964">
                  <c:v>#N/A</c:v>
                </c:pt>
                <c:pt idx="2965">
                  <c:v>#N/A</c:v>
                </c:pt>
                <c:pt idx="2966">
                  <c:v>#N/A</c:v>
                </c:pt>
                <c:pt idx="2967">
                  <c:v>#N/A</c:v>
                </c:pt>
                <c:pt idx="2968">
                  <c:v>#N/A</c:v>
                </c:pt>
                <c:pt idx="2969">
                  <c:v>#N/A</c:v>
                </c:pt>
                <c:pt idx="2970">
                  <c:v>#N/A</c:v>
                </c:pt>
                <c:pt idx="2971">
                  <c:v>#N/A</c:v>
                </c:pt>
                <c:pt idx="2972">
                  <c:v>#N/A</c:v>
                </c:pt>
                <c:pt idx="2973">
                  <c:v>#N/A</c:v>
                </c:pt>
                <c:pt idx="2974">
                  <c:v>#N/A</c:v>
                </c:pt>
                <c:pt idx="2975">
                  <c:v>#N/A</c:v>
                </c:pt>
                <c:pt idx="2976">
                  <c:v>#N/A</c:v>
                </c:pt>
                <c:pt idx="2977">
                  <c:v>#N/A</c:v>
                </c:pt>
                <c:pt idx="2978">
                  <c:v>#N/A</c:v>
                </c:pt>
                <c:pt idx="2979">
                  <c:v>#N/A</c:v>
                </c:pt>
                <c:pt idx="2980">
                  <c:v>#N/A</c:v>
                </c:pt>
                <c:pt idx="2981">
                  <c:v>#N/A</c:v>
                </c:pt>
                <c:pt idx="2982">
                  <c:v>#N/A</c:v>
                </c:pt>
                <c:pt idx="2983">
                  <c:v>#N/A</c:v>
                </c:pt>
                <c:pt idx="2984">
                  <c:v>#N/A</c:v>
                </c:pt>
                <c:pt idx="2985">
                  <c:v>#N/A</c:v>
                </c:pt>
                <c:pt idx="2986">
                  <c:v>#N/A</c:v>
                </c:pt>
                <c:pt idx="2987">
                  <c:v>#N/A</c:v>
                </c:pt>
                <c:pt idx="2988">
                  <c:v>#N/A</c:v>
                </c:pt>
                <c:pt idx="2989">
                  <c:v>#N/A</c:v>
                </c:pt>
                <c:pt idx="2990">
                  <c:v>#N/A</c:v>
                </c:pt>
                <c:pt idx="2991">
                  <c:v>#N/A</c:v>
                </c:pt>
                <c:pt idx="2992">
                  <c:v>#N/A</c:v>
                </c:pt>
                <c:pt idx="2993">
                  <c:v>#N/A</c:v>
                </c:pt>
                <c:pt idx="2994">
                  <c:v>#N/A</c:v>
                </c:pt>
                <c:pt idx="2995">
                  <c:v>#N/A</c:v>
                </c:pt>
                <c:pt idx="2996">
                  <c:v>#N/A</c:v>
                </c:pt>
                <c:pt idx="2997">
                  <c:v>#N/A</c:v>
                </c:pt>
                <c:pt idx="2998">
                  <c:v>#N/A</c:v>
                </c:pt>
                <c:pt idx="2999">
                  <c:v>#N/A</c:v>
                </c:pt>
                <c:pt idx="3000">
                  <c:v>#N/A</c:v>
                </c:pt>
                <c:pt idx="3001">
                  <c:v>#N/A</c:v>
                </c:pt>
                <c:pt idx="3002">
                  <c:v>#N/A</c:v>
                </c:pt>
                <c:pt idx="3003">
                  <c:v>#N/A</c:v>
                </c:pt>
                <c:pt idx="3004">
                  <c:v>#N/A</c:v>
                </c:pt>
                <c:pt idx="3005">
                  <c:v>#N/A</c:v>
                </c:pt>
                <c:pt idx="3006">
                  <c:v>#N/A</c:v>
                </c:pt>
                <c:pt idx="3007">
                  <c:v>#N/A</c:v>
                </c:pt>
                <c:pt idx="3008">
                  <c:v>#N/A</c:v>
                </c:pt>
                <c:pt idx="3009">
                  <c:v>#N/A</c:v>
                </c:pt>
                <c:pt idx="3010">
                  <c:v>#N/A</c:v>
                </c:pt>
                <c:pt idx="3011">
                  <c:v>#N/A</c:v>
                </c:pt>
                <c:pt idx="3012">
                  <c:v>#N/A</c:v>
                </c:pt>
                <c:pt idx="3013">
                  <c:v>#N/A</c:v>
                </c:pt>
                <c:pt idx="3014">
                  <c:v>#N/A</c:v>
                </c:pt>
                <c:pt idx="3015">
                  <c:v>#N/A</c:v>
                </c:pt>
                <c:pt idx="3016">
                  <c:v>#N/A</c:v>
                </c:pt>
                <c:pt idx="3017">
                  <c:v>#N/A</c:v>
                </c:pt>
                <c:pt idx="3018">
                  <c:v>#N/A</c:v>
                </c:pt>
                <c:pt idx="3019">
                  <c:v>#N/A</c:v>
                </c:pt>
                <c:pt idx="3020">
                  <c:v>#N/A</c:v>
                </c:pt>
                <c:pt idx="3021">
                  <c:v>#N/A</c:v>
                </c:pt>
                <c:pt idx="3022">
                  <c:v>#N/A</c:v>
                </c:pt>
                <c:pt idx="3023">
                  <c:v>#N/A</c:v>
                </c:pt>
                <c:pt idx="3024">
                  <c:v>#N/A</c:v>
                </c:pt>
                <c:pt idx="3025">
                  <c:v>#N/A</c:v>
                </c:pt>
                <c:pt idx="3026">
                  <c:v>#N/A</c:v>
                </c:pt>
                <c:pt idx="3027">
                  <c:v>#N/A</c:v>
                </c:pt>
                <c:pt idx="3028">
                  <c:v>#N/A</c:v>
                </c:pt>
                <c:pt idx="3029">
                  <c:v>#N/A</c:v>
                </c:pt>
                <c:pt idx="3030">
                  <c:v>#N/A</c:v>
                </c:pt>
                <c:pt idx="3031">
                  <c:v>#N/A</c:v>
                </c:pt>
                <c:pt idx="3032">
                  <c:v>#N/A</c:v>
                </c:pt>
                <c:pt idx="3033">
                  <c:v>#N/A</c:v>
                </c:pt>
                <c:pt idx="3034">
                  <c:v>#N/A</c:v>
                </c:pt>
                <c:pt idx="3035">
                  <c:v>#N/A</c:v>
                </c:pt>
                <c:pt idx="3036">
                  <c:v>#N/A</c:v>
                </c:pt>
                <c:pt idx="3037">
                  <c:v>#N/A</c:v>
                </c:pt>
                <c:pt idx="3038">
                  <c:v>#N/A</c:v>
                </c:pt>
                <c:pt idx="3039">
                  <c:v>#N/A</c:v>
                </c:pt>
                <c:pt idx="3040">
                  <c:v>#N/A</c:v>
                </c:pt>
                <c:pt idx="3041">
                  <c:v>#N/A</c:v>
                </c:pt>
                <c:pt idx="3042">
                  <c:v>#N/A</c:v>
                </c:pt>
                <c:pt idx="3043">
                  <c:v>#N/A</c:v>
                </c:pt>
                <c:pt idx="3044">
                  <c:v>#N/A</c:v>
                </c:pt>
                <c:pt idx="3045">
                  <c:v>#N/A</c:v>
                </c:pt>
                <c:pt idx="3046">
                  <c:v>#N/A</c:v>
                </c:pt>
                <c:pt idx="3047">
                  <c:v>#N/A</c:v>
                </c:pt>
                <c:pt idx="3048">
                  <c:v>#N/A</c:v>
                </c:pt>
                <c:pt idx="3049">
                  <c:v>#N/A</c:v>
                </c:pt>
                <c:pt idx="3050">
                  <c:v>#N/A</c:v>
                </c:pt>
                <c:pt idx="3051">
                  <c:v>#N/A</c:v>
                </c:pt>
                <c:pt idx="3052">
                  <c:v>#N/A</c:v>
                </c:pt>
                <c:pt idx="3053">
                  <c:v>#N/A</c:v>
                </c:pt>
                <c:pt idx="3054">
                  <c:v>#N/A</c:v>
                </c:pt>
                <c:pt idx="3055">
                  <c:v>#N/A</c:v>
                </c:pt>
                <c:pt idx="3056">
                  <c:v>#N/A</c:v>
                </c:pt>
                <c:pt idx="3057">
                  <c:v>#N/A</c:v>
                </c:pt>
                <c:pt idx="3058">
                  <c:v>#N/A</c:v>
                </c:pt>
                <c:pt idx="3059">
                  <c:v>#N/A</c:v>
                </c:pt>
                <c:pt idx="3060">
                  <c:v>#N/A</c:v>
                </c:pt>
                <c:pt idx="3061">
                  <c:v>#N/A</c:v>
                </c:pt>
                <c:pt idx="3062">
                  <c:v>#N/A</c:v>
                </c:pt>
                <c:pt idx="3063">
                  <c:v>#N/A</c:v>
                </c:pt>
                <c:pt idx="3064">
                  <c:v>#N/A</c:v>
                </c:pt>
                <c:pt idx="3065">
                  <c:v>#N/A</c:v>
                </c:pt>
                <c:pt idx="3066">
                  <c:v>#N/A</c:v>
                </c:pt>
                <c:pt idx="3067">
                  <c:v>#N/A</c:v>
                </c:pt>
                <c:pt idx="3068">
                  <c:v>#N/A</c:v>
                </c:pt>
                <c:pt idx="3069">
                  <c:v>#N/A</c:v>
                </c:pt>
                <c:pt idx="3070">
                  <c:v>#N/A</c:v>
                </c:pt>
                <c:pt idx="3071">
                  <c:v>#N/A</c:v>
                </c:pt>
                <c:pt idx="3072">
                  <c:v>#N/A</c:v>
                </c:pt>
                <c:pt idx="3073">
                  <c:v>#N/A</c:v>
                </c:pt>
                <c:pt idx="3074">
                  <c:v>#N/A</c:v>
                </c:pt>
                <c:pt idx="3075">
                  <c:v>#N/A</c:v>
                </c:pt>
                <c:pt idx="3076">
                  <c:v>#N/A</c:v>
                </c:pt>
                <c:pt idx="3077">
                  <c:v>#N/A</c:v>
                </c:pt>
                <c:pt idx="3078">
                  <c:v>#N/A</c:v>
                </c:pt>
                <c:pt idx="3079">
                  <c:v>#N/A</c:v>
                </c:pt>
                <c:pt idx="3080">
                  <c:v>#N/A</c:v>
                </c:pt>
                <c:pt idx="3081">
                  <c:v>#N/A</c:v>
                </c:pt>
                <c:pt idx="3082">
                  <c:v>#N/A</c:v>
                </c:pt>
                <c:pt idx="3083">
                  <c:v>#N/A</c:v>
                </c:pt>
                <c:pt idx="3084">
                  <c:v>#N/A</c:v>
                </c:pt>
                <c:pt idx="3085">
                  <c:v>#N/A</c:v>
                </c:pt>
                <c:pt idx="3086">
                  <c:v>#N/A</c:v>
                </c:pt>
                <c:pt idx="3087">
                  <c:v>#N/A</c:v>
                </c:pt>
                <c:pt idx="3088">
                  <c:v>#N/A</c:v>
                </c:pt>
                <c:pt idx="3089">
                  <c:v>#N/A</c:v>
                </c:pt>
                <c:pt idx="3090">
                  <c:v>#N/A</c:v>
                </c:pt>
                <c:pt idx="3091">
                  <c:v>#N/A</c:v>
                </c:pt>
                <c:pt idx="3092">
                  <c:v>#N/A</c:v>
                </c:pt>
                <c:pt idx="3093">
                  <c:v>#N/A</c:v>
                </c:pt>
                <c:pt idx="3094">
                  <c:v>#N/A</c:v>
                </c:pt>
                <c:pt idx="3095">
                  <c:v>#N/A</c:v>
                </c:pt>
                <c:pt idx="3096">
                  <c:v>#N/A</c:v>
                </c:pt>
                <c:pt idx="3097">
                  <c:v>#N/A</c:v>
                </c:pt>
                <c:pt idx="3098">
                  <c:v>#N/A</c:v>
                </c:pt>
                <c:pt idx="3099">
                  <c:v>#N/A</c:v>
                </c:pt>
                <c:pt idx="3100">
                  <c:v>#N/A</c:v>
                </c:pt>
                <c:pt idx="3101">
                  <c:v>#N/A</c:v>
                </c:pt>
                <c:pt idx="3102">
                  <c:v>#N/A</c:v>
                </c:pt>
                <c:pt idx="3103">
                  <c:v>#N/A</c:v>
                </c:pt>
                <c:pt idx="3104">
                  <c:v>#N/A</c:v>
                </c:pt>
                <c:pt idx="3105">
                  <c:v>#N/A</c:v>
                </c:pt>
                <c:pt idx="3106">
                  <c:v>#N/A</c:v>
                </c:pt>
                <c:pt idx="3107">
                  <c:v>#N/A</c:v>
                </c:pt>
                <c:pt idx="3108">
                  <c:v>#N/A</c:v>
                </c:pt>
                <c:pt idx="3109">
                  <c:v>#N/A</c:v>
                </c:pt>
                <c:pt idx="3110">
                  <c:v>#N/A</c:v>
                </c:pt>
                <c:pt idx="3111">
                  <c:v>#N/A</c:v>
                </c:pt>
                <c:pt idx="3112">
                  <c:v>#N/A</c:v>
                </c:pt>
                <c:pt idx="3113">
                  <c:v>#N/A</c:v>
                </c:pt>
                <c:pt idx="3114">
                  <c:v>#N/A</c:v>
                </c:pt>
                <c:pt idx="3115">
                  <c:v>#N/A</c:v>
                </c:pt>
                <c:pt idx="3116">
                  <c:v>#N/A</c:v>
                </c:pt>
                <c:pt idx="3117">
                  <c:v>#N/A</c:v>
                </c:pt>
                <c:pt idx="3118">
                  <c:v>#N/A</c:v>
                </c:pt>
                <c:pt idx="3119">
                  <c:v>#N/A</c:v>
                </c:pt>
                <c:pt idx="3120">
                  <c:v>#N/A</c:v>
                </c:pt>
                <c:pt idx="3121">
                  <c:v>#N/A</c:v>
                </c:pt>
                <c:pt idx="3122">
                  <c:v>#N/A</c:v>
                </c:pt>
                <c:pt idx="3123">
                  <c:v>#N/A</c:v>
                </c:pt>
                <c:pt idx="3124">
                  <c:v>#N/A</c:v>
                </c:pt>
                <c:pt idx="3125">
                  <c:v>#N/A</c:v>
                </c:pt>
                <c:pt idx="3126">
                  <c:v>#N/A</c:v>
                </c:pt>
                <c:pt idx="3127">
                  <c:v>#N/A</c:v>
                </c:pt>
                <c:pt idx="3128">
                  <c:v>#N/A</c:v>
                </c:pt>
                <c:pt idx="3129">
                  <c:v>#N/A</c:v>
                </c:pt>
                <c:pt idx="3130">
                  <c:v>#N/A</c:v>
                </c:pt>
                <c:pt idx="3131">
                  <c:v>#N/A</c:v>
                </c:pt>
                <c:pt idx="3132">
                  <c:v>#N/A</c:v>
                </c:pt>
                <c:pt idx="3133">
                  <c:v>#N/A</c:v>
                </c:pt>
                <c:pt idx="3134">
                  <c:v>#N/A</c:v>
                </c:pt>
                <c:pt idx="3135">
                  <c:v>#N/A</c:v>
                </c:pt>
                <c:pt idx="3136">
                  <c:v>#N/A</c:v>
                </c:pt>
                <c:pt idx="3137">
                  <c:v>#N/A</c:v>
                </c:pt>
                <c:pt idx="3138">
                  <c:v>#N/A</c:v>
                </c:pt>
                <c:pt idx="3139">
                  <c:v>#N/A</c:v>
                </c:pt>
                <c:pt idx="3140">
                  <c:v>#N/A</c:v>
                </c:pt>
                <c:pt idx="3141">
                  <c:v>#N/A</c:v>
                </c:pt>
                <c:pt idx="3142">
                  <c:v>#N/A</c:v>
                </c:pt>
                <c:pt idx="3143">
                  <c:v>#N/A</c:v>
                </c:pt>
                <c:pt idx="3144">
                  <c:v>#N/A</c:v>
                </c:pt>
                <c:pt idx="3145">
                  <c:v>#N/A</c:v>
                </c:pt>
                <c:pt idx="3146">
                  <c:v>#N/A</c:v>
                </c:pt>
                <c:pt idx="3147">
                  <c:v>#N/A</c:v>
                </c:pt>
                <c:pt idx="3148">
                  <c:v>#N/A</c:v>
                </c:pt>
                <c:pt idx="3149">
                  <c:v>#N/A</c:v>
                </c:pt>
                <c:pt idx="3150">
                  <c:v>#N/A</c:v>
                </c:pt>
                <c:pt idx="3151">
                  <c:v>#N/A</c:v>
                </c:pt>
                <c:pt idx="3152">
                  <c:v>#N/A</c:v>
                </c:pt>
                <c:pt idx="3153">
                  <c:v>#N/A</c:v>
                </c:pt>
                <c:pt idx="3154">
                  <c:v>#N/A</c:v>
                </c:pt>
                <c:pt idx="3155">
                  <c:v>#N/A</c:v>
                </c:pt>
                <c:pt idx="3156">
                  <c:v>#N/A</c:v>
                </c:pt>
                <c:pt idx="3157">
                  <c:v>#N/A</c:v>
                </c:pt>
                <c:pt idx="3158">
                  <c:v>#N/A</c:v>
                </c:pt>
                <c:pt idx="3159">
                  <c:v>#N/A</c:v>
                </c:pt>
                <c:pt idx="3160">
                  <c:v>#N/A</c:v>
                </c:pt>
                <c:pt idx="3161">
                  <c:v>#N/A</c:v>
                </c:pt>
                <c:pt idx="3162">
                  <c:v>#N/A</c:v>
                </c:pt>
                <c:pt idx="3163">
                  <c:v>#N/A</c:v>
                </c:pt>
                <c:pt idx="3164">
                  <c:v>#N/A</c:v>
                </c:pt>
                <c:pt idx="3165">
                  <c:v>#N/A</c:v>
                </c:pt>
                <c:pt idx="3166">
                  <c:v>#N/A</c:v>
                </c:pt>
                <c:pt idx="3167">
                  <c:v>#N/A</c:v>
                </c:pt>
                <c:pt idx="3168">
                  <c:v>#N/A</c:v>
                </c:pt>
                <c:pt idx="3169">
                  <c:v>#N/A</c:v>
                </c:pt>
                <c:pt idx="3170">
                  <c:v>#N/A</c:v>
                </c:pt>
                <c:pt idx="3171">
                  <c:v>#N/A</c:v>
                </c:pt>
                <c:pt idx="3172">
                  <c:v>#N/A</c:v>
                </c:pt>
                <c:pt idx="3173">
                  <c:v>#N/A</c:v>
                </c:pt>
                <c:pt idx="3174">
                  <c:v>#N/A</c:v>
                </c:pt>
                <c:pt idx="3175">
                  <c:v>#N/A</c:v>
                </c:pt>
                <c:pt idx="3176">
                  <c:v>#N/A</c:v>
                </c:pt>
                <c:pt idx="3177">
                  <c:v>#N/A</c:v>
                </c:pt>
                <c:pt idx="3178">
                  <c:v>#N/A</c:v>
                </c:pt>
                <c:pt idx="3179">
                  <c:v>#N/A</c:v>
                </c:pt>
                <c:pt idx="3180">
                  <c:v>#N/A</c:v>
                </c:pt>
                <c:pt idx="3181">
                  <c:v>#N/A</c:v>
                </c:pt>
                <c:pt idx="3182">
                  <c:v>#N/A</c:v>
                </c:pt>
                <c:pt idx="3183">
                  <c:v>#N/A</c:v>
                </c:pt>
                <c:pt idx="3184">
                  <c:v>#N/A</c:v>
                </c:pt>
                <c:pt idx="3185">
                  <c:v>#N/A</c:v>
                </c:pt>
                <c:pt idx="3186">
                  <c:v>#N/A</c:v>
                </c:pt>
                <c:pt idx="3187">
                  <c:v>#N/A</c:v>
                </c:pt>
                <c:pt idx="3188">
                  <c:v>#N/A</c:v>
                </c:pt>
                <c:pt idx="3189">
                  <c:v>#N/A</c:v>
                </c:pt>
                <c:pt idx="3190">
                  <c:v>#N/A</c:v>
                </c:pt>
                <c:pt idx="3191">
                  <c:v>#N/A</c:v>
                </c:pt>
                <c:pt idx="3192">
                  <c:v>#N/A</c:v>
                </c:pt>
                <c:pt idx="3193">
                  <c:v>#N/A</c:v>
                </c:pt>
                <c:pt idx="3194">
                  <c:v>#N/A</c:v>
                </c:pt>
                <c:pt idx="3195">
                  <c:v>#N/A</c:v>
                </c:pt>
                <c:pt idx="3196">
                  <c:v>#N/A</c:v>
                </c:pt>
                <c:pt idx="3197">
                  <c:v>#N/A</c:v>
                </c:pt>
                <c:pt idx="3198">
                  <c:v>#N/A</c:v>
                </c:pt>
                <c:pt idx="3199">
                  <c:v>#N/A</c:v>
                </c:pt>
                <c:pt idx="3200">
                  <c:v>#N/A</c:v>
                </c:pt>
                <c:pt idx="3201">
                  <c:v>#N/A</c:v>
                </c:pt>
                <c:pt idx="3202">
                  <c:v>#N/A</c:v>
                </c:pt>
                <c:pt idx="3203">
                  <c:v>#N/A</c:v>
                </c:pt>
                <c:pt idx="3204">
                  <c:v>#N/A</c:v>
                </c:pt>
                <c:pt idx="3205">
                  <c:v>#N/A</c:v>
                </c:pt>
                <c:pt idx="3206">
                  <c:v>#N/A</c:v>
                </c:pt>
                <c:pt idx="3207">
                  <c:v>#N/A</c:v>
                </c:pt>
                <c:pt idx="3208">
                  <c:v>#N/A</c:v>
                </c:pt>
                <c:pt idx="3209">
                  <c:v>#N/A</c:v>
                </c:pt>
                <c:pt idx="3210">
                  <c:v>#N/A</c:v>
                </c:pt>
                <c:pt idx="3211">
                  <c:v>#N/A</c:v>
                </c:pt>
                <c:pt idx="3212">
                  <c:v>#N/A</c:v>
                </c:pt>
                <c:pt idx="3213">
                  <c:v>#N/A</c:v>
                </c:pt>
                <c:pt idx="3214">
                  <c:v>#N/A</c:v>
                </c:pt>
                <c:pt idx="3215">
                  <c:v>#N/A</c:v>
                </c:pt>
                <c:pt idx="3216">
                  <c:v>#N/A</c:v>
                </c:pt>
                <c:pt idx="3217">
                  <c:v>#N/A</c:v>
                </c:pt>
                <c:pt idx="3218">
                  <c:v>#N/A</c:v>
                </c:pt>
                <c:pt idx="3219">
                  <c:v>#N/A</c:v>
                </c:pt>
                <c:pt idx="3220">
                  <c:v>#N/A</c:v>
                </c:pt>
                <c:pt idx="3221">
                  <c:v>#N/A</c:v>
                </c:pt>
                <c:pt idx="3222">
                  <c:v>#N/A</c:v>
                </c:pt>
                <c:pt idx="3223">
                  <c:v>#N/A</c:v>
                </c:pt>
                <c:pt idx="3224">
                  <c:v>#N/A</c:v>
                </c:pt>
                <c:pt idx="3225">
                  <c:v>#N/A</c:v>
                </c:pt>
                <c:pt idx="3226">
                  <c:v>#N/A</c:v>
                </c:pt>
                <c:pt idx="3227">
                  <c:v>#N/A</c:v>
                </c:pt>
                <c:pt idx="3228">
                  <c:v>#N/A</c:v>
                </c:pt>
                <c:pt idx="3229">
                  <c:v>#N/A</c:v>
                </c:pt>
                <c:pt idx="3230">
                  <c:v>#N/A</c:v>
                </c:pt>
                <c:pt idx="3231">
                  <c:v>#N/A</c:v>
                </c:pt>
                <c:pt idx="3232">
                  <c:v>#N/A</c:v>
                </c:pt>
                <c:pt idx="3233">
                  <c:v>#N/A</c:v>
                </c:pt>
                <c:pt idx="3234">
                  <c:v>#N/A</c:v>
                </c:pt>
                <c:pt idx="3235">
                  <c:v>#N/A</c:v>
                </c:pt>
                <c:pt idx="3236">
                  <c:v>#N/A</c:v>
                </c:pt>
                <c:pt idx="3237">
                  <c:v>#N/A</c:v>
                </c:pt>
                <c:pt idx="3238">
                  <c:v>#N/A</c:v>
                </c:pt>
                <c:pt idx="3239">
                  <c:v>#N/A</c:v>
                </c:pt>
                <c:pt idx="3240">
                  <c:v>#N/A</c:v>
                </c:pt>
                <c:pt idx="3241">
                  <c:v>#N/A</c:v>
                </c:pt>
                <c:pt idx="3242">
                  <c:v>#N/A</c:v>
                </c:pt>
                <c:pt idx="3243">
                  <c:v>#N/A</c:v>
                </c:pt>
                <c:pt idx="3244">
                  <c:v>#N/A</c:v>
                </c:pt>
                <c:pt idx="3245">
                  <c:v>#N/A</c:v>
                </c:pt>
                <c:pt idx="3246">
                  <c:v>#N/A</c:v>
                </c:pt>
                <c:pt idx="3247">
                  <c:v>#N/A</c:v>
                </c:pt>
                <c:pt idx="3248">
                  <c:v>#N/A</c:v>
                </c:pt>
                <c:pt idx="3249">
                  <c:v>#N/A</c:v>
                </c:pt>
                <c:pt idx="3250">
                  <c:v>#N/A</c:v>
                </c:pt>
                <c:pt idx="3251">
                  <c:v>#N/A</c:v>
                </c:pt>
                <c:pt idx="3252">
                  <c:v>#N/A</c:v>
                </c:pt>
                <c:pt idx="3253">
                  <c:v>#N/A</c:v>
                </c:pt>
                <c:pt idx="3254">
                  <c:v>#N/A</c:v>
                </c:pt>
                <c:pt idx="3255">
                  <c:v>#N/A</c:v>
                </c:pt>
                <c:pt idx="3256">
                  <c:v>#N/A</c:v>
                </c:pt>
                <c:pt idx="3257">
                  <c:v>#N/A</c:v>
                </c:pt>
                <c:pt idx="3258">
                  <c:v>#N/A</c:v>
                </c:pt>
                <c:pt idx="3259">
                  <c:v>#N/A</c:v>
                </c:pt>
                <c:pt idx="3260">
                  <c:v>#N/A</c:v>
                </c:pt>
                <c:pt idx="3261">
                  <c:v>#N/A</c:v>
                </c:pt>
                <c:pt idx="3262">
                  <c:v>#N/A</c:v>
                </c:pt>
                <c:pt idx="3263">
                  <c:v>#N/A</c:v>
                </c:pt>
                <c:pt idx="3264">
                  <c:v>#N/A</c:v>
                </c:pt>
                <c:pt idx="3265">
                  <c:v>#N/A</c:v>
                </c:pt>
                <c:pt idx="3266">
                  <c:v>#N/A</c:v>
                </c:pt>
                <c:pt idx="3267">
                  <c:v>#N/A</c:v>
                </c:pt>
                <c:pt idx="3268">
                  <c:v>#N/A</c:v>
                </c:pt>
                <c:pt idx="3269">
                  <c:v>#N/A</c:v>
                </c:pt>
                <c:pt idx="3270">
                  <c:v>#N/A</c:v>
                </c:pt>
                <c:pt idx="3271">
                  <c:v>#N/A</c:v>
                </c:pt>
                <c:pt idx="3272">
                  <c:v>#N/A</c:v>
                </c:pt>
                <c:pt idx="3273">
                  <c:v>#N/A</c:v>
                </c:pt>
                <c:pt idx="3274">
                  <c:v>#N/A</c:v>
                </c:pt>
                <c:pt idx="3275">
                  <c:v>#N/A</c:v>
                </c:pt>
                <c:pt idx="3276">
                  <c:v>#N/A</c:v>
                </c:pt>
                <c:pt idx="3277">
                  <c:v>#N/A</c:v>
                </c:pt>
                <c:pt idx="3278">
                  <c:v>#N/A</c:v>
                </c:pt>
                <c:pt idx="3279">
                  <c:v>#N/A</c:v>
                </c:pt>
                <c:pt idx="3280">
                  <c:v>#N/A</c:v>
                </c:pt>
                <c:pt idx="3281">
                  <c:v>#N/A</c:v>
                </c:pt>
                <c:pt idx="3282">
                  <c:v>#N/A</c:v>
                </c:pt>
                <c:pt idx="3283">
                  <c:v>#N/A</c:v>
                </c:pt>
                <c:pt idx="3284">
                  <c:v>#N/A</c:v>
                </c:pt>
                <c:pt idx="3285">
                  <c:v>#N/A</c:v>
                </c:pt>
                <c:pt idx="3286">
                  <c:v>#N/A</c:v>
                </c:pt>
                <c:pt idx="3287">
                  <c:v>#N/A</c:v>
                </c:pt>
                <c:pt idx="3288">
                  <c:v>#N/A</c:v>
                </c:pt>
                <c:pt idx="3289">
                  <c:v>#N/A</c:v>
                </c:pt>
                <c:pt idx="3290">
                  <c:v>#N/A</c:v>
                </c:pt>
                <c:pt idx="3291">
                  <c:v>#N/A</c:v>
                </c:pt>
                <c:pt idx="3292">
                  <c:v>#N/A</c:v>
                </c:pt>
                <c:pt idx="3293">
                  <c:v>#N/A</c:v>
                </c:pt>
                <c:pt idx="3294">
                  <c:v>#N/A</c:v>
                </c:pt>
                <c:pt idx="3295">
                  <c:v>#N/A</c:v>
                </c:pt>
                <c:pt idx="3296">
                  <c:v>#N/A</c:v>
                </c:pt>
                <c:pt idx="3297">
                  <c:v>#N/A</c:v>
                </c:pt>
                <c:pt idx="3298">
                  <c:v>#N/A</c:v>
                </c:pt>
                <c:pt idx="3299">
                  <c:v>#N/A</c:v>
                </c:pt>
                <c:pt idx="3300">
                  <c:v>#N/A</c:v>
                </c:pt>
                <c:pt idx="3301">
                  <c:v>#N/A</c:v>
                </c:pt>
                <c:pt idx="3302">
                  <c:v>#N/A</c:v>
                </c:pt>
                <c:pt idx="3303">
                  <c:v>#N/A</c:v>
                </c:pt>
                <c:pt idx="3304">
                  <c:v>#N/A</c:v>
                </c:pt>
                <c:pt idx="3305">
                  <c:v>#N/A</c:v>
                </c:pt>
                <c:pt idx="3306">
                  <c:v>#N/A</c:v>
                </c:pt>
                <c:pt idx="3307">
                  <c:v>#N/A</c:v>
                </c:pt>
                <c:pt idx="3308">
                  <c:v>#N/A</c:v>
                </c:pt>
                <c:pt idx="3309">
                  <c:v>#N/A</c:v>
                </c:pt>
                <c:pt idx="3310">
                  <c:v>#N/A</c:v>
                </c:pt>
                <c:pt idx="3311">
                  <c:v>#N/A</c:v>
                </c:pt>
                <c:pt idx="3312">
                  <c:v>#N/A</c:v>
                </c:pt>
                <c:pt idx="3313">
                  <c:v>#N/A</c:v>
                </c:pt>
                <c:pt idx="3314">
                  <c:v>#N/A</c:v>
                </c:pt>
                <c:pt idx="3315">
                  <c:v>#N/A</c:v>
                </c:pt>
                <c:pt idx="3316">
                  <c:v>#N/A</c:v>
                </c:pt>
                <c:pt idx="3317">
                  <c:v>#N/A</c:v>
                </c:pt>
                <c:pt idx="3318">
                  <c:v>#N/A</c:v>
                </c:pt>
                <c:pt idx="3319">
                  <c:v>#N/A</c:v>
                </c:pt>
                <c:pt idx="3320">
                  <c:v>#N/A</c:v>
                </c:pt>
                <c:pt idx="3321">
                  <c:v>#N/A</c:v>
                </c:pt>
                <c:pt idx="3322">
                  <c:v>#N/A</c:v>
                </c:pt>
                <c:pt idx="3323">
                  <c:v>#N/A</c:v>
                </c:pt>
                <c:pt idx="3324">
                  <c:v>#N/A</c:v>
                </c:pt>
                <c:pt idx="3325">
                  <c:v>#N/A</c:v>
                </c:pt>
                <c:pt idx="3326">
                  <c:v>#N/A</c:v>
                </c:pt>
                <c:pt idx="3327">
                  <c:v>#N/A</c:v>
                </c:pt>
                <c:pt idx="3328">
                  <c:v>#N/A</c:v>
                </c:pt>
                <c:pt idx="3329">
                  <c:v>#N/A</c:v>
                </c:pt>
                <c:pt idx="3330">
                  <c:v>#N/A</c:v>
                </c:pt>
                <c:pt idx="3331">
                  <c:v>#N/A</c:v>
                </c:pt>
                <c:pt idx="3332">
                  <c:v>#N/A</c:v>
                </c:pt>
                <c:pt idx="3333">
                  <c:v>#N/A</c:v>
                </c:pt>
                <c:pt idx="3334">
                  <c:v>#N/A</c:v>
                </c:pt>
                <c:pt idx="3335">
                  <c:v>#N/A</c:v>
                </c:pt>
                <c:pt idx="3336">
                  <c:v>#N/A</c:v>
                </c:pt>
                <c:pt idx="3337">
                  <c:v>#N/A</c:v>
                </c:pt>
                <c:pt idx="3338">
                  <c:v>#N/A</c:v>
                </c:pt>
                <c:pt idx="3339">
                  <c:v>#N/A</c:v>
                </c:pt>
                <c:pt idx="3340">
                  <c:v>#N/A</c:v>
                </c:pt>
                <c:pt idx="3341">
                  <c:v>#N/A</c:v>
                </c:pt>
                <c:pt idx="3342">
                  <c:v>#N/A</c:v>
                </c:pt>
                <c:pt idx="3343">
                  <c:v>#N/A</c:v>
                </c:pt>
                <c:pt idx="3344">
                  <c:v>#N/A</c:v>
                </c:pt>
                <c:pt idx="3345">
                  <c:v>#N/A</c:v>
                </c:pt>
                <c:pt idx="3346">
                  <c:v>#N/A</c:v>
                </c:pt>
                <c:pt idx="3347">
                  <c:v>#N/A</c:v>
                </c:pt>
                <c:pt idx="3348">
                  <c:v>#N/A</c:v>
                </c:pt>
                <c:pt idx="3349">
                  <c:v>#N/A</c:v>
                </c:pt>
                <c:pt idx="3350">
                  <c:v>#N/A</c:v>
                </c:pt>
                <c:pt idx="3351">
                  <c:v>#N/A</c:v>
                </c:pt>
                <c:pt idx="3352">
                  <c:v>#N/A</c:v>
                </c:pt>
                <c:pt idx="3353">
                  <c:v>#N/A</c:v>
                </c:pt>
                <c:pt idx="3354">
                  <c:v>#N/A</c:v>
                </c:pt>
                <c:pt idx="3355">
                  <c:v>#N/A</c:v>
                </c:pt>
                <c:pt idx="3356">
                  <c:v>#N/A</c:v>
                </c:pt>
                <c:pt idx="3357">
                  <c:v>#N/A</c:v>
                </c:pt>
                <c:pt idx="3358">
                  <c:v>#N/A</c:v>
                </c:pt>
                <c:pt idx="3359">
                  <c:v>#N/A</c:v>
                </c:pt>
                <c:pt idx="3360">
                  <c:v>#N/A</c:v>
                </c:pt>
                <c:pt idx="3361">
                  <c:v>#N/A</c:v>
                </c:pt>
                <c:pt idx="3362">
                  <c:v>#N/A</c:v>
                </c:pt>
                <c:pt idx="3363">
                  <c:v>#N/A</c:v>
                </c:pt>
                <c:pt idx="3364">
                  <c:v>#N/A</c:v>
                </c:pt>
                <c:pt idx="3365">
                  <c:v>#N/A</c:v>
                </c:pt>
                <c:pt idx="3366">
                  <c:v>#N/A</c:v>
                </c:pt>
                <c:pt idx="3367">
                  <c:v>#N/A</c:v>
                </c:pt>
                <c:pt idx="3368">
                  <c:v>#N/A</c:v>
                </c:pt>
                <c:pt idx="3369">
                  <c:v>#N/A</c:v>
                </c:pt>
                <c:pt idx="3370">
                  <c:v>#N/A</c:v>
                </c:pt>
                <c:pt idx="3371">
                  <c:v>#N/A</c:v>
                </c:pt>
                <c:pt idx="3372">
                  <c:v>#N/A</c:v>
                </c:pt>
                <c:pt idx="3373">
                  <c:v>#N/A</c:v>
                </c:pt>
                <c:pt idx="3374">
                  <c:v>#N/A</c:v>
                </c:pt>
                <c:pt idx="3375">
                  <c:v>#N/A</c:v>
                </c:pt>
                <c:pt idx="3376">
                  <c:v>#N/A</c:v>
                </c:pt>
                <c:pt idx="3377">
                  <c:v>#N/A</c:v>
                </c:pt>
                <c:pt idx="3378">
                  <c:v>#N/A</c:v>
                </c:pt>
                <c:pt idx="3379">
                  <c:v>#N/A</c:v>
                </c:pt>
                <c:pt idx="3380">
                  <c:v>#N/A</c:v>
                </c:pt>
                <c:pt idx="3381">
                  <c:v>#N/A</c:v>
                </c:pt>
                <c:pt idx="3382">
                  <c:v>#N/A</c:v>
                </c:pt>
                <c:pt idx="3383">
                  <c:v>#N/A</c:v>
                </c:pt>
                <c:pt idx="3384">
                  <c:v>#N/A</c:v>
                </c:pt>
                <c:pt idx="3385">
                  <c:v>#N/A</c:v>
                </c:pt>
                <c:pt idx="3386">
                  <c:v>#N/A</c:v>
                </c:pt>
                <c:pt idx="3387">
                  <c:v>#N/A</c:v>
                </c:pt>
                <c:pt idx="3388">
                  <c:v>#N/A</c:v>
                </c:pt>
                <c:pt idx="3389">
                  <c:v>#N/A</c:v>
                </c:pt>
                <c:pt idx="3390">
                  <c:v>#N/A</c:v>
                </c:pt>
                <c:pt idx="3391">
                  <c:v>#N/A</c:v>
                </c:pt>
                <c:pt idx="3392">
                  <c:v>#N/A</c:v>
                </c:pt>
                <c:pt idx="3393">
                  <c:v>#N/A</c:v>
                </c:pt>
                <c:pt idx="3394">
                  <c:v>#N/A</c:v>
                </c:pt>
                <c:pt idx="3395">
                  <c:v>#N/A</c:v>
                </c:pt>
                <c:pt idx="3396">
                  <c:v>#N/A</c:v>
                </c:pt>
                <c:pt idx="3397">
                  <c:v>#N/A</c:v>
                </c:pt>
                <c:pt idx="3398">
                  <c:v>#N/A</c:v>
                </c:pt>
                <c:pt idx="3399">
                  <c:v>#N/A</c:v>
                </c:pt>
                <c:pt idx="3400">
                  <c:v>#N/A</c:v>
                </c:pt>
                <c:pt idx="3401">
                  <c:v>#N/A</c:v>
                </c:pt>
                <c:pt idx="3402">
                  <c:v>#N/A</c:v>
                </c:pt>
                <c:pt idx="3403">
                  <c:v>#N/A</c:v>
                </c:pt>
                <c:pt idx="3404">
                  <c:v>#N/A</c:v>
                </c:pt>
                <c:pt idx="3405">
                  <c:v>#N/A</c:v>
                </c:pt>
                <c:pt idx="3406">
                  <c:v>#N/A</c:v>
                </c:pt>
                <c:pt idx="3407">
                  <c:v>#N/A</c:v>
                </c:pt>
                <c:pt idx="3408">
                  <c:v>#N/A</c:v>
                </c:pt>
                <c:pt idx="3409">
                  <c:v>#N/A</c:v>
                </c:pt>
                <c:pt idx="3410">
                  <c:v>#N/A</c:v>
                </c:pt>
                <c:pt idx="3411">
                  <c:v>#N/A</c:v>
                </c:pt>
                <c:pt idx="3412">
                  <c:v>#N/A</c:v>
                </c:pt>
                <c:pt idx="3413">
                  <c:v>#N/A</c:v>
                </c:pt>
                <c:pt idx="3414">
                  <c:v>#N/A</c:v>
                </c:pt>
                <c:pt idx="3415">
                  <c:v>#N/A</c:v>
                </c:pt>
                <c:pt idx="3416">
                  <c:v>#N/A</c:v>
                </c:pt>
                <c:pt idx="3417">
                  <c:v>#N/A</c:v>
                </c:pt>
                <c:pt idx="3418">
                  <c:v>#N/A</c:v>
                </c:pt>
                <c:pt idx="3419">
                  <c:v>#N/A</c:v>
                </c:pt>
                <c:pt idx="3420">
                  <c:v>#N/A</c:v>
                </c:pt>
                <c:pt idx="3421">
                  <c:v>#N/A</c:v>
                </c:pt>
                <c:pt idx="3422">
                  <c:v>#N/A</c:v>
                </c:pt>
                <c:pt idx="3423">
                  <c:v>#N/A</c:v>
                </c:pt>
                <c:pt idx="3424">
                  <c:v>#N/A</c:v>
                </c:pt>
                <c:pt idx="3425">
                  <c:v>#N/A</c:v>
                </c:pt>
                <c:pt idx="3426">
                  <c:v>#N/A</c:v>
                </c:pt>
                <c:pt idx="3427">
                  <c:v>#N/A</c:v>
                </c:pt>
                <c:pt idx="3428">
                  <c:v>#N/A</c:v>
                </c:pt>
                <c:pt idx="3429">
                  <c:v>#N/A</c:v>
                </c:pt>
                <c:pt idx="3430">
                  <c:v>#N/A</c:v>
                </c:pt>
                <c:pt idx="3431">
                  <c:v>#N/A</c:v>
                </c:pt>
                <c:pt idx="3432">
                  <c:v>#N/A</c:v>
                </c:pt>
                <c:pt idx="3433">
                  <c:v>#N/A</c:v>
                </c:pt>
                <c:pt idx="3434">
                  <c:v>#N/A</c:v>
                </c:pt>
                <c:pt idx="3435">
                  <c:v>#N/A</c:v>
                </c:pt>
                <c:pt idx="3436">
                  <c:v>#N/A</c:v>
                </c:pt>
                <c:pt idx="3437">
                  <c:v>#N/A</c:v>
                </c:pt>
                <c:pt idx="3438">
                  <c:v>#N/A</c:v>
                </c:pt>
                <c:pt idx="3439">
                  <c:v>#N/A</c:v>
                </c:pt>
                <c:pt idx="3440">
                  <c:v>#N/A</c:v>
                </c:pt>
                <c:pt idx="3441">
                  <c:v>#N/A</c:v>
                </c:pt>
                <c:pt idx="3442">
                  <c:v>#N/A</c:v>
                </c:pt>
                <c:pt idx="3443">
                  <c:v>#N/A</c:v>
                </c:pt>
                <c:pt idx="3444">
                  <c:v>#N/A</c:v>
                </c:pt>
                <c:pt idx="3445">
                  <c:v>#N/A</c:v>
                </c:pt>
                <c:pt idx="3446">
                  <c:v>#N/A</c:v>
                </c:pt>
                <c:pt idx="3447">
                  <c:v>#N/A</c:v>
                </c:pt>
                <c:pt idx="3448">
                  <c:v>#N/A</c:v>
                </c:pt>
                <c:pt idx="3449">
                  <c:v>#N/A</c:v>
                </c:pt>
                <c:pt idx="3450">
                  <c:v>#N/A</c:v>
                </c:pt>
                <c:pt idx="3451">
                  <c:v>#N/A</c:v>
                </c:pt>
                <c:pt idx="3452">
                  <c:v>#N/A</c:v>
                </c:pt>
                <c:pt idx="3453">
                  <c:v>#N/A</c:v>
                </c:pt>
                <c:pt idx="3454">
                  <c:v>#N/A</c:v>
                </c:pt>
                <c:pt idx="3455">
                  <c:v>#N/A</c:v>
                </c:pt>
                <c:pt idx="3456">
                  <c:v>#N/A</c:v>
                </c:pt>
                <c:pt idx="3457">
                  <c:v>#N/A</c:v>
                </c:pt>
                <c:pt idx="3458">
                  <c:v>#N/A</c:v>
                </c:pt>
                <c:pt idx="3459">
                  <c:v>#N/A</c:v>
                </c:pt>
                <c:pt idx="3460">
                  <c:v>#N/A</c:v>
                </c:pt>
                <c:pt idx="3461">
                  <c:v>#N/A</c:v>
                </c:pt>
                <c:pt idx="3462">
                  <c:v>#N/A</c:v>
                </c:pt>
                <c:pt idx="3463">
                  <c:v>#N/A</c:v>
                </c:pt>
                <c:pt idx="3464">
                  <c:v>#N/A</c:v>
                </c:pt>
                <c:pt idx="3465">
                  <c:v>#N/A</c:v>
                </c:pt>
                <c:pt idx="3466">
                  <c:v>#N/A</c:v>
                </c:pt>
                <c:pt idx="3467">
                  <c:v>#N/A</c:v>
                </c:pt>
                <c:pt idx="3468">
                  <c:v>#N/A</c:v>
                </c:pt>
                <c:pt idx="3469">
                  <c:v>#N/A</c:v>
                </c:pt>
                <c:pt idx="3470">
                  <c:v>#N/A</c:v>
                </c:pt>
                <c:pt idx="3471">
                  <c:v>#N/A</c:v>
                </c:pt>
                <c:pt idx="3472">
                  <c:v>#N/A</c:v>
                </c:pt>
                <c:pt idx="3473">
                  <c:v>#N/A</c:v>
                </c:pt>
                <c:pt idx="3474">
                  <c:v>#N/A</c:v>
                </c:pt>
                <c:pt idx="3475">
                  <c:v>#N/A</c:v>
                </c:pt>
                <c:pt idx="3476">
                  <c:v>#N/A</c:v>
                </c:pt>
                <c:pt idx="3477">
                  <c:v>#N/A</c:v>
                </c:pt>
                <c:pt idx="3478">
                  <c:v>#N/A</c:v>
                </c:pt>
                <c:pt idx="3479">
                  <c:v>#N/A</c:v>
                </c:pt>
                <c:pt idx="3480">
                  <c:v>#N/A</c:v>
                </c:pt>
                <c:pt idx="3481">
                  <c:v>#N/A</c:v>
                </c:pt>
                <c:pt idx="3482">
                  <c:v>#N/A</c:v>
                </c:pt>
                <c:pt idx="3483">
                  <c:v>#N/A</c:v>
                </c:pt>
                <c:pt idx="3484">
                  <c:v>#N/A</c:v>
                </c:pt>
                <c:pt idx="3485">
                  <c:v>#N/A</c:v>
                </c:pt>
                <c:pt idx="3486">
                  <c:v>#N/A</c:v>
                </c:pt>
                <c:pt idx="3487">
                  <c:v>#N/A</c:v>
                </c:pt>
                <c:pt idx="3488">
                  <c:v>#N/A</c:v>
                </c:pt>
                <c:pt idx="3489">
                  <c:v>#N/A</c:v>
                </c:pt>
                <c:pt idx="3490">
                  <c:v>#N/A</c:v>
                </c:pt>
                <c:pt idx="3491">
                  <c:v>#N/A</c:v>
                </c:pt>
                <c:pt idx="3492">
                  <c:v>#N/A</c:v>
                </c:pt>
                <c:pt idx="3493">
                  <c:v>#N/A</c:v>
                </c:pt>
                <c:pt idx="3494">
                  <c:v>#N/A</c:v>
                </c:pt>
                <c:pt idx="3495">
                  <c:v>#N/A</c:v>
                </c:pt>
                <c:pt idx="3496">
                  <c:v>#N/A</c:v>
                </c:pt>
                <c:pt idx="3497">
                  <c:v>#N/A</c:v>
                </c:pt>
                <c:pt idx="3498">
                  <c:v>#N/A</c:v>
                </c:pt>
                <c:pt idx="3499">
                  <c:v>#N/A</c:v>
                </c:pt>
                <c:pt idx="3500">
                  <c:v>#N/A</c:v>
                </c:pt>
                <c:pt idx="3501">
                  <c:v>#N/A</c:v>
                </c:pt>
                <c:pt idx="3502">
                  <c:v>#N/A</c:v>
                </c:pt>
                <c:pt idx="3503">
                  <c:v>#N/A</c:v>
                </c:pt>
                <c:pt idx="3504">
                  <c:v>#N/A</c:v>
                </c:pt>
                <c:pt idx="3505">
                  <c:v>#N/A</c:v>
                </c:pt>
                <c:pt idx="3506">
                  <c:v>#N/A</c:v>
                </c:pt>
                <c:pt idx="3507">
                  <c:v>#N/A</c:v>
                </c:pt>
                <c:pt idx="3508">
                  <c:v>#N/A</c:v>
                </c:pt>
                <c:pt idx="3509">
                  <c:v>#N/A</c:v>
                </c:pt>
                <c:pt idx="3510">
                  <c:v>#N/A</c:v>
                </c:pt>
                <c:pt idx="3511">
                  <c:v>#N/A</c:v>
                </c:pt>
                <c:pt idx="3512">
                  <c:v>#N/A</c:v>
                </c:pt>
                <c:pt idx="3513">
                  <c:v>#N/A</c:v>
                </c:pt>
                <c:pt idx="3514">
                  <c:v>#N/A</c:v>
                </c:pt>
                <c:pt idx="3515">
                  <c:v>#N/A</c:v>
                </c:pt>
                <c:pt idx="3516">
                  <c:v>#N/A</c:v>
                </c:pt>
                <c:pt idx="3517">
                  <c:v>#N/A</c:v>
                </c:pt>
                <c:pt idx="3518">
                  <c:v>#N/A</c:v>
                </c:pt>
                <c:pt idx="3519">
                  <c:v>#N/A</c:v>
                </c:pt>
                <c:pt idx="3520">
                  <c:v>#N/A</c:v>
                </c:pt>
                <c:pt idx="3521">
                  <c:v>#N/A</c:v>
                </c:pt>
                <c:pt idx="3522">
                  <c:v>#N/A</c:v>
                </c:pt>
                <c:pt idx="3523">
                  <c:v>#N/A</c:v>
                </c:pt>
                <c:pt idx="3524">
                  <c:v>#N/A</c:v>
                </c:pt>
                <c:pt idx="3525">
                  <c:v>#N/A</c:v>
                </c:pt>
                <c:pt idx="3526">
                  <c:v>#N/A</c:v>
                </c:pt>
                <c:pt idx="3527">
                  <c:v>#N/A</c:v>
                </c:pt>
                <c:pt idx="3528">
                  <c:v>#N/A</c:v>
                </c:pt>
                <c:pt idx="3529">
                  <c:v>#N/A</c:v>
                </c:pt>
                <c:pt idx="3530">
                  <c:v>#N/A</c:v>
                </c:pt>
                <c:pt idx="3531">
                  <c:v>#N/A</c:v>
                </c:pt>
                <c:pt idx="3532">
                  <c:v>#N/A</c:v>
                </c:pt>
                <c:pt idx="3533">
                  <c:v>#N/A</c:v>
                </c:pt>
                <c:pt idx="3534">
                  <c:v>#N/A</c:v>
                </c:pt>
                <c:pt idx="3535">
                  <c:v>#N/A</c:v>
                </c:pt>
                <c:pt idx="3536">
                  <c:v>#N/A</c:v>
                </c:pt>
                <c:pt idx="3537">
                  <c:v>#N/A</c:v>
                </c:pt>
                <c:pt idx="3538">
                  <c:v>#N/A</c:v>
                </c:pt>
                <c:pt idx="3539">
                  <c:v>#N/A</c:v>
                </c:pt>
                <c:pt idx="3540">
                  <c:v>#N/A</c:v>
                </c:pt>
                <c:pt idx="3541">
                  <c:v>#N/A</c:v>
                </c:pt>
                <c:pt idx="3542">
                  <c:v>#N/A</c:v>
                </c:pt>
                <c:pt idx="3543">
                  <c:v>#N/A</c:v>
                </c:pt>
                <c:pt idx="3544">
                  <c:v>#N/A</c:v>
                </c:pt>
                <c:pt idx="3545">
                  <c:v>#N/A</c:v>
                </c:pt>
                <c:pt idx="3546">
                  <c:v>#N/A</c:v>
                </c:pt>
                <c:pt idx="3547">
                  <c:v>#N/A</c:v>
                </c:pt>
                <c:pt idx="3548">
                  <c:v>#N/A</c:v>
                </c:pt>
                <c:pt idx="3549">
                  <c:v>#N/A</c:v>
                </c:pt>
                <c:pt idx="3550">
                  <c:v>#N/A</c:v>
                </c:pt>
                <c:pt idx="3551">
                  <c:v>#N/A</c:v>
                </c:pt>
                <c:pt idx="3552">
                  <c:v>#N/A</c:v>
                </c:pt>
                <c:pt idx="3553">
                  <c:v>#N/A</c:v>
                </c:pt>
                <c:pt idx="3554">
                  <c:v>#N/A</c:v>
                </c:pt>
                <c:pt idx="3555">
                  <c:v>#N/A</c:v>
                </c:pt>
                <c:pt idx="3556">
                  <c:v>#N/A</c:v>
                </c:pt>
                <c:pt idx="3557">
                  <c:v>#N/A</c:v>
                </c:pt>
                <c:pt idx="3558">
                  <c:v>#N/A</c:v>
                </c:pt>
                <c:pt idx="3559">
                  <c:v>#N/A</c:v>
                </c:pt>
                <c:pt idx="3560">
                  <c:v>#N/A</c:v>
                </c:pt>
                <c:pt idx="3561">
                  <c:v>#N/A</c:v>
                </c:pt>
                <c:pt idx="3562">
                  <c:v>#N/A</c:v>
                </c:pt>
                <c:pt idx="3563">
                  <c:v>#N/A</c:v>
                </c:pt>
                <c:pt idx="3564">
                  <c:v>#N/A</c:v>
                </c:pt>
                <c:pt idx="3565">
                  <c:v>#N/A</c:v>
                </c:pt>
                <c:pt idx="3566">
                  <c:v>#N/A</c:v>
                </c:pt>
                <c:pt idx="3567">
                  <c:v>#N/A</c:v>
                </c:pt>
                <c:pt idx="3568">
                  <c:v>#N/A</c:v>
                </c:pt>
                <c:pt idx="3569">
                  <c:v>#N/A</c:v>
                </c:pt>
                <c:pt idx="3570">
                  <c:v>#N/A</c:v>
                </c:pt>
                <c:pt idx="3571">
                  <c:v>#N/A</c:v>
                </c:pt>
                <c:pt idx="3572">
                  <c:v>#N/A</c:v>
                </c:pt>
                <c:pt idx="3573">
                  <c:v>#N/A</c:v>
                </c:pt>
                <c:pt idx="3574">
                  <c:v>#N/A</c:v>
                </c:pt>
                <c:pt idx="3575">
                  <c:v>#N/A</c:v>
                </c:pt>
                <c:pt idx="3576">
                  <c:v>#N/A</c:v>
                </c:pt>
                <c:pt idx="3577">
                  <c:v>#N/A</c:v>
                </c:pt>
                <c:pt idx="3578">
                  <c:v>#N/A</c:v>
                </c:pt>
                <c:pt idx="3579">
                  <c:v>#N/A</c:v>
                </c:pt>
                <c:pt idx="3580">
                  <c:v>#N/A</c:v>
                </c:pt>
                <c:pt idx="3581">
                  <c:v>#N/A</c:v>
                </c:pt>
                <c:pt idx="3582">
                  <c:v>#N/A</c:v>
                </c:pt>
                <c:pt idx="3583">
                  <c:v>#N/A</c:v>
                </c:pt>
                <c:pt idx="3584">
                  <c:v>#N/A</c:v>
                </c:pt>
                <c:pt idx="3585">
                  <c:v>#N/A</c:v>
                </c:pt>
                <c:pt idx="3586">
                  <c:v>#N/A</c:v>
                </c:pt>
                <c:pt idx="3587">
                  <c:v>#N/A</c:v>
                </c:pt>
                <c:pt idx="3588">
                  <c:v>#N/A</c:v>
                </c:pt>
                <c:pt idx="3589">
                  <c:v>#N/A</c:v>
                </c:pt>
                <c:pt idx="3590">
                  <c:v>#N/A</c:v>
                </c:pt>
                <c:pt idx="3591">
                  <c:v>#N/A</c:v>
                </c:pt>
                <c:pt idx="3592">
                  <c:v>#N/A</c:v>
                </c:pt>
                <c:pt idx="3593">
                  <c:v>#N/A</c:v>
                </c:pt>
                <c:pt idx="3594">
                  <c:v>#N/A</c:v>
                </c:pt>
                <c:pt idx="3595">
                  <c:v>#N/A</c:v>
                </c:pt>
                <c:pt idx="3596">
                  <c:v>#N/A</c:v>
                </c:pt>
                <c:pt idx="3597">
                  <c:v>#N/A</c:v>
                </c:pt>
                <c:pt idx="3598">
                  <c:v>#N/A</c:v>
                </c:pt>
                <c:pt idx="3599">
                  <c:v>#N/A</c:v>
                </c:pt>
                <c:pt idx="3600">
                  <c:v>#N/A</c:v>
                </c:pt>
                <c:pt idx="3601">
                  <c:v>#N/A</c:v>
                </c:pt>
                <c:pt idx="3602">
                  <c:v>#N/A</c:v>
                </c:pt>
                <c:pt idx="3603">
                  <c:v>#N/A</c:v>
                </c:pt>
                <c:pt idx="3604">
                  <c:v>#N/A</c:v>
                </c:pt>
                <c:pt idx="3605">
                  <c:v>#N/A</c:v>
                </c:pt>
                <c:pt idx="3606">
                  <c:v>#N/A</c:v>
                </c:pt>
                <c:pt idx="3607">
                  <c:v>#N/A</c:v>
                </c:pt>
                <c:pt idx="3608">
                  <c:v>#N/A</c:v>
                </c:pt>
                <c:pt idx="3609">
                  <c:v>#N/A</c:v>
                </c:pt>
                <c:pt idx="3610">
                  <c:v>#N/A</c:v>
                </c:pt>
                <c:pt idx="3611">
                  <c:v>#N/A</c:v>
                </c:pt>
                <c:pt idx="3612">
                  <c:v>#N/A</c:v>
                </c:pt>
                <c:pt idx="3613">
                  <c:v>#N/A</c:v>
                </c:pt>
                <c:pt idx="3614">
                  <c:v>#N/A</c:v>
                </c:pt>
                <c:pt idx="3615">
                  <c:v>#N/A</c:v>
                </c:pt>
                <c:pt idx="3616">
                  <c:v>#N/A</c:v>
                </c:pt>
                <c:pt idx="3617">
                  <c:v>#N/A</c:v>
                </c:pt>
                <c:pt idx="3618">
                  <c:v>#N/A</c:v>
                </c:pt>
                <c:pt idx="3619">
                  <c:v>#N/A</c:v>
                </c:pt>
                <c:pt idx="3620">
                  <c:v>#N/A</c:v>
                </c:pt>
                <c:pt idx="3621">
                  <c:v>#N/A</c:v>
                </c:pt>
                <c:pt idx="3622">
                  <c:v>#N/A</c:v>
                </c:pt>
                <c:pt idx="3623">
                  <c:v>#N/A</c:v>
                </c:pt>
                <c:pt idx="3624">
                  <c:v>#N/A</c:v>
                </c:pt>
                <c:pt idx="3625">
                  <c:v>#N/A</c:v>
                </c:pt>
                <c:pt idx="3626">
                  <c:v>#N/A</c:v>
                </c:pt>
                <c:pt idx="3627">
                  <c:v>#N/A</c:v>
                </c:pt>
                <c:pt idx="3628">
                  <c:v>#N/A</c:v>
                </c:pt>
                <c:pt idx="3629">
                  <c:v>#N/A</c:v>
                </c:pt>
                <c:pt idx="3630">
                  <c:v>#N/A</c:v>
                </c:pt>
                <c:pt idx="3631">
                  <c:v>#N/A</c:v>
                </c:pt>
                <c:pt idx="3632">
                  <c:v>#N/A</c:v>
                </c:pt>
                <c:pt idx="3633">
                  <c:v>#N/A</c:v>
                </c:pt>
                <c:pt idx="3634">
                  <c:v>#N/A</c:v>
                </c:pt>
                <c:pt idx="3635">
                  <c:v>#N/A</c:v>
                </c:pt>
                <c:pt idx="3636">
                  <c:v>#N/A</c:v>
                </c:pt>
                <c:pt idx="3637">
                  <c:v>#N/A</c:v>
                </c:pt>
                <c:pt idx="3638">
                  <c:v>#N/A</c:v>
                </c:pt>
                <c:pt idx="3639">
                  <c:v>#N/A</c:v>
                </c:pt>
                <c:pt idx="3640">
                  <c:v>#N/A</c:v>
                </c:pt>
                <c:pt idx="3641">
                  <c:v>#N/A</c:v>
                </c:pt>
                <c:pt idx="3642">
                  <c:v>#N/A</c:v>
                </c:pt>
                <c:pt idx="3643">
                  <c:v>#N/A</c:v>
                </c:pt>
                <c:pt idx="3644">
                  <c:v>#N/A</c:v>
                </c:pt>
                <c:pt idx="3645">
                  <c:v>#N/A</c:v>
                </c:pt>
                <c:pt idx="3646">
                  <c:v>#N/A</c:v>
                </c:pt>
                <c:pt idx="3647">
                  <c:v>#N/A</c:v>
                </c:pt>
                <c:pt idx="3648">
                  <c:v>#N/A</c:v>
                </c:pt>
                <c:pt idx="3649">
                  <c:v>#N/A</c:v>
                </c:pt>
                <c:pt idx="3650">
                  <c:v>#N/A</c:v>
                </c:pt>
                <c:pt idx="3651">
                  <c:v>#N/A</c:v>
                </c:pt>
                <c:pt idx="3652">
                  <c:v>#N/A</c:v>
                </c:pt>
                <c:pt idx="3653">
                  <c:v>#N/A</c:v>
                </c:pt>
                <c:pt idx="3654">
                  <c:v>#N/A</c:v>
                </c:pt>
                <c:pt idx="3655">
                  <c:v>#N/A</c:v>
                </c:pt>
                <c:pt idx="3656">
                  <c:v>#N/A</c:v>
                </c:pt>
                <c:pt idx="3657">
                  <c:v>#N/A</c:v>
                </c:pt>
                <c:pt idx="3658">
                  <c:v>#N/A</c:v>
                </c:pt>
                <c:pt idx="3659">
                  <c:v>#N/A</c:v>
                </c:pt>
                <c:pt idx="3660">
                  <c:v>#N/A</c:v>
                </c:pt>
                <c:pt idx="3661">
                  <c:v>#N/A</c:v>
                </c:pt>
                <c:pt idx="3662">
                  <c:v>#N/A</c:v>
                </c:pt>
                <c:pt idx="3663">
                  <c:v>#N/A</c:v>
                </c:pt>
                <c:pt idx="3664">
                  <c:v>#N/A</c:v>
                </c:pt>
                <c:pt idx="3665">
                  <c:v>#N/A</c:v>
                </c:pt>
                <c:pt idx="3666">
                  <c:v>#N/A</c:v>
                </c:pt>
                <c:pt idx="3667">
                  <c:v>#N/A</c:v>
                </c:pt>
                <c:pt idx="3668">
                  <c:v>#N/A</c:v>
                </c:pt>
                <c:pt idx="3669">
                  <c:v>#N/A</c:v>
                </c:pt>
                <c:pt idx="3670">
                  <c:v>#N/A</c:v>
                </c:pt>
                <c:pt idx="3671">
                  <c:v>#N/A</c:v>
                </c:pt>
                <c:pt idx="3672">
                  <c:v>#N/A</c:v>
                </c:pt>
                <c:pt idx="3673">
                  <c:v>#N/A</c:v>
                </c:pt>
                <c:pt idx="3674">
                  <c:v>#N/A</c:v>
                </c:pt>
                <c:pt idx="3675">
                  <c:v>#N/A</c:v>
                </c:pt>
                <c:pt idx="3676">
                  <c:v>#N/A</c:v>
                </c:pt>
                <c:pt idx="3677">
                  <c:v>#N/A</c:v>
                </c:pt>
                <c:pt idx="3678">
                  <c:v>#N/A</c:v>
                </c:pt>
                <c:pt idx="3679">
                  <c:v>#N/A</c:v>
                </c:pt>
                <c:pt idx="3680">
                  <c:v>#N/A</c:v>
                </c:pt>
                <c:pt idx="3681">
                  <c:v>#N/A</c:v>
                </c:pt>
                <c:pt idx="3682">
                  <c:v>#N/A</c:v>
                </c:pt>
                <c:pt idx="3683">
                  <c:v>#N/A</c:v>
                </c:pt>
                <c:pt idx="3684">
                  <c:v>#N/A</c:v>
                </c:pt>
                <c:pt idx="3685">
                  <c:v>#N/A</c:v>
                </c:pt>
                <c:pt idx="3686">
                  <c:v>#N/A</c:v>
                </c:pt>
                <c:pt idx="3687">
                  <c:v>#N/A</c:v>
                </c:pt>
                <c:pt idx="3688">
                  <c:v>#N/A</c:v>
                </c:pt>
                <c:pt idx="3689">
                  <c:v>#N/A</c:v>
                </c:pt>
                <c:pt idx="3690">
                  <c:v>#N/A</c:v>
                </c:pt>
                <c:pt idx="3691">
                  <c:v>#N/A</c:v>
                </c:pt>
                <c:pt idx="3692">
                  <c:v>#N/A</c:v>
                </c:pt>
                <c:pt idx="3693">
                  <c:v>#N/A</c:v>
                </c:pt>
                <c:pt idx="3694">
                  <c:v>#N/A</c:v>
                </c:pt>
                <c:pt idx="3695">
                  <c:v>#N/A</c:v>
                </c:pt>
                <c:pt idx="3696">
                  <c:v>#N/A</c:v>
                </c:pt>
                <c:pt idx="3697">
                  <c:v>#N/A</c:v>
                </c:pt>
                <c:pt idx="3698">
                  <c:v>#N/A</c:v>
                </c:pt>
                <c:pt idx="3699">
                  <c:v>#N/A</c:v>
                </c:pt>
                <c:pt idx="3700">
                  <c:v>#N/A</c:v>
                </c:pt>
                <c:pt idx="3701">
                  <c:v>#N/A</c:v>
                </c:pt>
                <c:pt idx="3702">
                  <c:v>#N/A</c:v>
                </c:pt>
                <c:pt idx="3703">
                  <c:v>#N/A</c:v>
                </c:pt>
                <c:pt idx="3704">
                  <c:v>#N/A</c:v>
                </c:pt>
                <c:pt idx="3705">
                  <c:v>#N/A</c:v>
                </c:pt>
                <c:pt idx="3706">
                  <c:v>#N/A</c:v>
                </c:pt>
                <c:pt idx="3707">
                  <c:v>#N/A</c:v>
                </c:pt>
                <c:pt idx="3708">
                  <c:v>#N/A</c:v>
                </c:pt>
                <c:pt idx="3709">
                  <c:v>#N/A</c:v>
                </c:pt>
                <c:pt idx="3710">
                  <c:v>#N/A</c:v>
                </c:pt>
                <c:pt idx="3711">
                  <c:v>#N/A</c:v>
                </c:pt>
                <c:pt idx="3712">
                  <c:v>#N/A</c:v>
                </c:pt>
                <c:pt idx="3713">
                  <c:v>#N/A</c:v>
                </c:pt>
                <c:pt idx="3714">
                  <c:v>#N/A</c:v>
                </c:pt>
                <c:pt idx="3715">
                  <c:v>#N/A</c:v>
                </c:pt>
                <c:pt idx="3716">
                  <c:v>#N/A</c:v>
                </c:pt>
                <c:pt idx="3717">
                  <c:v>#N/A</c:v>
                </c:pt>
                <c:pt idx="3718">
                  <c:v>#N/A</c:v>
                </c:pt>
                <c:pt idx="3719">
                  <c:v>#N/A</c:v>
                </c:pt>
                <c:pt idx="3720">
                  <c:v>#N/A</c:v>
                </c:pt>
                <c:pt idx="3721">
                  <c:v>#N/A</c:v>
                </c:pt>
                <c:pt idx="3722">
                  <c:v>#N/A</c:v>
                </c:pt>
                <c:pt idx="3723">
                  <c:v>#N/A</c:v>
                </c:pt>
                <c:pt idx="3724">
                  <c:v>#N/A</c:v>
                </c:pt>
                <c:pt idx="3725">
                  <c:v>#N/A</c:v>
                </c:pt>
                <c:pt idx="3726">
                  <c:v>#N/A</c:v>
                </c:pt>
                <c:pt idx="3727">
                  <c:v>#N/A</c:v>
                </c:pt>
                <c:pt idx="3728">
                  <c:v>#N/A</c:v>
                </c:pt>
                <c:pt idx="3729">
                  <c:v>#N/A</c:v>
                </c:pt>
                <c:pt idx="3730">
                  <c:v>#N/A</c:v>
                </c:pt>
                <c:pt idx="3731">
                  <c:v>#N/A</c:v>
                </c:pt>
                <c:pt idx="3732">
                  <c:v>#N/A</c:v>
                </c:pt>
                <c:pt idx="3733">
                  <c:v>#N/A</c:v>
                </c:pt>
                <c:pt idx="3734">
                  <c:v>#N/A</c:v>
                </c:pt>
                <c:pt idx="3735">
                  <c:v>#N/A</c:v>
                </c:pt>
                <c:pt idx="3736">
                  <c:v>#N/A</c:v>
                </c:pt>
                <c:pt idx="3737">
                  <c:v>#N/A</c:v>
                </c:pt>
                <c:pt idx="3738">
                  <c:v>#N/A</c:v>
                </c:pt>
                <c:pt idx="3739">
                  <c:v>#N/A</c:v>
                </c:pt>
                <c:pt idx="3740">
                  <c:v>#N/A</c:v>
                </c:pt>
                <c:pt idx="3741">
                  <c:v>#N/A</c:v>
                </c:pt>
                <c:pt idx="3742">
                  <c:v>#N/A</c:v>
                </c:pt>
                <c:pt idx="3743">
                  <c:v>#N/A</c:v>
                </c:pt>
                <c:pt idx="3744">
                  <c:v>#N/A</c:v>
                </c:pt>
                <c:pt idx="3745">
                  <c:v>#N/A</c:v>
                </c:pt>
                <c:pt idx="3746">
                  <c:v>#N/A</c:v>
                </c:pt>
                <c:pt idx="3747">
                  <c:v>#N/A</c:v>
                </c:pt>
                <c:pt idx="3748">
                  <c:v>#N/A</c:v>
                </c:pt>
                <c:pt idx="3749">
                  <c:v>#N/A</c:v>
                </c:pt>
                <c:pt idx="3750">
                  <c:v>#N/A</c:v>
                </c:pt>
                <c:pt idx="3751">
                  <c:v>#N/A</c:v>
                </c:pt>
                <c:pt idx="3752">
                  <c:v>#N/A</c:v>
                </c:pt>
                <c:pt idx="3753">
                  <c:v>#N/A</c:v>
                </c:pt>
                <c:pt idx="3754">
                  <c:v>#N/A</c:v>
                </c:pt>
                <c:pt idx="3755">
                  <c:v>#N/A</c:v>
                </c:pt>
                <c:pt idx="3756">
                  <c:v>#N/A</c:v>
                </c:pt>
                <c:pt idx="3757">
                  <c:v>#N/A</c:v>
                </c:pt>
                <c:pt idx="3758">
                  <c:v>#N/A</c:v>
                </c:pt>
                <c:pt idx="3759">
                  <c:v>#N/A</c:v>
                </c:pt>
                <c:pt idx="3760">
                  <c:v>#N/A</c:v>
                </c:pt>
                <c:pt idx="3761">
                  <c:v>#N/A</c:v>
                </c:pt>
                <c:pt idx="3762">
                  <c:v>#N/A</c:v>
                </c:pt>
                <c:pt idx="3763">
                  <c:v>#N/A</c:v>
                </c:pt>
                <c:pt idx="3764">
                  <c:v>#N/A</c:v>
                </c:pt>
                <c:pt idx="3765">
                  <c:v>#N/A</c:v>
                </c:pt>
                <c:pt idx="3766">
                  <c:v>#N/A</c:v>
                </c:pt>
                <c:pt idx="3767">
                  <c:v>#N/A</c:v>
                </c:pt>
                <c:pt idx="3768">
                  <c:v>#N/A</c:v>
                </c:pt>
                <c:pt idx="3769">
                  <c:v>#N/A</c:v>
                </c:pt>
                <c:pt idx="3770">
                  <c:v>#N/A</c:v>
                </c:pt>
                <c:pt idx="3771">
                  <c:v>#N/A</c:v>
                </c:pt>
                <c:pt idx="3772">
                  <c:v>#N/A</c:v>
                </c:pt>
                <c:pt idx="3773">
                  <c:v>#N/A</c:v>
                </c:pt>
                <c:pt idx="3774">
                  <c:v>#N/A</c:v>
                </c:pt>
                <c:pt idx="3775">
                  <c:v>#N/A</c:v>
                </c:pt>
                <c:pt idx="3776">
                  <c:v>#N/A</c:v>
                </c:pt>
                <c:pt idx="3777">
                  <c:v>#N/A</c:v>
                </c:pt>
                <c:pt idx="3778">
                  <c:v>#N/A</c:v>
                </c:pt>
                <c:pt idx="3779">
                  <c:v>#N/A</c:v>
                </c:pt>
                <c:pt idx="3780">
                  <c:v>#N/A</c:v>
                </c:pt>
                <c:pt idx="3781">
                  <c:v>#N/A</c:v>
                </c:pt>
                <c:pt idx="3782">
                  <c:v>#N/A</c:v>
                </c:pt>
                <c:pt idx="3783">
                  <c:v>#N/A</c:v>
                </c:pt>
                <c:pt idx="3784">
                  <c:v>#N/A</c:v>
                </c:pt>
                <c:pt idx="3785">
                  <c:v>#N/A</c:v>
                </c:pt>
                <c:pt idx="3786">
                  <c:v>#N/A</c:v>
                </c:pt>
                <c:pt idx="3787">
                  <c:v>#N/A</c:v>
                </c:pt>
                <c:pt idx="3788">
                  <c:v>#N/A</c:v>
                </c:pt>
                <c:pt idx="3789">
                  <c:v>#N/A</c:v>
                </c:pt>
                <c:pt idx="3790">
                  <c:v>#N/A</c:v>
                </c:pt>
                <c:pt idx="3791">
                  <c:v>#N/A</c:v>
                </c:pt>
                <c:pt idx="3792">
                  <c:v>#N/A</c:v>
                </c:pt>
                <c:pt idx="3793">
                  <c:v>#N/A</c:v>
                </c:pt>
                <c:pt idx="3794">
                  <c:v>#N/A</c:v>
                </c:pt>
                <c:pt idx="3795">
                  <c:v>#N/A</c:v>
                </c:pt>
                <c:pt idx="3796">
                  <c:v>#N/A</c:v>
                </c:pt>
                <c:pt idx="3797">
                  <c:v>#N/A</c:v>
                </c:pt>
                <c:pt idx="3798">
                  <c:v>#N/A</c:v>
                </c:pt>
                <c:pt idx="3799">
                  <c:v>#N/A</c:v>
                </c:pt>
                <c:pt idx="3800">
                  <c:v>#N/A</c:v>
                </c:pt>
                <c:pt idx="3801">
                  <c:v>#N/A</c:v>
                </c:pt>
                <c:pt idx="3802">
                  <c:v>#N/A</c:v>
                </c:pt>
                <c:pt idx="3803">
                  <c:v>#N/A</c:v>
                </c:pt>
                <c:pt idx="3804">
                  <c:v>#N/A</c:v>
                </c:pt>
                <c:pt idx="3805">
                  <c:v>#N/A</c:v>
                </c:pt>
                <c:pt idx="3806">
                  <c:v>#N/A</c:v>
                </c:pt>
                <c:pt idx="3807">
                  <c:v>#N/A</c:v>
                </c:pt>
                <c:pt idx="3808">
                  <c:v>#N/A</c:v>
                </c:pt>
                <c:pt idx="3809">
                  <c:v>#N/A</c:v>
                </c:pt>
                <c:pt idx="3810">
                  <c:v>#N/A</c:v>
                </c:pt>
                <c:pt idx="3811">
                  <c:v>#N/A</c:v>
                </c:pt>
                <c:pt idx="3812">
                  <c:v>#N/A</c:v>
                </c:pt>
                <c:pt idx="3813">
                  <c:v>#N/A</c:v>
                </c:pt>
                <c:pt idx="3814">
                  <c:v>#N/A</c:v>
                </c:pt>
                <c:pt idx="3815">
                  <c:v>#N/A</c:v>
                </c:pt>
                <c:pt idx="3816">
                  <c:v>#N/A</c:v>
                </c:pt>
                <c:pt idx="3817">
                  <c:v>#N/A</c:v>
                </c:pt>
                <c:pt idx="3818">
                  <c:v>#N/A</c:v>
                </c:pt>
                <c:pt idx="3819">
                  <c:v>#N/A</c:v>
                </c:pt>
                <c:pt idx="3820">
                  <c:v>#N/A</c:v>
                </c:pt>
                <c:pt idx="3821">
                  <c:v>#N/A</c:v>
                </c:pt>
                <c:pt idx="3822">
                  <c:v>#N/A</c:v>
                </c:pt>
                <c:pt idx="3823">
                  <c:v>#N/A</c:v>
                </c:pt>
                <c:pt idx="3824">
                  <c:v>#N/A</c:v>
                </c:pt>
                <c:pt idx="3825">
                  <c:v>#N/A</c:v>
                </c:pt>
                <c:pt idx="3826">
                  <c:v>#N/A</c:v>
                </c:pt>
                <c:pt idx="3827">
                  <c:v>#N/A</c:v>
                </c:pt>
                <c:pt idx="3828">
                  <c:v>#N/A</c:v>
                </c:pt>
                <c:pt idx="3829">
                  <c:v>#N/A</c:v>
                </c:pt>
                <c:pt idx="3830">
                  <c:v>#N/A</c:v>
                </c:pt>
                <c:pt idx="3831">
                  <c:v>#N/A</c:v>
                </c:pt>
                <c:pt idx="3832">
                  <c:v>#N/A</c:v>
                </c:pt>
                <c:pt idx="3833">
                  <c:v>#N/A</c:v>
                </c:pt>
                <c:pt idx="3834">
                  <c:v>#N/A</c:v>
                </c:pt>
                <c:pt idx="3835">
                  <c:v>#N/A</c:v>
                </c:pt>
                <c:pt idx="3836">
                  <c:v>#N/A</c:v>
                </c:pt>
                <c:pt idx="3837">
                  <c:v>#N/A</c:v>
                </c:pt>
                <c:pt idx="3838">
                  <c:v>#N/A</c:v>
                </c:pt>
                <c:pt idx="3839">
                  <c:v>#N/A</c:v>
                </c:pt>
                <c:pt idx="3840">
                  <c:v>#N/A</c:v>
                </c:pt>
                <c:pt idx="3841">
                  <c:v>#N/A</c:v>
                </c:pt>
                <c:pt idx="3842">
                  <c:v>#N/A</c:v>
                </c:pt>
                <c:pt idx="3843">
                  <c:v>#N/A</c:v>
                </c:pt>
                <c:pt idx="3844">
                  <c:v>#N/A</c:v>
                </c:pt>
                <c:pt idx="3845">
                  <c:v>#N/A</c:v>
                </c:pt>
                <c:pt idx="3846">
                  <c:v>#N/A</c:v>
                </c:pt>
                <c:pt idx="3847">
                  <c:v>#N/A</c:v>
                </c:pt>
                <c:pt idx="3848">
                  <c:v>#N/A</c:v>
                </c:pt>
                <c:pt idx="3849">
                  <c:v>#N/A</c:v>
                </c:pt>
                <c:pt idx="3850">
                  <c:v>#N/A</c:v>
                </c:pt>
                <c:pt idx="3851">
                  <c:v>#N/A</c:v>
                </c:pt>
                <c:pt idx="3852">
                  <c:v>#N/A</c:v>
                </c:pt>
                <c:pt idx="3853">
                  <c:v>#N/A</c:v>
                </c:pt>
                <c:pt idx="3854">
                  <c:v>#N/A</c:v>
                </c:pt>
                <c:pt idx="3855">
                  <c:v>#N/A</c:v>
                </c:pt>
                <c:pt idx="3856">
                  <c:v>#N/A</c:v>
                </c:pt>
                <c:pt idx="3857">
                  <c:v>#N/A</c:v>
                </c:pt>
                <c:pt idx="3858">
                  <c:v>#N/A</c:v>
                </c:pt>
                <c:pt idx="3859">
                  <c:v>#N/A</c:v>
                </c:pt>
                <c:pt idx="3860">
                  <c:v>#N/A</c:v>
                </c:pt>
                <c:pt idx="3861">
                  <c:v>#N/A</c:v>
                </c:pt>
                <c:pt idx="3862">
                  <c:v>#N/A</c:v>
                </c:pt>
                <c:pt idx="3863">
                  <c:v>#N/A</c:v>
                </c:pt>
                <c:pt idx="3864">
                  <c:v>#N/A</c:v>
                </c:pt>
                <c:pt idx="3865">
                  <c:v>#N/A</c:v>
                </c:pt>
                <c:pt idx="3866">
                  <c:v>#N/A</c:v>
                </c:pt>
                <c:pt idx="3867">
                  <c:v>#N/A</c:v>
                </c:pt>
                <c:pt idx="3868">
                  <c:v>#N/A</c:v>
                </c:pt>
                <c:pt idx="3869">
                  <c:v>#N/A</c:v>
                </c:pt>
                <c:pt idx="3870">
                  <c:v>#N/A</c:v>
                </c:pt>
                <c:pt idx="3871">
                  <c:v>#N/A</c:v>
                </c:pt>
                <c:pt idx="3872">
                  <c:v>#N/A</c:v>
                </c:pt>
                <c:pt idx="3873">
                  <c:v>#N/A</c:v>
                </c:pt>
                <c:pt idx="3874">
                  <c:v>#N/A</c:v>
                </c:pt>
                <c:pt idx="3875">
                  <c:v>#N/A</c:v>
                </c:pt>
                <c:pt idx="3876">
                  <c:v>#N/A</c:v>
                </c:pt>
                <c:pt idx="3877">
                  <c:v>#N/A</c:v>
                </c:pt>
                <c:pt idx="3878">
                  <c:v>#N/A</c:v>
                </c:pt>
                <c:pt idx="3879">
                  <c:v>#N/A</c:v>
                </c:pt>
                <c:pt idx="3880">
                  <c:v>#N/A</c:v>
                </c:pt>
                <c:pt idx="3881">
                  <c:v>#N/A</c:v>
                </c:pt>
                <c:pt idx="3882">
                  <c:v>#N/A</c:v>
                </c:pt>
                <c:pt idx="3883">
                  <c:v>#N/A</c:v>
                </c:pt>
                <c:pt idx="3884">
                  <c:v>#N/A</c:v>
                </c:pt>
                <c:pt idx="3885">
                  <c:v>#N/A</c:v>
                </c:pt>
                <c:pt idx="3886">
                  <c:v>#N/A</c:v>
                </c:pt>
                <c:pt idx="3887">
                  <c:v>#N/A</c:v>
                </c:pt>
                <c:pt idx="3888">
                  <c:v>#N/A</c:v>
                </c:pt>
                <c:pt idx="3889">
                  <c:v>#N/A</c:v>
                </c:pt>
                <c:pt idx="3890">
                  <c:v>#N/A</c:v>
                </c:pt>
                <c:pt idx="3891">
                  <c:v>#N/A</c:v>
                </c:pt>
                <c:pt idx="3892">
                  <c:v>#N/A</c:v>
                </c:pt>
                <c:pt idx="3893">
                  <c:v>#N/A</c:v>
                </c:pt>
                <c:pt idx="3894">
                  <c:v>#N/A</c:v>
                </c:pt>
                <c:pt idx="3895">
                  <c:v>#N/A</c:v>
                </c:pt>
                <c:pt idx="3896">
                  <c:v>#N/A</c:v>
                </c:pt>
                <c:pt idx="3897">
                  <c:v>#N/A</c:v>
                </c:pt>
                <c:pt idx="3898">
                  <c:v>#N/A</c:v>
                </c:pt>
                <c:pt idx="3899">
                  <c:v>#N/A</c:v>
                </c:pt>
                <c:pt idx="3900">
                  <c:v>#N/A</c:v>
                </c:pt>
                <c:pt idx="3901">
                  <c:v>#N/A</c:v>
                </c:pt>
                <c:pt idx="3902">
                  <c:v>#N/A</c:v>
                </c:pt>
                <c:pt idx="3903">
                  <c:v>#N/A</c:v>
                </c:pt>
                <c:pt idx="3904">
                  <c:v>#N/A</c:v>
                </c:pt>
                <c:pt idx="3905">
                  <c:v>#N/A</c:v>
                </c:pt>
                <c:pt idx="3906">
                  <c:v>#N/A</c:v>
                </c:pt>
                <c:pt idx="3907">
                  <c:v>#N/A</c:v>
                </c:pt>
                <c:pt idx="3908">
                  <c:v>#N/A</c:v>
                </c:pt>
                <c:pt idx="3909">
                  <c:v>#N/A</c:v>
                </c:pt>
                <c:pt idx="3910">
                  <c:v>#N/A</c:v>
                </c:pt>
                <c:pt idx="3911">
                  <c:v>#N/A</c:v>
                </c:pt>
                <c:pt idx="3912">
                  <c:v>#N/A</c:v>
                </c:pt>
                <c:pt idx="3913">
                  <c:v>#N/A</c:v>
                </c:pt>
                <c:pt idx="3914">
                  <c:v>#N/A</c:v>
                </c:pt>
                <c:pt idx="3915">
                  <c:v>#N/A</c:v>
                </c:pt>
                <c:pt idx="3916">
                  <c:v>#N/A</c:v>
                </c:pt>
                <c:pt idx="3917">
                  <c:v>#N/A</c:v>
                </c:pt>
                <c:pt idx="3918">
                  <c:v>#N/A</c:v>
                </c:pt>
                <c:pt idx="3919">
                  <c:v>#N/A</c:v>
                </c:pt>
                <c:pt idx="3920">
                  <c:v>#N/A</c:v>
                </c:pt>
                <c:pt idx="3921">
                  <c:v>#N/A</c:v>
                </c:pt>
                <c:pt idx="3922">
                  <c:v>#N/A</c:v>
                </c:pt>
                <c:pt idx="3923">
                  <c:v>#N/A</c:v>
                </c:pt>
                <c:pt idx="3924">
                  <c:v>#N/A</c:v>
                </c:pt>
                <c:pt idx="3925">
                  <c:v>#N/A</c:v>
                </c:pt>
                <c:pt idx="3926">
                  <c:v>#N/A</c:v>
                </c:pt>
                <c:pt idx="3927">
                  <c:v>#N/A</c:v>
                </c:pt>
                <c:pt idx="3928">
                  <c:v>#N/A</c:v>
                </c:pt>
                <c:pt idx="3929">
                  <c:v>#N/A</c:v>
                </c:pt>
                <c:pt idx="3930">
                  <c:v>#N/A</c:v>
                </c:pt>
                <c:pt idx="3931">
                  <c:v>#N/A</c:v>
                </c:pt>
                <c:pt idx="3932">
                  <c:v>#N/A</c:v>
                </c:pt>
                <c:pt idx="3933">
                  <c:v>#N/A</c:v>
                </c:pt>
                <c:pt idx="3934">
                  <c:v>#N/A</c:v>
                </c:pt>
                <c:pt idx="3935">
                  <c:v>#N/A</c:v>
                </c:pt>
                <c:pt idx="3936">
                  <c:v>#N/A</c:v>
                </c:pt>
                <c:pt idx="3937">
                  <c:v>#N/A</c:v>
                </c:pt>
                <c:pt idx="3938">
                  <c:v>#N/A</c:v>
                </c:pt>
                <c:pt idx="3939">
                  <c:v>#N/A</c:v>
                </c:pt>
                <c:pt idx="3940">
                  <c:v>#N/A</c:v>
                </c:pt>
                <c:pt idx="3941">
                  <c:v>#N/A</c:v>
                </c:pt>
                <c:pt idx="3942">
                  <c:v>#N/A</c:v>
                </c:pt>
                <c:pt idx="3943">
                  <c:v>#N/A</c:v>
                </c:pt>
                <c:pt idx="3944">
                  <c:v>#N/A</c:v>
                </c:pt>
                <c:pt idx="3945">
                  <c:v>#N/A</c:v>
                </c:pt>
                <c:pt idx="3946">
                  <c:v>#N/A</c:v>
                </c:pt>
                <c:pt idx="3947">
                  <c:v>#N/A</c:v>
                </c:pt>
                <c:pt idx="3948">
                  <c:v>#N/A</c:v>
                </c:pt>
                <c:pt idx="3949">
                  <c:v>#N/A</c:v>
                </c:pt>
                <c:pt idx="3950">
                  <c:v>#N/A</c:v>
                </c:pt>
                <c:pt idx="3951">
                  <c:v>#N/A</c:v>
                </c:pt>
                <c:pt idx="3952">
                  <c:v>#N/A</c:v>
                </c:pt>
                <c:pt idx="3953">
                  <c:v>#N/A</c:v>
                </c:pt>
                <c:pt idx="3954">
                  <c:v>#N/A</c:v>
                </c:pt>
                <c:pt idx="3955">
                  <c:v>#N/A</c:v>
                </c:pt>
                <c:pt idx="3956">
                  <c:v>#N/A</c:v>
                </c:pt>
                <c:pt idx="3957">
                  <c:v>#N/A</c:v>
                </c:pt>
                <c:pt idx="3958">
                  <c:v>#N/A</c:v>
                </c:pt>
                <c:pt idx="3959">
                  <c:v>#N/A</c:v>
                </c:pt>
                <c:pt idx="3960">
                  <c:v>#N/A</c:v>
                </c:pt>
                <c:pt idx="3961">
                  <c:v>#N/A</c:v>
                </c:pt>
                <c:pt idx="3962">
                  <c:v>#N/A</c:v>
                </c:pt>
                <c:pt idx="3963">
                  <c:v>#N/A</c:v>
                </c:pt>
                <c:pt idx="3964">
                  <c:v>#N/A</c:v>
                </c:pt>
                <c:pt idx="3965">
                  <c:v>#N/A</c:v>
                </c:pt>
                <c:pt idx="3966">
                  <c:v>#N/A</c:v>
                </c:pt>
                <c:pt idx="3967">
                  <c:v>#N/A</c:v>
                </c:pt>
                <c:pt idx="3968">
                  <c:v>#N/A</c:v>
                </c:pt>
                <c:pt idx="3969">
                  <c:v>#N/A</c:v>
                </c:pt>
                <c:pt idx="3970">
                  <c:v>#N/A</c:v>
                </c:pt>
                <c:pt idx="3971">
                  <c:v>#N/A</c:v>
                </c:pt>
                <c:pt idx="3972">
                  <c:v>#N/A</c:v>
                </c:pt>
                <c:pt idx="3973">
                  <c:v>#N/A</c:v>
                </c:pt>
                <c:pt idx="3974">
                  <c:v>#N/A</c:v>
                </c:pt>
                <c:pt idx="3975">
                  <c:v>#N/A</c:v>
                </c:pt>
                <c:pt idx="3976">
                  <c:v>#N/A</c:v>
                </c:pt>
                <c:pt idx="3977">
                  <c:v>#N/A</c:v>
                </c:pt>
                <c:pt idx="3978">
                  <c:v>#N/A</c:v>
                </c:pt>
                <c:pt idx="3979">
                  <c:v>#N/A</c:v>
                </c:pt>
                <c:pt idx="3980">
                  <c:v>#N/A</c:v>
                </c:pt>
                <c:pt idx="3981">
                  <c:v>#N/A</c:v>
                </c:pt>
                <c:pt idx="3982">
                  <c:v>#N/A</c:v>
                </c:pt>
                <c:pt idx="3983">
                  <c:v>#N/A</c:v>
                </c:pt>
                <c:pt idx="3984">
                  <c:v>#N/A</c:v>
                </c:pt>
                <c:pt idx="3985">
                  <c:v>#N/A</c:v>
                </c:pt>
                <c:pt idx="3986">
                  <c:v>#N/A</c:v>
                </c:pt>
                <c:pt idx="3987">
                  <c:v>#N/A</c:v>
                </c:pt>
                <c:pt idx="3988">
                  <c:v>#N/A</c:v>
                </c:pt>
                <c:pt idx="3989">
                  <c:v>#N/A</c:v>
                </c:pt>
                <c:pt idx="3990">
                  <c:v>#N/A</c:v>
                </c:pt>
                <c:pt idx="3991">
                  <c:v>#N/A</c:v>
                </c:pt>
                <c:pt idx="3992">
                  <c:v>#N/A</c:v>
                </c:pt>
                <c:pt idx="3993">
                  <c:v>#N/A</c:v>
                </c:pt>
                <c:pt idx="3994">
                  <c:v>#N/A</c:v>
                </c:pt>
                <c:pt idx="3995">
                  <c:v>#N/A</c:v>
                </c:pt>
                <c:pt idx="3996">
                  <c:v>#N/A</c:v>
                </c:pt>
                <c:pt idx="3997">
                  <c:v>#N/A</c:v>
                </c:pt>
                <c:pt idx="3998">
                  <c:v>#N/A</c:v>
                </c:pt>
                <c:pt idx="3999">
                  <c:v>#N/A</c:v>
                </c:pt>
                <c:pt idx="4000">
                  <c:v>#N/A</c:v>
                </c:pt>
                <c:pt idx="4001">
                  <c:v>#N/A</c:v>
                </c:pt>
                <c:pt idx="4002">
                  <c:v>#N/A</c:v>
                </c:pt>
                <c:pt idx="4003">
                  <c:v>#N/A</c:v>
                </c:pt>
                <c:pt idx="4004">
                  <c:v>#N/A</c:v>
                </c:pt>
                <c:pt idx="4005">
                  <c:v>#N/A</c:v>
                </c:pt>
                <c:pt idx="4006">
                  <c:v>#N/A</c:v>
                </c:pt>
                <c:pt idx="4007">
                  <c:v>#N/A</c:v>
                </c:pt>
                <c:pt idx="4008">
                  <c:v>#N/A</c:v>
                </c:pt>
                <c:pt idx="4009">
                  <c:v>#N/A</c:v>
                </c:pt>
                <c:pt idx="4010">
                  <c:v>#N/A</c:v>
                </c:pt>
                <c:pt idx="4011">
                  <c:v>#N/A</c:v>
                </c:pt>
                <c:pt idx="4012">
                  <c:v>#N/A</c:v>
                </c:pt>
                <c:pt idx="4013">
                  <c:v>#N/A</c:v>
                </c:pt>
                <c:pt idx="4014">
                  <c:v>#N/A</c:v>
                </c:pt>
                <c:pt idx="4015">
                  <c:v>#N/A</c:v>
                </c:pt>
                <c:pt idx="4016">
                  <c:v>#N/A</c:v>
                </c:pt>
                <c:pt idx="4017">
                  <c:v>#N/A</c:v>
                </c:pt>
                <c:pt idx="4018">
                  <c:v>#N/A</c:v>
                </c:pt>
                <c:pt idx="4019">
                  <c:v>#N/A</c:v>
                </c:pt>
                <c:pt idx="4020">
                  <c:v>#N/A</c:v>
                </c:pt>
                <c:pt idx="4021">
                  <c:v>#N/A</c:v>
                </c:pt>
                <c:pt idx="4022">
                  <c:v>#N/A</c:v>
                </c:pt>
                <c:pt idx="4023">
                  <c:v>#N/A</c:v>
                </c:pt>
                <c:pt idx="4024">
                  <c:v>#N/A</c:v>
                </c:pt>
                <c:pt idx="4025">
                  <c:v>#N/A</c:v>
                </c:pt>
                <c:pt idx="4026">
                  <c:v>#N/A</c:v>
                </c:pt>
                <c:pt idx="4027">
                  <c:v>#N/A</c:v>
                </c:pt>
                <c:pt idx="4028">
                  <c:v>#N/A</c:v>
                </c:pt>
                <c:pt idx="4029">
                  <c:v>#N/A</c:v>
                </c:pt>
                <c:pt idx="4030">
                  <c:v>#N/A</c:v>
                </c:pt>
                <c:pt idx="4031">
                  <c:v>#N/A</c:v>
                </c:pt>
                <c:pt idx="4032">
                  <c:v>#N/A</c:v>
                </c:pt>
                <c:pt idx="4033">
                  <c:v>#N/A</c:v>
                </c:pt>
                <c:pt idx="4034">
                  <c:v>#N/A</c:v>
                </c:pt>
                <c:pt idx="4035">
                  <c:v>#N/A</c:v>
                </c:pt>
                <c:pt idx="4036">
                  <c:v>#N/A</c:v>
                </c:pt>
                <c:pt idx="4037">
                  <c:v>#N/A</c:v>
                </c:pt>
                <c:pt idx="4038">
                  <c:v>#N/A</c:v>
                </c:pt>
                <c:pt idx="4039">
                  <c:v>#N/A</c:v>
                </c:pt>
                <c:pt idx="4040">
                  <c:v>#N/A</c:v>
                </c:pt>
                <c:pt idx="4041">
                  <c:v>#N/A</c:v>
                </c:pt>
                <c:pt idx="4042">
                  <c:v>#N/A</c:v>
                </c:pt>
                <c:pt idx="4043">
                  <c:v>#N/A</c:v>
                </c:pt>
                <c:pt idx="4044">
                  <c:v>#N/A</c:v>
                </c:pt>
                <c:pt idx="4045">
                  <c:v>#N/A</c:v>
                </c:pt>
                <c:pt idx="4046">
                  <c:v>#N/A</c:v>
                </c:pt>
                <c:pt idx="4047">
                  <c:v>#N/A</c:v>
                </c:pt>
                <c:pt idx="4048">
                  <c:v>#N/A</c:v>
                </c:pt>
                <c:pt idx="4049">
                  <c:v>#N/A</c:v>
                </c:pt>
                <c:pt idx="4050">
                  <c:v>#N/A</c:v>
                </c:pt>
                <c:pt idx="4051">
                  <c:v>#N/A</c:v>
                </c:pt>
                <c:pt idx="4052">
                  <c:v>#N/A</c:v>
                </c:pt>
                <c:pt idx="4053">
                  <c:v>#N/A</c:v>
                </c:pt>
                <c:pt idx="4054">
                  <c:v>#N/A</c:v>
                </c:pt>
                <c:pt idx="4055">
                  <c:v>#N/A</c:v>
                </c:pt>
                <c:pt idx="4056">
                  <c:v>#N/A</c:v>
                </c:pt>
                <c:pt idx="4057">
                  <c:v>#N/A</c:v>
                </c:pt>
                <c:pt idx="4058">
                  <c:v>#N/A</c:v>
                </c:pt>
                <c:pt idx="4059">
                  <c:v>#N/A</c:v>
                </c:pt>
                <c:pt idx="4060">
                  <c:v>#N/A</c:v>
                </c:pt>
                <c:pt idx="4061">
                  <c:v>#N/A</c:v>
                </c:pt>
                <c:pt idx="4062">
                  <c:v>#N/A</c:v>
                </c:pt>
                <c:pt idx="4063">
                  <c:v>#N/A</c:v>
                </c:pt>
                <c:pt idx="4064">
                  <c:v>#N/A</c:v>
                </c:pt>
                <c:pt idx="4065">
                  <c:v>#N/A</c:v>
                </c:pt>
                <c:pt idx="4066">
                  <c:v>#N/A</c:v>
                </c:pt>
                <c:pt idx="4067">
                  <c:v>#N/A</c:v>
                </c:pt>
                <c:pt idx="4068">
                  <c:v>#N/A</c:v>
                </c:pt>
                <c:pt idx="4069">
                  <c:v>#N/A</c:v>
                </c:pt>
                <c:pt idx="4070">
                  <c:v>#N/A</c:v>
                </c:pt>
                <c:pt idx="4071">
                  <c:v>#N/A</c:v>
                </c:pt>
                <c:pt idx="4072">
                  <c:v>#N/A</c:v>
                </c:pt>
                <c:pt idx="4073">
                  <c:v>#N/A</c:v>
                </c:pt>
                <c:pt idx="4074">
                  <c:v>#N/A</c:v>
                </c:pt>
                <c:pt idx="4075">
                  <c:v>#N/A</c:v>
                </c:pt>
                <c:pt idx="4076">
                  <c:v>#N/A</c:v>
                </c:pt>
                <c:pt idx="4077">
                  <c:v>#N/A</c:v>
                </c:pt>
                <c:pt idx="4078">
                  <c:v>#N/A</c:v>
                </c:pt>
                <c:pt idx="4079">
                  <c:v>#N/A</c:v>
                </c:pt>
                <c:pt idx="4080">
                  <c:v>#N/A</c:v>
                </c:pt>
                <c:pt idx="4081">
                  <c:v>#N/A</c:v>
                </c:pt>
                <c:pt idx="4082">
                  <c:v>#N/A</c:v>
                </c:pt>
                <c:pt idx="4083">
                  <c:v>#N/A</c:v>
                </c:pt>
                <c:pt idx="4084">
                  <c:v>#N/A</c:v>
                </c:pt>
                <c:pt idx="4085">
                  <c:v>#N/A</c:v>
                </c:pt>
                <c:pt idx="4086">
                  <c:v>#N/A</c:v>
                </c:pt>
                <c:pt idx="4087">
                  <c:v>#N/A</c:v>
                </c:pt>
                <c:pt idx="4088">
                  <c:v>#N/A</c:v>
                </c:pt>
                <c:pt idx="4089">
                  <c:v>#N/A</c:v>
                </c:pt>
                <c:pt idx="4090">
                  <c:v>#N/A</c:v>
                </c:pt>
                <c:pt idx="4091">
                  <c:v>#N/A</c:v>
                </c:pt>
                <c:pt idx="4092">
                  <c:v>#N/A</c:v>
                </c:pt>
                <c:pt idx="4093">
                  <c:v>#N/A</c:v>
                </c:pt>
                <c:pt idx="4094">
                  <c:v>#N/A</c:v>
                </c:pt>
                <c:pt idx="4095">
                  <c:v>#N/A</c:v>
                </c:pt>
                <c:pt idx="4096">
                  <c:v>#N/A</c:v>
                </c:pt>
                <c:pt idx="4097">
                  <c:v>#N/A</c:v>
                </c:pt>
                <c:pt idx="4098">
                  <c:v>#N/A</c:v>
                </c:pt>
                <c:pt idx="4099">
                  <c:v>#N/A</c:v>
                </c:pt>
                <c:pt idx="4100">
                  <c:v>#N/A</c:v>
                </c:pt>
                <c:pt idx="4101">
                  <c:v>#N/A</c:v>
                </c:pt>
                <c:pt idx="4102">
                  <c:v>#N/A</c:v>
                </c:pt>
                <c:pt idx="4103">
                  <c:v>#N/A</c:v>
                </c:pt>
                <c:pt idx="4104">
                  <c:v>#N/A</c:v>
                </c:pt>
                <c:pt idx="4105">
                  <c:v>#N/A</c:v>
                </c:pt>
                <c:pt idx="4106">
                  <c:v>#N/A</c:v>
                </c:pt>
                <c:pt idx="4107">
                  <c:v>#N/A</c:v>
                </c:pt>
                <c:pt idx="4108">
                  <c:v>#N/A</c:v>
                </c:pt>
                <c:pt idx="4109">
                  <c:v>#N/A</c:v>
                </c:pt>
                <c:pt idx="4110">
                  <c:v>#N/A</c:v>
                </c:pt>
                <c:pt idx="4111">
                  <c:v>#N/A</c:v>
                </c:pt>
                <c:pt idx="4112">
                  <c:v>#N/A</c:v>
                </c:pt>
                <c:pt idx="4113">
                  <c:v>#N/A</c:v>
                </c:pt>
                <c:pt idx="4114">
                  <c:v>#N/A</c:v>
                </c:pt>
                <c:pt idx="4115">
                  <c:v>#N/A</c:v>
                </c:pt>
                <c:pt idx="4116">
                  <c:v>#N/A</c:v>
                </c:pt>
                <c:pt idx="4117">
                  <c:v>#N/A</c:v>
                </c:pt>
                <c:pt idx="4118">
                  <c:v>#N/A</c:v>
                </c:pt>
                <c:pt idx="4119">
                  <c:v>#N/A</c:v>
                </c:pt>
                <c:pt idx="4120">
                  <c:v>#N/A</c:v>
                </c:pt>
                <c:pt idx="4121">
                  <c:v>#N/A</c:v>
                </c:pt>
                <c:pt idx="4122">
                  <c:v>#N/A</c:v>
                </c:pt>
                <c:pt idx="4123">
                  <c:v>#N/A</c:v>
                </c:pt>
                <c:pt idx="4124">
                  <c:v>#N/A</c:v>
                </c:pt>
                <c:pt idx="4125">
                  <c:v>#N/A</c:v>
                </c:pt>
                <c:pt idx="4126">
                  <c:v>#N/A</c:v>
                </c:pt>
                <c:pt idx="4127">
                  <c:v>#N/A</c:v>
                </c:pt>
                <c:pt idx="4128">
                  <c:v>#N/A</c:v>
                </c:pt>
                <c:pt idx="4129">
                  <c:v>#N/A</c:v>
                </c:pt>
                <c:pt idx="4130">
                  <c:v>#N/A</c:v>
                </c:pt>
                <c:pt idx="4131">
                  <c:v>#N/A</c:v>
                </c:pt>
                <c:pt idx="4132">
                  <c:v>#N/A</c:v>
                </c:pt>
                <c:pt idx="4133">
                  <c:v>#N/A</c:v>
                </c:pt>
                <c:pt idx="4134">
                  <c:v>#N/A</c:v>
                </c:pt>
                <c:pt idx="4135">
                  <c:v>#N/A</c:v>
                </c:pt>
                <c:pt idx="4136">
                  <c:v>#N/A</c:v>
                </c:pt>
                <c:pt idx="4137">
                  <c:v>#N/A</c:v>
                </c:pt>
                <c:pt idx="4138">
                  <c:v>#N/A</c:v>
                </c:pt>
                <c:pt idx="4139">
                  <c:v>#N/A</c:v>
                </c:pt>
                <c:pt idx="4140">
                  <c:v>#N/A</c:v>
                </c:pt>
                <c:pt idx="4141">
                  <c:v>#N/A</c:v>
                </c:pt>
                <c:pt idx="4142">
                  <c:v>#N/A</c:v>
                </c:pt>
                <c:pt idx="4143">
                  <c:v>#N/A</c:v>
                </c:pt>
                <c:pt idx="4144">
                  <c:v>#N/A</c:v>
                </c:pt>
                <c:pt idx="4145">
                  <c:v>#N/A</c:v>
                </c:pt>
                <c:pt idx="4146">
                  <c:v>#N/A</c:v>
                </c:pt>
                <c:pt idx="4147">
                  <c:v>#N/A</c:v>
                </c:pt>
                <c:pt idx="4148">
                  <c:v>#N/A</c:v>
                </c:pt>
                <c:pt idx="4149">
                  <c:v>#N/A</c:v>
                </c:pt>
                <c:pt idx="4150">
                  <c:v>#N/A</c:v>
                </c:pt>
                <c:pt idx="4151">
                  <c:v>#N/A</c:v>
                </c:pt>
                <c:pt idx="4152">
                  <c:v>#N/A</c:v>
                </c:pt>
                <c:pt idx="4153">
                  <c:v>#N/A</c:v>
                </c:pt>
                <c:pt idx="4154">
                  <c:v>#N/A</c:v>
                </c:pt>
                <c:pt idx="4155">
                  <c:v>#N/A</c:v>
                </c:pt>
                <c:pt idx="4156">
                  <c:v>#N/A</c:v>
                </c:pt>
                <c:pt idx="4157">
                  <c:v>#N/A</c:v>
                </c:pt>
                <c:pt idx="4158">
                  <c:v>#N/A</c:v>
                </c:pt>
                <c:pt idx="4159">
                  <c:v>#N/A</c:v>
                </c:pt>
                <c:pt idx="4160">
                  <c:v>#N/A</c:v>
                </c:pt>
                <c:pt idx="4161">
                  <c:v>#N/A</c:v>
                </c:pt>
                <c:pt idx="4162">
                  <c:v>#N/A</c:v>
                </c:pt>
                <c:pt idx="4163">
                  <c:v>#N/A</c:v>
                </c:pt>
                <c:pt idx="4164">
                  <c:v>#N/A</c:v>
                </c:pt>
                <c:pt idx="4165">
                  <c:v>#N/A</c:v>
                </c:pt>
                <c:pt idx="4166">
                  <c:v>#N/A</c:v>
                </c:pt>
                <c:pt idx="4167">
                  <c:v>#N/A</c:v>
                </c:pt>
                <c:pt idx="4168">
                  <c:v>#N/A</c:v>
                </c:pt>
                <c:pt idx="4169">
                  <c:v>#N/A</c:v>
                </c:pt>
                <c:pt idx="4170">
                  <c:v>#N/A</c:v>
                </c:pt>
                <c:pt idx="4171">
                  <c:v>#N/A</c:v>
                </c:pt>
                <c:pt idx="4172">
                  <c:v>#N/A</c:v>
                </c:pt>
                <c:pt idx="4173">
                  <c:v>#N/A</c:v>
                </c:pt>
                <c:pt idx="4174">
                  <c:v>#N/A</c:v>
                </c:pt>
                <c:pt idx="4175">
                  <c:v>#N/A</c:v>
                </c:pt>
                <c:pt idx="4176">
                  <c:v>#N/A</c:v>
                </c:pt>
                <c:pt idx="4177">
                  <c:v>#N/A</c:v>
                </c:pt>
                <c:pt idx="4178">
                  <c:v>#N/A</c:v>
                </c:pt>
                <c:pt idx="4179">
                  <c:v>#N/A</c:v>
                </c:pt>
                <c:pt idx="4180">
                  <c:v>#N/A</c:v>
                </c:pt>
                <c:pt idx="4181">
                  <c:v>#N/A</c:v>
                </c:pt>
                <c:pt idx="4182">
                  <c:v>#N/A</c:v>
                </c:pt>
                <c:pt idx="4183">
                  <c:v>#N/A</c:v>
                </c:pt>
                <c:pt idx="4184">
                  <c:v>#N/A</c:v>
                </c:pt>
                <c:pt idx="4185">
                  <c:v>#N/A</c:v>
                </c:pt>
                <c:pt idx="4186">
                  <c:v>#N/A</c:v>
                </c:pt>
                <c:pt idx="4187">
                  <c:v>#N/A</c:v>
                </c:pt>
                <c:pt idx="4188">
                  <c:v>#N/A</c:v>
                </c:pt>
                <c:pt idx="4189">
                  <c:v>#N/A</c:v>
                </c:pt>
                <c:pt idx="4190">
                  <c:v>#N/A</c:v>
                </c:pt>
                <c:pt idx="4191">
                  <c:v>#N/A</c:v>
                </c:pt>
                <c:pt idx="4192">
                  <c:v>#N/A</c:v>
                </c:pt>
                <c:pt idx="4193">
                  <c:v>#N/A</c:v>
                </c:pt>
                <c:pt idx="4194">
                  <c:v>#N/A</c:v>
                </c:pt>
                <c:pt idx="4195">
                  <c:v>#N/A</c:v>
                </c:pt>
                <c:pt idx="4196">
                  <c:v>#N/A</c:v>
                </c:pt>
                <c:pt idx="4197">
                  <c:v>#N/A</c:v>
                </c:pt>
                <c:pt idx="4198">
                  <c:v>#N/A</c:v>
                </c:pt>
                <c:pt idx="4199">
                  <c:v>#N/A</c:v>
                </c:pt>
                <c:pt idx="4200">
                  <c:v>#N/A</c:v>
                </c:pt>
                <c:pt idx="4201">
                  <c:v>#N/A</c:v>
                </c:pt>
                <c:pt idx="4202">
                  <c:v>#N/A</c:v>
                </c:pt>
                <c:pt idx="4203">
                  <c:v>#N/A</c:v>
                </c:pt>
                <c:pt idx="4204">
                  <c:v>#N/A</c:v>
                </c:pt>
                <c:pt idx="4205">
                  <c:v>#N/A</c:v>
                </c:pt>
                <c:pt idx="4206">
                  <c:v>#N/A</c:v>
                </c:pt>
                <c:pt idx="4207">
                  <c:v>#N/A</c:v>
                </c:pt>
                <c:pt idx="4208">
                  <c:v>#N/A</c:v>
                </c:pt>
                <c:pt idx="4209">
                  <c:v>#N/A</c:v>
                </c:pt>
                <c:pt idx="4210">
                  <c:v>#N/A</c:v>
                </c:pt>
                <c:pt idx="4211">
                  <c:v>#N/A</c:v>
                </c:pt>
                <c:pt idx="4212">
                  <c:v>#N/A</c:v>
                </c:pt>
                <c:pt idx="4213">
                  <c:v>#N/A</c:v>
                </c:pt>
                <c:pt idx="4214">
                  <c:v>#N/A</c:v>
                </c:pt>
                <c:pt idx="4215">
                  <c:v>#N/A</c:v>
                </c:pt>
                <c:pt idx="4216">
                  <c:v>#N/A</c:v>
                </c:pt>
                <c:pt idx="4217">
                  <c:v>#N/A</c:v>
                </c:pt>
                <c:pt idx="4218">
                  <c:v>#N/A</c:v>
                </c:pt>
                <c:pt idx="4219">
                  <c:v>#N/A</c:v>
                </c:pt>
                <c:pt idx="4220">
                  <c:v>#N/A</c:v>
                </c:pt>
                <c:pt idx="4221">
                  <c:v>#N/A</c:v>
                </c:pt>
                <c:pt idx="4222">
                  <c:v>#N/A</c:v>
                </c:pt>
                <c:pt idx="4223">
                  <c:v>#N/A</c:v>
                </c:pt>
                <c:pt idx="4224">
                  <c:v>#N/A</c:v>
                </c:pt>
                <c:pt idx="4225">
                  <c:v>#N/A</c:v>
                </c:pt>
                <c:pt idx="4226">
                  <c:v>#N/A</c:v>
                </c:pt>
                <c:pt idx="4227">
                  <c:v>#N/A</c:v>
                </c:pt>
                <c:pt idx="4228">
                  <c:v>#N/A</c:v>
                </c:pt>
                <c:pt idx="4229">
                  <c:v>#N/A</c:v>
                </c:pt>
                <c:pt idx="4230">
                  <c:v>#N/A</c:v>
                </c:pt>
                <c:pt idx="4231">
                  <c:v>#N/A</c:v>
                </c:pt>
                <c:pt idx="4232">
                  <c:v>#N/A</c:v>
                </c:pt>
                <c:pt idx="4233">
                  <c:v>#N/A</c:v>
                </c:pt>
                <c:pt idx="4234">
                  <c:v>#N/A</c:v>
                </c:pt>
                <c:pt idx="4235">
                  <c:v>#N/A</c:v>
                </c:pt>
                <c:pt idx="4236">
                  <c:v>#N/A</c:v>
                </c:pt>
                <c:pt idx="4237">
                  <c:v>#N/A</c:v>
                </c:pt>
                <c:pt idx="4238">
                  <c:v>#N/A</c:v>
                </c:pt>
                <c:pt idx="4239">
                  <c:v>#N/A</c:v>
                </c:pt>
                <c:pt idx="4240">
                  <c:v>#N/A</c:v>
                </c:pt>
                <c:pt idx="4241">
                  <c:v>#N/A</c:v>
                </c:pt>
                <c:pt idx="4242">
                  <c:v>#N/A</c:v>
                </c:pt>
                <c:pt idx="4243">
                  <c:v>#N/A</c:v>
                </c:pt>
                <c:pt idx="4244">
                  <c:v>#N/A</c:v>
                </c:pt>
                <c:pt idx="4245">
                  <c:v>#N/A</c:v>
                </c:pt>
                <c:pt idx="4246">
                  <c:v>#N/A</c:v>
                </c:pt>
                <c:pt idx="4247">
                  <c:v>#N/A</c:v>
                </c:pt>
                <c:pt idx="4248">
                  <c:v>#N/A</c:v>
                </c:pt>
                <c:pt idx="4249">
                  <c:v>#N/A</c:v>
                </c:pt>
                <c:pt idx="4250">
                  <c:v>#N/A</c:v>
                </c:pt>
                <c:pt idx="4251">
                  <c:v>#N/A</c:v>
                </c:pt>
                <c:pt idx="4252">
                  <c:v>#N/A</c:v>
                </c:pt>
                <c:pt idx="4253">
                  <c:v>#N/A</c:v>
                </c:pt>
                <c:pt idx="4254">
                  <c:v>#N/A</c:v>
                </c:pt>
                <c:pt idx="4255">
                  <c:v>#N/A</c:v>
                </c:pt>
                <c:pt idx="4256">
                  <c:v>#N/A</c:v>
                </c:pt>
                <c:pt idx="4257">
                  <c:v>#N/A</c:v>
                </c:pt>
                <c:pt idx="4258">
                  <c:v>#N/A</c:v>
                </c:pt>
                <c:pt idx="4259">
                  <c:v>#N/A</c:v>
                </c:pt>
                <c:pt idx="4260">
                  <c:v>#N/A</c:v>
                </c:pt>
                <c:pt idx="4261">
                  <c:v>#N/A</c:v>
                </c:pt>
                <c:pt idx="4262">
                  <c:v>#N/A</c:v>
                </c:pt>
                <c:pt idx="4263">
                  <c:v>#N/A</c:v>
                </c:pt>
                <c:pt idx="4264">
                  <c:v>#N/A</c:v>
                </c:pt>
                <c:pt idx="4265">
                  <c:v>#N/A</c:v>
                </c:pt>
                <c:pt idx="4266">
                  <c:v>#N/A</c:v>
                </c:pt>
                <c:pt idx="4267">
                  <c:v>#N/A</c:v>
                </c:pt>
                <c:pt idx="4268">
                  <c:v>#N/A</c:v>
                </c:pt>
                <c:pt idx="4269">
                  <c:v>#N/A</c:v>
                </c:pt>
                <c:pt idx="4270">
                  <c:v>#N/A</c:v>
                </c:pt>
                <c:pt idx="4271">
                  <c:v>#N/A</c:v>
                </c:pt>
                <c:pt idx="4272">
                  <c:v>#N/A</c:v>
                </c:pt>
                <c:pt idx="4273">
                  <c:v>#N/A</c:v>
                </c:pt>
                <c:pt idx="4274">
                  <c:v>#N/A</c:v>
                </c:pt>
                <c:pt idx="4275">
                  <c:v>#N/A</c:v>
                </c:pt>
                <c:pt idx="4276">
                  <c:v>#N/A</c:v>
                </c:pt>
                <c:pt idx="4277">
                  <c:v>#N/A</c:v>
                </c:pt>
                <c:pt idx="4278">
                  <c:v>#N/A</c:v>
                </c:pt>
                <c:pt idx="4279">
                  <c:v>#N/A</c:v>
                </c:pt>
                <c:pt idx="4280">
                  <c:v>#N/A</c:v>
                </c:pt>
                <c:pt idx="4281">
                  <c:v>#N/A</c:v>
                </c:pt>
                <c:pt idx="4282">
                  <c:v>#N/A</c:v>
                </c:pt>
                <c:pt idx="4283">
                  <c:v>#N/A</c:v>
                </c:pt>
                <c:pt idx="4284">
                  <c:v>#N/A</c:v>
                </c:pt>
                <c:pt idx="4285">
                  <c:v>#N/A</c:v>
                </c:pt>
                <c:pt idx="4286">
                  <c:v>#N/A</c:v>
                </c:pt>
                <c:pt idx="4287">
                  <c:v>#N/A</c:v>
                </c:pt>
                <c:pt idx="4288">
                  <c:v>#N/A</c:v>
                </c:pt>
                <c:pt idx="4289">
                  <c:v>#N/A</c:v>
                </c:pt>
                <c:pt idx="4290">
                  <c:v>#N/A</c:v>
                </c:pt>
                <c:pt idx="4291">
                  <c:v>#N/A</c:v>
                </c:pt>
                <c:pt idx="4292">
                  <c:v>#N/A</c:v>
                </c:pt>
                <c:pt idx="4293">
                  <c:v>#N/A</c:v>
                </c:pt>
                <c:pt idx="4294">
                  <c:v>#N/A</c:v>
                </c:pt>
                <c:pt idx="4295">
                  <c:v>#N/A</c:v>
                </c:pt>
                <c:pt idx="4296">
                  <c:v>#N/A</c:v>
                </c:pt>
                <c:pt idx="4297">
                  <c:v>#N/A</c:v>
                </c:pt>
                <c:pt idx="4298">
                  <c:v>#N/A</c:v>
                </c:pt>
                <c:pt idx="4299">
                  <c:v>#N/A</c:v>
                </c:pt>
                <c:pt idx="4300">
                  <c:v>#N/A</c:v>
                </c:pt>
                <c:pt idx="4301">
                  <c:v>#N/A</c:v>
                </c:pt>
                <c:pt idx="4302">
                  <c:v>#N/A</c:v>
                </c:pt>
                <c:pt idx="4303">
                  <c:v>#N/A</c:v>
                </c:pt>
                <c:pt idx="4304">
                  <c:v>#N/A</c:v>
                </c:pt>
                <c:pt idx="4305">
                  <c:v>#N/A</c:v>
                </c:pt>
                <c:pt idx="4306">
                  <c:v>#N/A</c:v>
                </c:pt>
                <c:pt idx="4307">
                  <c:v>#N/A</c:v>
                </c:pt>
                <c:pt idx="4308">
                  <c:v>#N/A</c:v>
                </c:pt>
                <c:pt idx="4309">
                  <c:v>#N/A</c:v>
                </c:pt>
                <c:pt idx="4310">
                  <c:v>#N/A</c:v>
                </c:pt>
                <c:pt idx="4311">
                  <c:v>#N/A</c:v>
                </c:pt>
                <c:pt idx="4312">
                  <c:v>#N/A</c:v>
                </c:pt>
                <c:pt idx="4313">
                  <c:v>#N/A</c:v>
                </c:pt>
                <c:pt idx="4314">
                  <c:v>#N/A</c:v>
                </c:pt>
                <c:pt idx="4315">
                  <c:v>#N/A</c:v>
                </c:pt>
                <c:pt idx="4316">
                  <c:v>#N/A</c:v>
                </c:pt>
                <c:pt idx="4317">
                  <c:v>#N/A</c:v>
                </c:pt>
                <c:pt idx="4318">
                  <c:v>#N/A</c:v>
                </c:pt>
                <c:pt idx="4319">
                  <c:v>#N/A</c:v>
                </c:pt>
                <c:pt idx="4320">
                  <c:v>#N/A</c:v>
                </c:pt>
                <c:pt idx="4321">
                  <c:v>#N/A</c:v>
                </c:pt>
                <c:pt idx="4322">
                  <c:v>#N/A</c:v>
                </c:pt>
                <c:pt idx="4323">
                  <c:v>#N/A</c:v>
                </c:pt>
                <c:pt idx="4324">
                  <c:v>#N/A</c:v>
                </c:pt>
                <c:pt idx="4325">
                  <c:v>#N/A</c:v>
                </c:pt>
                <c:pt idx="4326">
                  <c:v>#N/A</c:v>
                </c:pt>
                <c:pt idx="4327">
                  <c:v>#N/A</c:v>
                </c:pt>
                <c:pt idx="4328">
                  <c:v>#N/A</c:v>
                </c:pt>
                <c:pt idx="4329">
                  <c:v>#N/A</c:v>
                </c:pt>
                <c:pt idx="4330">
                  <c:v>#N/A</c:v>
                </c:pt>
                <c:pt idx="4331">
                  <c:v>#N/A</c:v>
                </c:pt>
                <c:pt idx="4332">
                  <c:v>#N/A</c:v>
                </c:pt>
                <c:pt idx="4333">
                  <c:v>#N/A</c:v>
                </c:pt>
                <c:pt idx="4334">
                  <c:v>#N/A</c:v>
                </c:pt>
                <c:pt idx="4335">
                  <c:v>#N/A</c:v>
                </c:pt>
                <c:pt idx="4336">
                  <c:v>#N/A</c:v>
                </c:pt>
                <c:pt idx="4337">
                  <c:v>#N/A</c:v>
                </c:pt>
                <c:pt idx="4338">
                  <c:v>#N/A</c:v>
                </c:pt>
                <c:pt idx="4339">
                  <c:v>#N/A</c:v>
                </c:pt>
                <c:pt idx="4340">
                  <c:v>#N/A</c:v>
                </c:pt>
                <c:pt idx="4341">
                  <c:v>#N/A</c:v>
                </c:pt>
                <c:pt idx="4342">
                  <c:v>#N/A</c:v>
                </c:pt>
                <c:pt idx="4343">
                  <c:v>#N/A</c:v>
                </c:pt>
                <c:pt idx="4344">
                  <c:v>#N/A</c:v>
                </c:pt>
                <c:pt idx="4345">
                  <c:v>#N/A</c:v>
                </c:pt>
                <c:pt idx="4346">
                  <c:v>#N/A</c:v>
                </c:pt>
                <c:pt idx="4347">
                  <c:v>#N/A</c:v>
                </c:pt>
                <c:pt idx="4348">
                  <c:v>#N/A</c:v>
                </c:pt>
                <c:pt idx="4349">
                  <c:v>#N/A</c:v>
                </c:pt>
                <c:pt idx="4350">
                  <c:v>#N/A</c:v>
                </c:pt>
                <c:pt idx="4351">
                  <c:v>#N/A</c:v>
                </c:pt>
                <c:pt idx="4352">
                  <c:v>#N/A</c:v>
                </c:pt>
                <c:pt idx="4353">
                  <c:v>#N/A</c:v>
                </c:pt>
                <c:pt idx="4354">
                  <c:v>#N/A</c:v>
                </c:pt>
                <c:pt idx="4355">
                  <c:v>#N/A</c:v>
                </c:pt>
                <c:pt idx="4356">
                  <c:v>#N/A</c:v>
                </c:pt>
                <c:pt idx="4357">
                  <c:v>#N/A</c:v>
                </c:pt>
                <c:pt idx="4358">
                  <c:v>#N/A</c:v>
                </c:pt>
                <c:pt idx="4359">
                  <c:v>#N/A</c:v>
                </c:pt>
                <c:pt idx="4360">
                  <c:v>#N/A</c:v>
                </c:pt>
                <c:pt idx="4361">
                  <c:v>#N/A</c:v>
                </c:pt>
                <c:pt idx="4362">
                  <c:v>#N/A</c:v>
                </c:pt>
                <c:pt idx="4363">
                  <c:v>#N/A</c:v>
                </c:pt>
                <c:pt idx="4364">
                  <c:v>#N/A</c:v>
                </c:pt>
                <c:pt idx="4365">
                  <c:v>#N/A</c:v>
                </c:pt>
                <c:pt idx="4366">
                  <c:v>#N/A</c:v>
                </c:pt>
                <c:pt idx="4367">
                  <c:v>#N/A</c:v>
                </c:pt>
                <c:pt idx="4368">
                  <c:v>#N/A</c:v>
                </c:pt>
                <c:pt idx="4369">
                  <c:v>#N/A</c:v>
                </c:pt>
                <c:pt idx="4370">
                  <c:v>#N/A</c:v>
                </c:pt>
                <c:pt idx="4371">
                  <c:v>#N/A</c:v>
                </c:pt>
                <c:pt idx="4372">
                  <c:v>#N/A</c:v>
                </c:pt>
                <c:pt idx="4373">
                  <c:v>#N/A</c:v>
                </c:pt>
                <c:pt idx="4374">
                  <c:v>#N/A</c:v>
                </c:pt>
                <c:pt idx="4375">
                  <c:v>#N/A</c:v>
                </c:pt>
                <c:pt idx="4376">
                  <c:v>#N/A</c:v>
                </c:pt>
                <c:pt idx="4377">
                  <c:v>#N/A</c:v>
                </c:pt>
                <c:pt idx="4378">
                  <c:v>#N/A</c:v>
                </c:pt>
                <c:pt idx="4379">
                  <c:v>#N/A</c:v>
                </c:pt>
                <c:pt idx="4380">
                  <c:v>#N/A</c:v>
                </c:pt>
                <c:pt idx="4381">
                  <c:v>#N/A</c:v>
                </c:pt>
                <c:pt idx="4382">
                  <c:v>#N/A</c:v>
                </c:pt>
                <c:pt idx="4383">
                  <c:v>#N/A</c:v>
                </c:pt>
                <c:pt idx="4384">
                  <c:v>#N/A</c:v>
                </c:pt>
                <c:pt idx="4385">
                  <c:v>#N/A</c:v>
                </c:pt>
                <c:pt idx="4386">
                  <c:v>#N/A</c:v>
                </c:pt>
                <c:pt idx="4387">
                  <c:v>#N/A</c:v>
                </c:pt>
                <c:pt idx="4388">
                  <c:v>#N/A</c:v>
                </c:pt>
                <c:pt idx="4389">
                  <c:v>#N/A</c:v>
                </c:pt>
                <c:pt idx="4390">
                  <c:v>#N/A</c:v>
                </c:pt>
                <c:pt idx="4391">
                  <c:v>#N/A</c:v>
                </c:pt>
                <c:pt idx="4392">
                  <c:v>#N/A</c:v>
                </c:pt>
                <c:pt idx="4393">
                  <c:v>#N/A</c:v>
                </c:pt>
                <c:pt idx="4394">
                  <c:v>#N/A</c:v>
                </c:pt>
                <c:pt idx="4395">
                  <c:v>#N/A</c:v>
                </c:pt>
                <c:pt idx="4396">
                  <c:v>#N/A</c:v>
                </c:pt>
                <c:pt idx="4397">
                  <c:v>#N/A</c:v>
                </c:pt>
                <c:pt idx="4398">
                  <c:v>#N/A</c:v>
                </c:pt>
                <c:pt idx="4399">
                  <c:v>#N/A</c:v>
                </c:pt>
                <c:pt idx="4400">
                  <c:v>#N/A</c:v>
                </c:pt>
                <c:pt idx="4401">
                  <c:v>#N/A</c:v>
                </c:pt>
                <c:pt idx="4402">
                  <c:v>#N/A</c:v>
                </c:pt>
                <c:pt idx="4403">
                  <c:v>#N/A</c:v>
                </c:pt>
                <c:pt idx="4404">
                  <c:v>#N/A</c:v>
                </c:pt>
                <c:pt idx="4405">
                  <c:v>#N/A</c:v>
                </c:pt>
                <c:pt idx="4406">
                  <c:v>#N/A</c:v>
                </c:pt>
                <c:pt idx="4407">
                  <c:v>#N/A</c:v>
                </c:pt>
                <c:pt idx="4408">
                  <c:v>#N/A</c:v>
                </c:pt>
                <c:pt idx="4409">
                  <c:v>#N/A</c:v>
                </c:pt>
                <c:pt idx="4410">
                  <c:v>#N/A</c:v>
                </c:pt>
                <c:pt idx="4411">
                  <c:v>#N/A</c:v>
                </c:pt>
                <c:pt idx="4412">
                  <c:v>#N/A</c:v>
                </c:pt>
                <c:pt idx="4413">
                  <c:v>#N/A</c:v>
                </c:pt>
                <c:pt idx="4414">
                  <c:v>#N/A</c:v>
                </c:pt>
                <c:pt idx="4415">
                  <c:v>#N/A</c:v>
                </c:pt>
                <c:pt idx="4416">
                  <c:v>#N/A</c:v>
                </c:pt>
                <c:pt idx="4417">
                  <c:v>#N/A</c:v>
                </c:pt>
                <c:pt idx="4418">
                  <c:v>#N/A</c:v>
                </c:pt>
                <c:pt idx="4419">
                  <c:v>#N/A</c:v>
                </c:pt>
                <c:pt idx="4420">
                  <c:v>#N/A</c:v>
                </c:pt>
                <c:pt idx="4421">
                  <c:v>#N/A</c:v>
                </c:pt>
                <c:pt idx="4422">
                  <c:v>#N/A</c:v>
                </c:pt>
                <c:pt idx="4423">
                  <c:v>#N/A</c:v>
                </c:pt>
                <c:pt idx="4424">
                  <c:v>#N/A</c:v>
                </c:pt>
                <c:pt idx="4425">
                  <c:v>#N/A</c:v>
                </c:pt>
                <c:pt idx="4426">
                  <c:v>#N/A</c:v>
                </c:pt>
                <c:pt idx="4427">
                  <c:v>#N/A</c:v>
                </c:pt>
                <c:pt idx="4428">
                  <c:v>#N/A</c:v>
                </c:pt>
                <c:pt idx="4429">
                  <c:v>#N/A</c:v>
                </c:pt>
                <c:pt idx="4430">
                  <c:v>#N/A</c:v>
                </c:pt>
                <c:pt idx="4431">
                  <c:v>#N/A</c:v>
                </c:pt>
                <c:pt idx="4432">
                  <c:v>#N/A</c:v>
                </c:pt>
                <c:pt idx="4433">
                  <c:v>#N/A</c:v>
                </c:pt>
                <c:pt idx="4434">
                  <c:v>#N/A</c:v>
                </c:pt>
                <c:pt idx="4435">
                  <c:v>#N/A</c:v>
                </c:pt>
                <c:pt idx="4436">
                  <c:v>#N/A</c:v>
                </c:pt>
                <c:pt idx="4437">
                  <c:v>#N/A</c:v>
                </c:pt>
                <c:pt idx="4438">
                  <c:v>#N/A</c:v>
                </c:pt>
                <c:pt idx="4439">
                  <c:v>#N/A</c:v>
                </c:pt>
                <c:pt idx="4440">
                  <c:v>#N/A</c:v>
                </c:pt>
                <c:pt idx="4441">
                  <c:v>#N/A</c:v>
                </c:pt>
                <c:pt idx="4442">
                  <c:v>#N/A</c:v>
                </c:pt>
                <c:pt idx="4443">
                  <c:v>#N/A</c:v>
                </c:pt>
                <c:pt idx="4444">
                  <c:v>#N/A</c:v>
                </c:pt>
                <c:pt idx="4445">
                  <c:v>#N/A</c:v>
                </c:pt>
                <c:pt idx="4446">
                  <c:v>#N/A</c:v>
                </c:pt>
                <c:pt idx="4447">
                  <c:v>#N/A</c:v>
                </c:pt>
                <c:pt idx="4448">
                  <c:v>#N/A</c:v>
                </c:pt>
                <c:pt idx="4449">
                  <c:v>#N/A</c:v>
                </c:pt>
                <c:pt idx="4450">
                  <c:v>#N/A</c:v>
                </c:pt>
                <c:pt idx="4451">
                  <c:v>#N/A</c:v>
                </c:pt>
                <c:pt idx="4452">
                  <c:v>#N/A</c:v>
                </c:pt>
                <c:pt idx="4453">
                  <c:v>#N/A</c:v>
                </c:pt>
                <c:pt idx="4454">
                  <c:v>#N/A</c:v>
                </c:pt>
                <c:pt idx="4455">
                  <c:v>#N/A</c:v>
                </c:pt>
                <c:pt idx="4456">
                  <c:v>#N/A</c:v>
                </c:pt>
                <c:pt idx="4457">
                  <c:v>#N/A</c:v>
                </c:pt>
                <c:pt idx="4458">
                  <c:v>#N/A</c:v>
                </c:pt>
                <c:pt idx="4459">
                  <c:v>#N/A</c:v>
                </c:pt>
                <c:pt idx="4460">
                  <c:v>#N/A</c:v>
                </c:pt>
                <c:pt idx="4461">
                  <c:v>#N/A</c:v>
                </c:pt>
                <c:pt idx="4462">
                  <c:v>#N/A</c:v>
                </c:pt>
                <c:pt idx="4463">
                  <c:v>#N/A</c:v>
                </c:pt>
                <c:pt idx="4464">
                  <c:v>#N/A</c:v>
                </c:pt>
                <c:pt idx="4465">
                  <c:v>#N/A</c:v>
                </c:pt>
                <c:pt idx="4466">
                  <c:v>#N/A</c:v>
                </c:pt>
                <c:pt idx="4467">
                  <c:v>#N/A</c:v>
                </c:pt>
                <c:pt idx="4468">
                  <c:v>#N/A</c:v>
                </c:pt>
                <c:pt idx="4469">
                  <c:v>#N/A</c:v>
                </c:pt>
                <c:pt idx="4470">
                  <c:v>#N/A</c:v>
                </c:pt>
                <c:pt idx="4471">
                  <c:v>#N/A</c:v>
                </c:pt>
                <c:pt idx="4472">
                  <c:v>#N/A</c:v>
                </c:pt>
                <c:pt idx="4473">
                  <c:v>#N/A</c:v>
                </c:pt>
                <c:pt idx="4474">
                  <c:v>#N/A</c:v>
                </c:pt>
                <c:pt idx="4475">
                  <c:v>#N/A</c:v>
                </c:pt>
                <c:pt idx="4476">
                  <c:v>#N/A</c:v>
                </c:pt>
                <c:pt idx="4477">
                  <c:v>#N/A</c:v>
                </c:pt>
                <c:pt idx="4478">
                  <c:v>#N/A</c:v>
                </c:pt>
                <c:pt idx="4479">
                  <c:v>#N/A</c:v>
                </c:pt>
                <c:pt idx="4480">
                  <c:v>#N/A</c:v>
                </c:pt>
                <c:pt idx="4481">
                  <c:v>#N/A</c:v>
                </c:pt>
                <c:pt idx="4482">
                  <c:v>#N/A</c:v>
                </c:pt>
                <c:pt idx="4483">
                  <c:v>#N/A</c:v>
                </c:pt>
                <c:pt idx="4484">
                  <c:v>#N/A</c:v>
                </c:pt>
                <c:pt idx="4485">
                  <c:v>#N/A</c:v>
                </c:pt>
                <c:pt idx="4486">
                  <c:v>#N/A</c:v>
                </c:pt>
                <c:pt idx="4487">
                  <c:v>#N/A</c:v>
                </c:pt>
                <c:pt idx="4488">
                  <c:v>#N/A</c:v>
                </c:pt>
                <c:pt idx="4489">
                  <c:v>#N/A</c:v>
                </c:pt>
                <c:pt idx="4490">
                  <c:v>#N/A</c:v>
                </c:pt>
                <c:pt idx="4491">
                  <c:v>#N/A</c:v>
                </c:pt>
                <c:pt idx="4492">
                  <c:v>#N/A</c:v>
                </c:pt>
                <c:pt idx="4493">
                  <c:v>#N/A</c:v>
                </c:pt>
                <c:pt idx="4494">
                  <c:v>#N/A</c:v>
                </c:pt>
                <c:pt idx="4495">
                  <c:v>#N/A</c:v>
                </c:pt>
                <c:pt idx="4496">
                  <c:v>#N/A</c:v>
                </c:pt>
                <c:pt idx="4497">
                  <c:v>#N/A</c:v>
                </c:pt>
                <c:pt idx="4498">
                  <c:v>#N/A</c:v>
                </c:pt>
                <c:pt idx="4499">
                  <c:v>#N/A</c:v>
                </c:pt>
                <c:pt idx="4500">
                  <c:v>#N/A</c:v>
                </c:pt>
                <c:pt idx="4501">
                  <c:v>#N/A</c:v>
                </c:pt>
                <c:pt idx="4502">
                  <c:v>#N/A</c:v>
                </c:pt>
                <c:pt idx="4503">
                  <c:v>#N/A</c:v>
                </c:pt>
                <c:pt idx="4504">
                  <c:v>#N/A</c:v>
                </c:pt>
                <c:pt idx="4505">
                  <c:v>#N/A</c:v>
                </c:pt>
                <c:pt idx="4506">
                  <c:v>#N/A</c:v>
                </c:pt>
                <c:pt idx="4507">
                  <c:v>#N/A</c:v>
                </c:pt>
                <c:pt idx="4508">
                  <c:v>#N/A</c:v>
                </c:pt>
                <c:pt idx="4509">
                  <c:v>#N/A</c:v>
                </c:pt>
                <c:pt idx="4510">
                  <c:v>#N/A</c:v>
                </c:pt>
                <c:pt idx="4511">
                  <c:v>#N/A</c:v>
                </c:pt>
                <c:pt idx="4512">
                  <c:v>#N/A</c:v>
                </c:pt>
                <c:pt idx="4513">
                  <c:v>#N/A</c:v>
                </c:pt>
                <c:pt idx="4514">
                  <c:v>#N/A</c:v>
                </c:pt>
                <c:pt idx="4515">
                  <c:v>#N/A</c:v>
                </c:pt>
                <c:pt idx="4516">
                  <c:v>#N/A</c:v>
                </c:pt>
                <c:pt idx="4517">
                  <c:v>#N/A</c:v>
                </c:pt>
                <c:pt idx="4518">
                  <c:v>#N/A</c:v>
                </c:pt>
                <c:pt idx="4519">
                  <c:v>#N/A</c:v>
                </c:pt>
                <c:pt idx="4520">
                  <c:v>#N/A</c:v>
                </c:pt>
                <c:pt idx="4521">
                  <c:v>#N/A</c:v>
                </c:pt>
                <c:pt idx="4522">
                  <c:v>#N/A</c:v>
                </c:pt>
                <c:pt idx="4523">
                  <c:v>#N/A</c:v>
                </c:pt>
                <c:pt idx="4524">
                  <c:v>#N/A</c:v>
                </c:pt>
                <c:pt idx="4525">
                  <c:v>#N/A</c:v>
                </c:pt>
                <c:pt idx="4526">
                  <c:v>#N/A</c:v>
                </c:pt>
                <c:pt idx="4527">
                  <c:v>#N/A</c:v>
                </c:pt>
                <c:pt idx="4528">
                  <c:v>#N/A</c:v>
                </c:pt>
                <c:pt idx="4529">
                  <c:v>#N/A</c:v>
                </c:pt>
                <c:pt idx="4530">
                  <c:v>#N/A</c:v>
                </c:pt>
                <c:pt idx="4531">
                  <c:v>#N/A</c:v>
                </c:pt>
                <c:pt idx="4532">
                  <c:v>#N/A</c:v>
                </c:pt>
                <c:pt idx="4533">
                  <c:v>#N/A</c:v>
                </c:pt>
                <c:pt idx="4534">
                  <c:v>#N/A</c:v>
                </c:pt>
                <c:pt idx="4535">
                  <c:v>#N/A</c:v>
                </c:pt>
                <c:pt idx="4536">
                  <c:v>#N/A</c:v>
                </c:pt>
                <c:pt idx="4537">
                  <c:v>#N/A</c:v>
                </c:pt>
                <c:pt idx="4538">
                  <c:v>#N/A</c:v>
                </c:pt>
                <c:pt idx="4539">
                  <c:v>#N/A</c:v>
                </c:pt>
                <c:pt idx="4540">
                  <c:v>#N/A</c:v>
                </c:pt>
                <c:pt idx="4541">
                  <c:v>#N/A</c:v>
                </c:pt>
                <c:pt idx="4542">
                  <c:v>#N/A</c:v>
                </c:pt>
                <c:pt idx="4543">
                  <c:v>#N/A</c:v>
                </c:pt>
                <c:pt idx="4544">
                  <c:v>#N/A</c:v>
                </c:pt>
                <c:pt idx="4545">
                  <c:v>#N/A</c:v>
                </c:pt>
                <c:pt idx="4546">
                  <c:v>#N/A</c:v>
                </c:pt>
                <c:pt idx="4547">
                  <c:v>#N/A</c:v>
                </c:pt>
                <c:pt idx="4548">
                  <c:v>#N/A</c:v>
                </c:pt>
                <c:pt idx="4549">
                  <c:v>#N/A</c:v>
                </c:pt>
                <c:pt idx="4550">
                  <c:v>#N/A</c:v>
                </c:pt>
                <c:pt idx="4551">
                  <c:v>#N/A</c:v>
                </c:pt>
                <c:pt idx="4552">
                  <c:v>#N/A</c:v>
                </c:pt>
                <c:pt idx="4553">
                  <c:v>#N/A</c:v>
                </c:pt>
                <c:pt idx="4554">
                  <c:v>#N/A</c:v>
                </c:pt>
                <c:pt idx="4555">
                  <c:v>#N/A</c:v>
                </c:pt>
                <c:pt idx="4556">
                  <c:v>#N/A</c:v>
                </c:pt>
                <c:pt idx="4557">
                  <c:v>#N/A</c:v>
                </c:pt>
                <c:pt idx="4558">
                  <c:v>#N/A</c:v>
                </c:pt>
                <c:pt idx="4559">
                  <c:v>#N/A</c:v>
                </c:pt>
                <c:pt idx="4560">
                  <c:v>#N/A</c:v>
                </c:pt>
                <c:pt idx="4561">
                  <c:v>#N/A</c:v>
                </c:pt>
                <c:pt idx="4562">
                  <c:v>#N/A</c:v>
                </c:pt>
                <c:pt idx="4563">
                  <c:v>#N/A</c:v>
                </c:pt>
                <c:pt idx="4564">
                  <c:v>#N/A</c:v>
                </c:pt>
                <c:pt idx="4565">
                  <c:v>#N/A</c:v>
                </c:pt>
                <c:pt idx="4566">
                  <c:v>#N/A</c:v>
                </c:pt>
                <c:pt idx="4567">
                  <c:v>#N/A</c:v>
                </c:pt>
                <c:pt idx="4568">
                  <c:v>#N/A</c:v>
                </c:pt>
                <c:pt idx="4569">
                  <c:v>#N/A</c:v>
                </c:pt>
                <c:pt idx="4570">
                  <c:v>#N/A</c:v>
                </c:pt>
                <c:pt idx="4571">
                  <c:v>#N/A</c:v>
                </c:pt>
                <c:pt idx="4572">
                  <c:v>#N/A</c:v>
                </c:pt>
                <c:pt idx="4573">
                  <c:v>#N/A</c:v>
                </c:pt>
                <c:pt idx="4574">
                  <c:v>#N/A</c:v>
                </c:pt>
                <c:pt idx="4575">
                  <c:v>#N/A</c:v>
                </c:pt>
                <c:pt idx="4576">
                  <c:v>#N/A</c:v>
                </c:pt>
                <c:pt idx="4577">
                  <c:v>#N/A</c:v>
                </c:pt>
                <c:pt idx="4578">
                  <c:v>#N/A</c:v>
                </c:pt>
                <c:pt idx="4579">
                  <c:v>#N/A</c:v>
                </c:pt>
                <c:pt idx="4580">
                  <c:v>#N/A</c:v>
                </c:pt>
                <c:pt idx="4581">
                  <c:v>#N/A</c:v>
                </c:pt>
                <c:pt idx="4582">
                  <c:v>#N/A</c:v>
                </c:pt>
                <c:pt idx="4583">
                  <c:v>#N/A</c:v>
                </c:pt>
                <c:pt idx="4584">
                  <c:v>#N/A</c:v>
                </c:pt>
                <c:pt idx="4585">
                  <c:v>#N/A</c:v>
                </c:pt>
                <c:pt idx="4586">
                  <c:v>#N/A</c:v>
                </c:pt>
                <c:pt idx="4587">
                  <c:v>#N/A</c:v>
                </c:pt>
                <c:pt idx="4588">
                  <c:v>#N/A</c:v>
                </c:pt>
                <c:pt idx="4589">
                  <c:v>#N/A</c:v>
                </c:pt>
                <c:pt idx="4590">
                  <c:v>#N/A</c:v>
                </c:pt>
                <c:pt idx="4591">
                  <c:v>#N/A</c:v>
                </c:pt>
                <c:pt idx="4592">
                  <c:v>#N/A</c:v>
                </c:pt>
                <c:pt idx="4593">
                  <c:v>#N/A</c:v>
                </c:pt>
                <c:pt idx="4594">
                  <c:v>#N/A</c:v>
                </c:pt>
                <c:pt idx="4595">
                  <c:v>#N/A</c:v>
                </c:pt>
                <c:pt idx="4596">
                  <c:v>#N/A</c:v>
                </c:pt>
                <c:pt idx="4597">
                  <c:v>#N/A</c:v>
                </c:pt>
                <c:pt idx="4598">
                  <c:v>#N/A</c:v>
                </c:pt>
                <c:pt idx="4599">
                  <c:v>#N/A</c:v>
                </c:pt>
                <c:pt idx="4600">
                  <c:v>#N/A</c:v>
                </c:pt>
                <c:pt idx="4601">
                  <c:v>#N/A</c:v>
                </c:pt>
                <c:pt idx="4602">
                  <c:v>#N/A</c:v>
                </c:pt>
                <c:pt idx="4603">
                  <c:v>#N/A</c:v>
                </c:pt>
                <c:pt idx="4604">
                  <c:v>#N/A</c:v>
                </c:pt>
                <c:pt idx="4605">
                  <c:v>#N/A</c:v>
                </c:pt>
                <c:pt idx="4606">
                  <c:v>#N/A</c:v>
                </c:pt>
                <c:pt idx="4607">
                  <c:v>#N/A</c:v>
                </c:pt>
                <c:pt idx="4608">
                  <c:v>#N/A</c:v>
                </c:pt>
                <c:pt idx="4609">
                  <c:v>#N/A</c:v>
                </c:pt>
                <c:pt idx="4610">
                  <c:v>#N/A</c:v>
                </c:pt>
                <c:pt idx="4611">
                  <c:v>#N/A</c:v>
                </c:pt>
                <c:pt idx="4612">
                  <c:v>#N/A</c:v>
                </c:pt>
                <c:pt idx="4613">
                  <c:v>#N/A</c:v>
                </c:pt>
                <c:pt idx="4614">
                  <c:v>#N/A</c:v>
                </c:pt>
                <c:pt idx="4615">
                  <c:v>#N/A</c:v>
                </c:pt>
                <c:pt idx="4616">
                  <c:v>#N/A</c:v>
                </c:pt>
                <c:pt idx="4617">
                  <c:v>#N/A</c:v>
                </c:pt>
                <c:pt idx="4618">
                  <c:v>#N/A</c:v>
                </c:pt>
                <c:pt idx="4619">
                  <c:v>#N/A</c:v>
                </c:pt>
                <c:pt idx="4620">
                  <c:v>#N/A</c:v>
                </c:pt>
                <c:pt idx="4621">
                  <c:v>#N/A</c:v>
                </c:pt>
                <c:pt idx="4622">
                  <c:v>#N/A</c:v>
                </c:pt>
                <c:pt idx="4623">
                  <c:v>#N/A</c:v>
                </c:pt>
                <c:pt idx="4624">
                  <c:v>#N/A</c:v>
                </c:pt>
                <c:pt idx="4625">
                  <c:v>#N/A</c:v>
                </c:pt>
                <c:pt idx="4626">
                  <c:v>#N/A</c:v>
                </c:pt>
                <c:pt idx="4627">
                  <c:v>#N/A</c:v>
                </c:pt>
                <c:pt idx="4628">
                  <c:v>#N/A</c:v>
                </c:pt>
                <c:pt idx="4629">
                  <c:v>#N/A</c:v>
                </c:pt>
                <c:pt idx="4630">
                  <c:v>#N/A</c:v>
                </c:pt>
                <c:pt idx="4631">
                  <c:v>#N/A</c:v>
                </c:pt>
                <c:pt idx="4632">
                  <c:v>#N/A</c:v>
                </c:pt>
                <c:pt idx="4633">
                  <c:v>#N/A</c:v>
                </c:pt>
                <c:pt idx="4634">
                  <c:v>#N/A</c:v>
                </c:pt>
                <c:pt idx="4635">
                  <c:v>#N/A</c:v>
                </c:pt>
                <c:pt idx="4636">
                  <c:v>#N/A</c:v>
                </c:pt>
                <c:pt idx="4637">
                  <c:v>#N/A</c:v>
                </c:pt>
                <c:pt idx="4638">
                  <c:v>#N/A</c:v>
                </c:pt>
                <c:pt idx="4639">
                  <c:v>#N/A</c:v>
                </c:pt>
                <c:pt idx="4640">
                  <c:v>#N/A</c:v>
                </c:pt>
                <c:pt idx="4641">
                  <c:v>#N/A</c:v>
                </c:pt>
                <c:pt idx="4642">
                  <c:v>#N/A</c:v>
                </c:pt>
                <c:pt idx="4643">
                  <c:v>#N/A</c:v>
                </c:pt>
                <c:pt idx="4644">
                  <c:v>#N/A</c:v>
                </c:pt>
                <c:pt idx="4645">
                  <c:v>#N/A</c:v>
                </c:pt>
                <c:pt idx="4646">
                  <c:v>#N/A</c:v>
                </c:pt>
                <c:pt idx="4647">
                  <c:v>#N/A</c:v>
                </c:pt>
                <c:pt idx="4648">
                  <c:v>#N/A</c:v>
                </c:pt>
                <c:pt idx="4649">
                  <c:v>#N/A</c:v>
                </c:pt>
                <c:pt idx="4650">
                  <c:v>#N/A</c:v>
                </c:pt>
                <c:pt idx="4651">
                  <c:v>#N/A</c:v>
                </c:pt>
                <c:pt idx="4652">
                  <c:v>#N/A</c:v>
                </c:pt>
                <c:pt idx="4653">
                  <c:v>#N/A</c:v>
                </c:pt>
                <c:pt idx="4654">
                  <c:v>#N/A</c:v>
                </c:pt>
                <c:pt idx="4655">
                  <c:v>#N/A</c:v>
                </c:pt>
                <c:pt idx="4656">
                  <c:v>#N/A</c:v>
                </c:pt>
                <c:pt idx="4657">
                  <c:v>#N/A</c:v>
                </c:pt>
                <c:pt idx="4658">
                  <c:v>#N/A</c:v>
                </c:pt>
                <c:pt idx="4659">
                  <c:v>#N/A</c:v>
                </c:pt>
                <c:pt idx="4660">
                  <c:v>#N/A</c:v>
                </c:pt>
                <c:pt idx="4661">
                  <c:v>#N/A</c:v>
                </c:pt>
                <c:pt idx="4662">
                  <c:v>#N/A</c:v>
                </c:pt>
                <c:pt idx="4663">
                  <c:v>#N/A</c:v>
                </c:pt>
                <c:pt idx="4664">
                  <c:v>#N/A</c:v>
                </c:pt>
                <c:pt idx="4665">
                  <c:v>#N/A</c:v>
                </c:pt>
                <c:pt idx="4666">
                  <c:v>#N/A</c:v>
                </c:pt>
                <c:pt idx="4667">
                  <c:v>#N/A</c:v>
                </c:pt>
                <c:pt idx="4668">
                  <c:v>#N/A</c:v>
                </c:pt>
                <c:pt idx="4669">
                  <c:v>#N/A</c:v>
                </c:pt>
                <c:pt idx="4670">
                  <c:v>#N/A</c:v>
                </c:pt>
                <c:pt idx="4671">
                  <c:v>#N/A</c:v>
                </c:pt>
                <c:pt idx="4672">
                  <c:v>#N/A</c:v>
                </c:pt>
                <c:pt idx="4673">
                  <c:v>#N/A</c:v>
                </c:pt>
                <c:pt idx="4674">
                  <c:v>#N/A</c:v>
                </c:pt>
                <c:pt idx="4675">
                  <c:v>#N/A</c:v>
                </c:pt>
                <c:pt idx="4676">
                  <c:v>#N/A</c:v>
                </c:pt>
                <c:pt idx="4677">
                  <c:v>#N/A</c:v>
                </c:pt>
                <c:pt idx="4678">
                  <c:v>#N/A</c:v>
                </c:pt>
                <c:pt idx="4679">
                  <c:v>#N/A</c:v>
                </c:pt>
                <c:pt idx="4680">
                  <c:v>#N/A</c:v>
                </c:pt>
                <c:pt idx="4681">
                  <c:v>#N/A</c:v>
                </c:pt>
                <c:pt idx="4682">
                  <c:v>#N/A</c:v>
                </c:pt>
                <c:pt idx="4683">
                  <c:v>#N/A</c:v>
                </c:pt>
                <c:pt idx="4684">
                  <c:v>#N/A</c:v>
                </c:pt>
                <c:pt idx="4685">
                  <c:v>#N/A</c:v>
                </c:pt>
                <c:pt idx="4686">
                  <c:v>#N/A</c:v>
                </c:pt>
                <c:pt idx="4687">
                  <c:v>#N/A</c:v>
                </c:pt>
                <c:pt idx="4688">
                  <c:v>#N/A</c:v>
                </c:pt>
                <c:pt idx="4689">
                  <c:v>#N/A</c:v>
                </c:pt>
                <c:pt idx="4690">
                  <c:v>#N/A</c:v>
                </c:pt>
                <c:pt idx="4691">
                  <c:v>#N/A</c:v>
                </c:pt>
                <c:pt idx="4692">
                  <c:v>#N/A</c:v>
                </c:pt>
                <c:pt idx="4693">
                  <c:v>#N/A</c:v>
                </c:pt>
                <c:pt idx="4694">
                  <c:v>#N/A</c:v>
                </c:pt>
                <c:pt idx="4695">
                  <c:v>#N/A</c:v>
                </c:pt>
                <c:pt idx="4696">
                  <c:v>#N/A</c:v>
                </c:pt>
                <c:pt idx="4697">
                  <c:v>#N/A</c:v>
                </c:pt>
                <c:pt idx="4698">
                  <c:v>#N/A</c:v>
                </c:pt>
                <c:pt idx="4699">
                  <c:v>#N/A</c:v>
                </c:pt>
                <c:pt idx="4700">
                  <c:v>#N/A</c:v>
                </c:pt>
                <c:pt idx="4701">
                  <c:v>#N/A</c:v>
                </c:pt>
                <c:pt idx="4702">
                  <c:v>#N/A</c:v>
                </c:pt>
                <c:pt idx="4703">
                  <c:v>#N/A</c:v>
                </c:pt>
                <c:pt idx="4704">
                  <c:v>#N/A</c:v>
                </c:pt>
                <c:pt idx="4705">
                  <c:v>#N/A</c:v>
                </c:pt>
                <c:pt idx="4706">
                  <c:v>#N/A</c:v>
                </c:pt>
                <c:pt idx="4707">
                  <c:v>#N/A</c:v>
                </c:pt>
                <c:pt idx="4708">
                  <c:v>#N/A</c:v>
                </c:pt>
                <c:pt idx="4709">
                  <c:v>#N/A</c:v>
                </c:pt>
                <c:pt idx="4710">
                  <c:v>#N/A</c:v>
                </c:pt>
                <c:pt idx="4711">
                  <c:v>#N/A</c:v>
                </c:pt>
                <c:pt idx="4712">
                  <c:v>#N/A</c:v>
                </c:pt>
                <c:pt idx="4713">
                  <c:v>#N/A</c:v>
                </c:pt>
                <c:pt idx="4714">
                  <c:v>#N/A</c:v>
                </c:pt>
                <c:pt idx="4715">
                  <c:v>#N/A</c:v>
                </c:pt>
                <c:pt idx="4716">
                  <c:v>#N/A</c:v>
                </c:pt>
                <c:pt idx="4717">
                  <c:v>#N/A</c:v>
                </c:pt>
                <c:pt idx="4718">
                  <c:v>#N/A</c:v>
                </c:pt>
                <c:pt idx="4719">
                  <c:v>#N/A</c:v>
                </c:pt>
                <c:pt idx="4720">
                  <c:v>#N/A</c:v>
                </c:pt>
                <c:pt idx="4721">
                  <c:v>#N/A</c:v>
                </c:pt>
                <c:pt idx="4722">
                  <c:v>#N/A</c:v>
                </c:pt>
                <c:pt idx="4723">
                  <c:v>#N/A</c:v>
                </c:pt>
                <c:pt idx="4724">
                  <c:v>#N/A</c:v>
                </c:pt>
                <c:pt idx="4725">
                  <c:v>#N/A</c:v>
                </c:pt>
                <c:pt idx="4726">
                  <c:v>#N/A</c:v>
                </c:pt>
                <c:pt idx="4727">
                  <c:v>#N/A</c:v>
                </c:pt>
                <c:pt idx="4728">
                  <c:v>#N/A</c:v>
                </c:pt>
                <c:pt idx="4729">
                  <c:v>#N/A</c:v>
                </c:pt>
                <c:pt idx="4730">
                  <c:v>#N/A</c:v>
                </c:pt>
                <c:pt idx="4731">
                  <c:v>#N/A</c:v>
                </c:pt>
                <c:pt idx="4732">
                  <c:v>#N/A</c:v>
                </c:pt>
                <c:pt idx="4733">
                  <c:v>#N/A</c:v>
                </c:pt>
                <c:pt idx="4734">
                  <c:v>#N/A</c:v>
                </c:pt>
                <c:pt idx="4735">
                  <c:v>#N/A</c:v>
                </c:pt>
                <c:pt idx="4736">
                  <c:v>#N/A</c:v>
                </c:pt>
                <c:pt idx="4737">
                  <c:v>#N/A</c:v>
                </c:pt>
                <c:pt idx="4738">
                  <c:v>#N/A</c:v>
                </c:pt>
                <c:pt idx="4739">
                  <c:v>#N/A</c:v>
                </c:pt>
                <c:pt idx="4740">
                  <c:v>#N/A</c:v>
                </c:pt>
                <c:pt idx="4741">
                  <c:v>#N/A</c:v>
                </c:pt>
                <c:pt idx="4742">
                  <c:v>#N/A</c:v>
                </c:pt>
                <c:pt idx="4743">
                  <c:v>#N/A</c:v>
                </c:pt>
                <c:pt idx="4744">
                  <c:v>#N/A</c:v>
                </c:pt>
                <c:pt idx="4745">
                  <c:v>#N/A</c:v>
                </c:pt>
                <c:pt idx="4746">
                  <c:v>#N/A</c:v>
                </c:pt>
                <c:pt idx="4747">
                  <c:v>#N/A</c:v>
                </c:pt>
                <c:pt idx="4748">
                  <c:v>#N/A</c:v>
                </c:pt>
                <c:pt idx="4749">
                  <c:v>#N/A</c:v>
                </c:pt>
                <c:pt idx="4750">
                  <c:v>#N/A</c:v>
                </c:pt>
                <c:pt idx="4751">
                  <c:v>#N/A</c:v>
                </c:pt>
                <c:pt idx="4752">
                  <c:v>#N/A</c:v>
                </c:pt>
                <c:pt idx="4753">
                  <c:v>#N/A</c:v>
                </c:pt>
                <c:pt idx="4754">
                  <c:v>#N/A</c:v>
                </c:pt>
                <c:pt idx="4755">
                  <c:v>#N/A</c:v>
                </c:pt>
                <c:pt idx="4756">
                  <c:v>#N/A</c:v>
                </c:pt>
                <c:pt idx="4757">
                  <c:v>#N/A</c:v>
                </c:pt>
                <c:pt idx="4758">
                  <c:v>#N/A</c:v>
                </c:pt>
                <c:pt idx="4759">
                  <c:v>#N/A</c:v>
                </c:pt>
                <c:pt idx="4760">
                  <c:v>#N/A</c:v>
                </c:pt>
                <c:pt idx="4761">
                  <c:v>#N/A</c:v>
                </c:pt>
                <c:pt idx="4762">
                  <c:v>#N/A</c:v>
                </c:pt>
                <c:pt idx="4763">
                  <c:v>#N/A</c:v>
                </c:pt>
                <c:pt idx="4764">
                  <c:v>#N/A</c:v>
                </c:pt>
                <c:pt idx="4765">
                  <c:v>#N/A</c:v>
                </c:pt>
                <c:pt idx="4766">
                  <c:v>#N/A</c:v>
                </c:pt>
                <c:pt idx="4767">
                  <c:v>#N/A</c:v>
                </c:pt>
                <c:pt idx="4768">
                  <c:v>#N/A</c:v>
                </c:pt>
                <c:pt idx="4769">
                  <c:v>#N/A</c:v>
                </c:pt>
                <c:pt idx="4770">
                  <c:v>#N/A</c:v>
                </c:pt>
                <c:pt idx="4771">
                  <c:v>#N/A</c:v>
                </c:pt>
                <c:pt idx="4772">
                  <c:v>#N/A</c:v>
                </c:pt>
                <c:pt idx="4773">
                  <c:v>#N/A</c:v>
                </c:pt>
                <c:pt idx="4774">
                  <c:v>#N/A</c:v>
                </c:pt>
                <c:pt idx="4775">
                  <c:v>#N/A</c:v>
                </c:pt>
                <c:pt idx="4776">
                  <c:v>#N/A</c:v>
                </c:pt>
                <c:pt idx="4777">
                  <c:v>#N/A</c:v>
                </c:pt>
                <c:pt idx="4778">
                  <c:v>#N/A</c:v>
                </c:pt>
                <c:pt idx="4779">
                  <c:v>#N/A</c:v>
                </c:pt>
                <c:pt idx="4780">
                  <c:v>#N/A</c:v>
                </c:pt>
                <c:pt idx="4781">
                  <c:v>#N/A</c:v>
                </c:pt>
                <c:pt idx="4782">
                  <c:v>#N/A</c:v>
                </c:pt>
                <c:pt idx="4783">
                  <c:v>#N/A</c:v>
                </c:pt>
                <c:pt idx="4784">
                  <c:v>#N/A</c:v>
                </c:pt>
                <c:pt idx="4785">
                  <c:v>#N/A</c:v>
                </c:pt>
                <c:pt idx="4786">
                  <c:v>#N/A</c:v>
                </c:pt>
                <c:pt idx="4787">
                  <c:v>#N/A</c:v>
                </c:pt>
                <c:pt idx="4788">
                  <c:v>#N/A</c:v>
                </c:pt>
                <c:pt idx="4789">
                  <c:v>#N/A</c:v>
                </c:pt>
                <c:pt idx="4790">
                  <c:v>#N/A</c:v>
                </c:pt>
                <c:pt idx="4791">
                  <c:v>#N/A</c:v>
                </c:pt>
                <c:pt idx="4792">
                  <c:v>#N/A</c:v>
                </c:pt>
                <c:pt idx="4793">
                  <c:v>#N/A</c:v>
                </c:pt>
                <c:pt idx="4794">
                  <c:v>#N/A</c:v>
                </c:pt>
                <c:pt idx="4795">
                  <c:v>#N/A</c:v>
                </c:pt>
                <c:pt idx="4796">
                  <c:v>#N/A</c:v>
                </c:pt>
                <c:pt idx="4797">
                  <c:v>#N/A</c:v>
                </c:pt>
                <c:pt idx="4798">
                  <c:v>#N/A</c:v>
                </c:pt>
                <c:pt idx="4799">
                  <c:v>#N/A</c:v>
                </c:pt>
                <c:pt idx="4800">
                  <c:v>#N/A</c:v>
                </c:pt>
                <c:pt idx="4801">
                  <c:v>#N/A</c:v>
                </c:pt>
                <c:pt idx="4802">
                  <c:v>#N/A</c:v>
                </c:pt>
                <c:pt idx="4803">
                  <c:v>#N/A</c:v>
                </c:pt>
                <c:pt idx="4804">
                  <c:v>#N/A</c:v>
                </c:pt>
                <c:pt idx="4805">
                  <c:v>#N/A</c:v>
                </c:pt>
                <c:pt idx="4806">
                  <c:v>#N/A</c:v>
                </c:pt>
                <c:pt idx="4807">
                  <c:v>#N/A</c:v>
                </c:pt>
                <c:pt idx="4808">
                  <c:v>#N/A</c:v>
                </c:pt>
                <c:pt idx="4809">
                  <c:v>#N/A</c:v>
                </c:pt>
                <c:pt idx="4810">
                  <c:v>#N/A</c:v>
                </c:pt>
                <c:pt idx="4811">
                  <c:v>#N/A</c:v>
                </c:pt>
                <c:pt idx="4812">
                  <c:v>#N/A</c:v>
                </c:pt>
                <c:pt idx="4813">
                  <c:v>#N/A</c:v>
                </c:pt>
                <c:pt idx="4814">
                  <c:v>#N/A</c:v>
                </c:pt>
                <c:pt idx="4815">
                  <c:v>#N/A</c:v>
                </c:pt>
                <c:pt idx="4816">
                  <c:v>#N/A</c:v>
                </c:pt>
                <c:pt idx="4817">
                  <c:v>#N/A</c:v>
                </c:pt>
                <c:pt idx="4818">
                  <c:v>#N/A</c:v>
                </c:pt>
                <c:pt idx="4819">
                  <c:v>#N/A</c:v>
                </c:pt>
                <c:pt idx="4820">
                  <c:v>#N/A</c:v>
                </c:pt>
                <c:pt idx="4821">
                  <c:v>#N/A</c:v>
                </c:pt>
                <c:pt idx="4822">
                  <c:v>#N/A</c:v>
                </c:pt>
                <c:pt idx="4823">
                  <c:v>#N/A</c:v>
                </c:pt>
                <c:pt idx="4824">
                  <c:v>#N/A</c:v>
                </c:pt>
                <c:pt idx="4825">
                  <c:v>#N/A</c:v>
                </c:pt>
                <c:pt idx="4826">
                  <c:v>#N/A</c:v>
                </c:pt>
                <c:pt idx="4827">
                  <c:v>#N/A</c:v>
                </c:pt>
                <c:pt idx="4828">
                  <c:v>#N/A</c:v>
                </c:pt>
                <c:pt idx="4829">
                  <c:v>#N/A</c:v>
                </c:pt>
                <c:pt idx="4830">
                  <c:v>#N/A</c:v>
                </c:pt>
                <c:pt idx="4831">
                  <c:v>#N/A</c:v>
                </c:pt>
                <c:pt idx="4832">
                  <c:v>#N/A</c:v>
                </c:pt>
                <c:pt idx="4833">
                  <c:v>#N/A</c:v>
                </c:pt>
                <c:pt idx="4834">
                  <c:v>#N/A</c:v>
                </c:pt>
                <c:pt idx="4835">
                  <c:v>#N/A</c:v>
                </c:pt>
                <c:pt idx="4836">
                  <c:v>#N/A</c:v>
                </c:pt>
                <c:pt idx="4837">
                  <c:v>#N/A</c:v>
                </c:pt>
                <c:pt idx="4838">
                  <c:v>#N/A</c:v>
                </c:pt>
                <c:pt idx="4839">
                  <c:v>#N/A</c:v>
                </c:pt>
                <c:pt idx="4840">
                  <c:v>#N/A</c:v>
                </c:pt>
                <c:pt idx="4841">
                  <c:v>#N/A</c:v>
                </c:pt>
                <c:pt idx="4842">
                  <c:v>#N/A</c:v>
                </c:pt>
                <c:pt idx="4843">
                  <c:v>#N/A</c:v>
                </c:pt>
                <c:pt idx="4844">
                  <c:v>#N/A</c:v>
                </c:pt>
                <c:pt idx="4845">
                  <c:v>#N/A</c:v>
                </c:pt>
                <c:pt idx="4846">
                  <c:v>#N/A</c:v>
                </c:pt>
                <c:pt idx="4847">
                  <c:v>#N/A</c:v>
                </c:pt>
                <c:pt idx="4848">
                  <c:v>#N/A</c:v>
                </c:pt>
                <c:pt idx="4849">
                  <c:v>#N/A</c:v>
                </c:pt>
                <c:pt idx="4850">
                  <c:v>#N/A</c:v>
                </c:pt>
                <c:pt idx="4851">
                  <c:v>#N/A</c:v>
                </c:pt>
                <c:pt idx="4852">
                  <c:v>#N/A</c:v>
                </c:pt>
                <c:pt idx="4853">
                  <c:v>#N/A</c:v>
                </c:pt>
                <c:pt idx="4854">
                  <c:v>#N/A</c:v>
                </c:pt>
                <c:pt idx="4855">
                  <c:v>#N/A</c:v>
                </c:pt>
                <c:pt idx="4856">
                  <c:v>#N/A</c:v>
                </c:pt>
                <c:pt idx="4857">
                  <c:v>#N/A</c:v>
                </c:pt>
                <c:pt idx="4858">
                  <c:v>#N/A</c:v>
                </c:pt>
                <c:pt idx="4859">
                  <c:v>#N/A</c:v>
                </c:pt>
                <c:pt idx="4860">
                  <c:v>#N/A</c:v>
                </c:pt>
                <c:pt idx="4861">
                  <c:v>#N/A</c:v>
                </c:pt>
                <c:pt idx="4862">
                  <c:v>#N/A</c:v>
                </c:pt>
                <c:pt idx="4863">
                  <c:v>#N/A</c:v>
                </c:pt>
                <c:pt idx="4864">
                  <c:v>#N/A</c:v>
                </c:pt>
                <c:pt idx="4865">
                  <c:v>#N/A</c:v>
                </c:pt>
                <c:pt idx="4866">
                  <c:v>#N/A</c:v>
                </c:pt>
                <c:pt idx="4867">
                  <c:v>#N/A</c:v>
                </c:pt>
                <c:pt idx="4868">
                  <c:v>#N/A</c:v>
                </c:pt>
                <c:pt idx="4869">
                  <c:v>#N/A</c:v>
                </c:pt>
                <c:pt idx="4870">
                  <c:v>#N/A</c:v>
                </c:pt>
                <c:pt idx="4871">
                  <c:v>#N/A</c:v>
                </c:pt>
                <c:pt idx="4872">
                  <c:v>#N/A</c:v>
                </c:pt>
                <c:pt idx="4873">
                  <c:v>#N/A</c:v>
                </c:pt>
                <c:pt idx="4874">
                  <c:v>#N/A</c:v>
                </c:pt>
                <c:pt idx="4875">
                  <c:v>#N/A</c:v>
                </c:pt>
                <c:pt idx="4876">
                  <c:v>#N/A</c:v>
                </c:pt>
                <c:pt idx="4877">
                  <c:v>#N/A</c:v>
                </c:pt>
                <c:pt idx="4878">
                  <c:v>#N/A</c:v>
                </c:pt>
                <c:pt idx="4879">
                  <c:v>#N/A</c:v>
                </c:pt>
                <c:pt idx="4880">
                  <c:v>#N/A</c:v>
                </c:pt>
                <c:pt idx="4881">
                  <c:v>#N/A</c:v>
                </c:pt>
                <c:pt idx="4882">
                  <c:v>#N/A</c:v>
                </c:pt>
                <c:pt idx="4883">
                  <c:v>#N/A</c:v>
                </c:pt>
                <c:pt idx="4884">
                  <c:v>#N/A</c:v>
                </c:pt>
                <c:pt idx="4885">
                  <c:v>#N/A</c:v>
                </c:pt>
                <c:pt idx="4886">
                  <c:v>#N/A</c:v>
                </c:pt>
                <c:pt idx="4887">
                  <c:v>#N/A</c:v>
                </c:pt>
                <c:pt idx="4888">
                  <c:v>#N/A</c:v>
                </c:pt>
                <c:pt idx="4889">
                  <c:v>#N/A</c:v>
                </c:pt>
                <c:pt idx="4890">
                  <c:v>#N/A</c:v>
                </c:pt>
                <c:pt idx="4891">
                  <c:v>#N/A</c:v>
                </c:pt>
                <c:pt idx="4892">
                  <c:v>#N/A</c:v>
                </c:pt>
                <c:pt idx="4893">
                  <c:v>#N/A</c:v>
                </c:pt>
                <c:pt idx="4894">
                  <c:v>#N/A</c:v>
                </c:pt>
                <c:pt idx="4895">
                  <c:v>#N/A</c:v>
                </c:pt>
                <c:pt idx="4896">
                  <c:v>#N/A</c:v>
                </c:pt>
                <c:pt idx="4897">
                  <c:v>#N/A</c:v>
                </c:pt>
                <c:pt idx="4898">
                  <c:v>#N/A</c:v>
                </c:pt>
                <c:pt idx="4899">
                  <c:v>#N/A</c:v>
                </c:pt>
                <c:pt idx="4900">
                  <c:v>#N/A</c:v>
                </c:pt>
                <c:pt idx="4901">
                  <c:v>#N/A</c:v>
                </c:pt>
                <c:pt idx="4902">
                  <c:v>#N/A</c:v>
                </c:pt>
                <c:pt idx="4903">
                  <c:v>#N/A</c:v>
                </c:pt>
                <c:pt idx="4904">
                  <c:v>#N/A</c:v>
                </c:pt>
                <c:pt idx="4905">
                  <c:v>#N/A</c:v>
                </c:pt>
                <c:pt idx="4906">
                  <c:v>#N/A</c:v>
                </c:pt>
                <c:pt idx="4907">
                  <c:v>#N/A</c:v>
                </c:pt>
                <c:pt idx="4908">
                  <c:v>#N/A</c:v>
                </c:pt>
                <c:pt idx="4909">
                  <c:v>#N/A</c:v>
                </c:pt>
                <c:pt idx="4910">
                  <c:v>#N/A</c:v>
                </c:pt>
                <c:pt idx="4911">
                  <c:v>#N/A</c:v>
                </c:pt>
                <c:pt idx="4912">
                  <c:v>#N/A</c:v>
                </c:pt>
                <c:pt idx="4913">
                  <c:v>#N/A</c:v>
                </c:pt>
                <c:pt idx="4914">
                  <c:v>#N/A</c:v>
                </c:pt>
                <c:pt idx="4915">
                  <c:v>#N/A</c:v>
                </c:pt>
                <c:pt idx="4916">
                  <c:v>#N/A</c:v>
                </c:pt>
                <c:pt idx="4917">
                  <c:v>#N/A</c:v>
                </c:pt>
                <c:pt idx="4918">
                  <c:v>#N/A</c:v>
                </c:pt>
                <c:pt idx="4919">
                  <c:v>#N/A</c:v>
                </c:pt>
                <c:pt idx="4920">
                  <c:v>#N/A</c:v>
                </c:pt>
                <c:pt idx="4921">
                  <c:v>#N/A</c:v>
                </c:pt>
                <c:pt idx="4922">
                  <c:v>#N/A</c:v>
                </c:pt>
                <c:pt idx="4923">
                  <c:v>#N/A</c:v>
                </c:pt>
                <c:pt idx="4924">
                  <c:v>#N/A</c:v>
                </c:pt>
                <c:pt idx="4925">
                  <c:v>#N/A</c:v>
                </c:pt>
                <c:pt idx="4926">
                  <c:v>#N/A</c:v>
                </c:pt>
                <c:pt idx="4927">
                  <c:v>#N/A</c:v>
                </c:pt>
                <c:pt idx="4928">
                  <c:v>#N/A</c:v>
                </c:pt>
                <c:pt idx="4929">
                  <c:v>#N/A</c:v>
                </c:pt>
                <c:pt idx="4930">
                  <c:v>#N/A</c:v>
                </c:pt>
                <c:pt idx="4931">
                  <c:v>#N/A</c:v>
                </c:pt>
                <c:pt idx="4932">
                  <c:v>#N/A</c:v>
                </c:pt>
                <c:pt idx="4933">
                  <c:v>#N/A</c:v>
                </c:pt>
                <c:pt idx="4934">
                  <c:v>#N/A</c:v>
                </c:pt>
                <c:pt idx="4935">
                  <c:v>#N/A</c:v>
                </c:pt>
                <c:pt idx="4936">
                  <c:v>#N/A</c:v>
                </c:pt>
                <c:pt idx="4937">
                  <c:v>#N/A</c:v>
                </c:pt>
                <c:pt idx="4938">
                  <c:v>#N/A</c:v>
                </c:pt>
                <c:pt idx="4939">
                  <c:v>#N/A</c:v>
                </c:pt>
                <c:pt idx="4940">
                  <c:v>#N/A</c:v>
                </c:pt>
                <c:pt idx="4941">
                  <c:v>#N/A</c:v>
                </c:pt>
                <c:pt idx="4942">
                  <c:v>#N/A</c:v>
                </c:pt>
                <c:pt idx="4943">
                  <c:v>#N/A</c:v>
                </c:pt>
                <c:pt idx="4944">
                  <c:v>#N/A</c:v>
                </c:pt>
                <c:pt idx="4945">
                  <c:v>#N/A</c:v>
                </c:pt>
                <c:pt idx="4946">
                  <c:v>#N/A</c:v>
                </c:pt>
                <c:pt idx="4947">
                  <c:v>#N/A</c:v>
                </c:pt>
                <c:pt idx="4948">
                  <c:v>#N/A</c:v>
                </c:pt>
                <c:pt idx="4949">
                  <c:v>#N/A</c:v>
                </c:pt>
                <c:pt idx="4950">
                  <c:v>#N/A</c:v>
                </c:pt>
                <c:pt idx="4951">
                  <c:v>#N/A</c:v>
                </c:pt>
                <c:pt idx="4952">
                  <c:v>#N/A</c:v>
                </c:pt>
                <c:pt idx="4953">
                  <c:v>#N/A</c:v>
                </c:pt>
                <c:pt idx="4954">
                  <c:v>#N/A</c:v>
                </c:pt>
                <c:pt idx="4955">
                  <c:v>#N/A</c:v>
                </c:pt>
                <c:pt idx="4956">
                  <c:v>#N/A</c:v>
                </c:pt>
                <c:pt idx="4957">
                  <c:v>#N/A</c:v>
                </c:pt>
                <c:pt idx="4958">
                  <c:v>#N/A</c:v>
                </c:pt>
                <c:pt idx="4959">
                  <c:v>#N/A</c:v>
                </c:pt>
                <c:pt idx="4960">
                  <c:v>#N/A</c:v>
                </c:pt>
                <c:pt idx="4961">
                  <c:v>#N/A</c:v>
                </c:pt>
                <c:pt idx="4962">
                  <c:v>#N/A</c:v>
                </c:pt>
                <c:pt idx="4963">
                  <c:v>#N/A</c:v>
                </c:pt>
                <c:pt idx="4964">
                  <c:v>#N/A</c:v>
                </c:pt>
                <c:pt idx="4965">
                  <c:v>#N/A</c:v>
                </c:pt>
                <c:pt idx="4966">
                  <c:v>#N/A</c:v>
                </c:pt>
                <c:pt idx="4967">
                  <c:v>#N/A</c:v>
                </c:pt>
                <c:pt idx="4968">
                  <c:v>#N/A</c:v>
                </c:pt>
                <c:pt idx="4969">
                  <c:v>#N/A</c:v>
                </c:pt>
                <c:pt idx="4970">
                  <c:v>#N/A</c:v>
                </c:pt>
                <c:pt idx="4971">
                  <c:v>#N/A</c:v>
                </c:pt>
                <c:pt idx="4972">
                  <c:v>#N/A</c:v>
                </c:pt>
                <c:pt idx="4973">
                  <c:v>#N/A</c:v>
                </c:pt>
                <c:pt idx="4974">
                  <c:v>#N/A</c:v>
                </c:pt>
                <c:pt idx="4975">
                  <c:v>#N/A</c:v>
                </c:pt>
                <c:pt idx="4976">
                  <c:v>#N/A</c:v>
                </c:pt>
                <c:pt idx="4977">
                  <c:v>#N/A</c:v>
                </c:pt>
                <c:pt idx="4978">
                  <c:v>#N/A</c:v>
                </c:pt>
                <c:pt idx="4979">
                  <c:v>#N/A</c:v>
                </c:pt>
                <c:pt idx="4980">
                  <c:v>#N/A</c:v>
                </c:pt>
                <c:pt idx="4981">
                  <c:v>#N/A</c:v>
                </c:pt>
                <c:pt idx="4982">
                  <c:v>#N/A</c:v>
                </c:pt>
                <c:pt idx="4983">
                  <c:v>#N/A</c:v>
                </c:pt>
                <c:pt idx="4984">
                  <c:v>#N/A</c:v>
                </c:pt>
                <c:pt idx="4985">
                  <c:v>#N/A</c:v>
                </c:pt>
                <c:pt idx="4986">
                  <c:v>#N/A</c:v>
                </c:pt>
                <c:pt idx="4987">
                  <c:v>#N/A</c:v>
                </c:pt>
                <c:pt idx="4988">
                  <c:v>#N/A</c:v>
                </c:pt>
                <c:pt idx="4989">
                  <c:v>#N/A</c:v>
                </c:pt>
                <c:pt idx="4990">
                  <c:v>#N/A</c:v>
                </c:pt>
                <c:pt idx="4991">
                  <c:v>#N/A</c:v>
                </c:pt>
                <c:pt idx="4992">
                  <c:v>#N/A</c:v>
                </c:pt>
                <c:pt idx="4993">
                  <c:v>#N/A</c:v>
                </c:pt>
                <c:pt idx="4994">
                  <c:v>#N/A</c:v>
                </c:pt>
                <c:pt idx="4995">
                  <c:v>#N/A</c:v>
                </c:pt>
                <c:pt idx="4996">
                  <c:v>#N/A</c:v>
                </c:pt>
                <c:pt idx="4997">
                  <c:v>#N/A</c:v>
                </c:pt>
                <c:pt idx="4998">
                  <c:v>#N/A</c:v>
                </c:pt>
                <c:pt idx="4999">
                  <c:v>0.19682708960486694</c:v>
                </c:pt>
                <c:pt idx="5000">
                  <c:v>#N/A</c:v>
                </c:pt>
                <c:pt idx="5001">
                  <c:v>#N/A</c:v>
                </c:pt>
                <c:pt idx="5002">
                  <c:v>#N/A</c:v>
                </c:pt>
                <c:pt idx="5003">
                  <c:v>#N/A</c:v>
                </c:pt>
                <c:pt idx="5004">
                  <c:v>#N/A</c:v>
                </c:pt>
                <c:pt idx="5005">
                  <c:v>#N/A</c:v>
                </c:pt>
                <c:pt idx="5006">
                  <c:v>#N/A</c:v>
                </c:pt>
                <c:pt idx="5007">
                  <c:v>#N/A</c:v>
                </c:pt>
                <c:pt idx="5008">
                  <c:v>#N/A</c:v>
                </c:pt>
                <c:pt idx="5009">
                  <c:v>#N/A</c:v>
                </c:pt>
                <c:pt idx="5010">
                  <c:v>#N/A</c:v>
                </c:pt>
                <c:pt idx="5011">
                  <c:v>#N/A</c:v>
                </c:pt>
                <c:pt idx="5012">
                  <c:v>#N/A</c:v>
                </c:pt>
                <c:pt idx="5013">
                  <c:v>#N/A</c:v>
                </c:pt>
                <c:pt idx="5014">
                  <c:v>#N/A</c:v>
                </c:pt>
                <c:pt idx="5015">
                  <c:v>#N/A</c:v>
                </c:pt>
                <c:pt idx="5016">
                  <c:v>#N/A</c:v>
                </c:pt>
                <c:pt idx="5017">
                  <c:v>#N/A</c:v>
                </c:pt>
                <c:pt idx="5018">
                  <c:v>#N/A</c:v>
                </c:pt>
                <c:pt idx="5019">
                  <c:v>#N/A</c:v>
                </c:pt>
                <c:pt idx="5020">
                  <c:v>#N/A</c:v>
                </c:pt>
                <c:pt idx="5021">
                  <c:v>#N/A</c:v>
                </c:pt>
                <c:pt idx="5022">
                  <c:v>#N/A</c:v>
                </c:pt>
                <c:pt idx="5023">
                  <c:v>#N/A</c:v>
                </c:pt>
                <c:pt idx="5024">
                  <c:v>#N/A</c:v>
                </c:pt>
                <c:pt idx="5025">
                  <c:v>#N/A</c:v>
                </c:pt>
                <c:pt idx="5026">
                  <c:v>#N/A</c:v>
                </c:pt>
                <c:pt idx="5027">
                  <c:v>#N/A</c:v>
                </c:pt>
                <c:pt idx="5028">
                  <c:v>#N/A</c:v>
                </c:pt>
                <c:pt idx="5029">
                  <c:v>#N/A</c:v>
                </c:pt>
                <c:pt idx="5030">
                  <c:v>#N/A</c:v>
                </c:pt>
                <c:pt idx="5031">
                  <c:v>#N/A</c:v>
                </c:pt>
                <c:pt idx="5032">
                  <c:v>#N/A</c:v>
                </c:pt>
                <c:pt idx="5033">
                  <c:v>#N/A</c:v>
                </c:pt>
                <c:pt idx="5034">
                  <c:v>#N/A</c:v>
                </c:pt>
                <c:pt idx="5035">
                  <c:v>#N/A</c:v>
                </c:pt>
                <c:pt idx="5036">
                  <c:v>#N/A</c:v>
                </c:pt>
                <c:pt idx="5037">
                  <c:v>#N/A</c:v>
                </c:pt>
                <c:pt idx="5038">
                  <c:v>#N/A</c:v>
                </c:pt>
                <c:pt idx="5039">
                  <c:v>#N/A</c:v>
                </c:pt>
                <c:pt idx="5040">
                  <c:v>#N/A</c:v>
                </c:pt>
                <c:pt idx="5041">
                  <c:v>#N/A</c:v>
                </c:pt>
                <c:pt idx="5042">
                  <c:v>#N/A</c:v>
                </c:pt>
                <c:pt idx="5043">
                  <c:v>#N/A</c:v>
                </c:pt>
                <c:pt idx="5044">
                  <c:v>#N/A</c:v>
                </c:pt>
                <c:pt idx="5045">
                  <c:v>#N/A</c:v>
                </c:pt>
                <c:pt idx="5046">
                  <c:v>#N/A</c:v>
                </c:pt>
                <c:pt idx="5047">
                  <c:v>#N/A</c:v>
                </c:pt>
                <c:pt idx="5048">
                  <c:v>#N/A</c:v>
                </c:pt>
                <c:pt idx="5049">
                  <c:v>#N/A</c:v>
                </c:pt>
                <c:pt idx="5050">
                  <c:v>#N/A</c:v>
                </c:pt>
                <c:pt idx="5051">
                  <c:v>#N/A</c:v>
                </c:pt>
                <c:pt idx="5052">
                  <c:v>#N/A</c:v>
                </c:pt>
                <c:pt idx="5053">
                  <c:v>#N/A</c:v>
                </c:pt>
                <c:pt idx="5054">
                  <c:v>#N/A</c:v>
                </c:pt>
                <c:pt idx="5055">
                  <c:v>#N/A</c:v>
                </c:pt>
                <c:pt idx="5056">
                  <c:v>#N/A</c:v>
                </c:pt>
                <c:pt idx="5057">
                  <c:v>#N/A</c:v>
                </c:pt>
                <c:pt idx="5058">
                  <c:v>#N/A</c:v>
                </c:pt>
                <c:pt idx="5059">
                  <c:v>#N/A</c:v>
                </c:pt>
                <c:pt idx="5060">
                  <c:v>#N/A</c:v>
                </c:pt>
                <c:pt idx="5061">
                  <c:v>#N/A</c:v>
                </c:pt>
                <c:pt idx="5062">
                  <c:v>#N/A</c:v>
                </c:pt>
                <c:pt idx="5063">
                  <c:v>#N/A</c:v>
                </c:pt>
                <c:pt idx="5064">
                  <c:v>#N/A</c:v>
                </c:pt>
                <c:pt idx="5065">
                  <c:v>#N/A</c:v>
                </c:pt>
                <c:pt idx="5066">
                  <c:v>#N/A</c:v>
                </c:pt>
                <c:pt idx="5067">
                  <c:v>#N/A</c:v>
                </c:pt>
                <c:pt idx="5068">
                  <c:v>#N/A</c:v>
                </c:pt>
                <c:pt idx="5069">
                  <c:v>#N/A</c:v>
                </c:pt>
                <c:pt idx="5070">
                  <c:v>#N/A</c:v>
                </c:pt>
                <c:pt idx="5071">
                  <c:v>#N/A</c:v>
                </c:pt>
                <c:pt idx="5072">
                  <c:v>#N/A</c:v>
                </c:pt>
                <c:pt idx="5073">
                  <c:v>#N/A</c:v>
                </c:pt>
                <c:pt idx="5074">
                  <c:v>#N/A</c:v>
                </c:pt>
                <c:pt idx="5075">
                  <c:v>#N/A</c:v>
                </c:pt>
                <c:pt idx="5076">
                  <c:v>#N/A</c:v>
                </c:pt>
                <c:pt idx="5077">
                  <c:v>#N/A</c:v>
                </c:pt>
                <c:pt idx="5078">
                  <c:v>#N/A</c:v>
                </c:pt>
                <c:pt idx="5079">
                  <c:v>#N/A</c:v>
                </c:pt>
                <c:pt idx="5080">
                  <c:v>#N/A</c:v>
                </c:pt>
                <c:pt idx="5081">
                  <c:v>#N/A</c:v>
                </c:pt>
                <c:pt idx="5082">
                  <c:v>#N/A</c:v>
                </c:pt>
                <c:pt idx="5083">
                  <c:v>#N/A</c:v>
                </c:pt>
                <c:pt idx="5084">
                  <c:v>#N/A</c:v>
                </c:pt>
                <c:pt idx="5085">
                  <c:v>#N/A</c:v>
                </c:pt>
                <c:pt idx="5086">
                  <c:v>#N/A</c:v>
                </c:pt>
                <c:pt idx="5087">
                  <c:v>#N/A</c:v>
                </c:pt>
                <c:pt idx="5088">
                  <c:v>#N/A</c:v>
                </c:pt>
                <c:pt idx="5089">
                  <c:v>#N/A</c:v>
                </c:pt>
                <c:pt idx="5090">
                  <c:v>#N/A</c:v>
                </c:pt>
                <c:pt idx="5091">
                  <c:v>#N/A</c:v>
                </c:pt>
                <c:pt idx="5092">
                  <c:v>#N/A</c:v>
                </c:pt>
                <c:pt idx="5093">
                  <c:v>#N/A</c:v>
                </c:pt>
                <c:pt idx="5094">
                  <c:v>#N/A</c:v>
                </c:pt>
                <c:pt idx="5095">
                  <c:v>#N/A</c:v>
                </c:pt>
                <c:pt idx="5096">
                  <c:v>#N/A</c:v>
                </c:pt>
                <c:pt idx="5097">
                  <c:v>#N/A</c:v>
                </c:pt>
                <c:pt idx="5098">
                  <c:v>#N/A</c:v>
                </c:pt>
                <c:pt idx="5099">
                  <c:v>#N/A</c:v>
                </c:pt>
                <c:pt idx="5100">
                  <c:v>#N/A</c:v>
                </c:pt>
                <c:pt idx="5101">
                  <c:v>#N/A</c:v>
                </c:pt>
                <c:pt idx="5102">
                  <c:v>#N/A</c:v>
                </c:pt>
                <c:pt idx="5103">
                  <c:v>#N/A</c:v>
                </c:pt>
                <c:pt idx="5104">
                  <c:v>#N/A</c:v>
                </c:pt>
                <c:pt idx="5105">
                  <c:v>#N/A</c:v>
                </c:pt>
                <c:pt idx="5106">
                  <c:v>#N/A</c:v>
                </c:pt>
                <c:pt idx="5107">
                  <c:v>#N/A</c:v>
                </c:pt>
                <c:pt idx="5108">
                  <c:v>#N/A</c:v>
                </c:pt>
                <c:pt idx="5109">
                  <c:v>#N/A</c:v>
                </c:pt>
                <c:pt idx="5110">
                  <c:v>#N/A</c:v>
                </c:pt>
                <c:pt idx="5111">
                  <c:v>#N/A</c:v>
                </c:pt>
                <c:pt idx="5112">
                  <c:v>#N/A</c:v>
                </c:pt>
                <c:pt idx="5113">
                  <c:v>#N/A</c:v>
                </c:pt>
                <c:pt idx="5114">
                  <c:v>#N/A</c:v>
                </c:pt>
                <c:pt idx="5115">
                  <c:v>#N/A</c:v>
                </c:pt>
                <c:pt idx="5116">
                  <c:v>#N/A</c:v>
                </c:pt>
                <c:pt idx="5117">
                  <c:v>#N/A</c:v>
                </c:pt>
                <c:pt idx="5118">
                  <c:v>#N/A</c:v>
                </c:pt>
                <c:pt idx="5119">
                  <c:v>#N/A</c:v>
                </c:pt>
                <c:pt idx="5120">
                  <c:v>#N/A</c:v>
                </c:pt>
                <c:pt idx="5121">
                  <c:v>#N/A</c:v>
                </c:pt>
                <c:pt idx="5122">
                  <c:v>#N/A</c:v>
                </c:pt>
                <c:pt idx="5123">
                  <c:v>#N/A</c:v>
                </c:pt>
                <c:pt idx="5124">
                  <c:v>#N/A</c:v>
                </c:pt>
                <c:pt idx="5125">
                  <c:v>#N/A</c:v>
                </c:pt>
                <c:pt idx="5126">
                  <c:v>#N/A</c:v>
                </c:pt>
                <c:pt idx="5127">
                  <c:v>#N/A</c:v>
                </c:pt>
                <c:pt idx="5128">
                  <c:v>#N/A</c:v>
                </c:pt>
                <c:pt idx="5129">
                  <c:v>#N/A</c:v>
                </c:pt>
                <c:pt idx="5130">
                  <c:v>#N/A</c:v>
                </c:pt>
                <c:pt idx="5131">
                  <c:v>#N/A</c:v>
                </c:pt>
                <c:pt idx="5132">
                  <c:v>#N/A</c:v>
                </c:pt>
                <c:pt idx="5133">
                  <c:v>#N/A</c:v>
                </c:pt>
                <c:pt idx="5134">
                  <c:v>#N/A</c:v>
                </c:pt>
                <c:pt idx="5135">
                  <c:v>#N/A</c:v>
                </c:pt>
                <c:pt idx="5136">
                  <c:v>#N/A</c:v>
                </c:pt>
                <c:pt idx="5137">
                  <c:v>#N/A</c:v>
                </c:pt>
                <c:pt idx="5138">
                  <c:v>#N/A</c:v>
                </c:pt>
                <c:pt idx="5139">
                  <c:v>#N/A</c:v>
                </c:pt>
                <c:pt idx="5140">
                  <c:v>#N/A</c:v>
                </c:pt>
                <c:pt idx="5141">
                  <c:v>#N/A</c:v>
                </c:pt>
                <c:pt idx="5142">
                  <c:v>#N/A</c:v>
                </c:pt>
                <c:pt idx="5143">
                  <c:v>#N/A</c:v>
                </c:pt>
                <c:pt idx="5144">
                  <c:v>#N/A</c:v>
                </c:pt>
                <c:pt idx="5145">
                  <c:v>#N/A</c:v>
                </c:pt>
                <c:pt idx="5146">
                  <c:v>#N/A</c:v>
                </c:pt>
                <c:pt idx="5147">
                  <c:v>#N/A</c:v>
                </c:pt>
                <c:pt idx="5148">
                  <c:v>#N/A</c:v>
                </c:pt>
                <c:pt idx="5149">
                  <c:v>#N/A</c:v>
                </c:pt>
                <c:pt idx="5150">
                  <c:v>#N/A</c:v>
                </c:pt>
                <c:pt idx="5151">
                  <c:v>#N/A</c:v>
                </c:pt>
                <c:pt idx="5152">
                  <c:v>#N/A</c:v>
                </c:pt>
                <c:pt idx="5153">
                  <c:v>#N/A</c:v>
                </c:pt>
                <c:pt idx="5154">
                  <c:v>#N/A</c:v>
                </c:pt>
                <c:pt idx="5155">
                  <c:v>#N/A</c:v>
                </c:pt>
                <c:pt idx="5156">
                  <c:v>#N/A</c:v>
                </c:pt>
                <c:pt idx="5157">
                  <c:v>#N/A</c:v>
                </c:pt>
                <c:pt idx="5158">
                  <c:v>#N/A</c:v>
                </c:pt>
                <c:pt idx="5159">
                  <c:v>#N/A</c:v>
                </c:pt>
                <c:pt idx="5160">
                  <c:v>#N/A</c:v>
                </c:pt>
                <c:pt idx="5161">
                  <c:v>#N/A</c:v>
                </c:pt>
                <c:pt idx="5162">
                  <c:v>#N/A</c:v>
                </c:pt>
                <c:pt idx="5163">
                  <c:v>#N/A</c:v>
                </c:pt>
                <c:pt idx="5164">
                  <c:v>#N/A</c:v>
                </c:pt>
                <c:pt idx="5165">
                  <c:v>#N/A</c:v>
                </c:pt>
                <c:pt idx="5166">
                  <c:v>#N/A</c:v>
                </c:pt>
                <c:pt idx="5167">
                  <c:v>#N/A</c:v>
                </c:pt>
                <c:pt idx="5168">
                  <c:v>#N/A</c:v>
                </c:pt>
                <c:pt idx="5169">
                  <c:v>#N/A</c:v>
                </c:pt>
                <c:pt idx="5170">
                  <c:v>#N/A</c:v>
                </c:pt>
                <c:pt idx="5171">
                  <c:v>#N/A</c:v>
                </c:pt>
                <c:pt idx="5172">
                  <c:v>#N/A</c:v>
                </c:pt>
                <c:pt idx="5173">
                  <c:v>#N/A</c:v>
                </c:pt>
                <c:pt idx="5174">
                  <c:v>#N/A</c:v>
                </c:pt>
                <c:pt idx="5175">
                  <c:v>#N/A</c:v>
                </c:pt>
                <c:pt idx="5176">
                  <c:v>#N/A</c:v>
                </c:pt>
                <c:pt idx="5177">
                  <c:v>#N/A</c:v>
                </c:pt>
                <c:pt idx="5178">
                  <c:v>#N/A</c:v>
                </c:pt>
                <c:pt idx="5179">
                  <c:v>#N/A</c:v>
                </c:pt>
                <c:pt idx="5180">
                  <c:v>#N/A</c:v>
                </c:pt>
                <c:pt idx="5181">
                  <c:v>#N/A</c:v>
                </c:pt>
                <c:pt idx="5182">
                  <c:v>#N/A</c:v>
                </c:pt>
                <c:pt idx="5183">
                  <c:v>#N/A</c:v>
                </c:pt>
                <c:pt idx="5184">
                  <c:v>#N/A</c:v>
                </c:pt>
                <c:pt idx="5185">
                  <c:v>#N/A</c:v>
                </c:pt>
                <c:pt idx="5186">
                  <c:v>#N/A</c:v>
                </c:pt>
                <c:pt idx="5187">
                  <c:v>#N/A</c:v>
                </c:pt>
                <c:pt idx="5188">
                  <c:v>#N/A</c:v>
                </c:pt>
                <c:pt idx="5189">
                  <c:v>#N/A</c:v>
                </c:pt>
                <c:pt idx="5190">
                  <c:v>#N/A</c:v>
                </c:pt>
                <c:pt idx="5191">
                  <c:v>#N/A</c:v>
                </c:pt>
                <c:pt idx="5192">
                  <c:v>#N/A</c:v>
                </c:pt>
                <c:pt idx="5193">
                  <c:v>#N/A</c:v>
                </c:pt>
                <c:pt idx="5194">
                  <c:v>#N/A</c:v>
                </c:pt>
                <c:pt idx="5195">
                  <c:v>#N/A</c:v>
                </c:pt>
                <c:pt idx="5196">
                  <c:v>#N/A</c:v>
                </c:pt>
                <c:pt idx="5197">
                  <c:v>#N/A</c:v>
                </c:pt>
                <c:pt idx="5198">
                  <c:v>#N/A</c:v>
                </c:pt>
                <c:pt idx="5199">
                  <c:v>#N/A</c:v>
                </c:pt>
              </c:numCache>
            </c:numRef>
          </c:yVal>
          <c:smooth val="0"/>
        </c:ser>
        <c:dLbls>
          <c:dLblPos val="t"/>
          <c:showLegendKey val="0"/>
          <c:showVal val="0"/>
          <c:showCatName val="0"/>
          <c:showSerName val="0"/>
          <c:showPercent val="0"/>
          <c:showBubbleSize val="0"/>
        </c:dLbls>
        <c:axId val="855389904"/>
        <c:axId val="855390688"/>
      </c:scatterChart>
      <c:valAx>
        <c:axId val="855389904"/>
        <c:scaling>
          <c:orientation val="minMax"/>
          <c:max val="55"/>
          <c:min val="0"/>
        </c:scaling>
        <c:delete val="0"/>
        <c:axPos val="b"/>
        <c:majorGridlines>
          <c:spPr>
            <a:ln w="9525" cap="flat" cmpd="sng" algn="ctr">
              <a:solidFill>
                <a:schemeClr val="tx1">
                  <a:lumMod val="15000"/>
                  <a:lumOff val="85000"/>
                </a:schemeClr>
              </a:solidFill>
              <a:round/>
            </a:ln>
            <a:effectLst/>
          </c:spPr>
        </c:majorGridlines>
        <c:minorGridlines>
          <c:spPr>
            <a:ln w="6350" cap="flat" cmpd="sng" algn="ctr">
              <a:solidFill>
                <a:schemeClr val="tx1">
                  <a:lumMod val="5000"/>
                  <a:lumOff val="95000"/>
                </a:schemeClr>
              </a:solidFill>
              <a:round/>
            </a:ln>
            <a:effectLst/>
          </c:spPr>
        </c:min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Distance</a:t>
                </a:r>
                <a:r>
                  <a:rPr lang="en-GB" baseline="0"/>
                  <a:t> (km)</a:t>
                </a:r>
                <a:endParaRPr lang="en-GB"/>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55390688"/>
        <c:crosses val="autoZero"/>
        <c:crossBetween val="midCat"/>
      </c:valAx>
      <c:valAx>
        <c:axId val="85539068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Time</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hh]:mm:ss"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55389904"/>
        <c:crosses val="autoZero"/>
        <c:crossBetween val="midCat"/>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11905</xdr:colOff>
      <xdr:row>22</xdr:row>
      <xdr:rowOff>13230</xdr:rowOff>
    </xdr:from>
    <xdr:to>
      <xdr:col>19</xdr:col>
      <xdr:colOff>1440655</xdr:colOff>
      <xdr:row>57</xdr:row>
      <xdr:rowOff>140230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Fulltable" displayName="Fulltable" ref="A2:J5202" totalsRowShown="0">
  <autoFilter ref="A2:J5202"/>
  <tableColumns count="10">
    <tableColumn id="1" name="Distance" dataDxfId="24"/>
    <tableColumn id="2" name="D^2" dataDxfId="23">
      <calculatedColumnFormula>Fulltable[[#This Row],[Distance]]^2</calculatedColumnFormula>
    </tableColumn>
    <tableColumn id="3" name="D^3" dataDxfId="22">
      <calculatedColumnFormula>Fulltable[[#This Row],[Distance]]^3</calculatedColumnFormula>
    </tableColumn>
    <tableColumn id="4" name="D^4" dataDxfId="21">
      <calculatedColumnFormula>Fulltable[[#This Row],[Distance]]^4</calculatedColumnFormula>
    </tableColumn>
    <tableColumn id="5" name="D^5" dataDxfId="20">
      <calculatedColumnFormula>Fulltable[[#This Row],[Distance]]^5</calculatedColumnFormula>
    </tableColumn>
    <tableColumn id="6" name="PB" dataDxfId="19">
      <calculatedColumnFormula>IF(ISNUMBER(VLOOKUP(Fulltable[[#This Row],[Distance]], PBmetric[[Distance (km)]:[PB (hh:mm:ss)]], 6, FALSE)), VLOOKUP(Fulltable[[#This Row],[Distance]], PBmetric[[Distance (km)]:[PB (hh:mm:ss)]], 6, FALSE), NA())</calculatedColumnFormula>
    </tableColumn>
    <tableColumn id="7" name="Forecast" dataDxfId="0">
      <calculatedColumnFormula>$Q$4+$P$4*Fulltable[[#This Row],[Distance]]+$O$4*Fulltable[[#This Row],[D^2]]+$N$4*Fulltable[[#This Row],[D^3]]</calculatedColumnFormula>
    </tableColumn>
    <tableColumn id="8" name="current form" dataDxfId="3">
      <calculatedColumnFormula>Fulltable[[#This Row],[Forecast]]*(1+AVERAGE(cform[faster (-ve) /
slower (+ve)]))</calculatedColumnFormula>
    </tableColumn>
    <tableColumn id="9" name="Predict PB" dataDxfId="4">
      <calculatedColumnFormula>IF(ISNUMBER(VLOOKUP(Fulltable[[#This Row],[Distance]], Predict[[#All],[Distance (km)]:[Time on current form]], 2, FALSE)), VLOOKUP(Fulltable[[#This Row],[Distance]], Predict[[#All],[Distance (km)]:[Time on current form]], 2, FALSE), NA())</calculatedColumnFormula>
    </tableColumn>
    <tableColumn id="10" name="Predict current" dataDxfId="2">
      <calculatedColumnFormula>IF(ISNUMBER(VLOOKUP(Fulltable[[#This Row],[Distance]], Predict[[#All],[Distance (km)]:[Time on current form]], 3, FALSE)), VLOOKUP(Fulltable[[#This Row],[Distance]], Predict[[#All],[Distance (km)]:[Time on current form]], 3, FALSE), NA())</calculatedColumnFormula>
    </tableColumn>
  </tableColumns>
  <tableStyleInfo name="TableStyleMedium16" showFirstColumn="0" showLastColumn="0" showRowStripes="1" showColumnStripes="0"/>
</table>
</file>

<file path=xl/tables/table2.xml><?xml version="1.0" encoding="utf-8"?>
<table xmlns="http://schemas.openxmlformats.org/spreadsheetml/2006/main" id="2" name="PBmetric" displayName="PBmetric" ref="A6:I21" totalsRowShown="0" headerRowDxfId="34" dataDxfId="33" dataCellStyle="Comma">
  <autoFilter ref="A6:I21"/>
  <tableColumns count="9">
    <tableColumn id="1" name="Km" dataDxfId="32" dataCellStyle="Comma"/>
    <tableColumn id="2" name="Miles" dataDxfId="31" dataCellStyle="Comma"/>
    <tableColumn id="3" name="Distance (km)" dataDxfId="29" dataCellStyle="Comma">
      <calculatedColumnFormula>IF(ISNUMBER(A7),ROUND(A7, 2),ROUND(B7* $A$1, 2))</calculatedColumnFormula>
    </tableColumn>
    <tableColumn id="8" name="Column4" dataDxfId="28" dataCellStyle="Comma">
      <calculatedColumnFormula>PBmetric[[#This Row],[Distance (km)]]^2</calculatedColumnFormula>
    </tableColumn>
    <tableColumn id="7" name="Column3" dataDxfId="27" dataCellStyle="Comma">
      <calculatedColumnFormula>PBmetric[[#This Row],[Distance (km)]]^3</calculatedColumnFormula>
    </tableColumn>
    <tableColumn id="6" name="Column2" dataDxfId="26" dataCellStyle="Comma">
      <calculatedColumnFormula>PBmetric[[#This Row],[Distance (km)]]^4</calculatedColumnFormula>
    </tableColumn>
    <tableColumn id="5" name="Column1" dataDxfId="25" dataCellStyle="Comma">
      <calculatedColumnFormula>PBmetric[[#This Row],[Distance (km)]]^5</calculatedColumnFormula>
    </tableColumn>
    <tableColumn id="4" name="PB (hh:mm:ss)" dataDxfId="30"/>
    <tableColumn id="9" name="Forecast" dataDxfId="1" dataCellStyle="Comma">
      <calculatedColumnFormula>IFERROR(VLOOKUP(PBmetric[[#This Row],[Distance (km)]], Fulltable[], 7, FALSE), "")</calculatedColumnFormula>
    </tableColumn>
  </tableColumns>
  <tableStyleInfo name="TableStyleLight10" showFirstColumn="0" showLastColumn="0" showRowStripes="1" showColumnStripes="0"/>
</table>
</file>

<file path=xl/tables/table3.xml><?xml version="1.0" encoding="utf-8"?>
<table xmlns="http://schemas.openxmlformats.org/spreadsheetml/2006/main" id="5" name="cform" displayName="cform" ref="K6:N21" totalsRowShown="0" headerRowDxfId="18" dataDxfId="17">
  <autoFilter ref="K6:N21"/>
  <tableColumns count="4">
    <tableColumn id="1" name="Distance" dataDxfId="15">
      <calculatedColumnFormula>IF(PBmetric[[#This Row],[Distance (km)]]&gt;0, PBmetric[[#This Row],[Distance (km)]], "")</calculatedColumnFormula>
    </tableColumn>
    <tableColumn id="2" name="Current time_x000a_(hh:mm:ss)" dataDxfId="16"/>
    <tableColumn id="3" name="faster (-ve) /_x000a_slower (+ve)" dataDxfId="14" dataCellStyle="Percent">
      <calculatedColumnFormula>IF(ISNUMBER(cform[[#This Row],[Current time
(hh:mm:ss)]]), cform[[#This Row],[Current time
(hh:mm:ss)]]/PBmetric[[#This Row],[PB (hh:mm:ss)]]-1, "")</calculatedColumnFormula>
    </tableColumn>
    <tableColumn id="4" name="Current form" dataDxfId="13">
      <calculatedColumnFormula>IF(IFERROR(PBmetric[PB (hh:mm:ss)]*(1+AVERAGE(cform[faster (-ve) /
slower (+ve)])), "")&gt;0, IFERROR(PBmetric[PB (hh:mm:ss)]*(1+AVERAGE(cform[faster (-ve) /
slower (+ve)])), ""), "")</calculatedColumnFormula>
    </tableColumn>
  </tableColumns>
  <tableStyleInfo name="TableStyleLight14" showFirstColumn="0" showLastColumn="0" showRowStripes="1" showColumnStripes="0"/>
</table>
</file>

<file path=xl/tables/table4.xml><?xml version="1.0" encoding="utf-8"?>
<table xmlns="http://schemas.openxmlformats.org/spreadsheetml/2006/main" id="6" name="Predict" displayName="Predict" ref="P6:T7" totalsRowShown="0" headerRowDxfId="12" dataDxfId="11" tableBorderDxfId="10">
  <autoFilter ref="P6:T7"/>
  <tableColumns count="5">
    <tableColumn id="1" name="Km" dataDxfId="9"/>
    <tableColumn id="2" name="Miles" dataDxfId="8"/>
    <tableColumn id="3" name="Distance (km)" dataDxfId="7" dataCellStyle="Comma">
      <calculatedColumnFormula>IF(ISNUMBER(P7), ROUND(P7,2),ROUND(Q7* $A$1,2))</calculatedColumnFormula>
    </tableColumn>
    <tableColumn id="4" name="Predicted PR" dataDxfId="6">
      <calculatedColumnFormula>Table!$Q$4+Table!$P$4*Predict[Distance (km)]+Table!$O$4*Predict[Distance (km)]^2+Table!$N$4*Predict[Distance (km)]^3</calculatedColumnFormula>
    </tableColumn>
    <tableColumn id="5" name="Time on current form" dataDxfId="5">
      <calculatedColumnFormula>IFERROR(Predict[Predicted PR]*(1+AVERAGE(cform[faster (-ve) /
slower (+ve)])), "")</calculatedColumnFormula>
    </tableColumn>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202"/>
  <sheetViews>
    <sheetView zoomScale="80" zoomScaleNormal="80" workbookViewId="0">
      <selection activeCell="N4" sqref="N4:Q4"/>
    </sheetView>
    <sheetView zoomScale="80" zoomScaleNormal="80" workbookViewId="1">
      <selection activeCell="G4" sqref="G4"/>
    </sheetView>
  </sheetViews>
  <sheetFormatPr defaultRowHeight="15" x14ac:dyDescent="0.25"/>
  <cols>
    <col min="1" max="1" width="11.85546875" customWidth="1"/>
    <col min="4" max="4" width="12" bestFit="1" customWidth="1"/>
    <col min="7" max="7" width="11.5703125" bestFit="1" customWidth="1"/>
    <col min="8" max="8" width="15.7109375" customWidth="1"/>
    <col min="9" max="10" width="15.140625" customWidth="1"/>
    <col min="12" max="12" width="13.85546875" bestFit="1" customWidth="1"/>
    <col min="13" max="13" width="14" bestFit="1" customWidth="1"/>
    <col min="14" max="14" width="13.85546875" bestFit="1" customWidth="1"/>
    <col min="15" max="15" width="13.28515625" bestFit="1" customWidth="1"/>
    <col min="16" max="16" width="13" bestFit="1" customWidth="1"/>
    <col min="17" max="17" width="13.7109375" bestFit="1" customWidth="1"/>
  </cols>
  <sheetData>
    <row r="1" spans="1:17" x14ac:dyDescent="0.25">
      <c r="L1">
        <f t="array" aca="1" ref="L1:Q1" ca="1">LINEST('Race Predictor'!$H$7:INDIRECT("'Race Predictor'!h"&amp;(7+'Race Predictor'!$A$2-1)), 'Race Predictor'!$C$7:INDIRECT("'Race Predictor'!c"&amp;(7+'Race Predictor'!$A$2-1))^{1,2,3,4,5}, TRUE, FALSE)</f>
        <v>7.3698974681244625E-10</v>
      </c>
      <c r="M1">
        <f ca="1"/>
        <v>-5.9248135340264327E-8</v>
      </c>
      <c r="N1">
        <f ca="1"/>
        <v>1.3803488957972665E-6</v>
      </c>
      <c r="O1">
        <f ca="1"/>
        <v>9.9440892195209754E-6</v>
      </c>
      <c r="P1">
        <f ca="1"/>
        <v>2.9085546998227625E-3</v>
      </c>
      <c r="Q1">
        <f ca="1"/>
        <v>-1.8563209250625767E-4</v>
      </c>
    </row>
    <row r="2" spans="1:17" x14ac:dyDescent="0.25">
      <c r="A2" t="s">
        <v>0</v>
      </c>
      <c r="B2" t="s">
        <v>1</v>
      </c>
      <c r="C2" t="s">
        <v>2</v>
      </c>
      <c r="D2" t="s">
        <v>3</v>
      </c>
      <c r="E2" t="s">
        <v>4</v>
      </c>
      <c r="F2" t="s">
        <v>5</v>
      </c>
      <c r="G2" t="s">
        <v>6</v>
      </c>
      <c r="H2" t="s">
        <v>27</v>
      </c>
      <c r="I2" t="s">
        <v>28</v>
      </c>
      <c r="J2" t="s">
        <v>29</v>
      </c>
      <c r="L2" t="s">
        <v>4</v>
      </c>
      <c r="M2" t="s">
        <v>3</v>
      </c>
      <c r="N2" t="s">
        <v>2</v>
      </c>
      <c r="O2" t="s">
        <v>1</v>
      </c>
      <c r="P2" t="s">
        <v>15</v>
      </c>
      <c r="Q2" t="s">
        <v>16</v>
      </c>
    </row>
    <row r="3" spans="1:17" x14ac:dyDescent="0.25">
      <c r="A3" s="1">
        <v>0.01</v>
      </c>
      <c r="B3" s="2">
        <f>Fulltable[[#This Row],[Distance]]^2</f>
        <v>1E-4</v>
      </c>
      <c r="C3">
        <f>Fulltable[[#This Row],[Distance]]^3</f>
        <v>1.0000000000000002E-6</v>
      </c>
      <c r="D3">
        <f>Fulltable[[#This Row],[Distance]]^4</f>
        <v>1E-8</v>
      </c>
      <c r="E3">
        <f>Fulltable[[#This Row],[Distance]]^5</f>
        <v>1E-10</v>
      </c>
      <c r="F3" s="13" t="e">
        <f>IF(ISNUMBER(VLOOKUP(Fulltable[[#This Row],[Distance]], PBmetric[[Distance (km)]:[PB (hh:mm:ss)]], 6, FALSE)), VLOOKUP(Fulltable[[#This Row],[Distance]], PBmetric[[Distance (km)]:[PB (hh:mm:ss)]], 6, FALSE), NA())</f>
        <v>#N/A</v>
      </c>
      <c r="G3" s="13">
        <f ca="1">$Q$4+$P$4*Fulltable[[#This Row],[Distance]]+$O$4*Fulltable[[#This Row],[D^2]]+$N$4*Fulltable[[#This Row],[D^3]]</f>
        <v>2.8989525304838067E-5</v>
      </c>
      <c r="H3" s="13">
        <f ca="1">Fulltable[[#This Row],[Forecast]]*(1+AVERAGE(cform[faster (-ve) /
slower (+ve)]))</f>
        <v>3.0013488129577247E-5</v>
      </c>
      <c r="I3" s="13" t="e">
        <f>IF(ISNUMBER(VLOOKUP(Fulltable[[#This Row],[Distance]], Predict[[#All],[Distance (km)]:[Time on current form]], 2, FALSE)), VLOOKUP(Fulltable[[#This Row],[Distance]], Predict[[#All],[Distance (km)]:[Time on current form]], 2, FALSE), NA())</f>
        <v>#N/A</v>
      </c>
      <c r="J3" s="13" t="e">
        <f>IF(ISNUMBER(VLOOKUP(Fulltable[[#This Row],[Distance]], Predict[[#All],[Distance (km)]:[Time on current form]], 3, FALSE)), VLOOKUP(Fulltable[[#This Row],[Distance]], Predict[[#All],[Distance (km)]:[Time on current form]], 3, FALSE), NA())</f>
        <v>#N/A</v>
      </c>
    </row>
    <row r="4" spans="1:17" x14ac:dyDescent="0.25">
      <c r="A4" s="1">
        <v>0.02</v>
      </c>
      <c r="B4" s="2">
        <f>Fulltable[[#This Row],[Distance]]^2</f>
        <v>4.0000000000000002E-4</v>
      </c>
      <c r="C4">
        <f>Fulltable[[#This Row],[Distance]]^3</f>
        <v>8.0000000000000013E-6</v>
      </c>
      <c r="D4">
        <f>Fulltable[[#This Row],[Distance]]^4</f>
        <v>1.6E-7</v>
      </c>
      <c r="E4">
        <f>Fulltable[[#This Row],[Distance]]^5</f>
        <v>3.2000000000000001E-9</v>
      </c>
      <c r="F4" s="13" t="e">
        <f>IF(ISNUMBER(VLOOKUP(Fulltable[[#This Row],[Distance]], PBmetric[[Distance (km)]:[PB (hh:mm:ss)]], 6, FALSE)), VLOOKUP(Fulltable[[#This Row],[Distance]], PBmetric[[Distance (km)]:[PB (hh:mm:ss)]], 6, FALSE), NA())</f>
        <v>#N/A</v>
      </c>
      <c r="G4" s="13">
        <f ca="1">$Q$4+$P$4*Fulltable[[#This Row],[Distance]]+$O$4*Fulltable[[#This Row],[D^2]]+$N$4*Fulltable[[#This Row],[D^3]]</f>
        <v>5.7982723463298473E-5</v>
      </c>
      <c r="H4" s="13">
        <f ca="1">Fulltable[[#This Row],[Forecast]]*(1+AVERAGE(cform[faster (-ve) /
slower (+ve)]))</f>
        <v>6.0030778844655171E-5</v>
      </c>
      <c r="I4" s="13" t="e">
        <f>IF(ISNUMBER(VLOOKUP(Fulltable[[#This Row],[Distance]], Predict[[#All],[Distance (km)]:[Time on current form]], 2, FALSE)), VLOOKUP(Fulltable[[#This Row],[Distance]], Predict[[#All],[Distance (km)]:[Time on current form]], 2, FALSE), NA())</f>
        <v>#N/A</v>
      </c>
      <c r="J4" s="13" t="e">
        <f>IF(ISNUMBER(VLOOKUP(Fulltable[[#This Row],[Distance]], Predict[[#All],[Distance (km)]:[Time on current form]], 3, FALSE)), VLOOKUP(Fulltable[[#This Row],[Distance]], Predict[[#All],[Distance (km)]:[Time on current form]], 3, FALSE), NA())</f>
        <v>#N/A</v>
      </c>
      <c r="N4">
        <f t="array" aca="1" ref="N4:Q4" ca="1">LINEST('Race Predictor'!$H$7:INDIRECT("'Race Predictor'!h"&amp;(7+'Race Predictor'!$A$2-1)), 'Race Predictor'!$C$7:INDIRECT("'Race Predictor'!c"&amp;(7+'Race Predictor'!$A$2-1))^{1,2,3}, FALSE, FALSE)</f>
        <v>-5.900553308922818E-9</v>
      </c>
      <c r="O4">
        <f ca="1"/>
        <v>1.8364445128324512E-5</v>
      </c>
      <c r="P4">
        <f ca="1"/>
        <v>2.8987688866225787E-3</v>
      </c>
      <c r="Q4">
        <f ca="1"/>
        <v>0</v>
      </c>
    </row>
    <row r="5" spans="1:17" x14ac:dyDescent="0.25">
      <c r="A5" s="1">
        <v>0.03</v>
      </c>
      <c r="B5" s="2">
        <f>Fulltable[[#This Row],[Distance]]^2</f>
        <v>8.9999999999999998E-4</v>
      </c>
      <c r="C5">
        <f>Fulltable[[#This Row],[Distance]]^3</f>
        <v>2.6999999999999999E-5</v>
      </c>
      <c r="D5">
        <f>Fulltable[[#This Row],[Distance]]^4</f>
        <v>8.0999999999999997E-7</v>
      </c>
      <c r="E5">
        <f>Fulltable[[#This Row],[Distance]]^5</f>
        <v>2.4299999999999999E-8</v>
      </c>
      <c r="F5" s="13" t="e">
        <f>IF(ISNUMBER(VLOOKUP(Fulltable[[#This Row],[Distance]], PBmetric[[Distance (km)]:[PB (hh:mm:ss)]], 6, FALSE)), VLOOKUP(Fulltable[[#This Row],[Distance]], PBmetric[[Distance (km)]:[PB (hh:mm:ss)]], 6, FALSE), NA())</f>
        <v>#N/A</v>
      </c>
      <c r="G5" s="13">
        <f ca="1">$Q$4+$P$4*Fulltable[[#This Row],[Distance]]+$O$4*Fulltable[[#This Row],[D^2]]+$N$4*Fulltable[[#This Row],[D^3]]</f>
        <v>8.6979594439977895E-5</v>
      </c>
      <c r="H5" s="13">
        <f ca="1">Fulltable[[#This Row],[Forecast]]*(1+AVERAGE(cform[faster (-ve) /
slower (+ve)]))</f>
        <v>9.0051872108579942E-5</v>
      </c>
      <c r="I5" s="13" t="e">
        <f>IF(ISNUMBER(VLOOKUP(Fulltable[[#This Row],[Distance]], Predict[[#All],[Distance (km)]:[Time on current form]], 2, FALSE)), VLOOKUP(Fulltable[[#This Row],[Distance]], Predict[[#All],[Distance (km)]:[Time on current form]], 2, FALSE), NA())</f>
        <v>#N/A</v>
      </c>
      <c r="J5" s="13" t="e">
        <f>IF(ISNUMBER(VLOOKUP(Fulltable[[#This Row],[Distance]], Predict[[#All],[Distance (km)]:[Time on current form]], 3, FALSE)), VLOOKUP(Fulltable[[#This Row],[Distance]], Predict[[#All],[Distance (km)]:[Time on current form]], 3, FALSE), NA())</f>
        <v>#N/A</v>
      </c>
    </row>
    <row r="6" spans="1:17" x14ac:dyDescent="0.25">
      <c r="A6" s="1">
        <v>0.04</v>
      </c>
      <c r="B6" s="2">
        <f>Fulltable[[#This Row],[Distance]]^2</f>
        <v>1.6000000000000001E-3</v>
      </c>
      <c r="C6">
        <f>Fulltable[[#This Row],[Distance]]^3</f>
        <v>6.4000000000000011E-5</v>
      </c>
      <c r="D6">
        <f>Fulltable[[#This Row],[Distance]]^4</f>
        <v>2.5600000000000001E-6</v>
      </c>
      <c r="E6">
        <f>Fulltable[[#This Row],[Distance]]^5</f>
        <v>1.024E-7</v>
      </c>
      <c r="F6" s="13" t="e">
        <f>IF(ISNUMBER(VLOOKUP(Fulltable[[#This Row],[Distance]], PBmetric[[Distance (km)]:[PB (hh:mm:ss)]], 6, FALSE)), VLOOKUP(Fulltable[[#This Row],[Distance]], PBmetric[[Distance (km)]:[PB (hh:mm:ss)]], 6, FALSE), NA())</f>
        <v>#N/A</v>
      </c>
      <c r="G6" s="13">
        <f ca="1">$Q$4+$P$4*Fulltable[[#This Row],[Distance]]+$O$4*Fulltable[[#This Row],[D^2]]+$N$4*Fulltable[[#This Row],[D^3]]</f>
        <v>1.1598013819947305E-4</v>
      </c>
      <c r="H6" s="13">
        <f ca="1">Fulltable[[#This Row],[Forecast]]*(1+AVERAGE(cform[faster (-ve) /
slower (+ve)]))</f>
        <v>1.2007676788469777E-4</v>
      </c>
      <c r="I6" s="13" t="e">
        <f>IF(ISNUMBER(VLOOKUP(Fulltable[[#This Row],[Distance]], Predict[[#All],[Distance (km)]:[Time on current form]], 2, FALSE)), VLOOKUP(Fulltable[[#This Row],[Distance]], Predict[[#All],[Distance (km)]:[Time on current form]], 2, FALSE), NA())</f>
        <v>#N/A</v>
      </c>
      <c r="J6" s="13" t="e">
        <f>IF(ISNUMBER(VLOOKUP(Fulltable[[#This Row],[Distance]], Predict[[#All],[Distance (km)]:[Time on current form]], 3, FALSE)), VLOOKUP(Fulltable[[#This Row],[Distance]], Predict[[#All],[Distance (km)]:[Time on current form]], 3, FALSE), NA())</f>
        <v>#N/A</v>
      </c>
    </row>
    <row r="7" spans="1:17" x14ac:dyDescent="0.25">
      <c r="A7" s="1">
        <v>0.05</v>
      </c>
      <c r="B7" s="2">
        <f>Fulltable[[#This Row],[Distance]]^2</f>
        <v>2.5000000000000005E-3</v>
      </c>
      <c r="C7">
        <f>Fulltable[[#This Row],[Distance]]^3</f>
        <v>1.2500000000000003E-4</v>
      </c>
      <c r="D7">
        <f>Fulltable[[#This Row],[Distance]]^4</f>
        <v>6.2500000000000028E-6</v>
      </c>
      <c r="E7">
        <f>Fulltable[[#This Row],[Distance]]^5</f>
        <v>3.1250000000000018E-7</v>
      </c>
      <c r="F7" s="13" t="e">
        <f>IF(ISNUMBER(VLOOKUP(Fulltable[[#This Row],[Distance]], PBmetric[[Distance (km)]:[PB (hh:mm:ss)]], 6, FALSE)), VLOOKUP(Fulltable[[#This Row],[Distance]], PBmetric[[Distance (km)]:[PB (hh:mm:ss)]], 6, FALSE), NA())</f>
        <v>#N/A</v>
      </c>
      <c r="G7" s="13">
        <f ca="1">$Q$4+$P$4*Fulltable[[#This Row],[Distance]]+$O$4*Fulltable[[#This Row],[D^2]]+$N$4*Fulltable[[#This Row],[D^3]]</f>
        <v>1.4498435470638058E-4</v>
      </c>
      <c r="H7" s="13">
        <f ca="1">Fulltable[[#This Row],[Forecast]]*(1+AVERAGE(cform[faster (-ve) /
slower (+ve)]))</f>
        <v>1.5010546613635479E-4</v>
      </c>
      <c r="I7" s="13" t="e">
        <f>IF(ISNUMBER(VLOOKUP(Fulltable[[#This Row],[Distance]], Predict[[#All],[Distance (km)]:[Time on current form]], 2, FALSE)), VLOOKUP(Fulltable[[#This Row],[Distance]], Predict[[#All],[Distance (km)]:[Time on current form]], 2, FALSE), NA())</f>
        <v>#N/A</v>
      </c>
      <c r="J7" s="13" t="e">
        <f>IF(ISNUMBER(VLOOKUP(Fulltable[[#This Row],[Distance]], Predict[[#All],[Distance (km)]:[Time on current form]], 3, FALSE)), VLOOKUP(Fulltable[[#This Row],[Distance]], Predict[[#All],[Distance (km)]:[Time on current form]], 3, FALSE), NA())</f>
        <v>#N/A</v>
      </c>
    </row>
    <row r="8" spans="1:17" x14ac:dyDescent="0.25">
      <c r="A8" s="1">
        <v>0.06</v>
      </c>
      <c r="B8" s="2">
        <f>Fulltable[[#This Row],[Distance]]^2</f>
        <v>3.5999999999999999E-3</v>
      </c>
      <c r="C8">
        <f>Fulltable[[#This Row],[Distance]]^3</f>
        <v>2.1599999999999999E-4</v>
      </c>
      <c r="D8">
        <f>Fulltable[[#This Row],[Distance]]^4</f>
        <v>1.296E-5</v>
      </c>
      <c r="E8">
        <f>Fulltable[[#This Row],[Distance]]^5</f>
        <v>7.7759999999999997E-7</v>
      </c>
      <c r="F8" s="13" t="e">
        <f>IF(ISNUMBER(VLOOKUP(Fulltable[[#This Row],[Distance]], PBmetric[[Distance (km)]:[PB (hh:mm:ss)]], 6, FALSE)), VLOOKUP(Fulltable[[#This Row],[Distance]], PBmetric[[Distance (km)]:[PB (hh:mm:ss)]], 6, FALSE), NA())</f>
        <v>#N/A</v>
      </c>
      <c r="G8" s="13">
        <f ca="1">$Q$4+$P$4*Fulltable[[#This Row],[Distance]]+$O$4*Fulltable[[#This Row],[D^2]]+$N$4*Fulltable[[#This Row],[D^3]]</f>
        <v>1.7399224392529715E-4</v>
      </c>
      <c r="H8" s="13">
        <f ca="1">Fulltable[[#This Row],[Forecast]]*(1+AVERAGE(cform[faster (-ve) /
slower (+ve)]))</f>
        <v>1.8013796682689713E-4</v>
      </c>
      <c r="I8" s="13" t="e">
        <f>IF(ISNUMBER(VLOOKUP(Fulltable[[#This Row],[Distance]], Predict[[#All],[Distance (km)]:[Time on current form]], 2, FALSE)), VLOOKUP(Fulltable[[#This Row],[Distance]], Predict[[#All],[Distance (km)]:[Time on current form]], 2, FALSE), NA())</f>
        <v>#N/A</v>
      </c>
      <c r="J8" s="13" t="e">
        <f>IF(ISNUMBER(VLOOKUP(Fulltable[[#This Row],[Distance]], Predict[[#All],[Distance (km)]:[Time on current form]], 3, FALSE)), VLOOKUP(Fulltable[[#This Row],[Distance]], Predict[[#All],[Distance (km)]:[Time on current form]], 3, FALSE), NA())</f>
        <v>#N/A</v>
      </c>
      <c r="L8">
        <f>COUNT(PBmetric[[#All],[Distance (km)]])</f>
        <v>15</v>
      </c>
      <c r="M8">
        <f>COUNT(PBmetric[PB (hh:mm:ss)])</f>
        <v>8</v>
      </c>
      <c r="O8">
        <v>102</v>
      </c>
    </row>
    <row r="9" spans="1:17" x14ac:dyDescent="0.25">
      <c r="A9" s="1">
        <v>7.0000000000000007E-2</v>
      </c>
      <c r="B9" s="2">
        <f>Fulltable[[#This Row],[Distance]]^2</f>
        <v>4.9000000000000007E-3</v>
      </c>
      <c r="C9">
        <f>Fulltable[[#This Row],[Distance]]^3</f>
        <v>3.430000000000001E-4</v>
      </c>
      <c r="D9">
        <f>Fulltable[[#This Row],[Distance]]^4</f>
        <v>2.4010000000000006E-5</v>
      </c>
      <c r="E9">
        <f>Fulltable[[#This Row],[Distance]]^5</f>
        <v>1.6807000000000005E-6</v>
      </c>
      <c r="F9" s="13" t="e">
        <f>IF(ISNUMBER(VLOOKUP(Fulltable[[#This Row],[Distance]], PBmetric[[Distance (km)]:[PB (hh:mm:ss)]], 6, FALSE)), VLOOKUP(Fulltable[[#This Row],[Distance]], PBmetric[[Distance (km)]:[PB (hh:mm:ss)]], 6, FALSE), NA())</f>
        <v>#N/A</v>
      </c>
      <c r="G9" s="13">
        <f ca="1">$Q$4+$P$4*Fulltable[[#This Row],[Distance]]+$O$4*Fulltable[[#This Row],[D^2]]+$N$4*Fulltable[[#This Row],[D^3]]</f>
        <v>2.0300380582081952E-4</v>
      </c>
      <c r="H9" s="13">
        <f ca="1">Fulltable[[#This Row],[Forecast]]*(1+AVERAGE(cform[faster (-ve) /
slower (+ve)]))</f>
        <v>2.1017426991967107E-4</v>
      </c>
      <c r="I9" s="13" t="e">
        <f>IF(ISNUMBER(VLOOKUP(Fulltable[[#This Row],[Distance]], Predict[[#All],[Distance (km)]:[Time on current form]], 2, FALSE)), VLOOKUP(Fulltable[[#This Row],[Distance]], Predict[[#All],[Distance (km)]:[Time on current form]], 2, FALSE), NA())</f>
        <v>#N/A</v>
      </c>
      <c r="J9" s="13" t="e">
        <f>IF(ISNUMBER(VLOOKUP(Fulltable[[#This Row],[Distance]], Predict[[#All],[Distance (km)]:[Time on current form]], 3, FALSE)), VLOOKUP(Fulltable[[#This Row],[Distance]], Predict[[#All],[Distance (km)]:[Time on current form]], 3, FALSE), NA())</f>
        <v>#N/A</v>
      </c>
    </row>
    <row r="10" spans="1:17" x14ac:dyDescent="0.25">
      <c r="A10" s="1">
        <v>0.08</v>
      </c>
      <c r="B10" s="2">
        <f>Fulltable[[#This Row],[Distance]]^2</f>
        <v>6.4000000000000003E-3</v>
      </c>
      <c r="C10">
        <f>Fulltable[[#This Row],[Distance]]^3</f>
        <v>5.1200000000000009E-4</v>
      </c>
      <c r="D10">
        <f>Fulltable[[#This Row],[Distance]]^4</f>
        <v>4.0960000000000001E-5</v>
      </c>
      <c r="E10">
        <f>Fulltable[[#This Row],[Distance]]^5</f>
        <v>3.2768000000000001E-6</v>
      </c>
      <c r="F10" s="13" t="e">
        <f>IF(ISNUMBER(VLOOKUP(Fulltable[[#This Row],[Distance]], PBmetric[[Distance (km)]:[PB (hh:mm:ss)]], 6, FALSE)), VLOOKUP(Fulltable[[#This Row],[Distance]], PBmetric[[Distance (km)]:[PB (hh:mm:ss)]], 6, FALSE), NA())</f>
        <v>#N/A</v>
      </c>
      <c r="G10" s="13">
        <f ca="1">$Q$4+$P$4*Fulltable[[#This Row],[Distance]]+$O$4*Fulltable[[#This Row],[D^2]]+$N$4*Fulltable[[#This Row],[D^3]]</f>
        <v>2.3201904035754427E-4</v>
      </c>
      <c r="H10" s="13">
        <f ca="1">Fulltable[[#This Row],[Forecast]]*(1+AVERAGE(cform[faster (-ve) /
slower (+ve)]))</f>
        <v>2.4021437537802268E-4</v>
      </c>
      <c r="I10" s="13" t="e">
        <f>IF(ISNUMBER(VLOOKUP(Fulltable[[#This Row],[Distance]], Predict[[#All],[Distance (km)]:[Time on current form]], 2, FALSE)), VLOOKUP(Fulltable[[#This Row],[Distance]], Predict[[#All],[Distance (km)]:[Time on current form]], 2, FALSE), NA())</f>
        <v>#N/A</v>
      </c>
      <c r="J10" s="13" t="e">
        <f>IF(ISNUMBER(VLOOKUP(Fulltable[[#This Row],[Distance]], Predict[[#All],[Distance (km)]:[Time on current form]], 3, FALSE)), VLOOKUP(Fulltable[[#This Row],[Distance]], Predict[[#All],[Distance (km)]:[Time on current form]], 3, FALSE), NA())</f>
        <v>#N/A</v>
      </c>
      <c r="M10" s="13">
        <f>INDEX(PBmetric[PB (hh:mm:ss)], M8)</f>
        <v>0.1547337962962963</v>
      </c>
    </row>
    <row r="11" spans="1:17" x14ac:dyDescent="0.25">
      <c r="A11" s="1">
        <v>0.09</v>
      </c>
      <c r="B11" s="2">
        <f>Fulltable[[#This Row],[Distance]]^2</f>
        <v>8.0999999999999996E-3</v>
      </c>
      <c r="C11">
        <f>Fulltable[[#This Row],[Distance]]^3</f>
        <v>7.2899999999999994E-4</v>
      </c>
      <c r="D11">
        <f>Fulltable[[#This Row],[Distance]]^4</f>
        <v>6.560999999999999E-5</v>
      </c>
      <c r="E11">
        <f>Fulltable[[#This Row],[Distance]]^5</f>
        <v>5.9048999999999991E-6</v>
      </c>
      <c r="F11" s="13" t="e">
        <f>IF(ISNUMBER(VLOOKUP(Fulltable[[#This Row],[Distance]], PBmetric[[Distance (km)]:[PB (hh:mm:ss)]], 6, FALSE)), VLOOKUP(Fulltable[[#This Row],[Distance]], PBmetric[[Distance (km)]:[PB (hh:mm:ss)]], 6, FALSE), NA())</f>
        <v>#N/A</v>
      </c>
      <c r="G11" s="13">
        <f ca="1">$Q$4+$P$4*Fulltable[[#This Row],[Distance]]+$O$4*Fulltable[[#This Row],[D^2]]+$N$4*Fulltable[[#This Row],[D^3]]</f>
        <v>2.6103794750006814E-4</v>
      </c>
      <c r="H11" s="13">
        <f ca="1">Fulltable[[#This Row],[Forecast]]*(1+AVERAGE(cform[faster (-ve) /
slower (+ve)]))</f>
        <v>2.7025828316529818E-4</v>
      </c>
      <c r="I11" s="13" t="e">
        <f>IF(ISNUMBER(VLOOKUP(Fulltable[[#This Row],[Distance]], Predict[[#All],[Distance (km)]:[Time on current form]], 2, FALSE)), VLOOKUP(Fulltable[[#This Row],[Distance]], Predict[[#All],[Distance (km)]:[Time on current form]], 2, FALSE), NA())</f>
        <v>#N/A</v>
      </c>
      <c r="J11" s="13" t="e">
        <f>IF(ISNUMBER(VLOOKUP(Fulltable[[#This Row],[Distance]], Predict[[#All],[Distance (km)]:[Time on current form]], 3, FALSE)), VLOOKUP(Fulltable[[#This Row],[Distance]], Predict[[#All],[Distance (km)]:[Time on current form]], 3, FALSE), NA())</f>
        <v>#N/A</v>
      </c>
    </row>
    <row r="12" spans="1:17" x14ac:dyDescent="0.25">
      <c r="A12" s="1">
        <v>0.1</v>
      </c>
      <c r="B12" s="2">
        <f>Fulltable[[#This Row],[Distance]]^2</f>
        <v>1.0000000000000002E-2</v>
      </c>
      <c r="C12">
        <f>Fulltable[[#This Row],[Distance]]^3</f>
        <v>1.0000000000000002E-3</v>
      </c>
      <c r="D12">
        <f>Fulltable[[#This Row],[Distance]]^4</f>
        <v>1.0000000000000005E-4</v>
      </c>
      <c r="E12">
        <f>Fulltable[[#This Row],[Distance]]^5</f>
        <v>1.0000000000000006E-5</v>
      </c>
      <c r="F12" s="13" t="e">
        <f>IF(ISNUMBER(VLOOKUP(Fulltable[[#This Row],[Distance]], PBmetric[[Distance (km)]:[PB (hh:mm:ss)]], 6, FALSE)), VLOOKUP(Fulltable[[#This Row],[Distance]], PBmetric[[Distance (km)]:[PB (hh:mm:ss)]], 6, FALSE), NA())</f>
        <v>#N/A</v>
      </c>
      <c r="G12" s="13">
        <f ca="1">$Q$4+$P$4*Fulltable[[#This Row],[Distance]]+$O$4*Fulltable[[#This Row],[D^2]]+$N$4*Fulltable[[#This Row],[D^3]]</f>
        <v>2.9006052721298781E-4</v>
      </c>
      <c r="H12" s="13">
        <f ca="1">Fulltable[[#This Row],[Forecast]]*(1+AVERAGE(cform[faster (-ve) /
slower (+ve)]))</f>
        <v>3.0030599324484375E-4</v>
      </c>
      <c r="I12" s="13" t="e">
        <f>IF(ISNUMBER(VLOOKUP(Fulltable[[#This Row],[Distance]], Predict[[#All],[Distance (km)]:[Time on current form]], 2, FALSE)), VLOOKUP(Fulltable[[#This Row],[Distance]], Predict[[#All],[Distance (km)]:[Time on current form]], 2, FALSE), NA())</f>
        <v>#N/A</v>
      </c>
      <c r="J12" s="13" t="e">
        <f>IF(ISNUMBER(VLOOKUP(Fulltable[[#This Row],[Distance]], Predict[[#All],[Distance (km)]:[Time on current form]], 3, FALSE)), VLOOKUP(Fulltable[[#This Row],[Distance]], Predict[[#All],[Distance (km)]:[Time on current form]], 3, FALSE), NA())</f>
        <v>#N/A</v>
      </c>
      <c r="M12" s="13">
        <f>F102</f>
        <v>2.7546296296296294E-3</v>
      </c>
    </row>
    <row r="13" spans="1:17" x14ac:dyDescent="0.25">
      <c r="A13" s="1">
        <v>0.11</v>
      </c>
      <c r="B13" s="2">
        <f>Fulltable[[#This Row],[Distance]]^2</f>
        <v>1.21E-2</v>
      </c>
      <c r="C13">
        <f>Fulltable[[#This Row],[Distance]]^3</f>
        <v>1.3309999999999999E-3</v>
      </c>
      <c r="D13">
        <f>Fulltable[[#This Row],[Distance]]^4</f>
        <v>1.4641E-4</v>
      </c>
      <c r="E13">
        <f>Fulltable[[#This Row],[Distance]]^5</f>
        <v>1.6105099999999999E-5</v>
      </c>
      <c r="F13" s="13" t="e">
        <f>IF(ISNUMBER(VLOOKUP(Fulltable[[#This Row],[Distance]], PBmetric[[Distance (km)]:[PB (hh:mm:ss)]], 6, FALSE)), VLOOKUP(Fulltable[[#This Row],[Distance]], PBmetric[[Distance (km)]:[PB (hh:mm:ss)]], 6, FALSE), NA())</f>
        <v>#N/A</v>
      </c>
      <c r="G13" s="13">
        <f ca="1">$Q$4+$P$4*Fulltable[[#This Row],[Distance]]+$O$4*Fulltable[[#This Row],[D^2]]+$N$4*Fulltable[[#This Row],[D^3]]</f>
        <v>3.1908677946089991E-4</v>
      </c>
      <c r="H13" s="13">
        <f ca="1">Fulltable[[#This Row],[Forecast]]*(1+AVERAGE(cform[faster (-ve) /
slower (+ve)]))</f>
        <v>3.3035750558000552E-4</v>
      </c>
      <c r="I13" s="13" t="e">
        <f>IF(ISNUMBER(VLOOKUP(Fulltable[[#This Row],[Distance]], Predict[[#All],[Distance (km)]:[Time on current form]], 2, FALSE)), VLOOKUP(Fulltable[[#This Row],[Distance]], Predict[[#All],[Distance (km)]:[Time on current form]], 2, FALSE), NA())</f>
        <v>#N/A</v>
      </c>
      <c r="J13" s="13" t="e">
        <f>IF(ISNUMBER(VLOOKUP(Fulltable[[#This Row],[Distance]], Predict[[#All],[Distance (km)]:[Time on current form]], 3, FALSE)), VLOOKUP(Fulltable[[#This Row],[Distance]], Predict[[#All],[Distance (km)]:[Time on current form]], 3, FALSE), NA())</f>
        <v>#N/A</v>
      </c>
      <c r="M13" s="14">
        <f ca="1">INDIRECT("F"&amp;($O$8))</f>
        <v>2.7546296296296294E-3</v>
      </c>
    </row>
    <row r="14" spans="1:17" x14ac:dyDescent="0.25">
      <c r="A14" s="1">
        <v>0.12</v>
      </c>
      <c r="B14" s="2">
        <f>Fulltable[[#This Row],[Distance]]^2</f>
        <v>1.44E-2</v>
      </c>
      <c r="C14">
        <f>Fulltable[[#This Row],[Distance]]^3</f>
        <v>1.7279999999999999E-3</v>
      </c>
      <c r="D14">
        <f>Fulltable[[#This Row],[Distance]]^4</f>
        <v>2.0735999999999999E-4</v>
      </c>
      <c r="E14">
        <f>Fulltable[[#This Row],[Distance]]^5</f>
        <v>2.4883199999999999E-5</v>
      </c>
      <c r="F14" s="13" t="e">
        <f>IF(ISNUMBER(VLOOKUP(Fulltable[[#This Row],[Distance]], PBmetric[[Distance (km)]:[PB (hh:mm:ss)]], 6, FALSE)), VLOOKUP(Fulltable[[#This Row],[Distance]], PBmetric[[Distance (km)]:[PB (hh:mm:ss)]], 6, FALSE), NA())</f>
        <v>#N/A</v>
      </c>
      <c r="G14" s="13">
        <f ca="1">$Q$4+$P$4*Fulltable[[#This Row],[Distance]]+$O$4*Fulltable[[#This Row],[D^2]]+$N$4*Fulltable[[#This Row],[D^3]]</f>
        <v>3.4811670420840121E-4</v>
      </c>
      <c r="H14" s="13">
        <f ca="1">Fulltable[[#This Row],[Forecast]]*(1+AVERAGE(cform[faster (-ve) /
slower (+ve)]))</f>
        <v>3.6041282013412967E-4</v>
      </c>
      <c r="I14" s="13" t="e">
        <f>IF(ISNUMBER(VLOOKUP(Fulltable[[#This Row],[Distance]], Predict[[#All],[Distance (km)]:[Time on current form]], 2, FALSE)), VLOOKUP(Fulltable[[#This Row],[Distance]], Predict[[#All],[Distance (km)]:[Time on current form]], 2, FALSE), NA())</f>
        <v>#N/A</v>
      </c>
      <c r="J14" s="13" t="e">
        <f>IF(ISNUMBER(VLOOKUP(Fulltable[[#This Row],[Distance]], Predict[[#All],[Distance (km)]:[Time on current form]], 3, FALSE)), VLOOKUP(Fulltable[[#This Row],[Distance]], Predict[[#All],[Distance (km)]:[Time on current form]], 3, FALSE), NA())</f>
        <v>#N/A</v>
      </c>
    </row>
    <row r="15" spans="1:17" x14ac:dyDescent="0.25">
      <c r="A15" s="1">
        <v>0.13</v>
      </c>
      <c r="B15" s="2">
        <f>Fulltable[[#This Row],[Distance]]^2</f>
        <v>1.6900000000000002E-2</v>
      </c>
      <c r="C15">
        <f>Fulltable[[#This Row],[Distance]]^3</f>
        <v>2.1970000000000002E-3</v>
      </c>
      <c r="D15">
        <f>Fulltable[[#This Row],[Distance]]^4</f>
        <v>2.8561000000000005E-4</v>
      </c>
      <c r="E15">
        <f>Fulltable[[#This Row],[Distance]]^5</f>
        <v>3.7129300000000011E-5</v>
      </c>
      <c r="F15" s="13" t="e">
        <f>IF(ISNUMBER(VLOOKUP(Fulltable[[#This Row],[Distance]], PBmetric[[Distance (km)]:[PB (hh:mm:ss)]], 6, FALSE)), VLOOKUP(Fulltable[[#This Row],[Distance]], PBmetric[[Distance (km)]:[PB (hh:mm:ss)]], 6, FALSE), NA())</f>
        <v>#N/A</v>
      </c>
      <c r="G15" s="13">
        <f ca="1">$Q$4+$P$4*Fulltable[[#This Row],[Distance]]+$O$4*Fulltable[[#This Row],[D^2]]+$N$4*Fulltable[[#This Row],[D^3]]</f>
        <v>3.771503014200883E-4</v>
      </c>
      <c r="H15" s="13">
        <f ca="1">Fulltable[[#This Row],[Forecast]]*(1+AVERAGE(cform[faster (-ve) /
slower (+ve)]))</f>
        <v>3.9047193687056239E-4</v>
      </c>
      <c r="I15" s="13" t="e">
        <f>IF(ISNUMBER(VLOOKUP(Fulltable[[#This Row],[Distance]], Predict[[#All],[Distance (km)]:[Time on current form]], 2, FALSE)), VLOOKUP(Fulltable[[#This Row],[Distance]], Predict[[#All],[Distance (km)]:[Time on current form]], 2, FALSE), NA())</f>
        <v>#N/A</v>
      </c>
      <c r="J15" s="13" t="e">
        <f>IF(ISNUMBER(VLOOKUP(Fulltable[[#This Row],[Distance]], Predict[[#All],[Distance (km)]:[Time on current form]], 3, FALSE)), VLOOKUP(Fulltable[[#This Row],[Distance]], Predict[[#All],[Distance (km)]:[Time on current form]], 3, FALSE), NA())</f>
        <v>#N/A</v>
      </c>
    </row>
    <row r="16" spans="1:17" x14ac:dyDescent="0.25">
      <c r="A16" s="1">
        <v>0.14000000000000001</v>
      </c>
      <c r="B16" s="2">
        <f>Fulltable[[#This Row],[Distance]]^2</f>
        <v>1.9600000000000003E-2</v>
      </c>
      <c r="C16">
        <f>Fulltable[[#This Row],[Distance]]^3</f>
        <v>2.7440000000000008E-3</v>
      </c>
      <c r="D16">
        <f>Fulltable[[#This Row],[Distance]]^4</f>
        <v>3.8416000000000009E-4</v>
      </c>
      <c r="E16">
        <f>Fulltable[[#This Row],[Distance]]^5</f>
        <v>5.3782400000000016E-5</v>
      </c>
      <c r="F16" s="13" t="e">
        <f>IF(ISNUMBER(VLOOKUP(Fulltable[[#This Row],[Distance]], PBmetric[[Distance (km)]:[PB (hh:mm:ss)]], 6, FALSE)), VLOOKUP(Fulltable[[#This Row],[Distance]], PBmetric[[Distance (km)]:[PB (hh:mm:ss)]], 6, FALSE), NA())</f>
        <v>#N/A</v>
      </c>
      <c r="G16" s="13">
        <f ca="1">$Q$4+$P$4*Fulltable[[#This Row],[Distance]]+$O$4*Fulltable[[#This Row],[D^2]]+$N$4*Fulltable[[#This Row],[D^3]]</f>
        <v>4.0618757106055796E-4</v>
      </c>
      <c r="H16" s="13">
        <f ca="1">Fulltable[[#This Row],[Forecast]]*(1+AVERAGE(cform[faster (-ve) /
slower (+ve)]))</f>
        <v>4.2053485575264992E-4</v>
      </c>
      <c r="I16" s="13" t="e">
        <f>IF(ISNUMBER(VLOOKUP(Fulltable[[#This Row],[Distance]], Predict[[#All],[Distance (km)]:[Time on current form]], 2, FALSE)), VLOOKUP(Fulltable[[#This Row],[Distance]], Predict[[#All],[Distance (km)]:[Time on current form]], 2, FALSE), NA())</f>
        <v>#N/A</v>
      </c>
      <c r="J16" s="13" t="e">
        <f>IF(ISNUMBER(VLOOKUP(Fulltable[[#This Row],[Distance]], Predict[[#All],[Distance (km)]:[Time on current form]], 3, FALSE)), VLOOKUP(Fulltable[[#This Row],[Distance]], Predict[[#All],[Distance (km)]:[Time on current form]], 3, FALSE), NA())</f>
        <v>#N/A</v>
      </c>
      <c r="M16" t="e">
        <f>#REF!</f>
        <v>#REF!</v>
      </c>
    </row>
    <row r="17" spans="1:14" x14ac:dyDescent="0.25">
      <c r="A17" s="1">
        <v>0.15</v>
      </c>
      <c r="B17" s="2">
        <f>Fulltable[[#This Row],[Distance]]^2</f>
        <v>2.2499999999999999E-2</v>
      </c>
      <c r="C17">
        <f>Fulltable[[#This Row],[Distance]]^3</f>
        <v>3.375E-3</v>
      </c>
      <c r="D17">
        <f>Fulltable[[#This Row],[Distance]]^4</f>
        <v>5.0624999999999997E-4</v>
      </c>
      <c r="E17">
        <f>Fulltable[[#This Row],[Distance]]^5</f>
        <v>7.5937499999999996E-5</v>
      </c>
      <c r="F17" s="13" t="e">
        <f>IF(ISNUMBER(VLOOKUP(Fulltable[[#This Row],[Distance]], PBmetric[[Distance (km)]:[PB (hh:mm:ss)]], 6, FALSE)), VLOOKUP(Fulltable[[#This Row],[Distance]], PBmetric[[Distance (km)]:[PB (hh:mm:ss)]], 6, FALSE), NA())</f>
        <v>#N/A</v>
      </c>
      <c r="G17" s="13">
        <f ca="1">$Q$4+$P$4*Fulltable[[#This Row],[Distance]]+$O$4*Fulltable[[#This Row],[D^2]]+$N$4*Fulltable[[#This Row],[D^3]]</f>
        <v>4.3522851309440666E-4</v>
      </c>
      <c r="H17" s="13">
        <f ca="1">Fulltable[[#This Row],[Forecast]]*(1+AVERAGE(cform[faster (-ve) /
slower (+ve)]))</f>
        <v>4.5060157674373818E-4</v>
      </c>
      <c r="I17" s="13" t="e">
        <f>IF(ISNUMBER(VLOOKUP(Fulltable[[#This Row],[Distance]], Predict[[#All],[Distance (km)]:[Time on current form]], 2, FALSE)), VLOOKUP(Fulltable[[#This Row],[Distance]], Predict[[#All],[Distance (km)]:[Time on current form]], 2, FALSE), NA())</f>
        <v>#N/A</v>
      </c>
      <c r="J17" s="13" t="e">
        <f>IF(ISNUMBER(VLOOKUP(Fulltable[[#This Row],[Distance]], Predict[[#All],[Distance (km)]:[Time on current form]], 3, FALSE)), VLOOKUP(Fulltable[[#This Row],[Distance]], Predict[[#All],[Distance (km)]:[Time on current form]], 3, FALSE), NA())</f>
        <v>#N/A</v>
      </c>
    </row>
    <row r="18" spans="1:14" x14ac:dyDescent="0.25">
      <c r="A18" s="1">
        <v>0.16</v>
      </c>
      <c r="B18" s="2">
        <f>Fulltable[[#This Row],[Distance]]^2</f>
        <v>2.5600000000000001E-2</v>
      </c>
      <c r="C18">
        <f>Fulltable[[#This Row],[Distance]]^3</f>
        <v>4.0960000000000007E-3</v>
      </c>
      <c r="D18">
        <f>Fulltable[[#This Row],[Distance]]^4</f>
        <v>6.5536000000000001E-4</v>
      </c>
      <c r="E18">
        <f>Fulltable[[#This Row],[Distance]]^5</f>
        <v>1.048576E-4</v>
      </c>
      <c r="F18" s="13" t="e">
        <f>IF(ISNUMBER(VLOOKUP(Fulltable[[#This Row],[Distance]], PBmetric[[Distance (km)]:[PB (hh:mm:ss)]], 6, FALSE)), VLOOKUP(Fulltable[[#This Row],[Distance]], PBmetric[[Distance (km)]:[PB (hh:mm:ss)]], 6, FALSE), NA())</f>
        <v>#N/A</v>
      </c>
      <c r="G18" s="13">
        <f ca="1">$Q$4+$P$4*Fulltable[[#This Row],[Distance]]+$O$4*Fulltable[[#This Row],[D^2]]+$N$4*Fulltable[[#This Row],[D^3]]</f>
        <v>4.6427312748623133E-4</v>
      </c>
      <c r="H18" s="13">
        <f ca="1">Fulltable[[#This Row],[Forecast]]*(1+AVERAGE(cform[faster (-ve) /
slower (+ve)]))</f>
        <v>4.8067209980717362E-4</v>
      </c>
      <c r="I18" s="13" t="e">
        <f>IF(ISNUMBER(VLOOKUP(Fulltable[[#This Row],[Distance]], Predict[[#All],[Distance (km)]:[Time on current form]], 2, FALSE)), VLOOKUP(Fulltable[[#This Row],[Distance]], Predict[[#All],[Distance (km)]:[Time on current form]], 2, FALSE), NA())</f>
        <v>#N/A</v>
      </c>
      <c r="J18" s="13" t="e">
        <f>IF(ISNUMBER(VLOOKUP(Fulltable[[#This Row],[Distance]], Predict[[#All],[Distance (km)]:[Time on current form]], 3, FALSE)), VLOOKUP(Fulltable[[#This Row],[Distance]], Predict[[#All],[Distance (km)]:[Time on current form]], 3, FALSE), NA())</f>
        <v>#N/A</v>
      </c>
    </row>
    <row r="19" spans="1:14" x14ac:dyDescent="0.25">
      <c r="A19" s="1">
        <v>0.17</v>
      </c>
      <c r="B19" s="2">
        <f>Fulltable[[#This Row],[Distance]]^2</f>
        <v>2.8900000000000006E-2</v>
      </c>
      <c r="C19">
        <f>Fulltable[[#This Row],[Distance]]^3</f>
        <v>4.9130000000000016E-3</v>
      </c>
      <c r="D19">
        <f>Fulltable[[#This Row],[Distance]]^4</f>
        <v>8.3521000000000029E-4</v>
      </c>
      <c r="E19">
        <f>Fulltable[[#This Row],[Distance]]^5</f>
        <v>1.4198570000000007E-4</v>
      </c>
      <c r="F19" s="13" t="e">
        <f>IF(ISNUMBER(VLOOKUP(Fulltable[[#This Row],[Distance]], PBmetric[[Distance (km)]:[PB (hh:mm:ss)]], 6, FALSE)), VLOOKUP(Fulltable[[#This Row],[Distance]], PBmetric[[Distance (km)]:[PB (hh:mm:ss)]], 6, FALSE), NA())</f>
        <v>#N/A</v>
      </c>
      <c r="G19" s="13">
        <f ca="1">$Q$4+$P$4*Fulltable[[#This Row],[Distance]]+$O$4*Fulltable[[#This Row],[D^2]]+$N$4*Fulltable[[#This Row],[D^3]]</f>
        <v>4.9332141420062856E-4</v>
      </c>
      <c r="H19" s="13">
        <f ca="1">Fulltable[[#This Row],[Forecast]]*(1+AVERAGE(cform[faster (-ve) /
slower (+ve)]))</f>
        <v>5.1074642490630227E-4</v>
      </c>
      <c r="I19" s="13" t="e">
        <f>IF(ISNUMBER(VLOOKUP(Fulltable[[#This Row],[Distance]], Predict[[#All],[Distance (km)]:[Time on current form]], 2, FALSE)), VLOOKUP(Fulltable[[#This Row],[Distance]], Predict[[#All],[Distance (km)]:[Time on current form]], 2, FALSE), NA())</f>
        <v>#N/A</v>
      </c>
      <c r="J19" s="13" t="e">
        <f>IF(ISNUMBER(VLOOKUP(Fulltable[[#This Row],[Distance]], Predict[[#All],[Distance (km)]:[Time on current form]], 3, FALSE)), VLOOKUP(Fulltable[[#This Row],[Distance]], Predict[[#All],[Distance (km)]:[Time on current form]], 3, FALSE), NA())</f>
        <v>#N/A</v>
      </c>
    </row>
    <row r="20" spans="1:14" x14ac:dyDescent="0.25">
      <c r="A20" s="1">
        <v>0.18</v>
      </c>
      <c r="B20" s="2">
        <f>Fulltable[[#This Row],[Distance]]^2</f>
        <v>3.2399999999999998E-2</v>
      </c>
      <c r="C20">
        <f>Fulltable[[#This Row],[Distance]]^3</f>
        <v>5.8319999999999995E-3</v>
      </c>
      <c r="D20">
        <f>Fulltable[[#This Row],[Distance]]^4</f>
        <v>1.0497599999999998E-3</v>
      </c>
      <c r="E20">
        <f>Fulltable[[#This Row],[Distance]]^5</f>
        <v>1.8895679999999997E-4</v>
      </c>
      <c r="F20" s="13" t="e">
        <f>IF(ISNUMBER(VLOOKUP(Fulltable[[#This Row],[Distance]], PBmetric[[Distance (km)]:[PB (hh:mm:ss)]], 6, FALSE)), VLOOKUP(Fulltable[[#This Row],[Distance]], PBmetric[[Distance (km)]:[PB (hh:mm:ss)]], 6, FALSE), NA())</f>
        <v>#N/A</v>
      </c>
      <c r="G20" s="13">
        <f ca="1">$Q$4+$P$4*Fulltable[[#This Row],[Distance]]+$O$4*Fulltable[[#This Row],[D^2]]+$N$4*Fulltable[[#This Row],[D^3]]</f>
        <v>5.2237337320219497E-4</v>
      </c>
      <c r="H20" s="13">
        <f ca="1">Fulltable[[#This Row],[Forecast]]*(1+AVERAGE(cform[faster (-ve) /
slower (+ve)]))</f>
        <v>5.4082455200447032E-4</v>
      </c>
      <c r="I20" s="13" t="e">
        <f>IF(ISNUMBER(VLOOKUP(Fulltable[[#This Row],[Distance]], Predict[[#All],[Distance (km)]:[Time on current form]], 2, FALSE)), VLOOKUP(Fulltable[[#This Row],[Distance]], Predict[[#All],[Distance (km)]:[Time on current form]], 2, FALSE), NA())</f>
        <v>#N/A</v>
      </c>
      <c r="J20" s="13" t="e">
        <f>IF(ISNUMBER(VLOOKUP(Fulltable[[#This Row],[Distance]], Predict[[#All],[Distance (km)]:[Time on current form]], 3, FALSE)), VLOOKUP(Fulltable[[#This Row],[Distance]], Predict[[#All],[Distance (km)]:[Time on current form]], 3, FALSE), NA())</f>
        <v>#N/A</v>
      </c>
      <c r="N20" t="e">
        <f ca="1">INDIRECT("try 3"&amp;"!"&amp;"f"&amp;(4+'Race Predictor'!A2-1))</f>
        <v>#REF!</v>
      </c>
    </row>
    <row r="21" spans="1:14" x14ac:dyDescent="0.25">
      <c r="A21" s="1">
        <v>0.19</v>
      </c>
      <c r="B21" s="2">
        <f>Fulltable[[#This Row],[Distance]]^2</f>
        <v>3.61E-2</v>
      </c>
      <c r="C21">
        <f>Fulltable[[#This Row],[Distance]]^3</f>
        <v>6.8590000000000005E-3</v>
      </c>
      <c r="D21">
        <f>Fulltable[[#This Row],[Distance]]^4</f>
        <v>1.30321E-3</v>
      </c>
      <c r="E21">
        <f>Fulltable[[#This Row],[Distance]]^5</f>
        <v>2.4760990000000002E-4</v>
      </c>
      <c r="F21" s="13" t="e">
        <f>IF(ISNUMBER(VLOOKUP(Fulltable[[#This Row],[Distance]], PBmetric[[Distance (km)]:[PB (hh:mm:ss)]], 6, FALSE)), VLOOKUP(Fulltable[[#This Row],[Distance]], PBmetric[[Distance (km)]:[PB (hh:mm:ss)]], 6, FALSE), NA())</f>
        <v>#N/A</v>
      </c>
      <c r="G21" s="13">
        <f ca="1">$Q$4+$P$4*Fulltable[[#This Row],[Distance]]+$O$4*Fulltable[[#This Row],[D^2]]+$N$4*Fulltable[[#This Row],[D^3]]</f>
        <v>5.5142900445552729E-4</v>
      </c>
      <c r="H21" s="13">
        <f ca="1">Fulltable[[#This Row],[Forecast]]*(1+AVERAGE(cform[faster (-ve) /
slower (+ve)]))</f>
        <v>5.7090648106502401E-4</v>
      </c>
      <c r="I21" s="13" t="e">
        <f>IF(ISNUMBER(VLOOKUP(Fulltable[[#This Row],[Distance]], Predict[[#All],[Distance (km)]:[Time on current form]], 2, FALSE)), VLOOKUP(Fulltable[[#This Row],[Distance]], Predict[[#All],[Distance (km)]:[Time on current form]], 2, FALSE), NA())</f>
        <v>#N/A</v>
      </c>
      <c r="J21" s="13" t="e">
        <f>IF(ISNUMBER(VLOOKUP(Fulltable[[#This Row],[Distance]], Predict[[#All],[Distance (km)]:[Time on current form]], 3, FALSE)), VLOOKUP(Fulltable[[#This Row],[Distance]], Predict[[#All],[Distance (km)]:[Time on current form]], 3, FALSE), NA())</f>
        <v>#N/A</v>
      </c>
    </row>
    <row r="22" spans="1:14" x14ac:dyDescent="0.25">
      <c r="A22" s="1">
        <v>0.2</v>
      </c>
      <c r="B22" s="2">
        <f>Fulltable[[#This Row],[Distance]]^2</f>
        <v>4.0000000000000008E-2</v>
      </c>
      <c r="C22">
        <f>Fulltable[[#This Row],[Distance]]^3</f>
        <v>8.0000000000000019E-3</v>
      </c>
      <c r="D22">
        <f>Fulltable[[#This Row],[Distance]]^4</f>
        <v>1.6000000000000007E-3</v>
      </c>
      <c r="E22">
        <f>Fulltable[[#This Row],[Distance]]^5</f>
        <v>3.2000000000000019E-4</v>
      </c>
      <c r="F22" s="13" t="e">
        <f>IF(ISNUMBER(VLOOKUP(Fulltable[[#This Row],[Distance]], PBmetric[[Distance (km)]:[PB (hh:mm:ss)]], 6, FALSE)), VLOOKUP(Fulltable[[#This Row],[Distance]], PBmetric[[Distance (km)]:[PB (hh:mm:ss)]], 6, FALSE), NA())</f>
        <v>#N/A</v>
      </c>
      <c r="G22" s="13">
        <f ca="1">$Q$4+$P$4*Fulltable[[#This Row],[Distance]]+$O$4*Fulltable[[#This Row],[D^2]]+$N$4*Fulltable[[#This Row],[D^3]]</f>
        <v>5.8048830792522231E-4</v>
      </c>
      <c r="H22" s="13">
        <f ca="1">Fulltable[[#This Row],[Forecast]]*(1+AVERAGE(cform[faster (-ve) /
slower (+ve)]))</f>
        <v>6.0099221205130952E-4</v>
      </c>
      <c r="I22" s="13" t="e">
        <f>IF(ISNUMBER(VLOOKUP(Fulltable[[#This Row],[Distance]], Predict[[#All],[Distance (km)]:[Time on current form]], 2, FALSE)), VLOOKUP(Fulltable[[#This Row],[Distance]], Predict[[#All],[Distance (km)]:[Time on current form]], 2, FALSE), NA())</f>
        <v>#N/A</v>
      </c>
      <c r="J22" s="13" t="e">
        <f>IF(ISNUMBER(VLOOKUP(Fulltable[[#This Row],[Distance]], Predict[[#All],[Distance (km)]:[Time on current form]], 3, FALSE)), VLOOKUP(Fulltable[[#This Row],[Distance]], Predict[[#All],[Distance (km)]:[Time on current form]], 3, FALSE), NA())</f>
        <v>#N/A</v>
      </c>
    </row>
    <row r="23" spans="1:14" x14ac:dyDescent="0.25">
      <c r="A23" s="1">
        <v>0.21</v>
      </c>
      <c r="B23" s="2">
        <f>Fulltable[[#This Row],[Distance]]^2</f>
        <v>4.4099999999999993E-2</v>
      </c>
      <c r="C23">
        <f>Fulltable[[#This Row],[Distance]]^3</f>
        <v>9.2609999999999984E-3</v>
      </c>
      <c r="D23">
        <f>Fulltable[[#This Row],[Distance]]^4</f>
        <v>1.9448099999999995E-3</v>
      </c>
      <c r="E23">
        <f>Fulltable[[#This Row],[Distance]]^5</f>
        <v>4.0841009999999987E-4</v>
      </c>
      <c r="F23" s="13" t="e">
        <f>IF(ISNUMBER(VLOOKUP(Fulltable[[#This Row],[Distance]], PBmetric[[Distance (km)]:[PB (hh:mm:ss)]], 6, FALSE)), VLOOKUP(Fulltable[[#This Row],[Distance]], PBmetric[[Distance (km)]:[PB (hh:mm:ss)]], 6, FALSE), NA())</f>
        <v>#N/A</v>
      </c>
      <c r="G23" s="13">
        <f ca="1">$Q$4+$P$4*Fulltable[[#This Row],[Distance]]+$O$4*Fulltable[[#This Row],[D^2]]+$N$4*Fulltable[[#This Row],[D^3]]</f>
        <v>6.0955128357587638E-4</v>
      </c>
      <c r="H23" s="13">
        <f ca="1">Fulltable[[#This Row],[Forecast]]*(1+AVERAGE(cform[faster (-ve) /
slower (+ve)]))</f>
        <v>6.3108174492667267E-4</v>
      </c>
      <c r="I23" s="13" t="e">
        <f>IF(ISNUMBER(VLOOKUP(Fulltable[[#This Row],[Distance]], Predict[[#All],[Distance (km)]:[Time on current form]], 2, FALSE)), VLOOKUP(Fulltable[[#This Row],[Distance]], Predict[[#All],[Distance (km)]:[Time on current form]], 2, FALSE), NA())</f>
        <v>#N/A</v>
      </c>
      <c r="J23" s="13" t="e">
        <f>IF(ISNUMBER(VLOOKUP(Fulltable[[#This Row],[Distance]], Predict[[#All],[Distance (km)]:[Time on current form]], 3, FALSE)), VLOOKUP(Fulltable[[#This Row],[Distance]], Predict[[#All],[Distance (km)]:[Time on current form]], 3, FALSE), NA())</f>
        <v>#N/A</v>
      </c>
    </row>
    <row r="24" spans="1:14" x14ac:dyDescent="0.25">
      <c r="A24" s="1">
        <v>0.22</v>
      </c>
      <c r="B24" s="2">
        <f>Fulltable[[#This Row],[Distance]]^2</f>
        <v>4.8399999999999999E-2</v>
      </c>
      <c r="C24">
        <f>Fulltable[[#This Row],[Distance]]^3</f>
        <v>1.0647999999999999E-2</v>
      </c>
      <c r="D24">
        <f>Fulltable[[#This Row],[Distance]]^4</f>
        <v>2.34256E-3</v>
      </c>
      <c r="E24">
        <f>Fulltable[[#This Row],[Distance]]^5</f>
        <v>5.1536319999999998E-4</v>
      </c>
      <c r="F24" s="13" t="e">
        <f>IF(ISNUMBER(VLOOKUP(Fulltable[[#This Row],[Distance]], PBmetric[[Distance (km)]:[PB (hh:mm:ss)]], 6, FALSE)), VLOOKUP(Fulltable[[#This Row],[Distance]], PBmetric[[Distance (km)]:[PB (hh:mm:ss)]], 6, FALSE), NA())</f>
        <v>#N/A</v>
      </c>
      <c r="G24" s="13">
        <f ca="1">$Q$4+$P$4*Fulltable[[#This Row],[Distance]]+$O$4*Fulltable[[#This Row],[D^2]]+$N$4*Fulltable[[#This Row],[D^3]]</f>
        <v>6.3861793137208662E-4</v>
      </c>
      <c r="H24" s="13">
        <f ca="1">Fulltable[[#This Row],[Forecast]]*(1+AVERAGE(cform[faster (-ve) /
slower (+ve)]))</f>
        <v>6.6117507965446018E-4</v>
      </c>
      <c r="I24" s="13" t="e">
        <f>IF(ISNUMBER(VLOOKUP(Fulltable[[#This Row],[Distance]], Predict[[#All],[Distance (km)]:[Time on current form]], 2, FALSE)), VLOOKUP(Fulltable[[#This Row],[Distance]], Predict[[#All],[Distance (km)]:[Time on current form]], 2, FALSE), NA())</f>
        <v>#N/A</v>
      </c>
      <c r="J24" s="13" t="e">
        <f>IF(ISNUMBER(VLOOKUP(Fulltable[[#This Row],[Distance]], Predict[[#All],[Distance (km)]:[Time on current form]], 3, FALSE)), VLOOKUP(Fulltable[[#This Row],[Distance]], Predict[[#All],[Distance (km)]:[Time on current form]], 3, FALSE), NA())</f>
        <v>#N/A</v>
      </c>
    </row>
    <row r="25" spans="1:14" x14ac:dyDescent="0.25">
      <c r="A25" s="1">
        <v>0.23</v>
      </c>
      <c r="B25" s="2">
        <f>Fulltable[[#This Row],[Distance]]^2</f>
        <v>5.2900000000000003E-2</v>
      </c>
      <c r="C25">
        <f>Fulltable[[#This Row],[Distance]]^3</f>
        <v>1.2167000000000001E-2</v>
      </c>
      <c r="D25">
        <f>Fulltable[[#This Row],[Distance]]^4</f>
        <v>2.7984100000000003E-3</v>
      </c>
      <c r="E25">
        <f>Fulltable[[#This Row],[Distance]]^5</f>
        <v>6.4363430000000013E-4</v>
      </c>
      <c r="F25" s="13" t="e">
        <f>IF(ISNUMBER(VLOOKUP(Fulltable[[#This Row],[Distance]], PBmetric[[Distance (km)]:[PB (hh:mm:ss)]], 6, FALSE)), VLOOKUP(Fulltable[[#This Row],[Distance]], PBmetric[[Distance (km)]:[PB (hh:mm:ss)]], 6, FALSE), NA())</f>
        <v>#N/A</v>
      </c>
      <c r="G25" s="13">
        <f ca="1">$Q$4+$P$4*Fulltable[[#This Row],[Distance]]+$O$4*Fulltable[[#This Row],[D^2]]+$N$4*Fulltable[[#This Row],[D^3]]</f>
        <v>6.6768825127844938E-4</v>
      </c>
      <c r="H25" s="13">
        <f ca="1">Fulltable[[#This Row],[Forecast]]*(1+AVERAGE(cform[faster (-ve) /
slower (+ve)]))</f>
        <v>6.9127221619801787E-4</v>
      </c>
      <c r="I25" s="13" t="e">
        <f>IF(ISNUMBER(VLOOKUP(Fulltable[[#This Row],[Distance]], Predict[[#All],[Distance (km)]:[Time on current form]], 2, FALSE)), VLOOKUP(Fulltable[[#This Row],[Distance]], Predict[[#All],[Distance (km)]:[Time on current form]], 2, FALSE), NA())</f>
        <v>#N/A</v>
      </c>
      <c r="J25" s="13" t="e">
        <f>IF(ISNUMBER(VLOOKUP(Fulltable[[#This Row],[Distance]], Predict[[#All],[Distance (km)]:[Time on current form]], 3, FALSE)), VLOOKUP(Fulltable[[#This Row],[Distance]], Predict[[#All],[Distance (km)]:[Time on current form]], 3, FALSE), NA())</f>
        <v>#N/A</v>
      </c>
    </row>
    <row r="26" spans="1:14" x14ac:dyDescent="0.25">
      <c r="A26" s="1">
        <v>0.24</v>
      </c>
      <c r="B26" s="2">
        <f>Fulltable[[#This Row],[Distance]]^2</f>
        <v>5.7599999999999998E-2</v>
      </c>
      <c r="C26">
        <f>Fulltable[[#This Row],[Distance]]^3</f>
        <v>1.3823999999999999E-2</v>
      </c>
      <c r="D26">
        <f>Fulltable[[#This Row],[Distance]]^4</f>
        <v>3.3177599999999999E-3</v>
      </c>
      <c r="E26">
        <f>Fulltable[[#This Row],[Distance]]^5</f>
        <v>7.9626239999999997E-4</v>
      </c>
      <c r="F26" s="13" t="e">
        <f>IF(ISNUMBER(VLOOKUP(Fulltable[[#This Row],[Distance]], PBmetric[[Distance (km)]:[PB (hh:mm:ss)]], 6, FALSE)), VLOOKUP(Fulltable[[#This Row],[Distance]], PBmetric[[Distance (km)]:[PB (hh:mm:ss)]], 6, FALSE), NA())</f>
        <v>#N/A</v>
      </c>
      <c r="G26" s="13">
        <f ca="1">$Q$4+$P$4*Fulltable[[#This Row],[Distance]]+$O$4*Fulltable[[#This Row],[D^2]]+$N$4*Fulltable[[#This Row],[D^3]]</f>
        <v>6.9676224325956133E-4</v>
      </c>
      <c r="H26" s="13">
        <f ca="1">Fulltable[[#This Row],[Forecast]]*(1+AVERAGE(cform[faster (-ve) /
slower (+ve)]))</f>
        <v>7.213731545206919E-4</v>
      </c>
      <c r="I26" s="13" t="e">
        <f>IF(ISNUMBER(VLOOKUP(Fulltable[[#This Row],[Distance]], Predict[[#All],[Distance (km)]:[Time on current form]], 2, FALSE)), VLOOKUP(Fulltable[[#This Row],[Distance]], Predict[[#All],[Distance (km)]:[Time on current form]], 2, FALSE), NA())</f>
        <v>#N/A</v>
      </c>
      <c r="J26" s="13" t="e">
        <f>IF(ISNUMBER(VLOOKUP(Fulltable[[#This Row],[Distance]], Predict[[#All],[Distance (km)]:[Time on current form]], 3, FALSE)), VLOOKUP(Fulltable[[#This Row],[Distance]], Predict[[#All],[Distance (km)]:[Time on current form]], 3, FALSE), NA())</f>
        <v>#N/A</v>
      </c>
    </row>
    <row r="27" spans="1:14" x14ac:dyDescent="0.25">
      <c r="A27" s="1">
        <v>0.25</v>
      </c>
      <c r="B27" s="2">
        <f>Fulltable[[#This Row],[Distance]]^2</f>
        <v>6.25E-2</v>
      </c>
      <c r="C27">
        <f>Fulltable[[#This Row],[Distance]]^3</f>
        <v>1.5625E-2</v>
      </c>
      <c r="D27">
        <f>Fulltable[[#This Row],[Distance]]^4</f>
        <v>3.90625E-3</v>
      </c>
      <c r="E27">
        <f>Fulltable[[#This Row],[Distance]]^5</f>
        <v>9.765625E-4</v>
      </c>
      <c r="F27" s="13" t="e">
        <f>IF(ISNUMBER(VLOOKUP(Fulltable[[#This Row],[Distance]], PBmetric[[Distance (km)]:[PB (hh:mm:ss)]], 6, FALSE)), VLOOKUP(Fulltable[[#This Row],[Distance]], PBmetric[[Distance (km)]:[PB (hh:mm:ss)]], 6, FALSE), NA())</f>
        <v>#N/A</v>
      </c>
      <c r="G27" s="13">
        <f ca="1">$Q$4+$P$4*Fulltable[[#This Row],[Distance]]+$O$4*Fulltable[[#This Row],[D^2]]+$N$4*Fulltable[[#This Row],[D^3]]</f>
        <v>7.2583990728001949E-4</v>
      </c>
      <c r="H27" s="13">
        <f ca="1">Fulltable[[#This Row],[Forecast]]*(1+AVERAGE(cform[faster (-ve) /
slower (+ve)]))</f>
        <v>7.5147789458582866E-4</v>
      </c>
      <c r="I27" s="13" t="e">
        <f>IF(ISNUMBER(VLOOKUP(Fulltable[[#This Row],[Distance]], Predict[[#All],[Distance (km)]:[Time on current form]], 2, FALSE)), VLOOKUP(Fulltable[[#This Row],[Distance]], Predict[[#All],[Distance (km)]:[Time on current form]], 2, FALSE), NA())</f>
        <v>#N/A</v>
      </c>
      <c r="J27" s="13" t="e">
        <f>IF(ISNUMBER(VLOOKUP(Fulltable[[#This Row],[Distance]], Predict[[#All],[Distance (km)]:[Time on current form]], 3, FALSE)), VLOOKUP(Fulltable[[#This Row],[Distance]], Predict[[#All],[Distance (km)]:[Time on current form]], 3, FALSE), NA())</f>
        <v>#N/A</v>
      </c>
    </row>
    <row r="28" spans="1:14" x14ac:dyDescent="0.25">
      <c r="A28" s="1">
        <v>0.26</v>
      </c>
      <c r="B28" s="2">
        <f>Fulltable[[#This Row],[Distance]]^2</f>
        <v>6.7600000000000007E-2</v>
      </c>
      <c r="C28">
        <f>Fulltable[[#This Row],[Distance]]^3</f>
        <v>1.7576000000000001E-2</v>
      </c>
      <c r="D28">
        <f>Fulltable[[#This Row],[Distance]]^4</f>
        <v>4.5697600000000008E-3</v>
      </c>
      <c r="E28">
        <f>Fulltable[[#This Row],[Distance]]^5</f>
        <v>1.1881376000000003E-3</v>
      </c>
      <c r="F28" s="13" t="e">
        <f>IF(ISNUMBER(VLOOKUP(Fulltable[[#This Row],[Distance]], PBmetric[[Distance (km)]:[PB (hh:mm:ss)]], 6, FALSE)), VLOOKUP(Fulltable[[#This Row],[Distance]], PBmetric[[Distance (km)]:[PB (hh:mm:ss)]], 6, FALSE), NA())</f>
        <v>#N/A</v>
      </c>
      <c r="G28" s="13">
        <f ca="1">$Q$4+$P$4*Fulltable[[#This Row],[Distance]]+$O$4*Fulltable[[#This Row],[D^2]]+$N$4*Fulltable[[#This Row],[D^3]]</f>
        <v>7.5492124330442021E-4</v>
      </c>
      <c r="H28" s="13">
        <f ca="1">Fulltable[[#This Row],[Forecast]]*(1+AVERAGE(cform[faster (-ve) /
slower (+ve)]))</f>
        <v>7.8158643635677419E-4</v>
      </c>
      <c r="I28" s="13" t="e">
        <f>IF(ISNUMBER(VLOOKUP(Fulltable[[#This Row],[Distance]], Predict[[#All],[Distance (km)]:[Time on current form]], 2, FALSE)), VLOOKUP(Fulltable[[#This Row],[Distance]], Predict[[#All],[Distance (km)]:[Time on current form]], 2, FALSE), NA())</f>
        <v>#N/A</v>
      </c>
      <c r="J28" s="13" t="e">
        <f>IF(ISNUMBER(VLOOKUP(Fulltable[[#This Row],[Distance]], Predict[[#All],[Distance (km)]:[Time on current form]], 3, FALSE)), VLOOKUP(Fulltable[[#This Row],[Distance]], Predict[[#All],[Distance (km)]:[Time on current form]], 3, FALSE), NA())</f>
        <v>#N/A</v>
      </c>
    </row>
    <row r="29" spans="1:14" x14ac:dyDescent="0.25">
      <c r="A29" s="1">
        <v>0.27</v>
      </c>
      <c r="B29" s="2">
        <f>Fulltable[[#This Row],[Distance]]^2</f>
        <v>7.2900000000000006E-2</v>
      </c>
      <c r="C29">
        <f>Fulltable[[#This Row],[Distance]]^3</f>
        <v>1.9683000000000003E-2</v>
      </c>
      <c r="D29">
        <f>Fulltable[[#This Row],[Distance]]^4</f>
        <v>5.3144100000000012E-3</v>
      </c>
      <c r="E29">
        <f>Fulltable[[#This Row],[Distance]]^5</f>
        <v>1.4348907000000003E-3</v>
      </c>
      <c r="F29" s="13" t="e">
        <f>IF(ISNUMBER(VLOOKUP(Fulltable[[#This Row],[Distance]], PBmetric[[Distance (km)]:[PB (hh:mm:ss)]], 6, FALSE)), VLOOKUP(Fulltable[[#This Row],[Distance]], PBmetric[[Distance (km)]:[PB (hh:mm:ss)]], 6, FALSE), NA())</f>
        <v>#N/A</v>
      </c>
      <c r="G29" s="13">
        <f ca="1">$Q$4+$P$4*Fulltable[[#This Row],[Distance]]+$O$4*Fulltable[[#This Row],[D^2]]+$N$4*Fulltable[[#This Row],[D^3]]</f>
        <v>7.8400625129736038E-4</v>
      </c>
      <c r="H29" s="13">
        <f ca="1">Fulltable[[#This Row],[Forecast]]*(1+AVERAGE(cform[faster (-ve) /
slower (+ve)]))</f>
        <v>8.1169877979687477E-4</v>
      </c>
      <c r="I29" s="13" t="e">
        <f>IF(ISNUMBER(VLOOKUP(Fulltable[[#This Row],[Distance]], Predict[[#All],[Distance (km)]:[Time on current form]], 2, FALSE)), VLOOKUP(Fulltable[[#This Row],[Distance]], Predict[[#All],[Distance (km)]:[Time on current form]], 2, FALSE), NA())</f>
        <v>#N/A</v>
      </c>
      <c r="J29" s="13" t="e">
        <f>IF(ISNUMBER(VLOOKUP(Fulltable[[#This Row],[Distance]], Predict[[#All],[Distance (km)]:[Time on current form]], 3, FALSE)), VLOOKUP(Fulltable[[#This Row],[Distance]], Predict[[#All],[Distance (km)]:[Time on current form]], 3, FALSE), NA())</f>
        <v>#N/A</v>
      </c>
    </row>
    <row r="30" spans="1:14" x14ac:dyDescent="0.25">
      <c r="A30" s="1">
        <v>0.28000000000000003</v>
      </c>
      <c r="B30" s="2">
        <f>Fulltable[[#This Row],[Distance]]^2</f>
        <v>7.8400000000000011E-2</v>
      </c>
      <c r="C30">
        <f>Fulltable[[#This Row],[Distance]]^3</f>
        <v>2.1952000000000006E-2</v>
      </c>
      <c r="D30">
        <f>Fulltable[[#This Row],[Distance]]^4</f>
        <v>6.1465600000000014E-3</v>
      </c>
      <c r="E30">
        <f>Fulltable[[#This Row],[Distance]]^5</f>
        <v>1.7210368000000005E-3</v>
      </c>
      <c r="F30" s="13" t="e">
        <f>IF(ISNUMBER(VLOOKUP(Fulltable[[#This Row],[Distance]], PBmetric[[Distance (km)]:[PB (hh:mm:ss)]], 6, FALSE)), VLOOKUP(Fulltable[[#This Row],[Distance]], PBmetric[[Distance (km)]:[PB (hh:mm:ss)]], 6, FALSE), NA())</f>
        <v>#N/A</v>
      </c>
      <c r="G30" s="13">
        <f ca="1">$Q$4+$P$4*Fulltable[[#This Row],[Distance]]+$O$4*Fulltable[[#This Row],[D^2]]+$N$4*Fulltable[[#This Row],[D^3]]</f>
        <v>8.1309493122343646E-4</v>
      </c>
      <c r="H30" s="13">
        <f ca="1">Fulltable[[#This Row],[Forecast]]*(1+AVERAGE(cform[faster (-ve) /
slower (+ve)]))</f>
        <v>8.4181492486947623E-4</v>
      </c>
      <c r="I30" s="13" t="e">
        <f>IF(ISNUMBER(VLOOKUP(Fulltable[[#This Row],[Distance]], Predict[[#All],[Distance (km)]:[Time on current form]], 2, FALSE)), VLOOKUP(Fulltable[[#This Row],[Distance]], Predict[[#All],[Distance (km)]:[Time on current form]], 2, FALSE), NA())</f>
        <v>#N/A</v>
      </c>
      <c r="J30" s="13" t="e">
        <f>IF(ISNUMBER(VLOOKUP(Fulltable[[#This Row],[Distance]], Predict[[#All],[Distance (km)]:[Time on current form]], 3, FALSE)), VLOOKUP(Fulltable[[#This Row],[Distance]], Predict[[#All],[Distance (km)]:[Time on current form]], 3, FALSE), NA())</f>
        <v>#N/A</v>
      </c>
    </row>
    <row r="31" spans="1:14" x14ac:dyDescent="0.25">
      <c r="A31" s="1">
        <v>0.28999999999999998</v>
      </c>
      <c r="B31" s="2">
        <f>Fulltable[[#This Row],[Distance]]^2</f>
        <v>8.4099999999999994E-2</v>
      </c>
      <c r="C31">
        <f>Fulltable[[#This Row],[Distance]]^3</f>
        <v>2.4388999999999997E-2</v>
      </c>
      <c r="D31">
        <f>Fulltable[[#This Row],[Distance]]^4</f>
        <v>7.0728099999999988E-3</v>
      </c>
      <c r="E31">
        <f>Fulltable[[#This Row],[Distance]]^5</f>
        <v>2.0511148999999996E-3</v>
      </c>
      <c r="F31" s="13" t="e">
        <f>IF(ISNUMBER(VLOOKUP(Fulltable[[#This Row],[Distance]], PBmetric[[Distance (km)]:[PB (hh:mm:ss)]], 6, FALSE)), VLOOKUP(Fulltable[[#This Row],[Distance]], PBmetric[[Distance (km)]:[PB (hh:mm:ss)]], 6, FALSE), NA())</f>
        <v>#N/A</v>
      </c>
      <c r="G31" s="13">
        <f ca="1">$Q$4+$P$4*Fulltable[[#This Row],[Distance]]+$O$4*Fulltable[[#This Row],[D^2]]+$N$4*Fulltable[[#This Row],[D^3]]</f>
        <v>8.4218728304724514E-4</v>
      </c>
      <c r="H31" s="13">
        <f ca="1">Fulltable[[#This Row],[Forecast]]*(1+AVERAGE(cform[faster (-ve) /
slower (+ve)]))</f>
        <v>8.7193487153792494E-4</v>
      </c>
      <c r="I31" s="13" t="e">
        <f>IF(ISNUMBER(VLOOKUP(Fulltable[[#This Row],[Distance]], Predict[[#All],[Distance (km)]:[Time on current form]], 2, FALSE)), VLOOKUP(Fulltable[[#This Row],[Distance]], Predict[[#All],[Distance (km)]:[Time on current form]], 2, FALSE), NA())</f>
        <v>#N/A</v>
      </c>
      <c r="J31" s="13" t="e">
        <f>IF(ISNUMBER(VLOOKUP(Fulltable[[#This Row],[Distance]], Predict[[#All],[Distance (km)]:[Time on current form]], 3, FALSE)), VLOOKUP(Fulltable[[#This Row],[Distance]], Predict[[#All],[Distance (km)]:[Time on current form]], 3, FALSE), NA())</f>
        <v>#N/A</v>
      </c>
    </row>
    <row r="32" spans="1:14" x14ac:dyDescent="0.25">
      <c r="A32" s="1">
        <v>0.3</v>
      </c>
      <c r="B32" s="2">
        <f>Fulltable[[#This Row],[Distance]]^2</f>
        <v>0.09</v>
      </c>
      <c r="C32">
        <f>Fulltable[[#This Row],[Distance]]^3</f>
        <v>2.7E-2</v>
      </c>
      <c r="D32">
        <f>Fulltable[[#This Row],[Distance]]^4</f>
        <v>8.0999999999999996E-3</v>
      </c>
      <c r="E32">
        <f>Fulltable[[#This Row],[Distance]]^5</f>
        <v>2.4299999999999999E-3</v>
      </c>
      <c r="F32" s="13" t="e">
        <f>IF(ISNUMBER(VLOOKUP(Fulltable[[#This Row],[Distance]], PBmetric[[Distance (km)]:[PB (hh:mm:ss)]], 6, FALSE)), VLOOKUP(Fulltable[[#This Row],[Distance]], PBmetric[[Distance (km)]:[PB (hh:mm:ss)]], 6, FALSE), NA())</f>
        <v>#N/A</v>
      </c>
      <c r="G32" s="13">
        <f ca="1">$Q$4+$P$4*Fulltable[[#This Row],[Distance]]+$O$4*Fulltable[[#This Row],[D^2]]+$N$4*Fulltable[[#This Row],[D^3]]</f>
        <v>8.7128330673338342E-4</v>
      </c>
      <c r="H32" s="13">
        <f ca="1">Fulltable[[#This Row],[Forecast]]*(1+AVERAGE(cform[faster (-ve) /
slower (+ve)]))</f>
        <v>9.0205861976556739E-4</v>
      </c>
      <c r="I32" s="13" t="e">
        <f>IF(ISNUMBER(VLOOKUP(Fulltable[[#This Row],[Distance]], Predict[[#All],[Distance (km)]:[Time on current form]], 2, FALSE)), VLOOKUP(Fulltable[[#This Row],[Distance]], Predict[[#All],[Distance (km)]:[Time on current form]], 2, FALSE), NA())</f>
        <v>#N/A</v>
      </c>
      <c r="J32" s="13" t="e">
        <f>IF(ISNUMBER(VLOOKUP(Fulltable[[#This Row],[Distance]], Predict[[#All],[Distance (km)]:[Time on current form]], 3, FALSE)), VLOOKUP(Fulltable[[#This Row],[Distance]], Predict[[#All],[Distance (km)]:[Time on current form]], 3, FALSE), NA())</f>
        <v>#N/A</v>
      </c>
    </row>
    <row r="33" spans="1:10" x14ac:dyDescent="0.25">
      <c r="A33" s="1">
        <v>0.31</v>
      </c>
      <c r="B33" s="2">
        <f>Fulltable[[#This Row],[Distance]]^2</f>
        <v>9.6100000000000005E-2</v>
      </c>
      <c r="C33">
        <f>Fulltable[[#This Row],[Distance]]^3</f>
        <v>2.9791000000000002E-2</v>
      </c>
      <c r="D33">
        <f>Fulltable[[#This Row],[Distance]]^4</f>
        <v>9.2352100000000006E-3</v>
      </c>
      <c r="E33">
        <f>Fulltable[[#This Row],[Distance]]^5</f>
        <v>2.8629151000000002E-3</v>
      </c>
      <c r="F33" s="13" t="e">
        <f>IF(ISNUMBER(VLOOKUP(Fulltable[[#This Row],[Distance]], PBmetric[[Distance (km)]:[PB (hh:mm:ss)]], 6, FALSE)), VLOOKUP(Fulltable[[#This Row],[Distance]], PBmetric[[Distance (km)]:[PB (hh:mm:ss)]], 6, FALSE), NA())</f>
        <v>#N/A</v>
      </c>
      <c r="G33" s="13">
        <f ca="1">$Q$4+$P$4*Fulltable[[#This Row],[Distance]]+$O$4*Fulltable[[#This Row],[D^2]]+$N$4*Fulltable[[#This Row],[D^3]]</f>
        <v>9.0038300224644775E-4</v>
      </c>
      <c r="H33" s="13">
        <f ca="1">Fulltable[[#This Row],[Forecast]]*(1+AVERAGE(cform[faster (-ve) /
slower (+ve)]))</f>
        <v>9.3218616951574931E-4</v>
      </c>
      <c r="I33" s="13" t="e">
        <f>IF(ISNUMBER(VLOOKUP(Fulltable[[#This Row],[Distance]], Predict[[#All],[Distance (km)]:[Time on current form]], 2, FALSE)), VLOOKUP(Fulltable[[#This Row],[Distance]], Predict[[#All],[Distance (km)]:[Time on current form]], 2, FALSE), NA())</f>
        <v>#N/A</v>
      </c>
      <c r="J33" s="13" t="e">
        <f>IF(ISNUMBER(VLOOKUP(Fulltable[[#This Row],[Distance]], Predict[[#All],[Distance (km)]:[Time on current form]], 3, FALSE)), VLOOKUP(Fulltable[[#This Row],[Distance]], Predict[[#All],[Distance (km)]:[Time on current form]], 3, FALSE), NA())</f>
        <v>#N/A</v>
      </c>
    </row>
    <row r="34" spans="1:10" x14ac:dyDescent="0.25">
      <c r="A34" s="1">
        <v>0.32</v>
      </c>
      <c r="B34" s="2">
        <f>Fulltable[[#This Row],[Distance]]^2</f>
        <v>0.1024</v>
      </c>
      <c r="C34">
        <f>Fulltable[[#This Row],[Distance]]^3</f>
        <v>3.2768000000000005E-2</v>
      </c>
      <c r="D34">
        <f>Fulltable[[#This Row],[Distance]]^4</f>
        <v>1.048576E-2</v>
      </c>
      <c r="E34">
        <f>Fulltable[[#This Row],[Distance]]^5</f>
        <v>3.3554432000000001E-3</v>
      </c>
      <c r="F34" s="13" t="e">
        <f>IF(ISNUMBER(VLOOKUP(Fulltable[[#This Row],[Distance]], PBmetric[[Distance (km)]:[PB (hh:mm:ss)]], 6, FALSE)), VLOOKUP(Fulltable[[#This Row],[Distance]], PBmetric[[Distance (km)]:[PB (hh:mm:ss)]], 6, FALSE), NA())</f>
        <v>#N/A</v>
      </c>
      <c r="G34" s="13">
        <f ca="1">$Q$4+$P$4*Fulltable[[#This Row],[Distance]]+$O$4*Fulltable[[#This Row],[D^2]]+$N$4*Fulltable[[#This Row],[D^3]]</f>
        <v>9.2948636955103483E-4</v>
      </c>
      <c r="H34" s="13">
        <f ca="1">Fulltable[[#This Row],[Forecast]]*(1+AVERAGE(cform[faster (-ve) /
slower (+ve)]))</f>
        <v>9.6231752075181718E-4</v>
      </c>
      <c r="I34" s="13" t="e">
        <f>IF(ISNUMBER(VLOOKUP(Fulltable[[#This Row],[Distance]], Predict[[#All],[Distance (km)]:[Time on current form]], 2, FALSE)), VLOOKUP(Fulltable[[#This Row],[Distance]], Predict[[#All],[Distance (km)]:[Time on current form]], 2, FALSE), NA())</f>
        <v>#N/A</v>
      </c>
      <c r="J34" s="13" t="e">
        <f>IF(ISNUMBER(VLOOKUP(Fulltable[[#This Row],[Distance]], Predict[[#All],[Distance (km)]:[Time on current form]], 3, FALSE)), VLOOKUP(Fulltable[[#This Row],[Distance]], Predict[[#All],[Distance (km)]:[Time on current form]], 3, FALSE), NA())</f>
        <v>#N/A</v>
      </c>
    </row>
    <row r="35" spans="1:10" x14ac:dyDescent="0.25">
      <c r="A35" s="1">
        <v>0.33</v>
      </c>
      <c r="B35" s="2">
        <f>Fulltable[[#This Row],[Distance]]^2</f>
        <v>0.10890000000000001</v>
      </c>
      <c r="C35">
        <f>Fulltable[[#This Row],[Distance]]^3</f>
        <v>3.5937000000000004E-2</v>
      </c>
      <c r="D35">
        <f>Fulltable[[#This Row],[Distance]]^4</f>
        <v>1.1859210000000002E-2</v>
      </c>
      <c r="E35">
        <f>Fulltable[[#This Row],[Distance]]^5</f>
        <v>3.9135393000000011E-3</v>
      </c>
      <c r="F35" s="13" t="e">
        <f>IF(ISNUMBER(VLOOKUP(Fulltable[[#This Row],[Distance]], PBmetric[[Distance (km)]:[PB (hh:mm:ss)]], 6, FALSE)), VLOOKUP(Fulltable[[#This Row],[Distance]], PBmetric[[Distance (km)]:[PB (hh:mm:ss)]], 6, FALSE), NA())</f>
        <v>#N/A</v>
      </c>
      <c r="G35" s="13">
        <f ca="1">$Q$4+$P$4*Fulltable[[#This Row],[Distance]]+$O$4*Fulltable[[#This Row],[D^2]]+$N$4*Fulltable[[#This Row],[D^3]]</f>
        <v>9.5859340861174133E-4</v>
      </c>
      <c r="H35" s="13">
        <f ca="1">Fulltable[[#This Row],[Forecast]]*(1+AVERAGE(cform[faster (-ve) /
slower (+ve)]))</f>
        <v>9.9245267343711684E-4</v>
      </c>
      <c r="I35" s="13" t="e">
        <f>IF(ISNUMBER(VLOOKUP(Fulltable[[#This Row],[Distance]], Predict[[#All],[Distance (km)]:[Time on current form]], 2, FALSE)), VLOOKUP(Fulltable[[#This Row],[Distance]], Predict[[#All],[Distance (km)]:[Time on current form]], 2, FALSE), NA())</f>
        <v>#N/A</v>
      </c>
      <c r="J35" s="13" t="e">
        <f>IF(ISNUMBER(VLOOKUP(Fulltable[[#This Row],[Distance]], Predict[[#All],[Distance (km)]:[Time on current form]], 3, FALSE)), VLOOKUP(Fulltable[[#This Row],[Distance]], Predict[[#All],[Distance (km)]:[Time on current form]], 3, FALSE), NA())</f>
        <v>#N/A</v>
      </c>
    </row>
    <row r="36" spans="1:10" x14ac:dyDescent="0.25">
      <c r="A36" s="1">
        <v>0.34</v>
      </c>
      <c r="B36" s="2">
        <f>Fulltable[[#This Row],[Distance]]^2</f>
        <v>0.11560000000000002</v>
      </c>
      <c r="C36">
        <f>Fulltable[[#This Row],[Distance]]^3</f>
        <v>3.9304000000000013E-2</v>
      </c>
      <c r="D36">
        <f>Fulltable[[#This Row],[Distance]]^4</f>
        <v>1.3363360000000005E-2</v>
      </c>
      <c r="E36">
        <f>Fulltable[[#This Row],[Distance]]^5</f>
        <v>4.5435424000000021E-3</v>
      </c>
      <c r="F36" s="13" t="e">
        <f>IF(ISNUMBER(VLOOKUP(Fulltable[[#This Row],[Distance]], PBmetric[[Distance (km)]:[PB (hh:mm:ss)]], 6, FALSE)), VLOOKUP(Fulltable[[#This Row],[Distance]], PBmetric[[Distance (km)]:[PB (hh:mm:ss)]], 6, FALSE), NA())</f>
        <v>#N/A</v>
      </c>
      <c r="G36" s="13">
        <f ca="1">$Q$4+$P$4*Fulltable[[#This Row],[Distance]]+$O$4*Fulltable[[#This Row],[D^2]]+$N$4*Fulltable[[#This Row],[D^3]]</f>
        <v>9.8770411939316403E-4</v>
      </c>
      <c r="H36" s="13">
        <f ca="1">Fulltable[[#This Row],[Forecast]]*(1+AVERAGE(cform[faster (-ve) /
slower (+ve)]))</f>
        <v>1.0225916275349949E-3</v>
      </c>
      <c r="I36" s="13" t="e">
        <f>IF(ISNUMBER(VLOOKUP(Fulltable[[#This Row],[Distance]], Predict[[#All],[Distance (km)]:[Time on current form]], 2, FALSE)), VLOOKUP(Fulltable[[#This Row],[Distance]], Predict[[#All],[Distance (km)]:[Time on current form]], 2, FALSE), NA())</f>
        <v>#N/A</v>
      </c>
      <c r="J36" s="13" t="e">
        <f>IF(ISNUMBER(VLOOKUP(Fulltable[[#This Row],[Distance]], Predict[[#All],[Distance (km)]:[Time on current form]], 3, FALSE)), VLOOKUP(Fulltable[[#This Row],[Distance]], Predict[[#All],[Distance (km)]:[Time on current form]], 3, FALSE), NA())</f>
        <v>#N/A</v>
      </c>
    </row>
    <row r="37" spans="1:10" x14ac:dyDescent="0.25">
      <c r="A37" s="1">
        <v>0.35</v>
      </c>
      <c r="B37" s="2">
        <f>Fulltable[[#This Row],[Distance]]^2</f>
        <v>0.12249999999999998</v>
      </c>
      <c r="C37">
        <f>Fulltable[[#This Row],[Distance]]^3</f>
        <v>4.287499999999999E-2</v>
      </c>
      <c r="D37">
        <f>Fulltable[[#This Row],[Distance]]^4</f>
        <v>1.5006249999999995E-2</v>
      </c>
      <c r="E37">
        <f>Fulltable[[#This Row],[Distance]]^5</f>
        <v>5.2521874999999982E-3</v>
      </c>
      <c r="F37" s="13" t="e">
        <f>IF(ISNUMBER(VLOOKUP(Fulltable[[#This Row],[Distance]], PBmetric[[Distance (km)]:[PB (hh:mm:ss)]], 6, FALSE)), VLOOKUP(Fulltable[[#This Row],[Distance]], PBmetric[[Distance (km)]:[PB (hh:mm:ss)]], 6, FALSE), NA())</f>
        <v>#N/A</v>
      </c>
      <c r="G37" s="13">
        <f ca="1">$Q$4+$P$4*Fulltable[[#This Row],[Distance]]+$O$4*Fulltable[[#This Row],[D^2]]+$N$4*Fulltable[[#This Row],[D^3]]</f>
        <v>1.0168185018598992E-3</v>
      </c>
      <c r="H37" s="13">
        <f ca="1">Fulltable[[#This Row],[Forecast]]*(1+AVERAGE(cform[faster (-ve) /
slower (+ve)]))</f>
        <v>1.0527343830087968E-3</v>
      </c>
      <c r="I37" s="13" t="e">
        <f>IF(ISNUMBER(VLOOKUP(Fulltable[[#This Row],[Distance]], Predict[[#All],[Distance (km)]:[Time on current form]], 2, FALSE)), VLOOKUP(Fulltable[[#This Row],[Distance]], Predict[[#All],[Distance (km)]:[Time on current form]], 2, FALSE), NA())</f>
        <v>#N/A</v>
      </c>
      <c r="J37" s="13" t="e">
        <f>IF(ISNUMBER(VLOOKUP(Fulltable[[#This Row],[Distance]], Predict[[#All],[Distance (km)]:[Time on current form]], 3, FALSE)), VLOOKUP(Fulltable[[#This Row],[Distance]], Predict[[#All],[Distance (km)]:[Time on current form]], 3, FALSE), NA())</f>
        <v>#N/A</v>
      </c>
    </row>
    <row r="38" spans="1:10" x14ac:dyDescent="0.25">
      <c r="A38" s="1">
        <v>0.36</v>
      </c>
      <c r="B38" s="2">
        <f>Fulltable[[#This Row],[Distance]]^2</f>
        <v>0.12959999999999999</v>
      </c>
      <c r="C38">
        <f>Fulltable[[#This Row],[Distance]]^3</f>
        <v>4.6655999999999996E-2</v>
      </c>
      <c r="D38">
        <f>Fulltable[[#This Row],[Distance]]^4</f>
        <v>1.6796159999999997E-2</v>
      </c>
      <c r="E38">
        <f>Fulltable[[#This Row],[Distance]]^5</f>
        <v>6.0466175999999991E-3</v>
      </c>
      <c r="F38" s="13" t="e">
        <f>IF(ISNUMBER(VLOOKUP(Fulltable[[#This Row],[Distance]], PBmetric[[Distance (km)]:[PB (hh:mm:ss)]], 6, FALSE)), VLOOKUP(Fulltable[[#This Row],[Distance]], PBmetric[[Distance (km)]:[PB (hh:mm:ss)]], 6, FALSE), NA())</f>
        <v>#N/A</v>
      </c>
      <c r="G38" s="13">
        <f ca="1">$Q$4+$P$4*Fulltable[[#This Row],[Distance]]+$O$4*Fulltable[[#This Row],[D^2]]+$N$4*Fulltable[[#This Row],[D^3]]</f>
        <v>1.045936555976544E-3</v>
      </c>
      <c r="H38" s="13">
        <f ca="1">Fulltable[[#This Row],[Forecast]]*(1+AVERAGE(cform[faster (-ve) /
slower (+ve)]))</f>
        <v>1.0828809398218695E-3</v>
      </c>
      <c r="I38" s="13" t="e">
        <f>IF(ISNUMBER(VLOOKUP(Fulltable[[#This Row],[Distance]], Predict[[#All],[Distance (km)]:[Time on current form]], 2, FALSE)), VLOOKUP(Fulltable[[#This Row],[Distance]], Predict[[#All],[Distance (km)]:[Time on current form]], 2, FALSE), NA())</f>
        <v>#N/A</v>
      </c>
      <c r="J38" s="13" t="e">
        <f>IF(ISNUMBER(VLOOKUP(Fulltable[[#This Row],[Distance]], Predict[[#All],[Distance (km)]:[Time on current form]], 3, FALSE)), VLOOKUP(Fulltable[[#This Row],[Distance]], Predict[[#All],[Distance (km)]:[Time on current form]], 3, FALSE), NA())</f>
        <v>#N/A</v>
      </c>
    </row>
    <row r="39" spans="1:10" x14ac:dyDescent="0.25">
      <c r="A39" s="1">
        <v>0.37</v>
      </c>
      <c r="B39" s="2">
        <f>Fulltable[[#This Row],[Distance]]^2</f>
        <v>0.13689999999999999</v>
      </c>
      <c r="C39">
        <f>Fulltable[[#This Row],[Distance]]^3</f>
        <v>5.0652999999999997E-2</v>
      </c>
      <c r="D39">
        <f>Fulltable[[#This Row],[Distance]]^4</f>
        <v>1.8741609999999999E-2</v>
      </c>
      <c r="E39">
        <f>Fulltable[[#This Row],[Distance]]^5</f>
        <v>6.9343956999999993E-3</v>
      </c>
      <c r="F39" s="13" t="e">
        <f>IF(ISNUMBER(VLOOKUP(Fulltable[[#This Row],[Distance]], PBmetric[[Distance (km)]:[PB (hh:mm:ss)]], 6, FALSE)), VLOOKUP(Fulltable[[#This Row],[Distance]], PBmetric[[Distance (km)]:[PB (hh:mm:ss)]], 6, FALSE), NA())</f>
        <v>#N/A</v>
      </c>
      <c r="G39" s="13">
        <f ca="1">$Q$4+$P$4*Fulltable[[#This Row],[Distance]]+$O$4*Fulltable[[#This Row],[D^2]]+$N$4*Fulltable[[#This Row],[D^3]]</f>
        <v>1.075058281707695E-3</v>
      </c>
      <c r="H39" s="13">
        <f ca="1">Fulltable[[#This Row],[Forecast]]*(1+AVERAGE(cform[faster (-ve) /
slower (+ve)]))</f>
        <v>1.1130312979375587E-3</v>
      </c>
      <c r="I39" s="13" t="e">
        <f>IF(ISNUMBER(VLOOKUP(Fulltable[[#This Row],[Distance]], Predict[[#All],[Distance (km)]:[Time on current form]], 2, FALSE)), VLOOKUP(Fulltable[[#This Row],[Distance]], Predict[[#All],[Distance (km)]:[Time on current form]], 2, FALSE), NA())</f>
        <v>#N/A</v>
      </c>
      <c r="J39" s="13" t="e">
        <f>IF(ISNUMBER(VLOOKUP(Fulltable[[#This Row],[Distance]], Predict[[#All],[Distance (km)]:[Time on current form]], 3, FALSE)), VLOOKUP(Fulltable[[#This Row],[Distance]], Predict[[#All],[Distance (km)]:[Time on current form]], 3, FALSE), NA())</f>
        <v>#N/A</v>
      </c>
    </row>
    <row r="40" spans="1:10" x14ac:dyDescent="0.25">
      <c r="A40" s="1">
        <v>0.38</v>
      </c>
      <c r="B40" s="2">
        <f>Fulltable[[#This Row],[Distance]]^2</f>
        <v>0.1444</v>
      </c>
      <c r="C40">
        <f>Fulltable[[#This Row],[Distance]]^3</f>
        <v>5.4872000000000004E-2</v>
      </c>
      <c r="D40">
        <f>Fulltable[[#This Row],[Distance]]^4</f>
        <v>2.0851359999999999E-2</v>
      </c>
      <c r="E40">
        <f>Fulltable[[#This Row],[Distance]]^5</f>
        <v>7.9235168000000005E-3</v>
      </c>
      <c r="F40" s="13" t="e">
        <f>IF(ISNUMBER(VLOOKUP(Fulltable[[#This Row],[Distance]], PBmetric[[Distance (km)]:[PB (hh:mm:ss)]], 6, FALSE)), VLOOKUP(Fulltable[[#This Row],[Distance]], PBmetric[[Distance (km)]:[PB (hh:mm:ss)]], 6, FALSE), NA())</f>
        <v>#N/A</v>
      </c>
      <c r="G40" s="13">
        <f ca="1">$Q$4+$P$4*Fulltable[[#This Row],[Distance]]+$O$4*Fulltable[[#This Row],[D^2]]+$N$4*Fulltable[[#This Row],[D^3]]</f>
        <v>1.1041836790179488E-3</v>
      </c>
      <c r="H40" s="13">
        <f ca="1">Fulltable[[#This Row],[Forecast]]*(1+AVERAGE(cform[faster (-ve) /
slower (+ve)]))</f>
        <v>1.1431854573192108E-3</v>
      </c>
      <c r="I40" s="13" t="e">
        <f>IF(ISNUMBER(VLOOKUP(Fulltable[[#This Row],[Distance]], Predict[[#All],[Distance (km)]:[Time on current form]], 2, FALSE)), VLOOKUP(Fulltable[[#This Row],[Distance]], Predict[[#All],[Distance (km)]:[Time on current form]], 2, FALSE), NA())</f>
        <v>#N/A</v>
      </c>
      <c r="J40" s="13" t="e">
        <f>IF(ISNUMBER(VLOOKUP(Fulltable[[#This Row],[Distance]], Predict[[#All],[Distance (km)]:[Time on current form]], 3, FALSE)), VLOOKUP(Fulltable[[#This Row],[Distance]], Predict[[#All],[Distance (km)]:[Time on current form]], 3, FALSE), NA())</f>
        <v>#N/A</v>
      </c>
    </row>
    <row r="41" spans="1:10" x14ac:dyDescent="0.25">
      <c r="A41" s="1">
        <v>0.39</v>
      </c>
      <c r="B41" s="2">
        <f>Fulltable[[#This Row],[Distance]]^2</f>
        <v>0.15210000000000001</v>
      </c>
      <c r="C41">
        <f>Fulltable[[#This Row],[Distance]]^3</f>
        <v>5.9319000000000004E-2</v>
      </c>
      <c r="D41">
        <f>Fulltable[[#This Row],[Distance]]^4</f>
        <v>2.3134410000000005E-2</v>
      </c>
      <c r="E41">
        <f>Fulltable[[#This Row],[Distance]]^5</f>
        <v>9.0224199000000019E-3</v>
      </c>
      <c r="F41" s="13" t="e">
        <f>IF(ISNUMBER(VLOOKUP(Fulltable[[#This Row],[Distance]], PBmetric[[Distance (km)]:[PB (hh:mm:ss)]], 6, FALSE)), VLOOKUP(Fulltable[[#This Row],[Distance]], PBmetric[[Distance (km)]:[PB (hh:mm:ss)]], 6, FALSE), NA())</f>
        <v>#N/A</v>
      </c>
      <c r="G41" s="13">
        <f ca="1">$Q$4+$P$4*Fulltable[[#This Row],[Distance]]+$O$4*Fulltable[[#This Row],[D^2]]+$N$4*Fulltable[[#This Row],[D^3]]</f>
        <v>1.133312747871902E-3</v>
      </c>
      <c r="H41" s="13">
        <f ca="1">Fulltable[[#This Row],[Forecast]]*(1+AVERAGE(cform[faster (-ve) /
slower (+ve)]))</f>
        <v>1.1733434179301719E-3</v>
      </c>
      <c r="I41" s="13" t="e">
        <f>IF(ISNUMBER(VLOOKUP(Fulltable[[#This Row],[Distance]], Predict[[#All],[Distance (km)]:[Time on current form]], 2, FALSE)), VLOOKUP(Fulltable[[#This Row],[Distance]], Predict[[#All],[Distance (km)]:[Time on current form]], 2, FALSE), NA())</f>
        <v>#N/A</v>
      </c>
      <c r="J41" s="13" t="e">
        <f>IF(ISNUMBER(VLOOKUP(Fulltable[[#This Row],[Distance]], Predict[[#All],[Distance (km)]:[Time on current form]], 3, FALSE)), VLOOKUP(Fulltable[[#This Row],[Distance]], Predict[[#All],[Distance (km)]:[Time on current form]], 3, FALSE), NA())</f>
        <v>#N/A</v>
      </c>
    </row>
    <row r="42" spans="1:10" x14ac:dyDescent="0.25">
      <c r="A42" s="1">
        <v>0.4</v>
      </c>
      <c r="B42" s="2">
        <f>Fulltable[[#This Row],[Distance]]^2</f>
        <v>0.16000000000000003</v>
      </c>
      <c r="C42">
        <f>Fulltable[[#This Row],[Distance]]^3</f>
        <v>6.4000000000000015E-2</v>
      </c>
      <c r="D42">
        <f>Fulltable[[#This Row],[Distance]]^4</f>
        <v>2.5600000000000012E-2</v>
      </c>
      <c r="E42">
        <f>Fulltable[[#This Row],[Distance]]^5</f>
        <v>1.0240000000000006E-2</v>
      </c>
      <c r="F42" s="13" t="e">
        <f>IF(ISNUMBER(VLOOKUP(Fulltable[[#This Row],[Distance]], PBmetric[[Distance (km)]:[PB (hh:mm:ss)]], 6, FALSE)), VLOOKUP(Fulltable[[#This Row],[Distance]], PBmetric[[Distance (km)]:[PB (hh:mm:ss)]], 6, FALSE), NA())</f>
        <v>#N/A</v>
      </c>
      <c r="G42" s="13">
        <f ca="1">$Q$4+$P$4*Fulltable[[#This Row],[Distance]]+$O$4*Fulltable[[#This Row],[D^2]]+$N$4*Fulltable[[#This Row],[D^3]]</f>
        <v>1.1624454882341515E-3</v>
      </c>
      <c r="H42" s="13">
        <f ca="1">Fulltable[[#This Row],[Forecast]]*(1+AVERAGE(cform[faster (-ve) /
slower (+ve)]))</f>
        <v>1.2035051797337881E-3</v>
      </c>
      <c r="I42" s="13" t="e">
        <f>IF(ISNUMBER(VLOOKUP(Fulltable[[#This Row],[Distance]], Predict[[#All],[Distance (km)]:[Time on current form]], 2, FALSE)), VLOOKUP(Fulltable[[#This Row],[Distance]], Predict[[#All],[Distance (km)]:[Time on current form]], 2, FALSE), NA())</f>
        <v>#N/A</v>
      </c>
      <c r="J42" s="13" t="e">
        <f>IF(ISNUMBER(VLOOKUP(Fulltable[[#This Row],[Distance]], Predict[[#All],[Distance (km)]:[Time on current form]], 3, FALSE)), VLOOKUP(Fulltable[[#This Row],[Distance]], Predict[[#All],[Distance (km)]:[Time on current form]], 3, FALSE), NA())</f>
        <v>#N/A</v>
      </c>
    </row>
    <row r="43" spans="1:10" x14ac:dyDescent="0.25">
      <c r="A43" s="1">
        <v>0.41</v>
      </c>
      <c r="B43" s="2">
        <f>Fulltable[[#This Row],[Distance]]^2</f>
        <v>0.16809999999999997</v>
      </c>
      <c r="C43">
        <f>Fulltable[[#This Row],[Distance]]^3</f>
        <v>6.8920999999999982E-2</v>
      </c>
      <c r="D43">
        <f>Fulltable[[#This Row],[Distance]]^4</f>
        <v>2.8257609999999992E-2</v>
      </c>
      <c r="E43">
        <f>Fulltable[[#This Row],[Distance]]^5</f>
        <v>1.1585620099999996E-2</v>
      </c>
      <c r="F43" s="13" t="e">
        <f>IF(ISNUMBER(VLOOKUP(Fulltable[[#This Row],[Distance]], PBmetric[[Distance (km)]:[PB (hh:mm:ss)]], 6, FALSE)), VLOOKUP(Fulltable[[#This Row],[Distance]], PBmetric[[Distance (km)]:[PB (hh:mm:ss)]], 6, FALSE), NA())</f>
        <v>#N/A</v>
      </c>
      <c r="G43" s="13">
        <f ca="1">$Q$4+$P$4*Fulltable[[#This Row],[Distance]]+$O$4*Fulltable[[#This Row],[D^2]]+$N$4*Fulltable[[#This Row],[D^3]]</f>
        <v>1.191581900069294E-3</v>
      </c>
      <c r="H43" s="13">
        <f ca="1">Fulltable[[#This Row],[Forecast]]*(1+AVERAGE(cform[faster (-ve) /
slower (+ve)]))</f>
        <v>1.2336707426934058E-3</v>
      </c>
      <c r="I43" s="13" t="e">
        <f>IF(ISNUMBER(VLOOKUP(Fulltable[[#This Row],[Distance]], Predict[[#All],[Distance (km)]:[Time on current form]], 2, FALSE)), VLOOKUP(Fulltable[[#This Row],[Distance]], Predict[[#All],[Distance (km)]:[Time on current form]], 2, FALSE), NA())</f>
        <v>#N/A</v>
      </c>
      <c r="J43" s="13" t="e">
        <f>IF(ISNUMBER(VLOOKUP(Fulltable[[#This Row],[Distance]], Predict[[#All],[Distance (km)]:[Time on current form]], 3, FALSE)), VLOOKUP(Fulltable[[#This Row],[Distance]], Predict[[#All],[Distance (km)]:[Time on current form]], 3, FALSE), NA())</f>
        <v>#N/A</v>
      </c>
    </row>
    <row r="44" spans="1:10" x14ac:dyDescent="0.25">
      <c r="A44" s="1">
        <v>0.42</v>
      </c>
      <c r="B44" s="2">
        <f>Fulltable[[#This Row],[Distance]]^2</f>
        <v>0.17639999999999997</v>
      </c>
      <c r="C44">
        <f>Fulltable[[#This Row],[Distance]]^3</f>
        <v>7.4087999999999987E-2</v>
      </c>
      <c r="D44">
        <f>Fulltable[[#This Row],[Distance]]^4</f>
        <v>3.1116959999999992E-2</v>
      </c>
      <c r="E44">
        <f>Fulltable[[#This Row],[Distance]]^5</f>
        <v>1.3069123199999996E-2</v>
      </c>
      <c r="F44" s="13" t="e">
        <f>IF(ISNUMBER(VLOOKUP(Fulltable[[#This Row],[Distance]], PBmetric[[Distance (km)]:[PB (hh:mm:ss)]], 6, FALSE)), VLOOKUP(Fulltable[[#This Row],[Distance]], PBmetric[[Distance (km)]:[PB (hh:mm:ss)]], 6, FALSE), NA())</f>
        <v>#N/A</v>
      </c>
      <c r="G44" s="13">
        <f ca="1">$Q$4+$P$4*Fulltable[[#This Row],[Distance]]+$O$4*Fulltable[[#This Row],[D^2]]+$N$4*Fulltable[[#This Row],[D^3]]</f>
        <v>1.220721983341926E-3</v>
      </c>
      <c r="H44" s="13">
        <f ca="1">Fulltable[[#This Row],[Forecast]]*(1+AVERAGE(cform[faster (-ve) /
slower (+ve)]))</f>
        <v>1.2638401067723709E-3</v>
      </c>
      <c r="I44" s="13" t="e">
        <f>IF(ISNUMBER(VLOOKUP(Fulltable[[#This Row],[Distance]], Predict[[#All],[Distance (km)]:[Time on current form]], 2, FALSE)), VLOOKUP(Fulltable[[#This Row],[Distance]], Predict[[#All],[Distance (km)]:[Time on current form]], 2, FALSE), NA())</f>
        <v>#N/A</v>
      </c>
      <c r="J44" s="13" t="e">
        <f>IF(ISNUMBER(VLOOKUP(Fulltable[[#This Row],[Distance]], Predict[[#All],[Distance (km)]:[Time on current form]], 3, FALSE)), VLOOKUP(Fulltable[[#This Row],[Distance]], Predict[[#All],[Distance (km)]:[Time on current form]], 3, FALSE), NA())</f>
        <v>#N/A</v>
      </c>
    </row>
    <row r="45" spans="1:10" x14ac:dyDescent="0.25">
      <c r="A45" s="1">
        <v>0.43</v>
      </c>
      <c r="B45" s="2">
        <f>Fulltable[[#This Row],[Distance]]^2</f>
        <v>0.18489999999999998</v>
      </c>
      <c r="C45">
        <f>Fulltable[[#This Row],[Distance]]^3</f>
        <v>7.9506999999999994E-2</v>
      </c>
      <c r="D45">
        <f>Fulltable[[#This Row],[Distance]]^4</f>
        <v>3.4188009999999991E-2</v>
      </c>
      <c r="E45">
        <f>Fulltable[[#This Row],[Distance]]^5</f>
        <v>1.4700844299999996E-2</v>
      </c>
      <c r="F45" s="13" t="e">
        <f>IF(ISNUMBER(VLOOKUP(Fulltable[[#This Row],[Distance]], PBmetric[[Distance (km)]:[PB (hh:mm:ss)]], 6, FALSE)), VLOOKUP(Fulltable[[#This Row],[Distance]], PBmetric[[Distance (km)]:[PB (hh:mm:ss)]], 6, FALSE), NA())</f>
        <v>#N/A</v>
      </c>
      <c r="G45" s="13">
        <f ca="1">$Q$4+$P$4*Fulltable[[#This Row],[Distance]]+$O$4*Fulltable[[#This Row],[D^2]]+$N$4*Fulltable[[#This Row],[D^3]]</f>
        <v>1.2498657380166441E-3</v>
      </c>
      <c r="H45" s="13">
        <f ca="1">Fulltable[[#This Row],[Forecast]]*(1+AVERAGE(cform[faster (-ve) /
slower (+ve)]))</f>
        <v>1.2940132719340294E-3</v>
      </c>
      <c r="I45" s="13" t="e">
        <f>IF(ISNUMBER(VLOOKUP(Fulltable[[#This Row],[Distance]], Predict[[#All],[Distance (km)]:[Time on current form]], 2, FALSE)), VLOOKUP(Fulltable[[#This Row],[Distance]], Predict[[#All],[Distance (km)]:[Time on current form]], 2, FALSE), NA())</f>
        <v>#N/A</v>
      </c>
      <c r="J45" s="13" t="e">
        <f>IF(ISNUMBER(VLOOKUP(Fulltable[[#This Row],[Distance]], Predict[[#All],[Distance (km)]:[Time on current form]], 3, FALSE)), VLOOKUP(Fulltable[[#This Row],[Distance]], Predict[[#All],[Distance (km)]:[Time on current form]], 3, FALSE), NA())</f>
        <v>#N/A</v>
      </c>
    </row>
    <row r="46" spans="1:10" x14ac:dyDescent="0.25">
      <c r="A46" s="1">
        <v>0.44</v>
      </c>
      <c r="B46" s="2">
        <f>Fulltable[[#This Row],[Distance]]^2</f>
        <v>0.19359999999999999</v>
      </c>
      <c r="C46">
        <f>Fulltable[[#This Row],[Distance]]^3</f>
        <v>8.5183999999999996E-2</v>
      </c>
      <c r="D46">
        <f>Fulltable[[#This Row],[Distance]]^4</f>
        <v>3.7480960000000001E-2</v>
      </c>
      <c r="E46">
        <f>Fulltable[[#This Row],[Distance]]^5</f>
        <v>1.6491622399999999E-2</v>
      </c>
      <c r="F46" s="13" t="e">
        <f>IF(ISNUMBER(VLOOKUP(Fulltable[[#This Row],[Distance]], PBmetric[[Distance (km)]:[PB (hh:mm:ss)]], 6, FALSE)), VLOOKUP(Fulltable[[#This Row],[Distance]], PBmetric[[Distance (km)]:[PB (hh:mm:ss)]], 6, FALSE), NA())</f>
        <v>#N/A</v>
      </c>
      <c r="G46" s="13">
        <f ca="1">$Q$4+$P$4*Fulltable[[#This Row],[Distance]]+$O$4*Fulltable[[#This Row],[D^2]]+$N$4*Fulltable[[#This Row],[D^3]]</f>
        <v>1.2790131640580454E-3</v>
      </c>
      <c r="H46" s="13">
        <f ca="1">Fulltable[[#This Row],[Forecast]]*(1+AVERAGE(cform[faster (-ve) /
slower (+ve)]))</f>
        <v>1.3241902381417284E-3</v>
      </c>
      <c r="I46" s="13" t="e">
        <f>IF(ISNUMBER(VLOOKUP(Fulltable[[#This Row],[Distance]], Predict[[#All],[Distance (km)]:[Time on current form]], 2, FALSE)), VLOOKUP(Fulltable[[#This Row],[Distance]], Predict[[#All],[Distance (km)]:[Time on current form]], 2, FALSE), NA())</f>
        <v>#N/A</v>
      </c>
      <c r="J46" s="13" t="e">
        <f>IF(ISNUMBER(VLOOKUP(Fulltable[[#This Row],[Distance]], Predict[[#All],[Distance (km)]:[Time on current form]], 3, FALSE)), VLOOKUP(Fulltable[[#This Row],[Distance]], Predict[[#All],[Distance (km)]:[Time on current form]], 3, FALSE), NA())</f>
        <v>#N/A</v>
      </c>
    </row>
    <row r="47" spans="1:10" x14ac:dyDescent="0.25">
      <c r="A47" s="1">
        <v>0.45</v>
      </c>
      <c r="B47" s="2">
        <f>Fulltable[[#This Row],[Distance]]^2</f>
        <v>0.20250000000000001</v>
      </c>
      <c r="C47">
        <f>Fulltable[[#This Row],[Distance]]^3</f>
        <v>9.1125000000000012E-2</v>
      </c>
      <c r="D47">
        <f>Fulltable[[#This Row],[Distance]]^4</f>
        <v>4.1006250000000008E-2</v>
      </c>
      <c r="E47">
        <f>Fulltable[[#This Row],[Distance]]^5</f>
        <v>1.8452812500000006E-2</v>
      </c>
      <c r="F47" s="13" t="e">
        <f>IF(ISNUMBER(VLOOKUP(Fulltable[[#This Row],[Distance]], PBmetric[[Distance (km)]:[PB (hh:mm:ss)]], 6, FALSE)), VLOOKUP(Fulltable[[#This Row],[Distance]], PBmetric[[Distance (km)]:[PB (hh:mm:ss)]], 6, FALSE), NA())</f>
        <v>#N/A</v>
      </c>
      <c r="G47" s="13">
        <f ca="1">$Q$4+$P$4*Fulltable[[#This Row],[Distance]]+$O$4*Fulltable[[#This Row],[D^2]]+$N$4*Fulltable[[#This Row],[D^3]]</f>
        <v>1.3081642614307259E-3</v>
      </c>
      <c r="H47" s="13">
        <f ca="1">Fulltable[[#This Row],[Forecast]]*(1+AVERAGE(cform[faster (-ve) /
slower (+ve)]))</f>
        <v>1.3543710053588128E-3</v>
      </c>
      <c r="I47" s="13" t="e">
        <f>IF(ISNUMBER(VLOOKUP(Fulltable[[#This Row],[Distance]], Predict[[#All],[Distance (km)]:[Time on current form]], 2, FALSE)), VLOOKUP(Fulltable[[#This Row],[Distance]], Predict[[#All],[Distance (km)]:[Time on current form]], 2, FALSE), NA())</f>
        <v>#N/A</v>
      </c>
      <c r="J47" s="13" t="e">
        <f>IF(ISNUMBER(VLOOKUP(Fulltable[[#This Row],[Distance]], Predict[[#All],[Distance (km)]:[Time on current form]], 3, FALSE)), VLOOKUP(Fulltable[[#This Row],[Distance]], Predict[[#All],[Distance (km)]:[Time on current form]], 3, FALSE), NA())</f>
        <v>#N/A</v>
      </c>
    </row>
    <row r="48" spans="1:10" x14ac:dyDescent="0.25">
      <c r="A48" s="1">
        <v>0.46</v>
      </c>
      <c r="B48" s="2">
        <f>Fulltable[[#This Row],[Distance]]^2</f>
        <v>0.21160000000000001</v>
      </c>
      <c r="C48">
        <f>Fulltable[[#This Row],[Distance]]^3</f>
        <v>9.7336000000000006E-2</v>
      </c>
      <c r="D48">
        <f>Fulltable[[#This Row],[Distance]]^4</f>
        <v>4.4774560000000005E-2</v>
      </c>
      <c r="E48">
        <f>Fulltable[[#This Row],[Distance]]^5</f>
        <v>2.0596297600000004E-2</v>
      </c>
      <c r="F48" s="13" t="e">
        <f>IF(ISNUMBER(VLOOKUP(Fulltable[[#This Row],[Distance]], PBmetric[[Distance (km)]:[PB (hh:mm:ss)]], 6, FALSE)), VLOOKUP(Fulltable[[#This Row],[Distance]], PBmetric[[Distance (km)]:[PB (hh:mm:ss)]], 6, FALSE), NA())</f>
        <v>#N/A</v>
      </c>
      <c r="G48" s="13">
        <f ca="1">$Q$4+$P$4*Fulltable[[#This Row],[Distance]]+$O$4*Fulltable[[#This Row],[D^2]]+$N$4*Fulltable[[#This Row],[D^3]]</f>
        <v>1.3373190300992827E-3</v>
      </c>
      <c r="H48" s="13">
        <f ca="1">Fulltable[[#This Row],[Forecast]]*(1+AVERAGE(cform[faster (-ve) /
slower (+ve)]))</f>
        <v>1.3845555735486294E-3</v>
      </c>
      <c r="I48" s="13" t="e">
        <f>IF(ISNUMBER(VLOOKUP(Fulltable[[#This Row],[Distance]], Predict[[#All],[Distance (km)]:[Time on current form]], 2, FALSE)), VLOOKUP(Fulltable[[#This Row],[Distance]], Predict[[#All],[Distance (km)]:[Time on current form]], 2, FALSE), NA())</f>
        <v>#N/A</v>
      </c>
      <c r="J48" s="13" t="e">
        <f>IF(ISNUMBER(VLOOKUP(Fulltable[[#This Row],[Distance]], Predict[[#All],[Distance (km)]:[Time on current form]], 3, FALSE)), VLOOKUP(Fulltable[[#This Row],[Distance]], Predict[[#All],[Distance (km)]:[Time on current form]], 3, FALSE), NA())</f>
        <v>#N/A</v>
      </c>
    </row>
    <row r="49" spans="1:10" x14ac:dyDescent="0.25">
      <c r="A49" s="1">
        <v>0.47</v>
      </c>
      <c r="B49" s="2">
        <f>Fulltable[[#This Row],[Distance]]^2</f>
        <v>0.22089999999999999</v>
      </c>
      <c r="C49">
        <f>Fulltable[[#This Row],[Distance]]^3</f>
        <v>0.10382299999999998</v>
      </c>
      <c r="D49">
        <f>Fulltable[[#This Row],[Distance]]^4</f>
        <v>4.8796809999999996E-2</v>
      </c>
      <c r="E49">
        <f>Fulltable[[#This Row],[Distance]]^5</f>
        <v>2.2934500699999995E-2</v>
      </c>
      <c r="F49" s="13" t="e">
        <f>IF(ISNUMBER(VLOOKUP(Fulltable[[#This Row],[Distance]], PBmetric[[Distance (km)]:[PB (hh:mm:ss)]], 6, FALSE)), VLOOKUP(Fulltable[[#This Row],[Distance]], PBmetric[[Distance (km)]:[PB (hh:mm:ss)]], 6, FALSE), NA())</f>
        <v>#N/A</v>
      </c>
      <c r="G49" s="13">
        <f ca="1">$Q$4+$P$4*Fulltable[[#This Row],[Distance]]+$O$4*Fulltable[[#This Row],[D^2]]+$N$4*Fulltable[[#This Row],[D^3]]</f>
        <v>1.3664774700283126E-3</v>
      </c>
      <c r="H49" s="13">
        <f ca="1">Fulltable[[#This Row],[Forecast]]*(1+AVERAGE(cform[faster (-ve) /
slower (+ve)]))</f>
        <v>1.4147439426745246E-3</v>
      </c>
      <c r="I49" s="13" t="e">
        <f>IF(ISNUMBER(VLOOKUP(Fulltable[[#This Row],[Distance]], Predict[[#All],[Distance (km)]:[Time on current form]], 2, FALSE)), VLOOKUP(Fulltable[[#This Row],[Distance]], Predict[[#All],[Distance (km)]:[Time on current form]], 2, FALSE), NA())</f>
        <v>#N/A</v>
      </c>
      <c r="J49" s="13" t="e">
        <f>IF(ISNUMBER(VLOOKUP(Fulltable[[#This Row],[Distance]], Predict[[#All],[Distance (km)]:[Time on current form]], 3, FALSE)), VLOOKUP(Fulltable[[#This Row],[Distance]], Predict[[#All],[Distance (km)]:[Time on current form]], 3, FALSE), NA())</f>
        <v>#N/A</v>
      </c>
    </row>
    <row r="50" spans="1:10" x14ac:dyDescent="0.25">
      <c r="A50" s="1">
        <v>0.48</v>
      </c>
      <c r="B50" s="2">
        <f>Fulltable[[#This Row],[Distance]]^2</f>
        <v>0.23039999999999999</v>
      </c>
      <c r="C50">
        <f>Fulltable[[#This Row],[Distance]]^3</f>
        <v>0.110592</v>
      </c>
      <c r="D50">
        <f>Fulltable[[#This Row],[Distance]]^4</f>
        <v>5.3084159999999998E-2</v>
      </c>
      <c r="E50">
        <f>Fulltable[[#This Row],[Distance]]^5</f>
        <v>2.5480396799999999E-2</v>
      </c>
      <c r="F50" s="13" t="e">
        <f>IF(ISNUMBER(VLOOKUP(Fulltable[[#This Row],[Distance]], PBmetric[[Distance (km)]:[PB (hh:mm:ss)]], 6, FALSE)), VLOOKUP(Fulltable[[#This Row],[Distance]], PBmetric[[Distance (km)]:[PB (hh:mm:ss)]], 6, FALSE), NA())</f>
        <v>#N/A</v>
      </c>
      <c r="G50" s="13">
        <f ca="1">$Q$4+$P$4*Fulltable[[#This Row],[Distance]]+$O$4*Fulltable[[#This Row],[D^2]]+$N$4*Fulltable[[#This Row],[D^3]]</f>
        <v>1.395639581182412E-3</v>
      </c>
      <c r="H50" s="13">
        <f ca="1">Fulltable[[#This Row],[Forecast]]*(1+AVERAGE(cform[faster (-ve) /
slower (+ve)]))</f>
        <v>1.4449361126998442E-3</v>
      </c>
      <c r="I50" s="13" t="e">
        <f>IF(ISNUMBER(VLOOKUP(Fulltable[[#This Row],[Distance]], Predict[[#All],[Distance (km)]:[Time on current form]], 2, FALSE)), VLOOKUP(Fulltable[[#This Row],[Distance]], Predict[[#All],[Distance (km)]:[Time on current form]], 2, FALSE), NA())</f>
        <v>#N/A</v>
      </c>
      <c r="J50" s="13" t="e">
        <f>IF(ISNUMBER(VLOOKUP(Fulltable[[#This Row],[Distance]], Predict[[#All],[Distance (km)]:[Time on current form]], 3, FALSE)), VLOOKUP(Fulltable[[#This Row],[Distance]], Predict[[#All],[Distance (km)]:[Time on current form]], 3, FALSE), NA())</f>
        <v>#N/A</v>
      </c>
    </row>
    <row r="51" spans="1:10" x14ac:dyDescent="0.25">
      <c r="A51" s="1">
        <v>0.49</v>
      </c>
      <c r="B51" s="2">
        <f>Fulltable[[#This Row],[Distance]]^2</f>
        <v>0.24009999999999998</v>
      </c>
      <c r="C51">
        <f>Fulltable[[#This Row],[Distance]]^3</f>
        <v>0.11764899999999999</v>
      </c>
      <c r="D51">
        <f>Fulltable[[#This Row],[Distance]]^4</f>
        <v>5.7648009999999993E-2</v>
      </c>
      <c r="E51">
        <f>Fulltable[[#This Row],[Distance]]^5</f>
        <v>2.8247524899999994E-2</v>
      </c>
      <c r="F51" s="13" t="e">
        <f>IF(ISNUMBER(VLOOKUP(Fulltable[[#This Row],[Distance]], PBmetric[[Distance (km)]:[PB (hh:mm:ss)]], 6, FALSE)), VLOOKUP(Fulltable[[#This Row],[Distance]], PBmetric[[Distance (km)]:[PB (hh:mm:ss)]], 6, FALSE), NA())</f>
        <v>#N/A</v>
      </c>
      <c r="G51" s="13">
        <f ca="1">$Q$4+$P$4*Fulltable[[#This Row],[Distance]]+$O$4*Fulltable[[#This Row],[D^2]]+$N$4*Fulltable[[#This Row],[D^3]]</f>
        <v>1.424805363526178E-3</v>
      </c>
      <c r="H51" s="13">
        <f ca="1">Fulltable[[#This Row],[Forecast]]*(1+AVERAGE(cform[faster (-ve) /
slower (+ve)]))</f>
        <v>1.4751320835879348E-3</v>
      </c>
      <c r="I51" s="13" t="e">
        <f>IF(ISNUMBER(VLOOKUP(Fulltable[[#This Row],[Distance]], Predict[[#All],[Distance (km)]:[Time on current form]], 2, FALSE)), VLOOKUP(Fulltable[[#This Row],[Distance]], Predict[[#All],[Distance (km)]:[Time on current form]], 2, FALSE), NA())</f>
        <v>#N/A</v>
      </c>
      <c r="J51" s="13" t="e">
        <f>IF(ISNUMBER(VLOOKUP(Fulltable[[#This Row],[Distance]], Predict[[#All],[Distance (km)]:[Time on current form]], 3, FALSE)), VLOOKUP(Fulltable[[#This Row],[Distance]], Predict[[#All],[Distance (km)]:[Time on current form]], 3, FALSE), NA())</f>
        <v>#N/A</v>
      </c>
    </row>
    <row r="52" spans="1:10" x14ac:dyDescent="0.25">
      <c r="A52" s="1">
        <v>0.5</v>
      </c>
      <c r="B52" s="2">
        <f>Fulltable[[#This Row],[Distance]]^2</f>
        <v>0.25</v>
      </c>
      <c r="C52">
        <f>Fulltable[[#This Row],[Distance]]^3</f>
        <v>0.125</v>
      </c>
      <c r="D52">
        <f>Fulltable[[#This Row],[Distance]]^4</f>
        <v>6.25E-2</v>
      </c>
      <c r="E52">
        <f>Fulltable[[#This Row],[Distance]]^5</f>
        <v>3.125E-2</v>
      </c>
      <c r="F52" s="13" t="e">
        <f>IF(ISNUMBER(VLOOKUP(Fulltable[[#This Row],[Distance]], PBmetric[[Distance (km)]:[PB (hh:mm:ss)]], 6, FALSE)), VLOOKUP(Fulltable[[#This Row],[Distance]], PBmetric[[Distance (km)]:[PB (hh:mm:ss)]], 6, FALSE), NA())</f>
        <v>#N/A</v>
      </c>
      <c r="G52" s="13">
        <f ca="1">$Q$4+$P$4*Fulltable[[#This Row],[Distance]]+$O$4*Fulltable[[#This Row],[D^2]]+$N$4*Fulltable[[#This Row],[D^3]]</f>
        <v>1.453974817024207E-3</v>
      </c>
      <c r="H52" s="13">
        <f ca="1">Fulltable[[#This Row],[Forecast]]*(1+AVERAGE(cform[faster (-ve) /
slower (+ve)]))</f>
        <v>1.5053318553021422E-3</v>
      </c>
      <c r="I52" s="13" t="e">
        <f>IF(ISNUMBER(VLOOKUP(Fulltable[[#This Row],[Distance]], Predict[[#All],[Distance (km)]:[Time on current form]], 2, FALSE)), VLOOKUP(Fulltable[[#This Row],[Distance]], Predict[[#All],[Distance (km)]:[Time on current form]], 2, FALSE), NA())</f>
        <v>#N/A</v>
      </c>
      <c r="J52" s="13" t="e">
        <f>IF(ISNUMBER(VLOOKUP(Fulltable[[#This Row],[Distance]], Predict[[#All],[Distance (km)]:[Time on current form]], 3, FALSE)), VLOOKUP(Fulltable[[#This Row],[Distance]], Predict[[#All],[Distance (km)]:[Time on current form]], 3, FALSE), NA())</f>
        <v>#N/A</v>
      </c>
    </row>
    <row r="53" spans="1:10" x14ac:dyDescent="0.25">
      <c r="A53" s="1">
        <v>0.51</v>
      </c>
      <c r="B53" s="2">
        <f>Fulltable[[#This Row],[Distance]]^2</f>
        <v>0.2601</v>
      </c>
      <c r="C53">
        <f>Fulltable[[#This Row],[Distance]]^3</f>
        <v>0.13265099999999999</v>
      </c>
      <c r="D53">
        <f>Fulltable[[#This Row],[Distance]]^4</f>
        <v>6.7652009999999999E-2</v>
      </c>
      <c r="E53">
        <f>Fulltable[[#This Row],[Distance]]^5</f>
        <v>3.4502525100000001E-2</v>
      </c>
      <c r="F53" s="13" t="e">
        <f>IF(ISNUMBER(VLOOKUP(Fulltable[[#This Row],[Distance]], PBmetric[[Distance (km)]:[PB (hh:mm:ss)]], 6, FALSE)), VLOOKUP(Fulltable[[#This Row],[Distance]], PBmetric[[Distance (km)]:[PB (hh:mm:ss)]], 6, FALSE), NA())</f>
        <v>#N/A</v>
      </c>
      <c r="G53" s="13">
        <f ca="1">$Q$4+$P$4*Fulltable[[#This Row],[Distance]]+$O$4*Fulltable[[#This Row],[D^2]]+$N$4*Fulltable[[#This Row],[D^3]]</f>
        <v>1.4831479416410954E-3</v>
      </c>
      <c r="H53" s="13">
        <f ca="1">Fulltable[[#This Row],[Forecast]]*(1+AVERAGE(cform[faster (-ve) /
slower (+ve)]))</f>
        <v>1.5355354278058122E-3</v>
      </c>
      <c r="I53" s="13" t="e">
        <f>IF(ISNUMBER(VLOOKUP(Fulltable[[#This Row],[Distance]], Predict[[#All],[Distance (km)]:[Time on current form]], 2, FALSE)), VLOOKUP(Fulltable[[#This Row],[Distance]], Predict[[#All],[Distance (km)]:[Time on current form]], 2, FALSE), NA())</f>
        <v>#N/A</v>
      </c>
      <c r="J53" s="13" t="e">
        <f>IF(ISNUMBER(VLOOKUP(Fulltable[[#This Row],[Distance]], Predict[[#All],[Distance (km)]:[Time on current form]], 3, FALSE)), VLOOKUP(Fulltable[[#This Row],[Distance]], Predict[[#All],[Distance (km)]:[Time on current form]], 3, FALSE), NA())</f>
        <v>#N/A</v>
      </c>
    </row>
    <row r="54" spans="1:10" x14ac:dyDescent="0.25">
      <c r="A54" s="1">
        <v>0.52</v>
      </c>
      <c r="B54" s="2">
        <f>Fulltable[[#This Row],[Distance]]^2</f>
        <v>0.27040000000000003</v>
      </c>
      <c r="C54">
        <f>Fulltable[[#This Row],[Distance]]^3</f>
        <v>0.14060800000000001</v>
      </c>
      <c r="D54">
        <f>Fulltable[[#This Row],[Distance]]^4</f>
        <v>7.3116160000000013E-2</v>
      </c>
      <c r="E54">
        <f>Fulltable[[#This Row],[Distance]]^5</f>
        <v>3.8020403200000011E-2</v>
      </c>
      <c r="F54" s="13" t="e">
        <f>IF(ISNUMBER(VLOOKUP(Fulltable[[#This Row],[Distance]], PBmetric[[Distance (km)]:[PB (hh:mm:ss)]], 6, FALSE)), VLOOKUP(Fulltable[[#This Row],[Distance]], PBmetric[[Distance (km)]:[PB (hh:mm:ss)]], 6, FALSE), NA())</f>
        <v>#N/A</v>
      </c>
      <c r="G54" s="13">
        <f ca="1">$Q$4+$P$4*Fulltable[[#This Row],[Distance]]+$O$4*Fulltable[[#This Row],[D^2]]+$N$4*Fulltable[[#This Row],[D^3]]</f>
        <v>1.5123247373414403E-3</v>
      </c>
      <c r="H54" s="13">
        <f ca="1">Fulltable[[#This Row],[Forecast]]*(1+AVERAGE(cform[faster (-ve) /
slower (+ve)]))</f>
        <v>1.565742801062292E-3</v>
      </c>
      <c r="I54" s="13" t="e">
        <f>IF(ISNUMBER(VLOOKUP(Fulltable[[#This Row],[Distance]], Predict[[#All],[Distance (km)]:[Time on current form]], 2, FALSE)), VLOOKUP(Fulltable[[#This Row],[Distance]], Predict[[#All],[Distance (km)]:[Time on current form]], 2, FALSE), NA())</f>
        <v>#N/A</v>
      </c>
      <c r="J54" s="13" t="e">
        <f>IF(ISNUMBER(VLOOKUP(Fulltable[[#This Row],[Distance]], Predict[[#All],[Distance (km)]:[Time on current form]], 3, FALSE)), VLOOKUP(Fulltable[[#This Row],[Distance]], Predict[[#All],[Distance (km)]:[Time on current form]], 3, FALSE), NA())</f>
        <v>#N/A</v>
      </c>
    </row>
    <row r="55" spans="1:10" x14ac:dyDescent="0.25">
      <c r="A55" s="1">
        <v>0.53</v>
      </c>
      <c r="B55" s="2">
        <f>Fulltable[[#This Row],[Distance]]^2</f>
        <v>0.28090000000000004</v>
      </c>
      <c r="C55">
        <f>Fulltable[[#This Row],[Distance]]^3</f>
        <v>0.14887700000000004</v>
      </c>
      <c r="D55">
        <f>Fulltable[[#This Row],[Distance]]^4</f>
        <v>7.890481000000002E-2</v>
      </c>
      <c r="E55">
        <f>Fulltable[[#This Row],[Distance]]^5</f>
        <v>4.1819549300000015E-2</v>
      </c>
      <c r="F55" s="13" t="e">
        <f>IF(ISNUMBER(VLOOKUP(Fulltable[[#This Row],[Distance]], PBmetric[[Distance (km)]:[PB (hh:mm:ss)]], 6, FALSE)), VLOOKUP(Fulltable[[#This Row],[Distance]], PBmetric[[Distance (km)]:[PB (hh:mm:ss)]], 6, FALSE), NA())</f>
        <v>#N/A</v>
      </c>
      <c r="G55" s="13">
        <f ca="1">$Q$4+$P$4*Fulltable[[#This Row],[Distance]]+$O$4*Fulltable[[#This Row],[D^2]]+$N$4*Fulltable[[#This Row],[D^3]]</f>
        <v>1.5415052040898382E-3</v>
      </c>
      <c r="H55" s="13">
        <f ca="1">Fulltable[[#This Row],[Forecast]]*(1+AVERAGE(cform[faster (-ve) /
slower (+ve)]))</f>
        <v>1.5959539750349267E-3</v>
      </c>
      <c r="I55" s="13" t="e">
        <f>IF(ISNUMBER(VLOOKUP(Fulltable[[#This Row],[Distance]], Predict[[#All],[Distance (km)]:[Time on current form]], 2, FALSE)), VLOOKUP(Fulltable[[#This Row],[Distance]], Predict[[#All],[Distance (km)]:[Time on current form]], 2, FALSE), NA())</f>
        <v>#N/A</v>
      </c>
      <c r="J55" s="13" t="e">
        <f>IF(ISNUMBER(VLOOKUP(Fulltable[[#This Row],[Distance]], Predict[[#All],[Distance (km)]:[Time on current form]], 3, FALSE)), VLOOKUP(Fulltable[[#This Row],[Distance]], Predict[[#All],[Distance (km)]:[Time on current form]], 3, FALSE), NA())</f>
        <v>#N/A</v>
      </c>
    </row>
    <row r="56" spans="1:10" x14ac:dyDescent="0.25">
      <c r="A56" s="1">
        <v>0.54</v>
      </c>
      <c r="B56" s="2">
        <f>Fulltable[[#This Row],[Distance]]^2</f>
        <v>0.29160000000000003</v>
      </c>
      <c r="C56">
        <f>Fulltable[[#This Row],[Distance]]^3</f>
        <v>0.15746400000000002</v>
      </c>
      <c r="D56">
        <f>Fulltable[[#This Row],[Distance]]^4</f>
        <v>8.5030560000000019E-2</v>
      </c>
      <c r="E56">
        <f>Fulltable[[#This Row],[Distance]]^5</f>
        <v>4.591650240000001E-2</v>
      </c>
      <c r="F56" s="13" t="e">
        <f>IF(ISNUMBER(VLOOKUP(Fulltable[[#This Row],[Distance]], PBmetric[[Distance (km)]:[PB (hh:mm:ss)]], 6, FALSE)), VLOOKUP(Fulltable[[#This Row],[Distance]], PBmetric[[Distance (km)]:[PB (hh:mm:ss)]], 6, FALSE), NA())</f>
        <v>#N/A</v>
      </c>
      <c r="G56" s="13">
        <f ca="1">$Q$4+$P$4*Fulltable[[#This Row],[Distance]]+$O$4*Fulltable[[#This Row],[D^2]]+$N$4*Fulltable[[#This Row],[D^3]]</f>
        <v>1.5706893418508858E-3</v>
      </c>
      <c r="H56" s="13">
        <f ca="1">Fulltable[[#This Row],[Forecast]]*(1+AVERAGE(cform[faster (-ve) /
slower (+ve)]))</f>
        <v>1.6261689496870632E-3</v>
      </c>
      <c r="I56" s="13" t="e">
        <f>IF(ISNUMBER(VLOOKUP(Fulltable[[#This Row],[Distance]], Predict[[#All],[Distance (km)]:[Time on current form]], 2, FALSE)), VLOOKUP(Fulltable[[#This Row],[Distance]], Predict[[#All],[Distance (km)]:[Time on current form]], 2, FALSE), NA())</f>
        <v>#N/A</v>
      </c>
      <c r="J56" s="13" t="e">
        <f>IF(ISNUMBER(VLOOKUP(Fulltable[[#This Row],[Distance]], Predict[[#All],[Distance (km)]:[Time on current form]], 3, FALSE)), VLOOKUP(Fulltable[[#This Row],[Distance]], Predict[[#All],[Distance (km)]:[Time on current form]], 3, FALSE), NA())</f>
        <v>#N/A</v>
      </c>
    </row>
    <row r="57" spans="1:10" x14ac:dyDescent="0.25">
      <c r="A57" s="1">
        <v>0.55000000000000004</v>
      </c>
      <c r="B57" s="2">
        <f>Fulltable[[#This Row],[Distance]]^2</f>
        <v>0.30250000000000005</v>
      </c>
      <c r="C57">
        <f>Fulltable[[#This Row],[Distance]]^3</f>
        <v>0.16637500000000005</v>
      </c>
      <c r="D57">
        <f>Fulltable[[#This Row],[Distance]]^4</f>
        <v>9.1506250000000025E-2</v>
      </c>
      <c r="E57">
        <f>Fulltable[[#This Row],[Distance]]^5</f>
        <v>5.0328437500000017E-2</v>
      </c>
      <c r="F57" s="13" t="e">
        <f>IF(ISNUMBER(VLOOKUP(Fulltable[[#This Row],[Distance]], PBmetric[[Distance (km)]:[PB (hh:mm:ss)]], 6, FALSE)), VLOOKUP(Fulltable[[#This Row],[Distance]], PBmetric[[Distance (km)]:[PB (hh:mm:ss)]], 6, FALSE), NA())</f>
        <v>#N/A</v>
      </c>
      <c r="G57" s="13">
        <f ca="1">$Q$4+$P$4*Fulltable[[#This Row],[Distance]]+$O$4*Fulltable[[#This Row],[D^2]]+$N$4*Fulltable[[#This Row],[D^3]]</f>
        <v>1.5998771505891798E-3</v>
      </c>
      <c r="H57" s="13">
        <f ca="1">Fulltable[[#This Row],[Forecast]]*(1+AVERAGE(cform[faster (-ve) /
slower (+ve)]))</f>
        <v>1.6563877249820473E-3</v>
      </c>
      <c r="I57" s="13" t="e">
        <f>IF(ISNUMBER(VLOOKUP(Fulltable[[#This Row],[Distance]], Predict[[#All],[Distance (km)]:[Time on current form]], 2, FALSE)), VLOOKUP(Fulltable[[#This Row],[Distance]], Predict[[#All],[Distance (km)]:[Time on current form]], 2, FALSE), NA())</f>
        <v>#N/A</v>
      </c>
      <c r="J57" s="13" t="e">
        <f>IF(ISNUMBER(VLOOKUP(Fulltable[[#This Row],[Distance]], Predict[[#All],[Distance (km)]:[Time on current form]], 3, FALSE)), VLOOKUP(Fulltable[[#This Row],[Distance]], Predict[[#All],[Distance (km)]:[Time on current form]], 3, FALSE), NA())</f>
        <v>#N/A</v>
      </c>
    </row>
    <row r="58" spans="1:10" x14ac:dyDescent="0.25">
      <c r="A58" s="1">
        <v>0.56000000000000005</v>
      </c>
      <c r="B58" s="2">
        <f>Fulltable[[#This Row],[Distance]]^2</f>
        <v>0.31360000000000005</v>
      </c>
      <c r="C58">
        <f>Fulltable[[#This Row],[Distance]]^3</f>
        <v>0.17561600000000005</v>
      </c>
      <c r="D58">
        <f>Fulltable[[#This Row],[Distance]]^4</f>
        <v>9.8344960000000023E-2</v>
      </c>
      <c r="E58">
        <f>Fulltable[[#This Row],[Distance]]^5</f>
        <v>5.5073177600000016E-2</v>
      </c>
      <c r="F58" s="13" t="e">
        <f>IF(ISNUMBER(VLOOKUP(Fulltable[[#This Row],[Distance]], PBmetric[[Distance (km)]:[PB (hh:mm:ss)]], 6, FALSE)), VLOOKUP(Fulltable[[#This Row],[Distance]], PBmetric[[Distance (km)]:[PB (hh:mm:ss)]], 6, FALSE), NA())</f>
        <v>#N/A</v>
      </c>
      <c r="G58" s="13">
        <f ca="1">$Q$4+$P$4*Fulltable[[#This Row],[Distance]]+$O$4*Fulltable[[#This Row],[D^2]]+$N$4*Fulltable[[#This Row],[D^3]]</f>
        <v>1.6290686302693168E-3</v>
      </c>
      <c r="H58" s="13">
        <f ca="1">Fulltable[[#This Row],[Forecast]]*(1+AVERAGE(cform[faster (-ve) /
slower (+ve)]))</f>
        <v>1.6866103008832253E-3</v>
      </c>
      <c r="I58" s="13" t="e">
        <f>IF(ISNUMBER(VLOOKUP(Fulltable[[#This Row],[Distance]], Predict[[#All],[Distance (km)]:[Time on current form]], 2, FALSE)), VLOOKUP(Fulltable[[#This Row],[Distance]], Predict[[#All],[Distance (km)]:[Time on current form]], 2, FALSE), NA())</f>
        <v>#N/A</v>
      </c>
      <c r="J58" s="13" t="e">
        <f>IF(ISNUMBER(VLOOKUP(Fulltable[[#This Row],[Distance]], Predict[[#All],[Distance (km)]:[Time on current form]], 3, FALSE)), VLOOKUP(Fulltable[[#This Row],[Distance]], Predict[[#All],[Distance (km)]:[Time on current form]], 3, FALSE), NA())</f>
        <v>#N/A</v>
      </c>
    </row>
    <row r="59" spans="1:10" x14ac:dyDescent="0.25">
      <c r="A59" s="1">
        <v>0.56999999999999995</v>
      </c>
      <c r="B59" s="2">
        <f>Fulltable[[#This Row],[Distance]]^2</f>
        <v>0.32489999999999997</v>
      </c>
      <c r="C59">
        <f>Fulltable[[#This Row],[Distance]]^3</f>
        <v>0.18519299999999997</v>
      </c>
      <c r="D59">
        <f>Fulltable[[#This Row],[Distance]]^4</f>
        <v>0.10556000999999998</v>
      </c>
      <c r="E59">
        <f>Fulltable[[#This Row],[Distance]]^5</f>
        <v>6.0169205699999985E-2</v>
      </c>
      <c r="F59" s="13" t="e">
        <f>IF(ISNUMBER(VLOOKUP(Fulltable[[#This Row],[Distance]], PBmetric[[Distance (km)]:[PB (hh:mm:ss)]], 6, FALSE)), VLOOKUP(Fulltable[[#This Row],[Distance]], PBmetric[[Distance (km)]:[PB (hh:mm:ss)]], 6, FALSE), NA())</f>
        <v>#N/A</v>
      </c>
      <c r="G59" s="13">
        <f ca="1">$Q$4+$P$4*Fulltable[[#This Row],[Distance]]+$O$4*Fulltable[[#This Row],[D^2]]+$N$4*Fulltable[[#This Row],[D^3]]</f>
        <v>1.6582637808558933E-3</v>
      </c>
      <c r="H59" s="13">
        <f ca="1">Fulltable[[#This Row],[Forecast]]*(1+AVERAGE(cform[faster (-ve) /
slower (+ve)]))</f>
        <v>1.7168366773539429E-3</v>
      </c>
      <c r="I59" s="13" t="e">
        <f>IF(ISNUMBER(VLOOKUP(Fulltable[[#This Row],[Distance]], Predict[[#All],[Distance (km)]:[Time on current form]], 2, FALSE)), VLOOKUP(Fulltable[[#This Row],[Distance]], Predict[[#All],[Distance (km)]:[Time on current form]], 2, FALSE), NA())</f>
        <v>#N/A</v>
      </c>
      <c r="J59" s="13" t="e">
        <f>IF(ISNUMBER(VLOOKUP(Fulltable[[#This Row],[Distance]], Predict[[#All],[Distance (km)]:[Time on current form]], 3, FALSE)), VLOOKUP(Fulltable[[#This Row],[Distance]], Predict[[#All],[Distance (km)]:[Time on current form]], 3, FALSE), NA())</f>
        <v>#N/A</v>
      </c>
    </row>
    <row r="60" spans="1:10" x14ac:dyDescent="0.25">
      <c r="A60" s="1">
        <v>0.57999999999999996</v>
      </c>
      <c r="B60" s="2">
        <f>Fulltable[[#This Row],[Distance]]^2</f>
        <v>0.33639999999999998</v>
      </c>
      <c r="C60">
        <f>Fulltable[[#This Row],[Distance]]^3</f>
        <v>0.19511199999999998</v>
      </c>
      <c r="D60">
        <f>Fulltable[[#This Row],[Distance]]^4</f>
        <v>0.11316495999999998</v>
      </c>
      <c r="E60">
        <f>Fulltable[[#This Row],[Distance]]^5</f>
        <v>6.5635676799999987E-2</v>
      </c>
      <c r="F60" s="13" t="e">
        <f>IF(ISNUMBER(VLOOKUP(Fulltable[[#This Row],[Distance]], PBmetric[[Distance (km)]:[PB (hh:mm:ss)]], 6, FALSE)), VLOOKUP(Fulltable[[#This Row],[Distance]], PBmetric[[Distance (km)]:[PB (hh:mm:ss)]], 6, FALSE), NA())</f>
        <v>#N/A</v>
      </c>
      <c r="G60" s="13">
        <f ca="1">$Q$4+$P$4*Fulltable[[#This Row],[Distance]]+$O$4*Fulltable[[#This Row],[D^2]]+$N$4*Fulltable[[#This Row],[D^3]]</f>
        <v>1.6874626023135066E-3</v>
      </c>
      <c r="H60" s="13">
        <f ca="1">Fulltable[[#This Row],[Forecast]]*(1+AVERAGE(cform[faster (-ve) /
slower (+ve)]))</f>
        <v>1.7470668543575474E-3</v>
      </c>
      <c r="I60" s="13" t="e">
        <f>IF(ISNUMBER(VLOOKUP(Fulltable[[#This Row],[Distance]], Predict[[#All],[Distance (km)]:[Time on current form]], 2, FALSE)), VLOOKUP(Fulltable[[#This Row],[Distance]], Predict[[#All],[Distance (km)]:[Time on current form]], 2, FALSE), NA())</f>
        <v>#N/A</v>
      </c>
      <c r="J60" s="13" t="e">
        <f>IF(ISNUMBER(VLOOKUP(Fulltable[[#This Row],[Distance]], Predict[[#All],[Distance (km)]:[Time on current form]], 3, FALSE)), VLOOKUP(Fulltable[[#This Row],[Distance]], Predict[[#All],[Distance (km)]:[Time on current form]], 3, FALSE), NA())</f>
        <v>#N/A</v>
      </c>
    </row>
    <row r="61" spans="1:10" x14ac:dyDescent="0.25">
      <c r="A61" s="1">
        <v>0.59</v>
      </c>
      <c r="B61" s="2">
        <f>Fulltable[[#This Row],[Distance]]^2</f>
        <v>0.34809999999999997</v>
      </c>
      <c r="C61">
        <f>Fulltable[[#This Row],[Distance]]^3</f>
        <v>0.20537899999999998</v>
      </c>
      <c r="D61">
        <f>Fulltable[[#This Row],[Distance]]^4</f>
        <v>0.12117360999999997</v>
      </c>
      <c r="E61">
        <f>Fulltable[[#This Row],[Distance]]^5</f>
        <v>7.1492429899999974E-2</v>
      </c>
      <c r="F61" s="13" t="e">
        <f>IF(ISNUMBER(VLOOKUP(Fulltable[[#This Row],[Distance]], PBmetric[[Distance (km)]:[PB (hh:mm:ss)]], 6, FALSE)), VLOOKUP(Fulltable[[#This Row],[Distance]], PBmetric[[Distance (km)]:[PB (hh:mm:ss)]], 6, FALSE), NA())</f>
        <v>#N/A</v>
      </c>
      <c r="G61" s="13">
        <f ca="1">$Q$4+$P$4*Fulltable[[#This Row],[Distance]]+$O$4*Fulltable[[#This Row],[D^2]]+$N$4*Fulltable[[#This Row],[D^3]]</f>
        <v>1.716665094606753E-3</v>
      </c>
      <c r="H61" s="13">
        <f ca="1">Fulltable[[#This Row],[Forecast]]*(1+AVERAGE(cform[faster (-ve) /
slower (+ve)]))</f>
        <v>1.7773008318573841E-3</v>
      </c>
      <c r="I61" s="13" t="e">
        <f>IF(ISNUMBER(VLOOKUP(Fulltable[[#This Row],[Distance]], Predict[[#All],[Distance (km)]:[Time on current form]], 2, FALSE)), VLOOKUP(Fulltable[[#This Row],[Distance]], Predict[[#All],[Distance (km)]:[Time on current form]], 2, FALSE), NA())</f>
        <v>#N/A</v>
      </c>
      <c r="J61" s="13" t="e">
        <f>IF(ISNUMBER(VLOOKUP(Fulltable[[#This Row],[Distance]], Predict[[#All],[Distance (km)]:[Time on current form]], 3, FALSE)), VLOOKUP(Fulltable[[#This Row],[Distance]], Predict[[#All],[Distance (km)]:[Time on current form]], 3, FALSE), NA())</f>
        <v>#N/A</v>
      </c>
    </row>
    <row r="62" spans="1:10" x14ac:dyDescent="0.25">
      <c r="A62" s="1">
        <v>0.6</v>
      </c>
      <c r="B62" s="2">
        <f>Fulltable[[#This Row],[Distance]]^2</f>
        <v>0.36</v>
      </c>
      <c r="C62">
        <f>Fulltable[[#This Row],[Distance]]^3</f>
        <v>0.216</v>
      </c>
      <c r="D62">
        <f>Fulltable[[#This Row],[Distance]]^4</f>
        <v>0.12959999999999999</v>
      </c>
      <c r="E62">
        <f>Fulltable[[#This Row],[Distance]]^5</f>
        <v>7.7759999999999996E-2</v>
      </c>
      <c r="F62" s="13" t="e">
        <f>IF(ISNUMBER(VLOOKUP(Fulltable[[#This Row],[Distance]], PBmetric[[Distance (km)]:[PB (hh:mm:ss)]], 6, FALSE)), VLOOKUP(Fulltable[[#This Row],[Distance]], PBmetric[[Distance (km)]:[PB (hh:mm:ss)]], 6, FALSE), NA())</f>
        <v>#N/A</v>
      </c>
      <c r="G62" s="13">
        <f ca="1">$Q$4+$P$4*Fulltable[[#This Row],[Distance]]+$O$4*Fulltable[[#This Row],[D^2]]+$N$4*Fulltable[[#This Row],[D^3]]</f>
        <v>1.7458712577002294E-3</v>
      </c>
      <c r="H62" s="13">
        <f ca="1">Fulltable[[#This Row],[Forecast]]*(1+AVERAGE(cform[faster (-ve) /
slower (+ve)]))</f>
        <v>1.8075386098167995E-3</v>
      </c>
      <c r="I62" s="13" t="e">
        <f>IF(ISNUMBER(VLOOKUP(Fulltable[[#This Row],[Distance]], Predict[[#All],[Distance (km)]:[Time on current form]], 2, FALSE)), VLOOKUP(Fulltable[[#This Row],[Distance]], Predict[[#All],[Distance (km)]:[Time on current form]], 2, FALSE), NA())</f>
        <v>#N/A</v>
      </c>
      <c r="J62" s="13" t="e">
        <f>IF(ISNUMBER(VLOOKUP(Fulltable[[#This Row],[Distance]], Predict[[#All],[Distance (km)]:[Time on current form]], 3, FALSE)), VLOOKUP(Fulltable[[#This Row],[Distance]], Predict[[#All],[Distance (km)]:[Time on current form]], 3, FALSE), NA())</f>
        <v>#N/A</v>
      </c>
    </row>
    <row r="63" spans="1:10" x14ac:dyDescent="0.25">
      <c r="A63" s="1">
        <v>0.61</v>
      </c>
      <c r="B63" s="2">
        <f>Fulltable[[#This Row],[Distance]]^2</f>
        <v>0.37209999999999999</v>
      </c>
      <c r="C63">
        <f>Fulltable[[#This Row],[Distance]]^3</f>
        <v>0.22698099999999999</v>
      </c>
      <c r="D63">
        <f>Fulltable[[#This Row],[Distance]]^4</f>
        <v>0.13845840999999998</v>
      </c>
      <c r="E63">
        <f>Fulltable[[#This Row],[Distance]]^5</f>
        <v>8.4459630099999988E-2</v>
      </c>
      <c r="F63" s="13" t="e">
        <f>IF(ISNUMBER(VLOOKUP(Fulltable[[#This Row],[Distance]], PBmetric[[Distance (km)]:[PB (hh:mm:ss)]], 6, FALSE)), VLOOKUP(Fulltable[[#This Row],[Distance]], PBmetric[[Distance (km)]:[PB (hh:mm:ss)]], 6, FALSE), NA())</f>
        <v>#N/A</v>
      </c>
      <c r="G63" s="13">
        <f ca="1">$Q$4+$P$4*Fulltable[[#This Row],[Distance]]+$O$4*Fulltable[[#This Row],[D^2]]+$N$4*Fulltable[[#This Row],[D^3]]</f>
        <v>1.775081091558532E-3</v>
      </c>
      <c r="H63" s="13">
        <f ca="1">Fulltable[[#This Row],[Forecast]]*(1+AVERAGE(cform[faster (-ve) /
slower (+ve)]))</f>
        <v>1.8377801881991397E-3</v>
      </c>
      <c r="I63" s="13" t="e">
        <f>IF(ISNUMBER(VLOOKUP(Fulltable[[#This Row],[Distance]], Predict[[#All],[Distance (km)]:[Time on current form]], 2, FALSE)), VLOOKUP(Fulltable[[#This Row],[Distance]], Predict[[#All],[Distance (km)]:[Time on current form]], 2, FALSE), NA())</f>
        <v>#N/A</v>
      </c>
      <c r="J63" s="13" t="e">
        <f>IF(ISNUMBER(VLOOKUP(Fulltable[[#This Row],[Distance]], Predict[[#All],[Distance (km)]:[Time on current form]], 3, FALSE)), VLOOKUP(Fulltable[[#This Row],[Distance]], Predict[[#All],[Distance (km)]:[Time on current form]], 3, FALSE), NA())</f>
        <v>#N/A</v>
      </c>
    </row>
    <row r="64" spans="1:10" x14ac:dyDescent="0.25">
      <c r="A64" s="1">
        <v>0.62</v>
      </c>
      <c r="B64" s="2">
        <f>Fulltable[[#This Row],[Distance]]^2</f>
        <v>0.38440000000000002</v>
      </c>
      <c r="C64">
        <f>Fulltable[[#This Row],[Distance]]^3</f>
        <v>0.23832800000000001</v>
      </c>
      <c r="D64">
        <f>Fulltable[[#This Row],[Distance]]^4</f>
        <v>0.14776336000000001</v>
      </c>
      <c r="E64">
        <f>Fulltable[[#This Row],[Distance]]^5</f>
        <v>9.1613283200000006E-2</v>
      </c>
      <c r="F64" s="13" t="e">
        <f>IF(ISNUMBER(VLOOKUP(Fulltable[[#This Row],[Distance]], PBmetric[[Distance (km)]:[PB (hh:mm:ss)]], 6, FALSE)), VLOOKUP(Fulltable[[#This Row],[Distance]], PBmetric[[Distance (km)]:[PB (hh:mm:ss)]], 6, FALSE), NA())</f>
        <v>#N/A</v>
      </c>
      <c r="G64" s="13">
        <f ca="1">$Q$4+$P$4*Fulltable[[#This Row],[Distance]]+$O$4*Fulltable[[#This Row],[D^2]]+$N$4*Fulltable[[#This Row],[D^3]]</f>
        <v>1.8042945961462579E-3</v>
      </c>
      <c r="H64" s="13">
        <f ca="1">Fulltable[[#This Row],[Forecast]]*(1+AVERAGE(cform[faster (-ve) /
slower (+ve)]))</f>
        <v>1.8680255669677507E-3</v>
      </c>
      <c r="I64" s="13" t="e">
        <f>IF(ISNUMBER(VLOOKUP(Fulltable[[#This Row],[Distance]], Predict[[#All],[Distance (km)]:[Time on current form]], 2, FALSE)), VLOOKUP(Fulltable[[#This Row],[Distance]], Predict[[#All],[Distance (km)]:[Time on current form]], 2, FALSE), NA())</f>
        <v>#N/A</v>
      </c>
      <c r="J64" s="13" t="e">
        <f>IF(ISNUMBER(VLOOKUP(Fulltable[[#This Row],[Distance]], Predict[[#All],[Distance (km)]:[Time on current form]], 3, FALSE)), VLOOKUP(Fulltable[[#This Row],[Distance]], Predict[[#All],[Distance (km)]:[Time on current form]], 3, FALSE), NA())</f>
        <v>#N/A</v>
      </c>
    </row>
    <row r="65" spans="1:10" x14ac:dyDescent="0.25">
      <c r="A65" s="1">
        <v>0.63</v>
      </c>
      <c r="B65" s="2">
        <f>Fulltable[[#This Row],[Distance]]^2</f>
        <v>0.39690000000000003</v>
      </c>
      <c r="C65">
        <f>Fulltable[[#This Row],[Distance]]^3</f>
        <v>0.25004700000000002</v>
      </c>
      <c r="D65">
        <f>Fulltable[[#This Row],[Distance]]^4</f>
        <v>0.15752961000000001</v>
      </c>
      <c r="E65">
        <f>Fulltable[[#This Row],[Distance]]^5</f>
        <v>9.9243654300000012E-2</v>
      </c>
      <c r="F65" s="13" t="e">
        <f>IF(ISNUMBER(VLOOKUP(Fulltable[[#This Row],[Distance]], PBmetric[[Distance (km)]:[PB (hh:mm:ss)]], 6, FALSE)), VLOOKUP(Fulltable[[#This Row],[Distance]], PBmetric[[Distance (km)]:[PB (hh:mm:ss)]], 6, FALSE), NA())</f>
        <v>#N/A</v>
      </c>
      <c r="G65" s="13">
        <f ca="1">$Q$4+$P$4*Fulltable[[#This Row],[Distance]]+$O$4*Fulltable[[#This Row],[D^2]]+$N$4*Fulltable[[#This Row],[D^3]]</f>
        <v>1.8335117714280034E-3</v>
      </c>
      <c r="H65" s="13">
        <f ca="1">Fulltable[[#This Row],[Forecast]]*(1+AVERAGE(cform[faster (-ve) /
slower (+ve)]))</f>
        <v>1.8982747460859785E-3</v>
      </c>
      <c r="I65" s="13" t="e">
        <f>IF(ISNUMBER(VLOOKUP(Fulltable[[#This Row],[Distance]], Predict[[#All],[Distance (km)]:[Time on current form]], 2, FALSE)), VLOOKUP(Fulltable[[#This Row],[Distance]], Predict[[#All],[Distance (km)]:[Time on current form]], 2, FALSE), NA())</f>
        <v>#N/A</v>
      </c>
      <c r="J65" s="13" t="e">
        <f>IF(ISNUMBER(VLOOKUP(Fulltable[[#This Row],[Distance]], Predict[[#All],[Distance (km)]:[Time on current form]], 3, FALSE)), VLOOKUP(Fulltable[[#This Row],[Distance]], Predict[[#All],[Distance (km)]:[Time on current form]], 3, FALSE), NA())</f>
        <v>#N/A</v>
      </c>
    </row>
    <row r="66" spans="1:10" x14ac:dyDescent="0.25">
      <c r="A66" s="1">
        <v>0.64</v>
      </c>
      <c r="B66" s="2">
        <f>Fulltable[[#This Row],[Distance]]^2</f>
        <v>0.40960000000000002</v>
      </c>
      <c r="C66">
        <f>Fulltable[[#This Row],[Distance]]^3</f>
        <v>0.26214400000000004</v>
      </c>
      <c r="D66">
        <f>Fulltable[[#This Row],[Distance]]^4</f>
        <v>0.16777216</v>
      </c>
      <c r="E66">
        <f>Fulltable[[#This Row],[Distance]]^5</f>
        <v>0.1073741824</v>
      </c>
      <c r="F66" s="13" t="e">
        <f>IF(ISNUMBER(VLOOKUP(Fulltable[[#This Row],[Distance]], PBmetric[[Distance (km)]:[PB (hh:mm:ss)]], 6, FALSE)), VLOOKUP(Fulltable[[#This Row],[Distance]], PBmetric[[Distance (km)]:[PB (hh:mm:ss)]], 6, FALSE), NA())</f>
        <v>#N/A</v>
      </c>
      <c r="G66" s="13">
        <f ca="1">$Q$4+$P$4*Fulltable[[#This Row],[Distance]]+$O$4*Fulltable[[#This Row],[D^2]]+$N$4*Fulltable[[#This Row],[D^3]]</f>
        <v>1.8627326173683654E-3</v>
      </c>
      <c r="H66" s="13">
        <f ca="1">Fulltable[[#This Row],[Forecast]]*(1+AVERAGE(cform[faster (-ve) /
slower (+ve)]))</f>
        <v>1.9285277255171695E-3</v>
      </c>
      <c r="I66" s="13" t="e">
        <f>IF(ISNUMBER(VLOOKUP(Fulltable[[#This Row],[Distance]], Predict[[#All],[Distance (km)]:[Time on current form]], 2, FALSE)), VLOOKUP(Fulltable[[#This Row],[Distance]], Predict[[#All],[Distance (km)]:[Time on current form]], 2, FALSE), NA())</f>
        <v>#N/A</v>
      </c>
      <c r="J66" s="13" t="e">
        <f>IF(ISNUMBER(VLOOKUP(Fulltable[[#This Row],[Distance]], Predict[[#All],[Distance (km)]:[Time on current form]], 3, FALSE)), VLOOKUP(Fulltable[[#This Row],[Distance]], Predict[[#All],[Distance (km)]:[Time on current form]], 3, FALSE), NA())</f>
        <v>#N/A</v>
      </c>
    </row>
    <row r="67" spans="1:10" x14ac:dyDescent="0.25">
      <c r="A67" s="1">
        <v>0.65</v>
      </c>
      <c r="B67" s="2">
        <f>Fulltable[[#This Row],[Distance]]^2</f>
        <v>0.42250000000000004</v>
      </c>
      <c r="C67">
        <f>Fulltable[[#This Row],[Distance]]^3</f>
        <v>0.27462500000000006</v>
      </c>
      <c r="D67">
        <f>Fulltable[[#This Row],[Distance]]^4</f>
        <v>0.17850625000000003</v>
      </c>
      <c r="E67">
        <f>Fulltable[[#This Row],[Distance]]^5</f>
        <v>0.11602906250000003</v>
      </c>
      <c r="F67" s="13" t="e">
        <f>IF(ISNUMBER(VLOOKUP(Fulltable[[#This Row],[Distance]], PBmetric[[Distance (km)]:[PB (hh:mm:ss)]], 6, FALSE)), VLOOKUP(Fulltable[[#This Row],[Distance]], PBmetric[[Distance (km)]:[PB (hh:mm:ss)]], 6, FALSE), NA())</f>
        <v>#N/A</v>
      </c>
      <c r="G67" s="13">
        <f ca="1">$Q$4+$P$4*Fulltable[[#This Row],[Distance]]+$O$4*Fulltable[[#This Row],[D^2]]+$N$4*Fulltable[[#This Row],[D^3]]</f>
        <v>1.8919571339319407E-3</v>
      </c>
      <c r="H67" s="13">
        <f ca="1">Fulltable[[#This Row],[Forecast]]*(1+AVERAGE(cform[faster (-ve) /
slower (+ve)]))</f>
        <v>1.9587845052246701E-3</v>
      </c>
      <c r="I67" s="13" t="e">
        <f>IF(ISNUMBER(VLOOKUP(Fulltable[[#This Row],[Distance]], Predict[[#All],[Distance (km)]:[Time on current form]], 2, FALSE)), VLOOKUP(Fulltable[[#This Row],[Distance]], Predict[[#All],[Distance (km)]:[Time on current form]], 2, FALSE), NA())</f>
        <v>#N/A</v>
      </c>
      <c r="J67" s="13" t="e">
        <f>IF(ISNUMBER(VLOOKUP(Fulltable[[#This Row],[Distance]], Predict[[#All],[Distance (km)]:[Time on current form]], 3, FALSE)), VLOOKUP(Fulltable[[#This Row],[Distance]], Predict[[#All],[Distance (km)]:[Time on current form]], 3, FALSE), NA())</f>
        <v>#N/A</v>
      </c>
    </row>
    <row r="68" spans="1:10" x14ac:dyDescent="0.25">
      <c r="A68" s="1">
        <v>0.66</v>
      </c>
      <c r="B68" s="2">
        <f>Fulltable[[#This Row],[Distance]]^2</f>
        <v>0.43560000000000004</v>
      </c>
      <c r="C68">
        <f>Fulltable[[#This Row],[Distance]]^3</f>
        <v>0.28749600000000003</v>
      </c>
      <c r="D68">
        <f>Fulltable[[#This Row],[Distance]]^4</f>
        <v>0.18974736000000003</v>
      </c>
      <c r="E68">
        <f>Fulltable[[#This Row],[Distance]]^5</f>
        <v>0.12523325760000004</v>
      </c>
      <c r="F68" s="13" t="e">
        <f>IF(ISNUMBER(VLOOKUP(Fulltable[[#This Row],[Distance]], PBmetric[[Distance (km)]:[PB (hh:mm:ss)]], 6, FALSE)), VLOOKUP(Fulltable[[#This Row],[Distance]], PBmetric[[Distance (km)]:[PB (hh:mm:ss)]], 6, FALSE), NA())</f>
        <v>#N/A</v>
      </c>
      <c r="G68" s="13">
        <f ca="1">$Q$4+$P$4*Fulltable[[#This Row],[Distance]]+$O$4*Fulltable[[#This Row],[D^2]]+$N$4*Fulltable[[#This Row],[D^3]]</f>
        <v>1.9211853210833261E-3</v>
      </c>
      <c r="H68" s="13">
        <f ca="1">Fulltable[[#This Row],[Forecast]]*(1+AVERAGE(cform[faster (-ve) /
slower (+ve)]))</f>
        <v>1.9890450851718267E-3</v>
      </c>
      <c r="I68" s="13" t="e">
        <f>IF(ISNUMBER(VLOOKUP(Fulltable[[#This Row],[Distance]], Predict[[#All],[Distance (km)]:[Time on current form]], 2, FALSE)), VLOOKUP(Fulltable[[#This Row],[Distance]], Predict[[#All],[Distance (km)]:[Time on current form]], 2, FALSE), NA())</f>
        <v>#N/A</v>
      </c>
      <c r="J68" s="13" t="e">
        <f>IF(ISNUMBER(VLOOKUP(Fulltable[[#This Row],[Distance]], Predict[[#All],[Distance (km)]:[Time on current form]], 3, FALSE)), VLOOKUP(Fulltable[[#This Row],[Distance]], Predict[[#All],[Distance (km)]:[Time on current form]], 3, FALSE), NA())</f>
        <v>#N/A</v>
      </c>
    </row>
    <row r="69" spans="1:10" x14ac:dyDescent="0.25">
      <c r="A69" s="1">
        <v>0.67</v>
      </c>
      <c r="B69" s="2">
        <f>Fulltable[[#This Row],[Distance]]^2</f>
        <v>0.44890000000000008</v>
      </c>
      <c r="C69">
        <f>Fulltable[[#This Row],[Distance]]^3</f>
        <v>0.30076300000000006</v>
      </c>
      <c r="D69">
        <f>Fulltable[[#This Row],[Distance]]^4</f>
        <v>0.20151121000000008</v>
      </c>
      <c r="E69">
        <f>Fulltable[[#This Row],[Distance]]^5</f>
        <v>0.13501251070000006</v>
      </c>
      <c r="F69" s="13" t="e">
        <f>IF(ISNUMBER(VLOOKUP(Fulltable[[#This Row],[Distance]], PBmetric[[Distance (km)]:[PB (hh:mm:ss)]], 6, FALSE)), VLOOKUP(Fulltable[[#This Row],[Distance]], PBmetric[[Distance (km)]:[PB (hh:mm:ss)]], 6, FALSE), NA())</f>
        <v>#N/A</v>
      </c>
      <c r="G69" s="13">
        <f ca="1">$Q$4+$P$4*Fulltable[[#This Row],[Distance]]+$O$4*Fulltable[[#This Row],[D^2]]+$N$4*Fulltable[[#This Row],[D^3]]</f>
        <v>1.9504171787871178E-3</v>
      </c>
      <c r="H69" s="13">
        <f ca="1">Fulltable[[#This Row],[Forecast]]*(1+AVERAGE(cform[faster (-ve) /
slower (+ve)]))</f>
        <v>2.0193094653219849E-3</v>
      </c>
      <c r="I69" s="13" t="e">
        <f>IF(ISNUMBER(VLOOKUP(Fulltable[[#This Row],[Distance]], Predict[[#All],[Distance (km)]:[Time on current form]], 2, FALSE)), VLOOKUP(Fulltable[[#This Row],[Distance]], Predict[[#All],[Distance (km)]:[Time on current form]], 2, FALSE), NA())</f>
        <v>#N/A</v>
      </c>
      <c r="J69" s="13" t="e">
        <f>IF(ISNUMBER(VLOOKUP(Fulltable[[#This Row],[Distance]], Predict[[#All],[Distance (km)]:[Time on current form]], 3, FALSE)), VLOOKUP(Fulltable[[#This Row],[Distance]], Predict[[#All],[Distance (km)]:[Time on current form]], 3, FALSE), NA())</f>
        <v>#N/A</v>
      </c>
    </row>
    <row r="70" spans="1:10" x14ac:dyDescent="0.25">
      <c r="A70" s="1">
        <v>0.68</v>
      </c>
      <c r="B70" s="2">
        <f>Fulltable[[#This Row],[Distance]]^2</f>
        <v>0.46240000000000009</v>
      </c>
      <c r="C70">
        <f>Fulltable[[#This Row],[Distance]]^3</f>
        <v>0.3144320000000001</v>
      </c>
      <c r="D70">
        <f>Fulltable[[#This Row],[Distance]]^4</f>
        <v>0.21381376000000007</v>
      </c>
      <c r="E70">
        <f>Fulltable[[#This Row],[Distance]]^5</f>
        <v>0.14539335680000007</v>
      </c>
      <c r="F70" s="13" t="e">
        <f>IF(ISNUMBER(VLOOKUP(Fulltable[[#This Row],[Distance]], PBmetric[[Distance (km)]:[PB (hh:mm:ss)]], 6, FALSE)), VLOOKUP(Fulltable[[#This Row],[Distance]], PBmetric[[Distance (km)]:[PB (hh:mm:ss)]], 6, FALSE), NA())</f>
        <v>#N/A</v>
      </c>
      <c r="G70" s="13">
        <f ca="1">$Q$4+$P$4*Fulltable[[#This Row],[Distance]]+$O$4*Fulltable[[#This Row],[D^2]]+$N$4*Fulltable[[#This Row],[D^3]]</f>
        <v>1.9796527070079129E-3</v>
      </c>
      <c r="H70" s="13">
        <f ca="1">Fulltable[[#This Row],[Forecast]]*(1+AVERAGE(cform[faster (-ve) /
slower (+ve)]))</f>
        <v>2.0495776456384909E-3</v>
      </c>
      <c r="I70" s="13" t="e">
        <f>IF(ISNUMBER(VLOOKUP(Fulltable[[#This Row],[Distance]], Predict[[#All],[Distance (km)]:[Time on current form]], 2, FALSE)), VLOOKUP(Fulltable[[#This Row],[Distance]], Predict[[#All],[Distance (km)]:[Time on current form]], 2, FALSE), NA())</f>
        <v>#N/A</v>
      </c>
      <c r="J70" s="13" t="e">
        <f>IF(ISNUMBER(VLOOKUP(Fulltable[[#This Row],[Distance]], Predict[[#All],[Distance (km)]:[Time on current form]], 3, FALSE)), VLOOKUP(Fulltable[[#This Row],[Distance]], Predict[[#All],[Distance (km)]:[Time on current form]], 3, FALSE), NA())</f>
        <v>#N/A</v>
      </c>
    </row>
    <row r="71" spans="1:10" x14ac:dyDescent="0.25">
      <c r="A71" s="1">
        <v>0.69</v>
      </c>
      <c r="B71" s="2">
        <f>Fulltable[[#This Row],[Distance]]^2</f>
        <v>0.47609999999999991</v>
      </c>
      <c r="C71">
        <f>Fulltable[[#This Row],[Distance]]^3</f>
        <v>0.32850899999999994</v>
      </c>
      <c r="D71">
        <f>Fulltable[[#This Row],[Distance]]^4</f>
        <v>0.22667120999999993</v>
      </c>
      <c r="E71">
        <f>Fulltable[[#This Row],[Distance]]^5</f>
        <v>0.15640313489999993</v>
      </c>
      <c r="F71" s="13" t="e">
        <f>IF(ISNUMBER(VLOOKUP(Fulltable[[#This Row],[Distance]], PBmetric[[Distance (km)]:[PB (hh:mm:ss)]], 6, FALSE)), VLOOKUP(Fulltable[[#This Row],[Distance]], PBmetric[[Distance (km)]:[PB (hh:mm:ss)]], 6, FALSE), NA())</f>
        <v>#N/A</v>
      </c>
      <c r="G71" s="13">
        <f ca="1">$Q$4+$P$4*Fulltable[[#This Row],[Distance]]+$O$4*Fulltable[[#This Row],[D^2]]+$N$4*Fulltable[[#This Row],[D^3]]</f>
        <v>2.0088919057103072E-3</v>
      </c>
      <c r="H71" s="13">
        <f ca="1">Fulltable[[#This Row],[Forecast]]*(1+AVERAGE(cform[faster (-ve) /
slower (+ve)]))</f>
        <v>2.0798496260846901E-3</v>
      </c>
      <c r="I71" s="13" t="e">
        <f>IF(ISNUMBER(VLOOKUP(Fulltable[[#This Row],[Distance]], Predict[[#All],[Distance (km)]:[Time on current form]], 2, FALSE)), VLOOKUP(Fulltable[[#This Row],[Distance]], Predict[[#All],[Distance (km)]:[Time on current form]], 2, FALSE), NA())</f>
        <v>#N/A</v>
      </c>
      <c r="J71" s="13" t="e">
        <f>IF(ISNUMBER(VLOOKUP(Fulltable[[#This Row],[Distance]], Predict[[#All],[Distance (km)]:[Time on current form]], 3, FALSE)), VLOOKUP(Fulltable[[#This Row],[Distance]], Predict[[#All],[Distance (km)]:[Time on current form]], 3, FALSE), NA())</f>
        <v>#N/A</v>
      </c>
    </row>
    <row r="72" spans="1:10" x14ac:dyDescent="0.25">
      <c r="A72" s="1">
        <v>0.7</v>
      </c>
      <c r="B72" s="2">
        <f>Fulltable[[#This Row],[Distance]]^2</f>
        <v>0.48999999999999994</v>
      </c>
      <c r="C72">
        <f>Fulltable[[#This Row],[Distance]]^3</f>
        <v>0.34299999999999992</v>
      </c>
      <c r="D72">
        <f>Fulltable[[#This Row],[Distance]]^4</f>
        <v>0.24009999999999992</v>
      </c>
      <c r="E72">
        <f>Fulltable[[#This Row],[Distance]]^5</f>
        <v>0.16806999999999994</v>
      </c>
      <c r="F72" s="13" t="e">
        <f>IF(ISNUMBER(VLOOKUP(Fulltable[[#This Row],[Distance]], PBmetric[[Distance (km)]:[PB (hh:mm:ss)]], 6, FALSE)), VLOOKUP(Fulltable[[#This Row],[Distance]], PBmetric[[Distance (km)]:[PB (hh:mm:ss)]], 6, FALSE), NA())</f>
        <v>#N/A</v>
      </c>
      <c r="G72" s="13">
        <f ca="1">$Q$4+$P$4*Fulltable[[#This Row],[Distance]]+$O$4*Fulltable[[#This Row],[D^2]]+$N$4*Fulltable[[#This Row],[D^3]]</f>
        <v>2.0381347748588989E-3</v>
      </c>
      <c r="H72" s="13">
        <f ca="1">Fulltable[[#This Row],[Forecast]]*(1+AVERAGE(cform[faster (-ve) /
slower (+ve)]))</f>
        <v>2.1101254066239307E-3</v>
      </c>
      <c r="I72" s="13" t="e">
        <f>IF(ISNUMBER(VLOOKUP(Fulltable[[#This Row],[Distance]], Predict[[#All],[Distance (km)]:[Time on current form]], 2, FALSE)), VLOOKUP(Fulltable[[#This Row],[Distance]], Predict[[#All],[Distance (km)]:[Time on current form]], 2, FALSE), NA())</f>
        <v>#N/A</v>
      </c>
      <c r="J72" s="13" t="e">
        <f>IF(ISNUMBER(VLOOKUP(Fulltable[[#This Row],[Distance]], Predict[[#All],[Distance (km)]:[Time on current form]], 3, FALSE)), VLOOKUP(Fulltable[[#This Row],[Distance]], Predict[[#All],[Distance (km)]:[Time on current form]], 3, FALSE), NA())</f>
        <v>#N/A</v>
      </c>
    </row>
    <row r="73" spans="1:10" x14ac:dyDescent="0.25">
      <c r="A73" s="1">
        <v>0.71</v>
      </c>
      <c r="B73" s="2">
        <f>Fulltable[[#This Row],[Distance]]^2</f>
        <v>0.50409999999999999</v>
      </c>
      <c r="C73">
        <f>Fulltable[[#This Row],[Distance]]^3</f>
        <v>0.35791099999999998</v>
      </c>
      <c r="D73">
        <f>Fulltable[[#This Row],[Distance]]^4</f>
        <v>0.25411680999999997</v>
      </c>
      <c r="E73">
        <f>Fulltable[[#This Row],[Distance]]^5</f>
        <v>0.18042293509999996</v>
      </c>
      <c r="F73" s="13" t="e">
        <f>IF(ISNUMBER(VLOOKUP(Fulltable[[#This Row],[Distance]], PBmetric[[Distance (km)]:[PB (hh:mm:ss)]], 6, FALSE)), VLOOKUP(Fulltable[[#This Row],[Distance]], PBmetric[[Distance (km)]:[PB (hh:mm:ss)]], 6, FALSE), NA())</f>
        <v>#N/A</v>
      </c>
      <c r="G73" s="13">
        <f ca="1">$Q$4+$P$4*Fulltable[[#This Row],[Distance]]+$O$4*Fulltable[[#This Row],[D^2]]+$N$4*Fulltable[[#This Row],[D^3]]</f>
        <v>2.0673813144182836E-3</v>
      </c>
      <c r="H73" s="13">
        <f ca="1">Fulltable[[#This Row],[Forecast]]*(1+AVERAGE(cform[faster (-ve) /
slower (+ve)]))</f>
        <v>2.1404049872195577E-3</v>
      </c>
      <c r="I73" s="13" t="e">
        <f>IF(ISNUMBER(VLOOKUP(Fulltable[[#This Row],[Distance]], Predict[[#All],[Distance (km)]:[Time on current form]], 2, FALSE)), VLOOKUP(Fulltable[[#This Row],[Distance]], Predict[[#All],[Distance (km)]:[Time on current form]], 2, FALSE), NA())</f>
        <v>#N/A</v>
      </c>
      <c r="J73" s="13" t="e">
        <f>IF(ISNUMBER(VLOOKUP(Fulltable[[#This Row],[Distance]], Predict[[#All],[Distance (km)]:[Time on current form]], 3, FALSE)), VLOOKUP(Fulltable[[#This Row],[Distance]], Predict[[#All],[Distance (km)]:[Time on current form]], 3, FALSE), NA())</f>
        <v>#N/A</v>
      </c>
    </row>
    <row r="74" spans="1:10" x14ac:dyDescent="0.25">
      <c r="A74" s="1">
        <v>0.72</v>
      </c>
      <c r="B74" s="2">
        <f>Fulltable[[#This Row],[Distance]]^2</f>
        <v>0.51839999999999997</v>
      </c>
      <c r="C74">
        <f>Fulltable[[#This Row],[Distance]]^3</f>
        <v>0.37324799999999997</v>
      </c>
      <c r="D74">
        <f>Fulltable[[#This Row],[Distance]]^4</f>
        <v>0.26873855999999996</v>
      </c>
      <c r="E74">
        <f>Fulltable[[#This Row],[Distance]]^5</f>
        <v>0.19349176319999997</v>
      </c>
      <c r="F74" s="13" t="e">
        <f>IF(ISNUMBER(VLOOKUP(Fulltable[[#This Row],[Distance]], PBmetric[[Distance (km)]:[PB (hh:mm:ss)]], 6, FALSE)), VLOOKUP(Fulltable[[#This Row],[Distance]], PBmetric[[Distance (km)]:[PB (hh:mm:ss)]], 6, FALSE), NA())</f>
        <v>#N/A</v>
      </c>
      <c r="G74" s="13">
        <f ca="1">$Q$4+$P$4*Fulltable[[#This Row],[Distance]]+$O$4*Fulltable[[#This Row],[D^2]]+$N$4*Fulltable[[#This Row],[D^3]]</f>
        <v>2.0966315243530586E-3</v>
      </c>
      <c r="H74" s="13">
        <f ca="1">Fulltable[[#This Row],[Forecast]]*(1+AVERAGE(cform[faster (-ve) /
slower (+ve)]))</f>
        <v>2.1706883678349171E-3</v>
      </c>
      <c r="I74" s="13" t="e">
        <f>IF(ISNUMBER(VLOOKUP(Fulltable[[#This Row],[Distance]], Predict[[#All],[Distance (km)]:[Time on current form]], 2, FALSE)), VLOOKUP(Fulltable[[#This Row],[Distance]], Predict[[#All],[Distance (km)]:[Time on current form]], 2, FALSE), NA())</f>
        <v>#N/A</v>
      </c>
      <c r="J74" s="13" t="e">
        <f>IF(ISNUMBER(VLOOKUP(Fulltable[[#This Row],[Distance]], Predict[[#All],[Distance (km)]:[Time on current form]], 3, FALSE)), VLOOKUP(Fulltable[[#This Row],[Distance]], Predict[[#All],[Distance (km)]:[Time on current form]], 3, FALSE), NA())</f>
        <v>#N/A</v>
      </c>
    </row>
    <row r="75" spans="1:10" x14ac:dyDescent="0.25">
      <c r="A75" s="1">
        <v>0.73</v>
      </c>
      <c r="B75" s="2">
        <f>Fulltable[[#This Row],[Distance]]^2</f>
        <v>0.53289999999999993</v>
      </c>
      <c r="C75">
        <f>Fulltable[[#This Row],[Distance]]^3</f>
        <v>0.38901699999999995</v>
      </c>
      <c r="D75">
        <f>Fulltable[[#This Row],[Distance]]^4</f>
        <v>0.28398240999999991</v>
      </c>
      <c r="E75">
        <f>Fulltable[[#This Row],[Distance]]^5</f>
        <v>0.20730715929999993</v>
      </c>
      <c r="F75" s="13" t="e">
        <f>IF(ISNUMBER(VLOOKUP(Fulltable[[#This Row],[Distance]], PBmetric[[Distance (km)]:[PB (hh:mm:ss)]], 6, FALSE)), VLOOKUP(Fulltable[[#This Row],[Distance]], PBmetric[[Distance (km)]:[PB (hh:mm:ss)]], 6, FALSE), NA())</f>
        <v>#N/A</v>
      </c>
      <c r="G75" s="13">
        <f ca="1">$Q$4+$P$4*Fulltable[[#This Row],[Distance]]+$O$4*Fulltable[[#This Row],[D^2]]+$N$4*Fulltable[[#This Row],[D^3]]</f>
        <v>2.1258854046278201E-3</v>
      </c>
      <c r="H75" s="13">
        <f ca="1">Fulltable[[#This Row],[Forecast]]*(1+AVERAGE(cform[faster (-ve) /
slower (+ve)]))</f>
        <v>2.2009755484333556E-3</v>
      </c>
      <c r="I75" s="13" t="e">
        <f>IF(ISNUMBER(VLOOKUP(Fulltable[[#This Row],[Distance]], Predict[[#All],[Distance (km)]:[Time on current form]], 2, FALSE)), VLOOKUP(Fulltable[[#This Row],[Distance]], Predict[[#All],[Distance (km)]:[Time on current form]], 2, FALSE), NA())</f>
        <v>#N/A</v>
      </c>
      <c r="J75" s="13" t="e">
        <f>IF(ISNUMBER(VLOOKUP(Fulltable[[#This Row],[Distance]], Predict[[#All],[Distance (km)]:[Time on current form]], 3, FALSE)), VLOOKUP(Fulltable[[#This Row],[Distance]], Predict[[#All],[Distance (km)]:[Time on current form]], 3, FALSE), NA())</f>
        <v>#N/A</v>
      </c>
    </row>
    <row r="76" spans="1:10" x14ac:dyDescent="0.25">
      <c r="A76" s="1">
        <v>0.74</v>
      </c>
      <c r="B76" s="2">
        <f>Fulltable[[#This Row],[Distance]]^2</f>
        <v>0.54759999999999998</v>
      </c>
      <c r="C76">
        <f>Fulltable[[#This Row],[Distance]]^3</f>
        <v>0.40522399999999997</v>
      </c>
      <c r="D76">
        <f>Fulltable[[#This Row],[Distance]]^4</f>
        <v>0.29986575999999998</v>
      </c>
      <c r="E76">
        <f>Fulltable[[#This Row],[Distance]]^5</f>
        <v>0.22190066239999998</v>
      </c>
      <c r="F76" s="13" t="e">
        <f>IF(ISNUMBER(VLOOKUP(Fulltable[[#This Row],[Distance]], PBmetric[[Distance (km)]:[PB (hh:mm:ss)]], 6, FALSE)), VLOOKUP(Fulltable[[#This Row],[Distance]], PBmetric[[Distance (km)]:[PB (hh:mm:ss)]], 6, FALSE), NA())</f>
        <v>#N/A</v>
      </c>
      <c r="G76" s="13">
        <f ca="1">$Q$4+$P$4*Fulltable[[#This Row],[Distance]]+$O$4*Fulltable[[#This Row],[D^2]]+$N$4*Fulltable[[#This Row],[D^3]]</f>
        <v>2.1551429552071647E-3</v>
      </c>
      <c r="H76" s="13">
        <f ca="1">Fulltable[[#This Row],[Forecast]]*(1+AVERAGE(cform[faster (-ve) /
slower (+ve)]))</f>
        <v>2.2312665289782184E-3</v>
      </c>
      <c r="I76" s="13" t="e">
        <f>IF(ISNUMBER(VLOOKUP(Fulltable[[#This Row],[Distance]], Predict[[#All],[Distance (km)]:[Time on current form]], 2, FALSE)), VLOOKUP(Fulltable[[#This Row],[Distance]], Predict[[#All],[Distance (km)]:[Time on current form]], 2, FALSE), NA())</f>
        <v>#N/A</v>
      </c>
      <c r="J76" s="13" t="e">
        <f>IF(ISNUMBER(VLOOKUP(Fulltable[[#This Row],[Distance]], Predict[[#All],[Distance (km)]:[Time on current form]], 3, FALSE)), VLOOKUP(Fulltable[[#This Row],[Distance]], Predict[[#All],[Distance (km)]:[Time on current form]], 3, FALSE), NA())</f>
        <v>#N/A</v>
      </c>
    </row>
    <row r="77" spans="1:10" x14ac:dyDescent="0.25">
      <c r="A77" s="1">
        <v>0.75</v>
      </c>
      <c r="B77" s="2">
        <f>Fulltable[[#This Row],[Distance]]^2</f>
        <v>0.5625</v>
      </c>
      <c r="C77">
        <f>Fulltable[[#This Row],[Distance]]^3</f>
        <v>0.421875</v>
      </c>
      <c r="D77">
        <f>Fulltable[[#This Row],[Distance]]^4</f>
        <v>0.31640625</v>
      </c>
      <c r="E77">
        <f>Fulltable[[#This Row],[Distance]]^5</f>
        <v>0.2373046875</v>
      </c>
      <c r="F77" s="13" t="e">
        <f>IF(ISNUMBER(VLOOKUP(Fulltable[[#This Row],[Distance]], PBmetric[[Distance (km)]:[PB (hh:mm:ss)]], 6, FALSE)), VLOOKUP(Fulltable[[#This Row],[Distance]], PBmetric[[Distance (km)]:[PB (hh:mm:ss)]], 6, FALSE), NA())</f>
        <v>#N/A</v>
      </c>
      <c r="G77" s="13">
        <f ca="1">$Q$4+$P$4*Fulltable[[#This Row],[Distance]]+$O$4*Fulltable[[#This Row],[D^2]]+$N$4*Fulltable[[#This Row],[D^3]]</f>
        <v>2.1844041760556892E-3</v>
      </c>
      <c r="H77" s="13">
        <f ca="1">Fulltable[[#This Row],[Forecast]]*(1+AVERAGE(cform[faster (-ve) /
slower (+ve)]))</f>
        <v>2.2615613094328526E-3</v>
      </c>
      <c r="I77" s="13" t="e">
        <f>IF(ISNUMBER(VLOOKUP(Fulltable[[#This Row],[Distance]], Predict[[#All],[Distance (km)]:[Time on current form]], 2, FALSE)), VLOOKUP(Fulltable[[#This Row],[Distance]], Predict[[#All],[Distance (km)]:[Time on current form]], 2, FALSE), NA())</f>
        <v>#N/A</v>
      </c>
      <c r="J77" s="13" t="e">
        <f>IF(ISNUMBER(VLOOKUP(Fulltable[[#This Row],[Distance]], Predict[[#All],[Distance (km)]:[Time on current form]], 3, FALSE)), VLOOKUP(Fulltable[[#This Row],[Distance]], Predict[[#All],[Distance (km)]:[Time on current form]], 3, FALSE), NA())</f>
        <v>#N/A</v>
      </c>
    </row>
    <row r="78" spans="1:10" x14ac:dyDescent="0.25">
      <c r="A78" s="1">
        <v>0.76</v>
      </c>
      <c r="B78" s="2">
        <f>Fulltable[[#This Row],[Distance]]^2</f>
        <v>0.5776</v>
      </c>
      <c r="C78">
        <f>Fulltable[[#This Row],[Distance]]^3</f>
        <v>0.43897600000000003</v>
      </c>
      <c r="D78">
        <f>Fulltable[[#This Row],[Distance]]^4</f>
        <v>0.33362175999999999</v>
      </c>
      <c r="E78">
        <f>Fulltable[[#This Row],[Distance]]^5</f>
        <v>0.25355253760000002</v>
      </c>
      <c r="F78" s="13" t="e">
        <f>IF(ISNUMBER(VLOOKUP(Fulltable[[#This Row],[Distance]], PBmetric[[Distance (km)]:[PB (hh:mm:ss)]], 6, FALSE)), VLOOKUP(Fulltable[[#This Row],[Distance]], PBmetric[[Distance (km)]:[PB (hh:mm:ss)]], 6, FALSE), NA())</f>
        <v>#N/A</v>
      </c>
      <c r="G78" s="13">
        <f ca="1">$Q$4+$P$4*Fulltable[[#This Row],[Distance]]+$O$4*Fulltable[[#This Row],[D^2]]+$N$4*Fulltable[[#This Row],[D^3]]</f>
        <v>2.2136690671379906E-3</v>
      </c>
      <c r="H78" s="13">
        <f ca="1">Fulltable[[#This Row],[Forecast]]*(1+AVERAGE(cform[faster (-ve) /
slower (+ve)]))</f>
        <v>2.2918598897606044E-3</v>
      </c>
      <c r="I78" s="13" t="e">
        <f>IF(ISNUMBER(VLOOKUP(Fulltable[[#This Row],[Distance]], Predict[[#All],[Distance (km)]:[Time on current form]], 2, FALSE)), VLOOKUP(Fulltable[[#This Row],[Distance]], Predict[[#All],[Distance (km)]:[Time on current form]], 2, FALSE), NA())</f>
        <v>#N/A</v>
      </c>
      <c r="J78" s="13" t="e">
        <f>IF(ISNUMBER(VLOOKUP(Fulltable[[#This Row],[Distance]], Predict[[#All],[Distance (km)]:[Time on current form]], 3, FALSE)), VLOOKUP(Fulltable[[#This Row],[Distance]], Predict[[#All],[Distance (km)]:[Time on current form]], 3, FALSE), NA())</f>
        <v>#N/A</v>
      </c>
    </row>
    <row r="79" spans="1:10" x14ac:dyDescent="0.25">
      <c r="A79" s="1">
        <v>0.77</v>
      </c>
      <c r="B79" s="2">
        <f>Fulltable[[#This Row],[Distance]]^2</f>
        <v>0.59289999999999998</v>
      </c>
      <c r="C79">
        <f>Fulltable[[#This Row],[Distance]]^3</f>
        <v>0.45653300000000002</v>
      </c>
      <c r="D79">
        <f>Fulltable[[#This Row],[Distance]]^4</f>
        <v>0.35153040999999996</v>
      </c>
      <c r="E79">
        <f>Fulltable[[#This Row],[Distance]]^5</f>
        <v>0.27067841569999995</v>
      </c>
      <c r="F79" s="13" t="e">
        <f>IF(ISNUMBER(VLOOKUP(Fulltable[[#This Row],[Distance]], PBmetric[[Distance (km)]:[PB (hh:mm:ss)]], 6, FALSE)), VLOOKUP(Fulltable[[#This Row],[Distance]], PBmetric[[Distance (km)]:[PB (hh:mm:ss)]], 6, FALSE), NA())</f>
        <v>#N/A</v>
      </c>
      <c r="G79" s="13">
        <f ca="1">$Q$4+$P$4*Fulltable[[#This Row],[Distance]]+$O$4*Fulltable[[#This Row],[D^2]]+$N$4*Fulltable[[#This Row],[D^3]]</f>
        <v>2.2429376284186656E-3</v>
      </c>
      <c r="H79" s="13">
        <f ca="1">Fulltable[[#This Row],[Forecast]]*(1+AVERAGE(cform[faster (-ve) /
slower (+ve)]))</f>
        <v>2.3221622699248195E-3</v>
      </c>
      <c r="I79" s="13" t="e">
        <f>IF(ISNUMBER(VLOOKUP(Fulltable[[#This Row],[Distance]], Predict[[#All],[Distance (km)]:[Time on current form]], 2, FALSE)), VLOOKUP(Fulltable[[#This Row],[Distance]], Predict[[#All],[Distance (km)]:[Time on current form]], 2, FALSE), NA())</f>
        <v>#N/A</v>
      </c>
      <c r="J79" s="13" t="e">
        <f>IF(ISNUMBER(VLOOKUP(Fulltable[[#This Row],[Distance]], Predict[[#All],[Distance (km)]:[Time on current form]], 3, FALSE)), VLOOKUP(Fulltable[[#This Row],[Distance]], Predict[[#All],[Distance (km)]:[Time on current form]], 3, FALSE), NA())</f>
        <v>#N/A</v>
      </c>
    </row>
    <row r="80" spans="1:10" x14ac:dyDescent="0.25">
      <c r="A80" s="1">
        <v>0.78</v>
      </c>
      <c r="B80" s="2">
        <f>Fulltable[[#This Row],[Distance]]^2</f>
        <v>0.60840000000000005</v>
      </c>
      <c r="C80">
        <f>Fulltable[[#This Row],[Distance]]^3</f>
        <v>0.47455200000000003</v>
      </c>
      <c r="D80">
        <f>Fulltable[[#This Row],[Distance]]^4</f>
        <v>0.37015056000000007</v>
      </c>
      <c r="E80">
        <f>Fulltable[[#This Row],[Distance]]^5</f>
        <v>0.28871743680000006</v>
      </c>
      <c r="F80" s="13" t="e">
        <f>IF(ISNUMBER(VLOOKUP(Fulltable[[#This Row],[Distance]], PBmetric[[Distance (km)]:[PB (hh:mm:ss)]], 6, FALSE)), VLOOKUP(Fulltable[[#This Row],[Distance]], PBmetric[[Distance (km)]:[PB (hh:mm:ss)]], 6, FALSE), NA())</f>
        <v>#N/A</v>
      </c>
      <c r="G80" s="13">
        <f ca="1">$Q$4+$P$4*Fulltable[[#This Row],[Distance]]+$O$4*Fulltable[[#This Row],[D^2]]+$N$4*Fulltable[[#This Row],[D^3]]</f>
        <v>2.2722098598623101E-3</v>
      </c>
      <c r="H80" s="13">
        <f ca="1">Fulltable[[#This Row],[Forecast]]*(1+AVERAGE(cform[faster (-ve) /
slower (+ve)]))</f>
        <v>2.352468449888844E-3</v>
      </c>
      <c r="I80" s="13" t="e">
        <f>IF(ISNUMBER(VLOOKUP(Fulltable[[#This Row],[Distance]], Predict[[#All],[Distance (km)]:[Time on current form]], 2, FALSE)), VLOOKUP(Fulltable[[#This Row],[Distance]], Predict[[#All],[Distance (km)]:[Time on current form]], 2, FALSE), NA())</f>
        <v>#N/A</v>
      </c>
      <c r="J80" s="13" t="e">
        <f>IF(ISNUMBER(VLOOKUP(Fulltable[[#This Row],[Distance]], Predict[[#All],[Distance (km)]:[Time on current form]], 3, FALSE)), VLOOKUP(Fulltable[[#This Row],[Distance]], Predict[[#All],[Distance (km)]:[Time on current form]], 3, FALSE), NA())</f>
        <v>#N/A</v>
      </c>
    </row>
    <row r="81" spans="1:10" x14ac:dyDescent="0.25">
      <c r="A81" s="1">
        <v>0.79</v>
      </c>
      <c r="B81" s="2">
        <f>Fulltable[[#This Row],[Distance]]^2</f>
        <v>0.6241000000000001</v>
      </c>
      <c r="C81">
        <f>Fulltable[[#This Row],[Distance]]^3</f>
        <v>0.49303900000000012</v>
      </c>
      <c r="D81">
        <f>Fulltable[[#This Row],[Distance]]^4</f>
        <v>0.38950081000000014</v>
      </c>
      <c r="E81">
        <f>Fulltable[[#This Row],[Distance]]^5</f>
        <v>0.30770563990000011</v>
      </c>
      <c r="F81" s="13" t="e">
        <f>IF(ISNUMBER(VLOOKUP(Fulltable[[#This Row],[Distance]], PBmetric[[Distance (km)]:[PB (hh:mm:ss)]], 6, FALSE)), VLOOKUP(Fulltable[[#This Row],[Distance]], PBmetric[[Distance (km)]:[PB (hh:mm:ss)]], 6, FALSE), NA())</f>
        <v>#N/A</v>
      </c>
      <c r="G81" s="13">
        <f ca="1">$Q$4+$P$4*Fulltable[[#This Row],[Distance]]+$O$4*Fulltable[[#This Row],[D^2]]+$N$4*Fulltable[[#This Row],[D^3]]</f>
        <v>2.301485761433522E-3</v>
      </c>
      <c r="H81" s="13">
        <f ca="1">Fulltable[[#This Row],[Forecast]]*(1+AVERAGE(cform[faster (-ve) /
slower (+ve)]))</f>
        <v>2.3827784296160249E-3</v>
      </c>
      <c r="I81" s="13" t="e">
        <f>IF(ISNUMBER(VLOOKUP(Fulltable[[#This Row],[Distance]], Predict[[#All],[Distance (km)]:[Time on current form]], 2, FALSE)), VLOOKUP(Fulltable[[#This Row],[Distance]], Predict[[#All],[Distance (km)]:[Time on current form]], 2, FALSE), NA())</f>
        <v>#N/A</v>
      </c>
      <c r="J81" s="13" t="e">
        <f>IF(ISNUMBER(VLOOKUP(Fulltable[[#This Row],[Distance]], Predict[[#All],[Distance (km)]:[Time on current form]], 3, FALSE)), VLOOKUP(Fulltable[[#This Row],[Distance]], Predict[[#All],[Distance (km)]:[Time on current form]], 3, FALSE), NA())</f>
        <v>#N/A</v>
      </c>
    </row>
    <row r="82" spans="1:10" x14ac:dyDescent="0.25">
      <c r="A82" s="1">
        <v>0.8</v>
      </c>
      <c r="B82" s="2">
        <f>Fulltable[[#This Row],[Distance]]^2</f>
        <v>0.64000000000000012</v>
      </c>
      <c r="C82">
        <f>Fulltable[[#This Row],[Distance]]^3</f>
        <v>0.51200000000000012</v>
      </c>
      <c r="D82">
        <f>Fulltable[[#This Row],[Distance]]^4</f>
        <v>0.40960000000000019</v>
      </c>
      <c r="E82">
        <f>Fulltable[[#This Row],[Distance]]^5</f>
        <v>0.32768000000000019</v>
      </c>
      <c r="F82" s="13" t="e">
        <f>IF(ISNUMBER(VLOOKUP(Fulltable[[#This Row],[Distance]], PBmetric[[Distance (km)]:[PB (hh:mm:ss)]], 6, FALSE)), VLOOKUP(Fulltable[[#This Row],[Distance]], PBmetric[[Distance (km)]:[PB (hh:mm:ss)]], 6, FALSE), NA())</f>
        <v>#N/A</v>
      </c>
      <c r="G82" s="13">
        <f ca="1">$Q$4+$P$4*Fulltable[[#This Row],[Distance]]+$O$4*Fulltable[[#This Row],[D^2]]+$N$4*Fulltable[[#This Row],[D^3]]</f>
        <v>2.3307653330968967E-3</v>
      </c>
      <c r="H82" s="13">
        <f ca="1">Fulltable[[#This Row],[Forecast]]*(1+AVERAGE(cform[faster (-ve) /
slower (+ve)]))</f>
        <v>2.4130922090697072E-3</v>
      </c>
      <c r="I82" s="13" t="e">
        <f>IF(ISNUMBER(VLOOKUP(Fulltable[[#This Row],[Distance]], Predict[[#All],[Distance (km)]:[Time on current form]], 2, FALSE)), VLOOKUP(Fulltable[[#This Row],[Distance]], Predict[[#All],[Distance (km)]:[Time on current form]], 2, FALSE), NA())</f>
        <v>#N/A</v>
      </c>
      <c r="J82" s="13" t="e">
        <f>IF(ISNUMBER(VLOOKUP(Fulltable[[#This Row],[Distance]], Predict[[#All],[Distance (km)]:[Time on current form]], 3, FALSE)), VLOOKUP(Fulltable[[#This Row],[Distance]], Predict[[#All],[Distance (km)]:[Time on current form]], 3, FALSE), NA())</f>
        <v>#N/A</v>
      </c>
    </row>
    <row r="83" spans="1:10" x14ac:dyDescent="0.25">
      <c r="A83" s="1">
        <v>0.81</v>
      </c>
      <c r="B83" s="2">
        <f>Fulltable[[#This Row],[Distance]]^2</f>
        <v>0.65610000000000013</v>
      </c>
      <c r="C83">
        <f>Fulltable[[#This Row],[Distance]]^3</f>
        <v>0.53144100000000016</v>
      </c>
      <c r="D83">
        <f>Fulltable[[#This Row],[Distance]]^4</f>
        <v>0.43046721000000016</v>
      </c>
      <c r="E83">
        <f>Fulltable[[#This Row],[Distance]]^5</f>
        <v>0.34867844010000015</v>
      </c>
      <c r="F83" s="13" t="e">
        <f>IF(ISNUMBER(VLOOKUP(Fulltable[[#This Row],[Distance]], PBmetric[[Distance (km)]:[PB (hh:mm:ss)]], 6, FALSE)), VLOOKUP(Fulltable[[#This Row],[Distance]], PBmetric[[Distance (km)]:[PB (hh:mm:ss)]], 6, FALSE), NA())</f>
        <v>#N/A</v>
      </c>
      <c r="G83" s="13">
        <f ca="1">$Q$4+$P$4*Fulltable[[#This Row],[Distance]]+$O$4*Fulltable[[#This Row],[D^2]]+$N$4*Fulltable[[#This Row],[D^3]]</f>
        <v>2.3600485748170317E-3</v>
      </c>
      <c r="H83" s="13">
        <f ca="1">Fulltable[[#This Row],[Forecast]]*(1+AVERAGE(cform[faster (-ve) /
slower (+ve)]))</f>
        <v>2.4434097882132379E-3</v>
      </c>
      <c r="I83" s="13" t="e">
        <f>IF(ISNUMBER(VLOOKUP(Fulltable[[#This Row],[Distance]], Predict[[#All],[Distance (km)]:[Time on current form]], 2, FALSE)), VLOOKUP(Fulltable[[#This Row],[Distance]], Predict[[#All],[Distance (km)]:[Time on current form]], 2, FALSE), NA())</f>
        <v>#N/A</v>
      </c>
      <c r="J83" s="13" t="e">
        <f>IF(ISNUMBER(VLOOKUP(Fulltable[[#This Row],[Distance]], Predict[[#All],[Distance (km)]:[Time on current form]], 3, FALSE)), VLOOKUP(Fulltable[[#This Row],[Distance]], Predict[[#All],[Distance (km)]:[Time on current form]], 3, FALSE), NA())</f>
        <v>#N/A</v>
      </c>
    </row>
    <row r="84" spans="1:10" x14ac:dyDescent="0.25">
      <c r="A84" s="1">
        <v>0.82</v>
      </c>
      <c r="B84" s="2">
        <f>Fulltable[[#This Row],[Distance]]^2</f>
        <v>0.67239999999999989</v>
      </c>
      <c r="C84">
        <f>Fulltable[[#This Row],[Distance]]^3</f>
        <v>0.55136799999999986</v>
      </c>
      <c r="D84">
        <f>Fulltable[[#This Row],[Distance]]^4</f>
        <v>0.45212175999999987</v>
      </c>
      <c r="E84">
        <f>Fulltable[[#This Row],[Distance]]^5</f>
        <v>0.37073984319999986</v>
      </c>
      <c r="F84" s="13" t="e">
        <f>IF(ISNUMBER(VLOOKUP(Fulltable[[#This Row],[Distance]], PBmetric[[Distance (km)]:[PB (hh:mm:ss)]], 6, FALSE)), VLOOKUP(Fulltable[[#This Row],[Distance]], PBmetric[[Distance (km)]:[PB (hh:mm:ss)]], 6, FALSE), NA())</f>
        <v>#N/A</v>
      </c>
      <c r="G84" s="13">
        <f ca="1">$Q$4+$P$4*Fulltable[[#This Row],[Distance]]+$O$4*Fulltable[[#This Row],[D^2]]+$N$4*Fulltable[[#This Row],[D^3]]</f>
        <v>2.3893354865585229E-3</v>
      </c>
      <c r="H84" s="13">
        <f ca="1">Fulltable[[#This Row],[Forecast]]*(1+AVERAGE(cform[faster (-ve) /
slower (+ve)]))</f>
        <v>2.4737311670099621E-3</v>
      </c>
      <c r="I84" s="13" t="e">
        <f>IF(ISNUMBER(VLOOKUP(Fulltable[[#This Row],[Distance]], Predict[[#All],[Distance (km)]:[Time on current form]], 2, FALSE)), VLOOKUP(Fulltable[[#This Row],[Distance]], Predict[[#All],[Distance (km)]:[Time on current form]], 2, FALSE), NA())</f>
        <v>#N/A</v>
      </c>
      <c r="J84" s="13" t="e">
        <f>IF(ISNUMBER(VLOOKUP(Fulltable[[#This Row],[Distance]], Predict[[#All],[Distance (km)]:[Time on current form]], 3, FALSE)), VLOOKUP(Fulltable[[#This Row],[Distance]], Predict[[#All],[Distance (km)]:[Time on current form]], 3, FALSE), NA())</f>
        <v>#N/A</v>
      </c>
    </row>
    <row r="85" spans="1:10" x14ac:dyDescent="0.25">
      <c r="A85" s="1">
        <v>0.83</v>
      </c>
      <c r="B85" s="2">
        <f>Fulltable[[#This Row],[Distance]]^2</f>
        <v>0.68889999999999996</v>
      </c>
      <c r="C85">
        <f>Fulltable[[#This Row],[Distance]]^3</f>
        <v>0.57178699999999993</v>
      </c>
      <c r="D85">
        <f>Fulltable[[#This Row],[Distance]]^4</f>
        <v>0.47458320999999992</v>
      </c>
      <c r="E85">
        <f>Fulltable[[#This Row],[Distance]]^5</f>
        <v>0.39390406429999991</v>
      </c>
      <c r="F85" s="13" t="e">
        <f>IF(ISNUMBER(VLOOKUP(Fulltable[[#This Row],[Distance]], PBmetric[[Distance (km)]:[PB (hh:mm:ss)]], 6, FALSE)), VLOOKUP(Fulltable[[#This Row],[Distance]], PBmetric[[Distance (km)]:[PB (hh:mm:ss)]], 6, FALSE), NA())</f>
        <v>#N/A</v>
      </c>
      <c r="G85" s="13">
        <f ca="1">$Q$4+$P$4*Fulltable[[#This Row],[Distance]]+$O$4*Fulltable[[#This Row],[D^2]]+$N$4*Fulltable[[#This Row],[D^3]]</f>
        <v>2.4186260682859686E-3</v>
      </c>
      <c r="H85" s="13">
        <f ca="1">Fulltable[[#This Row],[Forecast]]*(1+AVERAGE(cform[faster (-ve) /
slower (+ve)]))</f>
        <v>2.5040563454232284E-3</v>
      </c>
      <c r="I85" s="13" t="e">
        <f>IF(ISNUMBER(VLOOKUP(Fulltable[[#This Row],[Distance]], Predict[[#All],[Distance (km)]:[Time on current form]], 2, FALSE)), VLOOKUP(Fulltable[[#This Row],[Distance]], Predict[[#All],[Distance (km)]:[Time on current form]], 2, FALSE), NA())</f>
        <v>#N/A</v>
      </c>
      <c r="J85" s="13" t="e">
        <f>IF(ISNUMBER(VLOOKUP(Fulltable[[#This Row],[Distance]], Predict[[#All],[Distance (km)]:[Time on current form]], 3, FALSE)), VLOOKUP(Fulltable[[#This Row],[Distance]], Predict[[#All],[Distance (km)]:[Time on current form]], 3, FALSE), NA())</f>
        <v>#N/A</v>
      </c>
    </row>
    <row r="86" spans="1:10" x14ac:dyDescent="0.25">
      <c r="A86" s="1">
        <v>0.84</v>
      </c>
      <c r="B86" s="2">
        <f>Fulltable[[#This Row],[Distance]]^2</f>
        <v>0.70559999999999989</v>
      </c>
      <c r="C86">
        <f>Fulltable[[#This Row],[Distance]]^3</f>
        <v>0.5927039999999999</v>
      </c>
      <c r="D86">
        <f>Fulltable[[#This Row],[Distance]]^4</f>
        <v>0.49787135999999987</v>
      </c>
      <c r="E86">
        <f>Fulltable[[#This Row],[Distance]]^5</f>
        <v>0.41821194239999987</v>
      </c>
      <c r="F86" s="13" t="e">
        <f>IF(ISNUMBER(VLOOKUP(Fulltable[[#This Row],[Distance]], PBmetric[[Distance (km)]:[PB (hh:mm:ss)]], 6, FALSE)), VLOOKUP(Fulltable[[#This Row],[Distance]], PBmetric[[Distance (km)]:[PB (hh:mm:ss)]], 6, FALSE), NA())</f>
        <v>#N/A</v>
      </c>
      <c r="G86" s="13">
        <f ca="1">$Q$4+$P$4*Fulltable[[#This Row],[Distance]]+$O$4*Fulltable[[#This Row],[D^2]]+$N$4*Fulltable[[#This Row],[D^3]]</f>
        <v>2.447920319963963E-3</v>
      </c>
      <c r="H86" s="13">
        <f ca="1">Fulltable[[#This Row],[Forecast]]*(1+AVERAGE(cform[faster (-ve) /
slower (+ve)]))</f>
        <v>2.5343853234163793E-3</v>
      </c>
      <c r="I86" s="13" t="e">
        <f>IF(ISNUMBER(VLOOKUP(Fulltable[[#This Row],[Distance]], Predict[[#All],[Distance (km)]:[Time on current form]], 2, FALSE)), VLOOKUP(Fulltable[[#This Row],[Distance]], Predict[[#All],[Distance (km)]:[Time on current form]], 2, FALSE), NA())</f>
        <v>#N/A</v>
      </c>
      <c r="J86" s="13" t="e">
        <f>IF(ISNUMBER(VLOOKUP(Fulltable[[#This Row],[Distance]], Predict[[#All],[Distance (km)]:[Time on current form]], 3, FALSE)), VLOOKUP(Fulltable[[#This Row],[Distance]], Predict[[#All],[Distance (km)]:[Time on current form]], 3, FALSE), NA())</f>
        <v>#N/A</v>
      </c>
    </row>
    <row r="87" spans="1:10" x14ac:dyDescent="0.25">
      <c r="A87" s="1">
        <v>0.85</v>
      </c>
      <c r="B87" s="2">
        <f>Fulltable[[#This Row],[Distance]]^2</f>
        <v>0.72249999999999992</v>
      </c>
      <c r="C87">
        <f>Fulltable[[#This Row],[Distance]]^3</f>
        <v>0.61412499999999992</v>
      </c>
      <c r="D87">
        <f>Fulltable[[#This Row],[Distance]]^4</f>
        <v>0.52200624999999989</v>
      </c>
      <c r="E87">
        <f>Fulltable[[#This Row],[Distance]]^5</f>
        <v>0.44370531249999989</v>
      </c>
      <c r="F87" s="13" t="e">
        <f>IF(ISNUMBER(VLOOKUP(Fulltable[[#This Row],[Distance]], PBmetric[[Distance (km)]:[PB (hh:mm:ss)]], 6, FALSE)), VLOOKUP(Fulltable[[#This Row],[Distance]], PBmetric[[Distance (km)]:[PB (hh:mm:ss)]], 6, FALSE), NA())</f>
        <v>#N/A</v>
      </c>
      <c r="G87" s="13">
        <f ca="1">$Q$4+$P$4*Fulltable[[#This Row],[Distance]]+$O$4*Fulltable[[#This Row],[D^2]]+$N$4*Fulltable[[#This Row],[D^3]]</f>
        <v>2.4772182415571053E-3</v>
      </c>
      <c r="H87" s="13">
        <f ca="1">Fulltable[[#This Row],[Forecast]]*(1+AVERAGE(cform[faster (-ve) /
slower (+ve)]))</f>
        <v>2.5647181009527645E-3</v>
      </c>
      <c r="I87" s="13" t="e">
        <f>IF(ISNUMBER(VLOOKUP(Fulltable[[#This Row],[Distance]], Predict[[#All],[Distance (km)]:[Time on current form]], 2, FALSE)), VLOOKUP(Fulltable[[#This Row],[Distance]], Predict[[#All],[Distance (km)]:[Time on current form]], 2, FALSE), NA())</f>
        <v>#N/A</v>
      </c>
      <c r="J87" s="13" t="e">
        <f>IF(ISNUMBER(VLOOKUP(Fulltable[[#This Row],[Distance]], Predict[[#All],[Distance (km)]:[Time on current form]], 3, FALSE)), VLOOKUP(Fulltable[[#This Row],[Distance]], Predict[[#All],[Distance (km)]:[Time on current form]], 3, FALSE), NA())</f>
        <v>#N/A</v>
      </c>
    </row>
    <row r="88" spans="1:10" x14ac:dyDescent="0.25">
      <c r="A88" s="1">
        <v>0.86</v>
      </c>
      <c r="B88" s="2">
        <f>Fulltable[[#This Row],[Distance]]^2</f>
        <v>0.73959999999999992</v>
      </c>
      <c r="C88">
        <f>Fulltable[[#This Row],[Distance]]^3</f>
        <v>0.63605599999999995</v>
      </c>
      <c r="D88">
        <f>Fulltable[[#This Row],[Distance]]^4</f>
        <v>0.54700815999999985</v>
      </c>
      <c r="E88">
        <f>Fulltable[[#This Row],[Distance]]^5</f>
        <v>0.47042701759999989</v>
      </c>
      <c r="F88" s="13" t="e">
        <f>IF(ISNUMBER(VLOOKUP(Fulltable[[#This Row],[Distance]], PBmetric[[Distance (km)]:[PB (hh:mm:ss)]], 6, FALSE)), VLOOKUP(Fulltable[[#This Row],[Distance]], PBmetric[[Distance (km)]:[PB (hh:mm:ss)]], 6, FALSE), NA())</f>
        <v>#N/A</v>
      </c>
      <c r="G88" s="13">
        <f ca="1">$Q$4+$P$4*Fulltable[[#This Row],[Distance]]+$O$4*Fulltable[[#This Row],[D^2]]+$N$4*Fulltable[[#This Row],[D^3]]</f>
        <v>2.5065198330299909E-3</v>
      </c>
      <c r="H88" s="13">
        <f ca="1">Fulltable[[#This Row],[Forecast]]*(1+AVERAGE(cform[faster (-ve) /
slower (+ve)]))</f>
        <v>2.5950546779957284E-3</v>
      </c>
      <c r="I88" s="13" t="e">
        <f>IF(ISNUMBER(VLOOKUP(Fulltable[[#This Row],[Distance]], Predict[[#All],[Distance (km)]:[Time on current form]], 2, FALSE)), VLOOKUP(Fulltable[[#This Row],[Distance]], Predict[[#All],[Distance (km)]:[Time on current form]], 2, FALSE), NA())</f>
        <v>#N/A</v>
      </c>
      <c r="J88" s="13" t="e">
        <f>IF(ISNUMBER(VLOOKUP(Fulltable[[#This Row],[Distance]], Predict[[#All],[Distance (km)]:[Time on current form]], 3, FALSE)), VLOOKUP(Fulltable[[#This Row],[Distance]], Predict[[#All],[Distance (km)]:[Time on current form]], 3, FALSE), NA())</f>
        <v>#N/A</v>
      </c>
    </row>
    <row r="89" spans="1:10" x14ac:dyDescent="0.25">
      <c r="A89" s="1">
        <v>0.87</v>
      </c>
      <c r="B89" s="2">
        <f>Fulltable[[#This Row],[Distance]]^2</f>
        <v>0.75690000000000002</v>
      </c>
      <c r="C89">
        <f>Fulltable[[#This Row],[Distance]]^3</f>
        <v>0.65850300000000006</v>
      </c>
      <c r="D89">
        <f>Fulltable[[#This Row],[Distance]]^4</f>
        <v>0.57289761000000006</v>
      </c>
      <c r="E89">
        <f>Fulltable[[#This Row],[Distance]]^5</f>
        <v>0.49842092070000005</v>
      </c>
      <c r="F89" s="13" t="e">
        <f>IF(ISNUMBER(VLOOKUP(Fulltable[[#This Row],[Distance]], PBmetric[[Distance (km)]:[PB (hh:mm:ss)]], 6, FALSE)), VLOOKUP(Fulltable[[#This Row],[Distance]], PBmetric[[Distance (km)]:[PB (hh:mm:ss)]], 6, FALSE), NA())</f>
        <v>#N/A</v>
      </c>
      <c r="G89" s="13">
        <f ca="1">$Q$4+$P$4*Fulltable[[#This Row],[Distance]]+$O$4*Fulltable[[#This Row],[D^2]]+$N$4*Fulltable[[#This Row],[D^3]]</f>
        <v>2.5358250943472169E-3</v>
      </c>
      <c r="H89" s="13">
        <f ca="1">Fulltable[[#This Row],[Forecast]]*(1+AVERAGE(cform[faster (-ve) /
slower (+ve)]))</f>
        <v>2.6253950545086181E-3</v>
      </c>
      <c r="I89" s="13" t="e">
        <f>IF(ISNUMBER(VLOOKUP(Fulltable[[#This Row],[Distance]], Predict[[#All],[Distance (km)]:[Time on current form]], 2, FALSE)), VLOOKUP(Fulltable[[#This Row],[Distance]], Predict[[#All],[Distance (km)]:[Time on current form]], 2, FALSE), NA())</f>
        <v>#N/A</v>
      </c>
      <c r="J89" s="13" t="e">
        <f>IF(ISNUMBER(VLOOKUP(Fulltable[[#This Row],[Distance]], Predict[[#All],[Distance (km)]:[Time on current form]], 3, FALSE)), VLOOKUP(Fulltable[[#This Row],[Distance]], Predict[[#All],[Distance (km)]:[Time on current form]], 3, FALSE), NA())</f>
        <v>#N/A</v>
      </c>
    </row>
    <row r="90" spans="1:10" x14ac:dyDescent="0.25">
      <c r="A90" s="1">
        <v>0.88</v>
      </c>
      <c r="B90" s="2">
        <f>Fulltable[[#This Row],[Distance]]^2</f>
        <v>0.77439999999999998</v>
      </c>
      <c r="C90">
        <f>Fulltable[[#This Row],[Distance]]^3</f>
        <v>0.68147199999999997</v>
      </c>
      <c r="D90">
        <f>Fulltable[[#This Row],[Distance]]^4</f>
        <v>0.59969536000000001</v>
      </c>
      <c r="E90">
        <f>Fulltable[[#This Row],[Distance]]^5</f>
        <v>0.52773191679999998</v>
      </c>
      <c r="F90" s="13" t="e">
        <f>IF(ISNUMBER(VLOOKUP(Fulltable[[#This Row],[Distance]], PBmetric[[Distance (km)]:[PB (hh:mm:ss)]], 6, FALSE)), VLOOKUP(Fulltable[[#This Row],[Distance]], PBmetric[[Distance (km)]:[PB (hh:mm:ss)]], 6, FALSE), NA())</f>
        <v>#N/A</v>
      </c>
      <c r="G90" s="13">
        <f ca="1">$Q$4+$P$4*Fulltable[[#This Row],[Distance]]+$O$4*Fulltable[[#This Row],[D^2]]+$N$4*Fulltable[[#This Row],[D^3]]</f>
        <v>2.5651340254733792E-3</v>
      </c>
      <c r="H90" s="13">
        <f ca="1">Fulltable[[#This Row],[Forecast]]*(1+AVERAGE(cform[faster (-ve) /
slower (+ve)]))</f>
        <v>2.6557392304547784E-3</v>
      </c>
      <c r="I90" s="13" t="e">
        <f>IF(ISNUMBER(VLOOKUP(Fulltable[[#This Row],[Distance]], Predict[[#All],[Distance (km)]:[Time on current form]], 2, FALSE)), VLOOKUP(Fulltable[[#This Row],[Distance]], Predict[[#All],[Distance (km)]:[Time on current form]], 2, FALSE), NA())</f>
        <v>#N/A</v>
      </c>
      <c r="J90" s="13" t="e">
        <f>IF(ISNUMBER(VLOOKUP(Fulltable[[#This Row],[Distance]], Predict[[#All],[Distance (km)]:[Time on current form]], 3, FALSE)), VLOOKUP(Fulltable[[#This Row],[Distance]], Predict[[#All],[Distance (km)]:[Time on current form]], 3, FALSE), NA())</f>
        <v>#N/A</v>
      </c>
    </row>
    <row r="91" spans="1:10" x14ac:dyDescent="0.25">
      <c r="A91" s="1">
        <v>0.89</v>
      </c>
      <c r="B91" s="2">
        <f>Fulltable[[#This Row],[Distance]]^2</f>
        <v>0.79210000000000003</v>
      </c>
      <c r="C91">
        <f>Fulltable[[#This Row],[Distance]]^3</f>
        <v>0.70496900000000007</v>
      </c>
      <c r="D91">
        <f>Fulltable[[#This Row],[Distance]]^4</f>
        <v>0.6274224100000001</v>
      </c>
      <c r="E91">
        <f>Fulltable[[#This Row],[Distance]]^5</f>
        <v>0.55840594490000006</v>
      </c>
      <c r="F91" s="13" t="e">
        <f>IF(ISNUMBER(VLOOKUP(Fulltable[[#This Row],[Distance]], PBmetric[[Distance (km)]:[PB (hh:mm:ss)]], 6, FALSE)), VLOOKUP(Fulltable[[#This Row],[Distance]], PBmetric[[Distance (km)]:[PB (hh:mm:ss)]], 6, FALSE), NA())</f>
        <v>#N/A</v>
      </c>
      <c r="G91" s="13">
        <f ca="1">$Q$4+$P$4*Fulltable[[#This Row],[Distance]]+$O$4*Fulltable[[#This Row],[D^2]]+$N$4*Fulltable[[#This Row],[D^3]]</f>
        <v>2.5944466263730752E-3</v>
      </c>
      <c r="H91" s="13">
        <f ca="1">Fulltable[[#This Row],[Forecast]]*(1+AVERAGE(cform[faster (-ve) /
slower (+ve)]))</f>
        <v>2.6860872057975558E-3</v>
      </c>
      <c r="I91" s="13" t="e">
        <f>IF(ISNUMBER(VLOOKUP(Fulltable[[#This Row],[Distance]], Predict[[#All],[Distance (km)]:[Time on current form]], 2, FALSE)), VLOOKUP(Fulltable[[#This Row],[Distance]], Predict[[#All],[Distance (km)]:[Time on current form]], 2, FALSE), NA())</f>
        <v>#N/A</v>
      </c>
      <c r="J91" s="13" t="e">
        <f>IF(ISNUMBER(VLOOKUP(Fulltable[[#This Row],[Distance]], Predict[[#All],[Distance (km)]:[Time on current form]], 3, FALSE)), VLOOKUP(Fulltable[[#This Row],[Distance]], Predict[[#All],[Distance (km)]:[Time on current form]], 3, FALSE), NA())</f>
        <v>#N/A</v>
      </c>
    </row>
    <row r="92" spans="1:10" x14ac:dyDescent="0.25">
      <c r="A92" s="1">
        <v>0.9</v>
      </c>
      <c r="B92" s="2">
        <f>Fulltable[[#This Row],[Distance]]^2</f>
        <v>0.81</v>
      </c>
      <c r="C92">
        <f>Fulltable[[#This Row],[Distance]]^3</f>
        <v>0.72900000000000009</v>
      </c>
      <c r="D92">
        <f>Fulltable[[#This Row],[Distance]]^4</f>
        <v>0.65610000000000013</v>
      </c>
      <c r="E92">
        <f>Fulltable[[#This Row],[Distance]]^5</f>
        <v>0.59049000000000018</v>
      </c>
      <c r="F92" s="13" t="e">
        <f>IF(ISNUMBER(VLOOKUP(Fulltable[[#This Row],[Distance]], PBmetric[[Distance (km)]:[PB (hh:mm:ss)]], 6, FALSE)), VLOOKUP(Fulltable[[#This Row],[Distance]], PBmetric[[Distance (km)]:[PB (hh:mm:ss)]], 6, FALSE), NA())</f>
        <v>#N/A</v>
      </c>
      <c r="G92" s="13">
        <f ca="1">$Q$4+$P$4*Fulltable[[#This Row],[Distance]]+$O$4*Fulltable[[#This Row],[D^2]]+$N$4*Fulltable[[#This Row],[D^3]]</f>
        <v>2.6237628970109017E-3</v>
      </c>
      <c r="H92" s="13">
        <f ca="1">Fulltable[[#This Row],[Forecast]]*(1+AVERAGE(cform[faster (-ve) /
slower (+ve)]))</f>
        <v>2.716438980500298E-3</v>
      </c>
      <c r="I92" s="13" t="e">
        <f>IF(ISNUMBER(VLOOKUP(Fulltable[[#This Row],[Distance]], Predict[[#All],[Distance (km)]:[Time on current form]], 2, FALSE)), VLOOKUP(Fulltable[[#This Row],[Distance]], Predict[[#All],[Distance (km)]:[Time on current form]], 2, FALSE), NA())</f>
        <v>#N/A</v>
      </c>
      <c r="J92" s="13" t="e">
        <f>IF(ISNUMBER(VLOOKUP(Fulltable[[#This Row],[Distance]], Predict[[#All],[Distance (km)]:[Time on current form]], 3, FALSE)), VLOOKUP(Fulltable[[#This Row],[Distance]], Predict[[#All],[Distance (km)]:[Time on current form]], 3, FALSE), NA())</f>
        <v>#N/A</v>
      </c>
    </row>
    <row r="93" spans="1:10" x14ac:dyDescent="0.25">
      <c r="A93" s="1">
        <v>0.91</v>
      </c>
      <c r="B93" s="2">
        <f>Fulltable[[#This Row],[Distance]]^2</f>
        <v>0.82810000000000006</v>
      </c>
      <c r="C93">
        <f>Fulltable[[#This Row],[Distance]]^3</f>
        <v>0.7535710000000001</v>
      </c>
      <c r="D93">
        <f>Fulltable[[#This Row],[Distance]]^4</f>
        <v>0.68574961000000012</v>
      </c>
      <c r="E93">
        <f>Fulltable[[#This Row],[Distance]]^5</f>
        <v>0.62403214510000016</v>
      </c>
      <c r="F93" s="13" t="e">
        <f>IF(ISNUMBER(VLOOKUP(Fulltable[[#This Row],[Distance]], PBmetric[[Distance (km)]:[PB (hh:mm:ss)]], 6, FALSE)), VLOOKUP(Fulltable[[#This Row],[Distance]], PBmetric[[Distance (km)]:[PB (hh:mm:ss)]], 6, FALSE), NA())</f>
        <v>#N/A</v>
      </c>
      <c r="G93" s="13">
        <f ca="1">$Q$4+$P$4*Fulltable[[#This Row],[Distance]]+$O$4*Fulltable[[#This Row],[D^2]]+$N$4*Fulltable[[#This Row],[D^3]]</f>
        <v>2.6530828373514549E-3</v>
      </c>
      <c r="H93" s="13">
        <f ca="1">Fulltable[[#This Row],[Forecast]]*(1+AVERAGE(cform[faster (-ve) /
slower (+ve)]))</f>
        <v>2.7467945545263496E-3</v>
      </c>
      <c r="I93" s="13" t="e">
        <f>IF(ISNUMBER(VLOOKUP(Fulltable[[#This Row],[Distance]], Predict[[#All],[Distance (km)]:[Time on current form]], 2, FALSE)), VLOOKUP(Fulltable[[#This Row],[Distance]], Predict[[#All],[Distance (km)]:[Time on current form]], 2, FALSE), NA())</f>
        <v>#N/A</v>
      </c>
      <c r="J93" s="13" t="e">
        <f>IF(ISNUMBER(VLOOKUP(Fulltable[[#This Row],[Distance]], Predict[[#All],[Distance (km)]:[Time on current form]], 3, FALSE)), VLOOKUP(Fulltable[[#This Row],[Distance]], Predict[[#All],[Distance (km)]:[Time on current form]], 3, FALSE), NA())</f>
        <v>#N/A</v>
      </c>
    </row>
    <row r="94" spans="1:10" x14ac:dyDescent="0.25">
      <c r="A94" s="1">
        <v>0.92</v>
      </c>
      <c r="B94" s="2">
        <f>Fulltable[[#This Row],[Distance]]^2</f>
        <v>0.84640000000000004</v>
      </c>
      <c r="C94">
        <f>Fulltable[[#This Row],[Distance]]^3</f>
        <v>0.77868800000000005</v>
      </c>
      <c r="D94">
        <f>Fulltable[[#This Row],[Distance]]^4</f>
        <v>0.71639296000000008</v>
      </c>
      <c r="E94">
        <f>Fulltable[[#This Row],[Distance]]^5</f>
        <v>0.65908152320000013</v>
      </c>
      <c r="F94" s="13" t="e">
        <f>IF(ISNUMBER(VLOOKUP(Fulltable[[#This Row],[Distance]], PBmetric[[Distance (km)]:[PB (hh:mm:ss)]], 6, FALSE)), VLOOKUP(Fulltable[[#This Row],[Distance]], PBmetric[[Distance (km)]:[PB (hh:mm:ss)]], 6, FALSE), NA())</f>
        <v>#N/A</v>
      </c>
      <c r="G94" s="13">
        <f ca="1">$Q$4+$P$4*Fulltable[[#This Row],[Distance]]+$O$4*Fulltable[[#This Row],[D^2]]+$N$4*Fulltable[[#This Row],[D^3]]</f>
        <v>2.682406447359331E-3</v>
      </c>
      <c r="H94" s="13">
        <f ca="1">Fulltable[[#This Row],[Forecast]]*(1+AVERAGE(cform[faster (-ve) /
slower (+ve)]))</f>
        <v>2.7771539278390565E-3</v>
      </c>
      <c r="I94" s="13" t="e">
        <f>IF(ISNUMBER(VLOOKUP(Fulltable[[#This Row],[Distance]], Predict[[#All],[Distance (km)]:[Time on current form]], 2, FALSE)), VLOOKUP(Fulltable[[#This Row],[Distance]], Predict[[#All],[Distance (km)]:[Time on current form]], 2, FALSE), NA())</f>
        <v>#N/A</v>
      </c>
      <c r="J94" s="13" t="e">
        <f>IF(ISNUMBER(VLOOKUP(Fulltable[[#This Row],[Distance]], Predict[[#All],[Distance (km)]:[Time on current form]], 3, FALSE)), VLOOKUP(Fulltable[[#This Row],[Distance]], Predict[[#All],[Distance (km)]:[Time on current form]], 3, FALSE), NA())</f>
        <v>#N/A</v>
      </c>
    </row>
    <row r="95" spans="1:10" x14ac:dyDescent="0.25">
      <c r="A95" s="1">
        <v>0.93</v>
      </c>
      <c r="B95" s="2">
        <f>Fulltable[[#This Row],[Distance]]^2</f>
        <v>0.86490000000000011</v>
      </c>
      <c r="C95">
        <f>Fulltable[[#This Row],[Distance]]^3</f>
        <v>0.8043570000000001</v>
      </c>
      <c r="D95">
        <f>Fulltable[[#This Row],[Distance]]^4</f>
        <v>0.74805201000000021</v>
      </c>
      <c r="E95">
        <f>Fulltable[[#This Row],[Distance]]^5</f>
        <v>0.69568836930000022</v>
      </c>
      <c r="F95" s="13" t="e">
        <f>IF(ISNUMBER(VLOOKUP(Fulltable[[#This Row],[Distance]], PBmetric[[Distance (km)]:[PB (hh:mm:ss)]], 6, FALSE)), VLOOKUP(Fulltable[[#This Row],[Distance]], PBmetric[[Distance (km)]:[PB (hh:mm:ss)]], 6, FALSE), NA())</f>
        <v>#N/A</v>
      </c>
      <c r="G95" s="13">
        <f ca="1">$Q$4+$P$4*Fulltable[[#This Row],[Distance]]+$O$4*Fulltable[[#This Row],[D^2]]+$N$4*Fulltable[[#This Row],[D^3]]</f>
        <v>2.7117337269991285E-3</v>
      </c>
      <c r="H95" s="13">
        <f ca="1">Fulltable[[#This Row],[Forecast]]*(1+AVERAGE(cform[faster (-ve) /
slower (+ve)]))</f>
        <v>2.8075171004017666E-3</v>
      </c>
      <c r="I95" s="13" t="e">
        <f>IF(ISNUMBER(VLOOKUP(Fulltable[[#This Row],[Distance]], Predict[[#All],[Distance (km)]:[Time on current form]], 2, FALSE)), VLOOKUP(Fulltable[[#This Row],[Distance]], Predict[[#All],[Distance (km)]:[Time on current form]], 2, FALSE), NA())</f>
        <v>#N/A</v>
      </c>
      <c r="J95" s="13" t="e">
        <f>IF(ISNUMBER(VLOOKUP(Fulltable[[#This Row],[Distance]], Predict[[#All],[Distance (km)]:[Time on current form]], 3, FALSE)), VLOOKUP(Fulltable[[#This Row],[Distance]], Predict[[#All],[Distance (km)]:[Time on current form]], 3, FALSE), NA())</f>
        <v>#N/A</v>
      </c>
    </row>
    <row r="96" spans="1:10" x14ac:dyDescent="0.25">
      <c r="A96" s="1">
        <v>0.94</v>
      </c>
      <c r="B96" s="2">
        <f>Fulltable[[#This Row],[Distance]]^2</f>
        <v>0.88359999999999994</v>
      </c>
      <c r="C96">
        <f>Fulltable[[#This Row],[Distance]]^3</f>
        <v>0.83058399999999988</v>
      </c>
      <c r="D96">
        <f>Fulltable[[#This Row],[Distance]]^4</f>
        <v>0.78074895999999994</v>
      </c>
      <c r="E96">
        <f>Fulltable[[#This Row],[Distance]]^5</f>
        <v>0.73390402239999986</v>
      </c>
      <c r="F96" s="13" t="e">
        <f>IF(ISNUMBER(VLOOKUP(Fulltable[[#This Row],[Distance]], PBmetric[[Distance (km)]:[PB (hh:mm:ss)]], 6, FALSE)), VLOOKUP(Fulltable[[#This Row],[Distance]], PBmetric[[Distance (km)]:[PB (hh:mm:ss)]], 6, FALSE), NA())</f>
        <v>#N/A</v>
      </c>
      <c r="G96" s="13">
        <f ca="1">$Q$4+$P$4*Fulltable[[#This Row],[Distance]]+$O$4*Fulltable[[#This Row],[D^2]]+$N$4*Fulltable[[#This Row],[D^3]]</f>
        <v>2.7410646762354414E-3</v>
      </c>
      <c r="H96" s="13">
        <f ca="1">Fulltable[[#This Row],[Forecast]]*(1+AVERAGE(cform[faster (-ve) /
slower (+ve)]))</f>
        <v>2.8378840721778238E-3</v>
      </c>
      <c r="I96" s="13" t="e">
        <f>IF(ISNUMBER(VLOOKUP(Fulltable[[#This Row],[Distance]], Predict[[#All],[Distance (km)]:[Time on current form]], 2, FALSE)), VLOOKUP(Fulltable[[#This Row],[Distance]], Predict[[#All],[Distance (km)]:[Time on current form]], 2, FALSE), NA())</f>
        <v>#N/A</v>
      </c>
      <c r="J96" s="13" t="e">
        <f>IF(ISNUMBER(VLOOKUP(Fulltable[[#This Row],[Distance]], Predict[[#All],[Distance (km)]:[Time on current form]], 3, FALSE)), VLOOKUP(Fulltable[[#This Row],[Distance]], Predict[[#All],[Distance (km)]:[Time on current form]], 3, FALSE), NA())</f>
        <v>#N/A</v>
      </c>
    </row>
    <row r="97" spans="1:10" x14ac:dyDescent="0.25">
      <c r="A97" s="1">
        <v>0.95</v>
      </c>
      <c r="B97" s="2">
        <f>Fulltable[[#This Row],[Distance]]^2</f>
        <v>0.90249999999999997</v>
      </c>
      <c r="C97">
        <f>Fulltable[[#This Row],[Distance]]^3</f>
        <v>0.85737499999999989</v>
      </c>
      <c r="D97">
        <f>Fulltable[[#This Row],[Distance]]^4</f>
        <v>0.81450624999999999</v>
      </c>
      <c r="E97">
        <f>Fulltable[[#This Row],[Distance]]^5</f>
        <v>0.77378093749999999</v>
      </c>
      <c r="F97" s="13" t="e">
        <f>IF(ISNUMBER(VLOOKUP(Fulltable[[#This Row],[Distance]], PBmetric[[Distance (km)]:[PB (hh:mm:ss)]], 6, FALSE)), VLOOKUP(Fulltable[[#This Row],[Distance]], PBmetric[[Distance (km)]:[PB (hh:mm:ss)]], 6, FALSE), NA())</f>
        <v>#N/A</v>
      </c>
      <c r="G97" s="13">
        <f ca="1">$Q$4+$P$4*Fulltable[[#This Row],[Distance]]+$O$4*Fulltable[[#This Row],[D^2]]+$N$4*Fulltable[[#This Row],[D^3]]</f>
        <v>2.7703992950328694E-3</v>
      </c>
      <c r="H97" s="13">
        <f ca="1">Fulltable[[#This Row],[Forecast]]*(1+AVERAGE(cform[faster (-ve) /
slower (+ve)]))</f>
        <v>2.8682548431305768E-3</v>
      </c>
      <c r="I97" s="13" t="e">
        <f>IF(ISNUMBER(VLOOKUP(Fulltable[[#This Row],[Distance]], Predict[[#All],[Distance (km)]:[Time on current form]], 2, FALSE)), VLOOKUP(Fulltable[[#This Row],[Distance]], Predict[[#All],[Distance (km)]:[Time on current form]], 2, FALSE), NA())</f>
        <v>#N/A</v>
      </c>
      <c r="J97" s="13" t="e">
        <f>IF(ISNUMBER(VLOOKUP(Fulltable[[#This Row],[Distance]], Predict[[#All],[Distance (km)]:[Time on current form]], 3, FALSE)), VLOOKUP(Fulltable[[#This Row],[Distance]], Predict[[#All],[Distance (km)]:[Time on current form]], 3, FALSE), NA())</f>
        <v>#N/A</v>
      </c>
    </row>
    <row r="98" spans="1:10" x14ac:dyDescent="0.25">
      <c r="A98" s="1">
        <v>0.96</v>
      </c>
      <c r="B98" s="2">
        <f>Fulltable[[#This Row],[Distance]]^2</f>
        <v>0.92159999999999997</v>
      </c>
      <c r="C98">
        <f>Fulltable[[#This Row],[Distance]]^3</f>
        <v>0.88473599999999997</v>
      </c>
      <c r="D98">
        <f>Fulltable[[#This Row],[Distance]]^4</f>
        <v>0.84934655999999997</v>
      </c>
      <c r="E98">
        <f>Fulltable[[#This Row],[Distance]]^5</f>
        <v>0.81537269759999997</v>
      </c>
      <c r="F98" s="13" t="e">
        <f>IF(ISNUMBER(VLOOKUP(Fulltable[[#This Row],[Distance]], PBmetric[[Distance (km)]:[PB (hh:mm:ss)]], 6, FALSE)), VLOOKUP(Fulltable[[#This Row],[Distance]], PBmetric[[Distance (km)]:[PB (hh:mm:ss)]], 6, FALSE), NA())</f>
        <v>#N/A</v>
      </c>
      <c r="G98" s="13">
        <f ca="1">$Q$4+$P$4*Fulltable[[#This Row],[Distance]]+$O$4*Fulltable[[#This Row],[D^2]]+$N$4*Fulltable[[#This Row],[D^3]]</f>
        <v>2.7997375833560068E-3</v>
      </c>
      <c r="H98" s="13">
        <f ca="1">Fulltable[[#This Row],[Forecast]]*(1+AVERAGE(cform[faster (-ve) /
slower (+ve)]))</f>
        <v>2.8986294132233698E-3</v>
      </c>
      <c r="I98" s="13" t="e">
        <f>IF(ISNUMBER(VLOOKUP(Fulltable[[#This Row],[Distance]], Predict[[#All],[Distance (km)]:[Time on current form]], 2, FALSE)), VLOOKUP(Fulltable[[#This Row],[Distance]], Predict[[#All],[Distance (km)]:[Time on current form]], 2, FALSE), NA())</f>
        <v>#N/A</v>
      </c>
      <c r="J98" s="13" t="e">
        <f>IF(ISNUMBER(VLOOKUP(Fulltable[[#This Row],[Distance]], Predict[[#All],[Distance (km)]:[Time on current form]], 3, FALSE)), VLOOKUP(Fulltable[[#This Row],[Distance]], Predict[[#All],[Distance (km)]:[Time on current form]], 3, FALSE), NA())</f>
        <v>#N/A</v>
      </c>
    </row>
    <row r="99" spans="1:10" x14ac:dyDescent="0.25">
      <c r="A99" s="1">
        <v>0.97</v>
      </c>
      <c r="B99" s="2">
        <f>Fulltable[[#This Row],[Distance]]^2</f>
        <v>0.94089999999999996</v>
      </c>
      <c r="C99">
        <f>Fulltable[[#This Row],[Distance]]^3</f>
        <v>0.91267299999999996</v>
      </c>
      <c r="D99">
        <f>Fulltable[[#This Row],[Distance]]^4</f>
        <v>0.88529280999999993</v>
      </c>
      <c r="E99">
        <f>Fulltable[[#This Row],[Distance]]^5</f>
        <v>0.8587340256999999</v>
      </c>
      <c r="F99" s="13" t="e">
        <f>IF(ISNUMBER(VLOOKUP(Fulltable[[#This Row],[Distance]], PBmetric[[Distance (km)]:[PB (hh:mm:ss)]], 6, FALSE)), VLOOKUP(Fulltable[[#This Row],[Distance]], PBmetric[[Distance (km)]:[PB (hh:mm:ss)]], 6, FALSE), NA())</f>
        <v>#N/A</v>
      </c>
      <c r="G99" s="13">
        <f ca="1">$Q$4+$P$4*Fulltable[[#This Row],[Distance]]+$O$4*Fulltable[[#This Row],[D^2]]+$N$4*Fulltable[[#This Row],[D^3]]</f>
        <v>2.8290795411694517E-3</v>
      </c>
      <c r="H99" s="13">
        <f ca="1">Fulltable[[#This Row],[Forecast]]*(1+AVERAGE(cform[faster (-ve) /
slower (+ve)]))</f>
        <v>2.9290077824195501E-3</v>
      </c>
      <c r="I99" s="13" t="e">
        <f>IF(ISNUMBER(VLOOKUP(Fulltable[[#This Row],[Distance]], Predict[[#All],[Distance (km)]:[Time on current form]], 2, FALSE)), VLOOKUP(Fulltable[[#This Row],[Distance]], Predict[[#All],[Distance (km)]:[Time on current form]], 2, FALSE), NA())</f>
        <v>#N/A</v>
      </c>
      <c r="J99" s="13" t="e">
        <f>IF(ISNUMBER(VLOOKUP(Fulltable[[#This Row],[Distance]], Predict[[#All],[Distance (km)]:[Time on current form]], 3, FALSE)), VLOOKUP(Fulltable[[#This Row],[Distance]], Predict[[#All],[Distance (km)]:[Time on current form]], 3, FALSE), NA())</f>
        <v>#N/A</v>
      </c>
    </row>
    <row r="100" spans="1:10" x14ac:dyDescent="0.25">
      <c r="A100" s="1">
        <v>0.98</v>
      </c>
      <c r="B100" s="2">
        <f>Fulltable[[#This Row],[Distance]]^2</f>
        <v>0.96039999999999992</v>
      </c>
      <c r="C100">
        <f>Fulltable[[#This Row],[Distance]]^3</f>
        <v>0.94119199999999992</v>
      </c>
      <c r="D100">
        <f>Fulltable[[#This Row],[Distance]]^4</f>
        <v>0.92236815999999988</v>
      </c>
      <c r="E100">
        <f>Fulltable[[#This Row],[Distance]]^5</f>
        <v>0.90392079679999982</v>
      </c>
      <c r="F100" s="13" t="e">
        <f>IF(ISNUMBER(VLOOKUP(Fulltable[[#This Row],[Distance]], PBmetric[[Distance (km)]:[PB (hh:mm:ss)]], 6, FALSE)), VLOOKUP(Fulltable[[#This Row],[Distance]], PBmetric[[Distance (km)]:[PB (hh:mm:ss)]], 6, FALSE), NA())</f>
        <v>#N/A</v>
      </c>
      <c r="G100" s="13">
        <f ca="1">$Q$4+$P$4*Fulltable[[#This Row],[Distance]]+$O$4*Fulltable[[#This Row],[D^2]]+$N$4*Fulltable[[#This Row],[D^3]]</f>
        <v>2.8584251684377997E-3</v>
      </c>
      <c r="H100" s="13">
        <f ca="1">Fulltable[[#This Row],[Forecast]]*(1+AVERAGE(cform[faster (-ve) /
slower (+ve)]))</f>
        <v>2.9593899506824631E-3</v>
      </c>
      <c r="I100" s="13" t="e">
        <f>IF(ISNUMBER(VLOOKUP(Fulltable[[#This Row],[Distance]], Predict[[#All],[Distance (km)]:[Time on current form]], 2, FALSE)), VLOOKUP(Fulltable[[#This Row],[Distance]], Predict[[#All],[Distance (km)]:[Time on current form]], 2, FALSE), NA())</f>
        <v>#N/A</v>
      </c>
      <c r="J100" s="13" t="e">
        <f>IF(ISNUMBER(VLOOKUP(Fulltable[[#This Row],[Distance]], Predict[[#All],[Distance (km)]:[Time on current form]], 3, FALSE)), VLOOKUP(Fulltable[[#This Row],[Distance]], Predict[[#All],[Distance (km)]:[Time on current form]], 3, FALSE), NA())</f>
        <v>#N/A</v>
      </c>
    </row>
    <row r="101" spans="1:10" x14ac:dyDescent="0.25">
      <c r="A101" s="1">
        <v>0.99</v>
      </c>
      <c r="B101" s="2">
        <f>Fulltable[[#This Row],[Distance]]^2</f>
        <v>0.98009999999999997</v>
      </c>
      <c r="C101">
        <f>Fulltable[[#This Row],[Distance]]^3</f>
        <v>0.97029899999999991</v>
      </c>
      <c r="D101">
        <f>Fulltable[[#This Row],[Distance]]^4</f>
        <v>0.96059600999999994</v>
      </c>
      <c r="E101">
        <f>Fulltable[[#This Row],[Distance]]^5</f>
        <v>0.95099004989999991</v>
      </c>
      <c r="F101" s="13" t="e">
        <f>IF(ISNUMBER(VLOOKUP(Fulltable[[#This Row],[Distance]], PBmetric[[Distance (km)]:[PB (hh:mm:ss)]], 6, FALSE)), VLOOKUP(Fulltable[[#This Row],[Distance]], PBmetric[[Distance (km)]:[PB (hh:mm:ss)]], 6, FALSE), NA())</f>
        <v>#N/A</v>
      </c>
      <c r="G101" s="13">
        <f ca="1">$Q$4+$P$4*Fulltable[[#This Row],[Distance]]+$O$4*Fulltable[[#This Row],[D^2]]+$N$4*Fulltable[[#This Row],[D^3]]</f>
        <v>2.887774465125649E-3</v>
      </c>
      <c r="H101" s="13">
        <f ca="1">Fulltable[[#This Row],[Forecast]]*(1+AVERAGE(cform[faster (-ve) /
slower (+ve)]))</f>
        <v>2.9897759179754561E-3</v>
      </c>
      <c r="I101" s="13" t="e">
        <f>IF(ISNUMBER(VLOOKUP(Fulltable[[#This Row],[Distance]], Predict[[#All],[Distance (km)]:[Time on current form]], 2, FALSE)), VLOOKUP(Fulltable[[#This Row],[Distance]], Predict[[#All],[Distance (km)]:[Time on current form]], 2, FALSE), NA())</f>
        <v>#N/A</v>
      </c>
      <c r="J101" s="13" t="e">
        <f>IF(ISNUMBER(VLOOKUP(Fulltable[[#This Row],[Distance]], Predict[[#All],[Distance (km)]:[Time on current form]], 3, FALSE)), VLOOKUP(Fulltable[[#This Row],[Distance]], Predict[[#All],[Distance (km)]:[Time on current form]], 3, FALSE), NA())</f>
        <v>#N/A</v>
      </c>
    </row>
    <row r="102" spans="1:10" x14ac:dyDescent="0.25">
      <c r="A102" s="1">
        <v>1</v>
      </c>
      <c r="B102" s="2">
        <f>Fulltable[[#This Row],[Distance]]^2</f>
        <v>1</v>
      </c>
      <c r="C102">
        <f>Fulltable[[#This Row],[Distance]]^3</f>
        <v>1</v>
      </c>
      <c r="D102">
        <f>Fulltable[[#This Row],[Distance]]^4</f>
        <v>1</v>
      </c>
      <c r="E102">
        <f>Fulltable[[#This Row],[Distance]]^5</f>
        <v>1</v>
      </c>
      <c r="F102" s="13">
        <f>IF(ISNUMBER(VLOOKUP(Fulltable[[#This Row],[Distance]], PBmetric[[Distance (km)]:[PB (hh:mm:ss)]], 6, FALSE)), VLOOKUP(Fulltable[[#This Row],[Distance]], PBmetric[[Distance (km)]:[PB (hh:mm:ss)]], 6, FALSE), NA())</f>
        <v>2.7546296296296294E-3</v>
      </c>
      <c r="G102" s="13">
        <f ca="1">$Q$4+$P$4*Fulltable[[#This Row],[Distance]]+$O$4*Fulltable[[#This Row],[D^2]]+$N$4*Fulltable[[#This Row],[D^3]]</f>
        <v>2.9171274311975944E-3</v>
      </c>
      <c r="H102" s="13">
        <f ca="1">Fulltable[[#This Row],[Forecast]]*(1+AVERAGE(cform[faster (-ve) /
slower (+ve)]))</f>
        <v>3.0201656842618737E-3</v>
      </c>
      <c r="I102" s="13" t="e">
        <f>IF(ISNUMBER(VLOOKUP(Fulltable[[#This Row],[Distance]], Predict[[#All],[Distance (km)]:[Time on current form]], 2, FALSE)), VLOOKUP(Fulltable[[#This Row],[Distance]], Predict[[#All],[Distance (km)]:[Time on current form]], 2, FALSE), NA())</f>
        <v>#N/A</v>
      </c>
      <c r="J102" s="13" t="e">
        <f>IF(ISNUMBER(VLOOKUP(Fulltable[[#This Row],[Distance]], Predict[[#All],[Distance (km)]:[Time on current form]], 3, FALSE)), VLOOKUP(Fulltable[[#This Row],[Distance]], Predict[[#All],[Distance (km)]:[Time on current form]], 3, FALSE), NA())</f>
        <v>#N/A</v>
      </c>
    </row>
    <row r="103" spans="1:10" x14ac:dyDescent="0.25">
      <c r="A103" s="1">
        <v>1.01</v>
      </c>
      <c r="B103" s="2">
        <f>Fulltable[[#This Row],[Distance]]^2</f>
        <v>1.0201</v>
      </c>
      <c r="C103">
        <f>Fulltable[[#This Row],[Distance]]^3</f>
        <v>1.0303009999999999</v>
      </c>
      <c r="D103">
        <f>Fulltable[[#This Row],[Distance]]^4</f>
        <v>1.04060401</v>
      </c>
      <c r="E103">
        <f>Fulltable[[#This Row],[Distance]]^5</f>
        <v>1.0510100500999999</v>
      </c>
      <c r="F103" s="13" t="e">
        <f>IF(ISNUMBER(VLOOKUP(Fulltable[[#This Row],[Distance]], PBmetric[[Distance (km)]:[PB (hh:mm:ss)]], 6, FALSE)), VLOOKUP(Fulltable[[#This Row],[Distance]], PBmetric[[Distance (km)]:[PB (hh:mm:ss)]], 6, FALSE), NA())</f>
        <v>#N/A</v>
      </c>
      <c r="G103" s="13">
        <f ca="1">$Q$4+$P$4*Fulltable[[#This Row],[Distance]]+$O$4*Fulltable[[#This Row],[D^2]]+$N$4*Fulltable[[#This Row],[D^3]]</f>
        <v>2.9464840666182336E-3</v>
      </c>
      <c r="H103" s="13">
        <f ca="1">Fulltable[[#This Row],[Forecast]]*(1+AVERAGE(cform[faster (-ve) /
slower (+ve)]))</f>
        <v>3.0505592495050629E-3</v>
      </c>
      <c r="I103" s="13" t="e">
        <f>IF(ISNUMBER(VLOOKUP(Fulltable[[#This Row],[Distance]], Predict[[#All],[Distance (km)]:[Time on current form]], 2, FALSE)), VLOOKUP(Fulltable[[#This Row],[Distance]], Predict[[#All],[Distance (km)]:[Time on current form]], 2, FALSE), NA())</f>
        <v>#N/A</v>
      </c>
      <c r="J103" s="13" t="e">
        <f>IF(ISNUMBER(VLOOKUP(Fulltable[[#This Row],[Distance]], Predict[[#All],[Distance (km)]:[Time on current form]], 3, FALSE)), VLOOKUP(Fulltable[[#This Row],[Distance]], Predict[[#All],[Distance (km)]:[Time on current form]], 3, FALSE), NA())</f>
        <v>#N/A</v>
      </c>
    </row>
    <row r="104" spans="1:10" x14ac:dyDescent="0.25">
      <c r="A104" s="1">
        <v>1.02</v>
      </c>
      <c r="B104" s="2">
        <f>Fulltable[[#This Row],[Distance]]^2</f>
        <v>1.0404</v>
      </c>
      <c r="C104">
        <f>Fulltable[[#This Row],[Distance]]^3</f>
        <v>1.0612079999999999</v>
      </c>
      <c r="D104">
        <f>Fulltable[[#This Row],[Distance]]^4</f>
        <v>1.08243216</v>
      </c>
      <c r="E104">
        <f>Fulltable[[#This Row],[Distance]]^5</f>
        <v>1.1040808032</v>
      </c>
      <c r="F104" s="13" t="e">
        <f>IF(ISNUMBER(VLOOKUP(Fulltable[[#This Row],[Distance]], PBmetric[[Distance (km)]:[PB (hh:mm:ss)]], 6, FALSE)), VLOOKUP(Fulltable[[#This Row],[Distance]], PBmetric[[Distance (km)]:[PB (hh:mm:ss)]], 6, FALSE), NA())</f>
        <v>#N/A</v>
      </c>
      <c r="G104" s="13">
        <f ca="1">$Q$4+$P$4*Fulltable[[#This Row],[Distance]]+$O$4*Fulltable[[#This Row],[D^2]]+$N$4*Fulltable[[#This Row],[D^3]]</f>
        <v>2.9758443713521635E-3</v>
      </c>
      <c r="H104" s="13">
        <f ca="1">Fulltable[[#This Row],[Forecast]]*(1+AVERAGE(cform[faster (-ve) /
slower (+ve)]))</f>
        <v>3.0809566136683706E-3</v>
      </c>
      <c r="I104" s="13" t="e">
        <f>IF(ISNUMBER(VLOOKUP(Fulltable[[#This Row],[Distance]], Predict[[#All],[Distance (km)]:[Time on current form]], 2, FALSE)), VLOOKUP(Fulltable[[#This Row],[Distance]], Predict[[#All],[Distance (km)]:[Time on current form]], 2, FALSE), NA())</f>
        <v>#N/A</v>
      </c>
      <c r="J104" s="13" t="e">
        <f>IF(ISNUMBER(VLOOKUP(Fulltable[[#This Row],[Distance]], Predict[[#All],[Distance (km)]:[Time on current form]], 3, FALSE)), VLOOKUP(Fulltable[[#This Row],[Distance]], Predict[[#All],[Distance (km)]:[Time on current form]], 3, FALSE), NA())</f>
        <v>#N/A</v>
      </c>
    </row>
    <row r="105" spans="1:10" x14ac:dyDescent="0.25">
      <c r="A105" s="1">
        <v>1.03</v>
      </c>
      <c r="B105" s="2">
        <f>Fulltable[[#This Row],[Distance]]^2</f>
        <v>1.0609</v>
      </c>
      <c r="C105">
        <f>Fulltable[[#This Row],[Distance]]^3</f>
        <v>1.092727</v>
      </c>
      <c r="D105">
        <f>Fulltable[[#This Row],[Distance]]^4</f>
        <v>1.1255088099999999</v>
      </c>
      <c r="E105">
        <f>Fulltable[[#This Row],[Distance]]^5</f>
        <v>1.1592740742999998</v>
      </c>
      <c r="F105" s="13" t="e">
        <f>IF(ISNUMBER(VLOOKUP(Fulltable[[#This Row],[Distance]], PBmetric[[Distance (km)]:[PB (hh:mm:ss)]], 6, FALSE)), VLOOKUP(Fulltable[[#This Row],[Distance]], PBmetric[[Distance (km)]:[PB (hh:mm:ss)]], 6, FALSE), NA())</f>
        <v>#N/A</v>
      </c>
      <c r="G105" s="13">
        <f ca="1">$Q$4+$P$4*Fulltable[[#This Row],[Distance]]+$O$4*Fulltable[[#This Row],[D^2]]+$N$4*Fulltable[[#This Row],[D^3]]</f>
        <v>3.0052083453639797E-3</v>
      </c>
      <c r="H105" s="13">
        <f ca="1">Fulltable[[#This Row],[Forecast]]*(1+AVERAGE(cform[faster (-ve) /
slower (+ve)]))</f>
        <v>3.1113577767151409E-3</v>
      </c>
      <c r="I105" s="13" t="e">
        <f>IF(ISNUMBER(VLOOKUP(Fulltable[[#This Row],[Distance]], Predict[[#All],[Distance (km)]:[Time on current form]], 2, FALSE)), VLOOKUP(Fulltable[[#This Row],[Distance]], Predict[[#All],[Distance (km)]:[Time on current form]], 2, FALSE), NA())</f>
        <v>#N/A</v>
      </c>
      <c r="J105" s="13" t="e">
        <f>IF(ISNUMBER(VLOOKUP(Fulltable[[#This Row],[Distance]], Predict[[#All],[Distance (km)]:[Time on current form]], 3, FALSE)), VLOOKUP(Fulltable[[#This Row],[Distance]], Predict[[#All],[Distance (km)]:[Time on current form]], 3, FALSE), NA())</f>
        <v>#N/A</v>
      </c>
    </row>
    <row r="106" spans="1:10" x14ac:dyDescent="0.25">
      <c r="A106" s="1">
        <v>1.04</v>
      </c>
      <c r="B106" s="2">
        <f>Fulltable[[#This Row],[Distance]]^2</f>
        <v>1.0816000000000001</v>
      </c>
      <c r="C106">
        <f>Fulltable[[#This Row],[Distance]]^3</f>
        <v>1.1248640000000001</v>
      </c>
      <c r="D106">
        <f>Fulltable[[#This Row],[Distance]]^4</f>
        <v>1.1698585600000002</v>
      </c>
      <c r="E106">
        <f>Fulltable[[#This Row],[Distance]]^5</f>
        <v>1.2166529024000003</v>
      </c>
      <c r="F106" s="13" t="e">
        <f>IF(ISNUMBER(VLOOKUP(Fulltable[[#This Row],[Distance]], PBmetric[[Distance (km)]:[PB (hh:mm:ss)]], 6, FALSE)), VLOOKUP(Fulltable[[#This Row],[Distance]], PBmetric[[Distance (km)]:[PB (hh:mm:ss)]], 6, FALSE), NA())</f>
        <v>#N/A</v>
      </c>
      <c r="G106" s="13">
        <f ca="1">$Q$4+$P$4*Fulltable[[#This Row],[Distance]]+$O$4*Fulltable[[#This Row],[D^2]]+$N$4*Fulltable[[#This Row],[D^3]]</f>
        <v>3.0345759886182804E-3</v>
      </c>
      <c r="H106" s="13">
        <f ca="1">Fulltable[[#This Row],[Forecast]]*(1+AVERAGE(cform[faster (-ve) /
slower (+ve)]))</f>
        <v>3.1417627386087221E-3</v>
      </c>
      <c r="I106" s="13" t="e">
        <f>IF(ISNUMBER(VLOOKUP(Fulltable[[#This Row],[Distance]], Predict[[#All],[Distance (km)]:[Time on current form]], 2, FALSE)), VLOOKUP(Fulltable[[#This Row],[Distance]], Predict[[#All],[Distance (km)]:[Time on current form]], 2, FALSE), NA())</f>
        <v>#N/A</v>
      </c>
      <c r="J106" s="13" t="e">
        <f>IF(ISNUMBER(VLOOKUP(Fulltable[[#This Row],[Distance]], Predict[[#All],[Distance (km)]:[Time on current form]], 3, FALSE)), VLOOKUP(Fulltable[[#This Row],[Distance]], Predict[[#All],[Distance (km)]:[Time on current form]], 3, FALSE), NA())</f>
        <v>#N/A</v>
      </c>
    </row>
    <row r="107" spans="1:10" x14ac:dyDescent="0.25">
      <c r="A107" s="1">
        <v>1.05</v>
      </c>
      <c r="B107" s="2">
        <f>Fulltable[[#This Row],[Distance]]^2</f>
        <v>1.1025</v>
      </c>
      <c r="C107">
        <f>Fulltable[[#This Row],[Distance]]^3</f>
        <v>1.1576250000000001</v>
      </c>
      <c r="D107">
        <f>Fulltable[[#This Row],[Distance]]^4</f>
        <v>1.21550625</v>
      </c>
      <c r="E107">
        <f>Fulltable[[#This Row],[Distance]]^5</f>
        <v>1.2762815625000001</v>
      </c>
      <c r="F107" s="13" t="e">
        <f>IF(ISNUMBER(VLOOKUP(Fulltable[[#This Row],[Distance]], PBmetric[[Distance (km)]:[PB (hh:mm:ss)]], 6, FALSE)), VLOOKUP(Fulltable[[#This Row],[Distance]], PBmetric[[Distance (km)]:[PB (hh:mm:ss)]], 6, FALSE), NA())</f>
        <v>#N/A</v>
      </c>
      <c r="G107" s="13">
        <f ca="1">$Q$4+$P$4*Fulltable[[#This Row],[Distance]]+$O$4*Fulltable[[#This Row],[D^2]]+$N$4*Fulltable[[#This Row],[D^3]]</f>
        <v>3.0639473010796612E-3</v>
      </c>
      <c r="H107" s="13">
        <f ca="1">Fulltable[[#This Row],[Forecast]]*(1+AVERAGE(cform[faster (-ve) /
slower (+ve)]))</f>
        <v>3.1721714993124595E-3</v>
      </c>
      <c r="I107" s="13" t="e">
        <f>IF(ISNUMBER(VLOOKUP(Fulltable[[#This Row],[Distance]], Predict[[#All],[Distance (km)]:[Time on current form]], 2, FALSE)), VLOOKUP(Fulltable[[#This Row],[Distance]], Predict[[#All],[Distance (km)]:[Time on current form]], 2, FALSE), NA())</f>
        <v>#N/A</v>
      </c>
      <c r="J107" s="13" t="e">
        <f>IF(ISNUMBER(VLOOKUP(Fulltable[[#This Row],[Distance]], Predict[[#All],[Distance (km)]:[Time on current form]], 3, FALSE)), VLOOKUP(Fulltable[[#This Row],[Distance]], Predict[[#All],[Distance (km)]:[Time on current form]], 3, FALSE), NA())</f>
        <v>#N/A</v>
      </c>
    </row>
    <row r="108" spans="1:10" x14ac:dyDescent="0.25">
      <c r="A108" s="1">
        <v>1.06</v>
      </c>
      <c r="B108" s="2">
        <f>Fulltable[[#This Row],[Distance]]^2</f>
        <v>1.1236000000000002</v>
      </c>
      <c r="C108">
        <f>Fulltable[[#This Row],[Distance]]^3</f>
        <v>1.1910160000000003</v>
      </c>
      <c r="D108">
        <f>Fulltable[[#This Row],[Distance]]^4</f>
        <v>1.2624769600000003</v>
      </c>
      <c r="E108">
        <f>Fulltable[[#This Row],[Distance]]^5</f>
        <v>1.3382255776000005</v>
      </c>
      <c r="F108" s="13" t="e">
        <f>IF(ISNUMBER(VLOOKUP(Fulltable[[#This Row],[Distance]], PBmetric[[Distance (km)]:[PB (hh:mm:ss)]], 6, FALSE)), VLOOKUP(Fulltable[[#This Row],[Distance]], PBmetric[[Distance (km)]:[PB (hh:mm:ss)]], 6, FALSE), NA())</f>
        <v>#N/A</v>
      </c>
      <c r="G108" s="13">
        <f ca="1">$Q$4+$P$4*Fulltable[[#This Row],[Distance]]+$O$4*Fulltable[[#This Row],[D^2]]+$N$4*Fulltable[[#This Row],[D^3]]</f>
        <v>3.0933222827127195E-3</v>
      </c>
      <c r="H108" s="13">
        <f ca="1">Fulltable[[#This Row],[Forecast]]*(1+AVERAGE(cform[faster (-ve) /
slower (+ve)]))</f>
        <v>3.2025840587896997E-3</v>
      </c>
      <c r="I108" s="13" t="e">
        <f>IF(ISNUMBER(VLOOKUP(Fulltable[[#This Row],[Distance]], Predict[[#All],[Distance (km)]:[Time on current form]], 2, FALSE)), VLOOKUP(Fulltable[[#This Row],[Distance]], Predict[[#All],[Distance (km)]:[Time on current form]], 2, FALSE), NA())</f>
        <v>#N/A</v>
      </c>
      <c r="J108" s="13" t="e">
        <f>IF(ISNUMBER(VLOOKUP(Fulltable[[#This Row],[Distance]], Predict[[#All],[Distance (km)]:[Time on current form]], 3, FALSE)), VLOOKUP(Fulltable[[#This Row],[Distance]], Predict[[#All],[Distance (km)]:[Time on current form]], 3, FALSE), NA())</f>
        <v>#N/A</v>
      </c>
    </row>
    <row r="109" spans="1:10" x14ac:dyDescent="0.25">
      <c r="A109" s="1">
        <v>1.07</v>
      </c>
      <c r="B109" s="2">
        <f>Fulltable[[#This Row],[Distance]]^2</f>
        <v>1.1449</v>
      </c>
      <c r="C109">
        <f>Fulltable[[#This Row],[Distance]]^3</f>
        <v>1.2250430000000001</v>
      </c>
      <c r="D109">
        <f>Fulltable[[#This Row],[Distance]]^4</f>
        <v>1.31079601</v>
      </c>
      <c r="E109">
        <f>Fulltable[[#This Row],[Distance]]^5</f>
        <v>1.4025517307000002</v>
      </c>
      <c r="F109" s="13" t="e">
        <f>IF(ISNUMBER(VLOOKUP(Fulltable[[#This Row],[Distance]], PBmetric[[Distance (km)]:[PB (hh:mm:ss)]], 6, FALSE)), VLOOKUP(Fulltable[[#This Row],[Distance]], PBmetric[[Distance (km)]:[PB (hh:mm:ss)]], 6, FALSE), NA())</f>
        <v>#N/A</v>
      </c>
      <c r="G109" s="13">
        <f ca="1">$Q$4+$P$4*Fulltable[[#This Row],[Distance]]+$O$4*Fulltable[[#This Row],[D^2]]+$N$4*Fulltable[[#This Row],[D^3]]</f>
        <v>3.1227009334820507E-3</v>
      </c>
      <c r="H109" s="13">
        <f ca="1">Fulltable[[#This Row],[Forecast]]*(1+AVERAGE(cform[faster (-ve) /
slower (+ve)]))</f>
        <v>3.2330004170037876E-3</v>
      </c>
      <c r="I109" s="13" t="e">
        <f>IF(ISNUMBER(VLOOKUP(Fulltable[[#This Row],[Distance]], Predict[[#All],[Distance (km)]:[Time on current form]], 2, FALSE)), VLOOKUP(Fulltable[[#This Row],[Distance]], Predict[[#All],[Distance (km)]:[Time on current form]], 2, FALSE), NA())</f>
        <v>#N/A</v>
      </c>
      <c r="J109" s="13" t="e">
        <f>IF(ISNUMBER(VLOOKUP(Fulltable[[#This Row],[Distance]], Predict[[#All],[Distance (km)]:[Time on current form]], 3, FALSE)), VLOOKUP(Fulltable[[#This Row],[Distance]], Predict[[#All],[Distance (km)]:[Time on current form]], 3, FALSE), NA())</f>
        <v>#N/A</v>
      </c>
    </row>
    <row r="110" spans="1:10" x14ac:dyDescent="0.25">
      <c r="A110" s="1">
        <v>1.08</v>
      </c>
      <c r="B110" s="2">
        <f>Fulltable[[#This Row],[Distance]]^2</f>
        <v>1.1664000000000001</v>
      </c>
      <c r="C110">
        <f>Fulltable[[#This Row],[Distance]]^3</f>
        <v>1.2597120000000002</v>
      </c>
      <c r="D110">
        <f>Fulltable[[#This Row],[Distance]]^4</f>
        <v>1.3604889600000003</v>
      </c>
      <c r="E110">
        <f>Fulltable[[#This Row],[Distance]]^5</f>
        <v>1.4693280768000003</v>
      </c>
      <c r="F110" s="13" t="e">
        <f>IF(ISNUMBER(VLOOKUP(Fulltable[[#This Row],[Distance]], PBmetric[[Distance (km)]:[PB (hh:mm:ss)]], 6, FALSE)), VLOOKUP(Fulltable[[#This Row],[Distance]], PBmetric[[Distance (km)]:[PB (hh:mm:ss)]], 6, FALSE), NA())</f>
        <v>#N/A</v>
      </c>
      <c r="G110" s="13">
        <f ca="1">$Q$4+$P$4*Fulltable[[#This Row],[Distance]]+$O$4*Fulltable[[#This Row],[D^2]]+$N$4*Fulltable[[#This Row],[D^3]]</f>
        <v>3.1520832533522532E-3</v>
      </c>
      <c r="H110" s="13">
        <f ca="1">Fulltable[[#This Row],[Forecast]]*(1+AVERAGE(cform[faster (-ve) /
slower (+ve)]))</f>
        <v>3.263420573918071E-3</v>
      </c>
      <c r="I110" s="13" t="e">
        <f>IF(ISNUMBER(VLOOKUP(Fulltable[[#This Row],[Distance]], Predict[[#All],[Distance (km)]:[Time on current form]], 2, FALSE)), VLOOKUP(Fulltable[[#This Row],[Distance]], Predict[[#All],[Distance (km)]:[Time on current form]], 2, FALSE), NA())</f>
        <v>#N/A</v>
      </c>
      <c r="J110" s="13" t="e">
        <f>IF(ISNUMBER(VLOOKUP(Fulltable[[#This Row],[Distance]], Predict[[#All],[Distance (km)]:[Time on current form]], 3, FALSE)), VLOOKUP(Fulltable[[#This Row],[Distance]], Predict[[#All],[Distance (km)]:[Time on current form]], 3, FALSE), NA())</f>
        <v>#N/A</v>
      </c>
    </row>
    <row r="111" spans="1:10" x14ac:dyDescent="0.25">
      <c r="A111" s="1">
        <v>1.0900000000000001</v>
      </c>
      <c r="B111" s="2">
        <f>Fulltable[[#This Row],[Distance]]^2</f>
        <v>1.1881000000000002</v>
      </c>
      <c r="C111">
        <f>Fulltable[[#This Row],[Distance]]^3</f>
        <v>1.2950290000000002</v>
      </c>
      <c r="D111">
        <f>Fulltable[[#This Row],[Distance]]^4</f>
        <v>1.4115816100000003</v>
      </c>
      <c r="E111">
        <f>Fulltable[[#This Row],[Distance]]^5</f>
        <v>1.5386239549000005</v>
      </c>
      <c r="F111" s="13" t="e">
        <f>IF(ISNUMBER(VLOOKUP(Fulltable[[#This Row],[Distance]], PBmetric[[Distance (km)]:[PB (hh:mm:ss)]], 6, FALSE)), VLOOKUP(Fulltable[[#This Row],[Distance]], PBmetric[[Distance (km)]:[PB (hh:mm:ss)]], 6, FALSE), NA())</f>
        <v>#N/A</v>
      </c>
      <c r="G111" s="13">
        <f ca="1">$Q$4+$P$4*Fulltable[[#This Row],[Distance]]+$O$4*Fulltable[[#This Row],[D^2]]+$N$4*Fulltable[[#This Row],[D^3]]</f>
        <v>3.1814692422879225E-3</v>
      </c>
      <c r="H111" s="13">
        <f ca="1">Fulltable[[#This Row],[Forecast]]*(1+AVERAGE(cform[faster (-ve) /
slower (+ve)]))</f>
        <v>3.2938445294958948E-3</v>
      </c>
      <c r="I111" s="13" t="e">
        <f>IF(ISNUMBER(VLOOKUP(Fulltable[[#This Row],[Distance]], Predict[[#All],[Distance (km)]:[Time on current form]], 2, FALSE)), VLOOKUP(Fulltable[[#This Row],[Distance]], Predict[[#All],[Distance (km)]:[Time on current form]], 2, FALSE), NA())</f>
        <v>#N/A</v>
      </c>
      <c r="J111" s="13" t="e">
        <f>IF(ISNUMBER(VLOOKUP(Fulltable[[#This Row],[Distance]], Predict[[#All],[Distance (km)]:[Time on current form]], 3, FALSE)), VLOOKUP(Fulltable[[#This Row],[Distance]], Predict[[#All],[Distance (km)]:[Time on current form]], 3, FALSE), NA())</f>
        <v>#N/A</v>
      </c>
    </row>
    <row r="112" spans="1:10" x14ac:dyDescent="0.25">
      <c r="A112" s="1">
        <v>1.1000000000000001</v>
      </c>
      <c r="B112" s="2">
        <f>Fulltable[[#This Row],[Distance]]^2</f>
        <v>1.2100000000000002</v>
      </c>
      <c r="C112">
        <f>Fulltable[[#This Row],[Distance]]^3</f>
        <v>1.3310000000000004</v>
      </c>
      <c r="D112">
        <f>Fulltable[[#This Row],[Distance]]^4</f>
        <v>1.4641000000000004</v>
      </c>
      <c r="E112">
        <f>Fulltable[[#This Row],[Distance]]^5</f>
        <v>1.6105100000000006</v>
      </c>
      <c r="F112" s="13" t="e">
        <f>IF(ISNUMBER(VLOOKUP(Fulltable[[#This Row],[Distance]], PBmetric[[Distance (km)]:[PB (hh:mm:ss)]], 6, FALSE)), VLOOKUP(Fulltable[[#This Row],[Distance]], PBmetric[[Distance (km)]:[PB (hh:mm:ss)]], 6, FALSE), NA())</f>
        <v>#N/A</v>
      </c>
      <c r="G112" s="13">
        <f ca="1">$Q$4+$P$4*Fulltable[[#This Row],[Distance]]+$O$4*Fulltable[[#This Row],[D^2]]+$N$4*Fulltable[[#This Row],[D^3]]</f>
        <v>3.2108589002536551E-3</v>
      </c>
      <c r="H112" s="13">
        <f ca="1">Fulltable[[#This Row],[Forecast]]*(1+AVERAGE(cform[faster (-ve) /
slower (+ve)]))</f>
        <v>3.3242722837006056E-3</v>
      </c>
      <c r="I112" s="13" t="e">
        <f>IF(ISNUMBER(VLOOKUP(Fulltable[[#This Row],[Distance]], Predict[[#All],[Distance (km)]:[Time on current form]], 2, FALSE)), VLOOKUP(Fulltable[[#This Row],[Distance]], Predict[[#All],[Distance (km)]:[Time on current form]], 2, FALSE), NA())</f>
        <v>#N/A</v>
      </c>
      <c r="J112" s="13" t="e">
        <f>IF(ISNUMBER(VLOOKUP(Fulltable[[#This Row],[Distance]], Predict[[#All],[Distance (km)]:[Time on current form]], 3, FALSE)), VLOOKUP(Fulltable[[#This Row],[Distance]], Predict[[#All],[Distance (km)]:[Time on current form]], 3, FALSE), NA())</f>
        <v>#N/A</v>
      </c>
    </row>
    <row r="113" spans="1:10" x14ac:dyDescent="0.25">
      <c r="A113" s="1">
        <v>1.1100000000000001</v>
      </c>
      <c r="B113" s="2">
        <f>Fulltable[[#This Row],[Distance]]^2</f>
        <v>1.2321000000000002</v>
      </c>
      <c r="C113">
        <f>Fulltable[[#This Row],[Distance]]^3</f>
        <v>1.3676310000000003</v>
      </c>
      <c r="D113">
        <f>Fulltable[[#This Row],[Distance]]^4</f>
        <v>1.5180704100000004</v>
      </c>
      <c r="E113">
        <f>Fulltable[[#This Row],[Distance]]^5</f>
        <v>1.6850581551000006</v>
      </c>
      <c r="F113" s="13" t="e">
        <f>IF(ISNUMBER(VLOOKUP(Fulltable[[#This Row],[Distance]], PBmetric[[Distance (km)]:[PB (hh:mm:ss)]], 6, FALSE)), VLOOKUP(Fulltable[[#This Row],[Distance]], PBmetric[[Distance (km)]:[PB (hh:mm:ss)]], 6, FALSE), NA())</f>
        <v>#N/A</v>
      </c>
      <c r="G113" s="13">
        <f ca="1">$Q$4+$P$4*Fulltable[[#This Row],[Distance]]+$O$4*Fulltable[[#This Row],[D^2]]+$N$4*Fulltable[[#This Row],[D^3]]</f>
        <v>3.2402522272140491E-3</v>
      </c>
      <c r="H113" s="13">
        <f ca="1">Fulltable[[#This Row],[Forecast]]*(1+AVERAGE(cform[faster (-ve) /
slower (+ve)]))</f>
        <v>3.3547038364955505E-3</v>
      </c>
      <c r="I113" s="13" t="e">
        <f>IF(ISNUMBER(VLOOKUP(Fulltable[[#This Row],[Distance]], Predict[[#All],[Distance (km)]:[Time on current form]], 2, FALSE)), VLOOKUP(Fulltable[[#This Row],[Distance]], Predict[[#All],[Distance (km)]:[Time on current form]], 2, FALSE), NA())</f>
        <v>#N/A</v>
      </c>
      <c r="J113" s="13" t="e">
        <f>IF(ISNUMBER(VLOOKUP(Fulltable[[#This Row],[Distance]], Predict[[#All],[Distance (km)]:[Time on current form]], 3, FALSE)), VLOOKUP(Fulltable[[#This Row],[Distance]], Predict[[#All],[Distance (km)]:[Time on current form]], 3, FALSE), NA())</f>
        <v>#N/A</v>
      </c>
    </row>
    <row r="114" spans="1:10" x14ac:dyDescent="0.25">
      <c r="A114" s="1">
        <v>1.1200000000000001</v>
      </c>
      <c r="B114" s="2">
        <f>Fulltable[[#This Row],[Distance]]^2</f>
        <v>1.2544000000000002</v>
      </c>
      <c r="C114">
        <f>Fulltable[[#This Row],[Distance]]^3</f>
        <v>1.4049280000000004</v>
      </c>
      <c r="D114">
        <f>Fulltable[[#This Row],[Distance]]^4</f>
        <v>1.5735193600000004</v>
      </c>
      <c r="E114">
        <f>Fulltable[[#This Row],[Distance]]^5</f>
        <v>1.7623416832000005</v>
      </c>
      <c r="F114" s="13" t="e">
        <f>IF(ISNUMBER(VLOOKUP(Fulltable[[#This Row],[Distance]], PBmetric[[Distance (km)]:[PB (hh:mm:ss)]], 6, FALSE)), VLOOKUP(Fulltable[[#This Row],[Distance]], PBmetric[[Distance (km)]:[PB (hh:mm:ss)]], 6, FALSE), NA())</f>
        <v>#N/A</v>
      </c>
      <c r="G114" s="13">
        <f ca="1">$Q$4+$P$4*Fulltable[[#This Row],[Distance]]+$O$4*Fulltable[[#This Row],[D^2]]+$N$4*Fulltable[[#This Row],[D^3]]</f>
        <v>3.2696492231336994E-3</v>
      </c>
      <c r="H114" s="13">
        <f ca="1">Fulltable[[#This Row],[Forecast]]*(1+AVERAGE(cform[faster (-ve) /
slower (+ve)]))</f>
        <v>3.3851391878440737E-3</v>
      </c>
      <c r="I114" s="13" t="e">
        <f>IF(ISNUMBER(VLOOKUP(Fulltable[[#This Row],[Distance]], Predict[[#All],[Distance (km)]:[Time on current form]], 2, FALSE)), VLOOKUP(Fulltable[[#This Row],[Distance]], Predict[[#All],[Distance (km)]:[Time on current form]], 2, FALSE), NA())</f>
        <v>#N/A</v>
      </c>
      <c r="J114" s="13" t="e">
        <f>IF(ISNUMBER(VLOOKUP(Fulltable[[#This Row],[Distance]], Predict[[#All],[Distance (km)]:[Time on current form]], 3, FALSE)), VLOOKUP(Fulltable[[#This Row],[Distance]], Predict[[#All],[Distance (km)]:[Time on current form]], 3, FALSE), NA())</f>
        <v>#N/A</v>
      </c>
    </row>
    <row r="115" spans="1:10" x14ac:dyDescent="0.25">
      <c r="A115" s="1">
        <v>1.1299999999999999</v>
      </c>
      <c r="B115" s="2">
        <f>Fulltable[[#This Row],[Distance]]^2</f>
        <v>1.2768999999999997</v>
      </c>
      <c r="C115">
        <f>Fulltable[[#This Row],[Distance]]^3</f>
        <v>1.4428969999999994</v>
      </c>
      <c r="D115">
        <f>Fulltable[[#This Row],[Distance]]^4</f>
        <v>1.6304736099999992</v>
      </c>
      <c r="E115">
        <f>Fulltable[[#This Row],[Distance]]^5</f>
        <v>1.8424351792999989</v>
      </c>
      <c r="F115" s="13" t="e">
        <f>IF(ISNUMBER(VLOOKUP(Fulltable[[#This Row],[Distance]], PBmetric[[Distance (km)]:[PB (hh:mm:ss)]], 6, FALSE)), VLOOKUP(Fulltable[[#This Row],[Distance]], PBmetric[[Distance (km)]:[PB (hh:mm:ss)]], 6, FALSE), NA())</f>
        <v>#N/A</v>
      </c>
      <c r="G115" s="13">
        <f ca="1">$Q$4+$P$4*Fulltable[[#This Row],[Distance]]+$O$4*Fulltable[[#This Row],[D^2]]+$N$4*Fulltable[[#This Row],[D^3]]</f>
        <v>3.2990498879772031E-3</v>
      </c>
      <c r="H115" s="13">
        <f ca="1">Fulltable[[#This Row],[Forecast]]*(1+AVERAGE(cform[faster (-ve) /
slower (+ve)]))</f>
        <v>3.4155783377095221E-3</v>
      </c>
      <c r="I115" s="13" t="e">
        <f>IF(ISNUMBER(VLOOKUP(Fulltable[[#This Row],[Distance]], Predict[[#All],[Distance (km)]:[Time on current form]], 2, FALSE)), VLOOKUP(Fulltable[[#This Row],[Distance]], Predict[[#All],[Distance (km)]:[Time on current form]], 2, FALSE), NA())</f>
        <v>#N/A</v>
      </c>
      <c r="J115" s="13" t="e">
        <f>IF(ISNUMBER(VLOOKUP(Fulltable[[#This Row],[Distance]], Predict[[#All],[Distance (km)]:[Time on current form]], 3, FALSE)), VLOOKUP(Fulltable[[#This Row],[Distance]], Predict[[#All],[Distance (km)]:[Time on current form]], 3, FALSE), NA())</f>
        <v>#N/A</v>
      </c>
    </row>
    <row r="116" spans="1:10" x14ac:dyDescent="0.25">
      <c r="A116" s="1">
        <v>1.1399999999999999</v>
      </c>
      <c r="B116" s="2">
        <f>Fulltable[[#This Row],[Distance]]^2</f>
        <v>1.2995999999999999</v>
      </c>
      <c r="C116">
        <f>Fulltable[[#This Row],[Distance]]^3</f>
        <v>1.4815439999999998</v>
      </c>
      <c r="D116">
        <f>Fulltable[[#This Row],[Distance]]^4</f>
        <v>1.6889601599999997</v>
      </c>
      <c r="E116">
        <f>Fulltable[[#This Row],[Distance]]^5</f>
        <v>1.9254145823999995</v>
      </c>
      <c r="F116" s="13" t="e">
        <f>IF(ISNUMBER(VLOOKUP(Fulltable[[#This Row],[Distance]], PBmetric[[Distance (km)]:[PB (hh:mm:ss)]], 6, FALSE)), VLOOKUP(Fulltable[[#This Row],[Distance]], PBmetric[[Distance (km)]:[PB (hh:mm:ss)]], 6, FALSE), NA())</f>
        <v>#N/A</v>
      </c>
      <c r="G116" s="13">
        <f ca="1">$Q$4+$P$4*Fulltable[[#This Row],[Distance]]+$O$4*Fulltable[[#This Row],[D^2]]+$N$4*Fulltable[[#This Row],[D^3]]</f>
        <v>3.3284542217091582E-3</v>
      </c>
      <c r="H116" s="13">
        <f ca="1">Fulltable[[#This Row],[Forecast]]*(1+AVERAGE(cform[faster (-ve) /
slower (+ve)]))</f>
        <v>3.4460212860552434E-3</v>
      </c>
      <c r="I116" s="13" t="e">
        <f>IF(ISNUMBER(VLOOKUP(Fulltable[[#This Row],[Distance]], Predict[[#All],[Distance (km)]:[Time on current form]], 2, FALSE)), VLOOKUP(Fulltable[[#This Row],[Distance]], Predict[[#All],[Distance (km)]:[Time on current form]], 2, FALSE), NA())</f>
        <v>#N/A</v>
      </c>
      <c r="J116" s="13" t="e">
        <f>IF(ISNUMBER(VLOOKUP(Fulltable[[#This Row],[Distance]], Predict[[#All],[Distance (km)]:[Time on current form]], 3, FALSE)), VLOOKUP(Fulltable[[#This Row],[Distance]], Predict[[#All],[Distance (km)]:[Time on current form]], 3, FALSE), NA())</f>
        <v>#N/A</v>
      </c>
    </row>
    <row r="117" spans="1:10" x14ac:dyDescent="0.25">
      <c r="A117" s="1">
        <v>1.1499999999999999</v>
      </c>
      <c r="B117" s="2">
        <f>Fulltable[[#This Row],[Distance]]^2</f>
        <v>1.3224999999999998</v>
      </c>
      <c r="C117">
        <f>Fulltable[[#This Row],[Distance]]^3</f>
        <v>1.5208749999999995</v>
      </c>
      <c r="D117">
        <f>Fulltable[[#This Row],[Distance]]^4</f>
        <v>1.7490062499999994</v>
      </c>
      <c r="E117">
        <f>Fulltable[[#This Row],[Distance]]^5</f>
        <v>2.0113571874999994</v>
      </c>
      <c r="F117" s="13" t="e">
        <f>IF(ISNUMBER(VLOOKUP(Fulltable[[#This Row],[Distance]], PBmetric[[Distance (km)]:[PB (hh:mm:ss)]], 6, FALSE)), VLOOKUP(Fulltable[[#This Row],[Distance]], PBmetric[[Distance (km)]:[PB (hh:mm:ss)]], 6, FALSE), NA())</f>
        <v>#N/A</v>
      </c>
      <c r="G117" s="13">
        <f ca="1">$Q$4+$P$4*Fulltable[[#This Row],[Distance]]+$O$4*Fulltable[[#This Row],[D^2]]+$N$4*Fulltable[[#This Row],[D^3]]</f>
        <v>3.3578622242941606E-3</v>
      </c>
      <c r="H117" s="13">
        <f ca="1">Fulltable[[#This Row],[Forecast]]*(1+AVERAGE(cform[faster (-ve) /
slower (+ve)]))</f>
        <v>3.4764680328445824E-3</v>
      </c>
      <c r="I117" s="13" t="e">
        <f>IF(ISNUMBER(VLOOKUP(Fulltable[[#This Row],[Distance]], Predict[[#All],[Distance (km)]:[Time on current form]], 2, FALSE)), VLOOKUP(Fulltable[[#This Row],[Distance]], Predict[[#All],[Distance (km)]:[Time on current form]], 2, FALSE), NA())</f>
        <v>#N/A</v>
      </c>
      <c r="J117" s="13" t="e">
        <f>IF(ISNUMBER(VLOOKUP(Fulltable[[#This Row],[Distance]], Predict[[#All],[Distance (km)]:[Time on current form]], 3, FALSE)), VLOOKUP(Fulltable[[#This Row],[Distance]], Predict[[#All],[Distance (km)]:[Time on current form]], 3, FALSE), NA())</f>
        <v>#N/A</v>
      </c>
    </row>
    <row r="118" spans="1:10" x14ac:dyDescent="0.25">
      <c r="A118" s="1">
        <v>1.1599999999999999</v>
      </c>
      <c r="B118" s="2">
        <f>Fulltable[[#This Row],[Distance]]^2</f>
        <v>1.3455999999999999</v>
      </c>
      <c r="C118">
        <f>Fulltable[[#This Row],[Distance]]^3</f>
        <v>1.5608959999999998</v>
      </c>
      <c r="D118">
        <f>Fulltable[[#This Row],[Distance]]^4</f>
        <v>1.8106393599999997</v>
      </c>
      <c r="E118">
        <f>Fulltable[[#This Row],[Distance]]^5</f>
        <v>2.1003416575999996</v>
      </c>
      <c r="F118" s="13" t="e">
        <f>IF(ISNUMBER(VLOOKUP(Fulltable[[#This Row],[Distance]], PBmetric[[Distance (km)]:[PB (hh:mm:ss)]], 6, FALSE)), VLOOKUP(Fulltable[[#This Row],[Distance]], PBmetric[[Distance (km)]:[PB (hh:mm:ss)]], 6, FALSE), NA())</f>
        <v>#N/A</v>
      </c>
      <c r="G118" s="13">
        <f ca="1">$Q$4+$P$4*Fulltable[[#This Row],[Distance]]+$O$4*Fulltable[[#This Row],[D^2]]+$N$4*Fulltable[[#This Row],[D^3]]</f>
        <v>3.3872738956968068E-3</v>
      </c>
      <c r="H118" s="13">
        <f ca="1">Fulltable[[#This Row],[Forecast]]*(1+AVERAGE(cform[faster (-ve) /
slower (+ve)]))</f>
        <v>3.5069185780408859E-3</v>
      </c>
      <c r="I118" s="13" t="e">
        <f>IF(ISNUMBER(VLOOKUP(Fulltable[[#This Row],[Distance]], Predict[[#All],[Distance (km)]:[Time on current form]], 2, FALSE)), VLOOKUP(Fulltable[[#This Row],[Distance]], Predict[[#All],[Distance (km)]:[Time on current form]], 2, FALSE), NA())</f>
        <v>#N/A</v>
      </c>
      <c r="J118" s="13" t="e">
        <f>IF(ISNUMBER(VLOOKUP(Fulltable[[#This Row],[Distance]], Predict[[#All],[Distance (km)]:[Time on current form]], 3, FALSE)), VLOOKUP(Fulltable[[#This Row],[Distance]], Predict[[#All],[Distance (km)]:[Time on current form]], 3, FALSE), NA())</f>
        <v>#N/A</v>
      </c>
    </row>
    <row r="119" spans="1:10" x14ac:dyDescent="0.25">
      <c r="A119" s="1">
        <v>1.17</v>
      </c>
      <c r="B119" s="2">
        <f>Fulltable[[#This Row],[Distance]]^2</f>
        <v>1.3688999999999998</v>
      </c>
      <c r="C119">
        <f>Fulltable[[#This Row],[Distance]]^3</f>
        <v>1.6016129999999997</v>
      </c>
      <c r="D119">
        <f>Fulltable[[#This Row],[Distance]]^4</f>
        <v>1.8738872099999995</v>
      </c>
      <c r="E119">
        <f>Fulltable[[#This Row],[Distance]]^5</f>
        <v>2.1924480356999991</v>
      </c>
      <c r="F119" s="13" t="e">
        <f>IF(ISNUMBER(VLOOKUP(Fulltable[[#This Row],[Distance]], PBmetric[[Distance (km)]:[PB (hh:mm:ss)]], 6, FALSE)), VLOOKUP(Fulltable[[#This Row],[Distance]], PBmetric[[Distance (km)]:[PB (hh:mm:ss)]], 6, FALSE), NA())</f>
        <v>#N/A</v>
      </c>
      <c r="G119" s="13">
        <f ca="1">$Q$4+$P$4*Fulltable[[#This Row],[Distance]]+$O$4*Fulltable[[#This Row],[D^2]]+$N$4*Fulltable[[#This Row],[D^3]]</f>
        <v>3.4166892358816936E-3</v>
      </c>
      <c r="H119" s="13">
        <f ca="1">Fulltable[[#This Row],[Forecast]]*(1+AVERAGE(cform[faster (-ve) /
slower (+ve)]))</f>
        <v>3.5373729216074995E-3</v>
      </c>
      <c r="I119" s="13" t="e">
        <f>IF(ISNUMBER(VLOOKUP(Fulltable[[#This Row],[Distance]], Predict[[#All],[Distance (km)]:[Time on current form]], 2, FALSE)), VLOOKUP(Fulltable[[#This Row],[Distance]], Predict[[#All],[Distance (km)]:[Time on current form]], 2, FALSE), NA())</f>
        <v>#N/A</v>
      </c>
      <c r="J119" s="13" t="e">
        <f>IF(ISNUMBER(VLOOKUP(Fulltable[[#This Row],[Distance]], Predict[[#All],[Distance (km)]:[Time on current form]], 3, FALSE)), VLOOKUP(Fulltable[[#This Row],[Distance]], Predict[[#All],[Distance (km)]:[Time on current form]], 3, FALSE), NA())</f>
        <v>#N/A</v>
      </c>
    </row>
    <row r="120" spans="1:10" x14ac:dyDescent="0.25">
      <c r="A120" s="1">
        <v>1.18</v>
      </c>
      <c r="B120" s="2">
        <f>Fulltable[[#This Row],[Distance]]^2</f>
        <v>1.3923999999999999</v>
      </c>
      <c r="C120">
        <f>Fulltable[[#This Row],[Distance]]^3</f>
        <v>1.6430319999999998</v>
      </c>
      <c r="D120">
        <f>Fulltable[[#This Row],[Distance]]^4</f>
        <v>1.9387777599999996</v>
      </c>
      <c r="E120">
        <f>Fulltable[[#This Row],[Distance]]^5</f>
        <v>2.2877577567999992</v>
      </c>
      <c r="F120" s="13" t="e">
        <f>IF(ISNUMBER(VLOOKUP(Fulltable[[#This Row],[Distance]], PBmetric[[Distance (km)]:[PB (hh:mm:ss)]], 6, FALSE)), VLOOKUP(Fulltable[[#This Row],[Distance]], PBmetric[[Distance (km)]:[PB (hh:mm:ss)]], 6, FALSE), NA())</f>
        <v>#N/A</v>
      </c>
      <c r="G120" s="13">
        <f ca="1">$Q$4+$P$4*Fulltable[[#This Row],[Distance]]+$O$4*Fulltable[[#This Row],[D^2]]+$N$4*Fulltable[[#This Row],[D^3]]</f>
        <v>3.4461082448134176E-3</v>
      </c>
      <c r="H120" s="13">
        <f ca="1">Fulltable[[#This Row],[Forecast]]*(1+AVERAGE(cform[faster (-ve) /
slower (+ve)]))</f>
        <v>3.5678310635077694E-3</v>
      </c>
      <c r="I120" s="13" t="e">
        <f>IF(ISNUMBER(VLOOKUP(Fulltable[[#This Row],[Distance]], Predict[[#All],[Distance (km)]:[Time on current form]], 2, FALSE)), VLOOKUP(Fulltable[[#This Row],[Distance]], Predict[[#All],[Distance (km)]:[Time on current form]], 2, FALSE), NA())</f>
        <v>#N/A</v>
      </c>
      <c r="J120" s="13" t="e">
        <f>IF(ISNUMBER(VLOOKUP(Fulltable[[#This Row],[Distance]], Predict[[#All],[Distance (km)]:[Time on current form]], 3, FALSE)), VLOOKUP(Fulltable[[#This Row],[Distance]], Predict[[#All],[Distance (km)]:[Time on current form]], 3, FALSE), NA())</f>
        <v>#N/A</v>
      </c>
    </row>
    <row r="121" spans="1:10" x14ac:dyDescent="0.25">
      <c r="A121" s="1">
        <v>1.19</v>
      </c>
      <c r="B121" s="2">
        <f>Fulltable[[#This Row],[Distance]]^2</f>
        <v>1.4160999999999999</v>
      </c>
      <c r="C121">
        <f>Fulltable[[#This Row],[Distance]]^3</f>
        <v>1.6851589999999999</v>
      </c>
      <c r="D121">
        <f>Fulltable[[#This Row],[Distance]]^4</f>
        <v>2.0053392099999998</v>
      </c>
      <c r="E121">
        <f>Fulltable[[#This Row],[Distance]]^5</f>
        <v>2.3863536598999997</v>
      </c>
      <c r="F121" s="13" t="e">
        <f>IF(ISNUMBER(VLOOKUP(Fulltable[[#This Row],[Distance]], PBmetric[[Distance (km)]:[PB (hh:mm:ss)]], 6, FALSE)), VLOOKUP(Fulltable[[#This Row],[Distance]], PBmetric[[Distance (km)]:[PB (hh:mm:ss)]], 6, FALSE), NA())</f>
        <v>#N/A</v>
      </c>
      <c r="G121" s="13">
        <f ca="1">$Q$4+$P$4*Fulltable[[#This Row],[Distance]]+$O$4*Fulltable[[#This Row],[D^2]]+$N$4*Fulltable[[#This Row],[D^3]]</f>
        <v>3.4755309224565748E-3</v>
      </c>
      <c r="H121" s="13">
        <f ca="1">Fulltable[[#This Row],[Forecast]]*(1+AVERAGE(cform[faster (-ve) /
slower (+ve)]))</f>
        <v>3.5982930037050413E-3</v>
      </c>
      <c r="I121" s="13" t="e">
        <f>IF(ISNUMBER(VLOOKUP(Fulltable[[#This Row],[Distance]], Predict[[#All],[Distance (km)]:[Time on current form]], 2, FALSE)), VLOOKUP(Fulltable[[#This Row],[Distance]], Predict[[#All],[Distance (km)]:[Time on current form]], 2, FALSE), NA())</f>
        <v>#N/A</v>
      </c>
      <c r="J121" s="13" t="e">
        <f>IF(ISNUMBER(VLOOKUP(Fulltable[[#This Row],[Distance]], Predict[[#All],[Distance (km)]:[Time on current form]], 3, FALSE)), VLOOKUP(Fulltable[[#This Row],[Distance]], Predict[[#All],[Distance (km)]:[Time on current form]], 3, FALSE), NA())</f>
        <v>#N/A</v>
      </c>
    </row>
    <row r="122" spans="1:10" x14ac:dyDescent="0.25">
      <c r="A122" s="1">
        <v>1.2</v>
      </c>
      <c r="B122" s="2">
        <f>Fulltable[[#This Row],[Distance]]^2</f>
        <v>1.44</v>
      </c>
      <c r="C122">
        <f>Fulltable[[#This Row],[Distance]]^3</f>
        <v>1.728</v>
      </c>
      <c r="D122">
        <f>Fulltable[[#This Row],[Distance]]^4</f>
        <v>2.0735999999999999</v>
      </c>
      <c r="E122">
        <f>Fulltable[[#This Row],[Distance]]^5</f>
        <v>2.4883199999999999</v>
      </c>
      <c r="F122" s="13" t="e">
        <f>IF(ISNUMBER(VLOOKUP(Fulltable[[#This Row],[Distance]], PBmetric[[Distance (km)]:[PB (hh:mm:ss)]], 6, FALSE)), VLOOKUP(Fulltable[[#This Row],[Distance]], PBmetric[[Distance (km)]:[PB (hh:mm:ss)]], 6, FALSE), NA())</f>
        <v>#N/A</v>
      </c>
      <c r="G122" s="13">
        <f ca="1">$Q$4+$P$4*Fulltable[[#This Row],[Distance]]+$O$4*Fulltable[[#This Row],[D^2]]+$N$4*Fulltable[[#This Row],[D^3]]</f>
        <v>3.5049572687757637E-3</v>
      </c>
      <c r="H122" s="13">
        <f ca="1">Fulltable[[#This Row],[Forecast]]*(1+AVERAGE(cform[faster (-ve) /
slower (+ve)]))</f>
        <v>3.6287587421626631E-3</v>
      </c>
      <c r="I122" s="13" t="e">
        <f>IF(ISNUMBER(VLOOKUP(Fulltable[[#This Row],[Distance]], Predict[[#All],[Distance (km)]:[Time on current form]], 2, FALSE)), VLOOKUP(Fulltable[[#This Row],[Distance]], Predict[[#All],[Distance (km)]:[Time on current form]], 2, FALSE), NA())</f>
        <v>#N/A</v>
      </c>
      <c r="J122" s="13" t="e">
        <f>IF(ISNUMBER(VLOOKUP(Fulltable[[#This Row],[Distance]], Predict[[#All],[Distance (km)]:[Time on current form]], 3, FALSE)), VLOOKUP(Fulltable[[#This Row],[Distance]], Predict[[#All],[Distance (km)]:[Time on current form]], 3, FALSE), NA())</f>
        <v>#N/A</v>
      </c>
    </row>
    <row r="123" spans="1:10" x14ac:dyDescent="0.25">
      <c r="A123" s="1">
        <v>1.21</v>
      </c>
      <c r="B123" s="2">
        <f>Fulltable[[#This Row],[Distance]]^2</f>
        <v>1.4641</v>
      </c>
      <c r="C123">
        <f>Fulltable[[#This Row],[Distance]]^3</f>
        <v>1.7715609999999999</v>
      </c>
      <c r="D123">
        <f>Fulltable[[#This Row],[Distance]]^4</f>
        <v>2.1435888099999998</v>
      </c>
      <c r="E123">
        <f>Fulltable[[#This Row],[Distance]]^5</f>
        <v>2.5937424600999996</v>
      </c>
      <c r="F123" s="13" t="e">
        <f>IF(ISNUMBER(VLOOKUP(Fulltable[[#This Row],[Distance]], PBmetric[[Distance (km)]:[PB (hh:mm:ss)]], 6, FALSE)), VLOOKUP(Fulltable[[#This Row],[Distance]], PBmetric[[Distance (km)]:[PB (hh:mm:ss)]], 6, FALSE), NA())</f>
        <v>#N/A</v>
      </c>
      <c r="G123" s="13">
        <f ca="1">$Q$4+$P$4*Fulltable[[#This Row],[Distance]]+$O$4*Fulltable[[#This Row],[D^2]]+$N$4*Fulltable[[#This Row],[D^3]]</f>
        <v>3.5343872837355797E-3</v>
      </c>
      <c r="H123" s="13">
        <f ca="1">Fulltable[[#This Row],[Forecast]]*(1+AVERAGE(cform[faster (-ve) /
slower (+ve)]))</f>
        <v>3.6592282788439796E-3</v>
      </c>
      <c r="I123" s="13" t="e">
        <f>IF(ISNUMBER(VLOOKUP(Fulltable[[#This Row],[Distance]], Predict[[#All],[Distance (km)]:[Time on current form]], 2, FALSE)), VLOOKUP(Fulltable[[#This Row],[Distance]], Predict[[#All],[Distance (km)]:[Time on current form]], 2, FALSE), NA())</f>
        <v>#N/A</v>
      </c>
      <c r="J123" s="13" t="e">
        <f>IF(ISNUMBER(VLOOKUP(Fulltable[[#This Row],[Distance]], Predict[[#All],[Distance (km)]:[Time on current form]], 3, FALSE)), VLOOKUP(Fulltable[[#This Row],[Distance]], Predict[[#All],[Distance (km)]:[Time on current form]], 3, FALSE), NA())</f>
        <v>#N/A</v>
      </c>
    </row>
    <row r="124" spans="1:10" x14ac:dyDescent="0.25">
      <c r="A124" s="1">
        <v>1.22</v>
      </c>
      <c r="B124" s="2">
        <f>Fulltable[[#This Row],[Distance]]^2</f>
        <v>1.4883999999999999</v>
      </c>
      <c r="C124">
        <f>Fulltable[[#This Row],[Distance]]^3</f>
        <v>1.8158479999999999</v>
      </c>
      <c r="D124">
        <f>Fulltable[[#This Row],[Distance]]^4</f>
        <v>2.2153345599999996</v>
      </c>
      <c r="E124">
        <f>Fulltable[[#This Row],[Distance]]^5</f>
        <v>2.7027081631999996</v>
      </c>
      <c r="F124" s="13" t="e">
        <f>IF(ISNUMBER(VLOOKUP(Fulltable[[#This Row],[Distance]], PBmetric[[Distance (km)]:[PB (hh:mm:ss)]], 6, FALSE)), VLOOKUP(Fulltable[[#This Row],[Distance]], PBmetric[[Distance (km)]:[PB (hh:mm:ss)]], 6, FALSE), NA())</f>
        <v>#N/A</v>
      </c>
      <c r="G124" s="13">
        <f ca="1">$Q$4+$P$4*Fulltable[[#This Row],[Distance]]+$O$4*Fulltable[[#This Row],[D^2]]+$N$4*Fulltable[[#This Row],[D^3]]</f>
        <v>3.563820967300619E-3</v>
      </c>
      <c r="H124" s="13">
        <f ca="1">Fulltable[[#This Row],[Forecast]]*(1+AVERAGE(cform[faster (-ve) /
slower (+ve)]))</f>
        <v>3.6897016137123367E-3</v>
      </c>
      <c r="I124" s="13" t="e">
        <f>IF(ISNUMBER(VLOOKUP(Fulltable[[#This Row],[Distance]], Predict[[#All],[Distance (km)]:[Time on current form]], 2, FALSE)), VLOOKUP(Fulltable[[#This Row],[Distance]], Predict[[#All],[Distance (km)]:[Time on current form]], 2, FALSE), NA())</f>
        <v>#N/A</v>
      </c>
      <c r="J124" s="13" t="e">
        <f>IF(ISNUMBER(VLOOKUP(Fulltable[[#This Row],[Distance]], Predict[[#All],[Distance (km)]:[Time on current form]], 3, FALSE)), VLOOKUP(Fulltable[[#This Row],[Distance]], Predict[[#All],[Distance (km)]:[Time on current form]], 3, FALSE), NA())</f>
        <v>#N/A</v>
      </c>
    </row>
    <row r="125" spans="1:10" x14ac:dyDescent="0.25">
      <c r="A125" s="1">
        <v>1.23</v>
      </c>
      <c r="B125" s="2">
        <f>Fulltable[[#This Row],[Distance]]^2</f>
        <v>1.5128999999999999</v>
      </c>
      <c r="C125">
        <f>Fulltable[[#This Row],[Distance]]^3</f>
        <v>1.8608669999999998</v>
      </c>
      <c r="D125">
        <f>Fulltable[[#This Row],[Distance]]^4</f>
        <v>2.2888664099999998</v>
      </c>
      <c r="E125">
        <f>Fulltable[[#This Row],[Distance]]^5</f>
        <v>2.8153056842999997</v>
      </c>
      <c r="F125" s="13" t="e">
        <f>IF(ISNUMBER(VLOOKUP(Fulltable[[#This Row],[Distance]], PBmetric[[Distance (km)]:[PB (hh:mm:ss)]], 6, FALSE)), VLOOKUP(Fulltable[[#This Row],[Distance]], PBmetric[[Distance (km)]:[PB (hh:mm:ss)]], 6, FALSE), NA())</f>
        <v>#N/A</v>
      </c>
      <c r="G125" s="13">
        <f ca="1">$Q$4+$P$4*Fulltable[[#This Row],[Distance]]+$O$4*Fulltable[[#This Row],[D^2]]+$N$4*Fulltable[[#This Row],[D^3]]</f>
        <v>3.5932583194354796E-3</v>
      </c>
      <c r="H125" s="13">
        <f ca="1">Fulltable[[#This Row],[Forecast]]*(1+AVERAGE(cform[faster (-ve) /
slower (+ve)]))</f>
        <v>3.7201787467310817E-3</v>
      </c>
      <c r="I125" s="13" t="e">
        <f>IF(ISNUMBER(VLOOKUP(Fulltable[[#This Row],[Distance]], Predict[[#All],[Distance (km)]:[Time on current form]], 2, FALSE)), VLOOKUP(Fulltable[[#This Row],[Distance]], Predict[[#All],[Distance (km)]:[Time on current form]], 2, FALSE), NA())</f>
        <v>#N/A</v>
      </c>
      <c r="J125" s="13" t="e">
        <f>IF(ISNUMBER(VLOOKUP(Fulltable[[#This Row],[Distance]], Predict[[#All],[Distance (km)]:[Time on current form]], 3, FALSE)), VLOOKUP(Fulltable[[#This Row],[Distance]], Predict[[#All],[Distance (km)]:[Time on current form]], 3, FALSE), NA())</f>
        <v>#N/A</v>
      </c>
    </row>
    <row r="126" spans="1:10" x14ac:dyDescent="0.25">
      <c r="A126" s="1">
        <v>1.24</v>
      </c>
      <c r="B126" s="2">
        <f>Fulltable[[#This Row],[Distance]]^2</f>
        <v>1.5376000000000001</v>
      </c>
      <c r="C126">
        <f>Fulltable[[#This Row],[Distance]]^3</f>
        <v>1.9066240000000001</v>
      </c>
      <c r="D126">
        <f>Fulltable[[#This Row],[Distance]]^4</f>
        <v>2.3642137600000002</v>
      </c>
      <c r="E126">
        <f>Fulltable[[#This Row],[Distance]]^5</f>
        <v>2.9316250624000002</v>
      </c>
      <c r="F126" s="13" t="e">
        <f>IF(ISNUMBER(VLOOKUP(Fulltable[[#This Row],[Distance]], PBmetric[[Distance (km)]:[PB (hh:mm:ss)]], 6, FALSE)), VLOOKUP(Fulltable[[#This Row],[Distance]], PBmetric[[Distance (km)]:[PB (hh:mm:ss)]], 6, FALSE), NA())</f>
        <v>#N/A</v>
      </c>
      <c r="G126" s="13">
        <f ca="1">$Q$4+$P$4*Fulltable[[#This Row],[Distance]]+$O$4*Fulltable[[#This Row],[D^2]]+$N$4*Fulltable[[#This Row],[D^3]]</f>
        <v>3.6226993401047573E-3</v>
      </c>
      <c r="H126" s="13">
        <f ca="1">Fulltable[[#This Row],[Forecast]]*(1+AVERAGE(cform[faster (-ve) /
slower (+ve)]))</f>
        <v>3.7506596778635599E-3</v>
      </c>
      <c r="I126" s="13" t="e">
        <f>IF(ISNUMBER(VLOOKUP(Fulltable[[#This Row],[Distance]], Predict[[#All],[Distance (km)]:[Time on current form]], 2, FALSE)), VLOOKUP(Fulltable[[#This Row],[Distance]], Predict[[#All],[Distance (km)]:[Time on current form]], 2, FALSE), NA())</f>
        <v>#N/A</v>
      </c>
      <c r="J126" s="13" t="e">
        <f>IF(ISNUMBER(VLOOKUP(Fulltable[[#This Row],[Distance]], Predict[[#All],[Distance (km)]:[Time on current form]], 3, FALSE)), VLOOKUP(Fulltable[[#This Row],[Distance]], Predict[[#All],[Distance (km)]:[Time on current form]], 3, FALSE), NA())</f>
        <v>#N/A</v>
      </c>
    </row>
    <row r="127" spans="1:10" x14ac:dyDescent="0.25">
      <c r="A127" s="1">
        <v>1.25</v>
      </c>
      <c r="B127" s="2">
        <f>Fulltable[[#This Row],[Distance]]^2</f>
        <v>1.5625</v>
      </c>
      <c r="C127">
        <f>Fulltable[[#This Row],[Distance]]^3</f>
        <v>1.953125</v>
      </c>
      <c r="D127">
        <f>Fulltable[[#This Row],[Distance]]^4</f>
        <v>2.44140625</v>
      </c>
      <c r="E127">
        <f>Fulltable[[#This Row],[Distance]]^5</f>
        <v>3.0517578125</v>
      </c>
      <c r="F127" s="13" t="e">
        <f>IF(ISNUMBER(VLOOKUP(Fulltable[[#This Row],[Distance]], PBmetric[[Distance (km)]:[PB (hh:mm:ss)]], 6, FALSE)), VLOOKUP(Fulltable[[#This Row],[Distance]], PBmetric[[Distance (km)]:[PB (hh:mm:ss)]], 6, FALSE), NA())</f>
        <v>#N/A</v>
      </c>
      <c r="G127" s="13">
        <f ca="1">$Q$4+$P$4*Fulltable[[#This Row],[Distance]]+$O$4*Fulltable[[#This Row],[D^2]]+$N$4*Fulltable[[#This Row],[D^3]]</f>
        <v>3.6521440292730492E-3</v>
      </c>
      <c r="H127" s="13">
        <f ca="1">Fulltable[[#This Row],[Forecast]]*(1+AVERAGE(cform[faster (-ve) /
slower (+ve)]))</f>
        <v>3.781144407073118E-3</v>
      </c>
      <c r="I127" s="13" t="e">
        <f>IF(ISNUMBER(VLOOKUP(Fulltable[[#This Row],[Distance]], Predict[[#All],[Distance (km)]:[Time on current form]], 2, FALSE)), VLOOKUP(Fulltable[[#This Row],[Distance]], Predict[[#All],[Distance (km)]:[Time on current form]], 2, FALSE), NA())</f>
        <v>#N/A</v>
      </c>
      <c r="J127" s="13" t="e">
        <f>IF(ISNUMBER(VLOOKUP(Fulltable[[#This Row],[Distance]], Predict[[#All],[Distance (km)]:[Time on current form]], 3, FALSE)), VLOOKUP(Fulltable[[#This Row],[Distance]], Predict[[#All],[Distance (km)]:[Time on current form]], 3, FALSE), NA())</f>
        <v>#N/A</v>
      </c>
    </row>
    <row r="128" spans="1:10" x14ac:dyDescent="0.25">
      <c r="A128" s="1">
        <v>1.26</v>
      </c>
      <c r="B128" s="2">
        <f>Fulltable[[#This Row],[Distance]]^2</f>
        <v>1.5876000000000001</v>
      </c>
      <c r="C128">
        <f>Fulltable[[#This Row],[Distance]]^3</f>
        <v>2.0003760000000002</v>
      </c>
      <c r="D128">
        <f>Fulltable[[#This Row],[Distance]]^4</f>
        <v>2.5204737600000002</v>
      </c>
      <c r="E128">
        <f>Fulltable[[#This Row],[Distance]]^5</f>
        <v>3.1757969376000004</v>
      </c>
      <c r="F128" s="13" t="e">
        <f>IF(ISNUMBER(VLOOKUP(Fulltable[[#This Row],[Distance]], PBmetric[[Distance (km)]:[PB (hh:mm:ss)]], 6, FALSE)), VLOOKUP(Fulltable[[#This Row],[Distance]], PBmetric[[Distance (km)]:[PB (hh:mm:ss)]], 6, FALSE), NA())</f>
        <v>#N/A</v>
      </c>
      <c r="G128" s="13">
        <f ca="1">$Q$4+$P$4*Fulltable[[#This Row],[Distance]]+$O$4*Fulltable[[#This Row],[D^2]]+$N$4*Fulltable[[#This Row],[D^3]]</f>
        <v>3.6815923869049508E-3</v>
      </c>
      <c r="H128" s="13">
        <f ca="1">Fulltable[[#This Row],[Forecast]]*(1+AVERAGE(cform[faster (-ve) /
slower (+ve)]))</f>
        <v>3.8116329343231008E-3</v>
      </c>
      <c r="I128" s="13" t="e">
        <f>IF(ISNUMBER(VLOOKUP(Fulltable[[#This Row],[Distance]], Predict[[#All],[Distance (km)]:[Time on current form]], 2, FALSE)), VLOOKUP(Fulltable[[#This Row],[Distance]], Predict[[#All],[Distance (km)]:[Time on current form]], 2, FALSE), NA())</f>
        <v>#N/A</v>
      </c>
      <c r="J128" s="13" t="e">
        <f>IF(ISNUMBER(VLOOKUP(Fulltable[[#This Row],[Distance]], Predict[[#All],[Distance (km)]:[Time on current form]], 3, FALSE)), VLOOKUP(Fulltable[[#This Row],[Distance]], Predict[[#All],[Distance (km)]:[Time on current form]], 3, FALSE), NA())</f>
        <v>#N/A</v>
      </c>
    </row>
    <row r="129" spans="1:10" x14ac:dyDescent="0.25">
      <c r="A129" s="1">
        <v>1.27</v>
      </c>
      <c r="B129" s="2">
        <f>Fulltable[[#This Row],[Distance]]^2</f>
        <v>1.6129</v>
      </c>
      <c r="C129">
        <f>Fulltable[[#This Row],[Distance]]^3</f>
        <v>2.0483829999999998</v>
      </c>
      <c r="D129">
        <f>Fulltable[[#This Row],[Distance]]^4</f>
        <v>2.6014464099999999</v>
      </c>
      <c r="E129">
        <f>Fulltable[[#This Row],[Distance]]^5</f>
        <v>3.3038369406999997</v>
      </c>
      <c r="F129" s="13" t="e">
        <f>IF(ISNUMBER(VLOOKUP(Fulltable[[#This Row],[Distance]], PBmetric[[Distance (km)]:[PB (hh:mm:ss)]], 6, FALSE)), VLOOKUP(Fulltable[[#This Row],[Distance]], PBmetric[[Distance (km)]:[PB (hh:mm:ss)]], 6, FALSE), NA())</f>
        <v>#N/A</v>
      </c>
      <c r="G129" s="13">
        <f ca="1">$Q$4+$P$4*Fulltable[[#This Row],[Distance]]+$O$4*Fulltable[[#This Row],[D^2]]+$N$4*Fulltable[[#This Row],[D^3]]</f>
        <v>3.7110444129650607E-3</v>
      </c>
      <c r="H129" s="13">
        <f ca="1">Fulltable[[#This Row],[Forecast]]*(1+AVERAGE(cform[faster (-ve) /
slower (+ve)]))</f>
        <v>3.8421252595768566E-3</v>
      </c>
      <c r="I129" s="13" t="e">
        <f>IF(ISNUMBER(VLOOKUP(Fulltable[[#This Row],[Distance]], Predict[[#All],[Distance (km)]:[Time on current form]], 2, FALSE)), VLOOKUP(Fulltable[[#This Row],[Distance]], Predict[[#All],[Distance (km)]:[Time on current form]], 2, FALSE), NA())</f>
        <v>#N/A</v>
      </c>
      <c r="J129" s="13" t="e">
        <f>IF(ISNUMBER(VLOOKUP(Fulltable[[#This Row],[Distance]], Predict[[#All],[Distance (km)]:[Time on current form]], 3, FALSE)), VLOOKUP(Fulltable[[#This Row],[Distance]], Predict[[#All],[Distance (km)]:[Time on current form]], 3, FALSE), NA())</f>
        <v>#N/A</v>
      </c>
    </row>
    <row r="130" spans="1:10" x14ac:dyDescent="0.25">
      <c r="A130" s="1">
        <v>1.28</v>
      </c>
      <c r="B130" s="2">
        <f>Fulltable[[#This Row],[Distance]]^2</f>
        <v>1.6384000000000001</v>
      </c>
      <c r="C130">
        <f>Fulltable[[#This Row],[Distance]]^3</f>
        <v>2.0971520000000003</v>
      </c>
      <c r="D130">
        <f>Fulltable[[#This Row],[Distance]]^4</f>
        <v>2.6843545600000001</v>
      </c>
      <c r="E130">
        <f>Fulltable[[#This Row],[Distance]]^5</f>
        <v>3.4359738368000001</v>
      </c>
      <c r="F130" s="13" t="e">
        <f>IF(ISNUMBER(VLOOKUP(Fulltable[[#This Row],[Distance]], PBmetric[[Distance (km)]:[PB (hh:mm:ss)]], 6, FALSE)), VLOOKUP(Fulltable[[#This Row],[Distance]], PBmetric[[Distance (km)]:[PB (hh:mm:ss)]], 6, FALSE), NA())</f>
        <v>#N/A</v>
      </c>
      <c r="G130" s="13">
        <f ca="1">$Q$4+$P$4*Fulltable[[#This Row],[Distance]]+$O$4*Fulltable[[#This Row],[D^2]]+$N$4*Fulltable[[#This Row],[D^3]]</f>
        <v>3.7405001074179746E-3</v>
      </c>
      <c r="H130" s="13">
        <f ca="1">Fulltable[[#This Row],[Forecast]]*(1+AVERAGE(cform[faster (-ve) /
slower (+ve)]))</f>
        <v>3.8726213827977307E-3</v>
      </c>
      <c r="I130" s="13" t="e">
        <f>IF(ISNUMBER(VLOOKUP(Fulltable[[#This Row],[Distance]], Predict[[#All],[Distance (km)]:[Time on current form]], 2, FALSE)), VLOOKUP(Fulltable[[#This Row],[Distance]], Predict[[#All],[Distance (km)]:[Time on current form]], 2, FALSE), NA())</f>
        <v>#N/A</v>
      </c>
      <c r="J130" s="13" t="e">
        <f>IF(ISNUMBER(VLOOKUP(Fulltable[[#This Row],[Distance]], Predict[[#All],[Distance (km)]:[Time on current form]], 3, FALSE)), VLOOKUP(Fulltable[[#This Row],[Distance]], Predict[[#All],[Distance (km)]:[Time on current form]], 3, FALSE), NA())</f>
        <v>#N/A</v>
      </c>
    </row>
    <row r="131" spans="1:10" x14ac:dyDescent="0.25">
      <c r="A131" s="1">
        <v>1.29</v>
      </c>
      <c r="B131" s="2">
        <f>Fulltable[[#This Row],[Distance]]^2</f>
        <v>1.6641000000000001</v>
      </c>
      <c r="C131">
        <f>Fulltable[[#This Row],[Distance]]^3</f>
        <v>2.1466890000000003</v>
      </c>
      <c r="D131">
        <f>Fulltable[[#This Row],[Distance]]^4</f>
        <v>2.7692288100000004</v>
      </c>
      <c r="E131">
        <f>Fulltable[[#This Row],[Distance]]^5</f>
        <v>3.5723051649000008</v>
      </c>
      <c r="F131" s="13" t="e">
        <f>IF(ISNUMBER(VLOOKUP(Fulltable[[#This Row],[Distance]], PBmetric[[Distance (km)]:[PB (hh:mm:ss)]], 6, FALSE)), VLOOKUP(Fulltable[[#This Row],[Distance]], PBmetric[[Distance (km)]:[PB (hh:mm:ss)]], 6, FALSE), NA())</f>
        <v>#N/A</v>
      </c>
      <c r="G131" s="13">
        <f ca="1">$Q$4+$P$4*Fulltable[[#This Row],[Distance]]+$O$4*Fulltable[[#This Row],[D^2]]+$N$4*Fulltable[[#This Row],[D^3]]</f>
        <v>3.7699594702282893E-3</v>
      </c>
      <c r="H131" s="13">
        <f ca="1">Fulltable[[#This Row],[Forecast]]*(1+AVERAGE(cform[faster (-ve) /
slower (+ve)]))</f>
        <v>3.9031213039490689E-3</v>
      </c>
      <c r="I131" s="13" t="e">
        <f>IF(ISNUMBER(VLOOKUP(Fulltable[[#This Row],[Distance]], Predict[[#All],[Distance (km)]:[Time on current form]], 2, FALSE)), VLOOKUP(Fulltable[[#This Row],[Distance]], Predict[[#All],[Distance (km)]:[Time on current form]], 2, FALSE), NA())</f>
        <v>#N/A</v>
      </c>
      <c r="J131" s="13" t="e">
        <f>IF(ISNUMBER(VLOOKUP(Fulltable[[#This Row],[Distance]], Predict[[#All],[Distance (km)]:[Time on current form]], 3, FALSE)), VLOOKUP(Fulltable[[#This Row],[Distance]], Predict[[#All],[Distance (km)]:[Time on current form]], 3, FALSE), NA())</f>
        <v>#N/A</v>
      </c>
    </row>
    <row r="132" spans="1:10" x14ac:dyDescent="0.25">
      <c r="A132" s="1">
        <v>1.3</v>
      </c>
      <c r="B132" s="2">
        <f>Fulltable[[#This Row],[Distance]]^2</f>
        <v>1.6900000000000002</v>
      </c>
      <c r="C132">
        <f>Fulltable[[#This Row],[Distance]]^3</f>
        <v>2.1970000000000005</v>
      </c>
      <c r="D132">
        <f>Fulltable[[#This Row],[Distance]]^4</f>
        <v>2.8561000000000005</v>
      </c>
      <c r="E132">
        <f>Fulltable[[#This Row],[Distance]]^5</f>
        <v>3.712930000000001</v>
      </c>
      <c r="F132" s="13" t="e">
        <f>IF(ISNUMBER(VLOOKUP(Fulltable[[#This Row],[Distance]], PBmetric[[Distance (km)]:[PB (hh:mm:ss)]], 6, FALSE)), VLOOKUP(Fulltable[[#This Row],[Distance]], PBmetric[[Distance (km)]:[PB (hh:mm:ss)]], 6, FALSE), NA())</f>
        <v>#N/A</v>
      </c>
      <c r="G132" s="13">
        <f ca="1">$Q$4+$P$4*Fulltable[[#This Row],[Distance]]+$O$4*Fulltable[[#This Row],[D^2]]+$N$4*Fulltable[[#This Row],[D^3]]</f>
        <v>3.7994225013606008E-3</v>
      </c>
      <c r="H132" s="13">
        <f ca="1">Fulltable[[#This Row],[Forecast]]*(1+AVERAGE(cform[faster (-ve) /
slower (+ve)]))</f>
        <v>3.9336250229942173E-3</v>
      </c>
      <c r="I132" s="13" t="e">
        <f>IF(ISNUMBER(VLOOKUP(Fulltable[[#This Row],[Distance]], Predict[[#All],[Distance (km)]:[Time on current form]], 2, FALSE)), VLOOKUP(Fulltable[[#This Row],[Distance]], Predict[[#All],[Distance (km)]:[Time on current form]], 2, FALSE), NA())</f>
        <v>#N/A</v>
      </c>
      <c r="J132" s="13" t="e">
        <f>IF(ISNUMBER(VLOOKUP(Fulltable[[#This Row],[Distance]], Predict[[#All],[Distance (km)]:[Time on current form]], 3, FALSE)), VLOOKUP(Fulltable[[#This Row],[Distance]], Predict[[#All],[Distance (km)]:[Time on current form]], 3, FALSE), NA())</f>
        <v>#N/A</v>
      </c>
    </row>
    <row r="133" spans="1:10" x14ac:dyDescent="0.25">
      <c r="A133" s="1">
        <v>1.31</v>
      </c>
      <c r="B133" s="2">
        <f>Fulltable[[#This Row],[Distance]]^2</f>
        <v>1.7161000000000002</v>
      </c>
      <c r="C133">
        <f>Fulltable[[#This Row],[Distance]]^3</f>
        <v>2.2480910000000005</v>
      </c>
      <c r="D133">
        <f>Fulltable[[#This Row],[Distance]]^4</f>
        <v>2.9449992100000006</v>
      </c>
      <c r="E133">
        <f>Fulltable[[#This Row],[Distance]]^5</f>
        <v>3.8579489651000012</v>
      </c>
      <c r="F133" s="13" t="e">
        <f>IF(ISNUMBER(VLOOKUP(Fulltable[[#This Row],[Distance]], PBmetric[[Distance (km)]:[PB (hh:mm:ss)]], 6, FALSE)), VLOOKUP(Fulltable[[#This Row],[Distance]], PBmetric[[Distance (km)]:[PB (hh:mm:ss)]], 6, FALSE), NA())</f>
        <v>#N/A</v>
      </c>
      <c r="G133" s="13">
        <f ca="1">$Q$4+$P$4*Fulltable[[#This Row],[Distance]]+$O$4*Fulltable[[#This Row],[D^2]]+$N$4*Fulltable[[#This Row],[D^3]]</f>
        <v>3.8288892007795074E-3</v>
      </c>
      <c r="H133" s="13">
        <f ca="1">Fulltable[[#This Row],[Forecast]]*(1+AVERAGE(cform[faster (-ve) /
slower (+ve)]))</f>
        <v>3.9641325398965229E-3</v>
      </c>
      <c r="I133" s="13" t="e">
        <f>IF(ISNUMBER(VLOOKUP(Fulltable[[#This Row],[Distance]], Predict[[#All],[Distance (km)]:[Time on current form]], 2, FALSE)), VLOOKUP(Fulltable[[#This Row],[Distance]], Predict[[#All],[Distance (km)]:[Time on current form]], 2, FALSE), NA())</f>
        <v>#N/A</v>
      </c>
      <c r="J133" s="13" t="e">
        <f>IF(ISNUMBER(VLOOKUP(Fulltable[[#This Row],[Distance]], Predict[[#All],[Distance (km)]:[Time on current form]], 3, FALSE)), VLOOKUP(Fulltable[[#This Row],[Distance]], Predict[[#All],[Distance (km)]:[Time on current form]], 3, FALSE), NA())</f>
        <v>#N/A</v>
      </c>
    </row>
    <row r="134" spans="1:10" x14ac:dyDescent="0.25">
      <c r="A134" s="1">
        <v>1.32</v>
      </c>
      <c r="B134" s="2">
        <f>Fulltable[[#This Row],[Distance]]^2</f>
        <v>1.7424000000000002</v>
      </c>
      <c r="C134">
        <f>Fulltable[[#This Row],[Distance]]^3</f>
        <v>2.2999680000000002</v>
      </c>
      <c r="D134">
        <f>Fulltable[[#This Row],[Distance]]^4</f>
        <v>3.0359577600000005</v>
      </c>
      <c r="E134">
        <f>Fulltable[[#This Row],[Distance]]^5</f>
        <v>4.0074642432000012</v>
      </c>
      <c r="F134" s="13" t="e">
        <f>IF(ISNUMBER(VLOOKUP(Fulltable[[#This Row],[Distance]], PBmetric[[Distance (km)]:[PB (hh:mm:ss)]], 6, FALSE)), VLOOKUP(Fulltable[[#This Row],[Distance]], PBmetric[[Distance (km)]:[PB (hh:mm:ss)]], 6, FALSE), NA())</f>
        <v>#N/A</v>
      </c>
      <c r="G134" s="13">
        <f ca="1">$Q$4+$P$4*Fulltable[[#This Row],[Distance]]+$O$4*Fulltable[[#This Row],[D^2]]+$N$4*Fulltable[[#This Row],[D^3]]</f>
        <v>3.8583595684496038E-3</v>
      </c>
      <c r="H134" s="13">
        <f ca="1">Fulltable[[#This Row],[Forecast]]*(1+AVERAGE(cform[faster (-ve) /
slower (+ve)]))</f>
        <v>3.994643854619331E-3</v>
      </c>
      <c r="I134" s="13" t="e">
        <f>IF(ISNUMBER(VLOOKUP(Fulltable[[#This Row],[Distance]], Predict[[#All],[Distance (km)]:[Time on current form]], 2, FALSE)), VLOOKUP(Fulltable[[#This Row],[Distance]], Predict[[#All],[Distance (km)]:[Time on current form]], 2, FALSE), NA())</f>
        <v>#N/A</v>
      </c>
      <c r="J134" s="13" t="e">
        <f>IF(ISNUMBER(VLOOKUP(Fulltable[[#This Row],[Distance]], Predict[[#All],[Distance (km)]:[Time on current form]], 3, FALSE)), VLOOKUP(Fulltable[[#This Row],[Distance]], Predict[[#All],[Distance (km)]:[Time on current form]], 3, FALSE), NA())</f>
        <v>#N/A</v>
      </c>
    </row>
    <row r="135" spans="1:10" x14ac:dyDescent="0.25">
      <c r="A135" s="1">
        <v>1.33</v>
      </c>
      <c r="B135" s="2">
        <f>Fulltable[[#This Row],[Distance]]^2</f>
        <v>1.7689000000000001</v>
      </c>
      <c r="C135">
        <f>Fulltable[[#This Row],[Distance]]^3</f>
        <v>2.3526370000000001</v>
      </c>
      <c r="D135">
        <f>Fulltable[[#This Row],[Distance]]^4</f>
        <v>3.1290072100000006</v>
      </c>
      <c r="E135">
        <f>Fulltable[[#This Row],[Distance]]^5</f>
        <v>4.1615795893000014</v>
      </c>
      <c r="F135" s="13" t="e">
        <f>IF(ISNUMBER(VLOOKUP(Fulltable[[#This Row],[Distance]], PBmetric[[Distance (km)]:[PB (hh:mm:ss)]], 6, FALSE)), VLOOKUP(Fulltable[[#This Row],[Distance]], PBmetric[[Distance (km)]:[PB (hh:mm:ss)]], 6, FALSE), NA())</f>
        <v>#N/A</v>
      </c>
      <c r="G135" s="13">
        <f ca="1">$Q$4+$P$4*Fulltable[[#This Row],[Distance]]+$O$4*Fulltable[[#This Row],[D^2]]+$N$4*Fulltable[[#This Row],[D^3]]</f>
        <v>3.8878336043354877E-3</v>
      </c>
      <c r="H135" s="13">
        <f ca="1">Fulltable[[#This Row],[Forecast]]*(1+AVERAGE(cform[faster (-ve) /
slower (+ve)]))</f>
        <v>4.0251589671259878E-3</v>
      </c>
      <c r="I135" s="13" t="e">
        <f>IF(ISNUMBER(VLOOKUP(Fulltable[[#This Row],[Distance]], Predict[[#All],[Distance (km)]:[Time on current form]], 2, FALSE)), VLOOKUP(Fulltable[[#This Row],[Distance]], Predict[[#All],[Distance (km)]:[Time on current form]], 2, FALSE), NA())</f>
        <v>#N/A</v>
      </c>
      <c r="J135" s="13" t="e">
        <f>IF(ISNUMBER(VLOOKUP(Fulltable[[#This Row],[Distance]], Predict[[#All],[Distance (km)]:[Time on current form]], 3, FALSE)), VLOOKUP(Fulltable[[#This Row],[Distance]], Predict[[#All],[Distance (km)]:[Time on current form]], 3, FALSE), NA())</f>
        <v>#N/A</v>
      </c>
    </row>
    <row r="136" spans="1:10" x14ac:dyDescent="0.25">
      <c r="A136" s="1">
        <v>1.34</v>
      </c>
      <c r="B136" s="2">
        <f>Fulltable[[#This Row],[Distance]]^2</f>
        <v>1.7956000000000003</v>
      </c>
      <c r="C136">
        <f>Fulltable[[#This Row],[Distance]]^3</f>
        <v>2.4061040000000005</v>
      </c>
      <c r="D136">
        <f>Fulltable[[#This Row],[Distance]]^4</f>
        <v>3.2241793600000013</v>
      </c>
      <c r="E136">
        <f>Fulltable[[#This Row],[Distance]]^5</f>
        <v>4.3204003424000019</v>
      </c>
      <c r="F136" s="13" t="e">
        <f>IF(ISNUMBER(VLOOKUP(Fulltable[[#This Row],[Distance]], PBmetric[[Distance (km)]:[PB (hh:mm:ss)]], 6, FALSE)), VLOOKUP(Fulltable[[#This Row],[Distance]], PBmetric[[Distance (km)]:[PB (hh:mm:ss)]], 6, FALSE), NA())</f>
        <v>#N/A</v>
      </c>
      <c r="G136" s="13">
        <f ca="1">$Q$4+$P$4*Fulltable[[#This Row],[Distance]]+$O$4*Fulltable[[#This Row],[D^2]]+$N$4*Fulltable[[#This Row],[D^3]]</f>
        <v>3.917311308401757E-3</v>
      </c>
      <c r="H136" s="13">
        <f ca="1">Fulltable[[#This Row],[Forecast]]*(1+AVERAGE(cform[faster (-ve) /
slower (+ve)]))</f>
        <v>4.0556778773798412E-3</v>
      </c>
      <c r="I136" s="13" t="e">
        <f>IF(ISNUMBER(VLOOKUP(Fulltable[[#This Row],[Distance]], Predict[[#All],[Distance (km)]:[Time on current form]], 2, FALSE)), VLOOKUP(Fulltable[[#This Row],[Distance]], Predict[[#All],[Distance (km)]:[Time on current form]], 2, FALSE), NA())</f>
        <v>#N/A</v>
      </c>
      <c r="J136" s="13" t="e">
        <f>IF(ISNUMBER(VLOOKUP(Fulltable[[#This Row],[Distance]], Predict[[#All],[Distance (km)]:[Time on current form]], 3, FALSE)), VLOOKUP(Fulltable[[#This Row],[Distance]], Predict[[#All],[Distance (km)]:[Time on current form]], 3, FALSE), NA())</f>
        <v>#N/A</v>
      </c>
    </row>
    <row r="137" spans="1:10" x14ac:dyDescent="0.25">
      <c r="A137" s="1">
        <v>1.35</v>
      </c>
      <c r="B137" s="2">
        <f>Fulltable[[#This Row],[Distance]]^2</f>
        <v>1.8225000000000002</v>
      </c>
      <c r="C137">
        <f>Fulltable[[#This Row],[Distance]]^3</f>
        <v>2.4603750000000004</v>
      </c>
      <c r="D137">
        <f>Fulltable[[#This Row],[Distance]]^4</f>
        <v>3.321506250000001</v>
      </c>
      <c r="E137">
        <f>Fulltable[[#This Row],[Distance]]^5</f>
        <v>4.4840334375000017</v>
      </c>
      <c r="F137" s="13" t="e">
        <f>IF(ISNUMBER(VLOOKUP(Fulltable[[#This Row],[Distance]], PBmetric[[Distance (km)]:[PB (hh:mm:ss)]], 6, FALSE)), VLOOKUP(Fulltable[[#This Row],[Distance]], PBmetric[[Distance (km)]:[PB (hh:mm:ss)]], 6, FALSE), NA())</f>
        <v>#N/A</v>
      </c>
      <c r="G137" s="13">
        <f ca="1">$Q$4+$P$4*Fulltable[[#This Row],[Distance]]+$O$4*Fulltable[[#This Row],[D^2]]+$N$4*Fulltable[[#This Row],[D^3]]</f>
        <v>3.9467926806130062E-3</v>
      </c>
      <c r="H137" s="13">
        <f ca="1">Fulltable[[#This Row],[Forecast]]*(1+AVERAGE(cform[faster (-ve) /
slower (+ve)]))</f>
        <v>4.0862005853442348E-3</v>
      </c>
      <c r="I137" s="13" t="e">
        <f>IF(ISNUMBER(VLOOKUP(Fulltable[[#This Row],[Distance]], Predict[[#All],[Distance (km)]:[Time on current form]], 2, FALSE)), VLOOKUP(Fulltable[[#This Row],[Distance]], Predict[[#All],[Distance (km)]:[Time on current form]], 2, FALSE), NA())</f>
        <v>#N/A</v>
      </c>
      <c r="J137" s="13" t="e">
        <f>IF(ISNUMBER(VLOOKUP(Fulltable[[#This Row],[Distance]], Predict[[#All],[Distance (km)]:[Time on current form]], 3, FALSE)), VLOOKUP(Fulltable[[#This Row],[Distance]], Predict[[#All],[Distance (km)]:[Time on current form]], 3, FALSE), NA())</f>
        <v>#N/A</v>
      </c>
    </row>
    <row r="138" spans="1:10" x14ac:dyDescent="0.25">
      <c r="A138" s="1">
        <v>1.36</v>
      </c>
      <c r="B138" s="2">
        <f>Fulltable[[#This Row],[Distance]]^2</f>
        <v>1.8496000000000004</v>
      </c>
      <c r="C138">
        <f>Fulltable[[#This Row],[Distance]]^3</f>
        <v>2.5154560000000008</v>
      </c>
      <c r="D138">
        <f>Fulltable[[#This Row],[Distance]]^4</f>
        <v>3.4210201600000012</v>
      </c>
      <c r="E138">
        <f>Fulltable[[#This Row],[Distance]]^5</f>
        <v>4.6525874176000022</v>
      </c>
      <c r="F138" s="13" t="e">
        <f>IF(ISNUMBER(VLOOKUP(Fulltable[[#This Row],[Distance]], PBmetric[[Distance (km)]:[PB (hh:mm:ss)]], 6, FALSE)), VLOOKUP(Fulltable[[#This Row],[Distance]], PBmetric[[Distance (km)]:[PB (hh:mm:ss)]], 6, FALSE), NA())</f>
        <v>#N/A</v>
      </c>
      <c r="G138" s="13">
        <f ca="1">$Q$4+$P$4*Fulltable[[#This Row],[Distance]]+$O$4*Fulltable[[#This Row],[D^2]]+$N$4*Fulltable[[#This Row],[D^3]]</f>
        <v>3.976277720933832E-3</v>
      </c>
      <c r="H138" s="13">
        <f ca="1">Fulltable[[#This Row],[Forecast]]*(1+AVERAGE(cform[faster (-ve) /
slower (+ve)]))</f>
        <v>4.1167270909825155E-3</v>
      </c>
      <c r="I138" s="13" t="e">
        <f>IF(ISNUMBER(VLOOKUP(Fulltable[[#This Row],[Distance]], Predict[[#All],[Distance (km)]:[Time on current form]], 2, FALSE)), VLOOKUP(Fulltable[[#This Row],[Distance]], Predict[[#All],[Distance (km)]:[Time on current form]], 2, FALSE), NA())</f>
        <v>#N/A</v>
      </c>
      <c r="J138" s="13" t="e">
        <f>IF(ISNUMBER(VLOOKUP(Fulltable[[#This Row],[Distance]], Predict[[#All],[Distance (km)]:[Time on current form]], 3, FALSE)), VLOOKUP(Fulltable[[#This Row],[Distance]], Predict[[#All],[Distance (km)]:[Time on current form]], 3, FALSE), NA())</f>
        <v>#N/A</v>
      </c>
    </row>
    <row r="139" spans="1:10" x14ac:dyDescent="0.25">
      <c r="A139" s="1">
        <v>1.37</v>
      </c>
      <c r="B139" s="2">
        <f>Fulltable[[#This Row],[Distance]]^2</f>
        <v>1.8769000000000002</v>
      </c>
      <c r="C139">
        <f>Fulltable[[#This Row],[Distance]]^3</f>
        <v>2.5713530000000007</v>
      </c>
      <c r="D139">
        <f>Fulltable[[#This Row],[Distance]]^4</f>
        <v>3.522753610000001</v>
      </c>
      <c r="E139">
        <f>Fulltable[[#This Row],[Distance]]^5</f>
        <v>4.8261724457000019</v>
      </c>
      <c r="F139" s="13" t="e">
        <f>IF(ISNUMBER(VLOOKUP(Fulltable[[#This Row],[Distance]], PBmetric[[Distance (km)]:[PB (hh:mm:ss)]], 6, FALSE)), VLOOKUP(Fulltable[[#This Row],[Distance]], PBmetric[[Distance (km)]:[PB (hh:mm:ss)]], 6, FALSE), NA())</f>
        <v>#N/A</v>
      </c>
      <c r="G139" s="13">
        <f ca="1">$Q$4+$P$4*Fulltable[[#This Row],[Distance]]+$O$4*Fulltable[[#This Row],[D^2]]+$N$4*Fulltable[[#This Row],[D^3]]</f>
        <v>4.0057664293288329E-3</v>
      </c>
      <c r="H139" s="13">
        <f ca="1">Fulltable[[#This Row],[Forecast]]*(1+AVERAGE(cform[faster (-ve) /
slower (+ve)]))</f>
        <v>4.1472573942580304E-3</v>
      </c>
      <c r="I139" s="13" t="e">
        <f>IF(ISNUMBER(VLOOKUP(Fulltable[[#This Row],[Distance]], Predict[[#All],[Distance (km)]:[Time on current form]], 2, FALSE)), VLOOKUP(Fulltable[[#This Row],[Distance]], Predict[[#All],[Distance (km)]:[Time on current form]], 2, FALSE), NA())</f>
        <v>#N/A</v>
      </c>
      <c r="J139" s="13" t="e">
        <f>IF(ISNUMBER(VLOOKUP(Fulltable[[#This Row],[Distance]], Predict[[#All],[Distance (km)]:[Time on current form]], 3, FALSE)), VLOOKUP(Fulltable[[#This Row],[Distance]], Predict[[#All],[Distance (km)]:[Time on current form]], 3, FALSE), NA())</f>
        <v>#N/A</v>
      </c>
    </row>
    <row r="140" spans="1:10" x14ac:dyDescent="0.25">
      <c r="A140" s="1">
        <v>1.38</v>
      </c>
      <c r="B140" s="2">
        <f>Fulltable[[#This Row],[Distance]]^2</f>
        <v>1.9043999999999996</v>
      </c>
      <c r="C140">
        <f>Fulltable[[#This Row],[Distance]]^3</f>
        <v>2.6280719999999995</v>
      </c>
      <c r="D140">
        <f>Fulltable[[#This Row],[Distance]]^4</f>
        <v>3.6267393599999989</v>
      </c>
      <c r="E140">
        <f>Fulltable[[#This Row],[Distance]]^5</f>
        <v>5.0049003167999979</v>
      </c>
      <c r="F140" s="13" t="e">
        <f>IF(ISNUMBER(VLOOKUP(Fulltable[[#This Row],[Distance]], PBmetric[[Distance (km)]:[PB (hh:mm:ss)]], 6, FALSE)), VLOOKUP(Fulltable[[#This Row],[Distance]], PBmetric[[Distance (km)]:[PB (hh:mm:ss)]], 6, FALSE), NA())</f>
        <v>#N/A</v>
      </c>
      <c r="G140" s="13">
        <f ca="1">$Q$4+$P$4*Fulltable[[#This Row],[Distance]]+$O$4*Fulltable[[#This Row],[D^2]]+$N$4*Fulltable[[#This Row],[D^3]]</f>
        <v>4.0352588057626032E-3</v>
      </c>
      <c r="H140" s="13">
        <f ca="1">Fulltable[[#This Row],[Forecast]]*(1+AVERAGE(cform[faster (-ve) /
slower (+ve)]))</f>
        <v>4.1777914951341239E-3</v>
      </c>
      <c r="I140" s="13" t="e">
        <f>IF(ISNUMBER(VLOOKUP(Fulltable[[#This Row],[Distance]], Predict[[#All],[Distance (km)]:[Time on current form]], 2, FALSE)), VLOOKUP(Fulltable[[#This Row],[Distance]], Predict[[#All],[Distance (km)]:[Time on current form]], 2, FALSE), NA())</f>
        <v>#N/A</v>
      </c>
      <c r="J140" s="13" t="e">
        <f>IF(ISNUMBER(VLOOKUP(Fulltable[[#This Row],[Distance]], Predict[[#All],[Distance (km)]:[Time on current form]], 3, FALSE)), VLOOKUP(Fulltable[[#This Row],[Distance]], Predict[[#All],[Distance (km)]:[Time on current form]], 3, FALSE), NA())</f>
        <v>#N/A</v>
      </c>
    </row>
    <row r="141" spans="1:10" x14ac:dyDescent="0.25">
      <c r="A141" s="1">
        <v>1.39</v>
      </c>
      <c r="B141" s="2">
        <f>Fulltable[[#This Row],[Distance]]^2</f>
        <v>1.9320999999999997</v>
      </c>
      <c r="C141">
        <f>Fulltable[[#This Row],[Distance]]^3</f>
        <v>2.6856189999999995</v>
      </c>
      <c r="D141">
        <f>Fulltable[[#This Row],[Distance]]^4</f>
        <v>3.733010409999999</v>
      </c>
      <c r="E141">
        <f>Fulltable[[#This Row],[Distance]]^5</f>
        <v>5.1888844698999979</v>
      </c>
      <c r="F141" s="13" t="e">
        <f>IF(ISNUMBER(VLOOKUP(Fulltable[[#This Row],[Distance]], PBmetric[[Distance (km)]:[PB (hh:mm:ss)]], 6, FALSE)), VLOOKUP(Fulltable[[#This Row],[Distance]], PBmetric[[Distance (km)]:[PB (hh:mm:ss)]], 6, FALSE), NA())</f>
        <v>#N/A</v>
      </c>
      <c r="G141" s="13">
        <f ca="1">$Q$4+$P$4*Fulltable[[#This Row],[Distance]]+$O$4*Fulltable[[#This Row],[D^2]]+$N$4*Fulltable[[#This Row],[D^3]]</f>
        <v>4.0647548501997425E-3</v>
      </c>
      <c r="H141" s="13">
        <f ca="1">Fulltable[[#This Row],[Forecast]]*(1+AVERAGE(cform[faster (-ve) /
slower (+ve)]))</f>
        <v>4.2083293935741449E-3</v>
      </c>
      <c r="I141" s="13" t="e">
        <f>IF(ISNUMBER(VLOOKUP(Fulltable[[#This Row],[Distance]], Predict[[#All],[Distance (km)]:[Time on current form]], 2, FALSE)), VLOOKUP(Fulltable[[#This Row],[Distance]], Predict[[#All],[Distance (km)]:[Time on current form]], 2, FALSE), NA())</f>
        <v>#N/A</v>
      </c>
      <c r="J141" s="13" t="e">
        <f>IF(ISNUMBER(VLOOKUP(Fulltable[[#This Row],[Distance]], Predict[[#All],[Distance (km)]:[Time on current form]], 3, FALSE)), VLOOKUP(Fulltable[[#This Row],[Distance]], Predict[[#All],[Distance (km)]:[Time on current form]], 3, FALSE), NA())</f>
        <v>#N/A</v>
      </c>
    </row>
    <row r="142" spans="1:10" x14ac:dyDescent="0.25">
      <c r="A142" s="1">
        <v>1.4</v>
      </c>
      <c r="B142" s="2">
        <f>Fulltable[[#This Row],[Distance]]^2</f>
        <v>1.9599999999999997</v>
      </c>
      <c r="C142">
        <f>Fulltable[[#This Row],[Distance]]^3</f>
        <v>2.7439999999999993</v>
      </c>
      <c r="D142">
        <f>Fulltable[[#This Row],[Distance]]^4</f>
        <v>3.8415999999999988</v>
      </c>
      <c r="E142">
        <f>Fulltable[[#This Row],[Distance]]^5</f>
        <v>5.3782399999999981</v>
      </c>
      <c r="F142" s="13" t="e">
        <f>IF(ISNUMBER(VLOOKUP(Fulltable[[#This Row],[Distance]], PBmetric[[Distance (km)]:[PB (hh:mm:ss)]], 6, FALSE)), VLOOKUP(Fulltable[[#This Row],[Distance]], PBmetric[[Distance (km)]:[PB (hh:mm:ss)]], 6, FALSE), NA())</f>
        <v>#N/A</v>
      </c>
      <c r="G142" s="13">
        <f ca="1">$Q$4+$P$4*Fulltable[[#This Row],[Distance]]+$O$4*Fulltable[[#This Row],[D^2]]+$N$4*Fulltable[[#This Row],[D^3]]</f>
        <v>4.0942545626048467E-3</v>
      </c>
      <c r="H142" s="13">
        <f ca="1">Fulltable[[#This Row],[Forecast]]*(1+AVERAGE(cform[faster (-ve) /
slower (+ve)]))</f>
        <v>4.2388710895414385E-3</v>
      </c>
      <c r="I142" s="13" t="e">
        <f>IF(ISNUMBER(VLOOKUP(Fulltable[[#This Row],[Distance]], Predict[[#All],[Distance (km)]:[Time on current form]], 2, FALSE)), VLOOKUP(Fulltable[[#This Row],[Distance]], Predict[[#All],[Distance (km)]:[Time on current form]], 2, FALSE), NA())</f>
        <v>#N/A</v>
      </c>
      <c r="J142" s="13" t="e">
        <f>IF(ISNUMBER(VLOOKUP(Fulltable[[#This Row],[Distance]], Predict[[#All],[Distance (km)]:[Time on current form]], 3, FALSE)), VLOOKUP(Fulltable[[#This Row],[Distance]], Predict[[#All],[Distance (km)]:[Time on current form]], 3, FALSE), NA())</f>
        <v>#N/A</v>
      </c>
    </row>
    <row r="143" spans="1:10" x14ac:dyDescent="0.25">
      <c r="A143" s="1">
        <v>1.41</v>
      </c>
      <c r="B143" s="2">
        <f>Fulltable[[#This Row],[Distance]]^2</f>
        <v>1.9880999999999998</v>
      </c>
      <c r="C143">
        <f>Fulltable[[#This Row],[Distance]]^3</f>
        <v>2.8032209999999993</v>
      </c>
      <c r="D143">
        <f>Fulltable[[#This Row],[Distance]]^4</f>
        <v>3.952541609999999</v>
      </c>
      <c r="E143">
        <f>Fulltable[[#This Row],[Distance]]^5</f>
        <v>5.5730836700999982</v>
      </c>
      <c r="F143" s="13" t="e">
        <f>IF(ISNUMBER(VLOOKUP(Fulltable[[#This Row],[Distance]], PBmetric[[Distance (km)]:[PB (hh:mm:ss)]], 6, FALSE)), VLOOKUP(Fulltable[[#This Row],[Distance]], PBmetric[[Distance (km)]:[PB (hh:mm:ss)]], 6, FALSE), NA())</f>
        <v>#N/A</v>
      </c>
      <c r="G143" s="13">
        <f ca="1">$Q$4+$P$4*Fulltable[[#This Row],[Distance]]+$O$4*Fulltable[[#This Row],[D^2]]+$N$4*Fulltable[[#This Row],[D^3]]</f>
        <v>4.1237579429425101E-3</v>
      </c>
      <c r="H143" s="13">
        <f ca="1">Fulltable[[#This Row],[Forecast]]*(1+AVERAGE(cform[faster (-ve) /
slower (+ve)]))</f>
        <v>4.2694165829993492E-3</v>
      </c>
      <c r="I143" s="13" t="e">
        <f>IF(ISNUMBER(VLOOKUP(Fulltable[[#This Row],[Distance]], Predict[[#All],[Distance (km)]:[Time on current form]], 2, FALSE)), VLOOKUP(Fulltable[[#This Row],[Distance]], Predict[[#All],[Distance (km)]:[Time on current form]], 2, FALSE), NA())</f>
        <v>#N/A</v>
      </c>
      <c r="J143" s="13" t="e">
        <f>IF(ISNUMBER(VLOOKUP(Fulltable[[#This Row],[Distance]], Predict[[#All],[Distance (km)]:[Time on current form]], 3, FALSE)), VLOOKUP(Fulltable[[#This Row],[Distance]], Predict[[#All],[Distance (km)]:[Time on current form]], 3, FALSE), NA())</f>
        <v>#N/A</v>
      </c>
    </row>
    <row r="144" spans="1:10" x14ac:dyDescent="0.25">
      <c r="A144" s="1">
        <v>1.42</v>
      </c>
      <c r="B144" s="2">
        <f>Fulltable[[#This Row],[Distance]]^2</f>
        <v>2.0164</v>
      </c>
      <c r="C144">
        <f>Fulltable[[#This Row],[Distance]]^3</f>
        <v>2.8632879999999998</v>
      </c>
      <c r="D144">
        <f>Fulltable[[#This Row],[Distance]]^4</f>
        <v>4.0658689599999995</v>
      </c>
      <c r="E144">
        <f>Fulltable[[#This Row],[Distance]]^5</f>
        <v>5.7735339231999987</v>
      </c>
      <c r="F144" s="13" t="e">
        <f>IF(ISNUMBER(VLOOKUP(Fulltable[[#This Row],[Distance]], PBmetric[[Distance (km)]:[PB (hh:mm:ss)]], 6, FALSE)), VLOOKUP(Fulltable[[#This Row],[Distance]], PBmetric[[Distance (km)]:[PB (hh:mm:ss)]], 6, FALSE), NA())</f>
        <v>#N/A</v>
      </c>
      <c r="G144" s="13">
        <f ca="1">$Q$4+$P$4*Fulltable[[#This Row],[Distance]]+$O$4*Fulltable[[#This Row],[D^2]]+$N$4*Fulltable[[#This Row],[D^3]]</f>
        <v>4.1532649911773323E-3</v>
      </c>
      <c r="H144" s="13">
        <f ca="1">Fulltable[[#This Row],[Forecast]]*(1+AVERAGE(cform[faster (-ve) /
slower (+ve)]))</f>
        <v>4.2999658739112257E-3</v>
      </c>
      <c r="I144" s="13" t="e">
        <f>IF(ISNUMBER(VLOOKUP(Fulltable[[#This Row],[Distance]], Predict[[#All],[Distance (km)]:[Time on current form]], 2, FALSE)), VLOOKUP(Fulltable[[#This Row],[Distance]], Predict[[#All],[Distance (km)]:[Time on current form]], 2, FALSE), NA())</f>
        <v>#N/A</v>
      </c>
      <c r="J144" s="13" t="e">
        <f>IF(ISNUMBER(VLOOKUP(Fulltable[[#This Row],[Distance]], Predict[[#All],[Distance (km)]:[Time on current form]], 3, FALSE)), VLOOKUP(Fulltable[[#This Row],[Distance]], Predict[[#All],[Distance (km)]:[Time on current form]], 3, FALSE), NA())</f>
        <v>#N/A</v>
      </c>
    </row>
    <row r="145" spans="1:10" x14ac:dyDescent="0.25">
      <c r="A145" s="1">
        <v>1.43</v>
      </c>
      <c r="B145" s="2">
        <f>Fulltable[[#This Row],[Distance]]^2</f>
        <v>2.0448999999999997</v>
      </c>
      <c r="C145">
        <f>Fulltable[[#This Row],[Distance]]^3</f>
        <v>2.9242069999999996</v>
      </c>
      <c r="D145">
        <f>Fulltable[[#This Row],[Distance]]^4</f>
        <v>4.1816160099999991</v>
      </c>
      <c r="E145">
        <f>Fulltable[[#This Row],[Distance]]^5</f>
        <v>5.9797108942999984</v>
      </c>
      <c r="F145" s="13" t="e">
        <f>IF(ISNUMBER(VLOOKUP(Fulltable[[#This Row],[Distance]], PBmetric[[Distance (km)]:[PB (hh:mm:ss)]], 6, FALSE)), VLOOKUP(Fulltable[[#This Row],[Distance]], PBmetric[[Distance (km)]:[PB (hh:mm:ss)]], 6, FALSE), NA())</f>
        <v>#N/A</v>
      </c>
      <c r="G145" s="13">
        <f ca="1">$Q$4+$P$4*Fulltable[[#This Row],[Distance]]+$O$4*Fulltable[[#This Row],[D^2]]+$N$4*Fulltable[[#This Row],[D^3]]</f>
        <v>4.1827757072739084E-3</v>
      </c>
      <c r="H145" s="13">
        <f ca="1">Fulltable[[#This Row],[Forecast]]*(1+AVERAGE(cform[faster (-ve) /
slower (+ve)]))</f>
        <v>4.3305189622404126E-3</v>
      </c>
      <c r="I145" s="13" t="e">
        <f>IF(ISNUMBER(VLOOKUP(Fulltable[[#This Row],[Distance]], Predict[[#All],[Distance (km)]:[Time on current form]], 2, FALSE)), VLOOKUP(Fulltable[[#This Row],[Distance]], Predict[[#All],[Distance (km)]:[Time on current form]], 2, FALSE), NA())</f>
        <v>#N/A</v>
      </c>
      <c r="J145" s="13" t="e">
        <f>IF(ISNUMBER(VLOOKUP(Fulltable[[#This Row],[Distance]], Predict[[#All],[Distance (km)]:[Time on current form]], 3, FALSE)), VLOOKUP(Fulltable[[#This Row],[Distance]], Predict[[#All],[Distance (km)]:[Time on current form]], 3, FALSE), NA())</f>
        <v>#N/A</v>
      </c>
    </row>
    <row r="146" spans="1:10" x14ac:dyDescent="0.25">
      <c r="A146" s="1">
        <v>1.44</v>
      </c>
      <c r="B146" s="2">
        <f>Fulltable[[#This Row],[Distance]]^2</f>
        <v>2.0735999999999999</v>
      </c>
      <c r="C146">
        <f>Fulltable[[#This Row],[Distance]]^3</f>
        <v>2.9859839999999997</v>
      </c>
      <c r="D146">
        <f>Fulltable[[#This Row],[Distance]]^4</f>
        <v>4.2998169599999994</v>
      </c>
      <c r="E146">
        <f>Fulltable[[#This Row],[Distance]]^5</f>
        <v>6.1917364223999991</v>
      </c>
      <c r="F146" s="13" t="e">
        <f>IF(ISNUMBER(VLOOKUP(Fulltable[[#This Row],[Distance]], PBmetric[[Distance (km)]:[PB (hh:mm:ss)]], 6, FALSE)), VLOOKUP(Fulltable[[#This Row],[Distance]], PBmetric[[Distance (km)]:[PB (hh:mm:ss)]], 6, FALSE), NA())</f>
        <v>#N/A</v>
      </c>
      <c r="G146" s="13">
        <f ca="1">$Q$4+$P$4*Fulltable[[#This Row],[Distance]]+$O$4*Fulltable[[#This Row],[D^2]]+$N$4*Fulltable[[#This Row],[D^3]]</f>
        <v>4.2122900911968353E-3</v>
      </c>
      <c r="H146" s="13">
        <f ca="1">Fulltable[[#This Row],[Forecast]]*(1+AVERAGE(cform[faster (-ve) /
slower (+ve)]))</f>
        <v>4.3610758479502559E-3</v>
      </c>
      <c r="I146" s="13" t="e">
        <f>IF(ISNUMBER(VLOOKUP(Fulltable[[#This Row],[Distance]], Predict[[#All],[Distance (km)]:[Time on current form]], 2, FALSE)), VLOOKUP(Fulltable[[#This Row],[Distance]], Predict[[#All],[Distance (km)]:[Time on current form]], 2, FALSE), NA())</f>
        <v>#N/A</v>
      </c>
      <c r="J146" s="13" t="e">
        <f>IF(ISNUMBER(VLOOKUP(Fulltable[[#This Row],[Distance]], Predict[[#All],[Distance (km)]:[Time on current form]], 3, FALSE)), VLOOKUP(Fulltable[[#This Row],[Distance]], Predict[[#All],[Distance (km)]:[Time on current form]], 3, FALSE), NA())</f>
        <v>#N/A</v>
      </c>
    </row>
    <row r="147" spans="1:10" x14ac:dyDescent="0.25">
      <c r="A147" s="1">
        <v>1.45</v>
      </c>
      <c r="B147" s="2">
        <f>Fulltable[[#This Row],[Distance]]^2</f>
        <v>2.1025</v>
      </c>
      <c r="C147">
        <f>Fulltable[[#This Row],[Distance]]^3</f>
        <v>3.0486249999999999</v>
      </c>
      <c r="D147">
        <f>Fulltable[[#This Row],[Distance]]^4</f>
        <v>4.4205062499999999</v>
      </c>
      <c r="E147">
        <f>Fulltable[[#This Row],[Distance]]^5</f>
        <v>6.4097340624999992</v>
      </c>
      <c r="F147" s="13" t="e">
        <f>IF(ISNUMBER(VLOOKUP(Fulltable[[#This Row],[Distance]], PBmetric[[Distance (km)]:[PB (hh:mm:ss)]], 6, FALSE)), VLOOKUP(Fulltable[[#This Row],[Distance]], PBmetric[[Distance (km)]:[PB (hh:mm:ss)]], 6, FALSE), NA())</f>
        <v>#N/A</v>
      </c>
      <c r="G147" s="13">
        <f ca="1">$Q$4+$P$4*Fulltable[[#This Row],[Distance]]+$O$4*Fulltable[[#This Row],[D^2]]+$N$4*Fulltable[[#This Row],[D^3]]</f>
        <v>4.2418081429107099E-3</v>
      </c>
      <c r="H147" s="13">
        <f ca="1">Fulltable[[#This Row],[Forecast]]*(1+AVERAGE(cform[faster (-ve) /
slower (+ve)]))</f>
        <v>4.3916365310041026E-3</v>
      </c>
      <c r="I147" s="13" t="e">
        <f>IF(ISNUMBER(VLOOKUP(Fulltable[[#This Row],[Distance]], Predict[[#All],[Distance (km)]:[Time on current form]], 2, FALSE)), VLOOKUP(Fulltable[[#This Row],[Distance]], Predict[[#All],[Distance (km)]:[Time on current form]], 2, FALSE), NA())</f>
        <v>#N/A</v>
      </c>
      <c r="J147" s="13" t="e">
        <f>IF(ISNUMBER(VLOOKUP(Fulltable[[#This Row],[Distance]], Predict[[#All],[Distance (km)]:[Time on current form]], 3, FALSE)), VLOOKUP(Fulltable[[#This Row],[Distance]], Predict[[#All],[Distance (km)]:[Time on current form]], 3, FALSE), NA())</f>
        <v>#N/A</v>
      </c>
    </row>
    <row r="148" spans="1:10" x14ac:dyDescent="0.25">
      <c r="A148" s="1">
        <v>1.46</v>
      </c>
      <c r="B148" s="2">
        <f>Fulltable[[#This Row],[Distance]]^2</f>
        <v>2.1315999999999997</v>
      </c>
      <c r="C148">
        <f>Fulltable[[#This Row],[Distance]]^3</f>
        <v>3.1121359999999996</v>
      </c>
      <c r="D148">
        <f>Fulltable[[#This Row],[Distance]]^4</f>
        <v>4.5437185599999985</v>
      </c>
      <c r="E148">
        <f>Fulltable[[#This Row],[Distance]]^5</f>
        <v>6.6338290975999978</v>
      </c>
      <c r="F148" s="13" t="e">
        <f>IF(ISNUMBER(VLOOKUP(Fulltable[[#This Row],[Distance]], PBmetric[[Distance (km)]:[PB (hh:mm:ss)]], 6, FALSE)), VLOOKUP(Fulltable[[#This Row],[Distance]], PBmetric[[Distance (km)]:[PB (hh:mm:ss)]], 6, FALSE), NA())</f>
        <v>#N/A</v>
      </c>
      <c r="G148" s="13">
        <f ca="1">$Q$4+$P$4*Fulltable[[#This Row],[Distance]]+$O$4*Fulltable[[#This Row],[D^2]]+$N$4*Fulltable[[#This Row],[D^3]]</f>
        <v>4.271329862380129E-3</v>
      </c>
      <c r="H148" s="13">
        <f ca="1">Fulltable[[#This Row],[Forecast]]*(1+AVERAGE(cform[faster (-ve) /
slower (+ve)]))</f>
        <v>4.4222010113652991E-3</v>
      </c>
      <c r="I148" s="13" t="e">
        <f>IF(ISNUMBER(VLOOKUP(Fulltable[[#This Row],[Distance]], Predict[[#All],[Distance (km)]:[Time on current form]], 2, FALSE)), VLOOKUP(Fulltable[[#This Row],[Distance]], Predict[[#All],[Distance (km)]:[Time on current form]], 2, FALSE), NA())</f>
        <v>#N/A</v>
      </c>
      <c r="J148" s="13" t="e">
        <f>IF(ISNUMBER(VLOOKUP(Fulltable[[#This Row],[Distance]], Predict[[#All],[Distance (km)]:[Time on current form]], 3, FALSE)), VLOOKUP(Fulltable[[#This Row],[Distance]], Predict[[#All],[Distance (km)]:[Time on current form]], 3, FALSE), NA())</f>
        <v>#N/A</v>
      </c>
    </row>
    <row r="149" spans="1:10" x14ac:dyDescent="0.25">
      <c r="A149" s="1">
        <v>1.47</v>
      </c>
      <c r="B149" s="2">
        <f>Fulltable[[#This Row],[Distance]]^2</f>
        <v>2.1608999999999998</v>
      </c>
      <c r="C149">
        <f>Fulltable[[#This Row],[Distance]]^3</f>
        <v>3.1765229999999995</v>
      </c>
      <c r="D149">
        <f>Fulltable[[#This Row],[Distance]]^4</f>
        <v>4.6694888099999989</v>
      </c>
      <c r="E149">
        <f>Fulltable[[#This Row],[Distance]]^5</f>
        <v>6.8641485506999986</v>
      </c>
      <c r="F149" s="13" t="e">
        <f>IF(ISNUMBER(VLOOKUP(Fulltable[[#This Row],[Distance]], PBmetric[[Distance (km)]:[PB (hh:mm:ss)]], 6, FALSE)), VLOOKUP(Fulltable[[#This Row],[Distance]], PBmetric[[Distance (km)]:[PB (hh:mm:ss)]], 6, FALSE), NA())</f>
        <v>#N/A</v>
      </c>
      <c r="G149" s="13">
        <f ca="1">$Q$4+$P$4*Fulltable[[#This Row],[Distance]]+$O$4*Fulltable[[#This Row],[D^2]]+$N$4*Fulltable[[#This Row],[D^3]]</f>
        <v>4.300855249569688E-3</v>
      </c>
      <c r="H149" s="13">
        <f ca="1">Fulltable[[#This Row],[Forecast]]*(1+AVERAGE(cform[faster (-ve) /
slower (+ve)]))</f>
        <v>4.4527692889971887E-3</v>
      </c>
      <c r="I149" s="13" t="e">
        <f>IF(ISNUMBER(VLOOKUP(Fulltable[[#This Row],[Distance]], Predict[[#All],[Distance (km)]:[Time on current form]], 2, FALSE)), VLOOKUP(Fulltable[[#This Row],[Distance]], Predict[[#All],[Distance (km)]:[Time on current form]], 2, FALSE), NA())</f>
        <v>#N/A</v>
      </c>
      <c r="J149" s="13" t="e">
        <f>IF(ISNUMBER(VLOOKUP(Fulltable[[#This Row],[Distance]], Predict[[#All],[Distance (km)]:[Time on current form]], 3, FALSE)), VLOOKUP(Fulltable[[#This Row],[Distance]], Predict[[#All],[Distance (km)]:[Time on current form]], 3, FALSE), NA())</f>
        <v>#N/A</v>
      </c>
    </row>
    <row r="150" spans="1:10" x14ac:dyDescent="0.25">
      <c r="A150" s="1">
        <v>1.48</v>
      </c>
      <c r="B150" s="2">
        <f>Fulltable[[#This Row],[Distance]]^2</f>
        <v>2.1903999999999999</v>
      </c>
      <c r="C150">
        <f>Fulltable[[#This Row],[Distance]]^3</f>
        <v>3.2417919999999998</v>
      </c>
      <c r="D150">
        <f>Fulltable[[#This Row],[Distance]]^4</f>
        <v>4.7978521599999997</v>
      </c>
      <c r="E150">
        <f>Fulltable[[#This Row],[Distance]]^5</f>
        <v>7.1008211967999992</v>
      </c>
      <c r="F150" s="13" t="e">
        <f>IF(ISNUMBER(VLOOKUP(Fulltable[[#This Row],[Distance]], PBmetric[[Distance (km)]:[PB (hh:mm:ss)]], 6, FALSE)), VLOOKUP(Fulltable[[#This Row],[Distance]], PBmetric[[Distance (km)]:[PB (hh:mm:ss)]], 6, FALSE), NA())</f>
        <v>#N/A</v>
      </c>
      <c r="G150" s="13">
        <f ca="1">$Q$4+$P$4*Fulltable[[#This Row],[Distance]]+$O$4*Fulltable[[#This Row],[D^2]]+$N$4*Fulltable[[#This Row],[D^3]]</f>
        <v>4.3303843044439861E-3</v>
      </c>
      <c r="H150" s="13">
        <f ca="1">Fulltable[[#This Row],[Forecast]]*(1+AVERAGE(cform[faster (-ve) /
slower (+ve)]))</f>
        <v>4.4833413638631229E-3</v>
      </c>
      <c r="I150" s="13" t="e">
        <f>IF(ISNUMBER(VLOOKUP(Fulltable[[#This Row],[Distance]], Predict[[#All],[Distance (km)]:[Time on current form]], 2, FALSE)), VLOOKUP(Fulltable[[#This Row],[Distance]], Predict[[#All],[Distance (km)]:[Time on current form]], 2, FALSE), NA())</f>
        <v>#N/A</v>
      </c>
      <c r="J150" s="13" t="e">
        <f>IF(ISNUMBER(VLOOKUP(Fulltable[[#This Row],[Distance]], Predict[[#All],[Distance (km)]:[Time on current form]], 3, FALSE)), VLOOKUP(Fulltable[[#This Row],[Distance]], Predict[[#All],[Distance (km)]:[Time on current form]], 3, FALSE), NA())</f>
        <v>#N/A</v>
      </c>
    </row>
    <row r="151" spans="1:10" x14ac:dyDescent="0.25">
      <c r="A151" s="1">
        <v>1.49</v>
      </c>
      <c r="B151" s="2">
        <f>Fulltable[[#This Row],[Distance]]^2</f>
        <v>2.2201</v>
      </c>
      <c r="C151">
        <f>Fulltable[[#This Row],[Distance]]^3</f>
        <v>3.3079489999999998</v>
      </c>
      <c r="D151">
        <f>Fulltable[[#This Row],[Distance]]^4</f>
        <v>4.9288440099999997</v>
      </c>
      <c r="E151">
        <f>Fulltable[[#This Row],[Distance]]^5</f>
        <v>7.3439775748999994</v>
      </c>
      <c r="F151" s="13" t="e">
        <f>IF(ISNUMBER(VLOOKUP(Fulltable[[#This Row],[Distance]], PBmetric[[Distance (km)]:[PB (hh:mm:ss)]], 6, FALSE)), VLOOKUP(Fulltable[[#This Row],[Distance]], PBmetric[[Distance (km)]:[PB (hh:mm:ss)]], 6, FALSE), NA())</f>
        <v>#N/A</v>
      </c>
      <c r="G151" s="13">
        <f ca="1">$Q$4+$P$4*Fulltable[[#This Row],[Distance]]+$O$4*Fulltable[[#This Row],[D^2]]+$N$4*Fulltable[[#This Row],[D^3]]</f>
        <v>4.3599170269676179E-3</v>
      </c>
      <c r="H151" s="13">
        <f ca="1">Fulltable[[#This Row],[Forecast]]*(1+AVERAGE(cform[faster (-ve) /
slower (+ve)]))</f>
        <v>4.5139172359264425E-3</v>
      </c>
      <c r="I151" s="13" t="e">
        <f>IF(ISNUMBER(VLOOKUP(Fulltable[[#This Row],[Distance]], Predict[[#All],[Distance (km)]:[Time on current form]], 2, FALSE)), VLOOKUP(Fulltable[[#This Row],[Distance]], Predict[[#All],[Distance (km)]:[Time on current form]], 2, FALSE), NA())</f>
        <v>#N/A</v>
      </c>
      <c r="J151" s="13" t="e">
        <f>IF(ISNUMBER(VLOOKUP(Fulltable[[#This Row],[Distance]], Predict[[#All],[Distance (km)]:[Time on current form]], 3, FALSE)), VLOOKUP(Fulltable[[#This Row],[Distance]], Predict[[#All],[Distance (km)]:[Time on current form]], 3, FALSE), NA())</f>
        <v>#N/A</v>
      </c>
    </row>
    <row r="152" spans="1:10" x14ac:dyDescent="0.25">
      <c r="A152" s="1">
        <v>1.5</v>
      </c>
      <c r="B152" s="2">
        <f>Fulltable[[#This Row],[Distance]]^2</f>
        <v>2.25</v>
      </c>
      <c r="C152">
        <f>Fulltable[[#This Row],[Distance]]^3</f>
        <v>3.375</v>
      </c>
      <c r="D152">
        <f>Fulltable[[#This Row],[Distance]]^4</f>
        <v>5.0625</v>
      </c>
      <c r="E152">
        <f>Fulltable[[#This Row],[Distance]]^5</f>
        <v>7.59375</v>
      </c>
      <c r="F152" s="13" t="e">
        <f>IF(ISNUMBER(VLOOKUP(Fulltable[[#This Row],[Distance]], PBmetric[[Distance (km)]:[PB (hh:mm:ss)]], 6, FALSE)), VLOOKUP(Fulltable[[#This Row],[Distance]], PBmetric[[Distance (km)]:[PB (hh:mm:ss)]], 6, FALSE), NA())</f>
        <v>#N/A</v>
      </c>
      <c r="G152" s="13">
        <f ca="1">$Q$4+$P$4*Fulltable[[#This Row],[Distance]]+$O$4*Fulltable[[#This Row],[D^2]]+$N$4*Fulltable[[#This Row],[D^3]]</f>
        <v>4.3894534171051809E-3</v>
      </c>
      <c r="H152" s="13">
        <f ca="1">Fulltable[[#This Row],[Forecast]]*(1+AVERAGE(cform[faster (-ve) /
slower (+ve)]))</f>
        <v>4.5444969051504974E-3</v>
      </c>
      <c r="I152" s="13" t="e">
        <f>IF(ISNUMBER(VLOOKUP(Fulltable[[#This Row],[Distance]], Predict[[#All],[Distance (km)]:[Time on current form]], 2, FALSE)), VLOOKUP(Fulltable[[#This Row],[Distance]], Predict[[#All],[Distance (km)]:[Time on current form]], 2, FALSE), NA())</f>
        <v>#N/A</v>
      </c>
      <c r="J152" s="13" t="e">
        <f>IF(ISNUMBER(VLOOKUP(Fulltable[[#This Row],[Distance]], Predict[[#All],[Distance (km)]:[Time on current form]], 3, FALSE)), VLOOKUP(Fulltable[[#This Row],[Distance]], Predict[[#All],[Distance (km)]:[Time on current form]], 3, FALSE), NA())</f>
        <v>#N/A</v>
      </c>
    </row>
    <row r="153" spans="1:10" x14ac:dyDescent="0.25">
      <c r="A153" s="1">
        <v>1.51</v>
      </c>
      <c r="B153" s="2">
        <f>Fulltable[[#This Row],[Distance]]^2</f>
        <v>2.2801</v>
      </c>
      <c r="C153">
        <f>Fulltable[[#This Row],[Distance]]^3</f>
        <v>3.4429509999999999</v>
      </c>
      <c r="D153">
        <f>Fulltable[[#This Row],[Distance]]^4</f>
        <v>5.1988560100000001</v>
      </c>
      <c r="E153">
        <f>Fulltable[[#This Row],[Distance]]^5</f>
        <v>7.8502725751</v>
      </c>
      <c r="F153" s="13" t="e">
        <f>IF(ISNUMBER(VLOOKUP(Fulltable[[#This Row],[Distance]], PBmetric[[Distance (km)]:[PB (hh:mm:ss)]], 6, FALSE)), VLOOKUP(Fulltable[[#This Row],[Distance]], PBmetric[[Distance (km)]:[PB (hh:mm:ss)]], 6, FALSE), NA())</f>
        <v>#N/A</v>
      </c>
      <c r="G153" s="13">
        <f ca="1">$Q$4+$P$4*Fulltable[[#This Row],[Distance]]+$O$4*Fulltable[[#This Row],[D^2]]+$N$4*Fulltable[[#This Row],[D^3]]</f>
        <v>4.4189934748212704E-3</v>
      </c>
      <c r="H153" s="13">
        <f ca="1">Fulltable[[#This Row],[Forecast]]*(1+AVERAGE(cform[faster (-ve) /
slower (+ve)]))</f>
        <v>4.5750803714986309E-3</v>
      </c>
      <c r="I153" s="13" t="e">
        <f>IF(ISNUMBER(VLOOKUP(Fulltable[[#This Row],[Distance]], Predict[[#All],[Distance (km)]:[Time on current form]], 2, FALSE)), VLOOKUP(Fulltable[[#This Row],[Distance]], Predict[[#All],[Distance (km)]:[Time on current form]], 2, FALSE), NA())</f>
        <v>#N/A</v>
      </c>
      <c r="J153" s="13" t="e">
        <f>IF(ISNUMBER(VLOOKUP(Fulltable[[#This Row],[Distance]], Predict[[#All],[Distance (km)]:[Time on current form]], 3, FALSE)), VLOOKUP(Fulltable[[#This Row],[Distance]], Predict[[#All],[Distance (km)]:[Time on current form]], 3, FALSE), NA())</f>
        <v>#N/A</v>
      </c>
    </row>
    <row r="154" spans="1:10" x14ac:dyDescent="0.25">
      <c r="A154" s="1">
        <v>1.52</v>
      </c>
      <c r="B154" s="2">
        <f>Fulltable[[#This Row],[Distance]]^2</f>
        <v>2.3104</v>
      </c>
      <c r="C154">
        <f>Fulltable[[#This Row],[Distance]]^3</f>
        <v>3.5118080000000003</v>
      </c>
      <c r="D154">
        <f>Fulltable[[#This Row],[Distance]]^4</f>
        <v>5.3379481599999998</v>
      </c>
      <c r="E154">
        <f>Fulltable[[#This Row],[Distance]]^5</f>
        <v>8.1136812032000005</v>
      </c>
      <c r="F154" s="13" t="e">
        <f>IF(ISNUMBER(VLOOKUP(Fulltable[[#This Row],[Distance]], PBmetric[[Distance (km)]:[PB (hh:mm:ss)]], 6, FALSE)), VLOOKUP(Fulltable[[#This Row],[Distance]], PBmetric[[Distance (km)]:[PB (hh:mm:ss)]], 6, FALSE), NA())</f>
        <v>#N/A</v>
      </c>
      <c r="G154" s="13">
        <f ca="1">$Q$4+$P$4*Fulltable[[#This Row],[Distance]]+$O$4*Fulltable[[#This Row],[D^2]]+$N$4*Fulltable[[#This Row],[D^3]]</f>
        <v>4.4485372000804858E-3</v>
      </c>
      <c r="H154" s="13">
        <f ca="1">Fulltable[[#This Row],[Forecast]]*(1+AVERAGE(cform[faster (-ve) /
slower (+ve)]))</f>
        <v>4.6056676349341928E-3</v>
      </c>
      <c r="I154" s="13" t="e">
        <f>IF(ISNUMBER(VLOOKUP(Fulltable[[#This Row],[Distance]], Predict[[#All],[Distance (km)]:[Time on current form]], 2, FALSE)), VLOOKUP(Fulltable[[#This Row],[Distance]], Predict[[#All],[Distance (km)]:[Time on current form]], 2, FALSE), NA())</f>
        <v>#N/A</v>
      </c>
      <c r="J154" s="13" t="e">
        <f>IF(ISNUMBER(VLOOKUP(Fulltable[[#This Row],[Distance]], Predict[[#All],[Distance (km)]:[Time on current form]], 3, FALSE)), VLOOKUP(Fulltable[[#This Row],[Distance]], Predict[[#All],[Distance (km)]:[Time on current form]], 3, FALSE), NA())</f>
        <v>#N/A</v>
      </c>
    </row>
    <row r="155" spans="1:10" x14ac:dyDescent="0.25">
      <c r="A155" s="1">
        <v>1.53</v>
      </c>
      <c r="B155" s="2">
        <f>Fulltable[[#This Row],[Distance]]^2</f>
        <v>2.3409</v>
      </c>
      <c r="C155">
        <f>Fulltable[[#This Row],[Distance]]^3</f>
        <v>3.5815770000000002</v>
      </c>
      <c r="D155">
        <f>Fulltable[[#This Row],[Distance]]^4</f>
        <v>5.4798128100000003</v>
      </c>
      <c r="E155">
        <f>Fulltable[[#This Row],[Distance]]^5</f>
        <v>8.3841135993000009</v>
      </c>
      <c r="F155" s="13" t="e">
        <f>IF(ISNUMBER(VLOOKUP(Fulltable[[#This Row],[Distance]], PBmetric[[Distance (km)]:[PB (hh:mm:ss)]], 6, FALSE)), VLOOKUP(Fulltable[[#This Row],[Distance]], PBmetric[[Distance (km)]:[PB (hh:mm:ss)]], 6, FALSE), NA())</f>
        <v>#N/A</v>
      </c>
      <c r="G155" s="13">
        <f ca="1">$Q$4+$P$4*Fulltable[[#This Row],[Distance]]+$O$4*Fulltable[[#This Row],[D^2]]+$N$4*Fulltable[[#This Row],[D^3]]</f>
        <v>4.4780845928474216E-3</v>
      </c>
      <c r="H155" s="13">
        <f ca="1">Fulltable[[#This Row],[Forecast]]*(1+AVERAGE(cform[faster (-ve) /
slower (+ve)]))</f>
        <v>4.6362586954205257E-3</v>
      </c>
      <c r="I155" s="13" t="e">
        <f>IF(ISNUMBER(VLOOKUP(Fulltable[[#This Row],[Distance]], Predict[[#All],[Distance (km)]:[Time on current form]], 2, FALSE)), VLOOKUP(Fulltable[[#This Row],[Distance]], Predict[[#All],[Distance (km)]:[Time on current form]], 2, FALSE), NA())</f>
        <v>#N/A</v>
      </c>
      <c r="J155" s="13" t="e">
        <f>IF(ISNUMBER(VLOOKUP(Fulltable[[#This Row],[Distance]], Predict[[#All],[Distance (km)]:[Time on current form]], 3, FALSE)), VLOOKUP(Fulltable[[#This Row],[Distance]], Predict[[#All],[Distance (km)]:[Time on current form]], 3, FALSE), NA())</f>
        <v>#N/A</v>
      </c>
    </row>
    <row r="156" spans="1:10" x14ac:dyDescent="0.25">
      <c r="A156" s="1">
        <v>1.54</v>
      </c>
      <c r="B156" s="2">
        <f>Fulltable[[#This Row],[Distance]]^2</f>
        <v>2.3715999999999999</v>
      </c>
      <c r="C156">
        <f>Fulltable[[#This Row],[Distance]]^3</f>
        <v>3.6522640000000002</v>
      </c>
      <c r="D156">
        <f>Fulltable[[#This Row],[Distance]]^4</f>
        <v>5.6244865599999994</v>
      </c>
      <c r="E156">
        <f>Fulltable[[#This Row],[Distance]]^5</f>
        <v>8.6617093023999985</v>
      </c>
      <c r="F156" s="13" t="e">
        <f>IF(ISNUMBER(VLOOKUP(Fulltable[[#This Row],[Distance]], PBmetric[[Distance (km)]:[PB (hh:mm:ss)]], 6, FALSE)), VLOOKUP(Fulltable[[#This Row],[Distance]], PBmetric[[Distance (km)]:[PB (hh:mm:ss)]], 6, FALSE), NA())</f>
        <v>#N/A</v>
      </c>
      <c r="G156" s="13">
        <f ca="1">$Q$4+$P$4*Fulltable[[#This Row],[Distance]]+$O$4*Fulltable[[#This Row],[D^2]]+$N$4*Fulltable[[#This Row],[D^3]]</f>
        <v>4.5076356530866753E-3</v>
      </c>
      <c r="H156" s="13">
        <f ca="1">Fulltable[[#This Row],[Forecast]]*(1+AVERAGE(cform[faster (-ve) /
slower (+ve)]))</f>
        <v>4.6668535529209776E-3</v>
      </c>
      <c r="I156" s="13" t="e">
        <f>IF(ISNUMBER(VLOOKUP(Fulltable[[#This Row],[Distance]], Predict[[#All],[Distance (km)]:[Time on current form]], 2, FALSE)), VLOOKUP(Fulltable[[#This Row],[Distance]], Predict[[#All],[Distance (km)]:[Time on current form]], 2, FALSE), NA())</f>
        <v>#N/A</v>
      </c>
      <c r="J156" s="13" t="e">
        <f>IF(ISNUMBER(VLOOKUP(Fulltable[[#This Row],[Distance]], Predict[[#All],[Distance (km)]:[Time on current form]], 3, FALSE)), VLOOKUP(Fulltable[[#This Row],[Distance]], Predict[[#All],[Distance (km)]:[Time on current form]], 3, FALSE), NA())</f>
        <v>#N/A</v>
      </c>
    </row>
    <row r="157" spans="1:10" x14ac:dyDescent="0.25">
      <c r="A157" s="1">
        <v>1.55</v>
      </c>
      <c r="B157" s="2">
        <f>Fulltable[[#This Row],[Distance]]^2</f>
        <v>2.4025000000000003</v>
      </c>
      <c r="C157">
        <f>Fulltable[[#This Row],[Distance]]^3</f>
        <v>3.7238750000000005</v>
      </c>
      <c r="D157">
        <f>Fulltable[[#This Row],[Distance]]^4</f>
        <v>5.7720062500000013</v>
      </c>
      <c r="E157">
        <f>Fulltable[[#This Row],[Distance]]^5</f>
        <v>8.9466096875000023</v>
      </c>
      <c r="F157" s="13" t="e">
        <f>IF(ISNUMBER(VLOOKUP(Fulltable[[#This Row],[Distance]], PBmetric[[Distance (km)]:[PB (hh:mm:ss)]], 6, FALSE)), VLOOKUP(Fulltable[[#This Row],[Distance]], PBmetric[[Distance (km)]:[PB (hh:mm:ss)]], 6, FALSE), NA())</f>
        <v>#N/A</v>
      </c>
      <c r="G157" s="13">
        <f ca="1">$Q$4+$P$4*Fulltable[[#This Row],[Distance]]+$O$4*Fulltable[[#This Row],[D^2]]+$N$4*Fulltable[[#This Row],[D^3]]</f>
        <v>4.5371903807628431E-3</v>
      </c>
      <c r="H157" s="13">
        <f ca="1">Fulltable[[#This Row],[Forecast]]*(1+AVERAGE(cform[faster (-ve) /
slower (+ve)]))</f>
        <v>4.6974522073988936E-3</v>
      </c>
      <c r="I157" s="13" t="e">
        <f>IF(ISNUMBER(VLOOKUP(Fulltable[[#This Row],[Distance]], Predict[[#All],[Distance (km)]:[Time on current form]], 2, FALSE)), VLOOKUP(Fulltable[[#This Row],[Distance]], Predict[[#All],[Distance (km)]:[Time on current form]], 2, FALSE), NA())</f>
        <v>#N/A</v>
      </c>
      <c r="J157" s="13" t="e">
        <f>IF(ISNUMBER(VLOOKUP(Fulltable[[#This Row],[Distance]], Predict[[#All],[Distance (km)]:[Time on current form]], 3, FALSE)), VLOOKUP(Fulltable[[#This Row],[Distance]], Predict[[#All],[Distance (km)]:[Time on current form]], 3, FALSE), NA())</f>
        <v>#N/A</v>
      </c>
    </row>
    <row r="158" spans="1:10" x14ac:dyDescent="0.25">
      <c r="A158" s="1">
        <v>1.56</v>
      </c>
      <c r="B158" s="2">
        <f>Fulltable[[#This Row],[Distance]]^2</f>
        <v>2.4336000000000002</v>
      </c>
      <c r="C158">
        <f>Fulltable[[#This Row],[Distance]]^3</f>
        <v>3.7964160000000002</v>
      </c>
      <c r="D158">
        <f>Fulltable[[#This Row],[Distance]]^4</f>
        <v>5.9224089600000012</v>
      </c>
      <c r="E158">
        <f>Fulltable[[#This Row],[Distance]]^5</f>
        <v>9.2389579776000019</v>
      </c>
      <c r="F158" s="13" t="e">
        <f>IF(ISNUMBER(VLOOKUP(Fulltable[[#This Row],[Distance]], PBmetric[[Distance (km)]:[PB (hh:mm:ss)]], 6, FALSE)), VLOOKUP(Fulltable[[#This Row],[Distance]], PBmetric[[Distance (km)]:[PB (hh:mm:ss)]], 6, FALSE), NA())</f>
        <v>#N/A</v>
      </c>
      <c r="G158" s="13">
        <f ca="1">$Q$4+$P$4*Fulltable[[#This Row],[Distance]]+$O$4*Fulltable[[#This Row],[D^2]]+$N$4*Fulltable[[#This Row],[D^3]]</f>
        <v>4.5667487758405218E-3</v>
      </c>
      <c r="H158" s="13">
        <f ca="1">Fulltable[[#This Row],[Forecast]]*(1+AVERAGE(cform[faster (-ve) /
slower (+ve)]))</f>
        <v>4.7280546588176209E-3</v>
      </c>
      <c r="I158" s="13" t="e">
        <f>IF(ISNUMBER(VLOOKUP(Fulltable[[#This Row],[Distance]], Predict[[#All],[Distance (km)]:[Time on current form]], 2, FALSE)), VLOOKUP(Fulltable[[#This Row],[Distance]], Predict[[#All],[Distance (km)]:[Time on current form]], 2, FALSE), NA())</f>
        <v>#N/A</v>
      </c>
      <c r="J158" s="13" t="e">
        <f>IF(ISNUMBER(VLOOKUP(Fulltable[[#This Row],[Distance]], Predict[[#All],[Distance (km)]:[Time on current form]], 3, FALSE)), VLOOKUP(Fulltable[[#This Row],[Distance]], Predict[[#All],[Distance (km)]:[Time on current form]], 3, FALSE), NA())</f>
        <v>#N/A</v>
      </c>
    </row>
    <row r="159" spans="1:10" x14ac:dyDescent="0.25">
      <c r="A159" s="1">
        <v>1.57</v>
      </c>
      <c r="B159" s="2">
        <f>Fulltable[[#This Row],[Distance]]^2</f>
        <v>2.4649000000000001</v>
      </c>
      <c r="C159">
        <f>Fulltable[[#This Row],[Distance]]^3</f>
        <v>3.8698930000000002</v>
      </c>
      <c r="D159">
        <f>Fulltable[[#This Row],[Distance]]^4</f>
        <v>6.0757320100000003</v>
      </c>
      <c r="E159">
        <f>Fulltable[[#This Row],[Distance]]^5</f>
        <v>9.5388992557000005</v>
      </c>
      <c r="F159" s="13" t="e">
        <f>IF(ISNUMBER(VLOOKUP(Fulltable[[#This Row],[Distance]], PBmetric[[Distance (km)]:[PB (hh:mm:ss)]], 6, FALSE)), VLOOKUP(Fulltable[[#This Row],[Distance]], PBmetric[[Distance (km)]:[PB (hh:mm:ss)]], 6, FALSE), NA())</f>
        <v>#N/A</v>
      </c>
      <c r="G159" s="13">
        <f ca="1">$Q$4+$P$4*Fulltable[[#This Row],[Distance]]+$O$4*Fulltable[[#This Row],[D^2]]+$N$4*Fulltable[[#This Row],[D^3]]</f>
        <v>4.5963108382843093E-3</v>
      </c>
      <c r="H159" s="13">
        <f ca="1">Fulltable[[#This Row],[Forecast]]*(1+AVERAGE(cform[faster (-ve) /
slower (+ve)]))</f>
        <v>4.7586609071405056E-3</v>
      </c>
      <c r="I159" s="13" t="e">
        <f>IF(ISNUMBER(VLOOKUP(Fulltable[[#This Row],[Distance]], Predict[[#All],[Distance (km)]:[Time on current form]], 2, FALSE)), VLOOKUP(Fulltable[[#This Row],[Distance]], Predict[[#All],[Distance (km)]:[Time on current form]], 2, FALSE), NA())</f>
        <v>#N/A</v>
      </c>
      <c r="J159" s="13" t="e">
        <f>IF(ISNUMBER(VLOOKUP(Fulltable[[#This Row],[Distance]], Predict[[#All],[Distance (km)]:[Time on current form]], 3, FALSE)), VLOOKUP(Fulltable[[#This Row],[Distance]], Predict[[#All],[Distance (km)]:[Time on current form]], 3, FALSE), NA())</f>
        <v>#N/A</v>
      </c>
    </row>
    <row r="160" spans="1:10" x14ac:dyDescent="0.25">
      <c r="A160" s="1">
        <v>1.58</v>
      </c>
      <c r="B160" s="2">
        <f>Fulltable[[#This Row],[Distance]]^2</f>
        <v>2.4964000000000004</v>
      </c>
      <c r="C160">
        <f>Fulltable[[#This Row],[Distance]]^3</f>
        <v>3.9443120000000009</v>
      </c>
      <c r="D160">
        <f>Fulltable[[#This Row],[Distance]]^4</f>
        <v>6.2320129600000023</v>
      </c>
      <c r="E160">
        <f>Fulltable[[#This Row],[Distance]]^5</f>
        <v>9.8465804768000034</v>
      </c>
      <c r="F160" s="13" t="e">
        <f>IF(ISNUMBER(VLOOKUP(Fulltable[[#This Row],[Distance]], PBmetric[[Distance (km)]:[PB (hh:mm:ss)]], 6, FALSE)), VLOOKUP(Fulltable[[#This Row],[Distance]], PBmetric[[Distance (km)]:[PB (hh:mm:ss)]], 6, FALSE), NA())</f>
        <v>#N/A</v>
      </c>
      <c r="G160" s="13">
        <f ca="1">$Q$4+$P$4*Fulltable[[#This Row],[Distance]]+$O$4*Fulltable[[#This Row],[D^2]]+$N$4*Fulltable[[#This Row],[D^3]]</f>
        <v>4.6258765680588006E-3</v>
      </c>
      <c r="H160" s="13">
        <f ca="1">Fulltable[[#This Row],[Forecast]]*(1+AVERAGE(cform[faster (-ve) /
slower (+ve)]))</f>
        <v>4.7892709523308938E-3</v>
      </c>
      <c r="I160" s="13" t="e">
        <f>IF(ISNUMBER(VLOOKUP(Fulltable[[#This Row],[Distance]], Predict[[#All],[Distance (km)]:[Time on current form]], 2, FALSE)), VLOOKUP(Fulltable[[#This Row],[Distance]], Predict[[#All],[Distance (km)]:[Time on current form]], 2, FALSE), NA())</f>
        <v>#N/A</v>
      </c>
      <c r="J160" s="13" t="e">
        <f>IF(ISNUMBER(VLOOKUP(Fulltable[[#This Row],[Distance]], Predict[[#All],[Distance (km)]:[Time on current form]], 3, FALSE)), VLOOKUP(Fulltable[[#This Row],[Distance]], Predict[[#All],[Distance (km)]:[Time on current form]], 3, FALSE), NA())</f>
        <v>#N/A</v>
      </c>
    </row>
    <row r="161" spans="1:10" x14ac:dyDescent="0.25">
      <c r="A161" s="1">
        <v>1.59</v>
      </c>
      <c r="B161" s="2">
        <f>Fulltable[[#This Row],[Distance]]^2</f>
        <v>2.5281000000000002</v>
      </c>
      <c r="C161">
        <f>Fulltable[[#This Row],[Distance]]^3</f>
        <v>4.0196790000000009</v>
      </c>
      <c r="D161">
        <f>Fulltable[[#This Row],[Distance]]^4</f>
        <v>6.3912896100000012</v>
      </c>
      <c r="E161">
        <f>Fulltable[[#This Row],[Distance]]^5</f>
        <v>10.162150479900003</v>
      </c>
      <c r="F161" s="13" t="e">
        <f>IF(ISNUMBER(VLOOKUP(Fulltable[[#This Row],[Distance]], PBmetric[[Distance (km)]:[PB (hh:mm:ss)]], 6, FALSE)), VLOOKUP(Fulltable[[#This Row],[Distance]], PBmetric[[Distance (km)]:[PB (hh:mm:ss)]], 6, FALSE), NA())</f>
        <v>#N/A</v>
      </c>
      <c r="G161" s="13">
        <f ca="1">$Q$4+$P$4*Fulltable[[#This Row],[Distance]]+$O$4*Fulltable[[#This Row],[D^2]]+$N$4*Fulltable[[#This Row],[D^3]]</f>
        <v>4.6554459651285936E-3</v>
      </c>
      <c r="H161" s="13">
        <f ca="1">Fulltable[[#This Row],[Forecast]]*(1+AVERAGE(cform[faster (-ve) /
slower (+ve)]))</f>
        <v>4.8198847943521318E-3</v>
      </c>
      <c r="I161" s="13" t="e">
        <f>IF(ISNUMBER(VLOOKUP(Fulltable[[#This Row],[Distance]], Predict[[#All],[Distance (km)]:[Time on current form]], 2, FALSE)), VLOOKUP(Fulltable[[#This Row],[Distance]], Predict[[#All],[Distance (km)]:[Time on current form]], 2, FALSE), NA())</f>
        <v>#N/A</v>
      </c>
      <c r="J161" s="13" t="e">
        <f>IF(ISNUMBER(VLOOKUP(Fulltable[[#This Row],[Distance]], Predict[[#All],[Distance (km)]:[Time on current form]], 3, FALSE)), VLOOKUP(Fulltable[[#This Row],[Distance]], Predict[[#All],[Distance (km)]:[Time on current form]], 3, FALSE), NA())</f>
        <v>#N/A</v>
      </c>
    </row>
    <row r="162" spans="1:10" x14ac:dyDescent="0.25">
      <c r="A162" s="1">
        <v>1.6</v>
      </c>
      <c r="B162" s="2">
        <f>Fulltable[[#This Row],[Distance]]^2</f>
        <v>2.5600000000000005</v>
      </c>
      <c r="C162">
        <f>Fulltable[[#This Row],[Distance]]^3</f>
        <v>4.096000000000001</v>
      </c>
      <c r="D162">
        <f>Fulltable[[#This Row],[Distance]]^4</f>
        <v>6.553600000000003</v>
      </c>
      <c r="E162">
        <f>Fulltable[[#This Row],[Distance]]^5</f>
        <v>10.485760000000006</v>
      </c>
      <c r="F162" s="13" t="e">
        <f>IF(ISNUMBER(VLOOKUP(Fulltable[[#This Row],[Distance]], PBmetric[[Distance (km)]:[PB (hh:mm:ss)]], 6, FALSE)), VLOOKUP(Fulltable[[#This Row],[Distance]], PBmetric[[Distance (km)]:[PB (hh:mm:ss)]], 6, FALSE), NA())</f>
        <v>#N/A</v>
      </c>
      <c r="G162" s="13">
        <f ca="1">$Q$4+$P$4*Fulltable[[#This Row],[Distance]]+$O$4*Fulltable[[#This Row],[D^2]]+$N$4*Fulltable[[#This Row],[D^3]]</f>
        <v>4.6850190294582842E-3</v>
      </c>
      <c r="H162" s="13">
        <f ca="1">Fulltable[[#This Row],[Forecast]]*(1+AVERAGE(cform[faster (-ve) /
slower (+ve)]))</f>
        <v>4.8505024331675648E-3</v>
      </c>
      <c r="I162" s="13" t="e">
        <f>IF(ISNUMBER(VLOOKUP(Fulltable[[#This Row],[Distance]], Predict[[#All],[Distance (km)]:[Time on current form]], 2, FALSE)), VLOOKUP(Fulltable[[#This Row],[Distance]], Predict[[#All],[Distance (km)]:[Time on current form]], 2, FALSE), NA())</f>
        <v>#N/A</v>
      </c>
      <c r="J162" s="13" t="e">
        <f>IF(ISNUMBER(VLOOKUP(Fulltable[[#This Row],[Distance]], Predict[[#All],[Distance (km)]:[Time on current form]], 3, FALSE)), VLOOKUP(Fulltable[[#This Row],[Distance]], Predict[[#All],[Distance (km)]:[Time on current form]], 3, FALSE), NA())</f>
        <v>#N/A</v>
      </c>
    </row>
    <row r="163" spans="1:10" x14ac:dyDescent="0.25">
      <c r="A163" s="1">
        <v>1.61</v>
      </c>
      <c r="B163" s="2">
        <f>Fulltable[[#This Row],[Distance]]^2</f>
        <v>2.5921000000000003</v>
      </c>
      <c r="C163">
        <f>Fulltable[[#This Row],[Distance]]^3</f>
        <v>4.1732810000000011</v>
      </c>
      <c r="D163">
        <f>Fulltable[[#This Row],[Distance]]^4</f>
        <v>6.7189824100000015</v>
      </c>
      <c r="E163">
        <f>Fulltable[[#This Row],[Distance]]^5</f>
        <v>10.817561680100003</v>
      </c>
      <c r="F163" s="13">
        <f>IF(ISNUMBER(VLOOKUP(Fulltable[[#This Row],[Distance]], PBmetric[[Distance (km)]:[PB (hh:mm:ss)]], 6, FALSE)), VLOOKUP(Fulltable[[#This Row],[Distance]], PBmetric[[Distance (km)]:[PB (hh:mm:ss)]], 6, FALSE), NA())</f>
        <v>4.5023148148148149E-3</v>
      </c>
      <c r="G163" s="13">
        <f ca="1">$Q$4+$P$4*Fulltable[[#This Row],[Distance]]+$O$4*Fulltable[[#This Row],[D^2]]+$N$4*Fulltable[[#This Row],[D^3]]</f>
        <v>4.7145957610124677E-3</v>
      </c>
      <c r="H163" s="13">
        <f ca="1">Fulltable[[#This Row],[Forecast]]*(1+AVERAGE(cform[faster (-ve) /
slower (+ve)]))</f>
        <v>4.8811238687405381E-3</v>
      </c>
      <c r="I163" s="13" t="e">
        <f>IF(ISNUMBER(VLOOKUP(Fulltable[[#This Row],[Distance]], Predict[[#All],[Distance (km)]:[Time on current form]], 2, FALSE)), VLOOKUP(Fulltable[[#This Row],[Distance]], Predict[[#All],[Distance (km)]:[Time on current form]], 2, FALSE), NA())</f>
        <v>#N/A</v>
      </c>
      <c r="J163" s="13" t="e">
        <f>IF(ISNUMBER(VLOOKUP(Fulltable[[#This Row],[Distance]], Predict[[#All],[Distance (km)]:[Time on current form]], 3, FALSE)), VLOOKUP(Fulltable[[#This Row],[Distance]], Predict[[#All],[Distance (km)]:[Time on current form]], 3, FALSE), NA())</f>
        <v>#N/A</v>
      </c>
    </row>
    <row r="164" spans="1:10" x14ac:dyDescent="0.25">
      <c r="A164" s="1">
        <v>1.62</v>
      </c>
      <c r="B164" s="2">
        <f>Fulltable[[#This Row],[Distance]]^2</f>
        <v>2.6244000000000005</v>
      </c>
      <c r="C164">
        <f>Fulltable[[#This Row],[Distance]]^3</f>
        <v>4.2515280000000013</v>
      </c>
      <c r="D164">
        <f>Fulltable[[#This Row],[Distance]]^4</f>
        <v>6.8874753600000025</v>
      </c>
      <c r="E164">
        <f>Fulltable[[#This Row],[Distance]]^5</f>
        <v>11.157710083200005</v>
      </c>
      <c r="F164" s="13" t="e">
        <f>IF(ISNUMBER(VLOOKUP(Fulltable[[#This Row],[Distance]], PBmetric[[Distance (km)]:[PB (hh:mm:ss)]], 6, FALSE)), VLOOKUP(Fulltable[[#This Row],[Distance]], PBmetric[[Distance (km)]:[PB (hh:mm:ss)]], 6, FALSE), NA())</f>
        <v>#N/A</v>
      </c>
      <c r="G164" s="13">
        <f ca="1">$Q$4+$P$4*Fulltable[[#This Row],[Distance]]+$O$4*Fulltable[[#This Row],[D^2]]+$N$4*Fulltable[[#This Row],[D^3]]</f>
        <v>4.7441761597557452E-3</v>
      </c>
      <c r="H164" s="13">
        <f ca="1">Fulltable[[#This Row],[Forecast]]*(1+AVERAGE(cform[faster (-ve) /
slower (+ve)]))</f>
        <v>4.9117491010344022E-3</v>
      </c>
      <c r="I164" s="13" t="e">
        <f>IF(ISNUMBER(VLOOKUP(Fulltable[[#This Row],[Distance]], Predict[[#All],[Distance (km)]:[Time on current form]], 2, FALSE)), VLOOKUP(Fulltable[[#This Row],[Distance]], Predict[[#All],[Distance (km)]:[Time on current form]], 2, FALSE), NA())</f>
        <v>#N/A</v>
      </c>
      <c r="J164" s="13" t="e">
        <f>IF(ISNUMBER(VLOOKUP(Fulltable[[#This Row],[Distance]], Predict[[#All],[Distance (km)]:[Time on current form]], 3, FALSE)), VLOOKUP(Fulltable[[#This Row],[Distance]], Predict[[#All],[Distance (km)]:[Time on current form]], 3, FALSE), NA())</f>
        <v>#N/A</v>
      </c>
    </row>
    <row r="165" spans="1:10" x14ac:dyDescent="0.25">
      <c r="A165" s="1">
        <v>1.63</v>
      </c>
      <c r="B165" s="2">
        <f>Fulltable[[#This Row],[Distance]]^2</f>
        <v>2.6568999999999998</v>
      </c>
      <c r="C165">
        <f>Fulltable[[#This Row],[Distance]]^3</f>
        <v>4.3307469999999997</v>
      </c>
      <c r="D165">
        <f>Fulltable[[#This Row],[Distance]]^4</f>
        <v>7.0591176099999986</v>
      </c>
      <c r="E165">
        <f>Fulltable[[#This Row],[Distance]]^5</f>
        <v>11.506361704299996</v>
      </c>
      <c r="F165" s="13" t="e">
        <f>IF(ISNUMBER(VLOOKUP(Fulltable[[#This Row],[Distance]], PBmetric[[Distance (km)]:[PB (hh:mm:ss)]], 6, FALSE)), VLOOKUP(Fulltable[[#This Row],[Distance]], PBmetric[[Distance (km)]:[PB (hh:mm:ss)]], 6, FALSE), NA())</f>
        <v>#N/A</v>
      </c>
      <c r="G165" s="13">
        <f ca="1">$Q$4+$P$4*Fulltable[[#This Row],[Distance]]+$O$4*Fulltable[[#This Row],[D^2]]+$N$4*Fulltable[[#This Row],[D^3]]</f>
        <v>4.7737602256527076E-3</v>
      </c>
      <c r="H165" s="13">
        <f ca="1">Fulltable[[#This Row],[Forecast]]*(1+AVERAGE(cform[faster (-ve) /
slower (+ve)]))</f>
        <v>4.9423781300124972E-3</v>
      </c>
      <c r="I165" s="13" t="e">
        <f>IF(ISNUMBER(VLOOKUP(Fulltable[[#This Row],[Distance]], Predict[[#All],[Distance (km)]:[Time on current form]], 2, FALSE)), VLOOKUP(Fulltable[[#This Row],[Distance]], Predict[[#All],[Distance (km)]:[Time on current form]], 2, FALSE), NA())</f>
        <v>#N/A</v>
      </c>
      <c r="J165" s="13" t="e">
        <f>IF(ISNUMBER(VLOOKUP(Fulltable[[#This Row],[Distance]], Predict[[#All],[Distance (km)]:[Time on current form]], 3, FALSE)), VLOOKUP(Fulltable[[#This Row],[Distance]], Predict[[#All],[Distance (km)]:[Time on current form]], 3, FALSE), NA())</f>
        <v>#N/A</v>
      </c>
    </row>
    <row r="166" spans="1:10" x14ac:dyDescent="0.25">
      <c r="A166" s="1">
        <v>1.64</v>
      </c>
      <c r="B166" s="2">
        <f>Fulltable[[#This Row],[Distance]]^2</f>
        <v>2.6895999999999995</v>
      </c>
      <c r="C166">
        <f>Fulltable[[#This Row],[Distance]]^3</f>
        <v>4.4109439999999989</v>
      </c>
      <c r="D166">
        <f>Fulltable[[#This Row],[Distance]]^4</f>
        <v>7.233948159999998</v>
      </c>
      <c r="E166">
        <f>Fulltable[[#This Row],[Distance]]^5</f>
        <v>11.863674982399996</v>
      </c>
      <c r="F166" s="13" t="e">
        <f>IF(ISNUMBER(VLOOKUP(Fulltable[[#This Row],[Distance]], PBmetric[[Distance (km)]:[PB (hh:mm:ss)]], 6, FALSE)), VLOOKUP(Fulltable[[#This Row],[Distance]], PBmetric[[Distance (km)]:[PB (hh:mm:ss)]], 6, FALSE), NA())</f>
        <v>#N/A</v>
      </c>
      <c r="G166" s="13">
        <f ca="1">$Q$4+$P$4*Fulltable[[#This Row],[Distance]]+$O$4*Fulltable[[#This Row],[D^2]]+$N$4*Fulltable[[#This Row],[D^3]]</f>
        <v>4.8033479586679553E-3</v>
      </c>
      <c r="H166" s="13">
        <f ca="1">Fulltable[[#This Row],[Forecast]]*(1+AVERAGE(cform[faster (-ve) /
slower (+ve)]))</f>
        <v>4.9730109556381736E-3</v>
      </c>
      <c r="I166" s="13" t="e">
        <f>IF(ISNUMBER(VLOOKUP(Fulltable[[#This Row],[Distance]], Predict[[#All],[Distance (km)]:[Time on current form]], 2, FALSE)), VLOOKUP(Fulltable[[#This Row],[Distance]], Predict[[#All],[Distance (km)]:[Time on current form]], 2, FALSE), NA())</f>
        <v>#N/A</v>
      </c>
      <c r="J166" s="13" t="e">
        <f>IF(ISNUMBER(VLOOKUP(Fulltable[[#This Row],[Distance]], Predict[[#All],[Distance (km)]:[Time on current form]], 3, FALSE)), VLOOKUP(Fulltable[[#This Row],[Distance]], Predict[[#All],[Distance (km)]:[Time on current form]], 3, FALSE), NA())</f>
        <v>#N/A</v>
      </c>
    </row>
    <row r="167" spans="1:10" x14ac:dyDescent="0.25">
      <c r="A167" s="1">
        <v>1.65</v>
      </c>
      <c r="B167" s="2">
        <f>Fulltable[[#This Row],[Distance]]^2</f>
        <v>2.7224999999999997</v>
      </c>
      <c r="C167">
        <f>Fulltable[[#This Row],[Distance]]^3</f>
        <v>4.4921249999999997</v>
      </c>
      <c r="D167">
        <f>Fulltable[[#This Row],[Distance]]^4</f>
        <v>7.4120062499999984</v>
      </c>
      <c r="E167">
        <f>Fulltable[[#This Row],[Distance]]^5</f>
        <v>12.229810312499996</v>
      </c>
      <c r="F167" s="13" t="e">
        <f>IF(ISNUMBER(VLOOKUP(Fulltable[[#This Row],[Distance]], PBmetric[[Distance (km)]:[PB (hh:mm:ss)]], 6, FALSE)), VLOOKUP(Fulltable[[#This Row],[Distance]], PBmetric[[Distance (km)]:[PB (hh:mm:ss)]], 6, FALSE), NA())</f>
        <v>#N/A</v>
      </c>
      <c r="G167" s="13">
        <f ca="1">$Q$4+$P$4*Fulltable[[#This Row],[Distance]]+$O$4*Fulltable[[#This Row],[D^2]]+$N$4*Fulltable[[#This Row],[D^3]]</f>
        <v>4.8329393587660851E-3</v>
      </c>
      <c r="H167" s="13">
        <f ca="1">Fulltable[[#This Row],[Forecast]]*(1+AVERAGE(cform[faster (-ve) /
slower (+ve)]))</f>
        <v>5.0036475778747775E-3</v>
      </c>
      <c r="I167" s="13" t="e">
        <f>IF(ISNUMBER(VLOOKUP(Fulltable[[#This Row],[Distance]], Predict[[#All],[Distance (km)]:[Time on current form]], 2, FALSE)), VLOOKUP(Fulltable[[#This Row],[Distance]], Predict[[#All],[Distance (km)]:[Time on current form]], 2, FALSE), NA())</f>
        <v>#N/A</v>
      </c>
      <c r="J167" s="13" t="e">
        <f>IF(ISNUMBER(VLOOKUP(Fulltable[[#This Row],[Distance]], Predict[[#All],[Distance (km)]:[Time on current form]], 3, FALSE)), VLOOKUP(Fulltable[[#This Row],[Distance]], Predict[[#All],[Distance (km)]:[Time on current form]], 3, FALSE), NA())</f>
        <v>#N/A</v>
      </c>
    </row>
    <row r="168" spans="1:10" x14ac:dyDescent="0.25">
      <c r="A168" s="1">
        <v>1.66</v>
      </c>
      <c r="B168" s="2">
        <f>Fulltable[[#This Row],[Distance]]^2</f>
        <v>2.7555999999999998</v>
      </c>
      <c r="C168">
        <f>Fulltable[[#This Row],[Distance]]^3</f>
        <v>4.5742959999999995</v>
      </c>
      <c r="D168">
        <f>Fulltable[[#This Row],[Distance]]^4</f>
        <v>7.5933313599999988</v>
      </c>
      <c r="E168">
        <f>Fulltable[[#This Row],[Distance]]^5</f>
        <v>12.604930057599997</v>
      </c>
      <c r="F168" s="13" t="e">
        <f>IF(ISNUMBER(VLOOKUP(Fulltable[[#This Row],[Distance]], PBmetric[[Distance (km)]:[PB (hh:mm:ss)]], 6, FALSE)), VLOOKUP(Fulltable[[#This Row],[Distance]], PBmetric[[Distance (km)]:[PB (hh:mm:ss)]], 6, FALSE), NA())</f>
        <v>#N/A</v>
      </c>
      <c r="G168" s="13">
        <f ca="1">$Q$4+$P$4*Fulltable[[#This Row],[Distance]]+$O$4*Fulltable[[#This Row],[D^2]]+$N$4*Fulltable[[#This Row],[D^3]]</f>
        <v>4.862534425911693E-3</v>
      </c>
      <c r="H168" s="13">
        <f ca="1">Fulltable[[#This Row],[Forecast]]*(1+AVERAGE(cform[faster (-ve) /
slower (+ve)]))</f>
        <v>5.0342879966856543E-3</v>
      </c>
      <c r="I168" s="13" t="e">
        <f>IF(ISNUMBER(VLOOKUP(Fulltable[[#This Row],[Distance]], Predict[[#All],[Distance (km)]:[Time on current form]], 2, FALSE)), VLOOKUP(Fulltable[[#This Row],[Distance]], Predict[[#All],[Distance (km)]:[Time on current form]], 2, FALSE), NA())</f>
        <v>#N/A</v>
      </c>
      <c r="J168" s="13" t="e">
        <f>IF(ISNUMBER(VLOOKUP(Fulltable[[#This Row],[Distance]], Predict[[#All],[Distance (km)]:[Time on current form]], 3, FALSE)), VLOOKUP(Fulltable[[#This Row],[Distance]], Predict[[#All],[Distance (km)]:[Time on current form]], 3, FALSE), NA())</f>
        <v>#N/A</v>
      </c>
    </row>
    <row r="169" spans="1:10" x14ac:dyDescent="0.25">
      <c r="A169" s="1">
        <v>1.67</v>
      </c>
      <c r="B169" s="2">
        <f>Fulltable[[#This Row],[Distance]]^2</f>
        <v>2.7888999999999999</v>
      </c>
      <c r="C169">
        <f>Fulltable[[#This Row],[Distance]]^3</f>
        <v>4.6574629999999999</v>
      </c>
      <c r="D169">
        <f>Fulltable[[#This Row],[Distance]]^4</f>
        <v>7.7779632099999993</v>
      </c>
      <c r="E169">
        <f>Fulltable[[#This Row],[Distance]]^5</f>
        <v>12.989198560699998</v>
      </c>
      <c r="F169" s="13" t="e">
        <f>IF(ISNUMBER(VLOOKUP(Fulltable[[#This Row],[Distance]], PBmetric[[Distance (km)]:[PB (hh:mm:ss)]], 6, FALSE)), VLOOKUP(Fulltable[[#This Row],[Distance]], PBmetric[[Distance (km)]:[PB (hh:mm:ss)]], 6, FALSE), NA())</f>
        <v>#N/A</v>
      </c>
      <c r="G169" s="13">
        <f ca="1">$Q$4+$P$4*Fulltable[[#This Row],[Distance]]+$O$4*Fulltable[[#This Row],[D^2]]+$N$4*Fulltable[[#This Row],[D^3]]</f>
        <v>4.8921331600693743E-3</v>
      </c>
      <c r="H169" s="13">
        <f ca="1">Fulltable[[#This Row],[Forecast]]*(1+AVERAGE(cform[faster (-ve) /
slower (+ve)]))</f>
        <v>5.0649322120341483E-3</v>
      </c>
      <c r="I169" s="13" t="e">
        <f>IF(ISNUMBER(VLOOKUP(Fulltable[[#This Row],[Distance]], Predict[[#All],[Distance (km)]:[Time on current form]], 2, FALSE)), VLOOKUP(Fulltable[[#This Row],[Distance]], Predict[[#All],[Distance (km)]:[Time on current form]], 2, FALSE), NA())</f>
        <v>#N/A</v>
      </c>
      <c r="J169" s="13" t="e">
        <f>IF(ISNUMBER(VLOOKUP(Fulltable[[#This Row],[Distance]], Predict[[#All],[Distance (km)]:[Time on current form]], 3, FALSE)), VLOOKUP(Fulltable[[#This Row],[Distance]], Predict[[#All],[Distance (km)]:[Time on current form]], 3, FALSE), NA())</f>
        <v>#N/A</v>
      </c>
    </row>
    <row r="170" spans="1:10" x14ac:dyDescent="0.25">
      <c r="A170" s="1">
        <v>1.68</v>
      </c>
      <c r="B170" s="2">
        <f>Fulltable[[#This Row],[Distance]]^2</f>
        <v>2.8223999999999996</v>
      </c>
      <c r="C170">
        <f>Fulltable[[#This Row],[Distance]]^3</f>
        <v>4.7416319999999992</v>
      </c>
      <c r="D170">
        <f>Fulltable[[#This Row],[Distance]]^4</f>
        <v>7.965941759999998</v>
      </c>
      <c r="E170">
        <f>Fulltable[[#This Row],[Distance]]^5</f>
        <v>13.382782156799996</v>
      </c>
      <c r="F170" s="13" t="e">
        <f>IF(ISNUMBER(VLOOKUP(Fulltable[[#This Row],[Distance]], PBmetric[[Distance (km)]:[PB (hh:mm:ss)]], 6, FALSE)), VLOOKUP(Fulltable[[#This Row],[Distance]], PBmetric[[Distance (km)]:[PB (hh:mm:ss)]], 6, FALSE), NA())</f>
        <v>#N/A</v>
      </c>
      <c r="G170" s="13">
        <f ca="1">$Q$4+$P$4*Fulltable[[#This Row],[Distance]]+$O$4*Fulltable[[#This Row],[D^2]]+$N$4*Fulltable[[#This Row],[D^3]]</f>
        <v>4.9217355612037276E-3</v>
      </c>
      <c r="H170" s="13">
        <f ca="1">Fulltable[[#This Row],[Forecast]]*(1+AVERAGE(cform[faster (-ve) /
slower (+ve)]))</f>
        <v>5.0955802238836084E-3</v>
      </c>
      <c r="I170" s="13" t="e">
        <f>IF(ISNUMBER(VLOOKUP(Fulltable[[#This Row],[Distance]], Predict[[#All],[Distance (km)]:[Time on current form]], 2, FALSE)), VLOOKUP(Fulltable[[#This Row],[Distance]], Predict[[#All],[Distance (km)]:[Time on current form]], 2, FALSE), NA())</f>
        <v>#N/A</v>
      </c>
      <c r="J170" s="13" t="e">
        <f>IF(ISNUMBER(VLOOKUP(Fulltable[[#This Row],[Distance]], Predict[[#All],[Distance (km)]:[Time on current form]], 3, FALSE)), VLOOKUP(Fulltable[[#This Row],[Distance]], Predict[[#All],[Distance (km)]:[Time on current form]], 3, FALSE), NA())</f>
        <v>#N/A</v>
      </c>
    </row>
    <row r="171" spans="1:10" x14ac:dyDescent="0.25">
      <c r="A171" s="1">
        <v>1.69</v>
      </c>
      <c r="B171" s="2">
        <f>Fulltable[[#This Row],[Distance]]^2</f>
        <v>2.8560999999999996</v>
      </c>
      <c r="C171">
        <f>Fulltable[[#This Row],[Distance]]^3</f>
        <v>4.826808999999999</v>
      </c>
      <c r="D171">
        <f>Fulltable[[#This Row],[Distance]]^4</f>
        <v>8.1573072099999973</v>
      </c>
      <c r="E171">
        <f>Fulltable[[#This Row],[Distance]]^5</f>
        <v>13.785849184899995</v>
      </c>
      <c r="F171" s="13" t="e">
        <f>IF(ISNUMBER(VLOOKUP(Fulltable[[#This Row],[Distance]], PBmetric[[Distance (km)]:[PB (hh:mm:ss)]], 6, FALSE)), VLOOKUP(Fulltable[[#This Row],[Distance]], PBmetric[[Distance (km)]:[PB (hh:mm:ss)]], 6, FALSE), NA())</f>
        <v>#N/A</v>
      </c>
      <c r="G171" s="13">
        <f ca="1">$Q$4+$P$4*Fulltable[[#This Row],[Distance]]+$O$4*Fulltable[[#This Row],[D^2]]+$N$4*Fulltable[[#This Row],[D^3]]</f>
        <v>4.9513416292793488E-3</v>
      </c>
      <c r="H171" s="13">
        <f ca="1">Fulltable[[#This Row],[Forecast]]*(1+AVERAGE(cform[faster (-ve) /
slower (+ve)]))</f>
        <v>5.1262320321973798E-3</v>
      </c>
      <c r="I171" s="13" t="e">
        <f>IF(ISNUMBER(VLOOKUP(Fulltable[[#This Row],[Distance]], Predict[[#All],[Distance (km)]:[Time on current form]], 2, FALSE)), VLOOKUP(Fulltable[[#This Row],[Distance]], Predict[[#All],[Distance (km)]:[Time on current form]], 2, FALSE), NA())</f>
        <v>#N/A</v>
      </c>
      <c r="J171" s="13" t="e">
        <f>IF(ISNUMBER(VLOOKUP(Fulltable[[#This Row],[Distance]], Predict[[#All],[Distance (km)]:[Time on current form]], 3, FALSE)), VLOOKUP(Fulltable[[#This Row],[Distance]], Predict[[#All],[Distance (km)]:[Time on current form]], 3, FALSE), NA())</f>
        <v>#N/A</v>
      </c>
    </row>
    <row r="172" spans="1:10" x14ac:dyDescent="0.25">
      <c r="A172" s="1">
        <v>1.7</v>
      </c>
      <c r="B172" s="2">
        <f>Fulltable[[#This Row],[Distance]]^2</f>
        <v>2.8899999999999997</v>
      </c>
      <c r="C172">
        <f>Fulltable[[#This Row],[Distance]]^3</f>
        <v>4.9129999999999994</v>
      </c>
      <c r="D172">
        <f>Fulltable[[#This Row],[Distance]]^4</f>
        <v>8.3520999999999983</v>
      </c>
      <c r="E172">
        <f>Fulltable[[#This Row],[Distance]]^5</f>
        <v>14.198569999999997</v>
      </c>
      <c r="F172" s="13" t="e">
        <f>IF(ISNUMBER(VLOOKUP(Fulltable[[#This Row],[Distance]], PBmetric[[Distance (km)]:[PB (hh:mm:ss)]], 6, FALSE)), VLOOKUP(Fulltable[[#This Row],[Distance]], PBmetric[[Distance (km)]:[PB (hh:mm:ss)]], 6, FALSE), NA())</f>
        <v>#N/A</v>
      </c>
      <c r="G172" s="13">
        <f ca="1">$Q$4+$P$4*Fulltable[[#This Row],[Distance]]+$O$4*Fulltable[[#This Row],[D^2]]+$N$4*Fulltable[[#This Row],[D^3]]</f>
        <v>4.9809513642608341E-3</v>
      </c>
      <c r="H172" s="13">
        <f ca="1">Fulltable[[#This Row],[Forecast]]*(1+AVERAGE(cform[faster (-ve) /
slower (+ve)]))</f>
        <v>5.156887636938807E-3</v>
      </c>
      <c r="I172" s="13" t="e">
        <f>IF(ISNUMBER(VLOOKUP(Fulltable[[#This Row],[Distance]], Predict[[#All],[Distance (km)]:[Time on current form]], 2, FALSE)), VLOOKUP(Fulltable[[#This Row],[Distance]], Predict[[#All],[Distance (km)]:[Time on current form]], 2, FALSE), NA())</f>
        <v>#N/A</v>
      </c>
      <c r="J172" s="13" t="e">
        <f>IF(ISNUMBER(VLOOKUP(Fulltable[[#This Row],[Distance]], Predict[[#All],[Distance (km)]:[Time on current form]], 3, FALSE)), VLOOKUP(Fulltable[[#This Row],[Distance]], Predict[[#All],[Distance (km)]:[Time on current form]], 3, FALSE), NA())</f>
        <v>#N/A</v>
      </c>
    </row>
    <row r="173" spans="1:10" x14ac:dyDescent="0.25">
      <c r="A173" s="1">
        <v>1.71</v>
      </c>
      <c r="B173" s="2">
        <f>Fulltable[[#This Row],[Distance]]^2</f>
        <v>2.9240999999999997</v>
      </c>
      <c r="C173">
        <f>Fulltable[[#This Row],[Distance]]^3</f>
        <v>5.0002109999999993</v>
      </c>
      <c r="D173">
        <f>Fulltable[[#This Row],[Distance]]^4</f>
        <v>8.550360809999999</v>
      </c>
      <c r="E173">
        <f>Fulltable[[#This Row],[Distance]]^5</f>
        <v>14.621116985099999</v>
      </c>
      <c r="F173" s="13" t="e">
        <f>IF(ISNUMBER(VLOOKUP(Fulltable[[#This Row],[Distance]], PBmetric[[Distance (km)]:[PB (hh:mm:ss)]], 6, FALSE)), VLOOKUP(Fulltable[[#This Row],[Distance]], PBmetric[[Distance (km)]:[PB (hh:mm:ss)]], 6, FALSE), NA())</f>
        <v>#N/A</v>
      </c>
      <c r="G173" s="13">
        <f ca="1">$Q$4+$P$4*Fulltable[[#This Row],[Distance]]+$O$4*Fulltable[[#This Row],[D^2]]+$N$4*Fulltable[[#This Row],[D^3]]</f>
        <v>5.0105647661127821E-3</v>
      </c>
      <c r="H173" s="13">
        <f ca="1">Fulltable[[#This Row],[Forecast]]*(1+AVERAGE(cform[faster (-ve) /
slower (+ve)]))</f>
        <v>5.1875470380712404E-3</v>
      </c>
      <c r="I173" s="13" t="e">
        <f>IF(ISNUMBER(VLOOKUP(Fulltable[[#This Row],[Distance]], Predict[[#All],[Distance (km)]:[Time on current form]], 2, FALSE)), VLOOKUP(Fulltable[[#This Row],[Distance]], Predict[[#All],[Distance (km)]:[Time on current form]], 2, FALSE), NA())</f>
        <v>#N/A</v>
      </c>
      <c r="J173" s="13" t="e">
        <f>IF(ISNUMBER(VLOOKUP(Fulltable[[#This Row],[Distance]], Predict[[#All],[Distance (km)]:[Time on current form]], 3, FALSE)), VLOOKUP(Fulltable[[#This Row],[Distance]], Predict[[#All],[Distance (km)]:[Time on current form]], 3, FALSE), NA())</f>
        <v>#N/A</v>
      </c>
    </row>
    <row r="174" spans="1:10" x14ac:dyDescent="0.25">
      <c r="A174" s="1">
        <v>1.72</v>
      </c>
      <c r="B174" s="2">
        <f>Fulltable[[#This Row],[Distance]]^2</f>
        <v>2.9583999999999997</v>
      </c>
      <c r="C174">
        <f>Fulltable[[#This Row],[Distance]]^3</f>
        <v>5.0884479999999996</v>
      </c>
      <c r="D174">
        <f>Fulltable[[#This Row],[Distance]]^4</f>
        <v>8.7521305599999977</v>
      </c>
      <c r="E174">
        <f>Fulltable[[#This Row],[Distance]]^5</f>
        <v>15.053664563199996</v>
      </c>
      <c r="F174" s="13" t="e">
        <f>IF(ISNUMBER(VLOOKUP(Fulltable[[#This Row],[Distance]], PBmetric[[Distance (km)]:[PB (hh:mm:ss)]], 6, FALSE)), VLOOKUP(Fulltable[[#This Row],[Distance]], PBmetric[[Distance (km)]:[PB (hh:mm:ss)]], 6, FALSE), NA())</f>
        <v>#N/A</v>
      </c>
      <c r="G174" s="13">
        <f ca="1">$Q$4+$P$4*Fulltable[[#This Row],[Distance]]+$O$4*Fulltable[[#This Row],[D^2]]+$N$4*Fulltable[[#This Row],[D^3]]</f>
        <v>5.0401818347997869E-3</v>
      </c>
      <c r="H174" s="13">
        <f ca="1">Fulltable[[#This Row],[Forecast]]*(1+AVERAGE(cform[faster (-ve) /
slower (+ve)]))</f>
        <v>5.2182102355580219E-3</v>
      </c>
      <c r="I174" s="13" t="e">
        <f>IF(ISNUMBER(VLOOKUP(Fulltable[[#This Row],[Distance]], Predict[[#All],[Distance (km)]:[Time on current form]], 2, FALSE)), VLOOKUP(Fulltable[[#This Row],[Distance]], Predict[[#All],[Distance (km)]:[Time on current form]], 2, FALSE), NA())</f>
        <v>#N/A</v>
      </c>
      <c r="J174" s="13" t="e">
        <f>IF(ISNUMBER(VLOOKUP(Fulltable[[#This Row],[Distance]], Predict[[#All],[Distance (km)]:[Time on current form]], 3, FALSE)), VLOOKUP(Fulltable[[#This Row],[Distance]], Predict[[#All],[Distance (km)]:[Time on current form]], 3, FALSE), NA())</f>
        <v>#N/A</v>
      </c>
    </row>
    <row r="175" spans="1:10" x14ac:dyDescent="0.25">
      <c r="A175" s="1">
        <v>1.73</v>
      </c>
      <c r="B175" s="2">
        <f>Fulltable[[#This Row],[Distance]]^2</f>
        <v>2.9929000000000001</v>
      </c>
      <c r="C175">
        <f>Fulltable[[#This Row],[Distance]]^3</f>
        <v>5.1777170000000003</v>
      </c>
      <c r="D175">
        <f>Fulltable[[#This Row],[Distance]]^4</f>
        <v>8.9574504099999999</v>
      </c>
      <c r="E175">
        <f>Fulltable[[#This Row],[Distance]]^5</f>
        <v>15.4963892093</v>
      </c>
      <c r="F175" s="13" t="e">
        <f>IF(ISNUMBER(VLOOKUP(Fulltable[[#This Row],[Distance]], PBmetric[[Distance (km)]:[PB (hh:mm:ss)]], 6, FALSE)), VLOOKUP(Fulltable[[#This Row],[Distance]], PBmetric[[Distance (km)]:[PB (hh:mm:ss)]], 6, FALSE), NA())</f>
        <v>#N/A</v>
      </c>
      <c r="G175" s="13">
        <f ca="1">$Q$4+$P$4*Fulltable[[#This Row],[Distance]]+$O$4*Fulltable[[#This Row],[D^2]]+$N$4*Fulltable[[#This Row],[D^3]]</f>
        <v>5.0698025702864465E-3</v>
      </c>
      <c r="H175" s="13">
        <f ca="1">Fulltable[[#This Row],[Forecast]]*(1+AVERAGE(cform[faster (-ve) /
slower (+ve)]))</f>
        <v>5.2488772293624985E-3</v>
      </c>
      <c r="I175" s="13" t="e">
        <f>IF(ISNUMBER(VLOOKUP(Fulltable[[#This Row],[Distance]], Predict[[#All],[Distance (km)]:[Time on current form]], 2, FALSE)), VLOOKUP(Fulltable[[#This Row],[Distance]], Predict[[#All],[Distance (km)]:[Time on current form]], 2, FALSE), NA())</f>
        <v>#N/A</v>
      </c>
      <c r="J175" s="13" t="e">
        <f>IF(ISNUMBER(VLOOKUP(Fulltable[[#This Row],[Distance]], Predict[[#All],[Distance (km)]:[Time on current form]], 3, FALSE)), VLOOKUP(Fulltable[[#This Row],[Distance]], Predict[[#All],[Distance (km)]:[Time on current form]], 3, FALSE), NA())</f>
        <v>#N/A</v>
      </c>
    </row>
    <row r="176" spans="1:10" x14ac:dyDescent="0.25">
      <c r="A176" s="1">
        <v>1.74</v>
      </c>
      <c r="B176" s="2">
        <f>Fulltable[[#This Row],[Distance]]^2</f>
        <v>3.0276000000000001</v>
      </c>
      <c r="C176">
        <f>Fulltable[[#This Row],[Distance]]^3</f>
        <v>5.2680240000000005</v>
      </c>
      <c r="D176">
        <f>Fulltable[[#This Row],[Distance]]^4</f>
        <v>9.1663617600000009</v>
      </c>
      <c r="E176">
        <f>Fulltable[[#This Row],[Distance]]^5</f>
        <v>15.949469462400002</v>
      </c>
      <c r="F176" s="13" t="e">
        <f>IF(ISNUMBER(VLOOKUP(Fulltable[[#This Row],[Distance]], PBmetric[[Distance (km)]:[PB (hh:mm:ss)]], 6, FALSE)), VLOOKUP(Fulltable[[#This Row],[Distance]], PBmetric[[Distance (km)]:[PB (hh:mm:ss)]], 6, FALSE), NA())</f>
        <v>#N/A</v>
      </c>
      <c r="G176" s="13">
        <f ca="1">$Q$4+$P$4*Fulltable[[#This Row],[Distance]]+$O$4*Fulltable[[#This Row],[D^2]]+$N$4*Fulltable[[#This Row],[D^3]]</f>
        <v>5.0994269725373569E-3</v>
      </c>
      <c r="H176" s="13">
        <f ca="1">Fulltable[[#This Row],[Forecast]]*(1+AVERAGE(cform[faster (-ve) /
slower (+ve)]))</f>
        <v>5.2795480194480172E-3</v>
      </c>
      <c r="I176" s="13" t="e">
        <f>IF(ISNUMBER(VLOOKUP(Fulltable[[#This Row],[Distance]], Predict[[#All],[Distance (km)]:[Time on current form]], 2, FALSE)), VLOOKUP(Fulltable[[#This Row],[Distance]], Predict[[#All],[Distance (km)]:[Time on current form]], 2, FALSE), NA())</f>
        <v>#N/A</v>
      </c>
      <c r="J176" s="13" t="e">
        <f>IF(ISNUMBER(VLOOKUP(Fulltable[[#This Row],[Distance]], Predict[[#All],[Distance (km)]:[Time on current form]], 3, FALSE)), VLOOKUP(Fulltable[[#This Row],[Distance]], Predict[[#All],[Distance (km)]:[Time on current form]], 3, FALSE), NA())</f>
        <v>#N/A</v>
      </c>
    </row>
    <row r="177" spans="1:10" x14ac:dyDescent="0.25">
      <c r="A177" s="1">
        <v>1.75</v>
      </c>
      <c r="B177" s="2">
        <f>Fulltable[[#This Row],[Distance]]^2</f>
        <v>3.0625</v>
      </c>
      <c r="C177">
        <f>Fulltable[[#This Row],[Distance]]^3</f>
        <v>5.359375</v>
      </c>
      <c r="D177">
        <f>Fulltable[[#This Row],[Distance]]^4</f>
        <v>9.37890625</v>
      </c>
      <c r="E177">
        <f>Fulltable[[#This Row],[Distance]]^5</f>
        <v>16.4130859375</v>
      </c>
      <c r="F177" s="13" t="e">
        <f>IF(ISNUMBER(VLOOKUP(Fulltable[[#This Row],[Distance]], PBmetric[[Distance (km)]:[PB (hh:mm:ss)]], 6, FALSE)), VLOOKUP(Fulltable[[#This Row],[Distance]], PBmetric[[Distance (km)]:[PB (hh:mm:ss)]], 6, FALSE), NA())</f>
        <v>#N/A</v>
      </c>
      <c r="G177" s="13">
        <f ca="1">$Q$4+$P$4*Fulltable[[#This Row],[Distance]]+$O$4*Fulltable[[#This Row],[D^2]]+$N$4*Fulltable[[#This Row],[D^3]]</f>
        <v>5.1290550415171166E-3</v>
      </c>
      <c r="H177" s="13">
        <f ca="1">Fulltable[[#This Row],[Forecast]]*(1+AVERAGE(cform[faster (-ve) /
slower (+ve)]))</f>
        <v>5.3102226057779259E-3</v>
      </c>
      <c r="I177" s="13" t="e">
        <f>IF(ISNUMBER(VLOOKUP(Fulltable[[#This Row],[Distance]], Predict[[#All],[Distance (km)]:[Time on current form]], 2, FALSE)), VLOOKUP(Fulltable[[#This Row],[Distance]], Predict[[#All],[Distance (km)]:[Time on current form]], 2, FALSE), NA())</f>
        <v>#N/A</v>
      </c>
      <c r="J177" s="13" t="e">
        <f>IF(ISNUMBER(VLOOKUP(Fulltable[[#This Row],[Distance]], Predict[[#All],[Distance (km)]:[Time on current form]], 3, FALSE)), VLOOKUP(Fulltable[[#This Row],[Distance]], Predict[[#All],[Distance (km)]:[Time on current form]], 3, FALSE), NA())</f>
        <v>#N/A</v>
      </c>
    </row>
    <row r="178" spans="1:10" x14ac:dyDescent="0.25">
      <c r="A178" s="1">
        <v>1.76</v>
      </c>
      <c r="B178" s="2">
        <f>Fulltable[[#This Row],[Distance]]^2</f>
        <v>3.0975999999999999</v>
      </c>
      <c r="C178">
        <f>Fulltable[[#This Row],[Distance]]^3</f>
        <v>5.4517759999999997</v>
      </c>
      <c r="D178">
        <f>Fulltable[[#This Row],[Distance]]^4</f>
        <v>9.5951257600000002</v>
      </c>
      <c r="E178">
        <f>Fulltable[[#This Row],[Distance]]^5</f>
        <v>16.887421337599999</v>
      </c>
      <c r="F178" s="13" t="e">
        <f>IF(ISNUMBER(VLOOKUP(Fulltable[[#This Row],[Distance]], PBmetric[[Distance (km)]:[PB (hh:mm:ss)]], 6, FALSE)), VLOOKUP(Fulltable[[#This Row],[Distance]], PBmetric[[Distance (km)]:[PB (hh:mm:ss)]], 6, FALSE), NA())</f>
        <v>#N/A</v>
      </c>
      <c r="G178" s="13">
        <f ca="1">$Q$4+$P$4*Fulltable[[#This Row],[Distance]]+$O$4*Fulltable[[#This Row],[D^2]]+$N$4*Fulltable[[#This Row],[D^3]]</f>
        <v>5.1586867771903199E-3</v>
      </c>
      <c r="H178" s="13">
        <f ca="1">Fulltable[[#This Row],[Forecast]]*(1+AVERAGE(cform[faster (-ve) /
slower (+ve)]))</f>
        <v>5.3409009883155674E-3</v>
      </c>
      <c r="I178" s="13" t="e">
        <f>IF(ISNUMBER(VLOOKUP(Fulltable[[#This Row],[Distance]], Predict[[#All],[Distance (km)]:[Time on current form]], 2, FALSE)), VLOOKUP(Fulltable[[#This Row],[Distance]], Predict[[#All],[Distance (km)]:[Time on current form]], 2, FALSE), NA())</f>
        <v>#N/A</v>
      </c>
      <c r="J178" s="13" t="e">
        <f>IF(ISNUMBER(VLOOKUP(Fulltable[[#This Row],[Distance]], Predict[[#All],[Distance (km)]:[Time on current form]], 3, FALSE)), VLOOKUP(Fulltable[[#This Row],[Distance]], Predict[[#All],[Distance (km)]:[Time on current form]], 3, FALSE), NA())</f>
        <v>#N/A</v>
      </c>
    </row>
    <row r="179" spans="1:10" x14ac:dyDescent="0.25">
      <c r="A179" s="1">
        <v>1.77</v>
      </c>
      <c r="B179" s="2">
        <f>Fulltable[[#This Row],[Distance]]^2</f>
        <v>3.1329000000000002</v>
      </c>
      <c r="C179">
        <f>Fulltable[[#This Row],[Distance]]^3</f>
        <v>5.5452330000000005</v>
      </c>
      <c r="D179">
        <f>Fulltable[[#This Row],[Distance]]^4</f>
        <v>9.8150624100000012</v>
      </c>
      <c r="E179">
        <f>Fulltable[[#This Row],[Distance]]^5</f>
        <v>17.372660465700001</v>
      </c>
      <c r="F179" s="13" t="e">
        <f>IF(ISNUMBER(VLOOKUP(Fulltable[[#This Row],[Distance]], PBmetric[[Distance (km)]:[PB (hh:mm:ss)]], 6, FALSE)), VLOOKUP(Fulltable[[#This Row],[Distance]], PBmetric[[Distance (km)]:[PB (hh:mm:ss)]], 6, FALSE), NA())</f>
        <v>#N/A</v>
      </c>
      <c r="G179" s="13">
        <f ca="1">$Q$4+$P$4*Fulltable[[#This Row],[Distance]]+$O$4*Fulltable[[#This Row],[D^2]]+$N$4*Fulltable[[#This Row],[D^3]]</f>
        <v>5.1883221795215656E-3</v>
      </c>
      <c r="H179" s="13">
        <f ca="1">Fulltable[[#This Row],[Forecast]]*(1+AVERAGE(cform[faster (-ve) /
slower (+ve)]))</f>
        <v>5.3715831670242903E-3</v>
      </c>
      <c r="I179" s="13" t="e">
        <f>IF(ISNUMBER(VLOOKUP(Fulltable[[#This Row],[Distance]], Predict[[#All],[Distance (km)]:[Time on current form]], 2, FALSE)), VLOOKUP(Fulltable[[#This Row],[Distance]], Predict[[#All],[Distance (km)]:[Time on current form]], 2, FALSE), NA())</f>
        <v>#N/A</v>
      </c>
      <c r="J179" s="13" t="e">
        <f>IF(ISNUMBER(VLOOKUP(Fulltable[[#This Row],[Distance]], Predict[[#All],[Distance (km)]:[Time on current form]], 3, FALSE)), VLOOKUP(Fulltable[[#This Row],[Distance]], Predict[[#All],[Distance (km)]:[Time on current form]], 3, FALSE), NA())</f>
        <v>#N/A</v>
      </c>
    </row>
    <row r="180" spans="1:10" x14ac:dyDescent="0.25">
      <c r="A180" s="1">
        <v>1.78</v>
      </c>
      <c r="B180" s="2">
        <f>Fulltable[[#This Row],[Distance]]^2</f>
        <v>3.1684000000000001</v>
      </c>
      <c r="C180">
        <f>Fulltable[[#This Row],[Distance]]^3</f>
        <v>5.6397520000000005</v>
      </c>
      <c r="D180">
        <f>Fulltable[[#This Row],[Distance]]^4</f>
        <v>10.038758560000002</v>
      </c>
      <c r="E180">
        <f>Fulltable[[#This Row],[Distance]]^5</f>
        <v>17.868990236800002</v>
      </c>
      <c r="F180" s="13" t="e">
        <f>IF(ISNUMBER(VLOOKUP(Fulltable[[#This Row],[Distance]], PBmetric[[Distance (km)]:[PB (hh:mm:ss)]], 6, FALSE)), VLOOKUP(Fulltable[[#This Row],[Distance]], PBmetric[[Distance (km)]:[PB (hh:mm:ss)]], 6, FALSE), NA())</f>
        <v>#N/A</v>
      </c>
      <c r="G180" s="13">
        <f ca="1">$Q$4+$P$4*Fulltable[[#This Row],[Distance]]+$O$4*Fulltable[[#This Row],[D^2]]+$N$4*Fulltable[[#This Row],[D^3]]</f>
        <v>5.2179612484754487E-3</v>
      </c>
      <c r="H180" s="13">
        <f ca="1">Fulltable[[#This Row],[Forecast]]*(1+AVERAGE(cform[faster (-ve) /
slower (+ve)]))</f>
        <v>5.4022691418674391E-3</v>
      </c>
      <c r="I180" s="13" t="e">
        <f>IF(ISNUMBER(VLOOKUP(Fulltable[[#This Row],[Distance]], Predict[[#All],[Distance (km)]:[Time on current form]], 2, FALSE)), VLOOKUP(Fulltable[[#This Row],[Distance]], Predict[[#All],[Distance (km)]:[Time on current form]], 2, FALSE), NA())</f>
        <v>#N/A</v>
      </c>
      <c r="J180" s="13" t="e">
        <f>IF(ISNUMBER(VLOOKUP(Fulltable[[#This Row],[Distance]], Predict[[#All],[Distance (km)]:[Time on current form]], 3, FALSE)), VLOOKUP(Fulltable[[#This Row],[Distance]], Predict[[#All],[Distance (km)]:[Time on current form]], 3, FALSE), NA())</f>
        <v>#N/A</v>
      </c>
    </row>
    <row r="181" spans="1:10" x14ac:dyDescent="0.25">
      <c r="A181" s="1">
        <v>1.79</v>
      </c>
      <c r="B181" s="2">
        <f>Fulltable[[#This Row],[Distance]]^2</f>
        <v>3.2040999999999999</v>
      </c>
      <c r="C181">
        <f>Fulltable[[#This Row],[Distance]]^3</f>
        <v>5.7353389999999997</v>
      </c>
      <c r="D181">
        <f>Fulltable[[#This Row],[Distance]]^4</f>
        <v>10.26625681</v>
      </c>
      <c r="E181">
        <f>Fulltable[[#This Row],[Distance]]^5</f>
        <v>18.376599689900001</v>
      </c>
      <c r="F181" s="13" t="e">
        <f>IF(ISNUMBER(VLOOKUP(Fulltable[[#This Row],[Distance]], PBmetric[[Distance (km)]:[PB (hh:mm:ss)]], 6, FALSE)), VLOOKUP(Fulltable[[#This Row],[Distance]], PBmetric[[Distance (km)]:[PB (hh:mm:ss)]], 6, FALSE), NA())</f>
        <v>#N/A</v>
      </c>
      <c r="G181" s="13">
        <f ca="1">$Q$4+$P$4*Fulltable[[#This Row],[Distance]]+$O$4*Fulltable[[#This Row],[D^2]]+$N$4*Fulltable[[#This Row],[D^3]]</f>
        <v>5.2476039840165661E-3</v>
      </c>
      <c r="H181" s="13">
        <f ca="1">Fulltable[[#This Row],[Forecast]]*(1+AVERAGE(cform[faster (-ve) /
slower (+ve)]))</f>
        <v>5.43295891280836E-3</v>
      </c>
      <c r="I181" s="13" t="e">
        <f>IF(ISNUMBER(VLOOKUP(Fulltable[[#This Row],[Distance]], Predict[[#All],[Distance (km)]:[Time on current form]], 2, FALSE)), VLOOKUP(Fulltable[[#This Row],[Distance]], Predict[[#All],[Distance (km)]:[Time on current form]], 2, FALSE), NA())</f>
        <v>#N/A</v>
      </c>
      <c r="J181" s="13" t="e">
        <f>IF(ISNUMBER(VLOOKUP(Fulltable[[#This Row],[Distance]], Predict[[#All],[Distance (km)]:[Time on current form]], 3, FALSE)), VLOOKUP(Fulltable[[#This Row],[Distance]], Predict[[#All],[Distance (km)]:[Time on current form]], 3, FALSE), NA())</f>
        <v>#N/A</v>
      </c>
    </row>
    <row r="182" spans="1:10" x14ac:dyDescent="0.25">
      <c r="A182" s="1">
        <v>1.8</v>
      </c>
      <c r="B182" s="2">
        <f>Fulltable[[#This Row],[Distance]]^2</f>
        <v>3.24</v>
      </c>
      <c r="C182">
        <f>Fulltable[[#This Row],[Distance]]^3</f>
        <v>5.8320000000000007</v>
      </c>
      <c r="D182">
        <f>Fulltable[[#This Row],[Distance]]^4</f>
        <v>10.497600000000002</v>
      </c>
      <c r="E182">
        <f>Fulltable[[#This Row],[Distance]]^5</f>
        <v>18.895680000000006</v>
      </c>
      <c r="F182" s="13" t="e">
        <f>IF(ISNUMBER(VLOOKUP(Fulltable[[#This Row],[Distance]], PBmetric[[Distance (km)]:[PB (hh:mm:ss)]], 6, FALSE)), VLOOKUP(Fulltable[[#This Row],[Distance]], PBmetric[[Distance (km)]:[PB (hh:mm:ss)]], 6, FALSE), NA())</f>
        <v>#N/A</v>
      </c>
      <c r="G182" s="13">
        <f ca="1">$Q$4+$P$4*Fulltable[[#This Row],[Distance]]+$O$4*Fulltable[[#This Row],[D^2]]+$N$4*Fulltable[[#This Row],[D^3]]</f>
        <v>5.2772503861095166E-3</v>
      </c>
      <c r="H182" s="13">
        <f ca="1">Fulltable[[#This Row],[Forecast]]*(1+AVERAGE(cform[faster (-ve) /
slower (+ve)]))</f>
        <v>5.4636524798104026E-3</v>
      </c>
      <c r="I182" s="13" t="e">
        <f>IF(ISNUMBER(VLOOKUP(Fulltable[[#This Row],[Distance]], Predict[[#All],[Distance (km)]:[Time on current form]], 2, FALSE)), VLOOKUP(Fulltable[[#This Row],[Distance]], Predict[[#All],[Distance (km)]:[Time on current form]], 2, FALSE), NA())</f>
        <v>#N/A</v>
      </c>
      <c r="J182" s="13" t="e">
        <f>IF(ISNUMBER(VLOOKUP(Fulltable[[#This Row],[Distance]], Predict[[#All],[Distance (km)]:[Time on current form]], 3, FALSE)), VLOOKUP(Fulltable[[#This Row],[Distance]], Predict[[#All],[Distance (km)]:[Time on current form]], 3, FALSE), NA())</f>
        <v>#N/A</v>
      </c>
    </row>
    <row r="183" spans="1:10" x14ac:dyDescent="0.25">
      <c r="A183" s="1">
        <v>1.81</v>
      </c>
      <c r="B183" s="2">
        <f>Fulltable[[#This Row],[Distance]]^2</f>
        <v>3.2761</v>
      </c>
      <c r="C183">
        <f>Fulltable[[#This Row],[Distance]]^3</f>
        <v>5.9297409999999999</v>
      </c>
      <c r="D183">
        <f>Fulltable[[#This Row],[Distance]]^4</f>
        <v>10.732831210000001</v>
      </c>
      <c r="E183">
        <f>Fulltable[[#This Row],[Distance]]^5</f>
        <v>19.4264244901</v>
      </c>
      <c r="F183" s="13" t="e">
        <f>IF(ISNUMBER(VLOOKUP(Fulltable[[#This Row],[Distance]], PBmetric[[Distance (km)]:[PB (hh:mm:ss)]], 6, FALSE)), VLOOKUP(Fulltable[[#This Row],[Distance]], PBmetric[[Distance (km)]:[PB (hh:mm:ss)]], 6, FALSE), NA())</f>
        <v>#N/A</v>
      </c>
      <c r="G183" s="13">
        <f ca="1">$Q$4+$P$4*Fulltable[[#This Row],[Distance]]+$O$4*Fulltable[[#This Row],[D^2]]+$N$4*Fulltable[[#This Row],[D^3]]</f>
        <v>5.3069004547188934E-3</v>
      </c>
      <c r="H183" s="13">
        <f ca="1">Fulltable[[#This Row],[Forecast]]*(1+AVERAGE(cform[faster (-ve) /
slower (+ve)]))</f>
        <v>5.4943498428369078E-3</v>
      </c>
      <c r="I183" s="13" t="e">
        <f>IF(ISNUMBER(VLOOKUP(Fulltable[[#This Row],[Distance]], Predict[[#All],[Distance (km)]:[Time on current form]], 2, FALSE)), VLOOKUP(Fulltable[[#This Row],[Distance]], Predict[[#All],[Distance (km)]:[Time on current form]], 2, FALSE), NA())</f>
        <v>#N/A</v>
      </c>
      <c r="J183" s="13" t="e">
        <f>IF(ISNUMBER(VLOOKUP(Fulltable[[#This Row],[Distance]], Predict[[#All],[Distance (km)]:[Time on current form]], 3, FALSE)), VLOOKUP(Fulltable[[#This Row],[Distance]], Predict[[#All],[Distance (km)]:[Time on current form]], 3, FALSE), NA())</f>
        <v>#N/A</v>
      </c>
    </row>
    <row r="184" spans="1:10" x14ac:dyDescent="0.25">
      <c r="A184" s="1">
        <v>1.82</v>
      </c>
      <c r="B184" s="2">
        <f>Fulltable[[#This Row],[Distance]]^2</f>
        <v>3.3124000000000002</v>
      </c>
      <c r="C184">
        <f>Fulltable[[#This Row],[Distance]]^3</f>
        <v>6.0285680000000008</v>
      </c>
      <c r="D184">
        <f>Fulltable[[#This Row],[Distance]]^4</f>
        <v>10.971993760000002</v>
      </c>
      <c r="E184">
        <f>Fulltable[[#This Row],[Distance]]^5</f>
        <v>19.969028643200005</v>
      </c>
      <c r="F184" s="13" t="e">
        <f>IF(ISNUMBER(VLOOKUP(Fulltable[[#This Row],[Distance]], PBmetric[[Distance (km)]:[PB (hh:mm:ss)]], 6, FALSE)), VLOOKUP(Fulltable[[#This Row],[Distance]], PBmetric[[Distance (km)]:[PB (hh:mm:ss)]], 6, FALSE), NA())</f>
        <v>#N/A</v>
      </c>
      <c r="G184" s="13">
        <f ca="1">$Q$4+$P$4*Fulltable[[#This Row],[Distance]]+$O$4*Fulltable[[#This Row],[D^2]]+$N$4*Fulltable[[#This Row],[D^3]]</f>
        <v>5.3365541898092953E-3</v>
      </c>
      <c r="H184" s="13">
        <f ca="1">Fulltable[[#This Row],[Forecast]]*(1+AVERAGE(cform[faster (-ve) /
slower (+ve)]))</f>
        <v>5.5250510018512253E-3</v>
      </c>
      <c r="I184" s="13" t="e">
        <f>IF(ISNUMBER(VLOOKUP(Fulltable[[#This Row],[Distance]], Predict[[#All],[Distance (km)]:[Time on current form]], 2, FALSE)), VLOOKUP(Fulltable[[#This Row],[Distance]], Predict[[#All],[Distance (km)]:[Time on current form]], 2, FALSE), NA())</f>
        <v>#N/A</v>
      </c>
      <c r="J184" s="13" t="e">
        <f>IF(ISNUMBER(VLOOKUP(Fulltable[[#This Row],[Distance]], Predict[[#All],[Distance (km)]:[Time on current form]], 3, FALSE)), VLOOKUP(Fulltable[[#This Row],[Distance]], Predict[[#All],[Distance (km)]:[Time on current form]], 3, FALSE), NA())</f>
        <v>#N/A</v>
      </c>
    </row>
    <row r="185" spans="1:10" x14ac:dyDescent="0.25">
      <c r="A185" s="1">
        <v>1.83</v>
      </c>
      <c r="B185" s="2">
        <f>Fulltable[[#This Row],[Distance]]^2</f>
        <v>3.3489000000000004</v>
      </c>
      <c r="C185">
        <f>Fulltable[[#This Row],[Distance]]^3</f>
        <v>6.1284870000000007</v>
      </c>
      <c r="D185">
        <f>Fulltable[[#This Row],[Distance]]^4</f>
        <v>11.215131210000003</v>
      </c>
      <c r="E185">
        <f>Fulltable[[#This Row],[Distance]]^5</f>
        <v>20.523690114300006</v>
      </c>
      <c r="F185" s="13" t="e">
        <f>IF(ISNUMBER(VLOOKUP(Fulltable[[#This Row],[Distance]], PBmetric[[Distance (km)]:[PB (hh:mm:ss)]], 6, FALSE)), VLOOKUP(Fulltable[[#This Row],[Distance]], PBmetric[[Distance (km)]:[PB (hh:mm:ss)]], 6, FALSE), NA())</f>
        <v>#N/A</v>
      </c>
      <c r="G185" s="13">
        <f ca="1">$Q$4+$P$4*Fulltable[[#This Row],[Distance]]+$O$4*Fulltable[[#This Row],[D^2]]+$N$4*Fulltable[[#This Row],[D^3]]</f>
        <v>5.3662115913453183E-3</v>
      </c>
      <c r="H185" s="13">
        <f ca="1">Fulltable[[#This Row],[Forecast]]*(1+AVERAGE(cform[faster (-ve) /
slower (+ve)]))</f>
        <v>5.5557559568166996E-3</v>
      </c>
      <c r="I185" s="13" t="e">
        <f>IF(ISNUMBER(VLOOKUP(Fulltable[[#This Row],[Distance]], Predict[[#All],[Distance (km)]:[Time on current form]], 2, FALSE)), VLOOKUP(Fulltable[[#This Row],[Distance]], Predict[[#All],[Distance (km)]:[Time on current form]], 2, FALSE), NA())</f>
        <v>#N/A</v>
      </c>
      <c r="J185" s="13" t="e">
        <f>IF(ISNUMBER(VLOOKUP(Fulltable[[#This Row],[Distance]], Predict[[#All],[Distance (km)]:[Time on current form]], 3, FALSE)), VLOOKUP(Fulltable[[#This Row],[Distance]], Predict[[#All],[Distance (km)]:[Time on current form]], 3, FALSE), NA())</f>
        <v>#N/A</v>
      </c>
    </row>
    <row r="186" spans="1:10" x14ac:dyDescent="0.25">
      <c r="A186" s="1">
        <v>1.84</v>
      </c>
      <c r="B186" s="2">
        <f>Fulltable[[#This Row],[Distance]]^2</f>
        <v>3.3856000000000002</v>
      </c>
      <c r="C186">
        <f>Fulltable[[#This Row],[Distance]]^3</f>
        <v>6.2295040000000004</v>
      </c>
      <c r="D186">
        <f>Fulltable[[#This Row],[Distance]]^4</f>
        <v>11.462287360000001</v>
      </c>
      <c r="E186">
        <f>Fulltable[[#This Row],[Distance]]^5</f>
        <v>21.090608742400004</v>
      </c>
      <c r="F186" s="13" t="e">
        <f>IF(ISNUMBER(VLOOKUP(Fulltable[[#This Row],[Distance]], PBmetric[[Distance (km)]:[PB (hh:mm:ss)]], 6, FALSE)), VLOOKUP(Fulltable[[#This Row],[Distance]], PBmetric[[Distance (km)]:[PB (hh:mm:ss)]], 6, FALSE), NA())</f>
        <v>#N/A</v>
      </c>
      <c r="G186" s="13">
        <f ca="1">$Q$4+$P$4*Fulltable[[#This Row],[Distance]]+$O$4*Fulltable[[#This Row],[D^2]]+$N$4*Fulltable[[#This Row],[D^3]]</f>
        <v>5.3958726592915601E-3</v>
      </c>
      <c r="H186" s="13">
        <f ca="1">Fulltable[[#This Row],[Forecast]]*(1+AVERAGE(cform[faster (-ve) /
slower (+ve)]))</f>
        <v>5.5864647076966784E-3</v>
      </c>
      <c r="I186" s="13" t="e">
        <f>IF(ISNUMBER(VLOOKUP(Fulltable[[#This Row],[Distance]], Predict[[#All],[Distance (km)]:[Time on current form]], 2, FALSE)), VLOOKUP(Fulltable[[#This Row],[Distance]], Predict[[#All],[Distance (km)]:[Time on current form]], 2, FALSE), NA())</f>
        <v>#N/A</v>
      </c>
      <c r="J186" s="13" t="e">
        <f>IF(ISNUMBER(VLOOKUP(Fulltable[[#This Row],[Distance]], Predict[[#All],[Distance (km)]:[Time on current form]], 3, FALSE)), VLOOKUP(Fulltable[[#This Row],[Distance]], Predict[[#All],[Distance (km)]:[Time on current form]], 3, FALSE), NA())</f>
        <v>#N/A</v>
      </c>
    </row>
    <row r="187" spans="1:10" x14ac:dyDescent="0.25">
      <c r="A187" s="1">
        <v>1.85</v>
      </c>
      <c r="B187" s="2">
        <f>Fulltable[[#This Row],[Distance]]^2</f>
        <v>3.4225000000000003</v>
      </c>
      <c r="C187">
        <f>Fulltable[[#This Row],[Distance]]^3</f>
        <v>6.3316250000000007</v>
      </c>
      <c r="D187">
        <f>Fulltable[[#This Row],[Distance]]^4</f>
        <v>11.713506250000002</v>
      </c>
      <c r="E187">
        <f>Fulltable[[#This Row],[Distance]]^5</f>
        <v>21.669986562500004</v>
      </c>
      <c r="F187" s="13" t="e">
        <f>IF(ISNUMBER(VLOOKUP(Fulltable[[#This Row],[Distance]], PBmetric[[Distance (km)]:[PB (hh:mm:ss)]], 6, FALSE)), VLOOKUP(Fulltable[[#This Row],[Distance]], PBmetric[[Distance (km)]:[PB (hh:mm:ss)]], 6, FALSE), NA())</f>
        <v>#N/A</v>
      </c>
      <c r="G187" s="13">
        <f ca="1">$Q$4+$P$4*Fulltable[[#This Row],[Distance]]+$O$4*Fulltable[[#This Row],[D^2]]+$N$4*Fulltable[[#This Row],[D^3]]</f>
        <v>5.4255373936126167E-3</v>
      </c>
      <c r="H187" s="13">
        <f ca="1">Fulltable[[#This Row],[Forecast]]*(1+AVERAGE(cform[faster (-ve) /
slower (+ve)]))</f>
        <v>5.6171772544545071E-3</v>
      </c>
      <c r="I187" s="13" t="e">
        <f>IF(ISNUMBER(VLOOKUP(Fulltable[[#This Row],[Distance]], Predict[[#All],[Distance (km)]:[Time on current form]], 2, FALSE)), VLOOKUP(Fulltable[[#This Row],[Distance]], Predict[[#All],[Distance (km)]:[Time on current form]], 2, FALSE), NA())</f>
        <v>#N/A</v>
      </c>
      <c r="J187" s="13" t="e">
        <f>IF(ISNUMBER(VLOOKUP(Fulltable[[#This Row],[Distance]], Predict[[#All],[Distance (km)]:[Time on current form]], 3, FALSE)), VLOOKUP(Fulltable[[#This Row],[Distance]], Predict[[#All],[Distance (km)]:[Time on current form]], 3, FALSE), NA())</f>
        <v>#N/A</v>
      </c>
    </row>
    <row r="188" spans="1:10" x14ac:dyDescent="0.25">
      <c r="A188" s="1">
        <v>1.86</v>
      </c>
      <c r="B188" s="2">
        <f>Fulltable[[#This Row],[Distance]]^2</f>
        <v>3.4596000000000005</v>
      </c>
      <c r="C188">
        <f>Fulltable[[#This Row],[Distance]]^3</f>
        <v>6.4348560000000008</v>
      </c>
      <c r="D188">
        <f>Fulltable[[#This Row],[Distance]]^4</f>
        <v>11.968832160000003</v>
      </c>
      <c r="E188">
        <f>Fulltable[[#This Row],[Distance]]^5</f>
        <v>22.262027817600007</v>
      </c>
      <c r="F188" s="13" t="e">
        <f>IF(ISNUMBER(VLOOKUP(Fulltable[[#This Row],[Distance]], PBmetric[[Distance (km)]:[PB (hh:mm:ss)]], 6, FALSE)), VLOOKUP(Fulltable[[#This Row],[Distance]], PBmetric[[Distance (km)]:[PB (hh:mm:ss)]], 6, FALSE), NA())</f>
        <v>#N/A</v>
      </c>
      <c r="G188" s="13">
        <f ca="1">$Q$4+$P$4*Fulltable[[#This Row],[Distance]]+$O$4*Fulltable[[#This Row],[D^2]]+$N$4*Fulltable[[#This Row],[D^3]]</f>
        <v>5.4552057942730851E-3</v>
      </c>
      <c r="H188" s="13">
        <f ca="1">Fulltable[[#This Row],[Forecast]]*(1+AVERAGE(cform[faster (-ve) /
slower (+ve)]))</f>
        <v>5.6478935970535318E-3</v>
      </c>
      <c r="I188" s="13" t="e">
        <f>IF(ISNUMBER(VLOOKUP(Fulltable[[#This Row],[Distance]], Predict[[#All],[Distance (km)]:[Time on current form]], 2, FALSE)), VLOOKUP(Fulltable[[#This Row],[Distance]], Predict[[#All],[Distance (km)]:[Time on current form]], 2, FALSE), NA())</f>
        <v>#N/A</v>
      </c>
      <c r="J188" s="13" t="e">
        <f>IF(ISNUMBER(VLOOKUP(Fulltable[[#This Row],[Distance]], Predict[[#All],[Distance (km)]:[Time on current form]], 3, FALSE)), VLOOKUP(Fulltable[[#This Row],[Distance]], Predict[[#All],[Distance (km)]:[Time on current form]], 3, FALSE), NA())</f>
        <v>#N/A</v>
      </c>
    </row>
    <row r="189" spans="1:10" x14ac:dyDescent="0.25">
      <c r="A189" s="1">
        <v>1.87</v>
      </c>
      <c r="B189" s="2">
        <f>Fulltable[[#This Row],[Distance]]^2</f>
        <v>3.4969000000000006</v>
      </c>
      <c r="C189">
        <f>Fulltable[[#This Row],[Distance]]^3</f>
        <v>6.5392030000000014</v>
      </c>
      <c r="D189">
        <f>Fulltable[[#This Row],[Distance]]^4</f>
        <v>12.228309610000004</v>
      </c>
      <c r="E189">
        <f>Fulltable[[#This Row],[Distance]]^5</f>
        <v>22.866938970700009</v>
      </c>
      <c r="F189" s="13" t="e">
        <f>IF(ISNUMBER(VLOOKUP(Fulltable[[#This Row],[Distance]], PBmetric[[Distance (km)]:[PB (hh:mm:ss)]], 6, FALSE)), VLOOKUP(Fulltable[[#This Row],[Distance]], PBmetric[[Distance (km)]:[PB (hh:mm:ss)]], 6, FALSE), NA())</f>
        <v>#N/A</v>
      </c>
      <c r="G189" s="13">
        <f ca="1">$Q$4+$P$4*Fulltable[[#This Row],[Distance]]+$O$4*Fulltable[[#This Row],[D^2]]+$N$4*Fulltable[[#This Row],[D^3]]</f>
        <v>5.4848778612375613E-3</v>
      </c>
      <c r="H189" s="13">
        <f ca="1">Fulltable[[#This Row],[Forecast]]*(1+AVERAGE(cform[faster (-ve) /
slower (+ve)]))</f>
        <v>5.6786137354570988E-3</v>
      </c>
      <c r="I189" s="13" t="e">
        <f>IF(ISNUMBER(VLOOKUP(Fulltable[[#This Row],[Distance]], Predict[[#All],[Distance (km)]:[Time on current form]], 2, FALSE)), VLOOKUP(Fulltable[[#This Row],[Distance]], Predict[[#All],[Distance (km)]:[Time on current form]], 2, FALSE), NA())</f>
        <v>#N/A</v>
      </c>
      <c r="J189" s="13" t="e">
        <f>IF(ISNUMBER(VLOOKUP(Fulltable[[#This Row],[Distance]], Predict[[#All],[Distance (km)]:[Time on current form]], 3, FALSE)), VLOOKUP(Fulltable[[#This Row],[Distance]], Predict[[#All],[Distance (km)]:[Time on current form]], 3, FALSE), NA())</f>
        <v>#N/A</v>
      </c>
    </row>
    <row r="190" spans="1:10" x14ac:dyDescent="0.25">
      <c r="A190" s="1">
        <v>1.88</v>
      </c>
      <c r="B190" s="2">
        <f>Fulltable[[#This Row],[Distance]]^2</f>
        <v>3.5343999999999998</v>
      </c>
      <c r="C190">
        <f>Fulltable[[#This Row],[Distance]]^3</f>
        <v>6.644671999999999</v>
      </c>
      <c r="D190">
        <f>Fulltable[[#This Row],[Distance]]^4</f>
        <v>12.491983359999999</v>
      </c>
      <c r="E190">
        <f>Fulltable[[#This Row],[Distance]]^5</f>
        <v>23.484928716799995</v>
      </c>
      <c r="F190" s="13" t="e">
        <f>IF(ISNUMBER(VLOOKUP(Fulltable[[#This Row],[Distance]], PBmetric[[Distance (km)]:[PB (hh:mm:ss)]], 6, FALSE)), VLOOKUP(Fulltable[[#This Row],[Distance]], PBmetric[[Distance (km)]:[PB (hh:mm:ss)]], 6, FALSE), NA())</f>
        <v>#N/A</v>
      </c>
      <c r="G190" s="13">
        <f ca="1">$Q$4+$P$4*Fulltable[[#This Row],[Distance]]+$O$4*Fulltable[[#This Row],[D^2]]+$N$4*Fulltable[[#This Row],[D^3]]</f>
        <v>5.5145535944706413E-3</v>
      </c>
      <c r="H190" s="13">
        <f ca="1">Fulltable[[#This Row],[Forecast]]*(1+AVERAGE(cform[faster (-ve) /
slower (+ve)]))</f>
        <v>5.7093376696285532E-3</v>
      </c>
      <c r="I190" s="13" t="e">
        <f>IF(ISNUMBER(VLOOKUP(Fulltable[[#This Row],[Distance]], Predict[[#All],[Distance (km)]:[Time on current form]], 2, FALSE)), VLOOKUP(Fulltable[[#This Row],[Distance]], Predict[[#All],[Distance (km)]:[Time on current form]], 2, FALSE), NA())</f>
        <v>#N/A</v>
      </c>
      <c r="J190" s="13" t="e">
        <f>IF(ISNUMBER(VLOOKUP(Fulltable[[#This Row],[Distance]], Predict[[#All],[Distance (km)]:[Time on current form]], 3, FALSE)), VLOOKUP(Fulltable[[#This Row],[Distance]], Predict[[#All],[Distance (km)]:[Time on current form]], 3, FALSE), NA())</f>
        <v>#N/A</v>
      </c>
    </row>
    <row r="191" spans="1:10" x14ac:dyDescent="0.25">
      <c r="A191" s="1">
        <v>1.89</v>
      </c>
      <c r="B191" s="2">
        <f>Fulltable[[#This Row],[Distance]]^2</f>
        <v>3.5720999999999998</v>
      </c>
      <c r="C191">
        <f>Fulltable[[#This Row],[Distance]]^3</f>
        <v>6.7512689999999997</v>
      </c>
      <c r="D191">
        <f>Fulltable[[#This Row],[Distance]]^4</f>
        <v>12.759898409999998</v>
      </c>
      <c r="E191">
        <f>Fulltable[[#This Row],[Distance]]^5</f>
        <v>24.116207994899995</v>
      </c>
      <c r="F191" s="13" t="e">
        <f>IF(ISNUMBER(VLOOKUP(Fulltable[[#This Row],[Distance]], PBmetric[[Distance (km)]:[PB (hh:mm:ss)]], 6, FALSE)), VLOOKUP(Fulltable[[#This Row],[Distance]], PBmetric[[Distance (km)]:[PB (hh:mm:ss)]], 6, FALSE), NA())</f>
        <v>#N/A</v>
      </c>
      <c r="G191" s="13">
        <f ca="1">$Q$4+$P$4*Fulltable[[#This Row],[Distance]]+$O$4*Fulltable[[#This Row],[D^2]]+$N$4*Fulltable[[#This Row],[D^3]]</f>
        <v>5.5442329939369246E-3</v>
      </c>
      <c r="H191" s="13">
        <f ca="1">Fulltable[[#This Row],[Forecast]]*(1+AVERAGE(cform[faster (-ve) /
slower (+ve)]))</f>
        <v>5.7400653995312431E-3</v>
      </c>
      <c r="I191" s="13" t="e">
        <f>IF(ISNUMBER(VLOOKUP(Fulltable[[#This Row],[Distance]], Predict[[#All],[Distance (km)]:[Time on current form]], 2, FALSE)), VLOOKUP(Fulltable[[#This Row],[Distance]], Predict[[#All],[Distance (km)]:[Time on current form]], 2, FALSE), NA())</f>
        <v>#N/A</v>
      </c>
      <c r="J191" s="13" t="e">
        <f>IF(ISNUMBER(VLOOKUP(Fulltable[[#This Row],[Distance]], Predict[[#All],[Distance (km)]:[Time on current form]], 3, FALSE)), VLOOKUP(Fulltable[[#This Row],[Distance]], Predict[[#All],[Distance (km)]:[Time on current form]], 3, FALSE), NA())</f>
        <v>#N/A</v>
      </c>
    </row>
    <row r="192" spans="1:10" x14ac:dyDescent="0.25">
      <c r="A192" s="1">
        <v>1.9</v>
      </c>
      <c r="B192" s="2">
        <f>Fulltable[[#This Row],[Distance]]^2</f>
        <v>3.61</v>
      </c>
      <c r="C192">
        <f>Fulltable[[#This Row],[Distance]]^3</f>
        <v>6.8589999999999991</v>
      </c>
      <c r="D192">
        <f>Fulltable[[#This Row],[Distance]]^4</f>
        <v>13.0321</v>
      </c>
      <c r="E192">
        <f>Fulltable[[#This Row],[Distance]]^5</f>
        <v>24.76099</v>
      </c>
      <c r="F192" s="13" t="e">
        <f>IF(ISNUMBER(VLOOKUP(Fulltable[[#This Row],[Distance]], PBmetric[[Distance (km)]:[PB (hh:mm:ss)]], 6, FALSE)), VLOOKUP(Fulltable[[#This Row],[Distance]], PBmetric[[Distance (km)]:[PB (hh:mm:ss)]], 6, FALSE), NA())</f>
        <v>#N/A</v>
      </c>
      <c r="G192" s="13">
        <f ca="1">$Q$4+$P$4*Fulltable[[#This Row],[Distance]]+$O$4*Fulltable[[#This Row],[D^2]]+$N$4*Fulltable[[#This Row],[D^3]]</f>
        <v>5.5739160596010046E-3</v>
      </c>
      <c r="H192" s="13">
        <f ca="1">Fulltable[[#This Row],[Forecast]]*(1+AVERAGE(cform[faster (-ve) /
slower (+ve)]))</f>
        <v>5.7707969251285128E-3</v>
      </c>
      <c r="I192" s="13" t="e">
        <f>IF(ISNUMBER(VLOOKUP(Fulltable[[#This Row],[Distance]], Predict[[#All],[Distance (km)]:[Time on current form]], 2, FALSE)), VLOOKUP(Fulltable[[#This Row],[Distance]], Predict[[#All],[Distance (km)]:[Time on current form]], 2, FALSE), NA())</f>
        <v>#N/A</v>
      </c>
      <c r="J192" s="13" t="e">
        <f>IF(ISNUMBER(VLOOKUP(Fulltable[[#This Row],[Distance]], Predict[[#All],[Distance (km)]:[Time on current form]], 3, FALSE)), VLOOKUP(Fulltable[[#This Row],[Distance]], Predict[[#All],[Distance (km)]:[Time on current form]], 3, FALSE), NA())</f>
        <v>#N/A</v>
      </c>
    </row>
    <row r="193" spans="1:10" x14ac:dyDescent="0.25">
      <c r="A193" s="1">
        <v>1.91</v>
      </c>
      <c r="B193" s="2">
        <f>Fulltable[[#This Row],[Distance]]^2</f>
        <v>3.6480999999999999</v>
      </c>
      <c r="C193">
        <f>Fulltable[[#This Row],[Distance]]^3</f>
        <v>6.9678709999999997</v>
      </c>
      <c r="D193">
        <f>Fulltable[[#This Row],[Distance]]^4</f>
        <v>13.308633609999999</v>
      </c>
      <c r="E193">
        <f>Fulltable[[#This Row],[Distance]]^5</f>
        <v>25.419490195099996</v>
      </c>
      <c r="F193" s="13" t="e">
        <f>IF(ISNUMBER(VLOOKUP(Fulltable[[#This Row],[Distance]], PBmetric[[Distance (km)]:[PB (hh:mm:ss)]], 6, FALSE)), VLOOKUP(Fulltable[[#This Row],[Distance]], PBmetric[[Distance (km)]:[PB (hh:mm:ss)]], 6, FALSE), NA())</f>
        <v>#N/A</v>
      </c>
      <c r="G193" s="13">
        <f ca="1">$Q$4+$P$4*Fulltable[[#This Row],[Distance]]+$O$4*Fulltable[[#This Row],[D^2]]+$N$4*Fulltable[[#This Row],[D^3]]</f>
        <v>5.6036027914274809E-3</v>
      </c>
      <c r="H193" s="13">
        <f ca="1">Fulltable[[#This Row],[Forecast]]*(1+AVERAGE(cform[faster (-ve) /
slower (+ve)]))</f>
        <v>5.801532246383711E-3</v>
      </c>
      <c r="I193" s="13" t="e">
        <f>IF(ISNUMBER(VLOOKUP(Fulltable[[#This Row],[Distance]], Predict[[#All],[Distance (km)]:[Time on current form]], 2, FALSE)), VLOOKUP(Fulltable[[#This Row],[Distance]], Predict[[#All],[Distance (km)]:[Time on current form]], 2, FALSE), NA())</f>
        <v>#N/A</v>
      </c>
      <c r="J193" s="13" t="e">
        <f>IF(ISNUMBER(VLOOKUP(Fulltable[[#This Row],[Distance]], Predict[[#All],[Distance (km)]:[Time on current form]], 3, FALSE)), VLOOKUP(Fulltable[[#This Row],[Distance]], Predict[[#All],[Distance (km)]:[Time on current form]], 3, FALSE), NA())</f>
        <v>#N/A</v>
      </c>
    </row>
    <row r="194" spans="1:10" x14ac:dyDescent="0.25">
      <c r="A194" s="1">
        <v>1.92</v>
      </c>
      <c r="B194" s="2">
        <f>Fulltable[[#This Row],[Distance]]^2</f>
        <v>3.6863999999999999</v>
      </c>
      <c r="C194">
        <f>Fulltable[[#This Row],[Distance]]^3</f>
        <v>7.0778879999999997</v>
      </c>
      <c r="D194">
        <f>Fulltable[[#This Row],[Distance]]^4</f>
        <v>13.58954496</v>
      </c>
      <c r="E194">
        <f>Fulltable[[#This Row],[Distance]]^5</f>
        <v>26.091926323199999</v>
      </c>
      <c r="F194" s="13" t="e">
        <f>IF(ISNUMBER(VLOOKUP(Fulltable[[#This Row],[Distance]], PBmetric[[Distance (km)]:[PB (hh:mm:ss)]], 6, FALSE)), VLOOKUP(Fulltable[[#This Row],[Distance]], PBmetric[[Distance (km)]:[PB (hh:mm:ss)]], 6, FALSE), NA())</f>
        <v>#N/A</v>
      </c>
      <c r="G194" s="13">
        <f ca="1">$Q$4+$P$4*Fulltable[[#This Row],[Distance]]+$O$4*Fulltable[[#This Row],[D^2]]+$N$4*Fulltable[[#This Row],[D^3]]</f>
        <v>5.6332931893809477E-3</v>
      </c>
      <c r="H194" s="13">
        <f ca="1">Fulltable[[#This Row],[Forecast]]*(1+AVERAGE(cform[faster (-ve) /
slower (+ve)]))</f>
        <v>5.8322713632601806E-3</v>
      </c>
      <c r="I194" s="13" t="e">
        <f>IF(ISNUMBER(VLOOKUP(Fulltable[[#This Row],[Distance]], Predict[[#All],[Distance (km)]:[Time on current form]], 2, FALSE)), VLOOKUP(Fulltable[[#This Row],[Distance]], Predict[[#All],[Distance (km)]:[Time on current form]], 2, FALSE), NA())</f>
        <v>#N/A</v>
      </c>
      <c r="J194" s="13" t="e">
        <f>IF(ISNUMBER(VLOOKUP(Fulltable[[#This Row],[Distance]], Predict[[#All],[Distance (km)]:[Time on current form]], 3, FALSE)), VLOOKUP(Fulltable[[#This Row],[Distance]], Predict[[#All],[Distance (km)]:[Time on current form]], 3, FALSE), NA())</f>
        <v>#N/A</v>
      </c>
    </row>
    <row r="195" spans="1:10" x14ac:dyDescent="0.25">
      <c r="A195" s="1">
        <v>1.93</v>
      </c>
      <c r="B195" s="2">
        <f>Fulltable[[#This Row],[Distance]]^2</f>
        <v>3.7248999999999999</v>
      </c>
      <c r="C195">
        <f>Fulltable[[#This Row],[Distance]]^3</f>
        <v>7.1890569999999991</v>
      </c>
      <c r="D195">
        <f>Fulltable[[#This Row],[Distance]]^4</f>
        <v>13.874880009999998</v>
      </c>
      <c r="E195">
        <f>Fulltable[[#This Row],[Distance]]^5</f>
        <v>26.778518419299996</v>
      </c>
      <c r="F195" s="13" t="e">
        <f>IF(ISNUMBER(VLOOKUP(Fulltable[[#This Row],[Distance]], PBmetric[[Distance (km)]:[PB (hh:mm:ss)]], 6, FALSE)), VLOOKUP(Fulltable[[#This Row],[Distance]], PBmetric[[Distance (km)]:[PB (hh:mm:ss)]], 6, FALSE), NA())</f>
        <v>#N/A</v>
      </c>
      <c r="G195" s="13">
        <f ca="1">$Q$4+$P$4*Fulltable[[#This Row],[Distance]]+$O$4*Fulltable[[#This Row],[D^2]]+$N$4*Fulltable[[#This Row],[D^3]]</f>
        <v>5.6629872534260037E-3</v>
      </c>
      <c r="H195" s="13">
        <f ca="1">Fulltable[[#This Row],[Forecast]]*(1+AVERAGE(cform[faster (-ve) /
slower (+ve)]))</f>
        <v>5.8630142757212711E-3</v>
      </c>
      <c r="I195" s="13" t="e">
        <f>IF(ISNUMBER(VLOOKUP(Fulltable[[#This Row],[Distance]], Predict[[#All],[Distance (km)]:[Time on current form]], 2, FALSE)), VLOOKUP(Fulltable[[#This Row],[Distance]], Predict[[#All],[Distance (km)]:[Time on current form]], 2, FALSE), NA())</f>
        <v>#N/A</v>
      </c>
      <c r="J195" s="13" t="e">
        <f>IF(ISNUMBER(VLOOKUP(Fulltable[[#This Row],[Distance]], Predict[[#All],[Distance (km)]:[Time on current form]], 3, FALSE)), VLOOKUP(Fulltable[[#This Row],[Distance]], Predict[[#All],[Distance (km)]:[Time on current form]], 3, FALSE), NA())</f>
        <v>#N/A</v>
      </c>
    </row>
    <row r="196" spans="1:10" x14ac:dyDescent="0.25">
      <c r="A196" s="1">
        <v>1.94</v>
      </c>
      <c r="B196" s="2">
        <f>Fulltable[[#This Row],[Distance]]^2</f>
        <v>3.7635999999999998</v>
      </c>
      <c r="C196">
        <f>Fulltable[[#This Row],[Distance]]^3</f>
        <v>7.3013839999999997</v>
      </c>
      <c r="D196">
        <f>Fulltable[[#This Row],[Distance]]^4</f>
        <v>14.164684959999999</v>
      </c>
      <c r="E196">
        <f>Fulltable[[#This Row],[Distance]]^5</f>
        <v>27.479488822399997</v>
      </c>
      <c r="F196" s="13" t="e">
        <f>IF(ISNUMBER(VLOOKUP(Fulltable[[#This Row],[Distance]], PBmetric[[Distance (km)]:[PB (hh:mm:ss)]], 6, FALSE)), VLOOKUP(Fulltable[[#This Row],[Distance]], PBmetric[[Distance (km)]:[PB (hh:mm:ss)]], 6, FALSE), NA())</f>
        <v>#N/A</v>
      </c>
      <c r="G196" s="13">
        <f ca="1">$Q$4+$P$4*Fulltable[[#This Row],[Distance]]+$O$4*Fulltable[[#This Row],[D^2]]+$N$4*Fulltable[[#This Row],[D^3]]</f>
        <v>5.692684983527244E-3</v>
      </c>
      <c r="H196" s="13">
        <f ca="1">Fulltable[[#This Row],[Forecast]]*(1+AVERAGE(cform[faster (-ve) /
slower (+ve)]))</f>
        <v>5.893760983730326E-3</v>
      </c>
      <c r="I196" s="13" t="e">
        <f>IF(ISNUMBER(VLOOKUP(Fulltable[[#This Row],[Distance]], Predict[[#All],[Distance (km)]:[Time on current form]], 2, FALSE)), VLOOKUP(Fulltable[[#This Row],[Distance]], Predict[[#All],[Distance (km)]:[Time on current form]], 2, FALSE), NA())</f>
        <v>#N/A</v>
      </c>
      <c r="J196" s="13" t="e">
        <f>IF(ISNUMBER(VLOOKUP(Fulltable[[#This Row],[Distance]], Predict[[#All],[Distance (km)]:[Time on current form]], 3, FALSE)), VLOOKUP(Fulltable[[#This Row],[Distance]], Predict[[#All],[Distance (km)]:[Time on current form]], 3, FALSE), NA())</f>
        <v>#N/A</v>
      </c>
    </row>
    <row r="197" spans="1:10" x14ac:dyDescent="0.25">
      <c r="A197" s="1">
        <v>1.95</v>
      </c>
      <c r="B197" s="2">
        <f>Fulltable[[#This Row],[Distance]]^2</f>
        <v>3.8024999999999998</v>
      </c>
      <c r="C197">
        <f>Fulltable[[#This Row],[Distance]]^3</f>
        <v>7.4148749999999994</v>
      </c>
      <c r="D197">
        <f>Fulltable[[#This Row],[Distance]]^4</f>
        <v>14.459006249999998</v>
      </c>
      <c r="E197">
        <f>Fulltable[[#This Row],[Distance]]^5</f>
        <v>28.195062187499996</v>
      </c>
      <c r="F197" s="13" t="e">
        <f>IF(ISNUMBER(VLOOKUP(Fulltable[[#This Row],[Distance]], PBmetric[[Distance (km)]:[PB (hh:mm:ss)]], 6, FALSE)), VLOOKUP(Fulltable[[#This Row],[Distance]], PBmetric[[Distance (km)]:[PB (hh:mm:ss)]], 6, FALSE), NA())</f>
        <v>#N/A</v>
      </c>
      <c r="G197" s="13">
        <f ca="1">$Q$4+$P$4*Fulltable[[#This Row],[Distance]]+$O$4*Fulltable[[#This Row],[D^2]]+$N$4*Fulltable[[#This Row],[D^3]]</f>
        <v>5.7223863796492655E-3</v>
      </c>
      <c r="H197" s="13">
        <f ca="1">Fulltable[[#This Row],[Forecast]]*(1+AVERAGE(cform[faster (-ve) /
slower (+ve)]))</f>
        <v>5.9245114872506924E-3</v>
      </c>
      <c r="I197" s="13" t="e">
        <f>IF(ISNUMBER(VLOOKUP(Fulltable[[#This Row],[Distance]], Predict[[#All],[Distance (km)]:[Time on current form]], 2, FALSE)), VLOOKUP(Fulltable[[#This Row],[Distance]], Predict[[#All],[Distance (km)]:[Time on current form]], 2, FALSE), NA())</f>
        <v>#N/A</v>
      </c>
      <c r="J197" s="13" t="e">
        <f>IF(ISNUMBER(VLOOKUP(Fulltable[[#This Row],[Distance]], Predict[[#All],[Distance (km)]:[Time on current form]], 3, FALSE)), VLOOKUP(Fulltable[[#This Row],[Distance]], Predict[[#All],[Distance (km)]:[Time on current form]], 3, FALSE), NA())</f>
        <v>#N/A</v>
      </c>
    </row>
    <row r="198" spans="1:10" x14ac:dyDescent="0.25">
      <c r="A198" s="1">
        <v>1.96</v>
      </c>
      <c r="B198" s="2">
        <f>Fulltable[[#This Row],[Distance]]^2</f>
        <v>3.8415999999999997</v>
      </c>
      <c r="C198">
        <f>Fulltable[[#This Row],[Distance]]^3</f>
        <v>7.5295359999999993</v>
      </c>
      <c r="D198">
        <f>Fulltable[[#This Row],[Distance]]^4</f>
        <v>14.757890559999998</v>
      </c>
      <c r="E198">
        <f>Fulltable[[#This Row],[Distance]]^5</f>
        <v>28.925465497599994</v>
      </c>
      <c r="F198" s="13" t="e">
        <f>IF(ISNUMBER(VLOOKUP(Fulltable[[#This Row],[Distance]], PBmetric[[Distance (km)]:[PB (hh:mm:ss)]], 6, FALSE)), VLOOKUP(Fulltable[[#This Row],[Distance]], PBmetric[[Distance (km)]:[PB (hh:mm:ss)]], 6, FALSE), NA())</f>
        <v>#N/A</v>
      </c>
      <c r="G198" s="13">
        <f ca="1">$Q$4+$P$4*Fulltable[[#This Row],[Distance]]+$O$4*Fulltable[[#This Row],[D^2]]+$N$4*Fulltable[[#This Row],[D^3]]</f>
        <v>5.7520914417566659E-3</v>
      </c>
      <c r="H198" s="13">
        <f ca="1">Fulltable[[#This Row],[Forecast]]*(1+AVERAGE(cform[faster (-ve) /
slower (+ve)]))</f>
        <v>5.9552657862457165E-3</v>
      </c>
      <c r="I198" s="13" t="e">
        <f>IF(ISNUMBER(VLOOKUP(Fulltable[[#This Row],[Distance]], Predict[[#All],[Distance (km)]:[Time on current form]], 2, FALSE)), VLOOKUP(Fulltable[[#This Row],[Distance]], Predict[[#All],[Distance (km)]:[Time on current form]], 2, FALSE), NA())</f>
        <v>#N/A</v>
      </c>
      <c r="J198" s="13" t="e">
        <f>IF(ISNUMBER(VLOOKUP(Fulltable[[#This Row],[Distance]], Predict[[#All],[Distance (km)]:[Time on current form]], 3, FALSE)), VLOOKUP(Fulltable[[#This Row],[Distance]], Predict[[#All],[Distance (km)]:[Time on current form]], 3, FALSE), NA())</f>
        <v>#N/A</v>
      </c>
    </row>
    <row r="199" spans="1:10" x14ac:dyDescent="0.25">
      <c r="A199" s="1">
        <v>1.97</v>
      </c>
      <c r="B199" s="2">
        <f>Fulltable[[#This Row],[Distance]]^2</f>
        <v>3.8809</v>
      </c>
      <c r="C199">
        <f>Fulltable[[#This Row],[Distance]]^3</f>
        <v>7.6453730000000002</v>
      </c>
      <c r="D199">
        <f>Fulltable[[#This Row],[Distance]]^4</f>
        <v>15.06138481</v>
      </c>
      <c r="E199">
        <f>Fulltable[[#This Row],[Distance]]^5</f>
        <v>29.670928075700001</v>
      </c>
      <c r="F199" s="13" t="e">
        <f>IF(ISNUMBER(VLOOKUP(Fulltable[[#This Row],[Distance]], PBmetric[[Distance (km)]:[PB (hh:mm:ss)]], 6, FALSE)), VLOOKUP(Fulltable[[#This Row],[Distance]], PBmetric[[Distance (km)]:[PB (hh:mm:ss)]], 6, FALSE), NA())</f>
        <v>#N/A</v>
      </c>
      <c r="G199" s="13">
        <f ca="1">$Q$4+$P$4*Fulltable[[#This Row],[Distance]]+$O$4*Fulltable[[#This Row],[D^2]]+$N$4*Fulltable[[#This Row],[D^3]]</f>
        <v>5.7818001698140414E-3</v>
      </c>
      <c r="H199" s="13">
        <f ca="1">Fulltable[[#This Row],[Forecast]]*(1+AVERAGE(cform[faster (-ve) /
slower (+ve)]))</f>
        <v>5.9860238806787452E-3</v>
      </c>
      <c r="I199" s="13" t="e">
        <f>IF(ISNUMBER(VLOOKUP(Fulltable[[#This Row],[Distance]], Predict[[#All],[Distance (km)]:[Time on current form]], 2, FALSE)), VLOOKUP(Fulltable[[#This Row],[Distance]], Predict[[#All],[Distance (km)]:[Time on current form]], 2, FALSE), NA())</f>
        <v>#N/A</v>
      </c>
      <c r="J199" s="13" t="e">
        <f>IF(ISNUMBER(VLOOKUP(Fulltable[[#This Row],[Distance]], Predict[[#All],[Distance (km)]:[Time on current form]], 3, FALSE)), VLOOKUP(Fulltable[[#This Row],[Distance]], Predict[[#All],[Distance (km)]:[Time on current form]], 3, FALSE), NA())</f>
        <v>#N/A</v>
      </c>
    </row>
    <row r="200" spans="1:10" x14ac:dyDescent="0.25">
      <c r="A200" s="1">
        <v>1.98</v>
      </c>
      <c r="B200" s="2">
        <f>Fulltable[[#This Row],[Distance]]^2</f>
        <v>3.9203999999999999</v>
      </c>
      <c r="C200">
        <f>Fulltable[[#This Row],[Distance]]^3</f>
        <v>7.7623919999999993</v>
      </c>
      <c r="D200">
        <f>Fulltable[[#This Row],[Distance]]^4</f>
        <v>15.369536159999999</v>
      </c>
      <c r="E200">
        <f>Fulltable[[#This Row],[Distance]]^5</f>
        <v>30.431681596799997</v>
      </c>
      <c r="F200" s="13" t="e">
        <f>IF(ISNUMBER(VLOOKUP(Fulltable[[#This Row],[Distance]], PBmetric[[Distance (km)]:[PB (hh:mm:ss)]], 6, FALSE)), VLOOKUP(Fulltable[[#This Row],[Distance]], PBmetric[[Distance (km)]:[PB (hh:mm:ss)]], 6, FALSE), NA())</f>
        <v>#N/A</v>
      </c>
      <c r="G200" s="13">
        <f ca="1">$Q$4+$P$4*Fulltable[[#This Row],[Distance]]+$O$4*Fulltable[[#This Row],[D^2]]+$N$4*Fulltable[[#This Row],[D^3]]</f>
        <v>5.8115125637859888E-3</v>
      </c>
      <c r="H200" s="13">
        <f ca="1">Fulltable[[#This Row],[Forecast]]*(1+AVERAGE(cform[faster (-ve) /
slower (+ve)]))</f>
        <v>6.016785770513124E-3</v>
      </c>
      <c r="I200" s="13" t="e">
        <f>IF(ISNUMBER(VLOOKUP(Fulltable[[#This Row],[Distance]], Predict[[#All],[Distance (km)]:[Time on current form]], 2, FALSE)), VLOOKUP(Fulltable[[#This Row],[Distance]], Predict[[#All],[Distance (km)]:[Time on current form]], 2, FALSE), NA())</f>
        <v>#N/A</v>
      </c>
      <c r="J200" s="13" t="e">
        <f>IF(ISNUMBER(VLOOKUP(Fulltable[[#This Row],[Distance]], Predict[[#All],[Distance (km)]:[Time on current form]], 3, FALSE)), VLOOKUP(Fulltable[[#This Row],[Distance]], Predict[[#All],[Distance (km)]:[Time on current form]], 3, FALSE), NA())</f>
        <v>#N/A</v>
      </c>
    </row>
    <row r="201" spans="1:10" x14ac:dyDescent="0.25">
      <c r="A201" s="1">
        <v>1.99</v>
      </c>
      <c r="B201" s="2">
        <f>Fulltable[[#This Row],[Distance]]^2</f>
        <v>3.9601000000000002</v>
      </c>
      <c r="C201">
        <f>Fulltable[[#This Row],[Distance]]^3</f>
        <v>7.8805990000000001</v>
      </c>
      <c r="D201">
        <f>Fulltable[[#This Row],[Distance]]^4</f>
        <v>15.682392010000001</v>
      </c>
      <c r="E201">
        <f>Fulltable[[#This Row],[Distance]]^5</f>
        <v>31.207960099900003</v>
      </c>
      <c r="F201" s="13" t="e">
        <f>IF(ISNUMBER(VLOOKUP(Fulltable[[#This Row],[Distance]], PBmetric[[Distance (km)]:[PB (hh:mm:ss)]], 6, FALSE)), VLOOKUP(Fulltable[[#This Row],[Distance]], PBmetric[[Distance (km)]:[PB (hh:mm:ss)]], 6, FALSE), NA())</f>
        <v>#N/A</v>
      </c>
      <c r="G201" s="13">
        <f ca="1">$Q$4+$P$4*Fulltable[[#This Row],[Distance]]+$O$4*Fulltable[[#This Row],[D^2]]+$N$4*Fulltable[[#This Row],[D^3]]</f>
        <v>5.8412286236371033E-3</v>
      </c>
      <c r="H201" s="13">
        <f ca="1">Fulltable[[#This Row],[Forecast]]*(1+AVERAGE(cform[faster (-ve) /
slower (+ve)]))</f>
        <v>6.047551455712198E-3</v>
      </c>
      <c r="I201" s="13" t="e">
        <f>IF(ISNUMBER(VLOOKUP(Fulltable[[#This Row],[Distance]], Predict[[#All],[Distance (km)]:[Time on current form]], 2, FALSE)), VLOOKUP(Fulltable[[#This Row],[Distance]], Predict[[#All],[Distance (km)]:[Time on current form]], 2, FALSE), NA())</f>
        <v>#N/A</v>
      </c>
      <c r="J201" s="13" t="e">
        <f>IF(ISNUMBER(VLOOKUP(Fulltable[[#This Row],[Distance]], Predict[[#All],[Distance (km)]:[Time on current form]], 3, FALSE)), VLOOKUP(Fulltable[[#This Row],[Distance]], Predict[[#All],[Distance (km)]:[Time on current form]], 3, FALSE), NA())</f>
        <v>#N/A</v>
      </c>
    </row>
    <row r="202" spans="1:10" x14ac:dyDescent="0.25">
      <c r="A202" s="1">
        <v>2</v>
      </c>
      <c r="B202" s="2">
        <f>Fulltable[[#This Row],[Distance]]^2</f>
        <v>4</v>
      </c>
      <c r="C202">
        <f>Fulltable[[#This Row],[Distance]]^3</f>
        <v>8</v>
      </c>
      <c r="D202">
        <f>Fulltable[[#This Row],[Distance]]^4</f>
        <v>16</v>
      </c>
      <c r="E202">
        <f>Fulltable[[#This Row],[Distance]]^5</f>
        <v>32</v>
      </c>
      <c r="F202" s="13" t="e">
        <f>IF(ISNUMBER(VLOOKUP(Fulltable[[#This Row],[Distance]], PBmetric[[Distance (km)]:[PB (hh:mm:ss)]], 6, FALSE)), VLOOKUP(Fulltable[[#This Row],[Distance]], PBmetric[[Distance (km)]:[PB (hh:mm:ss)]], 6, FALSE), NA())</f>
        <v>#N/A</v>
      </c>
      <c r="G202" s="13">
        <f ca="1">$Q$4+$P$4*Fulltable[[#This Row],[Distance]]+$O$4*Fulltable[[#This Row],[D^2]]+$N$4*Fulltable[[#This Row],[D^3]]</f>
        <v>5.8709483493319843E-3</v>
      </c>
      <c r="H202" s="13">
        <f ca="1">Fulltable[[#This Row],[Forecast]]*(1+AVERAGE(cform[faster (-ve) /
slower (+ve)]))</f>
        <v>6.0783209362393151E-3</v>
      </c>
      <c r="I202" s="13" t="e">
        <f>IF(ISNUMBER(VLOOKUP(Fulltable[[#This Row],[Distance]], Predict[[#All],[Distance (km)]:[Time on current form]], 2, FALSE)), VLOOKUP(Fulltable[[#This Row],[Distance]], Predict[[#All],[Distance (km)]:[Time on current form]], 2, FALSE), NA())</f>
        <v>#N/A</v>
      </c>
      <c r="J202" s="13" t="e">
        <f>IF(ISNUMBER(VLOOKUP(Fulltable[[#This Row],[Distance]], Predict[[#All],[Distance (km)]:[Time on current form]], 3, FALSE)), VLOOKUP(Fulltable[[#This Row],[Distance]], Predict[[#All],[Distance (km)]:[Time on current form]], 3, FALSE), NA())</f>
        <v>#N/A</v>
      </c>
    </row>
    <row r="203" spans="1:10" x14ac:dyDescent="0.25">
      <c r="A203" s="1">
        <v>2.0099999999999998</v>
      </c>
      <c r="B203" s="2">
        <f>Fulltable[[#This Row],[Distance]]^2</f>
        <v>4.0400999999999989</v>
      </c>
      <c r="C203">
        <f>Fulltable[[#This Row],[Distance]]^3</f>
        <v>8.1206009999999971</v>
      </c>
      <c r="D203">
        <f>Fulltable[[#This Row],[Distance]]^4</f>
        <v>16.32240800999999</v>
      </c>
      <c r="E203">
        <f>Fulltable[[#This Row],[Distance]]^5</f>
        <v>32.808040100099973</v>
      </c>
      <c r="F203" s="13" t="e">
        <f>IF(ISNUMBER(VLOOKUP(Fulltable[[#This Row],[Distance]], PBmetric[[Distance (km)]:[PB (hh:mm:ss)]], 6, FALSE)), VLOOKUP(Fulltable[[#This Row],[Distance]], PBmetric[[Distance (km)]:[PB (hh:mm:ss)]], 6, FALSE), NA())</f>
        <v>#N/A</v>
      </c>
      <c r="G203" s="13">
        <f ca="1">$Q$4+$P$4*Fulltable[[#This Row],[Distance]]+$O$4*Fulltable[[#This Row],[D^2]]+$N$4*Fulltable[[#This Row],[D^3]]</f>
        <v>5.9006717408352253E-3</v>
      </c>
      <c r="H203" s="13">
        <f ca="1">Fulltable[[#This Row],[Forecast]]*(1+AVERAGE(cform[faster (-ve) /
slower (+ve)]))</f>
        <v>6.1090942120578199E-3</v>
      </c>
      <c r="I203" s="13" t="e">
        <f>IF(ISNUMBER(VLOOKUP(Fulltable[[#This Row],[Distance]], Predict[[#All],[Distance (km)]:[Time on current form]], 2, FALSE)), VLOOKUP(Fulltable[[#This Row],[Distance]], Predict[[#All],[Distance (km)]:[Time on current form]], 2, FALSE), NA())</f>
        <v>#N/A</v>
      </c>
      <c r="J203" s="13" t="e">
        <f>IF(ISNUMBER(VLOOKUP(Fulltable[[#This Row],[Distance]], Predict[[#All],[Distance (km)]:[Time on current form]], 3, FALSE)), VLOOKUP(Fulltable[[#This Row],[Distance]], Predict[[#All],[Distance (km)]:[Time on current form]], 3, FALSE), NA())</f>
        <v>#N/A</v>
      </c>
    </row>
    <row r="204" spans="1:10" x14ac:dyDescent="0.25">
      <c r="A204" s="1">
        <v>2.02</v>
      </c>
      <c r="B204" s="2">
        <f>Fulltable[[#This Row],[Distance]]^2</f>
        <v>4.0804</v>
      </c>
      <c r="C204">
        <f>Fulltable[[#This Row],[Distance]]^3</f>
        <v>8.2424079999999993</v>
      </c>
      <c r="D204">
        <f>Fulltable[[#This Row],[Distance]]^4</f>
        <v>16.64966416</v>
      </c>
      <c r="E204">
        <f>Fulltable[[#This Row],[Distance]]^5</f>
        <v>33.632321603199998</v>
      </c>
      <c r="F204" s="13" t="e">
        <f>IF(ISNUMBER(VLOOKUP(Fulltable[[#This Row],[Distance]], PBmetric[[Distance (km)]:[PB (hh:mm:ss)]], 6, FALSE)), VLOOKUP(Fulltable[[#This Row],[Distance]], PBmetric[[Distance (km)]:[PB (hh:mm:ss)]], 6, FALSE), NA())</f>
        <v>#N/A</v>
      </c>
      <c r="G204" s="13">
        <f ca="1">$Q$4+$P$4*Fulltable[[#This Row],[Distance]]+$O$4*Fulltable[[#This Row],[D^2]]+$N$4*Fulltable[[#This Row],[D^3]]</f>
        <v>5.9303987981114258E-3</v>
      </c>
      <c r="H204" s="13">
        <f ca="1">Fulltable[[#This Row],[Forecast]]*(1+AVERAGE(cform[faster (-ve) /
slower (+ve)]))</f>
        <v>6.1398712831310601E-3</v>
      </c>
      <c r="I204" s="13" t="e">
        <f>IF(ISNUMBER(VLOOKUP(Fulltable[[#This Row],[Distance]], Predict[[#All],[Distance (km)]:[Time on current form]], 2, FALSE)), VLOOKUP(Fulltable[[#This Row],[Distance]], Predict[[#All],[Distance (km)]:[Time on current form]], 2, FALSE), NA())</f>
        <v>#N/A</v>
      </c>
      <c r="J204" s="13" t="e">
        <f>IF(ISNUMBER(VLOOKUP(Fulltable[[#This Row],[Distance]], Predict[[#All],[Distance (km)]:[Time on current form]], 3, FALSE)), VLOOKUP(Fulltable[[#This Row],[Distance]], Predict[[#All],[Distance (km)]:[Time on current form]], 3, FALSE), NA())</f>
        <v>#N/A</v>
      </c>
    </row>
    <row r="205" spans="1:10" x14ac:dyDescent="0.25">
      <c r="A205" s="1">
        <v>2.0299999999999998</v>
      </c>
      <c r="B205" s="2">
        <f>Fulltable[[#This Row],[Distance]]^2</f>
        <v>4.1208999999999989</v>
      </c>
      <c r="C205">
        <f>Fulltable[[#This Row],[Distance]]^3</f>
        <v>8.3654269999999968</v>
      </c>
      <c r="D205">
        <f>Fulltable[[#This Row],[Distance]]^4</f>
        <v>16.981816809999991</v>
      </c>
      <c r="E205">
        <f>Fulltable[[#This Row],[Distance]]^5</f>
        <v>34.473088124299977</v>
      </c>
      <c r="F205" s="13" t="e">
        <f>IF(ISNUMBER(VLOOKUP(Fulltable[[#This Row],[Distance]], PBmetric[[Distance (km)]:[PB (hh:mm:ss)]], 6, FALSE)), VLOOKUP(Fulltable[[#This Row],[Distance]], PBmetric[[Distance (km)]:[PB (hh:mm:ss)]], 6, FALSE), NA())</f>
        <v>#N/A</v>
      </c>
      <c r="G205" s="13">
        <f ca="1">$Q$4+$P$4*Fulltable[[#This Row],[Distance]]+$O$4*Fulltable[[#This Row],[D^2]]+$N$4*Fulltable[[#This Row],[D^3]]</f>
        <v>5.960129521125181E-3</v>
      </c>
      <c r="H205" s="13">
        <f ca="1">Fulltable[[#This Row],[Forecast]]*(1+AVERAGE(cform[faster (-ve) /
slower (+ve)]))</f>
        <v>6.170652149422382E-3</v>
      </c>
      <c r="I205" s="13" t="e">
        <f>IF(ISNUMBER(VLOOKUP(Fulltable[[#This Row],[Distance]], Predict[[#All],[Distance (km)]:[Time on current form]], 2, FALSE)), VLOOKUP(Fulltable[[#This Row],[Distance]], Predict[[#All],[Distance (km)]:[Time on current form]], 2, FALSE), NA())</f>
        <v>#N/A</v>
      </c>
      <c r="J205" s="13" t="e">
        <f>IF(ISNUMBER(VLOOKUP(Fulltable[[#This Row],[Distance]], Predict[[#All],[Distance (km)]:[Time on current form]], 3, FALSE)), VLOOKUP(Fulltable[[#This Row],[Distance]], Predict[[#All],[Distance (km)]:[Time on current form]], 3, FALSE), NA())</f>
        <v>#N/A</v>
      </c>
    </row>
    <row r="206" spans="1:10" x14ac:dyDescent="0.25">
      <c r="A206" s="1">
        <v>2.04</v>
      </c>
      <c r="B206" s="2">
        <f>Fulltable[[#This Row],[Distance]]^2</f>
        <v>4.1616</v>
      </c>
      <c r="C206">
        <f>Fulltable[[#This Row],[Distance]]^3</f>
        <v>8.4896639999999994</v>
      </c>
      <c r="D206">
        <f>Fulltable[[#This Row],[Distance]]^4</f>
        <v>17.31891456</v>
      </c>
      <c r="E206">
        <f>Fulltable[[#This Row],[Distance]]^5</f>
        <v>35.330585702400001</v>
      </c>
      <c r="F206" s="13" t="e">
        <f>IF(ISNUMBER(VLOOKUP(Fulltable[[#This Row],[Distance]], PBmetric[[Distance (km)]:[PB (hh:mm:ss)]], 6, FALSE)), VLOOKUP(Fulltable[[#This Row],[Distance]], PBmetric[[Distance (km)]:[PB (hh:mm:ss)]], 6, FALSE), NA())</f>
        <v>#N/A</v>
      </c>
      <c r="G206" s="13">
        <f ca="1">$Q$4+$P$4*Fulltable[[#This Row],[Distance]]+$O$4*Fulltable[[#This Row],[D^2]]+$N$4*Fulltable[[#This Row],[D^3]]</f>
        <v>5.9898639098410894E-3</v>
      </c>
      <c r="H206" s="13">
        <f ca="1">Fulltable[[#This Row],[Forecast]]*(1+AVERAGE(cform[faster (-ve) /
slower (+ve)]))</f>
        <v>6.2014368108951317E-3</v>
      </c>
      <c r="I206" s="13" t="e">
        <f>IF(ISNUMBER(VLOOKUP(Fulltable[[#This Row],[Distance]], Predict[[#All],[Distance (km)]:[Time on current form]], 2, FALSE)), VLOOKUP(Fulltable[[#This Row],[Distance]], Predict[[#All],[Distance (km)]:[Time on current form]], 2, FALSE), NA())</f>
        <v>#N/A</v>
      </c>
      <c r="J206" s="13" t="e">
        <f>IF(ISNUMBER(VLOOKUP(Fulltable[[#This Row],[Distance]], Predict[[#All],[Distance (km)]:[Time on current form]], 3, FALSE)), VLOOKUP(Fulltable[[#This Row],[Distance]], Predict[[#All],[Distance (km)]:[Time on current form]], 3, FALSE), NA())</f>
        <v>#N/A</v>
      </c>
    </row>
    <row r="207" spans="1:10" x14ac:dyDescent="0.25">
      <c r="A207" s="1">
        <v>2.0499999999999998</v>
      </c>
      <c r="B207" s="2">
        <f>Fulltable[[#This Row],[Distance]]^2</f>
        <v>4.2024999999999997</v>
      </c>
      <c r="C207">
        <f>Fulltable[[#This Row],[Distance]]^3</f>
        <v>8.615124999999999</v>
      </c>
      <c r="D207">
        <f>Fulltable[[#This Row],[Distance]]^4</f>
        <v>17.661006249999996</v>
      </c>
      <c r="E207">
        <f>Fulltable[[#This Row],[Distance]]^5</f>
        <v>36.205062812499989</v>
      </c>
      <c r="F207" s="13" t="e">
        <f>IF(ISNUMBER(VLOOKUP(Fulltable[[#This Row],[Distance]], PBmetric[[Distance (km)]:[PB (hh:mm:ss)]], 6, FALSE)), VLOOKUP(Fulltable[[#This Row],[Distance]], PBmetric[[Distance (km)]:[PB (hh:mm:ss)]], 6, FALSE), NA())</f>
        <v>#N/A</v>
      </c>
      <c r="G207" s="13">
        <f ca="1">$Q$4+$P$4*Fulltable[[#This Row],[Distance]]+$O$4*Fulltable[[#This Row],[D^2]]+$N$4*Fulltable[[#This Row],[D^3]]</f>
        <v>6.0196019642237437E-3</v>
      </c>
      <c r="H207" s="13">
        <f ca="1">Fulltable[[#This Row],[Forecast]]*(1+AVERAGE(cform[faster (-ve) /
slower (+ve)]))</f>
        <v>6.2322252675126519E-3</v>
      </c>
      <c r="I207" s="13" t="e">
        <f>IF(ISNUMBER(VLOOKUP(Fulltable[[#This Row],[Distance]], Predict[[#All],[Distance (km)]:[Time on current form]], 2, FALSE)), VLOOKUP(Fulltable[[#This Row],[Distance]], Predict[[#All],[Distance (km)]:[Time on current form]], 2, FALSE), NA())</f>
        <v>#N/A</v>
      </c>
      <c r="J207" s="13" t="e">
        <f>IF(ISNUMBER(VLOOKUP(Fulltable[[#This Row],[Distance]], Predict[[#All],[Distance (km)]:[Time on current form]], 3, FALSE)), VLOOKUP(Fulltable[[#This Row],[Distance]], Predict[[#All],[Distance (km)]:[Time on current form]], 3, FALSE), NA())</f>
        <v>#N/A</v>
      </c>
    </row>
    <row r="208" spans="1:10" x14ac:dyDescent="0.25">
      <c r="A208" s="1">
        <v>2.06</v>
      </c>
      <c r="B208" s="2">
        <f>Fulltable[[#This Row],[Distance]]^2</f>
        <v>4.2435999999999998</v>
      </c>
      <c r="C208">
        <f>Fulltable[[#This Row],[Distance]]^3</f>
        <v>8.741816</v>
      </c>
      <c r="D208">
        <f>Fulltable[[#This Row],[Distance]]^4</f>
        <v>18.008140959999999</v>
      </c>
      <c r="E208">
        <f>Fulltable[[#This Row],[Distance]]^5</f>
        <v>37.096770377599995</v>
      </c>
      <c r="F208" s="13" t="e">
        <f>IF(ISNUMBER(VLOOKUP(Fulltable[[#This Row],[Distance]], PBmetric[[Distance (km)]:[PB (hh:mm:ss)]], 6, FALSE)), VLOOKUP(Fulltable[[#This Row],[Distance]], PBmetric[[Distance (km)]:[PB (hh:mm:ss)]], 6, FALSE), NA())</f>
        <v>#N/A</v>
      </c>
      <c r="G208" s="13">
        <f ca="1">$Q$4+$P$4*Fulltable[[#This Row],[Distance]]+$O$4*Fulltable[[#This Row],[D^2]]+$N$4*Fulltable[[#This Row],[D^3]]</f>
        <v>6.049343684237745E-3</v>
      </c>
      <c r="H208" s="13">
        <f ca="1">Fulltable[[#This Row],[Forecast]]*(1+AVERAGE(cform[faster (-ve) /
slower (+ve)]))</f>
        <v>6.2630175192382939E-3</v>
      </c>
      <c r="I208" s="13" t="e">
        <f>IF(ISNUMBER(VLOOKUP(Fulltable[[#This Row],[Distance]], Predict[[#All],[Distance (km)]:[Time on current form]], 2, FALSE)), VLOOKUP(Fulltable[[#This Row],[Distance]], Predict[[#All],[Distance (km)]:[Time on current form]], 2, FALSE), NA())</f>
        <v>#N/A</v>
      </c>
      <c r="J208" s="13" t="e">
        <f>IF(ISNUMBER(VLOOKUP(Fulltable[[#This Row],[Distance]], Predict[[#All],[Distance (km)]:[Time on current form]], 3, FALSE)), VLOOKUP(Fulltable[[#This Row],[Distance]], Predict[[#All],[Distance (km)]:[Time on current form]], 3, FALSE), NA())</f>
        <v>#N/A</v>
      </c>
    </row>
    <row r="209" spans="1:10" x14ac:dyDescent="0.25">
      <c r="A209" s="1">
        <v>2.0699999999999998</v>
      </c>
      <c r="B209" s="2">
        <f>Fulltable[[#This Row],[Distance]]^2</f>
        <v>4.2848999999999995</v>
      </c>
      <c r="C209">
        <f>Fulltable[[#This Row],[Distance]]^3</f>
        <v>8.8697429999999979</v>
      </c>
      <c r="D209">
        <f>Fulltable[[#This Row],[Distance]]^4</f>
        <v>18.360368009999995</v>
      </c>
      <c r="E209">
        <f>Fulltable[[#This Row],[Distance]]^5</f>
        <v>38.005961780699984</v>
      </c>
      <c r="F209" s="13" t="e">
        <f>IF(ISNUMBER(VLOOKUP(Fulltable[[#This Row],[Distance]], PBmetric[[Distance (km)]:[PB (hh:mm:ss)]], 6, FALSE)), VLOOKUP(Fulltable[[#This Row],[Distance]], PBmetric[[Distance (km)]:[PB (hh:mm:ss)]], 6, FALSE), NA())</f>
        <v>#N/A</v>
      </c>
      <c r="G209" s="13">
        <f ca="1">$Q$4+$P$4*Fulltable[[#This Row],[Distance]]+$O$4*Fulltable[[#This Row],[D^2]]+$N$4*Fulltable[[#This Row],[D^3]]</f>
        <v>6.0790890698476869E-3</v>
      </c>
      <c r="H209" s="13">
        <f ca="1">Fulltable[[#This Row],[Forecast]]*(1+AVERAGE(cform[faster (-ve) /
slower (+ve)]))</f>
        <v>6.2938135660353996E-3</v>
      </c>
      <c r="I209" s="13" t="e">
        <f>IF(ISNUMBER(VLOOKUP(Fulltable[[#This Row],[Distance]], Predict[[#All],[Distance (km)]:[Time on current form]], 2, FALSE)), VLOOKUP(Fulltable[[#This Row],[Distance]], Predict[[#All],[Distance (km)]:[Time on current form]], 2, FALSE), NA())</f>
        <v>#N/A</v>
      </c>
      <c r="J209" s="13" t="e">
        <f>IF(ISNUMBER(VLOOKUP(Fulltable[[#This Row],[Distance]], Predict[[#All],[Distance (km)]:[Time on current form]], 3, FALSE)), VLOOKUP(Fulltable[[#This Row],[Distance]], Predict[[#All],[Distance (km)]:[Time on current form]], 3, FALSE), NA())</f>
        <v>#N/A</v>
      </c>
    </row>
    <row r="210" spans="1:10" x14ac:dyDescent="0.25">
      <c r="A210" s="1">
        <v>2.08</v>
      </c>
      <c r="B210" s="2">
        <f>Fulltable[[#This Row],[Distance]]^2</f>
        <v>4.3264000000000005</v>
      </c>
      <c r="C210">
        <f>Fulltable[[#This Row],[Distance]]^3</f>
        <v>8.9989120000000007</v>
      </c>
      <c r="D210">
        <f>Fulltable[[#This Row],[Distance]]^4</f>
        <v>18.717736960000003</v>
      </c>
      <c r="E210">
        <f>Fulltable[[#This Row],[Distance]]^5</f>
        <v>38.932892876800011</v>
      </c>
      <c r="F210" s="13" t="e">
        <f>IF(ISNUMBER(VLOOKUP(Fulltable[[#This Row],[Distance]], PBmetric[[Distance (km)]:[PB (hh:mm:ss)]], 6, FALSE)), VLOOKUP(Fulltable[[#This Row],[Distance]], PBmetric[[Distance (km)]:[PB (hh:mm:ss)]], 6, FALSE), NA())</f>
        <v>#N/A</v>
      </c>
      <c r="G210" s="13">
        <f ca="1">$Q$4+$P$4*Fulltable[[#This Row],[Distance]]+$O$4*Fulltable[[#This Row],[D^2]]+$N$4*Fulltable[[#This Row],[D^3]]</f>
        <v>6.1088381210181687E-3</v>
      </c>
      <c r="H210" s="13">
        <f ca="1">Fulltable[[#This Row],[Forecast]]*(1+AVERAGE(cform[faster (-ve) /
slower (+ve)]))</f>
        <v>6.3246134078673195E-3</v>
      </c>
      <c r="I210" s="13" t="e">
        <f>IF(ISNUMBER(VLOOKUP(Fulltable[[#This Row],[Distance]], Predict[[#All],[Distance (km)]:[Time on current form]], 2, FALSE)), VLOOKUP(Fulltable[[#This Row],[Distance]], Predict[[#All],[Distance (km)]:[Time on current form]], 2, FALSE), NA())</f>
        <v>#N/A</v>
      </c>
      <c r="J210" s="13" t="e">
        <f>IF(ISNUMBER(VLOOKUP(Fulltable[[#This Row],[Distance]], Predict[[#All],[Distance (km)]:[Time on current form]], 3, FALSE)), VLOOKUP(Fulltable[[#This Row],[Distance]], Predict[[#All],[Distance (km)]:[Time on current form]], 3, FALSE), NA())</f>
        <v>#N/A</v>
      </c>
    </row>
    <row r="211" spans="1:10" x14ac:dyDescent="0.25">
      <c r="A211" s="1">
        <v>2.09</v>
      </c>
      <c r="B211" s="2">
        <f>Fulltable[[#This Row],[Distance]]^2</f>
        <v>4.3680999999999992</v>
      </c>
      <c r="C211">
        <f>Fulltable[[#This Row],[Distance]]^3</f>
        <v>9.1293289999999985</v>
      </c>
      <c r="D211">
        <f>Fulltable[[#This Row],[Distance]]^4</f>
        <v>19.080297609999992</v>
      </c>
      <c r="E211">
        <f>Fulltable[[#This Row],[Distance]]^5</f>
        <v>39.877822004899983</v>
      </c>
      <c r="F211" s="13" t="e">
        <f>IF(ISNUMBER(VLOOKUP(Fulltable[[#This Row],[Distance]], PBmetric[[Distance (km)]:[PB (hh:mm:ss)]], 6, FALSE)), VLOOKUP(Fulltable[[#This Row],[Distance]], PBmetric[[Distance (km)]:[PB (hh:mm:ss)]], 6, FALSE), NA())</f>
        <v>#N/A</v>
      </c>
      <c r="G211" s="13">
        <f ca="1">$Q$4+$P$4*Fulltable[[#This Row],[Distance]]+$O$4*Fulltable[[#This Row],[D^2]]+$N$4*Fulltable[[#This Row],[D^3]]</f>
        <v>6.138590837713784E-3</v>
      </c>
      <c r="H211" s="13">
        <f ca="1">Fulltable[[#This Row],[Forecast]]*(1+AVERAGE(cform[faster (-ve) /
slower (+ve)]))</f>
        <v>6.3554170446973954E-3</v>
      </c>
      <c r="I211" s="13" t="e">
        <f>IF(ISNUMBER(VLOOKUP(Fulltable[[#This Row],[Distance]], Predict[[#All],[Distance (km)]:[Time on current form]], 2, FALSE)), VLOOKUP(Fulltable[[#This Row],[Distance]], Predict[[#All],[Distance (km)]:[Time on current form]], 2, FALSE), NA())</f>
        <v>#N/A</v>
      </c>
      <c r="J211" s="13" t="e">
        <f>IF(ISNUMBER(VLOOKUP(Fulltable[[#This Row],[Distance]], Predict[[#All],[Distance (km)]:[Time on current form]], 3, FALSE)), VLOOKUP(Fulltable[[#This Row],[Distance]], Predict[[#All],[Distance (km)]:[Time on current form]], 3, FALSE), NA())</f>
        <v>#N/A</v>
      </c>
    </row>
    <row r="212" spans="1:10" x14ac:dyDescent="0.25">
      <c r="A212" s="1">
        <v>2.1</v>
      </c>
      <c r="B212" s="2">
        <f>Fulltable[[#This Row],[Distance]]^2</f>
        <v>4.41</v>
      </c>
      <c r="C212">
        <f>Fulltable[[#This Row],[Distance]]^3</f>
        <v>9.261000000000001</v>
      </c>
      <c r="D212">
        <f>Fulltable[[#This Row],[Distance]]^4</f>
        <v>19.4481</v>
      </c>
      <c r="E212">
        <f>Fulltable[[#This Row],[Distance]]^5</f>
        <v>40.841010000000004</v>
      </c>
      <c r="F212" s="13" t="e">
        <f>IF(ISNUMBER(VLOOKUP(Fulltable[[#This Row],[Distance]], PBmetric[[Distance (km)]:[PB (hh:mm:ss)]], 6, FALSE)), VLOOKUP(Fulltable[[#This Row],[Distance]], PBmetric[[Distance (km)]:[PB (hh:mm:ss)]], 6, FALSE), NA())</f>
        <v>#N/A</v>
      </c>
      <c r="G212" s="13">
        <f ca="1">$Q$4+$P$4*Fulltable[[#This Row],[Distance]]+$O$4*Fulltable[[#This Row],[D^2]]+$N$4*Fulltable[[#This Row],[D^3]]</f>
        <v>6.1683472198991321E-3</v>
      </c>
      <c r="H212" s="13">
        <f ca="1">Fulltable[[#This Row],[Forecast]]*(1+AVERAGE(cform[faster (-ve) /
slower (+ve)]))</f>
        <v>6.3862244764889761E-3</v>
      </c>
      <c r="I212" s="13" t="e">
        <f>IF(ISNUMBER(VLOOKUP(Fulltable[[#This Row],[Distance]], Predict[[#All],[Distance (km)]:[Time on current form]], 2, FALSE)), VLOOKUP(Fulltable[[#This Row],[Distance]], Predict[[#All],[Distance (km)]:[Time on current form]], 2, FALSE), NA())</f>
        <v>#N/A</v>
      </c>
      <c r="J212" s="13" t="e">
        <f>IF(ISNUMBER(VLOOKUP(Fulltable[[#This Row],[Distance]], Predict[[#All],[Distance (km)]:[Time on current form]], 3, FALSE)), VLOOKUP(Fulltable[[#This Row],[Distance]], Predict[[#All],[Distance (km)]:[Time on current form]], 3, FALSE), NA())</f>
        <v>#N/A</v>
      </c>
    </row>
    <row r="213" spans="1:10" x14ac:dyDescent="0.25">
      <c r="A213" s="1">
        <v>2.11</v>
      </c>
      <c r="B213" s="2">
        <f>Fulltable[[#This Row],[Distance]]^2</f>
        <v>4.4520999999999997</v>
      </c>
      <c r="C213">
        <f>Fulltable[[#This Row],[Distance]]^3</f>
        <v>9.3939309999999985</v>
      </c>
      <c r="D213">
        <f>Fulltable[[#This Row],[Distance]]^4</f>
        <v>19.821194409999997</v>
      </c>
      <c r="E213">
        <f>Fulltable[[#This Row],[Distance]]^5</f>
        <v>41.822720205099991</v>
      </c>
      <c r="F213" s="13" t="e">
        <f>IF(ISNUMBER(VLOOKUP(Fulltable[[#This Row],[Distance]], PBmetric[[Distance (km)]:[PB (hh:mm:ss)]], 6, FALSE)), VLOOKUP(Fulltable[[#This Row],[Distance]], PBmetric[[Distance (km)]:[PB (hh:mm:ss)]], 6, FALSE), NA())</f>
        <v>#N/A</v>
      </c>
      <c r="G213" s="13">
        <f ca="1">$Q$4+$P$4*Fulltable[[#This Row],[Distance]]+$O$4*Fulltable[[#This Row],[D^2]]+$N$4*Fulltable[[#This Row],[D^3]]</f>
        <v>6.1981072675388084E-3</v>
      </c>
      <c r="H213" s="13">
        <f ca="1">Fulltable[[#This Row],[Forecast]]*(1+AVERAGE(cform[faster (-ve) /
slower (+ve)]))</f>
        <v>6.4170357032054069E-3</v>
      </c>
      <c r="I213" s="13" t="e">
        <f>IF(ISNUMBER(VLOOKUP(Fulltable[[#This Row],[Distance]], Predict[[#All],[Distance (km)]:[Time on current form]], 2, FALSE)), VLOOKUP(Fulltable[[#This Row],[Distance]], Predict[[#All],[Distance (km)]:[Time on current form]], 2, FALSE), NA())</f>
        <v>#N/A</v>
      </c>
      <c r="J213" s="13" t="e">
        <f>IF(ISNUMBER(VLOOKUP(Fulltable[[#This Row],[Distance]], Predict[[#All],[Distance (km)]:[Time on current form]], 3, FALSE)), VLOOKUP(Fulltable[[#This Row],[Distance]], Predict[[#All],[Distance (km)]:[Time on current form]], 3, FALSE), NA())</f>
        <v>#N/A</v>
      </c>
    </row>
    <row r="214" spans="1:10" x14ac:dyDescent="0.25">
      <c r="A214" s="1">
        <v>2.12</v>
      </c>
      <c r="B214" s="2">
        <f>Fulltable[[#This Row],[Distance]]^2</f>
        <v>4.4944000000000006</v>
      </c>
      <c r="C214">
        <f>Fulltable[[#This Row],[Distance]]^3</f>
        <v>9.5281280000000024</v>
      </c>
      <c r="D214">
        <f>Fulltable[[#This Row],[Distance]]^4</f>
        <v>20.199631360000005</v>
      </c>
      <c r="E214">
        <f>Fulltable[[#This Row],[Distance]]^5</f>
        <v>42.823218483200016</v>
      </c>
      <c r="F214" s="13" t="e">
        <f>IF(ISNUMBER(VLOOKUP(Fulltable[[#This Row],[Distance]], PBmetric[[Distance (km)]:[PB (hh:mm:ss)]], 6, FALSE)), VLOOKUP(Fulltable[[#This Row],[Distance]], PBmetric[[Distance (km)]:[PB (hh:mm:ss)]], 6, FALSE), NA())</f>
        <v>#N/A</v>
      </c>
      <c r="G214" s="13">
        <f ca="1">$Q$4+$P$4*Fulltable[[#This Row],[Distance]]+$O$4*Fulltable[[#This Row],[D^2]]+$N$4*Fulltable[[#This Row],[D^3]]</f>
        <v>6.2278709805974114E-3</v>
      </c>
      <c r="H214" s="13">
        <f ca="1">Fulltable[[#This Row],[Forecast]]*(1+AVERAGE(cform[faster (-ve) /
slower (+ve)]))</f>
        <v>6.4478507248100364E-3</v>
      </c>
      <c r="I214" s="13" t="e">
        <f>IF(ISNUMBER(VLOOKUP(Fulltable[[#This Row],[Distance]], Predict[[#All],[Distance (km)]:[Time on current form]], 2, FALSE)), VLOOKUP(Fulltable[[#This Row],[Distance]], Predict[[#All],[Distance (km)]:[Time on current form]], 2, FALSE), NA())</f>
        <v>#N/A</v>
      </c>
      <c r="J214" s="13" t="e">
        <f>IF(ISNUMBER(VLOOKUP(Fulltable[[#This Row],[Distance]], Predict[[#All],[Distance (km)]:[Time on current form]], 3, FALSE)), VLOOKUP(Fulltable[[#This Row],[Distance]], Predict[[#All],[Distance (km)]:[Time on current form]], 3, FALSE), NA())</f>
        <v>#N/A</v>
      </c>
    </row>
    <row r="215" spans="1:10" x14ac:dyDescent="0.25">
      <c r="A215" s="1">
        <v>2.13</v>
      </c>
      <c r="B215" s="2">
        <f>Fulltable[[#This Row],[Distance]]^2</f>
        <v>4.5368999999999993</v>
      </c>
      <c r="C215">
        <f>Fulltable[[#This Row],[Distance]]^3</f>
        <v>9.6635969999999975</v>
      </c>
      <c r="D215">
        <f>Fulltable[[#This Row],[Distance]]^4</f>
        <v>20.583461609999993</v>
      </c>
      <c r="E215">
        <f>Fulltable[[#This Row],[Distance]]^5</f>
        <v>43.842773229299986</v>
      </c>
      <c r="F215" s="13" t="e">
        <f>IF(ISNUMBER(VLOOKUP(Fulltable[[#This Row],[Distance]], PBmetric[[Distance (km)]:[PB (hh:mm:ss)]], 6, FALSE)), VLOOKUP(Fulltable[[#This Row],[Distance]], PBmetric[[Distance (km)]:[PB (hh:mm:ss)]], 6, FALSE), NA())</f>
        <v>#N/A</v>
      </c>
      <c r="G215" s="13">
        <f ca="1">$Q$4+$P$4*Fulltable[[#This Row],[Distance]]+$O$4*Fulltable[[#This Row],[D^2]]+$N$4*Fulltable[[#This Row],[D^3]]</f>
        <v>6.2576383590395336E-3</v>
      </c>
      <c r="H215" s="13">
        <f ca="1">Fulltable[[#This Row],[Forecast]]*(1+AVERAGE(cform[faster (-ve) /
slower (+ve)]))</f>
        <v>6.4786695412662049E-3</v>
      </c>
      <c r="I215" s="13" t="e">
        <f>IF(ISNUMBER(VLOOKUP(Fulltable[[#This Row],[Distance]], Predict[[#All],[Distance (km)]:[Time on current form]], 2, FALSE)), VLOOKUP(Fulltable[[#This Row],[Distance]], Predict[[#All],[Distance (km)]:[Time on current form]], 2, FALSE), NA())</f>
        <v>#N/A</v>
      </c>
      <c r="J215" s="13" t="e">
        <f>IF(ISNUMBER(VLOOKUP(Fulltable[[#This Row],[Distance]], Predict[[#All],[Distance (km)]:[Time on current form]], 3, FALSE)), VLOOKUP(Fulltable[[#This Row],[Distance]], Predict[[#All],[Distance (km)]:[Time on current form]], 3, FALSE), NA())</f>
        <v>#N/A</v>
      </c>
    </row>
    <row r="216" spans="1:10" x14ac:dyDescent="0.25">
      <c r="A216" s="1">
        <v>2.14</v>
      </c>
      <c r="B216" s="2">
        <f>Fulltable[[#This Row],[Distance]]^2</f>
        <v>4.5796000000000001</v>
      </c>
      <c r="C216">
        <f>Fulltable[[#This Row],[Distance]]^3</f>
        <v>9.8003440000000008</v>
      </c>
      <c r="D216">
        <f>Fulltable[[#This Row],[Distance]]^4</f>
        <v>20.97273616</v>
      </c>
      <c r="E216">
        <f>Fulltable[[#This Row],[Distance]]^5</f>
        <v>44.881655382400005</v>
      </c>
      <c r="F216" s="13" t="e">
        <f>IF(ISNUMBER(VLOOKUP(Fulltable[[#This Row],[Distance]], PBmetric[[Distance (km)]:[PB (hh:mm:ss)]], 6, FALSE)), VLOOKUP(Fulltable[[#This Row],[Distance]], PBmetric[[Distance (km)]:[PB (hh:mm:ss)]], 6, FALSE), NA())</f>
        <v>#N/A</v>
      </c>
      <c r="G216" s="13">
        <f ca="1">$Q$4+$P$4*Fulltable[[#This Row],[Distance]]+$O$4*Fulltable[[#This Row],[D^2]]+$N$4*Fulltable[[#This Row],[D^3]]</f>
        <v>6.2874094028297755E-3</v>
      </c>
      <c r="H216" s="13">
        <f ca="1">Fulltable[[#This Row],[Forecast]]*(1+AVERAGE(cform[faster (-ve) /
slower (+ve)]))</f>
        <v>6.5094921525372645E-3</v>
      </c>
      <c r="I216" s="13" t="e">
        <f>IF(ISNUMBER(VLOOKUP(Fulltable[[#This Row],[Distance]], Predict[[#All],[Distance (km)]:[Time on current form]], 2, FALSE)), VLOOKUP(Fulltable[[#This Row],[Distance]], Predict[[#All],[Distance (km)]:[Time on current form]], 2, FALSE), NA())</f>
        <v>#N/A</v>
      </c>
      <c r="J216" s="13" t="e">
        <f>IF(ISNUMBER(VLOOKUP(Fulltable[[#This Row],[Distance]], Predict[[#All],[Distance (km)]:[Time on current form]], 3, FALSE)), VLOOKUP(Fulltable[[#This Row],[Distance]], Predict[[#All],[Distance (km)]:[Time on current form]], 3, FALSE), NA())</f>
        <v>#N/A</v>
      </c>
    </row>
    <row r="217" spans="1:10" x14ac:dyDescent="0.25">
      <c r="A217" s="1">
        <v>2.15</v>
      </c>
      <c r="B217" s="2">
        <f>Fulltable[[#This Row],[Distance]]^2</f>
        <v>4.6224999999999996</v>
      </c>
      <c r="C217">
        <f>Fulltable[[#This Row],[Distance]]^3</f>
        <v>9.9383749999999988</v>
      </c>
      <c r="D217">
        <f>Fulltable[[#This Row],[Distance]]^4</f>
        <v>21.367506249999998</v>
      </c>
      <c r="E217">
        <f>Fulltable[[#This Row],[Distance]]^5</f>
        <v>45.940138437499996</v>
      </c>
      <c r="F217" s="13" t="e">
        <f>IF(ISNUMBER(VLOOKUP(Fulltable[[#This Row],[Distance]], PBmetric[[Distance (km)]:[PB (hh:mm:ss)]], 6, FALSE)), VLOOKUP(Fulltable[[#This Row],[Distance]], PBmetric[[Distance (km)]:[PB (hh:mm:ss)]], 6, FALSE), NA())</f>
        <v>#N/A</v>
      </c>
      <c r="G217" s="13">
        <f ca="1">$Q$4+$P$4*Fulltable[[#This Row],[Distance]]+$O$4*Fulltable[[#This Row],[D^2]]+$N$4*Fulltable[[#This Row],[D^3]]</f>
        <v>6.3171841119327322E-3</v>
      </c>
      <c r="H217" s="13">
        <f ca="1">Fulltable[[#This Row],[Forecast]]*(1+AVERAGE(cform[faster (-ve) /
slower (+ve)]))</f>
        <v>6.5403185585865579E-3</v>
      </c>
      <c r="I217" s="13" t="e">
        <f>IF(ISNUMBER(VLOOKUP(Fulltable[[#This Row],[Distance]], Predict[[#All],[Distance (km)]:[Time on current form]], 2, FALSE)), VLOOKUP(Fulltable[[#This Row],[Distance]], Predict[[#All],[Distance (km)]:[Time on current form]], 2, FALSE), NA())</f>
        <v>#N/A</v>
      </c>
      <c r="J217" s="13" t="e">
        <f>IF(ISNUMBER(VLOOKUP(Fulltable[[#This Row],[Distance]], Predict[[#All],[Distance (km)]:[Time on current form]], 3, FALSE)), VLOOKUP(Fulltable[[#This Row],[Distance]], Predict[[#All],[Distance (km)]:[Time on current form]], 3, FALSE), NA())</f>
        <v>#N/A</v>
      </c>
    </row>
    <row r="218" spans="1:10" x14ac:dyDescent="0.25">
      <c r="A218" s="1">
        <v>2.16</v>
      </c>
      <c r="B218" s="2">
        <f>Fulltable[[#This Row],[Distance]]^2</f>
        <v>4.6656000000000004</v>
      </c>
      <c r="C218">
        <f>Fulltable[[#This Row],[Distance]]^3</f>
        <v>10.077696000000001</v>
      </c>
      <c r="D218">
        <f>Fulltable[[#This Row],[Distance]]^4</f>
        <v>21.767823360000005</v>
      </c>
      <c r="E218">
        <f>Fulltable[[#This Row],[Distance]]^5</f>
        <v>47.01849845760001</v>
      </c>
      <c r="F218" s="13" t="e">
        <f>IF(ISNUMBER(VLOOKUP(Fulltable[[#This Row],[Distance]], PBmetric[[Distance (km)]:[PB (hh:mm:ss)]], 6, FALSE)), VLOOKUP(Fulltable[[#This Row],[Distance]], PBmetric[[Distance (km)]:[PB (hh:mm:ss)]], 6, FALSE), NA())</f>
        <v>#N/A</v>
      </c>
      <c r="G218" s="13">
        <f ca="1">$Q$4+$P$4*Fulltable[[#This Row],[Distance]]+$O$4*Fulltable[[#This Row],[D^2]]+$N$4*Fulltable[[#This Row],[D^3]]</f>
        <v>6.3469624863130014E-3</v>
      </c>
      <c r="H218" s="13">
        <f ca="1">Fulltable[[#This Row],[Forecast]]*(1+AVERAGE(cform[faster (-ve) /
slower (+ve)]))</f>
        <v>6.5711487593774331E-3</v>
      </c>
      <c r="I218" s="13" t="e">
        <f>IF(ISNUMBER(VLOOKUP(Fulltable[[#This Row],[Distance]], Predict[[#All],[Distance (km)]:[Time on current form]], 2, FALSE)), VLOOKUP(Fulltable[[#This Row],[Distance]], Predict[[#All],[Distance (km)]:[Time on current form]], 2, FALSE), NA())</f>
        <v>#N/A</v>
      </c>
      <c r="J218" s="13" t="e">
        <f>IF(ISNUMBER(VLOOKUP(Fulltable[[#This Row],[Distance]], Predict[[#All],[Distance (km)]:[Time on current form]], 3, FALSE)), VLOOKUP(Fulltable[[#This Row],[Distance]], Predict[[#All],[Distance (km)]:[Time on current form]], 3, FALSE), NA())</f>
        <v>#N/A</v>
      </c>
    </row>
    <row r="219" spans="1:10" x14ac:dyDescent="0.25">
      <c r="A219" s="1">
        <v>2.17</v>
      </c>
      <c r="B219" s="2">
        <f>Fulltable[[#This Row],[Distance]]^2</f>
        <v>4.7088999999999999</v>
      </c>
      <c r="C219">
        <f>Fulltable[[#This Row],[Distance]]^3</f>
        <v>10.218313</v>
      </c>
      <c r="D219">
        <f>Fulltable[[#This Row],[Distance]]^4</f>
        <v>22.173739209999997</v>
      </c>
      <c r="E219">
        <f>Fulltable[[#This Row],[Distance]]^5</f>
        <v>48.117014085699992</v>
      </c>
      <c r="F219" s="13" t="e">
        <f>IF(ISNUMBER(VLOOKUP(Fulltable[[#This Row],[Distance]], PBmetric[[Distance (km)]:[PB (hh:mm:ss)]], 6, FALSE)), VLOOKUP(Fulltable[[#This Row],[Distance]], PBmetric[[Distance (km)]:[PB (hh:mm:ss)]], 6, FALSE), NA())</f>
        <v>#N/A</v>
      </c>
      <c r="G219" s="13">
        <f ca="1">$Q$4+$P$4*Fulltable[[#This Row],[Distance]]+$O$4*Fulltable[[#This Row],[D^2]]+$N$4*Fulltable[[#This Row],[D^3]]</f>
        <v>6.3767445259351793E-3</v>
      </c>
      <c r="H219" s="13">
        <f ca="1">Fulltable[[#This Row],[Forecast]]*(1+AVERAGE(cform[faster (-ve) /
slower (+ve)]))</f>
        <v>6.6019827548732353E-3</v>
      </c>
      <c r="I219" s="13" t="e">
        <f>IF(ISNUMBER(VLOOKUP(Fulltable[[#This Row],[Distance]], Predict[[#All],[Distance (km)]:[Time on current form]], 2, FALSE)), VLOOKUP(Fulltable[[#This Row],[Distance]], Predict[[#All],[Distance (km)]:[Time on current form]], 2, FALSE), NA())</f>
        <v>#N/A</v>
      </c>
      <c r="J219" s="13" t="e">
        <f>IF(ISNUMBER(VLOOKUP(Fulltable[[#This Row],[Distance]], Predict[[#All],[Distance (km)]:[Time on current form]], 3, FALSE)), VLOOKUP(Fulltable[[#This Row],[Distance]], Predict[[#All],[Distance (km)]:[Time on current form]], 3, FALSE), NA())</f>
        <v>#N/A</v>
      </c>
    </row>
    <row r="220" spans="1:10" x14ac:dyDescent="0.25">
      <c r="A220" s="1">
        <v>2.1800000000000002</v>
      </c>
      <c r="B220" s="2">
        <f>Fulltable[[#This Row],[Distance]]^2</f>
        <v>4.7524000000000006</v>
      </c>
      <c r="C220">
        <f>Fulltable[[#This Row],[Distance]]^3</f>
        <v>10.360232000000002</v>
      </c>
      <c r="D220">
        <f>Fulltable[[#This Row],[Distance]]^4</f>
        <v>22.585305760000004</v>
      </c>
      <c r="E220">
        <f>Fulltable[[#This Row],[Distance]]^5</f>
        <v>49.235966556800015</v>
      </c>
      <c r="F220" s="13" t="e">
        <f>IF(ISNUMBER(VLOOKUP(Fulltable[[#This Row],[Distance]], PBmetric[[Distance (km)]:[PB (hh:mm:ss)]], 6, FALSE)), VLOOKUP(Fulltable[[#This Row],[Distance]], PBmetric[[Distance (km)]:[PB (hh:mm:ss)]], 6, FALSE), NA())</f>
        <v>#N/A</v>
      </c>
      <c r="G220" s="13">
        <f ca="1">$Q$4+$P$4*Fulltable[[#This Row],[Distance]]+$O$4*Fulltable[[#This Row],[D^2]]+$N$4*Fulltable[[#This Row],[D^3]]</f>
        <v>6.4065302307638626E-3</v>
      </c>
      <c r="H220" s="13">
        <f ca="1">Fulltable[[#This Row],[Forecast]]*(1+AVERAGE(cform[faster (-ve) /
slower (+ve)]))</f>
        <v>6.6328205450373115E-3</v>
      </c>
      <c r="I220" s="13" t="e">
        <f>IF(ISNUMBER(VLOOKUP(Fulltable[[#This Row],[Distance]], Predict[[#All],[Distance (km)]:[Time on current form]], 2, FALSE)), VLOOKUP(Fulltable[[#This Row],[Distance]], Predict[[#All],[Distance (km)]:[Time on current form]], 2, FALSE), NA())</f>
        <v>#N/A</v>
      </c>
      <c r="J220" s="13" t="e">
        <f>IF(ISNUMBER(VLOOKUP(Fulltable[[#This Row],[Distance]], Predict[[#All],[Distance (km)]:[Time on current form]], 3, FALSE)), VLOOKUP(Fulltable[[#This Row],[Distance]], Predict[[#All],[Distance (km)]:[Time on current form]], 3, FALSE), NA())</f>
        <v>#N/A</v>
      </c>
    </row>
    <row r="221" spans="1:10" x14ac:dyDescent="0.25">
      <c r="A221" s="1">
        <v>2.19</v>
      </c>
      <c r="B221" s="2">
        <f>Fulltable[[#This Row],[Distance]]^2</f>
        <v>4.7961</v>
      </c>
      <c r="C221">
        <f>Fulltable[[#This Row],[Distance]]^3</f>
        <v>10.503458999999999</v>
      </c>
      <c r="D221">
        <f>Fulltable[[#This Row],[Distance]]^4</f>
        <v>23.00257521</v>
      </c>
      <c r="E221">
        <f>Fulltable[[#This Row],[Distance]]^5</f>
        <v>50.3756397099</v>
      </c>
      <c r="F221" s="13" t="e">
        <f>IF(ISNUMBER(VLOOKUP(Fulltable[[#This Row],[Distance]], PBmetric[[Distance (km)]:[PB (hh:mm:ss)]], 6, FALSE)), VLOOKUP(Fulltable[[#This Row],[Distance]], PBmetric[[Distance (km)]:[PB (hh:mm:ss)]], 6, FALSE), NA())</f>
        <v>#N/A</v>
      </c>
      <c r="G221" s="13">
        <f ca="1">$Q$4+$P$4*Fulltable[[#This Row],[Distance]]+$O$4*Fulltable[[#This Row],[D^2]]+$N$4*Fulltable[[#This Row],[D^3]]</f>
        <v>6.4363196007636465E-3</v>
      </c>
      <c r="H221" s="13">
        <f ca="1">Fulltable[[#This Row],[Forecast]]*(1+AVERAGE(cform[faster (-ve) /
slower (+ve)]))</f>
        <v>6.6636621298330062E-3</v>
      </c>
      <c r="I221" s="13" t="e">
        <f>IF(ISNUMBER(VLOOKUP(Fulltable[[#This Row],[Distance]], Predict[[#All],[Distance (km)]:[Time on current form]], 2, FALSE)), VLOOKUP(Fulltable[[#This Row],[Distance]], Predict[[#All],[Distance (km)]:[Time on current form]], 2, FALSE), NA())</f>
        <v>#N/A</v>
      </c>
      <c r="J221" s="13" t="e">
        <f>IF(ISNUMBER(VLOOKUP(Fulltable[[#This Row],[Distance]], Predict[[#All],[Distance (km)]:[Time on current form]], 3, FALSE)), VLOOKUP(Fulltable[[#This Row],[Distance]], Predict[[#All],[Distance (km)]:[Time on current form]], 3, FALSE), NA())</f>
        <v>#N/A</v>
      </c>
    </row>
    <row r="222" spans="1:10" x14ac:dyDescent="0.25">
      <c r="A222" s="1">
        <v>2.2000000000000002</v>
      </c>
      <c r="B222" s="2">
        <f>Fulltable[[#This Row],[Distance]]^2</f>
        <v>4.8400000000000007</v>
      </c>
      <c r="C222">
        <f>Fulltable[[#This Row],[Distance]]^3</f>
        <v>10.648000000000003</v>
      </c>
      <c r="D222">
        <f>Fulltable[[#This Row],[Distance]]^4</f>
        <v>23.425600000000006</v>
      </c>
      <c r="E222">
        <f>Fulltable[[#This Row],[Distance]]^5</f>
        <v>51.536320000000018</v>
      </c>
      <c r="F222" s="13" t="e">
        <f>IF(ISNUMBER(VLOOKUP(Fulltable[[#This Row],[Distance]], PBmetric[[Distance (km)]:[PB (hh:mm:ss)]], 6, FALSE)), VLOOKUP(Fulltable[[#This Row],[Distance]], PBmetric[[Distance (km)]:[PB (hh:mm:ss)]], 6, FALSE), NA())</f>
        <v>#N/A</v>
      </c>
      <c r="G222" s="13">
        <f ca="1">$Q$4+$P$4*Fulltable[[#This Row],[Distance]]+$O$4*Fulltable[[#This Row],[D^2]]+$N$4*Fulltable[[#This Row],[D^3]]</f>
        <v>6.4661126358991306E-3</v>
      </c>
      <c r="H222" s="13">
        <f ca="1">Fulltable[[#This Row],[Forecast]]*(1+AVERAGE(cform[faster (-ve) /
slower (+ve)]))</f>
        <v>6.694507509223669E-3</v>
      </c>
      <c r="I222" s="13" t="e">
        <f>IF(ISNUMBER(VLOOKUP(Fulltable[[#This Row],[Distance]], Predict[[#All],[Distance (km)]:[Time on current form]], 2, FALSE)), VLOOKUP(Fulltable[[#This Row],[Distance]], Predict[[#All],[Distance (km)]:[Time on current form]], 2, FALSE), NA())</f>
        <v>#N/A</v>
      </c>
      <c r="J222" s="13" t="e">
        <f>IF(ISNUMBER(VLOOKUP(Fulltable[[#This Row],[Distance]], Predict[[#All],[Distance (km)]:[Time on current form]], 3, FALSE)), VLOOKUP(Fulltable[[#This Row],[Distance]], Predict[[#All],[Distance (km)]:[Time on current form]], 3, FALSE), NA())</f>
        <v>#N/A</v>
      </c>
    </row>
    <row r="223" spans="1:10" x14ac:dyDescent="0.25">
      <c r="A223" s="1">
        <v>2.21</v>
      </c>
      <c r="B223" s="2">
        <f>Fulltable[[#This Row],[Distance]]^2</f>
        <v>4.8841000000000001</v>
      </c>
      <c r="C223">
        <f>Fulltable[[#This Row],[Distance]]^3</f>
        <v>10.793861</v>
      </c>
      <c r="D223">
        <f>Fulltable[[#This Row],[Distance]]^4</f>
        <v>23.854432810000002</v>
      </c>
      <c r="E223">
        <f>Fulltable[[#This Row],[Distance]]^5</f>
        <v>52.718296510100004</v>
      </c>
      <c r="F223" s="13" t="e">
        <f>IF(ISNUMBER(VLOOKUP(Fulltable[[#This Row],[Distance]], PBmetric[[Distance (km)]:[PB (hh:mm:ss)]], 6, FALSE)), VLOOKUP(Fulltable[[#This Row],[Distance]], PBmetric[[Distance (km)]:[PB (hh:mm:ss)]], 6, FALSE), NA())</f>
        <v>#N/A</v>
      </c>
      <c r="G223" s="13">
        <f ca="1">$Q$4+$P$4*Fulltable[[#This Row],[Distance]]+$O$4*Fulltable[[#This Row],[D^2]]+$N$4*Fulltable[[#This Row],[D^3]]</f>
        <v>6.4959093361349092E-3</v>
      </c>
      <c r="H223" s="13">
        <f ca="1">Fulltable[[#This Row],[Forecast]]*(1+AVERAGE(cform[faster (-ve) /
slower (+ve)]))</f>
        <v>6.7253566831726418E-3</v>
      </c>
      <c r="I223" s="13" t="e">
        <f>IF(ISNUMBER(VLOOKUP(Fulltable[[#This Row],[Distance]], Predict[[#All],[Distance (km)]:[Time on current form]], 2, FALSE)), VLOOKUP(Fulltable[[#This Row],[Distance]], Predict[[#All],[Distance (km)]:[Time on current form]], 2, FALSE), NA())</f>
        <v>#N/A</v>
      </c>
      <c r="J223" s="13" t="e">
        <f>IF(ISNUMBER(VLOOKUP(Fulltable[[#This Row],[Distance]], Predict[[#All],[Distance (km)]:[Time on current form]], 3, FALSE)), VLOOKUP(Fulltable[[#This Row],[Distance]], Predict[[#All],[Distance (km)]:[Time on current form]], 3, FALSE), NA())</f>
        <v>#N/A</v>
      </c>
    </row>
    <row r="224" spans="1:10" x14ac:dyDescent="0.25">
      <c r="A224" s="1">
        <v>2.2200000000000002</v>
      </c>
      <c r="B224" s="2">
        <f>Fulltable[[#This Row],[Distance]]^2</f>
        <v>4.9284000000000008</v>
      </c>
      <c r="C224">
        <f>Fulltable[[#This Row],[Distance]]^3</f>
        <v>10.941048000000002</v>
      </c>
      <c r="D224">
        <f>Fulltable[[#This Row],[Distance]]^4</f>
        <v>24.289126560000007</v>
      </c>
      <c r="E224">
        <f>Fulltable[[#This Row],[Distance]]^5</f>
        <v>53.921860963200018</v>
      </c>
      <c r="F224" s="13" t="e">
        <f>IF(ISNUMBER(VLOOKUP(Fulltable[[#This Row],[Distance]], PBmetric[[Distance (km)]:[PB (hh:mm:ss)]], 6, FALSE)), VLOOKUP(Fulltable[[#This Row],[Distance]], PBmetric[[Distance (km)]:[PB (hh:mm:ss)]], 6, FALSE), NA())</f>
        <v>#N/A</v>
      </c>
      <c r="G224" s="13">
        <f ca="1">$Q$4+$P$4*Fulltable[[#This Row],[Distance]]+$O$4*Fulltable[[#This Row],[D^2]]+$N$4*Fulltable[[#This Row],[D^3]]</f>
        <v>6.5257097014355808E-3</v>
      </c>
      <c r="H224" s="13">
        <f ca="1">Fulltable[[#This Row],[Forecast]]*(1+AVERAGE(cform[faster (-ve) /
slower (+ve)]))</f>
        <v>6.7562096516432741E-3</v>
      </c>
      <c r="I224" s="13" t="e">
        <f>IF(ISNUMBER(VLOOKUP(Fulltable[[#This Row],[Distance]], Predict[[#All],[Distance (km)]:[Time on current form]], 2, FALSE)), VLOOKUP(Fulltable[[#This Row],[Distance]], Predict[[#All],[Distance (km)]:[Time on current form]], 2, FALSE), NA())</f>
        <v>#N/A</v>
      </c>
      <c r="J224" s="13" t="e">
        <f>IF(ISNUMBER(VLOOKUP(Fulltable[[#This Row],[Distance]], Predict[[#All],[Distance (km)]:[Time on current form]], 3, FALSE)), VLOOKUP(Fulltable[[#This Row],[Distance]], Predict[[#All],[Distance (km)]:[Time on current form]], 3, FALSE), NA())</f>
        <v>#N/A</v>
      </c>
    </row>
    <row r="225" spans="1:10" x14ac:dyDescent="0.25">
      <c r="A225" s="1">
        <v>2.23</v>
      </c>
      <c r="B225" s="2">
        <f>Fulltable[[#This Row],[Distance]]^2</f>
        <v>4.9729000000000001</v>
      </c>
      <c r="C225">
        <f>Fulltable[[#This Row],[Distance]]^3</f>
        <v>11.089567000000001</v>
      </c>
      <c r="D225">
        <f>Fulltable[[#This Row],[Distance]]^4</f>
        <v>24.729734410000002</v>
      </c>
      <c r="E225">
        <f>Fulltable[[#This Row],[Distance]]^5</f>
        <v>55.147307734300007</v>
      </c>
      <c r="F225" s="13" t="e">
        <f>IF(ISNUMBER(VLOOKUP(Fulltable[[#This Row],[Distance]], PBmetric[[Distance (km)]:[PB (hh:mm:ss)]], 6, FALSE)), VLOOKUP(Fulltable[[#This Row],[Distance]], PBmetric[[Distance (km)]:[PB (hh:mm:ss)]], 6, FALSE), NA())</f>
        <v>#N/A</v>
      </c>
      <c r="G225" s="13">
        <f ca="1">$Q$4+$P$4*Fulltable[[#This Row],[Distance]]+$O$4*Fulltable[[#This Row],[D^2]]+$N$4*Fulltable[[#This Row],[D^3]]</f>
        <v>6.5555137317657389E-3</v>
      </c>
      <c r="H225" s="13">
        <f ca="1">Fulltable[[#This Row],[Forecast]]*(1+AVERAGE(cform[faster (-ve) /
slower (+ve)]))</f>
        <v>6.7870664145989095E-3</v>
      </c>
      <c r="I225" s="13" t="e">
        <f>IF(ISNUMBER(VLOOKUP(Fulltable[[#This Row],[Distance]], Predict[[#All],[Distance (km)]:[Time on current form]], 2, FALSE)), VLOOKUP(Fulltable[[#This Row],[Distance]], Predict[[#All],[Distance (km)]:[Time on current form]], 2, FALSE), NA())</f>
        <v>#N/A</v>
      </c>
      <c r="J225" s="13" t="e">
        <f>IF(ISNUMBER(VLOOKUP(Fulltable[[#This Row],[Distance]], Predict[[#All],[Distance (km)]:[Time on current form]], 3, FALSE)), VLOOKUP(Fulltable[[#This Row],[Distance]], Predict[[#All],[Distance (km)]:[Time on current form]], 3, FALSE), NA())</f>
        <v>#N/A</v>
      </c>
    </row>
    <row r="226" spans="1:10" x14ac:dyDescent="0.25">
      <c r="A226" s="1">
        <v>2.2400000000000002</v>
      </c>
      <c r="B226" s="2">
        <f>Fulltable[[#This Row],[Distance]]^2</f>
        <v>5.0176000000000007</v>
      </c>
      <c r="C226">
        <f>Fulltable[[#This Row],[Distance]]^3</f>
        <v>11.239424000000003</v>
      </c>
      <c r="D226">
        <f>Fulltable[[#This Row],[Distance]]^4</f>
        <v>25.176309760000006</v>
      </c>
      <c r="E226">
        <f>Fulltable[[#This Row],[Distance]]^5</f>
        <v>56.394933862400016</v>
      </c>
      <c r="F226" s="13" t="e">
        <f>IF(ISNUMBER(VLOOKUP(Fulltable[[#This Row],[Distance]], PBmetric[[Distance (km)]:[PB (hh:mm:ss)]], 6, FALSE)), VLOOKUP(Fulltable[[#This Row],[Distance]], PBmetric[[Distance (km)]:[PB (hh:mm:ss)]], 6, FALSE), NA())</f>
        <v>#N/A</v>
      </c>
      <c r="G226" s="13">
        <f ca="1">$Q$4+$P$4*Fulltable[[#This Row],[Distance]]+$O$4*Fulltable[[#This Row],[D^2]]+$N$4*Fulltable[[#This Row],[D^3]]</f>
        <v>6.5853214270899848E-3</v>
      </c>
      <c r="H226" s="13">
        <f ca="1">Fulltable[[#This Row],[Forecast]]*(1+AVERAGE(cform[faster (-ve) /
slower (+ve)]))</f>
        <v>6.8179269720028968E-3</v>
      </c>
      <c r="I226" s="13" t="e">
        <f>IF(ISNUMBER(VLOOKUP(Fulltable[[#This Row],[Distance]], Predict[[#All],[Distance (km)]:[Time on current form]], 2, FALSE)), VLOOKUP(Fulltable[[#This Row],[Distance]], Predict[[#All],[Distance (km)]:[Time on current form]], 2, FALSE), NA())</f>
        <v>#N/A</v>
      </c>
      <c r="J226" s="13" t="e">
        <f>IF(ISNUMBER(VLOOKUP(Fulltable[[#This Row],[Distance]], Predict[[#All],[Distance (km)]:[Time on current form]], 3, FALSE)), VLOOKUP(Fulltable[[#This Row],[Distance]], Predict[[#All],[Distance (km)]:[Time on current form]], 3, FALSE), NA())</f>
        <v>#N/A</v>
      </c>
    </row>
    <row r="227" spans="1:10" x14ac:dyDescent="0.25">
      <c r="A227" s="1">
        <v>2.25</v>
      </c>
      <c r="B227" s="2">
        <f>Fulltable[[#This Row],[Distance]]^2</f>
        <v>5.0625</v>
      </c>
      <c r="C227">
        <f>Fulltable[[#This Row],[Distance]]^3</f>
        <v>11.390625</v>
      </c>
      <c r="D227">
        <f>Fulltable[[#This Row],[Distance]]^4</f>
        <v>25.62890625</v>
      </c>
      <c r="E227">
        <f>Fulltable[[#This Row],[Distance]]^5</f>
        <v>57.6650390625</v>
      </c>
      <c r="F227" s="13" t="e">
        <f>IF(ISNUMBER(VLOOKUP(Fulltable[[#This Row],[Distance]], PBmetric[[Distance (km)]:[PB (hh:mm:ss)]], 6, FALSE)), VLOOKUP(Fulltable[[#This Row],[Distance]], PBmetric[[Distance (km)]:[PB (hh:mm:ss)]], 6, FALSE), NA())</f>
        <v>#N/A</v>
      </c>
      <c r="G227" s="13">
        <f ca="1">$Q$4+$P$4*Fulltable[[#This Row],[Distance]]+$O$4*Fulltable[[#This Row],[D^2]]+$N$4*Fulltable[[#This Row],[D^3]]</f>
        <v>6.6151327873729101E-3</v>
      </c>
      <c r="H227" s="13">
        <f ca="1">Fulltable[[#This Row],[Forecast]]*(1+AVERAGE(cform[faster (-ve) /
slower (+ve)]))</f>
        <v>6.8487913238185786E-3</v>
      </c>
      <c r="I227" s="13" t="e">
        <f>IF(ISNUMBER(VLOOKUP(Fulltable[[#This Row],[Distance]], Predict[[#All],[Distance (km)]:[Time on current form]], 2, FALSE)), VLOOKUP(Fulltable[[#This Row],[Distance]], Predict[[#All],[Distance (km)]:[Time on current form]], 2, FALSE), NA())</f>
        <v>#N/A</v>
      </c>
      <c r="J227" s="13" t="e">
        <f>IF(ISNUMBER(VLOOKUP(Fulltable[[#This Row],[Distance]], Predict[[#All],[Distance (km)]:[Time on current form]], 3, FALSE)), VLOOKUP(Fulltable[[#This Row],[Distance]], Predict[[#All],[Distance (km)]:[Time on current form]], 3, FALSE), NA())</f>
        <v>#N/A</v>
      </c>
    </row>
    <row r="228" spans="1:10" x14ac:dyDescent="0.25">
      <c r="A228" s="1">
        <v>2.2599999999999998</v>
      </c>
      <c r="B228" s="2">
        <f>Fulltable[[#This Row],[Distance]]^2</f>
        <v>5.1075999999999988</v>
      </c>
      <c r="C228">
        <f>Fulltable[[#This Row],[Distance]]^3</f>
        <v>11.543175999999995</v>
      </c>
      <c r="D228">
        <f>Fulltable[[#This Row],[Distance]]^4</f>
        <v>26.087577759999988</v>
      </c>
      <c r="E228">
        <f>Fulltable[[#This Row],[Distance]]^5</f>
        <v>58.957925737599965</v>
      </c>
      <c r="F228" s="13" t="e">
        <f>IF(ISNUMBER(VLOOKUP(Fulltable[[#This Row],[Distance]], PBmetric[[Distance (km)]:[PB (hh:mm:ss)]], 6, FALSE)), VLOOKUP(Fulltable[[#This Row],[Distance]], PBmetric[[Distance (km)]:[PB (hh:mm:ss)]], 6, FALSE), NA())</f>
        <v>#N/A</v>
      </c>
      <c r="G228" s="13">
        <f ca="1">$Q$4+$P$4*Fulltable[[#This Row],[Distance]]+$O$4*Fulltable[[#This Row],[D^2]]+$N$4*Fulltable[[#This Row],[D^3]]</f>
        <v>6.6449478125791151E-3</v>
      </c>
      <c r="H228" s="13">
        <f ca="1">Fulltable[[#This Row],[Forecast]]*(1+AVERAGE(cform[faster (-ve) /
slower (+ve)]))</f>
        <v>6.8796594700093038E-3</v>
      </c>
      <c r="I228" s="13" t="e">
        <f>IF(ISNUMBER(VLOOKUP(Fulltable[[#This Row],[Distance]], Predict[[#All],[Distance (km)]:[Time on current form]], 2, FALSE)), VLOOKUP(Fulltable[[#This Row],[Distance]], Predict[[#All],[Distance (km)]:[Time on current form]], 2, FALSE), NA())</f>
        <v>#N/A</v>
      </c>
      <c r="J228" s="13" t="e">
        <f>IF(ISNUMBER(VLOOKUP(Fulltable[[#This Row],[Distance]], Predict[[#All],[Distance (km)]:[Time on current form]], 3, FALSE)), VLOOKUP(Fulltable[[#This Row],[Distance]], Predict[[#All],[Distance (km)]:[Time on current form]], 3, FALSE), NA())</f>
        <v>#N/A</v>
      </c>
    </row>
    <row r="229" spans="1:10" x14ac:dyDescent="0.25">
      <c r="A229" s="1">
        <v>2.27</v>
      </c>
      <c r="B229" s="2">
        <f>Fulltable[[#This Row],[Distance]]^2</f>
        <v>5.1528999999999998</v>
      </c>
      <c r="C229">
        <f>Fulltable[[#This Row],[Distance]]^3</f>
        <v>11.697082999999999</v>
      </c>
      <c r="D229">
        <f>Fulltable[[#This Row],[Distance]]^4</f>
        <v>26.552378409999999</v>
      </c>
      <c r="E229">
        <f>Fulltable[[#This Row],[Distance]]^5</f>
        <v>60.273898990699998</v>
      </c>
      <c r="F229" s="13" t="e">
        <f>IF(ISNUMBER(VLOOKUP(Fulltable[[#This Row],[Distance]], PBmetric[[Distance (km)]:[PB (hh:mm:ss)]], 6, FALSE)), VLOOKUP(Fulltable[[#This Row],[Distance]], PBmetric[[Distance (km)]:[PB (hh:mm:ss)]], 6, FALSE), NA())</f>
        <v>#N/A</v>
      </c>
      <c r="G229" s="13">
        <f ca="1">$Q$4+$P$4*Fulltable[[#This Row],[Distance]]+$O$4*Fulltable[[#This Row],[D^2]]+$N$4*Fulltable[[#This Row],[D^3]]</f>
        <v>6.6747665026731968E-3</v>
      </c>
      <c r="H229" s="13">
        <f ca="1">Fulltable[[#This Row],[Forecast]]*(1+AVERAGE(cform[faster (-ve) /
slower (+ve)]))</f>
        <v>6.9105314105384202E-3</v>
      </c>
      <c r="I229" s="13" t="e">
        <f>IF(ISNUMBER(VLOOKUP(Fulltable[[#This Row],[Distance]], Predict[[#All],[Distance (km)]:[Time on current form]], 2, FALSE)), VLOOKUP(Fulltable[[#This Row],[Distance]], Predict[[#All],[Distance (km)]:[Time on current form]], 2, FALSE), NA())</f>
        <v>#N/A</v>
      </c>
      <c r="J229" s="13" t="e">
        <f>IF(ISNUMBER(VLOOKUP(Fulltable[[#This Row],[Distance]], Predict[[#All],[Distance (km)]:[Time on current form]], 3, FALSE)), VLOOKUP(Fulltable[[#This Row],[Distance]], Predict[[#All],[Distance (km)]:[Time on current form]], 3, FALSE), NA())</f>
        <v>#N/A</v>
      </c>
    </row>
    <row r="230" spans="1:10" x14ac:dyDescent="0.25">
      <c r="A230" s="1">
        <v>2.2799999999999998</v>
      </c>
      <c r="B230" s="2">
        <f>Fulltable[[#This Row],[Distance]]^2</f>
        <v>5.1983999999999995</v>
      </c>
      <c r="C230">
        <f>Fulltable[[#This Row],[Distance]]^3</f>
        <v>11.852351999999998</v>
      </c>
      <c r="D230">
        <f>Fulltable[[#This Row],[Distance]]^4</f>
        <v>27.023362559999995</v>
      </c>
      <c r="E230">
        <f>Fulltable[[#This Row],[Distance]]^5</f>
        <v>61.613266636799985</v>
      </c>
      <c r="F230" s="13" t="e">
        <f>IF(ISNUMBER(VLOOKUP(Fulltable[[#This Row],[Distance]], PBmetric[[Distance (km)]:[PB (hh:mm:ss)]], 6, FALSE)), VLOOKUP(Fulltable[[#This Row],[Distance]], PBmetric[[Distance (km)]:[PB (hh:mm:ss)]], 6, FALSE), NA())</f>
        <v>#N/A</v>
      </c>
      <c r="G230" s="13">
        <f ca="1">$Q$4+$P$4*Fulltable[[#This Row],[Distance]]+$O$4*Fulltable[[#This Row],[D^2]]+$N$4*Fulltable[[#This Row],[D^3]]</f>
        <v>6.7045888576197487E-3</v>
      </c>
      <c r="H230" s="13">
        <f ca="1">Fulltable[[#This Row],[Forecast]]*(1+AVERAGE(cform[faster (-ve) /
slower (+ve)]))</f>
        <v>6.9414071453692697E-3</v>
      </c>
      <c r="I230" s="13" t="e">
        <f>IF(ISNUMBER(VLOOKUP(Fulltable[[#This Row],[Distance]], Predict[[#All],[Distance (km)]:[Time on current form]], 2, FALSE)), VLOOKUP(Fulltable[[#This Row],[Distance]], Predict[[#All],[Distance (km)]:[Time on current form]], 2, FALSE), NA())</f>
        <v>#N/A</v>
      </c>
      <c r="J230" s="13" t="e">
        <f>IF(ISNUMBER(VLOOKUP(Fulltable[[#This Row],[Distance]], Predict[[#All],[Distance (km)]:[Time on current form]], 3, FALSE)), VLOOKUP(Fulltable[[#This Row],[Distance]], Predict[[#All],[Distance (km)]:[Time on current form]], 3, FALSE), NA())</f>
        <v>#N/A</v>
      </c>
    </row>
    <row r="231" spans="1:10" x14ac:dyDescent="0.25">
      <c r="A231" s="1">
        <v>2.29</v>
      </c>
      <c r="B231" s="2">
        <f>Fulltable[[#This Row],[Distance]]^2</f>
        <v>5.2441000000000004</v>
      </c>
      <c r="C231">
        <f>Fulltable[[#This Row],[Distance]]^3</f>
        <v>12.008989000000001</v>
      </c>
      <c r="D231">
        <f>Fulltable[[#This Row],[Distance]]^4</f>
        <v>27.500584810000003</v>
      </c>
      <c r="E231">
        <f>Fulltable[[#This Row],[Distance]]^5</f>
        <v>62.976339214900008</v>
      </c>
      <c r="F231" s="13" t="e">
        <f>IF(ISNUMBER(VLOOKUP(Fulltable[[#This Row],[Distance]], PBmetric[[Distance (km)]:[PB (hh:mm:ss)]], 6, FALSE)), VLOOKUP(Fulltable[[#This Row],[Distance]], PBmetric[[Distance (km)]:[PB (hh:mm:ss)]], 6, FALSE), NA())</f>
        <v>#N/A</v>
      </c>
      <c r="G231" s="13">
        <f ca="1">$Q$4+$P$4*Fulltable[[#This Row],[Distance]]+$O$4*Fulltable[[#This Row],[D^2]]+$N$4*Fulltable[[#This Row],[D^3]]</f>
        <v>6.734414877383371E-3</v>
      </c>
      <c r="H231" s="13">
        <f ca="1">Fulltable[[#This Row],[Forecast]]*(1+AVERAGE(cform[faster (-ve) /
slower (+ve)]))</f>
        <v>6.9722866744652019E-3</v>
      </c>
      <c r="I231" s="13" t="e">
        <f>IF(ISNUMBER(VLOOKUP(Fulltable[[#This Row],[Distance]], Predict[[#All],[Distance (km)]:[Time on current form]], 2, FALSE)), VLOOKUP(Fulltable[[#This Row],[Distance]], Predict[[#All],[Distance (km)]:[Time on current form]], 2, FALSE), NA())</f>
        <v>#N/A</v>
      </c>
      <c r="J231" s="13" t="e">
        <f>IF(ISNUMBER(VLOOKUP(Fulltable[[#This Row],[Distance]], Predict[[#All],[Distance (km)]:[Time on current form]], 3, FALSE)), VLOOKUP(Fulltable[[#This Row],[Distance]], Predict[[#All],[Distance (km)]:[Time on current form]], 3, FALSE), NA())</f>
        <v>#N/A</v>
      </c>
    </row>
    <row r="232" spans="1:10" x14ac:dyDescent="0.25">
      <c r="A232" s="1">
        <v>2.2999999999999998</v>
      </c>
      <c r="B232" s="2">
        <f>Fulltable[[#This Row],[Distance]]^2</f>
        <v>5.2899999999999991</v>
      </c>
      <c r="C232">
        <f>Fulltable[[#This Row],[Distance]]^3</f>
        <v>12.166999999999996</v>
      </c>
      <c r="D232">
        <f>Fulltable[[#This Row],[Distance]]^4</f>
        <v>27.984099999999991</v>
      </c>
      <c r="E232">
        <f>Fulltable[[#This Row],[Distance]]^5</f>
        <v>64.36342999999998</v>
      </c>
      <c r="F232" s="13" t="e">
        <f>IF(ISNUMBER(VLOOKUP(Fulltable[[#This Row],[Distance]], PBmetric[[Distance (km)]:[PB (hh:mm:ss)]], 6, FALSE)), VLOOKUP(Fulltable[[#This Row],[Distance]], PBmetric[[Distance (km)]:[PB (hh:mm:ss)]], 6, FALSE), NA())</f>
        <v>#N/A</v>
      </c>
      <c r="G232" s="13">
        <f ca="1">$Q$4+$P$4*Fulltable[[#This Row],[Distance]]+$O$4*Fulltable[[#This Row],[D^2]]+$N$4*Fulltable[[#This Row],[D^3]]</f>
        <v>6.7642445619286572E-3</v>
      </c>
      <c r="H232" s="13">
        <f ca="1">Fulltable[[#This Row],[Forecast]]*(1+AVERAGE(cform[faster (-ve) /
slower (+ve)]))</f>
        <v>7.0031699977895602E-3</v>
      </c>
      <c r="I232" s="13" t="e">
        <f>IF(ISNUMBER(VLOOKUP(Fulltable[[#This Row],[Distance]], Predict[[#All],[Distance (km)]:[Time on current form]], 2, FALSE)), VLOOKUP(Fulltable[[#This Row],[Distance]], Predict[[#All],[Distance (km)]:[Time on current form]], 2, FALSE), NA())</f>
        <v>#N/A</v>
      </c>
      <c r="J232" s="13" t="e">
        <f>IF(ISNUMBER(VLOOKUP(Fulltable[[#This Row],[Distance]], Predict[[#All],[Distance (km)]:[Time on current form]], 3, FALSE)), VLOOKUP(Fulltable[[#This Row],[Distance]], Predict[[#All],[Distance (km)]:[Time on current form]], 3, FALSE), NA())</f>
        <v>#N/A</v>
      </c>
    </row>
    <row r="233" spans="1:10" x14ac:dyDescent="0.25">
      <c r="A233" s="1">
        <v>2.31</v>
      </c>
      <c r="B233" s="2">
        <f>Fulltable[[#This Row],[Distance]]^2</f>
        <v>5.3361000000000001</v>
      </c>
      <c r="C233">
        <f>Fulltable[[#This Row],[Distance]]^3</f>
        <v>12.326391000000001</v>
      </c>
      <c r="D233">
        <f>Fulltable[[#This Row],[Distance]]^4</f>
        <v>28.473963210000001</v>
      </c>
      <c r="E233">
        <f>Fulltable[[#This Row],[Distance]]^5</f>
        <v>65.774855015100002</v>
      </c>
      <c r="F233" s="13" t="e">
        <f>IF(ISNUMBER(VLOOKUP(Fulltable[[#This Row],[Distance]], PBmetric[[Distance (km)]:[PB (hh:mm:ss)]], 6, FALSE)), VLOOKUP(Fulltable[[#This Row],[Distance]], PBmetric[[Distance (km)]:[PB (hh:mm:ss)]], 6, FALSE), NA())</f>
        <v>#N/A</v>
      </c>
      <c r="G233" s="13">
        <f ca="1">$Q$4+$P$4*Fulltable[[#This Row],[Distance]]+$O$4*Fulltable[[#This Row],[D^2]]+$N$4*Fulltable[[#This Row],[D^3]]</f>
        <v>6.7940779112202069E-3</v>
      </c>
      <c r="H233" s="13">
        <f ca="1">Fulltable[[#This Row],[Forecast]]*(1+AVERAGE(cform[faster (-ve) /
slower (+ve)]))</f>
        <v>7.0340571153056936E-3</v>
      </c>
      <c r="I233" s="13" t="e">
        <f>IF(ISNUMBER(VLOOKUP(Fulltable[[#This Row],[Distance]], Predict[[#All],[Distance (km)]:[Time on current form]], 2, FALSE)), VLOOKUP(Fulltable[[#This Row],[Distance]], Predict[[#All],[Distance (km)]:[Time on current form]], 2, FALSE), NA())</f>
        <v>#N/A</v>
      </c>
      <c r="J233" s="13" t="e">
        <f>IF(ISNUMBER(VLOOKUP(Fulltable[[#This Row],[Distance]], Predict[[#All],[Distance (km)]:[Time on current form]], 3, FALSE)), VLOOKUP(Fulltable[[#This Row],[Distance]], Predict[[#All],[Distance (km)]:[Time on current form]], 3, FALSE), NA())</f>
        <v>#N/A</v>
      </c>
    </row>
    <row r="234" spans="1:10" x14ac:dyDescent="0.25">
      <c r="A234" s="1">
        <v>2.3199999999999998</v>
      </c>
      <c r="B234" s="2">
        <f>Fulltable[[#This Row],[Distance]]^2</f>
        <v>5.3823999999999996</v>
      </c>
      <c r="C234">
        <f>Fulltable[[#This Row],[Distance]]^3</f>
        <v>12.487167999999999</v>
      </c>
      <c r="D234">
        <f>Fulltable[[#This Row],[Distance]]^4</f>
        <v>28.970229759999995</v>
      </c>
      <c r="E234">
        <f>Fulltable[[#This Row],[Distance]]^5</f>
        <v>67.210933043199987</v>
      </c>
      <c r="F234" s="13" t="e">
        <f>IF(ISNUMBER(VLOOKUP(Fulltable[[#This Row],[Distance]], PBmetric[[Distance (km)]:[PB (hh:mm:ss)]], 6, FALSE)), VLOOKUP(Fulltable[[#This Row],[Distance]], PBmetric[[Distance (km)]:[PB (hh:mm:ss)]], 6, FALSE), NA())</f>
        <v>#N/A</v>
      </c>
      <c r="G234" s="13">
        <f ca="1">$Q$4+$P$4*Fulltable[[#This Row],[Distance]]+$O$4*Fulltable[[#This Row],[D^2]]+$N$4*Fulltable[[#This Row],[D^3]]</f>
        <v>6.8239149252226142E-3</v>
      </c>
      <c r="H234" s="13">
        <f ca="1">Fulltable[[#This Row],[Forecast]]*(1+AVERAGE(cform[faster (-ve) /
slower (+ve)]))</f>
        <v>7.0649480269769456E-3</v>
      </c>
      <c r="I234" s="13" t="e">
        <f>IF(ISNUMBER(VLOOKUP(Fulltable[[#This Row],[Distance]], Predict[[#All],[Distance (km)]:[Time on current form]], 2, FALSE)), VLOOKUP(Fulltable[[#This Row],[Distance]], Predict[[#All],[Distance (km)]:[Time on current form]], 2, FALSE), NA())</f>
        <v>#N/A</v>
      </c>
      <c r="J234" s="13" t="e">
        <f>IF(ISNUMBER(VLOOKUP(Fulltable[[#This Row],[Distance]], Predict[[#All],[Distance (km)]:[Time on current form]], 3, FALSE)), VLOOKUP(Fulltable[[#This Row],[Distance]], Predict[[#All],[Distance (km)]:[Time on current form]], 3, FALSE), NA())</f>
        <v>#N/A</v>
      </c>
    </row>
    <row r="235" spans="1:10" x14ac:dyDescent="0.25">
      <c r="A235" s="1">
        <v>2.33</v>
      </c>
      <c r="B235" s="2">
        <f>Fulltable[[#This Row],[Distance]]^2</f>
        <v>5.4289000000000005</v>
      </c>
      <c r="C235">
        <f>Fulltable[[#This Row],[Distance]]^3</f>
        <v>12.649337000000001</v>
      </c>
      <c r="D235">
        <f>Fulltable[[#This Row],[Distance]]^4</f>
        <v>29.472955210000006</v>
      </c>
      <c r="E235">
        <f>Fulltable[[#This Row],[Distance]]^5</f>
        <v>68.671985639300019</v>
      </c>
      <c r="F235" s="13" t="e">
        <f>IF(ISNUMBER(VLOOKUP(Fulltable[[#This Row],[Distance]], PBmetric[[Distance (km)]:[PB (hh:mm:ss)]], 6, FALSE)), VLOOKUP(Fulltable[[#This Row],[Distance]], PBmetric[[Distance (km)]:[PB (hh:mm:ss)]], 6, FALSE), NA())</f>
        <v>#N/A</v>
      </c>
      <c r="G235" s="13">
        <f ca="1">$Q$4+$P$4*Fulltable[[#This Row],[Distance]]+$O$4*Fulltable[[#This Row],[D^2]]+$N$4*Fulltable[[#This Row],[D^3]]</f>
        <v>6.8537556039004778E-3</v>
      </c>
      <c r="H235" s="13">
        <f ca="1">Fulltable[[#This Row],[Forecast]]*(1+AVERAGE(cform[faster (-ve) /
slower (+ve)]))</f>
        <v>7.0958427327666648E-3</v>
      </c>
      <c r="I235" s="13" t="e">
        <f>IF(ISNUMBER(VLOOKUP(Fulltable[[#This Row],[Distance]], Predict[[#All],[Distance (km)]:[Time on current form]], 2, FALSE)), VLOOKUP(Fulltable[[#This Row],[Distance]], Predict[[#All],[Distance (km)]:[Time on current form]], 2, FALSE), NA())</f>
        <v>#N/A</v>
      </c>
      <c r="J235" s="13" t="e">
        <f>IF(ISNUMBER(VLOOKUP(Fulltable[[#This Row],[Distance]], Predict[[#All],[Distance (km)]:[Time on current form]], 3, FALSE)), VLOOKUP(Fulltable[[#This Row],[Distance]], Predict[[#All],[Distance (km)]:[Time on current form]], 3, FALSE), NA())</f>
        <v>#N/A</v>
      </c>
    </row>
    <row r="236" spans="1:10" x14ac:dyDescent="0.25">
      <c r="A236" s="1">
        <v>2.34</v>
      </c>
      <c r="B236" s="2">
        <f>Fulltable[[#This Row],[Distance]]^2</f>
        <v>5.4755999999999991</v>
      </c>
      <c r="C236">
        <f>Fulltable[[#This Row],[Distance]]^3</f>
        <v>12.812903999999998</v>
      </c>
      <c r="D236">
        <f>Fulltable[[#This Row],[Distance]]^4</f>
        <v>29.982195359999992</v>
      </c>
      <c r="E236">
        <f>Fulltable[[#This Row],[Distance]]^5</f>
        <v>70.158337142399972</v>
      </c>
      <c r="F236" s="13" t="e">
        <f>IF(ISNUMBER(VLOOKUP(Fulltable[[#This Row],[Distance]], PBmetric[[Distance (km)]:[PB (hh:mm:ss)]], 6, FALSE)), VLOOKUP(Fulltable[[#This Row],[Distance]], PBmetric[[Distance (km)]:[PB (hh:mm:ss)]], 6, FALSE), NA())</f>
        <v>#N/A</v>
      </c>
      <c r="G236" s="13">
        <f ca="1">$Q$4+$P$4*Fulltable[[#This Row],[Distance]]+$O$4*Fulltable[[#This Row],[D^2]]+$N$4*Fulltable[[#This Row],[D^3]]</f>
        <v>6.8835999472183929E-3</v>
      </c>
      <c r="H236" s="13">
        <f ca="1">Fulltable[[#This Row],[Forecast]]*(1+AVERAGE(cform[faster (-ve) /
slower (+ve)]))</f>
        <v>7.126741232638195E-3</v>
      </c>
      <c r="I236" s="13" t="e">
        <f>IF(ISNUMBER(VLOOKUP(Fulltable[[#This Row],[Distance]], Predict[[#All],[Distance (km)]:[Time on current form]], 2, FALSE)), VLOOKUP(Fulltable[[#This Row],[Distance]], Predict[[#All],[Distance (km)]:[Time on current form]], 2, FALSE), NA())</f>
        <v>#N/A</v>
      </c>
      <c r="J236" s="13" t="e">
        <f>IF(ISNUMBER(VLOOKUP(Fulltable[[#This Row],[Distance]], Predict[[#All],[Distance (km)]:[Time on current form]], 3, FALSE)), VLOOKUP(Fulltable[[#This Row],[Distance]], Predict[[#All],[Distance (km)]:[Time on current form]], 3, FALSE), NA())</f>
        <v>#N/A</v>
      </c>
    </row>
    <row r="237" spans="1:10" x14ac:dyDescent="0.25">
      <c r="A237" s="1">
        <v>2.35</v>
      </c>
      <c r="B237" s="2">
        <f>Fulltable[[#This Row],[Distance]]^2</f>
        <v>5.5225000000000009</v>
      </c>
      <c r="C237">
        <f>Fulltable[[#This Row],[Distance]]^3</f>
        <v>12.977875000000003</v>
      </c>
      <c r="D237">
        <f>Fulltable[[#This Row],[Distance]]^4</f>
        <v>30.49800625000001</v>
      </c>
      <c r="E237">
        <f>Fulltable[[#This Row],[Distance]]^5</f>
        <v>71.670314687500024</v>
      </c>
      <c r="F237" s="13" t="e">
        <f>IF(ISNUMBER(VLOOKUP(Fulltable[[#This Row],[Distance]], PBmetric[[Distance (km)]:[PB (hh:mm:ss)]], 6, FALSE)), VLOOKUP(Fulltable[[#This Row],[Distance]], PBmetric[[Distance (km)]:[PB (hh:mm:ss)]], 6, FALSE), NA())</f>
        <v>#N/A</v>
      </c>
      <c r="G237" s="13">
        <f ca="1">$Q$4+$P$4*Fulltable[[#This Row],[Distance]]+$O$4*Fulltable[[#This Row],[D^2]]+$N$4*Fulltable[[#This Row],[D^3]]</f>
        <v>6.913447955140959E-3</v>
      </c>
      <c r="H237" s="13">
        <f ca="1">Fulltable[[#This Row],[Forecast]]*(1+AVERAGE(cform[faster (-ve) /
slower (+ve)]))</f>
        <v>7.1576435265548865E-3</v>
      </c>
      <c r="I237" s="13" t="e">
        <f>IF(ISNUMBER(VLOOKUP(Fulltable[[#This Row],[Distance]], Predict[[#All],[Distance (km)]:[Time on current form]], 2, FALSE)), VLOOKUP(Fulltable[[#This Row],[Distance]], Predict[[#All],[Distance (km)]:[Time on current form]], 2, FALSE), NA())</f>
        <v>#N/A</v>
      </c>
      <c r="J237" s="13" t="e">
        <f>IF(ISNUMBER(VLOOKUP(Fulltable[[#This Row],[Distance]], Predict[[#All],[Distance (km)]:[Time on current form]], 3, FALSE)), VLOOKUP(Fulltable[[#This Row],[Distance]], Predict[[#All],[Distance (km)]:[Time on current form]], 3, FALSE), NA())</f>
        <v>#N/A</v>
      </c>
    </row>
    <row r="238" spans="1:10" x14ac:dyDescent="0.25">
      <c r="A238" s="1">
        <v>2.36</v>
      </c>
      <c r="B238" s="2">
        <f>Fulltable[[#This Row],[Distance]]^2</f>
        <v>5.5695999999999994</v>
      </c>
      <c r="C238">
        <f>Fulltable[[#This Row],[Distance]]^3</f>
        <v>13.144255999999999</v>
      </c>
      <c r="D238">
        <f>Fulltable[[#This Row],[Distance]]^4</f>
        <v>31.020444159999993</v>
      </c>
      <c r="E238">
        <f>Fulltable[[#This Row],[Distance]]^5</f>
        <v>73.208248217599973</v>
      </c>
      <c r="F238" s="13" t="e">
        <f>IF(ISNUMBER(VLOOKUP(Fulltable[[#This Row],[Distance]], PBmetric[[Distance (km)]:[PB (hh:mm:ss)]], 6, FALSE)), VLOOKUP(Fulltable[[#This Row],[Distance]], PBmetric[[Distance (km)]:[PB (hh:mm:ss)]], 6, FALSE), NA())</f>
        <v>#N/A</v>
      </c>
      <c r="G238" s="13">
        <f ca="1">$Q$4+$P$4*Fulltable[[#This Row],[Distance]]+$O$4*Fulltable[[#This Row],[D^2]]+$N$4*Fulltable[[#This Row],[D^3]]</f>
        <v>6.9432996276327678E-3</v>
      </c>
      <c r="H238" s="13">
        <f ca="1">Fulltable[[#This Row],[Forecast]]*(1+AVERAGE(cform[faster (-ve) /
slower (+ve)]))</f>
        <v>7.1885496144800795E-3</v>
      </c>
      <c r="I238" s="13" t="e">
        <f>IF(ISNUMBER(VLOOKUP(Fulltable[[#This Row],[Distance]], Predict[[#All],[Distance (km)]:[Time on current form]], 2, FALSE)), VLOOKUP(Fulltable[[#This Row],[Distance]], Predict[[#All],[Distance (km)]:[Time on current form]], 2, FALSE), NA())</f>
        <v>#N/A</v>
      </c>
      <c r="J238" s="13" t="e">
        <f>IF(ISNUMBER(VLOOKUP(Fulltable[[#This Row],[Distance]], Predict[[#All],[Distance (km)]:[Time on current form]], 3, FALSE)), VLOOKUP(Fulltable[[#This Row],[Distance]], Predict[[#All],[Distance (km)]:[Time on current form]], 3, FALSE), NA())</f>
        <v>#N/A</v>
      </c>
    </row>
    <row r="239" spans="1:10" x14ac:dyDescent="0.25">
      <c r="A239" s="1">
        <v>2.37</v>
      </c>
      <c r="B239" s="2">
        <f>Fulltable[[#This Row],[Distance]]^2</f>
        <v>5.6169000000000002</v>
      </c>
      <c r="C239">
        <f>Fulltable[[#This Row],[Distance]]^3</f>
        <v>13.312053000000001</v>
      </c>
      <c r="D239">
        <f>Fulltable[[#This Row],[Distance]]^4</f>
        <v>31.549565610000002</v>
      </c>
      <c r="E239">
        <f>Fulltable[[#This Row],[Distance]]^5</f>
        <v>74.772470495700006</v>
      </c>
      <c r="F239" s="13" t="e">
        <f>IF(ISNUMBER(VLOOKUP(Fulltable[[#This Row],[Distance]], PBmetric[[Distance (km)]:[PB (hh:mm:ss)]], 6, FALSE)), VLOOKUP(Fulltable[[#This Row],[Distance]], PBmetric[[Distance (km)]:[PB (hh:mm:ss)]], 6, FALSE), NA())</f>
        <v>#N/A</v>
      </c>
      <c r="G239" s="13">
        <f ca="1">$Q$4+$P$4*Fulltable[[#This Row],[Distance]]+$O$4*Fulltable[[#This Row],[D^2]]+$N$4*Fulltable[[#This Row],[D^3]]</f>
        <v>6.9731549646584196E-3</v>
      </c>
      <c r="H239" s="13">
        <f ca="1">Fulltable[[#This Row],[Forecast]]*(1+AVERAGE(cform[faster (-ve) /
slower (+ve)]))</f>
        <v>7.2194594963771244E-3</v>
      </c>
      <c r="I239" s="13" t="e">
        <f>IF(ISNUMBER(VLOOKUP(Fulltable[[#This Row],[Distance]], Predict[[#All],[Distance (km)]:[Time on current form]], 2, FALSE)), VLOOKUP(Fulltable[[#This Row],[Distance]], Predict[[#All],[Distance (km)]:[Time on current form]], 2, FALSE), NA())</f>
        <v>#N/A</v>
      </c>
      <c r="J239" s="13" t="e">
        <f>IF(ISNUMBER(VLOOKUP(Fulltable[[#This Row],[Distance]], Predict[[#All],[Distance (km)]:[Time on current form]], 3, FALSE)), VLOOKUP(Fulltable[[#This Row],[Distance]], Predict[[#All],[Distance (km)]:[Time on current form]], 3, FALSE), NA())</f>
        <v>#N/A</v>
      </c>
    </row>
    <row r="240" spans="1:10" x14ac:dyDescent="0.25">
      <c r="A240" s="1">
        <v>2.38</v>
      </c>
      <c r="B240" s="2">
        <f>Fulltable[[#This Row],[Distance]]^2</f>
        <v>5.6643999999999997</v>
      </c>
      <c r="C240">
        <f>Fulltable[[#This Row],[Distance]]^3</f>
        <v>13.481271999999999</v>
      </c>
      <c r="D240">
        <f>Fulltable[[#This Row],[Distance]]^4</f>
        <v>32.085427359999997</v>
      </c>
      <c r="E240">
        <f>Fulltable[[#This Row],[Distance]]^5</f>
        <v>76.36331711679999</v>
      </c>
      <c r="F240" s="13" t="e">
        <f>IF(ISNUMBER(VLOOKUP(Fulltable[[#This Row],[Distance]], PBmetric[[Distance (km)]:[PB (hh:mm:ss)]], 6, FALSE)), VLOOKUP(Fulltable[[#This Row],[Distance]], PBmetric[[Distance (km)]:[PB (hh:mm:ss)]], 6, FALSE), NA())</f>
        <v>#N/A</v>
      </c>
      <c r="G240" s="13">
        <f ca="1">$Q$4+$P$4*Fulltable[[#This Row],[Distance]]+$O$4*Fulltable[[#This Row],[D^2]]+$N$4*Fulltable[[#This Row],[D^3]]</f>
        <v>7.0030139661825105E-3</v>
      </c>
      <c r="H240" s="13">
        <f ca="1">Fulltable[[#This Row],[Forecast]]*(1+AVERAGE(cform[faster (-ve) /
slower (+ve)]))</f>
        <v>7.2503731722093658E-3</v>
      </c>
      <c r="I240" s="13" t="e">
        <f>IF(ISNUMBER(VLOOKUP(Fulltable[[#This Row],[Distance]], Predict[[#All],[Distance (km)]:[Time on current form]], 2, FALSE)), VLOOKUP(Fulltable[[#This Row],[Distance]], Predict[[#All],[Distance (km)]:[Time on current form]], 2, FALSE), NA())</f>
        <v>#N/A</v>
      </c>
      <c r="J240" s="13" t="e">
        <f>IF(ISNUMBER(VLOOKUP(Fulltable[[#This Row],[Distance]], Predict[[#All],[Distance (km)]:[Time on current form]], 3, FALSE)), VLOOKUP(Fulltable[[#This Row],[Distance]], Predict[[#All],[Distance (km)]:[Time on current form]], 3, FALSE), NA())</f>
        <v>#N/A</v>
      </c>
    </row>
    <row r="241" spans="1:10" x14ac:dyDescent="0.25">
      <c r="A241" s="1">
        <v>2.39</v>
      </c>
      <c r="B241" s="2">
        <f>Fulltable[[#This Row],[Distance]]^2</f>
        <v>5.7121000000000004</v>
      </c>
      <c r="C241">
        <f>Fulltable[[#This Row],[Distance]]^3</f>
        <v>13.651919000000001</v>
      </c>
      <c r="D241">
        <f>Fulltable[[#This Row],[Distance]]^4</f>
        <v>32.628086410000002</v>
      </c>
      <c r="E241">
        <f>Fulltable[[#This Row],[Distance]]^5</f>
        <v>77.981126519900002</v>
      </c>
      <c r="F241" s="13" t="e">
        <f>IF(ISNUMBER(VLOOKUP(Fulltable[[#This Row],[Distance]], PBmetric[[Distance (km)]:[PB (hh:mm:ss)]], 6, FALSE)), VLOOKUP(Fulltable[[#This Row],[Distance]], PBmetric[[Distance (km)]:[PB (hh:mm:ss)]], 6, FALSE), NA())</f>
        <v>#N/A</v>
      </c>
      <c r="G241" s="13">
        <f ca="1">$Q$4+$P$4*Fulltable[[#This Row],[Distance]]+$O$4*Fulltable[[#This Row],[D^2]]+$N$4*Fulltable[[#This Row],[D^3]]</f>
        <v>7.0328766321696374E-3</v>
      </c>
      <c r="H241" s="13">
        <f ca="1">Fulltable[[#This Row],[Forecast]]*(1+AVERAGE(cform[faster (-ve) /
slower (+ve)]))</f>
        <v>7.2812906419401505E-3</v>
      </c>
      <c r="I241" s="13" t="e">
        <f>IF(ISNUMBER(VLOOKUP(Fulltable[[#This Row],[Distance]], Predict[[#All],[Distance (km)]:[Time on current form]], 2, FALSE)), VLOOKUP(Fulltable[[#This Row],[Distance]], Predict[[#All],[Distance (km)]:[Time on current form]], 2, FALSE), NA())</f>
        <v>#N/A</v>
      </c>
      <c r="J241" s="13" t="e">
        <f>IF(ISNUMBER(VLOOKUP(Fulltable[[#This Row],[Distance]], Predict[[#All],[Distance (km)]:[Time on current form]], 3, FALSE)), VLOOKUP(Fulltable[[#This Row],[Distance]], Predict[[#All],[Distance (km)]:[Time on current form]], 3, FALSE), NA())</f>
        <v>#N/A</v>
      </c>
    </row>
    <row r="242" spans="1:10" x14ac:dyDescent="0.25">
      <c r="A242" s="1">
        <v>2.4</v>
      </c>
      <c r="B242" s="2">
        <f>Fulltable[[#This Row],[Distance]]^2</f>
        <v>5.76</v>
      </c>
      <c r="C242">
        <f>Fulltable[[#This Row],[Distance]]^3</f>
        <v>13.824</v>
      </c>
      <c r="D242">
        <f>Fulltable[[#This Row],[Distance]]^4</f>
        <v>33.177599999999998</v>
      </c>
      <c r="E242">
        <f>Fulltable[[#This Row],[Distance]]^5</f>
        <v>79.626239999999996</v>
      </c>
      <c r="F242" s="13" t="e">
        <f>IF(ISNUMBER(VLOOKUP(Fulltable[[#This Row],[Distance]], PBmetric[[Distance (km)]:[PB (hh:mm:ss)]], 6, FALSE)), VLOOKUP(Fulltable[[#This Row],[Distance]], PBmetric[[Distance (km)]:[PB (hh:mm:ss)]], 6, FALSE), NA())</f>
        <v>#N/A</v>
      </c>
      <c r="G242" s="13">
        <f ca="1">$Q$4+$P$4*Fulltable[[#This Row],[Distance]]+$O$4*Fulltable[[#This Row],[D^2]]+$N$4*Fulltable[[#This Row],[D^3]]</f>
        <v>7.0627429625843953E-3</v>
      </c>
      <c r="H242" s="13">
        <f ca="1">Fulltable[[#This Row],[Forecast]]*(1+AVERAGE(cform[faster (-ve) /
slower (+ve)]))</f>
        <v>7.312211905532824E-3</v>
      </c>
      <c r="I242" s="13" t="e">
        <f>IF(ISNUMBER(VLOOKUP(Fulltable[[#This Row],[Distance]], Predict[[#All],[Distance (km)]:[Time on current form]], 2, FALSE)), VLOOKUP(Fulltable[[#This Row],[Distance]], Predict[[#All],[Distance (km)]:[Time on current form]], 2, FALSE), NA())</f>
        <v>#N/A</v>
      </c>
      <c r="J242" s="13" t="e">
        <f>IF(ISNUMBER(VLOOKUP(Fulltable[[#This Row],[Distance]], Predict[[#All],[Distance (km)]:[Time on current form]], 3, FALSE)), VLOOKUP(Fulltable[[#This Row],[Distance]], Predict[[#All],[Distance (km)]:[Time on current form]], 3, FALSE), NA())</f>
        <v>#N/A</v>
      </c>
    </row>
    <row r="243" spans="1:10" x14ac:dyDescent="0.25">
      <c r="A243" s="1">
        <v>2.41</v>
      </c>
      <c r="B243" s="2">
        <f>Fulltable[[#This Row],[Distance]]^2</f>
        <v>5.8081000000000005</v>
      </c>
      <c r="C243">
        <f>Fulltable[[#This Row],[Distance]]^3</f>
        <v>13.997521000000003</v>
      </c>
      <c r="D243">
        <f>Fulltable[[#This Row],[Distance]]^4</f>
        <v>33.734025610000003</v>
      </c>
      <c r="E243">
        <f>Fulltable[[#This Row],[Distance]]^5</f>
        <v>81.299001720100009</v>
      </c>
      <c r="F243" s="13" t="e">
        <f>IF(ISNUMBER(VLOOKUP(Fulltable[[#This Row],[Distance]], PBmetric[[Distance (km)]:[PB (hh:mm:ss)]], 6, FALSE)), VLOOKUP(Fulltable[[#This Row],[Distance]], PBmetric[[Distance (km)]:[PB (hh:mm:ss)]], 6, FALSE), NA())</f>
        <v>#N/A</v>
      </c>
      <c r="G243" s="13">
        <f ca="1">$Q$4+$P$4*Fulltable[[#This Row],[Distance]]+$O$4*Fulltable[[#This Row],[D^2]]+$N$4*Fulltable[[#This Row],[D^3]]</f>
        <v>7.0926129573913839E-3</v>
      </c>
      <c r="H243" s="13">
        <f ca="1">Fulltable[[#This Row],[Forecast]]*(1+AVERAGE(cform[faster (-ve) /
slower (+ve)]))</f>
        <v>7.3431369629507349E-3</v>
      </c>
      <c r="I243" s="13" t="e">
        <f>IF(ISNUMBER(VLOOKUP(Fulltable[[#This Row],[Distance]], Predict[[#All],[Distance (km)]:[Time on current form]], 2, FALSE)), VLOOKUP(Fulltable[[#This Row],[Distance]], Predict[[#All],[Distance (km)]:[Time on current form]], 2, FALSE), NA())</f>
        <v>#N/A</v>
      </c>
      <c r="J243" s="13" t="e">
        <f>IF(ISNUMBER(VLOOKUP(Fulltable[[#This Row],[Distance]], Predict[[#All],[Distance (km)]:[Time on current form]], 3, FALSE)), VLOOKUP(Fulltable[[#This Row],[Distance]], Predict[[#All],[Distance (km)]:[Time on current form]], 3, FALSE), NA())</f>
        <v>#N/A</v>
      </c>
    </row>
    <row r="244" spans="1:10" x14ac:dyDescent="0.25">
      <c r="A244" s="1">
        <v>2.42</v>
      </c>
      <c r="B244" s="2">
        <f>Fulltable[[#This Row],[Distance]]^2</f>
        <v>5.8563999999999998</v>
      </c>
      <c r="C244">
        <f>Fulltable[[#This Row],[Distance]]^3</f>
        <v>14.172488</v>
      </c>
      <c r="D244">
        <f>Fulltable[[#This Row],[Distance]]^4</f>
        <v>34.297420959999997</v>
      </c>
      <c r="E244">
        <f>Fulltable[[#This Row],[Distance]]^5</f>
        <v>82.999758723199989</v>
      </c>
      <c r="F244" s="13" t="e">
        <f>IF(ISNUMBER(VLOOKUP(Fulltable[[#This Row],[Distance]], PBmetric[[Distance (km)]:[PB (hh:mm:ss)]], 6, FALSE)), VLOOKUP(Fulltable[[#This Row],[Distance]], PBmetric[[Distance (km)]:[PB (hh:mm:ss)]], 6, FALSE), NA())</f>
        <v>#N/A</v>
      </c>
      <c r="G244" s="13">
        <f ca="1">$Q$4+$P$4*Fulltable[[#This Row],[Distance]]+$O$4*Fulltable[[#This Row],[D^2]]+$N$4*Fulltable[[#This Row],[D^3]]</f>
        <v>7.1224866165551957E-3</v>
      </c>
      <c r="H244" s="13">
        <f ca="1">Fulltable[[#This Row],[Forecast]]*(1+AVERAGE(cform[faster (-ve) /
slower (+ve)]))</f>
        <v>7.3740658141572242E-3</v>
      </c>
      <c r="I244" s="13" t="e">
        <f>IF(ISNUMBER(VLOOKUP(Fulltable[[#This Row],[Distance]], Predict[[#All],[Distance (km)]:[Time on current form]], 2, FALSE)), VLOOKUP(Fulltable[[#This Row],[Distance]], Predict[[#All],[Distance (km)]:[Time on current form]], 2, FALSE), NA())</f>
        <v>#N/A</v>
      </c>
      <c r="J244" s="13" t="e">
        <f>IF(ISNUMBER(VLOOKUP(Fulltable[[#This Row],[Distance]], Predict[[#All],[Distance (km)]:[Time on current form]], 3, FALSE)), VLOOKUP(Fulltable[[#This Row],[Distance]], Predict[[#All],[Distance (km)]:[Time on current form]], 3, FALSE), NA())</f>
        <v>#N/A</v>
      </c>
    </row>
    <row r="245" spans="1:10" x14ac:dyDescent="0.25">
      <c r="A245" s="1">
        <v>2.4300000000000002</v>
      </c>
      <c r="B245" s="2">
        <f>Fulltable[[#This Row],[Distance]]^2</f>
        <v>5.9049000000000005</v>
      </c>
      <c r="C245">
        <f>Fulltable[[#This Row],[Distance]]^3</f>
        <v>14.348907000000002</v>
      </c>
      <c r="D245">
        <f>Fulltable[[#This Row],[Distance]]^4</f>
        <v>34.867844010000006</v>
      </c>
      <c r="E245">
        <f>Fulltable[[#This Row],[Distance]]^5</f>
        <v>84.728860944300024</v>
      </c>
      <c r="F245" s="13" t="e">
        <f>IF(ISNUMBER(VLOOKUP(Fulltable[[#This Row],[Distance]], PBmetric[[Distance (km)]:[PB (hh:mm:ss)]], 6, FALSE)), VLOOKUP(Fulltable[[#This Row],[Distance]], PBmetric[[Distance (km)]:[PB (hh:mm:ss)]], 6, FALSE), NA())</f>
        <v>#N/A</v>
      </c>
      <c r="G245" s="13">
        <f ca="1">$Q$4+$P$4*Fulltable[[#This Row],[Distance]]+$O$4*Fulltable[[#This Row],[D^2]]+$N$4*Fulltable[[#This Row],[D^3]]</f>
        <v>7.152363940040431E-3</v>
      </c>
      <c r="H245" s="13">
        <f ca="1">Fulltable[[#This Row],[Forecast]]*(1+AVERAGE(cform[faster (-ve) /
slower (+ve)]))</f>
        <v>7.4049984591156434E-3</v>
      </c>
      <c r="I245" s="13" t="e">
        <f>IF(ISNUMBER(VLOOKUP(Fulltable[[#This Row],[Distance]], Predict[[#All],[Distance (km)]:[Time on current form]], 2, FALSE)), VLOOKUP(Fulltable[[#This Row],[Distance]], Predict[[#All],[Distance (km)]:[Time on current form]], 2, FALSE), NA())</f>
        <v>#N/A</v>
      </c>
      <c r="J245" s="13" t="e">
        <f>IF(ISNUMBER(VLOOKUP(Fulltable[[#This Row],[Distance]], Predict[[#All],[Distance (km)]:[Time on current form]], 3, FALSE)), VLOOKUP(Fulltable[[#This Row],[Distance]], Predict[[#All],[Distance (km)]:[Time on current form]], 3, FALSE), NA())</f>
        <v>#N/A</v>
      </c>
    </row>
    <row r="246" spans="1:10" x14ac:dyDescent="0.25">
      <c r="A246" s="1">
        <v>2.44</v>
      </c>
      <c r="B246" s="2">
        <f>Fulltable[[#This Row],[Distance]]^2</f>
        <v>5.9535999999999998</v>
      </c>
      <c r="C246">
        <f>Fulltable[[#This Row],[Distance]]^3</f>
        <v>14.526783999999999</v>
      </c>
      <c r="D246">
        <f>Fulltable[[#This Row],[Distance]]^4</f>
        <v>35.445352959999994</v>
      </c>
      <c r="E246">
        <f>Fulltable[[#This Row],[Distance]]^5</f>
        <v>86.486661222399988</v>
      </c>
      <c r="F246" s="13" t="e">
        <f>IF(ISNUMBER(VLOOKUP(Fulltable[[#This Row],[Distance]], PBmetric[[Distance (km)]:[PB (hh:mm:ss)]], 6, FALSE)), VLOOKUP(Fulltable[[#This Row],[Distance]], PBmetric[[Distance (km)]:[PB (hh:mm:ss)]], 6, FALSE), NA())</f>
        <v>#N/A</v>
      </c>
      <c r="G246" s="13">
        <f ca="1">$Q$4+$P$4*Fulltable[[#This Row],[Distance]]+$O$4*Fulltable[[#This Row],[D^2]]+$N$4*Fulltable[[#This Row],[D^3]]</f>
        <v>7.1822449278116859E-3</v>
      </c>
      <c r="H246" s="13">
        <f ca="1">Fulltable[[#This Row],[Forecast]]*(1+AVERAGE(cform[faster (-ve) /
slower (+ve)]))</f>
        <v>7.4359348977893359E-3</v>
      </c>
      <c r="I246" s="13" t="e">
        <f>IF(ISNUMBER(VLOOKUP(Fulltable[[#This Row],[Distance]], Predict[[#All],[Distance (km)]:[Time on current form]], 2, FALSE)), VLOOKUP(Fulltable[[#This Row],[Distance]], Predict[[#All],[Distance (km)]:[Time on current form]], 2, FALSE), NA())</f>
        <v>#N/A</v>
      </c>
      <c r="J246" s="13" t="e">
        <f>IF(ISNUMBER(VLOOKUP(Fulltable[[#This Row],[Distance]], Predict[[#All],[Distance (km)]:[Time on current form]], 3, FALSE)), VLOOKUP(Fulltable[[#This Row],[Distance]], Predict[[#All],[Distance (km)]:[Time on current form]], 3, FALSE), NA())</f>
        <v>#N/A</v>
      </c>
    </row>
    <row r="247" spans="1:10" x14ac:dyDescent="0.25">
      <c r="A247" s="1">
        <v>2.4500000000000002</v>
      </c>
      <c r="B247" s="2">
        <f>Fulltable[[#This Row],[Distance]]^2</f>
        <v>6.0025000000000013</v>
      </c>
      <c r="C247">
        <f>Fulltable[[#This Row],[Distance]]^3</f>
        <v>14.706125000000004</v>
      </c>
      <c r="D247">
        <f>Fulltable[[#This Row],[Distance]]^4</f>
        <v>36.030006250000014</v>
      </c>
      <c r="E247">
        <f>Fulltable[[#This Row],[Distance]]^5</f>
        <v>88.273515312500038</v>
      </c>
      <c r="F247" s="13" t="e">
        <f>IF(ISNUMBER(VLOOKUP(Fulltable[[#This Row],[Distance]], PBmetric[[Distance (km)]:[PB (hh:mm:ss)]], 6, FALSE)), VLOOKUP(Fulltable[[#This Row],[Distance]], PBmetric[[Distance (km)]:[PB (hh:mm:ss)]], 6, FALSE), NA())</f>
        <v>#N/A</v>
      </c>
      <c r="G247" s="13">
        <f ca="1">$Q$4+$P$4*Fulltable[[#This Row],[Distance]]+$O$4*Fulltable[[#This Row],[D^2]]+$N$4*Fulltable[[#This Row],[D^3]]</f>
        <v>7.2121295798335556E-3</v>
      </c>
      <c r="H247" s="13">
        <f ca="1">Fulltable[[#This Row],[Forecast]]*(1+AVERAGE(cform[faster (-ve) /
slower (+ve)]))</f>
        <v>7.4668751301416487E-3</v>
      </c>
      <c r="I247" s="13" t="e">
        <f>IF(ISNUMBER(VLOOKUP(Fulltable[[#This Row],[Distance]], Predict[[#All],[Distance (km)]:[Time on current form]], 2, FALSE)), VLOOKUP(Fulltable[[#This Row],[Distance]], Predict[[#All],[Distance (km)]:[Time on current form]], 2, FALSE), NA())</f>
        <v>#N/A</v>
      </c>
      <c r="J247" s="13" t="e">
        <f>IF(ISNUMBER(VLOOKUP(Fulltable[[#This Row],[Distance]], Predict[[#All],[Distance (km)]:[Time on current form]], 3, FALSE)), VLOOKUP(Fulltable[[#This Row],[Distance]], Predict[[#All],[Distance (km)]:[Time on current form]], 3, FALSE), NA())</f>
        <v>#N/A</v>
      </c>
    </row>
    <row r="248" spans="1:10" x14ac:dyDescent="0.25">
      <c r="A248" s="1">
        <v>2.46</v>
      </c>
      <c r="B248" s="2">
        <f>Fulltable[[#This Row],[Distance]]^2</f>
        <v>6.0515999999999996</v>
      </c>
      <c r="C248">
        <f>Fulltable[[#This Row],[Distance]]^3</f>
        <v>14.886935999999999</v>
      </c>
      <c r="D248">
        <f>Fulltable[[#This Row],[Distance]]^4</f>
        <v>36.621862559999997</v>
      </c>
      <c r="E248">
        <f>Fulltable[[#This Row],[Distance]]^5</f>
        <v>90.089781897599991</v>
      </c>
      <c r="F248" s="13" t="e">
        <f>IF(ISNUMBER(VLOOKUP(Fulltable[[#This Row],[Distance]], PBmetric[[Distance (km)]:[PB (hh:mm:ss)]], 6, FALSE)), VLOOKUP(Fulltable[[#This Row],[Distance]], PBmetric[[Distance (km)]:[PB (hh:mm:ss)]], 6, FALSE), NA())</f>
        <v>#N/A</v>
      </c>
      <c r="G248" s="13">
        <f ca="1">$Q$4+$P$4*Fulltable[[#This Row],[Distance]]+$O$4*Fulltable[[#This Row],[D^2]]+$N$4*Fulltable[[#This Row],[D^3]]</f>
        <v>7.2420178960706369E-3</v>
      </c>
      <c r="H248" s="13">
        <f ca="1">Fulltable[[#This Row],[Forecast]]*(1+AVERAGE(cform[faster (-ve) /
slower (+ve)]))</f>
        <v>7.4978191561359264E-3</v>
      </c>
      <c r="I248" s="13" t="e">
        <f>IF(ISNUMBER(VLOOKUP(Fulltable[[#This Row],[Distance]], Predict[[#All],[Distance (km)]:[Time on current form]], 2, FALSE)), VLOOKUP(Fulltable[[#This Row],[Distance]], Predict[[#All],[Distance (km)]:[Time on current form]], 2, FALSE), NA())</f>
        <v>#N/A</v>
      </c>
      <c r="J248" s="13" t="e">
        <f>IF(ISNUMBER(VLOOKUP(Fulltable[[#This Row],[Distance]], Predict[[#All],[Distance (km)]:[Time on current form]], 3, FALSE)), VLOOKUP(Fulltable[[#This Row],[Distance]], Predict[[#All],[Distance (km)]:[Time on current form]], 3, FALSE), NA())</f>
        <v>#N/A</v>
      </c>
    </row>
    <row r="249" spans="1:10" x14ac:dyDescent="0.25">
      <c r="A249" s="1">
        <v>2.4700000000000002</v>
      </c>
      <c r="B249" s="2">
        <f>Fulltable[[#This Row],[Distance]]^2</f>
        <v>6.1009000000000011</v>
      </c>
      <c r="C249">
        <f>Fulltable[[#This Row],[Distance]]^3</f>
        <v>15.069223000000004</v>
      </c>
      <c r="D249">
        <f>Fulltable[[#This Row],[Distance]]^4</f>
        <v>37.220980810000015</v>
      </c>
      <c r="E249">
        <f>Fulltable[[#This Row],[Distance]]^5</f>
        <v>91.93582260070005</v>
      </c>
      <c r="F249" s="13" t="e">
        <f>IF(ISNUMBER(VLOOKUP(Fulltable[[#This Row],[Distance]], PBmetric[[Distance (km)]:[PB (hh:mm:ss)]], 6, FALSE)), VLOOKUP(Fulltable[[#This Row],[Distance]], PBmetric[[Distance (km)]:[PB (hh:mm:ss)]], 6, FALSE), NA())</f>
        <v>#N/A</v>
      </c>
      <c r="G249" s="13">
        <f ca="1">$Q$4+$P$4*Fulltable[[#This Row],[Distance]]+$O$4*Fulltable[[#This Row],[D^2]]+$N$4*Fulltable[[#This Row],[D^3]]</f>
        <v>7.2719098764875293E-3</v>
      </c>
      <c r="H249" s="13">
        <f ca="1">Fulltable[[#This Row],[Forecast]]*(1+AVERAGE(cform[faster (-ve) /
slower (+ve)]))</f>
        <v>7.5287669757355194E-3</v>
      </c>
      <c r="I249" s="13" t="e">
        <f>IF(ISNUMBER(VLOOKUP(Fulltable[[#This Row],[Distance]], Predict[[#All],[Distance (km)]:[Time on current form]], 2, FALSE)), VLOOKUP(Fulltable[[#This Row],[Distance]], Predict[[#All],[Distance (km)]:[Time on current form]], 2, FALSE), NA())</f>
        <v>#N/A</v>
      </c>
      <c r="J249" s="13" t="e">
        <f>IF(ISNUMBER(VLOOKUP(Fulltable[[#This Row],[Distance]], Predict[[#All],[Distance (km)]:[Time on current form]], 3, FALSE)), VLOOKUP(Fulltable[[#This Row],[Distance]], Predict[[#All],[Distance (km)]:[Time on current form]], 3, FALSE), NA())</f>
        <v>#N/A</v>
      </c>
    </row>
    <row r="250" spans="1:10" x14ac:dyDescent="0.25">
      <c r="A250" s="1">
        <v>2.48</v>
      </c>
      <c r="B250" s="2">
        <f>Fulltable[[#This Row],[Distance]]^2</f>
        <v>6.1504000000000003</v>
      </c>
      <c r="C250">
        <f>Fulltable[[#This Row],[Distance]]^3</f>
        <v>15.252992000000001</v>
      </c>
      <c r="D250">
        <f>Fulltable[[#This Row],[Distance]]^4</f>
        <v>37.827420160000003</v>
      </c>
      <c r="E250">
        <f>Fulltable[[#This Row],[Distance]]^5</f>
        <v>93.812001996800007</v>
      </c>
      <c r="F250" s="13" t="e">
        <f>IF(ISNUMBER(VLOOKUP(Fulltable[[#This Row],[Distance]], PBmetric[[Distance (km)]:[PB (hh:mm:ss)]], 6, FALSE)), VLOOKUP(Fulltable[[#This Row],[Distance]], PBmetric[[Distance (km)]:[PB (hh:mm:ss)]], 6, FALSE), NA())</f>
        <v>#N/A</v>
      </c>
      <c r="G250" s="13">
        <f ca="1">$Q$4+$P$4*Fulltable[[#This Row],[Distance]]+$O$4*Fulltable[[#This Row],[D^2]]+$N$4*Fulltable[[#This Row],[D^3]]</f>
        <v>7.3018055210488262E-3</v>
      </c>
      <c r="H250" s="13">
        <f ca="1">Fulltable[[#This Row],[Forecast]]*(1+AVERAGE(cform[faster (-ve) /
slower (+ve)]))</f>
        <v>7.5597185889037695E-3</v>
      </c>
      <c r="I250" s="13" t="e">
        <f>IF(ISNUMBER(VLOOKUP(Fulltable[[#This Row],[Distance]], Predict[[#All],[Distance (km)]:[Time on current form]], 2, FALSE)), VLOOKUP(Fulltable[[#This Row],[Distance]], Predict[[#All],[Distance (km)]:[Time on current form]], 2, FALSE), NA())</f>
        <v>#N/A</v>
      </c>
      <c r="J250" s="13" t="e">
        <f>IF(ISNUMBER(VLOOKUP(Fulltable[[#This Row],[Distance]], Predict[[#All],[Distance (km)]:[Time on current form]], 3, FALSE)), VLOOKUP(Fulltable[[#This Row],[Distance]], Predict[[#All],[Distance (km)]:[Time on current form]], 3, FALSE), NA())</f>
        <v>#N/A</v>
      </c>
    </row>
    <row r="251" spans="1:10" x14ac:dyDescent="0.25">
      <c r="A251" s="1">
        <v>2.4900000000000002</v>
      </c>
      <c r="B251" s="2">
        <f>Fulltable[[#This Row],[Distance]]^2</f>
        <v>6.2001000000000008</v>
      </c>
      <c r="C251">
        <f>Fulltable[[#This Row],[Distance]]^3</f>
        <v>15.438249000000003</v>
      </c>
      <c r="D251">
        <f>Fulltable[[#This Row],[Distance]]^4</f>
        <v>38.441240010000008</v>
      </c>
      <c r="E251">
        <f>Fulltable[[#This Row],[Distance]]^5</f>
        <v>95.718687624900028</v>
      </c>
      <c r="F251" s="13" t="e">
        <f>IF(ISNUMBER(VLOOKUP(Fulltable[[#This Row],[Distance]], PBmetric[[Distance (km)]:[PB (hh:mm:ss)]], 6, FALSE)), VLOOKUP(Fulltable[[#This Row],[Distance]], PBmetric[[Distance (km)]:[PB (hh:mm:ss)]], 6, FALSE), NA())</f>
        <v>#N/A</v>
      </c>
      <c r="G251" s="13">
        <f ca="1">$Q$4+$P$4*Fulltable[[#This Row],[Distance]]+$O$4*Fulltable[[#This Row],[D^2]]+$N$4*Fulltable[[#This Row],[D^3]]</f>
        <v>7.3317048297191255E-3</v>
      </c>
      <c r="H251" s="13">
        <f ca="1">Fulltable[[#This Row],[Forecast]]*(1+AVERAGE(cform[faster (-ve) /
slower (+ve)]))</f>
        <v>7.5906739956040246E-3</v>
      </c>
      <c r="I251" s="13" t="e">
        <f>IF(ISNUMBER(VLOOKUP(Fulltable[[#This Row],[Distance]], Predict[[#All],[Distance (km)]:[Time on current form]], 2, FALSE)), VLOOKUP(Fulltable[[#This Row],[Distance]], Predict[[#All],[Distance (km)]:[Time on current form]], 2, FALSE), NA())</f>
        <v>#N/A</v>
      </c>
      <c r="J251" s="13" t="e">
        <f>IF(ISNUMBER(VLOOKUP(Fulltable[[#This Row],[Distance]], Predict[[#All],[Distance (km)]:[Time on current form]], 3, FALSE)), VLOOKUP(Fulltable[[#This Row],[Distance]], Predict[[#All],[Distance (km)]:[Time on current form]], 3, FALSE), NA())</f>
        <v>#N/A</v>
      </c>
    </row>
    <row r="252" spans="1:10" x14ac:dyDescent="0.25">
      <c r="A252" s="1">
        <v>2.5</v>
      </c>
      <c r="B252" s="2">
        <f>Fulltable[[#This Row],[Distance]]^2</f>
        <v>6.25</v>
      </c>
      <c r="C252">
        <f>Fulltable[[#This Row],[Distance]]^3</f>
        <v>15.625</v>
      </c>
      <c r="D252">
        <f>Fulltable[[#This Row],[Distance]]^4</f>
        <v>39.0625</v>
      </c>
      <c r="E252">
        <f>Fulltable[[#This Row],[Distance]]^5</f>
        <v>97.65625</v>
      </c>
      <c r="F252" s="13" t="e">
        <f>IF(ISNUMBER(VLOOKUP(Fulltable[[#This Row],[Distance]], PBmetric[[Distance (km)]:[PB (hh:mm:ss)]], 6, FALSE)), VLOOKUP(Fulltable[[#This Row],[Distance]], PBmetric[[Distance (km)]:[PB (hh:mm:ss)]], 6, FALSE), NA())</f>
        <v>#N/A</v>
      </c>
      <c r="G252" s="13">
        <f ca="1">$Q$4+$P$4*Fulltable[[#This Row],[Distance]]+$O$4*Fulltable[[#This Row],[D^2]]+$N$4*Fulltable[[#This Row],[D^3]]</f>
        <v>7.3616078024630232E-3</v>
      </c>
      <c r="H252" s="13">
        <f ca="1">Fulltable[[#This Row],[Forecast]]*(1+AVERAGE(cform[faster (-ve) /
slower (+ve)]))</f>
        <v>7.62163319579963E-3</v>
      </c>
      <c r="I252" s="13" t="e">
        <f>IF(ISNUMBER(VLOOKUP(Fulltable[[#This Row],[Distance]], Predict[[#All],[Distance (km)]:[Time on current form]], 2, FALSE)), VLOOKUP(Fulltable[[#This Row],[Distance]], Predict[[#All],[Distance (km)]:[Time on current form]], 2, FALSE), NA())</f>
        <v>#N/A</v>
      </c>
      <c r="J252" s="13" t="e">
        <f>IF(ISNUMBER(VLOOKUP(Fulltable[[#This Row],[Distance]], Predict[[#All],[Distance (km)]:[Time on current form]], 3, FALSE)), VLOOKUP(Fulltable[[#This Row],[Distance]], Predict[[#All],[Distance (km)]:[Time on current form]], 3, FALSE), NA())</f>
        <v>#N/A</v>
      </c>
    </row>
    <row r="253" spans="1:10" x14ac:dyDescent="0.25">
      <c r="A253" s="1">
        <v>2.5099999999999998</v>
      </c>
      <c r="B253" s="2">
        <f>Fulltable[[#This Row],[Distance]]^2</f>
        <v>6.3000999999999987</v>
      </c>
      <c r="C253">
        <f>Fulltable[[#This Row],[Distance]]^3</f>
        <v>15.813250999999996</v>
      </c>
      <c r="D253">
        <f>Fulltable[[#This Row],[Distance]]^4</f>
        <v>39.691260009999986</v>
      </c>
      <c r="E253">
        <f>Fulltable[[#This Row],[Distance]]^5</f>
        <v>99.625062625099957</v>
      </c>
      <c r="F253" s="13" t="e">
        <f>IF(ISNUMBER(VLOOKUP(Fulltable[[#This Row],[Distance]], PBmetric[[Distance (km)]:[PB (hh:mm:ss)]], 6, FALSE)), VLOOKUP(Fulltable[[#This Row],[Distance]], PBmetric[[Distance (km)]:[PB (hh:mm:ss)]], 6, FALSE), NA())</f>
        <v>#N/A</v>
      </c>
      <c r="G253" s="13">
        <f ca="1">$Q$4+$P$4*Fulltable[[#This Row],[Distance]]+$O$4*Fulltable[[#This Row],[D^2]]+$N$4*Fulltable[[#This Row],[D^3]]</f>
        <v>7.391514439245116E-3</v>
      </c>
      <c r="H253" s="13">
        <f ca="1">Fulltable[[#This Row],[Forecast]]*(1+AVERAGE(cform[faster (-ve) /
slower (+ve)]))</f>
        <v>7.6525961894539311E-3</v>
      </c>
      <c r="I253" s="13" t="e">
        <f>IF(ISNUMBER(VLOOKUP(Fulltable[[#This Row],[Distance]], Predict[[#All],[Distance (km)]:[Time on current form]], 2, FALSE)), VLOOKUP(Fulltable[[#This Row],[Distance]], Predict[[#All],[Distance (km)]:[Time on current form]], 2, FALSE), NA())</f>
        <v>#N/A</v>
      </c>
      <c r="J253" s="13" t="e">
        <f>IF(ISNUMBER(VLOOKUP(Fulltable[[#This Row],[Distance]], Predict[[#All],[Distance (km)]:[Time on current form]], 3, FALSE)), VLOOKUP(Fulltable[[#This Row],[Distance]], Predict[[#All],[Distance (km)]:[Time on current form]], 3, FALSE), NA())</f>
        <v>#N/A</v>
      </c>
    </row>
    <row r="254" spans="1:10" x14ac:dyDescent="0.25">
      <c r="A254" s="1">
        <v>2.52</v>
      </c>
      <c r="B254" s="2">
        <f>Fulltable[[#This Row],[Distance]]^2</f>
        <v>6.3504000000000005</v>
      </c>
      <c r="C254">
        <f>Fulltable[[#This Row],[Distance]]^3</f>
        <v>16.003008000000001</v>
      </c>
      <c r="D254">
        <f>Fulltable[[#This Row],[Distance]]^4</f>
        <v>40.327580160000004</v>
      </c>
      <c r="E254">
        <f>Fulltable[[#This Row],[Distance]]^5</f>
        <v>101.62550200320001</v>
      </c>
      <c r="F254" s="13" t="e">
        <f>IF(ISNUMBER(VLOOKUP(Fulltable[[#This Row],[Distance]], PBmetric[[Distance (km)]:[PB (hh:mm:ss)]], 6, FALSE)), VLOOKUP(Fulltable[[#This Row],[Distance]], PBmetric[[Distance (km)]:[PB (hh:mm:ss)]], 6, FALSE), NA())</f>
        <v>#N/A</v>
      </c>
      <c r="G254" s="13">
        <f ca="1">$Q$4+$P$4*Fulltable[[#This Row],[Distance]]+$O$4*Fulltable[[#This Row],[D^2]]+$N$4*Fulltable[[#This Row],[D^3]]</f>
        <v>7.4214247400300028E-3</v>
      </c>
      <c r="H254" s="13">
        <f ca="1">Fulltable[[#This Row],[Forecast]]*(1+AVERAGE(cform[faster (-ve) /
slower (+ve)]))</f>
        <v>7.6835629765302782E-3</v>
      </c>
      <c r="I254" s="13" t="e">
        <f>IF(ISNUMBER(VLOOKUP(Fulltable[[#This Row],[Distance]], Predict[[#All],[Distance (km)]:[Time on current form]], 2, FALSE)), VLOOKUP(Fulltable[[#This Row],[Distance]], Predict[[#All],[Distance (km)]:[Time on current form]], 2, FALSE), NA())</f>
        <v>#N/A</v>
      </c>
      <c r="J254" s="13" t="e">
        <f>IF(ISNUMBER(VLOOKUP(Fulltable[[#This Row],[Distance]], Predict[[#All],[Distance (km)]:[Time on current form]], 3, FALSE)), VLOOKUP(Fulltable[[#This Row],[Distance]], Predict[[#All],[Distance (km)]:[Time on current form]], 3, FALSE), NA())</f>
        <v>#N/A</v>
      </c>
    </row>
    <row r="255" spans="1:10" x14ac:dyDescent="0.25">
      <c r="A255" s="1">
        <v>2.5299999999999998</v>
      </c>
      <c r="B255" s="2">
        <f>Fulltable[[#This Row],[Distance]]^2</f>
        <v>6.4008999999999991</v>
      </c>
      <c r="C255">
        <f>Fulltable[[#This Row],[Distance]]^3</f>
        <v>16.194276999999996</v>
      </c>
      <c r="D255">
        <f>Fulltable[[#This Row],[Distance]]^4</f>
        <v>40.971520809999987</v>
      </c>
      <c r="E255">
        <f>Fulltable[[#This Row],[Distance]]^5</f>
        <v>103.65794764929996</v>
      </c>
      <c r="F255" s="13" t="e">
        <f>IF(ISNUMBER(VLOOKUP(Fulltable[[#This Row],[Distance]], PBmetric[[Distance (km)]:[PB (hh:mm:ss)]], 6, FALSE)), VLOOKUP(Fulltable[[#This Row],[Distance]], PBmetric[[Distance (km)]:[PB (hh:mm:ss)]], 6, FALSE), NA())</f>
        <v>#N/A</v>
      </c>
      <c r="G255" s="13">
        <f ca="1">$Q$4+$P$4*Fulltable[[#This Row],[Distance]]+$O$4*Fulltable[[#This Row],[D^2]]+$N$4*Fulltable[[#This Row],[D^3]]</f>
        <v>7.4513387047822786E-3</v>
      </c>
      <c r="H255" s="13">
        <f ca="1">Fulltable[[#This Row],[Forecast]]*(1+AVERAGE(cform[faster (-ve) /
slower (+ve)]))</f>
        <v>7.7145335569920141E-3</v>
      </c>
      <c r="I255" s="13" t="e">
        <f>IF(ISNUMBER(VLOOKUP(Fulltable[[#This Row],[Distance]], Predict[[#All],[Distance (km)]:[Time on current form]], 2, FALSE)), VLOOKUP(Fulltable[[#This Row],[Distance]], Predict[[#All],[Distance (km)]:[Time on current form]], 2, FALSE), NA())</f>
        <v>#N/A</v>
      </c>
      <c r="J255" s="13" t="e">
        <f>IF(ISNUMBER(VLOOKUP(Fulltable[[#This Row],[Distance]], Predict[[#All],[Distance (km)]:[Time on current form]], 3, FALSE)), VLOOKUP(Fulltable[[#This Row],[Distance]], Predict[[#All],[Distance (km)]:[Time on current form]], 3, FALSE), NA())</f>
        <v>#N/A</v>
      </c>
    </row>
    <row r="256" spans="1:10" x14ac:dyDescent="0.25">
      <c r="A256" s="1">
        <v>2.54</v>
      </c>
      <c r="B256" s="2">
        <f>Fulltable[[#This Row],[Distance]]^2</f>
        <v>6.4516</v>
      </c>
      <c r="C256">
        <f>Fulltable[[#This Row],[Distance]]^3</f>
        <v>16.387063999999999</v>
      </c>
      <c r="D256">
        <f>Fulltable[[#This Row],[Distance]]^4</f>
        <v>41.623142559999998</v>
      </c>
      <c r="E256">
        <f>Fulltable[[#This Row],[Distance]]^5</f>
        <v>105.72278210239999</v>
      </c>
      <c r="F256" s="13" t="e">
        <f>IF(ISNUMBER(VLOOKUP(Fulltable[[#This Row],[Distance]], PBmetric[[Distance (km)]:[PB (hh:mm:ss)]], 6, FALSE)), VLOOKUP(Fulltable[[#This Row],[Distance]], PBmetric[[Distance (km)]:[PB (hh:mm:ss)]], 6, FALSE), NA())</f>
        <v>#N/A</v>
      </c>
      <c r="G256" s="13">
        <f ca="1">$Q$4+$P$4*Fulltable[[#This Row],[Distance]]+$O$4*Fulltable[[#This Row],[D^2]]+$N$4*Fulltable[[#This Row],[D^3]]</f>
        <v>7.4812563334665395E-3</v>
      </c>
      <c r="H256" s="13">
        <f ca="1">Fulltable[[#This Row],[Forecast]]*(1+AVERAGE(cform[faster (-ve) /
slower (+ve)]))</f>
        <v>7.745507930802485E-3</v>
      </c>
      <c r="I256" s="13" t="e">
        <f>IF(ISNUMBER(VLOOKUP(Fulltable[[#This Row],[Distance]], Predict[[#All],[Distance (km)]:[Time on current form]], 2, FALSE)), VLOOKUP(Fulltable[[#This Row],[Distance]], Predict[[#All],[Distance (km)]:[Time on current form]], 2, FALSE), NA())</f>
        <v>#N/A</v>
      </c>
      <c r="J256" s="13" t="e">
        <f>IF(ISNUMBER(VLOOKUP(Fulltable[[#This Row],[Distance]], Predict[[#All],[Distance (km)]:[Time on current form]], 3, FALSE)), VLOOKUP(Fulltable[[#This Row],[Distance]], Predict[[#All],[Distance (km)]:[Time on current form]], 3, FALSE), NA())</f>
        <v>#N/A</v>
      </c>
    </row>
    <row r="257" spans="1:10" x14ac:dyDescent="0.25">
      <c r="A257" s="1">
        <v>2.5499999999999998</v>
      </c>
      <c r="B257" s="2">
        <f>Fulltable[[#This Row],[Distance]]^2</f>
        <v>6.5024999999999995</v>
      </c>
      <c r="C257">
        <f>Fulltable[[#This Row],[Distance]]^3</f>
        <v>16.581374999999998</v>
      </c>
      <c r="D257">
        <f>Fulltable[[#This Row],[Distance]]^4</f>
        <v>42.28250624999999</v>
      </c>
      <c r="E257">
        <f>Fulltable[[#This Row],[Distance]]^5</f>
        <v>107.82039093749997</v>
      </c>
      <c r="F257" s="13" t="e">
        <f>IF(ISNUMBER(VLOOKUP(Fulltable[[#This Row],[Distance]], PBmetric[[Distance (km)]:[PB (hh:mm:ss)]], 6, FALSE)), VLOOKUP(Fulltable[[#This Row],[Distance]], PBmetric[[Distance (km)]:[PB (hh:mm:ss)]], 6, FALSE), NA())</f>
        <v>#N/A</v>
      </c>
      <c r="G257" s="13">
        <f ca="1">$Q$4+$P$4*Fulltable[[#This Row],[Distance]]+$O$4*Fulltable[[#This Row],[D^2]]+$N$4*Fulltable[[#This Row],[D^3]]</f>
        <v>7.5111776260473823E-3</v>
      </c>
      <c r="H257" s="13">
        <f ca="1">Fulltable[[#This Row],[Forecast]]*(1+AVERAGE(cform[faster (-ve) /
slower (+ve)]))</f>
        <v>7.7764860979250379E-3</v>
      </c>
      <c r="I257" s="13" t="e">
        <f>IF(ISNUMBER(VLOOKUP(Fulltable[[#This Row],[Distance]], Predict[[#All],[Distance (km)]:[Time on current form]], 2, FALSE)), VLOOKUP(Fulltable[[#This Row],[Distance]], Predict[[#All],[Distance (km)]:[Time on current form]], 2, FALSE), NA())</f>
        <v>#N/A</v>
      </c>
      <c r="J257" s="13" t="e">
        <f>IF(ISNUMBER(VLOOKUP(Fulltable[[#This Row],[Distance]], Predict[[#All],[Distance (km)]:[Time on current form]], 3, FALSE)), VLOOKUP(Fulltable[[#This Row],[Distance]], Predict[[#All],[Distance (km)]:[Time on current form]], 3, FALSE), NA())</f>
        <v>#N/A</v>
      </c>
    </row>
    <row r="258" spans="1:10" x14ac:dyDescent="0.25">
      <c r="A258" s="1">
        <v>2.56</v>
      </c>
      <c r="B258" s="2">
        <f>Fulltable[[#This Row],[Distance]]^2</f>
        <v>6.5536000000000003</v>
      </c>
      <c r="C258">
        <f>Fulltable[[#This Row],[Distance]]^3</f>
        <v>16.777216000000003</v>
      </c>
      <c r="D258">
        <f>Fulltable[[#This Row],[Distance]]^4</f>
        <v>42.949672960000001</v>
      </c>
      <c r="E258">
        <f>Fulltable[[#This Row],[Distance]]^5</f>
        <v>109.9511627776</v>
      </c>
      <c r="F258" s="13" t="e">
        <f>IF(ISNUMBER(VLOOKUP(Fulltable[[#This Row],[Distance]], PBmetric[[Distance (km)]:[PB (hh:mm:ss)]], 6, FALSE)), VLOOKUP(Fulltable[[#This Row],[Distance]], PBmetric[[Distance (km)]:[PB (hh:mm:ss)]], 6, FALSE), NA())</f>
        <v>#N/A</v>
      </c>
      <c r="G258" s="13">
        <f ca="1">$Q$4+$P$4*Fulltable[[#This Row],[Distance]]+$O$4*Fulltable[[#This Row],[D^2]]+$N$4*Fulltable[[#This Row],[D^3]]</f>
        <v>7.5411025824894048E-3</v>
      </c>
      <c r="H258" s="13">
        <f ca="1">Fulltable[[#This Row],[Forecast]]*(1+AVERAGE(cform[faster (-ve) /
slower (+ve)]))</f>
        <v>7.8074680583230189E-3</v>
      </c>
      <c r="I258" s="13" t="e">
        <f>IF(ISNUMBER(VLOOKUP(Fulltable[[#This Row],[Distance]], Predict[[#All],[Distance (km)]:[Time on current form]], 2, FALSE)), VLOOKUP(Fulltable[[#This Row],[Distance]], Predict[[#All],[Distance (km)]:[Time on current form]], 2, FALSE), NA())</f>
        <v>#N/A</v>
      </c>
      <c r="J258" s="13" t="e">
        <f>IF(ISNUMBER(VLOOKUP(Fulltable[[#This Row],[Distance]], Predict[[#All],[Distance (km)]:[Time on current form]], 3, FALSE)), VLOOKUP(Fulltable[[#This Row],[Distance]], Predict[[#All],[Distance (km)]:[Time on current form]], 3, FALSE), NA())</f>
        <v>#N/A</v>
      </c>
    </row>
    <row r="259" spans="1:10" x14ac:dyDescent="0.25">
      <c r="A259" s="1">
        <v>2.57</v>
      </c>
      <c r="B259" s="2">
        <f>Fulltable[[#This Row],[Distance]]^2</f>
        <v>6.6048999999999989</v>
      </c>
      <c r="C259">
        <f>Fulltable[[#This Row],[Distance]]^3</f>
        <v>16.974592999999995</v>
      </c>
      <c r="D259">
        <f>Fulltable[[#This Row],[Distance]]^4</f>
        <v>43.624704009999988</v>
      </c>
      <c r="E259">
        <f>Fulltable[[#This Row],[Distance]]^5</f>
        <v>112.11548930569997</v>
      </c>
      <c r="F259" s="13" t="e">
        <f>IF(ISNUMBER(VLOOKUP(Fulltable[[#This Row],[Distance]], PBmetric[[Distance (km)]:[PB (hh:mm:ss)]], 6, FALSE)), VLOOKUP(Fulltable[[#This Row],[Distance]], PBmetric[[Distance (km)]:[PB (hh:mm:ss)]], 6, FALSE), NA())</f>
        <v>#N/A</v>
      </c>
      <c r="G259" s="13">
        <f ca="1">$Q$4+$P$4*Fulltable[[#This Row],[Distance]]+$O$4*Fulltable[[#This Row],[D^2]]+$N$4*Fulltable[[#This Row],[D^3]]</f>
        <v>7.571031202757204E-3</v>
      </c>
      <c r="H259" s="13">
        <f ca="1">Fulltable[[#This Row],[Forecast]]*(1+AVERAGE(cform[faster (-ve) /
slower (+ve)]))</f>
        <v>7.8384538119597742E-3</v>
      </c>
      <c r="I259" s="13" t="e">
        <f>IF(ISNUMBER(VLOOKUP(Fulltable[[#This Row],[Distance]], Predict[[#All],[Distance (km)]:[Time on current form]], 2, FALSE)), VLOOKUP(Fulltable[[#This Row],[Distance]], Predict[[#All],[Distance (km)]:[Time on current form]], 2, FALSE), NA())</f>
        <v>#N/A</v>
      </c>
      <c r="J259" s="13" t="e">
        <f>IF(ISNUMBER(VLOOKUP(Fulltable[[#This Row],[Distance]], Predict[[#All],[Distance (km)]:[Time on current form]], 3, FALSE)), VLOOKUP(Fulltable[[#This Row],[Distance]], Predict[[#All],[Distance (km)]:[Time on current form]], 3, FALSE), NA())</f>
        <v>#N/A</v>
      </c>
    </row>
    <row r="260" spans="1:10" x14ac:dyDescent="0.25">
      <c r="A260" s="1">
        <v>2.58</v>
      </c>
      <c r="B260" s="2">
        <f>Fulltable[[#This Row],[Distance]]^2</f>
        <v>6.6564000000000005</v>
      </c>
      <c r="C260">
        <f>Fulltable[[#This Row],[Distance]]^3</f>
        <v>17.173512000000002</v>
      </c>
      <c r="D260">
        <f>Fulltable[[#This Row],[Distance]]^4</f>
        <v>44.307660960000007</v>
      </c>
      <c r="E260">
        <f>Fulltable[[#This Row],[Distance]]^5</f>
        <v>114.31376527680003</v>
      </c>
      <c r="F260" s="13" t="e">
        <f>IF(ISNUMBER(VLOOKUP(Fulltable[[#This Row],[Distance]], PBmetric[[Distance (km)]:[PB (hh:mm:ss)]], 6, FALSE)), VLOOKUP(Fulltable[[#This Row],[Distance]], PBmetric[[Distance (km)]:[PB (hh:mm:ss)]], 6, FALSE), NA())</f>
        <v>#N/A</v>
      </c>
      <c r="G260" s="13">
        <f ca="1">$Q$4+$P$4*Fulltable[[#This Row],[Distance]]+$O$4*Fulltable[[#This Row],[D^2]]+$N$4*Fulltable[[#This Row],[D^3]]</f>
        <v>7.600963486815375E-3</v>
      </c>
      <c r="H260" s="13">
        <f ca="1">Fulltable[[#This Row],[Forecast]]*(1+AVERAGE(cform[faster (-ve) /
slower (+ve)]))</f>
        <v>7.8694433587986508E-3</v>
      </c>
      <c r="I260" s="13" t="e">
        <f>IF(ISNUMBER(VLOOKUP(Fulltable[[#This Row],[Distance]], Predict[[#All],[Distance (km)]:[Time on current form]], 2, FALSE)), VLOOKUP(Fulltable[[#This Row],[Distance]], Predict[[#All],[Distance (km)]:[Time on current form]], 2, FALSE), NA())</f>
        <v>#N/A</v>
      </c>
      <c r="J260" s="13" t="e">
        <f>IF(ISNUMBER(VLOOKUP(Fulltable[[#This Row],[Distance]], Predict[[#All],[Distance (km)]:[Time on current form]], 3, FALSE)), VLOOKUP(Fulltable[[#This Row],[Distance]], Predict[[#All],[Distance (km)]:[Time on current form]], 3, FALSE), NA())</f>
        <v>#N/A</v>
      </c>
    </row>
    <row r="261" spans="1:10" x14ac:dyDescent="0.25">
      <c r="A261" s="1">
        <v>2.59</v>
      </c>
      <c r="B261" s="2">
        <f>Fulltable[[#This Row],[Distance]]^2</f>
        <v>6.7080999999999991</v>
      </c>
      <c r="C261">
        <f>Fulltable[[#This Row],[Distance]]^3</f>
        <v>17.373978999999995</v>
      </c>
      <c r="D261">
        <f>Fulltable[[#This Row],[Distance]]^4</f>
        <v>44.998605609999984</v>
      </c>
      <c r="E261">
        <f>Fulltable[[#This Row],[Distance]]^5</f>
        <v>116.54638852989996</v>
      </c>
      <c r="F261" s="13" t="e">
        <f>IF(ISNUMBER(VLOOKUP(Fulltable[[#This Row],[Distance]], PBmetric[[Distance (km)]:[PB (hh:mm:ss)]], 6, FALSE)), VLOOKUP(Fulltable[[#This Row],[Distance]], PBmetric[[Distance (km)]:[PB (hh:mm:ss)]], 6, FALSE), NA())</f>
        <v>#N/A</v>
      </c>
      <c r="G261" s="13">
        <f ca="1">$Q$4+$P$4*Fulltable[[#This Row],[Distance]]+$O$4*Fulltable[[#This Row],[D^2]]+$N$4*Fulltable[[#This Row],[D^3]]</f>
        <v>7.6308994346285146E-3</v>
      </c>
      <c r="H261" s="13">
        <f ca="1">Fulltable[[#This Row],[Forecast]]*(1+AVERAGE(cform[faster (-ve) /
slower (+ve)]))</f>
        <v>7.9004366988029914E-3</v>
      </c>
      <c r="I261" s="13" t="e">
        <f>IF(ISNUMBER(VLOOKUP(Fulltable[[#This Row],[Distance]], Predict[[#All],[Distance (km)]:[Time on current form]], 2, FALSE)), VLOOKUP(Fulltable[[#This Row],[Distance]], Predict[[#All],[Distance (km)]:[Time on current form]], 2, FALSE), NA())</f>
        <v>#N/A</v>
      </c>
      <c r="J261" s="13" t="e">
        <f>IF(ISNUMBER(VLOOKUP(Fulltable[[#This Row],[Distance]], Predict[[#All],[Distance (km)]:[Time on current form]], 3, FALSE)), VLOOKUP(Fulltable[[#This Row],[Distance]], Predict[[#All],[Distance (km)]:[Time on current form]], 3, FALSE), NA())</f>
        <v>#N/A</v>
      </c>
    </row>
    <row r="262" spans="1:10" x14ac:dyDescent="0.25">
      <c r="A262" s="1">
        <v>2.6</v>
      </c>
      <c r="B262" s="2">
        <f>Fulltable[[#This Row],[Distance]]^2</f>
        <v>6.7600000000000007</v>
      </c>
      <c r="C262">
        <f>Fulltable[[#This Row],[Distance]]^3</f>
        <v>17.576000000000004</v>
      </c>
      <c r="D262">
        <f>Fulltable[[#This Row],[Distance]]^4</f>
        <v>45.697600000000008</v>
      </c>
      <c r="E262">
        <f>Fulltable[[#This Row],[Distance]]^5</f>
        <v>118.81376000000003</v>
      </c>
      <c r="F262" s="13" t="e">
        <f>IF(ISNUMBER(VLOOKUP(Fulltable[[#This Row],[Distance]], PBmetric[[Distance (km)]:[PB (hh:mm:ss)]], 6, FALSE)), VLOOKUP(Fulltable[[#This Row],[Distance]], PBmetric[[Distance (km)]:[PB (hh:mm:ss)]], 6, FALSE), NA())</f>
        <v>#N/A</v>
      </c>
      <c r="G262" s="13">
        <f ca="1">$Q$4+$P$4*Fulltable[[#This Row],[Distance]]+$O$4*Fulltable[[#This Row],[D^2]]+$N$4*Fulltable[[#This Row],[D^3]]</f>
        <v>7.6608390461612207E-3</v>
      </c>
      <c r="H262" s="13">
        <f ca="1">Fulltable[[#This Row],[Forecast]]*(1+AVERAGE(cform[faster (-ve) /
slower (+ve)]))</f>
        <v>7.9314338319361466E-3</v>
      </c>
      <c r="I262" s="13" t="e">
        <f>IF(ISNUMBER(VLOOKUP(Fulltable[[#This Row],[Distance]], Predict[[#All],[Distance (km)]:[Time on current form]], 2, FALSE)), VLOOKUP(Fulltable[[#This Row],[Distance]], Predict[[#All],[Distance (km)]:[Time on current form]], 2, FALSE), NA())</f>
        <v>#N/A</v>
      </c>
      <c r="J262" s="13" t="e">
        <f>IF(ISNUMBER(VLOOKUP(Fulltable[[#This Row],[Distance]], Predict[[#All],[Distance (km)]:[Time on current form]], 3, FALSE)), VLOOKUP(Fulltable[[#This Row],[Distance]], Predict[[#All],[Distance (km)]:[Time on current form]], 3, FALSE), NA())</f>
        <v>#N/A</v>
      </c>
    </row>
    <row r="263" spans="1:10" x14ac:dyDescent="0.25">
      <c r="A263" s="1">
        <v>2.61</v>
      </c>
      <c r="B263" s="2">
        <f>Fulltable[[#This Row],[Distance]]^2</f>
        <v>6.8120999999999992</v>
      </c>
      <c r="C263">
        <f>Fulltable[[#This Row],[Distance]]^3</f>
        <v>17.779580999999997</v>
      </c>
      <c r="D263">
        <f>Fulltable[[#This Row],[Distance]]^4</f>
        <v>46.404706409999989</v>
      </c>
      <c r="E263">
        <f>Fulltable[[#This Row],[Distance]]^5</f>
        <v>121.11628373009997</v>
      </c>
      <c r="F263" s="13" t="e">
        <f>IF(ISNUMBER(VLOOKUP(Fulltable[[#This Row],[Distance]], PBmetric[[Distance (km)]:[PB (hh:mm:ss)]], 6, FALSE)), VLOOKUP(Fulltable[[#This Row],[Distance]], PBmetric[[Distance (km)]:[PB (hh:mm:ss)]], 6, FALSE), NA())</f>
        <v>#N/A</v>
      </c>
      <c r="G263" s="13">
        <f ca="1">$Q$4+$P$4*Fulltable[[#This Row],[Distance]]+$O$4*Fulltable[[#This Row],[D^2]]+$N$4*Fulltable[[#This Row],[D^3]]</f>
        <v>7.6907823213780884E-3</v>
      </c>
      <c r="H263" s="13">
        <f ca="1">Fulltable[[#This Row],[Forecast]]*(1+AVERAGE(cform[faster (-ve) /
slower (+ve)]))</f>
        <v>7.9624347581614598E-3</v>
      </c>
      <c r="I263" s="13" t="e">
        <f>IF(ISNUMBER(VLOOKUP(Fulltable[[#This Row],[Distance]], Predict[[#All],[Distance (km)]:[Time on current form]], 2, FALSE)), VLOOKUP(Fulltable[[#This Row],[Distance]], Predict[[#All],[Distance (km)]:[Time on current form]], 2, FALSE), NA())</f>
        <v>#N/A</v>
      </c>
      <c r="J263" s="13" t="e">
        <f>IF(ISNUMBER(VLOOKUP(Fulltable[[#This Row],[Distance]], Predict[[#All],[Distance (km)]:[Time on current form]], 3, FALSE)), VLOOKUP(Fulltable[[#This Row],[Distance]], Predict[[#All],[Distance (km)]:[Time on current form]], 3, FALSE), NA())</f>
        <v>#N/A</v>
      </c>
    </row>
    <row r="264" spans="1:10" x14ac:dyDescent="0.25">
      <c r="A264" s="1">
        <v>2.62</v>
      </c>
      <c r="B264" s="2">
        <f>Fulltable[[#This Row],[Distance]]^2</f>
        <v>6.8644000000000007</v>
      </c>
      <c r="C264">
        <f>Fulltable[[#This Row],[Distance]]^3</f>
        <v>17.984728000000004</v>
      </c>
      <c r="D264">
        <f>Fulltable[[#This Row],[Distance]]^4</f>
        <v>47.11998736000001</v>
      </c>
      <c r="E264">
        <f>Fulltable[[#This Row],[Distance]]^5</f>
        <v>123.45436688320004</v>
      </c>
      <c r="F264" s="13" t="e">
        <f>IF(ISNUMBER(VLOOKUP(Fulltable[[#This Row],[Distance]], PBmetric[[Distance (km)]:[PB (hh:mm:ss)]], 6, FALSE)), VLOOKUP(Fulltable[[#This Row],[Distance]], PBmetric[[Distance (km)]:[PB (hh:mm:ss)]], 6, FALSE), NA())</f>
        <v>#N/A</v>
      </c>
      <c r="G264" s="13">
        <f ca="1">$Q$4+$P$4*Fulltable[[#This Row],[Distance]]+$O$4*Fulltable[[#This Row],[D^2]]+$N$4*Fulltable[[#This Row],[D^3]]</f>
        <v>7.7207292602437172E-3</v>
      </c>
      <c r="H264" s="13">
        <f ca="1">Fulltable[[#This Row],[Forecast]]*(1+AVERAGE(cform[faster (-ve) /
slower (+ve)]))</f>
        <v>7.9934394774422799E-3</v>
      </c>
      <c r="I264" s="13" t="e">
        <f>IF(ISNUMBER(VLOOKUP(Fulltable[[#This Row],[Distance]], Predict[[#All],[Distance (km)]:[Time on current form]], 2, FALSE)), VLOOKUP(Fulltable[[#This Row],[Distance]], Predict[[#All],[Distance (km)]:[Time on current form]], 2, FALSE), NA())</f>
        <v>#N/A</v>
      </c>
      <c r="J264" s="13" t="e">
        <f>IF(ISNUMBER(VLOOKUP(Fulltable[[#This Row],[Distance]], Predict[[#All],[Distance (km)]:[Time on current form]], 3, FALSE)), VLOOKUP(Fulltable[[#This Row],[Distance]], Predict[[#All],[Distance (km)]:[Time on current form]], 3, FALSE), NA())</f>
        <v>#N/A</v>
      </c>
    </row>
    <row r="265" spans="1:10" x14ac:dyDescent="0.25">
      <c r="A265" s="1">
        <v>2.63</v>
      </c>
      <c r="B265" s="2">
        <f>Fulltable[[#This Row],[Distance]]^2</f>
        <v>6.9168999999999992</v>
      </c>
      <c r="C265">
        <f>Fulltable[[#This Row],[Distance]]^3</f>
        <v>18.191446999999997</v>
      </c>
      <c r="D265">
        <f>Fulltable[[#This Row],[Distance]]^4</f>
        <v>47.843505609999987</v>
      </c>
      <c r="E265">
        <f>Fulltable[[#This Row],[Distance]]^5</f>
        <v>125.82841975429996</v>
      </c>
      <c r="F265" s="13" t="e">
        <f>IF(ISNUMBER(VLOOKUP(Fulltable[[#This Row],[Distance]], PBmetric[[Distance (km)]:[PB (hh:mm:ss)]], 6, FALSE)), VLOOKUP(Fulltable[[#This Row],[Distance]], PBmetric[[Distance (km)]:[PB (hh:mm:ss)]], 6, FALSE), NA())</f>
        <v>#N/A</v>
      </c>
      <c r="G265" s="13">
        <f ca="1">$Q$4+$P$4*Fulltable[[#This Row],[Distance]]+$O$4*Fulltable[[#This Row],[D^2]]+$N$4*Fulltable[[#This Row],[D^3]]</f>
        <v>7.7506798627226996E-3</v>
      </c>
      <c r="H265" s="13">
        <f ca="1">Fulltable[[#This Row],[Forecast]]*(1+AVERAGE(cform[faster (-ve) /
slower (+ve)]))</f>
        <v>8.0244479897419469E-3</v>
      </c>
      <c r="I265" s="13" t="e">
        <f>IF(ISNUMBER(VLOOKUP(Fulltable[[#This Row],[Distance]], Predict[[#All],[Distance (km)]:[Time on current form]], 2, FALSE)), VLOOKUP(Fulltable[[#This Row],[Distance]], Predict[[#All],[Distance (km)]:[Time on current form]], 2, FALSE), NA())</f>
        <v>#N/A</v>
      </c>
      <c r="J265" s="13" t="e">
        <f>IF(ISNUMBER(VLOOKUP(Fulltable[[#This Row],[Distance]], Predict[[#All],[Distance (km)]:[Time on current form]], 3, FALSE)), VLOOKUP(Fulltable[[#This Row],[Distance]], Predict[[#All],[Distance (km)]:[Time on current form]], 3, FALSE), NA())</f>
        <v>#N/A</v>
      </c>
    </row>
    <row r="266" spans="1:10" x14ac:dyDescent="0.25">
      <c r="A266" s="1">
        <v>2.64</v>
      </c>
      <c r="B266" s="2">
        <f>Fulltable[[#This Row],[Distance]]^2</f>
        <v>6.9696000000000007</v>
      </c>
      <c r="C266">
        <f>Fulltable[[#This Row],[Distance]]^3</f>
        <v>18.399744000000002</v>
      </c>
      <c r="D266">
        <f>Fulltable[[#This Row],[Distance]]^4</f>
        <v>48.575324160000008</v>
      </c>
      <c r="E266">
        <f>Fulltable[[#This Row],[Distance]]^5</f>
        <v>128.23885578240004</v>
      </c>
      <c r="F266" s="13" t="e">
        <f>IF(ISNUMBER(VLOOKUP(Fulltable[[#This Row],[Distance]], PBmetric[[Distance (km)]:[PB (hh:mm:ss)]], 6, FALSE)), VLOOKUP(Fulltable[[#This Row],[Distance]], PBmetric[[Distance (km)]:[PB (hh:mm:ss)]], 6, FALSE), NA())</f>
        <v>#N/A</v>
      </c>
      <c r="G266" s="13">
        <f ca="1">$Q$4+$P$4*Fulltable[[#This Row],[Distance]]+$O$4*Fulltable[[#This Row],[D^2]]+$N$4*Fulltable[[#This Row],[D^3]]</f>
        <v>7.7806341287796361E-3</v>
      </c>
      <c r="H266" s="13">
        <f ca="1">Fulltable[[#This Row],[Forecast]]*(1+AVERAGE(cform[faster (-ve) /
slower (+ve)]))</f>
        <v>8.0554602950238148E-3</v>
      </c>
      <c r="I266" s="13" t="e">
        <f>IF(ISNUMBER(VLOOKUP(Fulltable[[#This Row],[Distance]], Predict[[#All],[Distance (km)]:[Time on current form]], 2, FALSE)), VLOOKUP(Fulltable[[#This Row],[Distance]], Predict[[#All],[Distance (km)]:[Time on current form]], 2, FALSE), NA())</f>
        <v>#N/A</v>
      </c>
      <c r="J266" s="13" t="e">
        <f>IF(ISNUMBER(VLOOKUP(Fulltable[[#This Row],[Distance]], Predict[[#All],[Distance (km)]:[Time on current form]], 3, FALSE)), VLOOKUP(Fulltable[[#This Row],[Distance]], Predict[[#All],[Distance (km)]:[Time on current form]], 3, FALSE), NA())</f>
        <v>#N/A</v>
      </c>
    </row>
    <row r="267" spans="1:10" x14ac:dyDescent="0.25">
      <c r="A267" s="1">
        <v>2.65</v>
      </c>
      <c r="B267" s="2">
        <f>Fulltable[[#This Row],[Distance]]^2</f>
        <v>7.0225</v>
      </c>
      <c r="C267">
        <f>Fulltable[[#This Row],[Distance]]^3</f>
        <v>18.609624999999998</v>
      </c>
      <c r="D267">
        <f>Fulltable[[#This Row],[Distance]]^4</f>
        <v>49.315506249999999</v>
      </c>
      <c r="E267">
        <f>Fulltable[[#This Row],[Distance]]^5</f>
        <v>130.6860915625</v>
      </c>
      <c r="F267" s="13" t="e">
        <f>IF(ISNUMBER(VLOOKUP(Fulltable[[#This Row],[Distance]], PBmetric[[Distance (km)]:[PB (hh:mm:ss)]], 6, FALSE)), VLOOKUP(Fulltable[[#This Row],[Distance]], PBmetric[[Distance (km)]:[PB (hh:mm:ss)]], 6, FALSE), NA())</f>
        <v>#N/A</v>
      </c>
      <c r="G267" s="13">
        <f ca="1">$Q$4+$P$4*Fulltable[[#This Row],[Distance]]+$O$4*Fulltable[[#This Row],[D^2]]+$N$4*Fulltable[[#This Row],[D^3]]</f>
        <v>7.81059205837912E-3</v>
      </c>
      <c r="H267" s="13">
        <f ca="1">Fulltable[[#This Row],[Forecast]]*(1+AVERAGE(cform[faster (-ve) /
slower (+ve)]))</f>
        <v>8.0864763932512237E-3</v>
      </c>
      <c r="I267" s="13" t="e">
        <f>IF(ISNUMBER(VLOOKUP(Fulltable[[#This Row],[Distance]], Predict[[#All],[Distance (km)]:[Time on current form]], 2, FALSE)), VLOOKUP(Fulltable[[#This Row],[Distance]], Predict[[#All],[Distance (km)]:[Time on current form]], 2, FALSE), NA())</f>
        <v>#N/A</v>
      </c>
      <c r="J267" s="13" t="e">
        <f>IF(ISNUMBER(VLOOKUP(Fulltable[[#This Row],[Distance]], Predict[[#All],[Distance (km)]:[Time on current form]], 3, FALSE)), VLOOKUP(Fulltable[[#This Row],[Distance]], Predict[[#All],[Distance (km)]:[Time on current form]], 3, FALSE), NA())</f>
        <v>#N/A</v>
      </c>
    </row>
    <row r="268" spans="1:10" x14ac:dyDescent="0.25">
      <c r="A268" s="1">
        <v>2.66</v>
      </c>
      <c r="B268" s="2">
        <f>Fulltable[[#This Row],[Distance]]^2</f>
        <v>7.0756000000000006</v>
      </c>
      <c r="C268">
        <f>Fulltable[[#This Row],[Distance]]^3</f>
        <v>18.821096000000001</v>
      </c>
      <c r="D268">
        <f>Fulltable[[#This Row],[Distance]]^4</f>
        <v>50.06411536000001</v>
      </c>
      <c r="E268">
        <f>Fulltable[[#This Row],[Distance]]^5</f>
        <v>133.17054685760004</v>
      </c>
      <c r="F268" s="13" t="e">
        <f>IF(ISNUMBER(VLOOKUP(Fulltable[[#This Row],[Distance]], PBmetric[[Distance (km)]:[PB (hh:mm:ss)]], 6, FALSE)), VLOOKUP(Fulltable[[#This Row],[Distance]], PBmetric[[Distance (km)]:[PB (hh:mm:ss)]], 6, FALSE), NA())</f>
        <v>#N/A</v>
      </c>
      <c r="G268" s="13">
        <f ca="1">$Q$4+$P$4*Fulltable[[#This Row],[Distance]]+$O$4*Fulltable[[#This Row],[D^2]]+$N$4*Fulltable[[#This Row],[D^3]]</f>
        <v>7.8405536514857526E-3</v>
      </c>
      <c r="H268" s="13">
        <f ca="1">Fulltable[[#This Row],[Forecast]]*(1+AVERAGE(cform[faster (-ve) /
slower (+ve)]))</f>
        <v>8.1174962843875258E-3</v>
      </c>
      <c r="I268" s="13" t="e">
        <f>IF(ISNUMBER(VLOOKUP(Fulltable[[#This Row],[Distance]], Predict[[#All],[Distance (km)]:[Time on current form]], 2, FALSE)), VLOOKUP(Fulltable[[#This Row],[Distance]], Predict[[#All],[Distance (km)]:[Time on current form]], 2, FALSE), NA())</f>
        <v>#N/A</v>
      </c>
      <c r="J268" s="13" t="e">
        <f>IF(ISNUMBER(VLOOKUP(Fulltable[[#This Row],[Distance]], Predict[[#All],[Distance (km)]:[Time on current form]], 3, FALSE)), VLOOKUP(Fulltable[[#This Row],[Distance]], Predict[[#All],[Distance (km)]:[Time on current form]], 3, FALSE), NA())</f>
        <v>#N/A</v>
      </c>
    </row>
    <row r="269" spans="1:10" x14ac:dyDescent="0.25">
      <c r="A269" s="1">
        <v>2.67</v>
      </c>
      <c r="B269" s="2">
        <f>Fulltable[[#This Row],[Distance]]^2</f>
        <v>7.1288999999999998</v>
      </c>
      <c r="C269">
        <f>Fulltable[[#This Row],[Distance]]^3</f>
        <v>19.034162999999999</v>
      </c>
      <c r="D269">
        <f>Fulltable[[#This Row],[Distance]]^4</f>
        <v>50.821215209999998</v>
      </c>
      <c r="E269">
        <f>Fulltable[[#This Row],[Distance]]^5</f>
        <v>135.6926446107</v>
      </c>
      <c r="F269" s="13" t="e">
        <f>IF(ISNUMBER(VLOOKUP(Fulltable[[#This Row],[Distance]], PBmetric[[Distance (km)]:[PB (hh:mm:ss)]], 6, FALSE)), VLOOKUP(Fulltable[[#This Row],[Distance]], PBmetric[[Distance (km)]:[PB (hh:mm:ss)]], 6, FALSE), NA())</f>
        <v>#N/A</v>
      </c>
      <c r="G269" s="13">
        <f ca="1">$Q$4+$P$4*Fulltable[[#This Row],[Distance]]+$O$4*Fulltable[[#This Row],[D^2]]+$N$4*Fulltable[[#This Row],[D^3]]</f>
        <v>7.8705189080641256E-3</v>
      </c>
      <c r="H269" s="13">
        <f ca="1">Fulltable[[#This Row],[Forecast]]*(1+AVERAGE(cform[faster (-ve) /
slower (+ve)]))</f>
        <v>8.1485199683960612E-3</v>
      </c>
      <c r="I269" s="13" t="e">
        <f>IF(ISNUMBER(VLOOKUP(Fulltable[[#This Row],[Distance]], Predict[[#All],[Distance (km)]:[Time on current form]], 2, FALSE)), VLOOKUP(Fulltable[[#This Row],[Distance]], Predict[[#All],[Distance (km)]:[Time on current form]], 2, FALSE), NA())</f>
        <v>#N/A</v>
      </c>
      <c r="J269" s="13" t="e">
        <f>IF(ISNUMBER(VLOOKUP(Fulltable[[#This Row],[Distance]], Predict[[#All],[Distance (km)]:[Time on current form]], 3, FALSE)), VLOOKUP(Fulltable[[#This Row],[Distance]], Predict[[#All],[Distance (km)]:[Time on current form]], 3, FALSE), NA())</f>
        <v>#N/A</v>
      </c>
    </row>
    <row r="270" spans="1:10" x14ac:dyDescent="0.25">
      <c r="A270" s="1">
        <v>2.68</v>
      </c>
      <c r="B270" s="2">
        <f>Fulltable[[#This Row],[Distance]]^2</f>
        <v>7.1824000000000012</v>
      </c>
      <c r="C270">
        <f>Fulltable[[#This Row],[Distance]]^3</f>
        <v>19.248832000000004</v>
      </c>
      <c r="D270">
        <f>Fulltable[[#This Row],[Distance]]^4</f>
        <v>51.58686976000002</v>
      </c>
      <c r="E270">
        <f>Fulltable[[#This Row],[Distance]]^5</f>
        <v>138.25281095680006</v>
      </c>
      <c r="F270" s="13" t="e">
        <f>IF(ISNUMBER(VLOOKUP(Fulltable[[#This Row],[Distance]], PBmetric[[Distance (km)]:[PB (hh:mm:ss)]], 6, FALSE)), VLOOKUP(Fulltable[[#This Row],[Distance]], PBmetric[[Distance (km)]:[PB (hh:mm:ss)]], 6, FALSE), NA())</f>
        <v>#N/A</v>
      </c>
      <c r="G270" s="13">
        <f ca="1">$Q$4+$P$4*Fulltable[[#This Row],[Distance]]+$O$4*Fulltable[[#This Row],[D^2]]+$N$4*Fulltable[[#This Row],[D^3]]</f>
        <v>7.9004878280788393E-3</v>
      </c>
      <c r="H270" s="13">
        <f ca="1">Fulltable[[#This Row],[Forecast]]*(1+AVERAGE(cform[faster (-ve) /
slower (+ve)]))</f>
        <v>8.1795474452401803E-3</v>
      </c>
      <c r="I270" s="13" t="e">
        <f>IF(ISNUMBER(VLOOKUP(Fulltable[[#This Row],[Distance]], Predict[[#All],[Distance (km)]:[Time on current form]], 2, FALSE)), VLOOKUP(Fulltable[[#This Row],[Distance]], Predict[[#All],[Distance (km)]:[Time on current form]], 2, FALSE), NA())</f>
        <v>#N/A</v>
      </c>
      <c r="J270" s="13" t="e">
        <f>IF(ISNUMBER(VLOOKUP(Fulltable[[#This Row],[Distance]], Predict[[#All],[Distance (km)]:[Time on current form]], 3, FALSE)), VLOOKUP(Fulltable[[#This Row],[Distance]], Predict[[#All],[Distance (km)]:[Time on current form]], 3, FALSE), NA())</f>
        <v>#N/A</v>
      </c>
    </row>
    <row r="271" spans="1:10" x14ac:dyDescent="0.25">
      <c r="A271" s="1">
        <v>2.69</v>
      </c>
      <c r="B271" s="2">
        <f>Fulltable[[#This Row],[Distance]]^2</f>
        <v>7.2360999999999995</v>
      </c>
      <c r="C271">
        <f>Fulltable[[#This Row],[Distance]]^3</f>
        <v>19.465108999999998</v>
      </c>
      <c r="D271">
        <f>Fulltable[[#This Row],[Distance]]^4</f>
        <v>52.361143209999994</v>
      </c>
      <c r="E271">
        <f>Fulltable[[#This Row],[Distance]]^5</f>
        <v>140.85147523489999</v>
      </c>
      <c r="F271" s="13" t="e">
        <f>IF(ISNUMBER(VLOOKUP(Fulltable[[#This Row],[Distance]], PBmetric[[Distance (km)]:[PB (hh:mm:ss)]], 6, FALSE)), VLOOKUP(Fulltable[[#This Row],[Distance]], PBmetric[[Distance (km)]:[PB (hh:mm:ss)]], 6, FALSE), NA())</f>
        <v>#N/A</v>
      </c>
      <c r="G271" s="13">
        <f ca="1">$Q$4+$P$4*Fulltable[[#This Row],[Distance]]+$O$4*Fulltable[[#This Row],[D^2]]+$N$4*Fulltable[[#This Row],[D^3]]</f>
        <v>7.9304604114944881E-3</v>
      </c>
      <c r="H271" s="13">
        <f ca="1">Fulltable[[#This Row],[Forecast]]*(1+AVERAGE(cform[faster (-ve) /
slower (+ve)]))</f>
        <v>8.2105787148832269E-3</v>
      </c>
      <c r="I271" s="13" t="e">
        <f>IF(ISNUMBER(VLOOKUP(Fulltable[[#This Row],[Distance]], Predict[[#All],[Distance (km)]:[Time on current form]], 2, FALSE)), VLOOKUP(Fulltable[[#This Row],[Distance]], Predict[[#All],[Distance (km)]:[Time on current form]], 2, FALSE), NA())</f>
        <v>#N/A</v>
      </c>
      <c r="J271" s="13" t="e">
        <f>IF(ISNUMBER(VLOOKUP(Fulltable[[#This Row],[Distance]], Predict[[#All],[Distance (km)]:[Time on current form]], 3, FALSE)), VLOOKUP(Fulltable[[#This Row],[Distance]], Predict[[#All],[Distance (km)]:[Time on current form]], 3, FALSE), NA())</f>
        <v>#N/A</v>
      </c>
    </row>
    <row r="272" spans="1:10" x14ac:dyDescent="0.25">
      <c r="A272" s="1">
        <v>2.7</v>
      </c>
      <c r="B272" s="2">
        <f>Fulltable[[#This Row],[Distance]]^2</f>
        <v>7.2900000000000009</v>
      </c>
      <c r="C272">
        <f>Fulltable[[#This Row],[Distance]]^3</f>
        <v>19.683000000000003</v>
      </c>
      <c r="D272">
        <f>Fulltable[[#This Row],[Distance]]^4</f>
        <v>53.144100000000016</v>
      </c>
      <c r="E272">
        <f>Fulltable[[#This Row],[Distance]]^5</f>
        <v>143.48907000000005</v>
      </c>
      <c r="F272" s="13" t="e">
        <f>IF(ISNUMBER(VLOOKUP(Fulltable[[#This Row],[Distance]], PBmetric[[Distance (km)]:[PB (hh:mm:ss)]], 6, FALSE)), VLOOKUP(Fulltable[[#This Row],[Distance]], PBmetric[[Distance (km)]:[PB (hh:mm:ss)]], 6, FALSE), NA())</f>
        <v>#N/A</v>
      </c>
      <c r="G272" s="13">
        <f ca="1">$Q$4+$P$4*Fulltable[[#This Row],[Distance]]+$O$4*Fulltable[[#This Row],[D^2]]+$N$4*Fulltable[[#This Row],[D^3]]</f>
        <v>7.9604366582756696E-3</v>
      </c>
      <c r="H272" s="13">
        <f ca="1">Fulltable[[#This Row],[Forecast]]*(1+AVERAGE(cform[faster (-ve) /
slower (+ve)]))</f>
        <v>8.2416137772885478E-3</v>
      </c>
      <c r="I272" s="13" t="e">
        <f>IF(ISNUMBER(VLOOKUP(Fulltable[[#This Row],[Distance]], Predict[[#All],[Distance (km)]:[Time on current form]], 2, FALSE)), VLOOKUP(Fulltable[[#This Row],[Distance]], Predict[[#All],[Distance (km)]:[Time on current form]], 2, FALSE), NA())</f>
        <v>#N/A</v>
      </c>
      <c r="J272" s="13" t="e">
        <f>IF(ISNUMBER(VLOOKUP(Fulltable[[#This Row],[Distance]], Predict[[#All],[Distance (km)]:[Time on current form]], 3, FALSE)), VLOOKUP(Fulltable[[#This Row],[Distance]], Predict[[#All],[Distance (km)]:[Time on current form]], 3, FALSE), NA())</f>
        <v>#N/A</v>
      </c>
    </row>
    <row r="273" spans="1:10" x14ac:dyDescent="0.25">
      <c r="A273" s="1">
        <v>2.71</v>
      </c>
      <c r="B273" s="2">
        <f>Fulltable[[#This Row],[Distance]]^2</f>
        <v>7.3441000000000001</v>
      </c>
      <c r="C273">
        <f>Fulltable[[#This Row],[Distance]]^3</f>
        <v>19.902511000000001</v>
      </c>
      <c r="D273">
        <f>Fulltable[[#This Row],[Distance]]^4</f>
        <v>53.93580481</v>
      </c>
      <c r="E273">
        <f>Fulltable[[#This Row],[Distance]]^5</f>
        <v>146.16603103509999</v>
      </c>
      <c r="F273" s="13" t="e">
        <f>IF(ISNUMBER(VLOOKUP(Fulltable[[#This Row],[Distance]], PBmetric[[Distance (km)]:[PB (hh:mm:ss)]], 6, FALSE)), VLOOKUP(Fulltable[[#This Row],[Distance]], PBmetric[[Distance (km)]:[PB (hh:mm:ss)]], 6, FALSE), NA())</f>
        <v>#N/A</v>
      </c>
      <c r="G273" s="13">
        <f ca="1">$Q$4+$P$4*Fulltable[[#This Row],[Distance]]+$O$4*Fulltable[[#This Row],[D^2]]+$N$4*Fulltable[[#This Row],[D^3]]</f>
        <v>7.9904165683869783E-3</v>
      </c>
      <c r="H273" s="13">
        <f ca="1">Fulltable[[#This Row],[Forecast]]*(1+AVERAGE(cform[faster (-ve) /
slower (+ve)]))</f>
        <v>8.2726526324194867E-3</v>
      </c>
      <c r="I273" s="13" t="e">
        <f>IF(ISNUMBER(VLOOKUP(Fulltable[[#This Row],[Distance]], Predict[[#All],[Distance (km)]:[Time on current form]], 2, FALSE)), VLOOKUP(Fulltable[[#This Row],[Distance]], Predict[[#All],[Distance (km)]:[Time on current form]], 2, FALSE), NA())</f>
        <v>#N/A</v>
      </c>
      <c r="J273" s="13" t="e">
        <f>IF(ISNUMBER(VLOOKUP(Fulltable[[#This Row],[Distance]], Predict[[#All],[Distance (km)]:[Time on current form]], 3, FALSE)), VLOOKUP(Fulltable[[#This Row],[Distance]], Predict[[#All],[Distance (km)]:[Time on current form]], 3, FALSE), NA())</f>
        <v>#N/A</v>
      </c>
    </row>
    <row r="274" spans="1:10" x14ac:dyDescent="0.25">
      <c r="A274" s="1">
        <v>2.72</v>
      </c>
      <c r="B274" s="2">
        <f>Fulltable[[#This Row],[Distance]]^2</f>
        <v>7.3984000000000014</v>
      </c>
      <c r="C274">
        <f>Fulltable[[#This Row],[Distance]]^3</f>
        <v>20.123648000000006</v>
      </c>
      <c r="D274">
        <f>Fulltable[[#This Row],[Distance]]^4</f>
        <v>54.736322560000019</v>
      </c>
      <c r="E274">
        <f>Fulltable[[#This Row],[Distance]]^5</f>
        <v>148.88279736320007</v>
      </c>
      <c r="F274" s="13" t="e">
        <f>IF(ISNUMBER(VLOOKUP(Fulltable[[#This Row],[Distance]], PBmetric[[Distance (km)]:[PB (hh:mm:ss)]], 6, FALSE)), VLOOKUP(Fulltable[[#This Row],[Distance]], PBmetric[[Distance (km)]:[PB (hh:mm:ss)]], 6, FALSE), NA())</f>
        <v>#N/A</v>
      </c>
      <c r="G274" s="13">
        <f ca="1">$Q$4+$P$4*Fulltable[[#This Row],[Distance]]+$O$4*Fulltable[[#This Row],[D^2]]+$N$4*Fulltable[[#This Row],[D^3]]</f>
        <v>8.020400141793017E-3</v>
      </c>
      <c r="H274" s="13">
        <f ca="1">Fulltable[[#This Row],[Forecast]]*(1+AVERAGE(cform[faster (-ve) /
slower (+ve)]))</f>
        <v>8.3036952802393958E-3</v>
      </c>
      <c r="I274" s="13" t="e">
        <f>IF(ISNUMBER(VLOOKUP(Fulltable[[#This Row],[Distance]], Predict[[#All],[Distance (km)]:[Time on current form]], 2, FALSE)), VLOOKUP(Fulltable[[#This Row],[Distance]], Predict[[#All],[Distance (km)]:[Time on current form]], 2, FALSE), NA())</f>
        <v>#N/A</v>
      </c>
      <c r="J274" s="13" t="e">
        <f>IF(ISNUMBER(VLOOKUP(Fulltable[[#This Row],[Distance]], Predict[[#All],[Distance (km)]:[Time on current form]], 3, FALSE)), VLOOKUP(Fulltable[[#This Row],[Distance]], Predict[[#All],[Distance (km)]:[Time on current form]], 3, FALSE), NA())</f>
        <v>#N/A</v>
      </c>
    </row>
    <row r="275" spans="1:10" x14ac:dyDescent="0.25">
      <c r="A275" s="1">
        <v>2.73</v>
      </c>
      <c r="B275" s="2">
        <f>Fulltable[[#This Row],[Distance]]^2</f>
        <v>7.4528999999999996</v>
      </c>
      <c r="C275">
        <f>Fulltable[[#This Row],[Distance]]^3</f>
        <v>20.346416999999999</v>
      </c>
      <c r="D275">
        <f>Fulltable[[#This Row],[Distance]]^4</f>
        <v>55.545718409999992</v>
      </c>
      <c r="E275">
        <f>Fulltable[[#This Row],[Distance]]^5</f>
        <v>151.63981125929999</v>
      </c>
      <c r="F275" s="13" t="e">
        <f>IF(ISNUMBER(VLOOKUP(Fulltable[[#This Row],[Distance]], PBmetric[[Distance (km)]:[PB (hh:mm:ss)]], 6, FALSE)), VLOOKUP(Fulltable[[#This Row],[Distance]], PBmetric[[Distance (km)]:[PB (hh:mm:ss)]], 6, FALSE), NA())</f>
        <v>#N/A</v>
      </c>
      <c r="G275" s="13">
        <f ca="1">$Q$4+$P$4*Fulltable[[#This Row],[Distance]]+$O$4*Fulltable[[#This Row],[D^2]]+$N$4*Fulltable[[#This Row],[D^3]]</f>
        <v>8.0503873784583766E-3</v>
      </c>
      <c r="H275" s="13">
        <f ca="1">Fulltable[[#This Row],[Forecast]]*(1+AVERAGE(cform[faster (-ve) /
slower (+ve)]))</f>
        <v>8.3347417207116168E-3</v>
      </c>
      <c r="I275" s="13" t="e">
        <f>IF(ISNUMBER(VLOOKUP(Fulltable[[#This Row],[Distance]], Predict[[#All],[Distance (km)]:[Time on current form]], 2, FALSE)), VLOOKUP(Fulltable[[#This Row],[Distance]], Predict[[#All],[Distance (km)]:[Time on current form]], 2, FALSE), NA())</f>
        <v>#N/A</v>
      </c>
      <c r="J275" s="13" t="e">
        <f>IF(ISNUMBER(VLOOKUP(Fulltable[[#This Row],[Distance]], Predict[[#All],[Distance (km)]:[Time on current form]], 3, FALSE)), VLOOKUP(Fulltable[[#This Row],[Distance]], Predict[[#All],[Distance (km)]:[Time on current form]], 3, FALSE), NA())</f>
        <v>#N/A</v>
      </c>
    </row>
    <row r="276" spans="1:10" x14ac:dyDescent="0.25">
      <c r="A276" s="1">
        <v>2.74</v>
      </c>
      <c r="B276" s="2">
        <f>Fulltable[[#This Row],[Distance]]^2</f>
        <v>7.5076000000000009</v>
      </c>
      <c r="C276">
        <f>Fulltable[[#This Row],[Distance]]^3</f>
        <v>20.570824000000005</v>
      </c>
      <c r="D276">
        <f>Fulltable[[#This Row],[Distance]]^4</f>
        <v>56.364057760000016</v>
      </c>
      <c r="E276">
        <f>Fulltable[[#This Row],[Distance]]^5</f>
        <v>154.43751826240006</v>
      </c>
      <c r="F276" s="13" t="e">
        <f>IF(ISNUMBER(VLOOKUP(Fulltable[[#This Row],[Distance]], PBmetric[[Distance (km)]:[PB (hh:mm:ss)]], 6, FALSE)), VLOOKUP(Fulltable[[#This Row],[Distance]], PBmetric[[Distance (km)]:[PB (hh:mm:ss)]], 6, FALSE), NA())</f>
        <v>#N/A</v>
      </c>
      <c r="G276" s="13">
        <f ca="1">$Q$4+$P$4*Fulltable[[#This Row],[Distance]]+$O$4*Fulltable[[#This Row],[D^2]]+$N$4*Fulltable[[#This Row],[D^3]]</f>
        <v>8.0803782783476549E-3</v>
      </c>
      <c r="H276" s="13">
        <f ca="1">Fulltable[[#This Row],[Forecast]]*(1+AVERAGE(cform[faster (-ve) /
slower (+ve)]))</f>
        <v>8.3657919537994951E-3</v>
      </c>
      <c r="I276" s="13" t="e">
        <f>IF(ISNUMBER(VLOOKUP(Fulltable[[#This Row],[Distance]], Predict[[#All],[Distance (km)]:[Time on current form]], 2, FALSE)), VLOOKUP(Fulltable[[#This Row],[Distance]], Predict[[#All],[Distance (km)]:[Time on current form]], 2, FALSE), NA())</f>
        <v>#N/A</v>
      </c>
      <c r="J276" s="13" t="e">
        <f>IF(ISNUMBER(VLOOKUP(Fulltable[[#This Row],[Distance]], Predict[[#All],[Distance (km)]:[Time on current form]], 3, FALSE)), VLOOKUP(Fulltable[[#This Row],[Distance]], Predict[[#All],[Distance (km)]:[Time on current form]], 3, FALSE), NA())</f>
        <v>#N/A</v>
      </c>
    </row>
    <row r="277" spans="1:10" x14ac:dyDescent="0.25">
      <c r="A277" s="1">
        <v>2.75</v>
      </c>
      <c r="B277" s="2">
        <f>Fulltable[[#This Row],[Distance]]^2</f>
        <v>7.5625</v>
      </c>
      <c r="C277">
        <f>Fulltable[[#This Row],[Distance]]^3</f>
        <v>20.796875</v>
      </c>
      <c r="D277">
        <f>Fulltable[[#This Row],[Distance]]^4</f>
        <v>57.19140625</v>
      </c>
      <c r="E277">
        <f>Fulltable[[#This Row],[Distance]]^5</f>
        <v>157.2763671875</v>
      </c>
      <c r="F277" s="13" t="e">
        <f>IF(ISNUMBER(VLOOKUP(Fulltable[[#This Row],[Distance]], PBmetric[[Distance (km)]:[PB (hh:mm:ss)]], 6, FALSE)), VLOOKUP(Fulltable[[#This Row],[Distance]], PBmetric[[Distance (km)]:[PB (hh:mm:ss)]], 6, FALSE), NA())</f>
        <v>#N/A</v>
      </c>
      <c r="G277" s="13">
        <f ca="1">$Q$4+$P$4*Fulltable[[#This Row],[Distance]]+$O$4*Fulltable[[#This Row],[D^2]]+$N$4*Fulltable[[#This Row],[D^3]]</f>
        <v>8.1103728414254495E-3</v>
      </c>
      <c r="H277" s="13">
        <f ca="1">Fulltable[[#This Row],[Forecast]]*(1+AVERAGE(cform[faster (-ve) /
slower (+ve)]))</f>
        <v>8.3968459794663795E-3</v>
      </c>
      <c r="I277" s="13" t="e">
        <f>IF(ISNUMBER(VLOOKUP(Fulltable[[#This Row],[Distance]], Predict[[#All],[Distance (km)]:[Time on current form]], 2, FALSE)), VLOOKUP(Fulltable[[#This Row],[Distance]], Predict[[#All],[Distance (km)]:[Time on current form]], 2, FALSE), NA())</f>
        <v>#N/A</v>
      </c>
      <c r="J277" s="13" t="e">
        <f>IF(ISNUMBER(VLOOKUP(Fulltable[[#This Row],[Distance]], Predict[[#All],[Distance (km)]:[Time on current form]], 3, FALSE)), VLOOKUP(Fulltable[[#This Row],[Distance]], Predict[[#All],[Distance (km)]:[Time on current form]], 3, FALSE), NA())</f>
        <v>#N/A</v>
      </c>
    </row>
    <row r="278" spans="1:10" x14ac:dyDescent="0.25">
      <c r="A278" s="1">
        <v>2.76</v>
      </c>
      <c r="B278" s="2">
        <f>Fulltable[[#This Row],[Distance]]^2</f>
        <v>7.6175999999999986</v>
      </c>
      <c r="C278">
        <f>Fulltable[[#This Row],[Distance]]^3</f>
        <v>21.024575999999996</v>
      </c>
      <c r="D278">
        <f>Fulltable[[#This Row],[Distance]]^4</f>
        <v>58.027829759999982</v>
      </c>
      <c r="E278">
        <f>Fulltable[[#This Row],[Distance]]^5</f>
        <v>160.15681013759993</v>
      </c>
      <c r="F278" s="13" t="e">
        <f>IF(ISNUMBER(VLOOKUP(Fulltable[[#This Row],[Distance]], PBmetric[[Distance (km)]:[PB (hh:mm:ss)]], 6, FALSE)), VLOOKUP(Fulltable[[#This Row],[Distance]], PBmetric[[Distance (km)]:[PB (hh:mm:ss)]], 6, FALSE), NA())</f>
        <v>#N/A</v>
      </c>
      <c r="G278" s="13">
        <f ca="1">$Q$4+$P$4*Fulltable[[#This Row],[Distance]]+$O$4*Fulltable[[#This Row],[D^2]]+$N$4*Fulltable[[#This Row],[D^3]]</f>
        <v>8.1403710676563549E-3</v>
      </c>
      <c r="H278" s="13">
        <f ca="1">Fulltable[[#This Row],[Forecast]]*(1+AVERAGE(cform[faster (-ve) /
slower (+ve)]))</f>
        <v>8.4279037976756153E-3</v>
      </c>
      <c r="I278" s="13" t="e">
        <f>IF(ISNUMBER(VLOOKUP(Fulltable[[#This Row],[Distance]], Predict[[#All],[Distance (km)]:[Time on current form]], 2, FALSE)), VLOOKUP(Fulltable[[#This Row],[Distance]], Predict[[#All],[Distance (km)]:[Time on current form]], 2, FALSE), NA())</f>
        <v>#N/A</v>
      </c>
      <c r="J278" s="13" t="e">
        <f>IF(ISNUMBER(VLOOKUP(Fulltable[[#This Row],[Distance]], Predict[[#All],[Distance (km)]:[Time on current form]], 3, FALSE)), VLOOKUP(Fulltable[[#This Row],[Distance]], Predict[[#All],[Distance (km)]:[Time on current form]], 3, FALSE), NA())</f>
        <v>#N/A</v>
      </c>
    </row>
    <row r="279" spans="1:10" x14ac:dyDescent="0.25">
      <c r="A279" s="1">
        <v>2.77</v>
      </c>
      <c r="B279" s="2">
        <f>Fulltable[[#This Row],[Distance]]^2</f>
        <v>7.6729000000000003</v>
      </c>
      <c r="C279">
        <f>Fulltable[[#This Row],[Distance]]^3</f>
        <v>21.253933</v>
      </c>
      <c r="D279">
        <f>Fulltable[[#This Row],[Distance]]^4</f>
        <v>58.873394410000003</v>
      </c>
      <c r="E279">
        <f>Fulltable[[#This Row],[Distance]]^5</f>
        <v>163.07930251570002</v>
      </c>
      <c r="F279" s="13" t="e">
        <f>IF(ISNUMBER(VLOOKUP(Fulltable[[#This Row],[Distance]], PBmetric[[Distance (km)]:[PB (hh:mm:ss)]], 6, FALSE)), VLOOKUP(Fulltable[[#This Row],[Distance]], PBmetric[[Distance (km)]:[PB (hh:mm:ss)]], 6, FALSE), NA())</f>
        <v>#N/A</v>
      </c>
      <c r="G279" s="13">
        <f ca="1">$Q$4+$P$4*Fulltable[[#This Row],[Distance]]+$O$4*Fulltable[[#This Row],[D^2]]+$N$4*Fulltable[[#This Row],[D^3]]</f>
        <v>8.1703729570049739E-3</v>
      </c>
      <c r="H279" s="13">
        <f ca="1">Fulltable[[#This Row],[Forecast]]*(1+AVERAGE(cform[faster (-ve) /
slower (+ve)]))</f>
        <v>8.4589654083905511E-3</v>
      </c>
      <c r="I279" s="13" t="e">
        <f>IF(ISNUMBER(VLOOKUP(Fulltable[[#This Row],[Distance]], Predict[[#All],[Distance (km)]:[Time on current form]], 2, FALSE)), VLOOKUP(Fulltable[[#This Row],[Distance]], Predict[[#All],[Distance (km)]:[Time on current form]], 2, FALSE), NA())</f>
        <v>#N/A</v>
      </c>
      <c r="J279" s="13" t="e">
        <f>IF(ISNUMBER(VLOOKUP(Fulltable[[#This Row],[Distance]], Predict[[#All],[Distance (km)]:[Time on current form]], 3, FALSE)), VLOOKUP(Fulltable[[#This Row],[Distance]], Predict[[#All],[Distance (km)]:[Time on current form]], 3, FALSE), NA())</f>
        <v>#N/A</v>
      </c>
    </row>
    <row r="280" spans="1:10" x14ac:dyDescent="0.25">
      <c r="A280" s="1">
        <v>2.78</v>
      </c>
      <c r="B280" s="2">
        <f>Fulltable[[#This Row],[Distance]]^2</f>
        <v>7.7283999999999988</v>
      </c>
      <c r="C280">
        <f>Fulltable[[#This Row],[Distance]]^3</f>
        <v>21.484951999999996</v>
      </c>
      <c r="D280">
        <f>Fulltable[[#This Row],[Distance]]^4</f>
        <v>59.728166559999984</v>
      </c>
      <c r="E280">
        <f>Fulltable[[#This Row],[Distance]]^5</f>
        <v>166.04430303679993</v>
      </c>
      <c r="F280" s="13" t="e">
        <f>IF(ISNUMBER(VLOOKUP(Fulltable[[#This Row],[Distance]], PBmetric[[Distance (km)]:[PB (hh:mm:ss)]], 6, FALSE)), VLOOKUP(Fulltable[[#This Row],[Distance]], PBmetric[[Distance (km)]:[PB (hh:mm:ss)]], 6, FALSE), NA())</f>
        <v>#N/A</v>
      </c>
      <c r="G280" s="13">
        <f ca="1">$Q$4+$P$4*Fulltable[[#This Row],[Distance]]+$O$4*Fulltable[[#This Row],[D^2]]+$N$4*Fulltable[[#This Row],[D^3]]</f>
        <v>8.2003785094358957E-3</v>
      </c>
      <c r="H280" s="13">
        <f ca="1">Fulltable[[#This Row],[Forecast]]*(1+AVERAGE(cform[faster (-ve) /
slower (+ve)]))</f>
        <v>8.4900308115745272E-3</v>
      </c>
      <c r="I280" s="13" t="e">
        <f>IF(ISNUMBER(VLOOKUP(Fulltable[[#This Row],[Distance]], Predict[[#All],[Distance (km)]:[Time on current form]], 2, FALSE)), VLOOKUP(Fulltable[[#This Row],[Distance]], Predict[[#All],[Distance (km)]:[Time on current form]], 2, FALSE), NA())</f>
        <v>#N/A</v>
      </c>
      <c r="J280" s="13" t="e">
        <f>IF(ISNUMBER(VLOOKUP(Fulltable[[#This Row],[Distance]], Predict[[#All],[Distance (km)]:[Time on current form]], 3, FALSE)), VLOOKUP(Fulltable[[#This Row],[Distance]], Predict[[#All],[Distance (km)]:[Time on current form]], 3, FALSE), NA())</f>
        <v>#N/A</v>
      </c>
    </row>
    <row r="281" spans="1:10" x14ac:dyDescent="0.25">
      <c r="A281" s="1">
        <v>2.79</v>
      </c>
      <c r="B281" s="2">
        <f>Fulltable[[#This Row],[Distance]]^2</f>
        <v>7.7841000000000005</v>
      </c>
      <c r="C281">
        <f>Fulltable[[#This Row],[Distance]]^3</f>
        <v>21.717639000000002</v>
      </c>
      <c r="D281">
        <f>Fulltable[[#This Row],[Distance]]^4</f>
        <v>60.592212810000007</v>
      </c>
      <c r="E281">
        <f>Fulltable[[#This Row],[Distance]]^5</f>
        <v>169.05227373990002</v>
      </c>
      <c r="F281" s="13" t="e">
        <f>IF(ISNUMBER(VLOOKUP(Fulltable[[#This Row],[Distance]], PBmetric[[Distance (km)]:[PB (hh:mm:ss)]], 6, FALSE)), VLOOKUP(Fulltable[[#This Row],[Distance]], PBmetric[[Distance (km)]:[PB (hh:mm:ss)]], 6, FALSE), NA())</f>
        <v>#N/A</v>
      </c>
      <c r="G281" s="13">
        <f ca="1">$Q$4+$P$4*Fulltable[[#This Row],[Distance]]+$O$4*Fulltable[[#This Row],[D^2]]+$N$4*Fulltable[[#This Row],[D^3]]</f>
        <v>8.2303877249137215E-3</v>
      </c>
      <c r="H281" s="13">
        <f ca="1">Fulltable[[#This Row],[Forecast]]*(1+AVERAGE(cform[faster (-ve) /
slower (+ve)]))</f>
        <v>8.5211000071908939E-3</v>
      </c>
      <c r="I281" s="13" t="e">
        <f>IF(ISNUMBER(VLOOKUP(Fulltable[[#This Row],[Distance]], Predict[[#All],[Distance (km)]:[Time on current form]], 2, FALSE)), VLOOKUP(Fulltable[[#This Row],[Distance]], Predict[[#All],[Distance (km)]:[Time on current form]], 2, FALSE), NA())</f>
        <v>#N/A</v>
      </c>
      <c r="J281" s="13" t="e">
        <f>IF(ISNUMBER(VLOOKUP(Fulltable[[#This Row],[Distance]], Predict[[#All],[Distance (km)]:[Time on current form]], 3, FALSE)), VLOOKUP(Fulltable[[#This Row],[Distance]], Predict[[#All],[Distance (km)]:[Time on current form]], 3, FALSE), NA())</f>
        <v>#N/A</v>
      </c>
    </row>
    <row r="282" spans="1:10" x14ac:dyDescent="0.25">
      <c r="A282" s="1">
        <v>2.8</v>
      </c>
      <c r="B282" s="2">
        <f>Fulltable[[#This Row],[Distance]]^2</f>
        <v>7.839999999999999</v>
      </c>
      <c r="C282">
        <f>Fulltable[[#This Row],[Distance]]^3</f>
        <v>21.951999999999995</v>
      </c>
      <c r="D282">
        <f>Fulltable[[#This Row],[Distance]]^4</f>
        <v>61.465599999999981</v>
      </c>
      <c r="E282">
        <f>Fulltable[[#This Row],[Distance]]^5</f>
        <v>172.10367999999994</v>
      </c>
      <c r="F282" s="13" t="e">
        <f>IF(ISNUMBER(VLOOKUP(Fulltable[[#This Row],[Distance]], PBmetric[[Distance (km)]:[PB (hh:mm:ss)]], 6, FALSE)), VLOOKUP(Fulltable[[#This Row],[Distance]], PBmetric[[Distance (km)]:[PB (hh:mm:ss)]], 6, FALSE), NA())</f>
        <v>#N/A</v>
      </c>
      <c r="G282" s="13">
        <f ca="1">$Q$4+$P$4*Fulltable[[#This Row],[Distance]]+$O$4*Fulltable[[#This Row],[D^2]]+$N$4*Fulltable[[#This Row],[D^3]]</f>
        <v>8.2604006034030474E-3</v>
      </c>
      <c r="H282" s="13">
        <f ca="1">Fulltable[[#This Row],[Forecast]]*(1+AVERAGE(cform[faster (-ve) /
slower (+ve)]))</f>
        <v>8.5521729952029984E-3</v>
      </c>
      <c r="I282" s="13" t="e">
        <f>IF(ISNUMBER(VLOOKUP(Fulltable[[#This Row],[Distance]], Predict[[#All],[Distance (km)]:[Time on current form]], 2, FALSE)), VLOOKUP(Fulltable[[#This Row],[Distance]], Predict[[#All],[Distance (km)]:[Time on current form]], 2, FALSE), NA())</f>
        <v>#N/A</v>
      </c>
      <c r="J282" s="13" t="e">
        <f>IF(ISNUMBER(VLOOKUP(Fulltable[[#This Row],[Distance]], Predict[[#All],[Distance (km)]:[Time on current form]], 3, FALSE)), VLOOKUP(Fulltable[[#This Row],[Distance]], Predict[[#All],[Distance (km)]:[Time on current form]], 3, FALSE), NA())</f>
        <v>#N/A</v>
      </c>
    </row>
    <row r="283" spans="1:10" x14ac:dyDescent="0.25">
      <c r="A283" s="1">
        <v>2.81</v>
      </c>
      <c r="B283" s="2">
        <f>Fulltable[[#This Row],[Distance]]^2</f>
        <v>7.8961000000000006</v>
      </c>
      <c r="C283">
        <f>Fulltable[[#This Row],[Distance]]^3</f>
        <v>22.188041000000002</v>
      </c>
      <c r="D283">
        <f>Fulltable[[#This Row],[Distance]]^4</f>
        <v>62.348395210000007</v>
      </c>
      <c r="E283">
        <f>Fulltable[[#This Row],[Distance]]^5</f>
        <v>175.19899054010003</v>
      </c>
      <c r="F283" s="13" t="e">
        <f>IF(ISNUMBER(VLOOKUP(Fulltable[[#This Row],[Distance]], PBmetric[[Distance (km)]:[PB (hh:mm:ss)]], 6, FALSE)), VLOOKUP(Fulltable[[#This Row],[Distance]], PBmetric[[Distance (km)]:[PB (hh:mm:ss)]], 6, FALSE), NA())</f>
        <v>#N/A</v>
      </c>
      <c r="G283" s="13">
        <f ca="1">$Q$4+$P$4*Fulltable[[#This Row],[Distance]]+$O$4*Fulltable[[#This Row],[D^2]]+$N$4*Fulltable[[#This Row],[D^3]]</f>
        <v>8.2904171448684675E-3</v>
      </c>
      <c r="H283" s="13">
        <f ca="1">Fulltable[[#This Row],[Forecast]]*(1+AVERAGE(cform[faster (-ve) /
slower (+ve)]))</f>
        <v>8.5832497755741824E-3</v>
      </c>
      <c r="I283" s="13" t="e">
        <f>IF(ISNUMBER(VLOOKUP(Fulltable[[#This Row],[Distance]], Predict[[#All],[Distance (km)]:[Time on current form]], 2, FALSE)), VLOOKUP(Fulltable[[#This Row],[Distance]], Predict[[#All],[Distance (km)]:[Time on current form]], 2, FALSE), NA())</f>
        <v>#N/A</v>
      </c>
      <c r="J283" s="13" t="e">
        <f>IF(ISNUMBER(VLOOKUP(Fulltable[[#This Row],[Distance]], Predict[[#All],[Distance (km)]:[Time on current form]], 3, FALSE)), VLOOKUP(Fulltable[[#This Row],[Distance]], Predict[[#All],[Distance (km)]:[Time on current form]], 3, FALSE), NA())</f>
        <v>#N/A</v>
      </c>
    </row>
    <row r="284" spans="1:10" x14ac:dyDescent="0.25">
      <c r="A284" s="1">
        <v>2.82</v>
      </c>
      <c r="B284" s="2">
        <f>Fulltable[[#This Row],[Distance]]^2</f>
        <v>7.952399999999999</v>
      </c>
      <c r="C284">
        <f>Fulltable[[#This Row],[Distance]]^3</f>
        <v>22.425767999999994</v>
      </c>
      <c r="D284">
        <f>Fulltable[[#This Row],[Distance]]^4</f>
        <v>63.240665759999985</v>
      </c>
      <c r="E284">
        <f>Fulltable[[#This Row],[Distance]]^5</f>
        <v>178.33867744319994</v>
      </c>
      <c r="F284" s="13" t="e">
        <f>IF(ISNUMBER(VLOOKUP(Fulltable[[#This Row],[Distance]], PBmetric[[Distance (km)]:[PB (hh:mm:ss)]], 6, FALSE)), VLOOKUP(Fulltable[[#This Row],[Distance]], PBmetric[[Distance (km)]:[PB (hh:mm:ss)]], 6, FALSE), NA())</f>
        <v>#N/A</v>
      </c>
      <c r="G284" s="13">
        <f ca="1">$Q$4+$P$4*Fulltable[[#This Row],[Distance]]+$O$4*Fulltable[[#This Row],[D^2]]+$N$4*Fulltable[[#This Row],[D^3]]</f>
        <v>8.3204373492745815E-3</v>
      </c>
      <c r="H284" s="13">
        <f ca="1">Fulltable[[#This Row],[Forecast]]*(1+AVERAGE(cform[faster (-ve) /
slower (+ve)]))</f>
        <v>8.6143303482677964E-3</v>
      </c>
      <c r="I284" s="13" t="e">
        <f>IF(ISNUMBER(VLOOKUP(Fulltable[[#This Row],[Distance]], Predict[[#All],[Distance (km)]:[Time on current form]], 2, FALSE)), VLOOKUP(Fulltable[[#This Row],[Distance]], Predict[[#All],[Distance (km)]:[Time on current form]], 2, FALSE), NA())</f>
        <v>#N/A</v>
      </c>
      <c r="J284" s="13" t="e">
        <f>IF(ISNUMBER(VLOOKUP(Fulltable[[#This Row],[Distance]], Predict[[#All],[Distance (km)]:[Time on current form]], 3, FALSE)), VLOOKUP(Fulltable[[#This Row],[Distance]], Predict[[#All],[Distance (km)]:[Time on current form]], 3, FALSE), NA())</f>
        <v>#N/A</v>
      </c>
    </row>
    <row r="285" spans="1:10" x14ac:dyDescent="0.25">
      <c r="A285" s="1">
        <v>2.83</v>
      </c>
      <c r="B285" s="2">
        <f>Fulltable[[#This Row],[Distance]]^2</f>
        <v>8.0089000000000006</v>
      </c>
      <c r="C285">
        <f>Fulltable[[#This Row],[Distance]]^3</f>
        <v>22.665187000000003</v>
      </c>
      <c r="D285">
        <f>Fulltable[[#This Row],[Distance]]^4</f>
        <v>64.142479210000005</v>
      </c>
      <c r="E285">
        <f>Fulltable[[#This Row],[Distance]]^5</f>
        <v>181.52321616430001</v>
      </c>
      <c r="F285" s="13" t="e">
        <f>IF(ISNUMBER(VLOOKUP(Fulltable[[#This Row],[Distance]], PBmetric[[Distance (km)]:[PB (hh:mm:ss)]], 6, FALSE)), VLOOKUP(Fulltable[[#This Row],[Distance]], PBmetric[[Distance (km)]:[PB (hh:mm:ss)]], 6, FALSE), NA())</f>
        <v>#N/A</v>
      </c>
      <c r="G285" s="13">
        <f ca="1">$Q$4+$P$4*Fulltable[[#This Row],[Distance]]+$O$4*Fulltable[[#This Row],[D^2]]+$N$4*Fulltable[[#This Row],[D^3]]</f>
        <v>8.3504612165859853E-3</v>
      </c>
      <c r="H285" s="13">
        <f ca="1">Fulltable[[#This Row],[Forecast]]*(1+AVERAGE(cform[faster (-ve) /
slower (+ve)]))</f>
        <v>8.6454147132471858E-3</v>
      </c>
      <c r="I285" s="13" t="e">
        <f>IF(ISNUMBER(VLOOKUP(Fulltable[[#This Row],[Distance]], Predict[[#All],[Distance (km)]:[Time on current form]], 2, FALSE)), VLOOKUP(Fulltable[[#This Row],[Distance]], Predict[[#All],[Distance (km)]:[Time on current form]], 2, FALSE), NA())</f>
        <v>#N/A</v>
      </c>
      <c r="J285" s="13" t="e">
        <f>IF(ISNUMBER(VLOOKUP(Fulltable[[#This Row],[Distance]], Predict[[#All],[Distance (km)]:[Time on current form]], 3, FALSE)), VLOOKUP(Fulltable[[#This Row],[Distance]], Predict[[#All],[Distance (km)]:[Time on current form]], 3, FALSE), NA())</f>
        <v>#N/A</v>
      </c>
    </row>
    <row r="286" spans="1:10" x14ac:dyDescent="0.25">
      <c r="A286" s="1">
        <v>2.84</v>
      </c>
      <c r="B286" s="2">
        <f>Fulltable[[#This Row],[Distance]]^2</f>
        <v>8.0655999999999999</v>
      </c>
      <c r="C286">
        <f>Fulltable[[#This Row],[Distance]]^3</f>
        <v>22.906303999999999</v>
      </c>
      <c r="D286">
        <f>Fulltable[[#This Row],[Distance]]^4</f>
        <v>65.053903359999993</v>
      </c>
      <c r="E286">
        <f>Fulltable[[#This Row],[Distance]]^5</f>
        <v>184.75308554239996</v>
      </c>
      <c r="F286" s="13" t="e">
        <f>IF(ISNUMBER(VLOOKUP(Fulltable[[#This Row],[Distance]], PBmetric[[Distance (km)]:[PB (hh:mm:ss)]], 6, FALSE)), VLOOKUP(Fulltable[[#This Row],[Distance]], PBmetric[[Distance (km)]:[PB (hh:mm:ss)]], 6, FALSE), NA())</f>
        <v>#N/A</v>
      </c>
      <c r="G286" s="13">
        <f ca="1">$Q$4+$P$4*Fulltable[[#This Row],[Distance]]+$O$4*Fulltable[[#This Row],[D^2]]+$N$4*Fulltable[[#This Row],[D^3]]</f>
        <v>8.3804887467672749E-3</v>
      </c>
      <c r="H286" s="13">
        <f ca="1">Fulltable[[#This Row],[Forecast]]*(1+AVERAGE(cform[faster (-ve) /
slower (+ve)]))</f>
        <v>8.6765028704756959E-3</v>
      </c>
      <c r="I286" s="13" t="e">
        <f>IF(ISNUMBER(VLOOKUP(Fulltable[[#This Row],[Distance]], Predict[[#All],[Distance (km)]:[Time on current form]], 2, FALSE)), VLOOKUP(Fulltable[[#This Row],[Distance]], Predict[[#All],[Distance (km)]:[Time on current form]], 2, FALSE), NA())</f>
        <v>#N/A</v>
      </c>
      <c r="J286" s="13" t="e">
        <f>IF(ISNUMBER(VLOOKUP(Fulltable[[#This Row],[Distance]], Predict[[#All],[Distance (km)]:[Time on current form]], 3, FALSE)), VLOOKUP(Fulltable[[#This Row],[Distance]], Predict[[#All],[Distance (km)]:[Time on current form]], 3, FALSE), NA())</f>
        <v>#N/A</v>
      </c>
    </row>
    <row r="287" spans="1:10" x14ac:dyDescent="0.25">
      <c r="A287" s="1">
        <v>2.85</v>
      </c>
      <c r="B287" s="2">
        <f>Fulltable[[#This Row],[Distance]]^2</f>
        <v>8.1225000000000005</v>
      </c>
      <c r="C287">
        <f>Fulltable[[#This Row],[Distance]]^3</f>
        <v>23.149125000000002</v>
      </c>
      <c r="D287">
        <f>Fulltable[[#This Row],[Distance]]^4</f>
        <v>65.975006250000007</v>
      </c>
      <c r="E287">
        <f>Fulltable[[#This Row],[Distance]]^5</f>
        <v>188.02876781250004</v>
      </c>
      <c r="F287" s="13" t="e">
        <f>IF(ISNUMBER(VLOOKUP(Fulltable[[#This Row],[Distance]], PBmetric[[Distance (km)]:[PB (hh:mm:ss)]], 6, FALSE)), VLOOKUP(Fulltable[[#This Row],[Distance]], PBmetric[[Distance (km)]:[PB (hh:mm:ss)]], 6, FALSE), NA())</f>
        <v>#N/A</v>
      </c>
      <c r="G287" s="13">
        <f ca="1">$Q$4+$P$4*Fulltable[[#This Row],[Distance]]+$O$4*Fulltable[[#This Row],[D^2]]+$N$4*Fulltable[[#This Row],[D^3]]</f>
        <v>8.4105199397830482E-3</v>
      </c>
      <c r="H287" s="13">
        <f ca="1">Fulltable[[#This Row],[Forecast]]*(1+AVERAGE(cform[faster (-ve) /
slower (+ve)]))</f>
        <v>8.7075948199166735E-3</v>
      </c>
      <c r="I287" s="13" t="e">
        <f>IF(ISNUMBER(VLOOKUP(Fulltable[[#This Row],[Distance]], Predict[[#All],[Distance (km)]:[Time on current form]], 2, FALSE)), VLOOKUP(Fulltable[[#This Row],[Distance]], Predict[[#All],[Distance (km)]:[Time on current form]], 2, FALSE), NA())</f>
        <v>#N/A</v>
      </c>
      <c r="J287" s="13" t="e">
        <f>IF(ISNUMBER(VLOOKUP(Fulltable[[#This Row],[Distance]], Predict[[#All],[Distance (km)]:[Time on current form]], 3, FALSE)), VLOOKUP(Fulltable[[#This Row],[Distance]], Predict[[#All],[Distance (km)]:[Time on current form]], 3, FALSE), NA())</f>
        <v>#N/A</v>
      </c>
    </row>
    <row r="288" spans="1:10" x14ac:dyDescent="0.25">
      <c r="A288" s="1">
        <v>2.86</v>
      </c>
      <c r="B288" s="2">
        <f>Fulltable[[#This Row],[Distance]]^2</f>
        <v>8.1795999999999989</v>
      </c>
      <c r="C288">
        <f>Fulltable[[#This Row],[Distance]]^3</f>
        <v>23.393655999999996</v>
      </c>
      <c r="D288">
        <f>Fulltable[[#This Row],[Distance]]^4</f>
        <v>66.905856159999985</v>
      </c>
      <c r="E288">
        <f>Fulltable[[#This Row],[Distance]]^5</f>
        <v>191.35074861759995</v>
      </c>
      <c r="F288" s="13" t="e">
        <f>IF(ISNUMBER(VLOOKUP(Fulltable[[#This Row],[Distance]], PBmetric[[Distance (km)]:[PB (hh:mm:ss)]], 6, FALSE)), VLOOKUP(Fulltable[[#This Row],[Distance]], PBmetric[[Distance (km)]:[PB (hh:mm:ss)]], 6, FALSE), NA())</f>
        <v>#N/A</v>
      </c>
      <c r="G288" s="13">
        <f ca="1">$Q$4+$P$4*Fulltable[[#This Row],[Distance]]+$O$4*Fulltable[[#This Row],[D^2]]+$N$4*Fulltable[[#This Row],[D^3]]</f>
        <v>8.4405547955978995E-3</v>
      </c>
      <c r="H288" s="13">
        <f ca="1">Fulltable[[#This Row],[Forecast]]*(1+AVERAGE(cform[faster (-ve) /
slower (+ve)]))</f>
        <v>8.7386905615334624E-3</v>
      </c>
      <c r="I288" s="13" t="e">
        <f>IF(ISNUMBER(VLOOKUP(Fulltable[[#This Row],[Distance]], Predict[[#All],[Distance (km)]:[Time on current form]], 2, FALSE)), VLOOKUP(Fulltable[[#This Row],[Distance]], Predict[[#All],[Distance (km)]:[Time on current form]], 2, FALSE), NA())</f>
        <v>#N/A</v>
      </c>
      <c r="J288" s="13" t="e">
        <f>IF(ISNUMBER(VLOOKUP(Fulltable[[#This Row],[Distance]], Predict[[#All],[Distance (km)]:[Time on current form]], 3, FALSE)), VLOOKUP(Fulltable[[#This Row],[Distance]], Predict[[#All],[Distance (km)]:[Time on current form]], 3, FALSE), NA())</f>
        <v>#N/A</v>
      </c>
    </row>
    <row r="289" spans="1:10" x14ac:dyDescent="0.25">
      <c r="A289" s="1">
        <v>2.87</v>
      </c>
      <c r="B289" s="2">
        <f>Fulltable[[#This Row],[Distance]]^2</f>
        <v>8.2369000000000003</v>
      </c>
      <c r="C289">
        <f>Fulltable[[#This Row],[Distance]]^3</f>
        <v>23.639903</v>
      </c>
      <c r="D289">
        <f>Fulltable[[#This Row],[Distance]]^4</f>
        <v>67.846521610000011</v>
      </c>
      <c r="E289">
        <f>Fulltable[[#This Row],[Distance]]^5</f>
        <v>194.71951702070004</v>
      </c>
      <c r="F289" s="13" t="e">
        <f>IF(ISNUMBER(VLOOKUP(Fulltable[[#This Row],[Distance]], PBmetric[[Distance (km)]:[PB (hh:mm:ss)]], 6, FALSE)), VLOOKUP(Fulltable[[#This Row],[Distance]], PBmetric[[Distance (km)]:[PB (hh:mm:ss)]], 6, FALSE), NA())</f>
        <v>#N/A</v>
      </c>
      <c r="G289" s="13">
        <f ca="1">$Q$4+$P$4*Fulltable[[#This Row],[Distance]]+$O$4*Fulltable[[#This Row],[D^2]]+$N$4*Fulltable[[#This Row],[D^3]]</f>
        <v>8.4705933141764281E-3</v>
      </c>
      <c r="H289" s="13">
        <f ca="1">Fulltable[[#This Row],[Forecast]]*(1+AVERAGE(cform[faster (-ve) /
slower (+ve)]))</f>
        <v>8.7697900952894113E-3</v>
      </c>
      <c r="I289" s="13" t="e">
        <f>IF(ISNUMBER(VLOOKUP(Fulltable[[#This Row],[Distance]], Predict[[#All],[Distance (km)]:[Time on current form]], 2, FALSE)), VLOOKUP(Fulltable[[#This Row],[Distance]], Predict[[#All],[Distance (km)]:[Time on current form]], 2, FALSE), NA())</f>
        <v>#N/A</v>
      </c>
      <c r="J289" s="13" t="e">
        <f>IF(ISNUMBER(VLOOKUP(Fulltable[[#This Row],[Distance]], Predict[[#All],[Distance (km)]:[Time on current form]], 3, FALSE)), VLOOKUP(Fulltable[[#This Row],[Distance]], Predict[[#All],[Distance (km)]:[Time on current form]], 3, FALSE), NA())</f>
        <v>#N/A</v>
      </c>
    </row>
    <row r="290" spans="1:10" x14ac:dyDescent="0.25">
      <c r="A290" s="1">
        <v>2.88</v>
      </c>
      <c r="B290" s="2">
        <f>Fulltable[[#This Row],[Distance]]^2</f>
        <v>8.2943999999999996</v>
      </c>
      <c r="C290">
        <f>Fulltable[[#This Row],[Distance]]^3</f>
        <v>23.887871999999998</v>
      </c>
      <c r="D290">
        <f>Fulltable[[#This Row],[Distance]]^4</f>
        <v>68.79707135999999</v>
      </c>
      <c r="E290">
        <f>Fulltable[[#This Row],[Distance]]^5</f>
        <v>198.13556551679997</v>
      </c>
      <c r="F290" s="13" t="e">
        <f>IF(ISNUMBER(VLOOKUP(Fulltable[[#This Row],[Distance]], PBmetric[[Distance (km)]:[PB (hh:mm:ss)]], 6, FALSE)), VLOOKUP(Fulltable[[#This Row],[Distance]], PBmetric[[Distance (km)]:[PB (hh:mm:ss)]], 6, FALSE), NA())</f>
        <v>#N/A</v>
      </c>
      <c r="G290" s="13">
        <f ca="1">$Q$4+$P$4*Fulltable[[#This Row],[Distance]]+$O$4*Fulltable[[#This Row],[D^2]]+$N$4*Fulltable[[#This Row],[D^3]]</f>
        <v>8.5006354954832285E-3</v>
      </c>
      <c r="H290" s="13">
        <f ca="1">Fulltable[[#This Row],[Forecast]]*(1+AVERAGE(cform[faster (-ve) /
slower (+ve)]))</f>
        <v>8.8008934211478637E-3</v>
      </c>
      <c r="I290" s="13" t="e">
        <f>IF(ISNUMBER(VLOOKUP(Fulltable[[#This Row],[Distance]], Predict[[#All],[Distance (km)]:[Time on current form]], 2, FALSE)), VLOOKUP(Fulltable[[#This Row],[Distance]], Predict[[#All],[Distance (km)]:[Time on current form]], 2, FALSE), NA())</f>
        <v>#N/A</v>
      </c>
      <c r="J290" s="13" t="e">
        <f>IF(ISNUMBER(VLOOKUP(Fulltable[[#This Row],[Distance]], Predict[[#All],[Distance (km)]:[Time on current form]], 3, FALSE)), VLOOKUP(Fulltable[[#This Row],[Distance]], Predict[[#All],[Distance (km)]:[Time on current form]], 3, FALSE), NA())</f>
        <v>#N/A</v>
      </c>
    </row>
    <row r="291" spans="1:10" x14ac:dyDescent="0.25">
      <c r="A291" s="1">
        <v>2.89</v>
      </c>
      <c r="B291" s="2">
        <f>Fulltable[[#This Row],[Distance]]^2</f>
        <v>8.3521000000000001</v>
      </c>
      <c r="C291">
        <f>Fulltable[[#This Row],[Distance]]^3</f>
        <v>24.137569000000003</v>
      </c>
      <c r="D291">
        <f>Fulltable[[#This Row],[Distance]]^4</f>
        <v>69.757574410000004</v>
      </c>
      <c r="E291">
        <f>Fulltable[[#This Row],[Distance]]^5</f>
        <v>201.59939004490002</v>
      </c>
      <c r="F291" s="13" t="e">
        <f>IF(ISNUMBER(VLOOKUP(Fulltable[[#This Row],[Distance]], PBmetric[[Distance (km)]:[PB (hh:mm:ss)]], 6, FALSE)), VLOOKUP(Fulltable[[#This Row],[Distance]], PBmetric[[Distance (km)]:[PB (hh:mm:ss)]], 6, FALSE), NA())</f>
        <v>#N/A</v>
      </c>
      <c r="G291" s="13">
        <f ca="1">$Q$4+$P$4*Fulltable[[#This Row],[Distance]]+$O$4*Fulltable[[#This Row],[D^2]]+$N$4*Fulltable[[#This Row],[D^3]]</f>
        <v>8.5306813394828984E-3</v>
      </c>
      <c r="H291" s="13">
        <f ca="1">Fulltable[[#This Row],[Forecast]]*(1+AVERAGE(cform[faster (-ve) /
slower (+ve)]))</f>
        <v>8.8320005390721702E-3</v>
      </c>
      <c r="I291" s="13" t="e">
        <f>IF(ISNUMBER(VLOOKUP(Fulltable[[#This Row],[Distance]], Predict[[#All],[Distance (km)]:[Time on current form]], 2, FALSE)), VLOOKUP(Fulltable[[#This Row],[Distance]], Predict[[#All],[Distance (km)]:[Time on current form]], 2, FALSE), NA())</f>
        <v>#N/A</v>
      </c>
      <c r="J291" s="13" t="e">
        <f>IF(ISNUMBER(VLOOKUP(Fulltable[[#This Row],[Distance]], Predict[[#All],[Distance (km)]:[Time on current form]], 3, FALSE)), VLOOKUP(Fulltable[[#This Row],[Distance]], Predict[[#All],[Distance (km)]:[Time on current form]], 3, FALSE), NA())</f>
        <v>#N/A</v>
      </c>
    </row>
    <row r="292" spans="1:10" x14ac:dyDescent="0.25">
      <c r="A292" s="1">
        <v>2.9</v>
      </c>
      <c r="B292" s="2">
        <f>Fulltable[[#This Row],[Distance]]^2</f>
        <v>8.41</v>
      </c>
      <c r="C292">
        <f>Fulltable[[#This Row],[Distance]]^3</f>
        <v>24.388999999999999</v>
      </c>
      <c r="D292">
        <f>Fulltable[[#This Row],[Distance]]^4</f>
        <v>70.728099999999998</v>
      </c>
      <c r="E292">
        <f>Fulltable[[#This Row],[Distance]]^5</f>
        <v>205.11148999999997</v>
      </c>
      <c r="F292" s="13" t="e">
        <f>IF(ISNUMBER(VLOOKUP(Fulltable[[#This Row],[Distance]], PBmetric[[Distance (km)]:[PB (hh:mm:ss)]], 6, FALSE)), VLOOKUP(Fulltable[[#This Row],[Distance]], PBmetric[[Distance (km)]:[PB (hh:mm:ss)]], 6, FALSE), NA())</f>
        <v>#N/A</v>
      </c>
      <c r="G292" s="13">
        <f ca="1">$Q$4+$P$4*Fulltable[[#This Row],[Distance]]+$O$4*Fulltable[[#This Row],[D^2]]+$N$4*Fulltable[[#This Row],[D^3]]</f>
        <v>8.5607308461400355E-3</v>
      </c>
      <c r="H292" s="13">
        <f ca="1">Fulltable[[#This Row],[Forecast]]*(1+AVERAGE(cform[faster (-ve) /
slower (+ve)]))</f>
        <v>8.8631114490256725E-3</v>
      </c>
      <c r="I292" s="13" t="e">
        <f>IF(ISNUMBER(VLOOKUP(Fulltable[[#This Row],[Distance]], Predict[[#All],[Distance (km)]:[Time on current form]], 2, FALSE)), VLOOKUP(Fulltable[[#This Row],[Distance]], Predict[[#All],[Distance (km)]:[Time on current form]], 2, FALSE), NA())</f>
        <v>#N/A</v>
      </c>
      <c r="J292" s="13" t="e">
        <f>IF(ISNUMBER(VLOOKUP(Fulltable[[#This Row],[Distance]], Predict[[#All],[Distance (km)]:[Time on current form]], 3, FALSE)), VLOOKUP(Fulltable[[#This Row],[Distance]], Predict[[#All],[Distance (km)]:[Time on current form]], 3, FALSE), NA())</f>
        <v>#N/A</v>
      </c>
    </row>
    <row r="293" spans="1:10" x14ac:dyDescent="0.25">
      <c r="A293" s="1">
        <v>2.91</v>
      </c>
      <c r="B293" s="2">
        <f>Fulltable[[#This Row],[Distance]]^2</f>
        <v>8.4681000000000015</v>
      </c>
      <c r="C293">
        <f>Fulltable[[#This Row],[Distance]]^3</f>
        <v>24.642171000000005</v>
      </c>
      <c r="D293">
        <f>Fulltable[[#This Row],[Distance]]^4</f>
        <v>71.708717610000022</v>
      </c>
      <c r="E293">
        <f>Fulltable[[#This Row],[Distance]]^5</f>
        <v>208.67236824510007</v>
      </c>
      <c r="F293" s="13" t="e">
        <f>IF(ISNUMBER(VLOOKUP(Fulltable[[#This Row],[Distance]], PBmetric[[Distance (km)]:[PB (hh:mm:ss)]], 6, FALSE)), VLOOKUP(Fulltable[[#This Row],[Distance]], PBmetric[[Distance (km)]:[PB (hh:mm:ss)]], 6, FALSE), NA())</f>
        <v>#N/A</v>
      </c>
      <c r="G293" s="13">
        <f ca="1">$Q$4+$P$4*Fulltable[[#This Row],[Distance]]+$O$4*Fulltable[[#This Row],[D^2]]+$N$4*Fulltable[[#This Row],[D^3]]</f>
        <v>8.5907840154192359E-3</v>
      </c>
      <c r="H293" s="13">
        <f ca="1">Fulltable[[#This Row],[Forecast]]*(1+AVERAGE(cform[faster (-ve) /
slower (+ve)]))</f>
        <v>8.8942261509717211E-3</v>
      </c>
      <c r="I293" s="13" t="e">
        <f>IF(ISNUMBER(VLOOKUP(Fulltable[[#This Row],[Distance]], Predict[[#All],[Distance (km)]:[Time on current form]], 2, FALSE)), VLOOKUP(Fulltable[[#This Row],[Distance]], Predict[[#All],[Distance (km)]:[Time on current form]], 2, FALSE), NA())</f>
        <v>#N/A</v>
      </c>
      <c r="J293" s="13" t="e">
        <f>IF(ISNUMBER(VLOOKUP(Fulltable[[#This Row],[Distance]], Predict[[#All],[Distance (km)]:[Time on current form]], 3, FALSE)), VLOOKUP(Fulltable[[#This Row],[Distance]], Predict[[#All],[Distance (km)]:[Time on current form]], 3, FALSE), NA())</f>
        <v>#N/A</v>
      </c>
    </row>
    <row r="294" spans="1:10" x14ac:dyDescent="0.25">
      <c r="A294" s="1">
        <v>2.92</v>
      </c>
      <c r="B294" s="2">
        <f>Fulltable[[#This Row],[Distance]]^2</f>
        <v>8.5263999999999989</v>
      </c>
      <c r="C294">
        <f>Fulltable[[#This Row],[Distance]]^3</f>
        <v>24.897087999999997</v>
      </c>
      <c r="D294">
        <f>Fulltable[[#This Row],[Distance]]^4</f>
        <v>72.699496959999976</v>
      </c>
      <c r="E294">
        <f>Fulltable[[#This Row],[Distance]]^5</f>
        <v>212.28253112319993</v>
      </c>
      <c r="F294" s="13" t="e">
        <f>IF(ISNUMBER(VLOOKUP(Fulltable[[#This Row],[Distance]], PBmetric[[Distance (km)]:[PB (hh:mm:ss)]], 6, FALSE)), VLOOKUP(Fulltable[[#This Row],[Distance]], PBmetric[[Distance (km)]:[PB (hh:mm:ss)]], 6, FALSE), NA())</f>
        <v>#N/A</v>
      </c>
      <c r="G294" s="13">
        <f ca="1">$Q$4+$P$4*Fulltable[[#This Row],[Distance]]+$O$4*Fulltable[[#This Row],[D^2]]+$N$4*Fulltable[[#This Row],[D^3]]</f>
        <v>8.6208408472850939E-3</v>
      </c>
      <c r="H294" s="13">
        <f ca="1">Fulltable[[#This Row],[Forecast]]*(1+AVERAGE(cform[faster (-ve) /
slower (+ve)]))</f>
        <v>8.9253446448736579E-3</v>
      </c>
      <c r="I294" s="13" t="e">
        <f>IF(ISNUMBER(VLOOKUP(Fulltable[[#This Row],[Distance]], Predict[[#All],[Distance (km)]:[Time on current form]], 2, FALSE)), VLOOKUP(Fulltable[[#This Row],[Distance]], Predict[[#All],[Distance (km)]:[Time on current form]], 2, FALSE), NA())</f>
        <v>#N/A</v>
      </c>
      <c r="J294" s="13" t="e">
        <f>IF(ISNUMBER(VLOOKUP(Fulltable[[#This Row],[Distance]], Predict[[#All],[Distance (km)]:[Time on current form]], 3, FALSE)), VLOOKUP(Fulltable[[#This Row],[Distance]], Predict[[#All],[Distance (km)]:[Time on current form]], 3, FALSE), NA())</f>
        <v>#N/A</v>
      </c>
    </row>
    <row r="295" spans="1:10" x14ac:dyDescent="0.25">
      <c r="A295" s="1">
        <v>2.93</v>
      </c>
      <c r="B295" s="2">
        <f>Fulltable[[#This Row],[Distance]]^2</f>
        <v>8.5849000000000011</v>
      </c>
      <c r="C295">
        <f>Fulltable[[#This Row],[Distance]]^3</f>
        <v>25.153757000000006</v>
      </c>
      <c r="D295">
        <f>Fulltable[[#This Row],[Distance]]^4</f>
        <v>73.700508010000021</v>
      </c>
      <c r="E295">
        <f>Fulltable[[#This Row],[Distance]]^5</f>
        <v>215.94248846930009</v>
      </c>
      <c r="F295" s="13" t="e">
        <f>IF(ISNUMBER(VLOOKUP(Fulltable[[#This Row],[Distance]], PBmetric[[Distance (km)]:[PB (hh:mm:ss)]], 6, FALSE)), VLOOKUP(Fulltable[[#This Row],[Distance]], PBmetric[[Distance (km)]:[PB (hh:mm:ss)]], 6, FALSE), NA())</f>
        <v>#N/A</v>
      </c>
      <c r="G295" s="13">
        <f ca="1">$Q$4+$P$4*Fulltable[[#This Row],[Distance]]+$O$4*Fulltable[[#This Row],[D^2]]+$N$4*Fulltable[[#This Row],[D^3]]</f>
        <v>8.6509013417022107E-3</v>
      </c>
      <c r="H295" s="13">
        <f ca="1">Fulltable[[#This Row],[Forecast]]*(1+AVERAGE(cform[faster (-ve) /
slower (+ve)]))</f>
        <v>8.9564669306948317E-3</v>
      </c>
      <c r="I295" s="13" t="e">
        <f>IF(ISNUMBER(VLOOKUP(Fulltable[[#This Row],[Distance]], Predict[[#All],[Distance (km)]:[Time on current form]], 2, FALSE)), VLOOKUP(Fulltable[[#This Row],[Distance]], Predict[[#All],[Distance (km)]:[Time on current form]], 2, FALSE), NA())</f>
        <v>#N/A</v>
      </c>
      <c r="J295" s="13" t="e">
        <f>IF(ISNUMBER(VLOOKUP(Fulltable[[#This Row],[Distance]], Predict[[#All],[Distance (km)]:[Time on current form]], 3, FALSE)), VLOOKUP(Fulltable[[#This Row],[Distance]], Predict[[#All],[Distance (km)]:[Time on current form]], 3, FALSE), NA())</f>
        <v>#N/A</v>
      </c>
    </row>
    <row r="296" spans="1:10" x14ac:dyDescent="0.25">
      <c r="A296" s="1">
        <v>2.94</v>
      </c>
      <c r="B296" s="2">
        <f>Fulltable[[#This Row],[Distance]]^2</f>
        <v>8.6435999999999993</v>
      </c>
      <c r="C296">
        <f>Fulltable[[#This Row],[Distance]]^3</f>
        <v>25.412183999999996</v>
      </c>
      <c r="D296">
        <f>Fulltable[[#This Row],[Distance]]^4</f>
        <v>74.711820959999983</v>
      </c>
      <c r="E296">
        <f>Fulltable[[#This Row],[Distance]]^5</f>
        <v>219.65275362239996</v>
      </c>
      <c r="F296" s="13" t="e">
        <f>IF(ISNUMBER(VLOOKUP(Fulltable[[#This Row],[Distance]], PBmetric[[Distance (km)]:[PB (hh:mm:ss)]], 6, FALSE)), VLOOKUP(Fulltable[[#This Row],[Distance]], PBmetric[[Distance (km)]:[PB (hh:mm:ss)]], 6, FALSE), NA())</f>
        <v>#N/A</v>
      </c>
      <c r="G296" s="13">
        <f ca="1">$Q$4+$P$4*Fulltable[[#This Row],[Distance]]+$O$4*Fulltable[[#This Row],[D^2]]+$N$4*Fulltable[[#This Row],[D^3]]</f>
        <v>8.6809654986351771E-3</v>
      </c>
      <c r="H296" s="13">
        <f ca="1">Fulltable[[#This Row],[Forecast]]*(1+AVERAGE(cform[faster (-ve) /
slower (+ve)]))</f>
        <v>8.987593008398586E-3</v>
      </c>
      <c r="I296" s="13" t="e">
        <f>IF(ISNUMBER(VLOOKUP(Fulltable[[#This Row],[Distance]], Predict[[#All],[Distance (km)]:[Time on current form]], 2, FALSE)), VLOOKUP(Fulltable[[#This Row],[Distance]], Predict[[#All],[Distance (km)]:[Time on current form]], 2, FALSE), NA())</f>
        <v>#N/A</v>
      </c>
      <c r="J296" s="13" t="e">
        <f>IF(ISNUMBER(VLOOKUP(Fulltable[[#This Row],[Distance]], Predict[[#All],[Distance (km)]:[Time on current form]], 3, FALSE)), VLOOKUP(Fulltable[[#This Row],[Distance]], Predict[[#All],[Distance (km)]:[Time on current form]], 3, FALSE), NA())</f>
        <v>#N/A</v>
      </c>
    </row>
    <row r="297" spans="1:10" x14ac:dyDescent="0.25">
      <c r="A297" s="1">
        <v>2.95</v>
      </c>
      <c r="B297" s="2">
        <f>Fulltable[[#This Row],[Distance]]^2</f>
        <v>8.7025000000000006</v>
      </c>
      <c r="C297">
        <f>Fulltable[[#This Row],[Distance]]^3</f>
        <v>25.672375000000002</v>
      </c>
      <c r="D297">
        <f>Fulltable[[#This Row],[Distance]]^4</f>
        <v>75.733506250000005</v>
      </c>
      <c r="E297">
        <f>Fulltable[[#This Row],[Distance]]^5</f>
        <v>223.41384343750002</v>
      </c>
      <c r="F297" s="13" t="e">
        <f>IF(ISNUMBER(VLOOKUP(Fulltable[[#This Row],[Distance]], PBmetric[[Distance (km)]:[PB (hh:mm:ss)]], 6, FALSE)), VLOOKUP(Fulltable[[#This Row],[Distance]], PBmetric[[Distance (km)]:[PB (hh:mm:ss)]], 6, FALSE), NA())</f>
        <v>#N/A</v>
      </c>
      <c r="G297" s="13">
        <f ca="1">$Q$4+$P$4*Fulltable[[#This Row],[Distance]]+$O$4*Fulltable[[#This Row],[D^2]]+$N$4*Fulltable[[#This Row],[D^3]]</f>
        <v>8.7110333180485978E-3</v>
      </c>
      <c r="H297" s="13">
        <f ca="1">Fulltable[[#This Row],[Forecast]]*(1+AVERAGE(cform[faster (-ve) /
slower (+ve)]))</f>
        <v>9.0187228779482747E-3</v>
      </c>
      <c r="I297" s="13" t="e">
        <f>IF(ISNUMBER(VLOOKUP(Fulltable[[#This Row],[Distance]], Predict[[#All],[Distance (km)]:[Time on current form]], 2, FALSE)), VLOOKUP(Fulltable[[#This Row],[Distance]], Predict[[#All],[Distance (km)]:[Time on current form]], 2, FALSE), NA())</f>
        <v>#N/A</v>
      </c>
      <c r="J297" s="13" t="e">
        <f>IF(ISNUMBER(VLOOKUP(Fulltable[[#This Row],[Distance]], Predict[[#All],[Distance (km)]:[Time on current form]], 3, FALSE)), VLOOKUP(Fulltable[[#This Row],[Distance]], Predict[[#All],[Distance (km)]:[Time on current form]], 3, FALSE), NA())</f>
        <v>#N/A</v>
      </c>
    </row>
    <row r="298" spans="1:10" x14ac:dyDescent="0.25">
      <c r="A298" s="1">
        <v>2.96</v>
      </c>
      <c r="B298" s="2">
        <f>Fulltable[[#This Row],[Distance]]^2</f>
        <v>8.7615999999999996</v>
      </c>
      <c r="C298">
        <f>Fulltable[[#This Row],[Distance]]^3</f>
        <v>25.934335999999998</v>
      </c>
      <c r="D298">
        <f>Fulltable[[#This Row],[Distance]]^4</f>
        <v>76.765634559999995</v>
      </c>
      <c r="E298">
        <f>Fulltable[[#This Row],[Distance]]^5</f>
        <v>227.22627829759998</v>
      </c>
      <c r="F298" s="13" t="e">
        <f>IF(ISNUMBER(VLOOKUP(Fulltable[[#This Row],[Distance]], PBmetric[[Distance (km)]:[PB (hh:mm:ss)]], 6, FALSE)), VLOOKUP(Fulltable[[#This Row],[Distance]], PBmetric[[Distance (km)]:[PB (hh:mm:ss)]], 6, FALSE), NA())</f>
        <v>#N/A</v>
      </c>
      <c r="G298" s="13">
        <f ca="1">$Q$4+$P$4*Fulltable[[#This Row],[Distance]]+$O$4*Fulltable[[#This Row],[D^2]]+$N$4*Fulltable[[#This Row],[D^3]]</f>
        <v>8.741104799907062E-3</v>
      </c>
      <c r="H298" s="13">
        <f ca="1">Fulltable[[#This Row],[Forecast]]*(1+AVERAGE(cform[faster (-ve) /
slower (+ve)]))</f>
        <v>9.0498565393072328E-3</v>
      </c>
      <c r="I298" s="13" t="e">
        <f>IF(ISNUMBER(VLOOKUP(Fulltable[[#This Row],[Distance]], Predict[[#All],[Distance (km)]:[Time on current form]], 2, FALSE)), VLOOKUP(Fulltable[[#This Row],[Distance]], Predict[[#All],[Distance (km)]:[Time on current form]], 2, FALSE), NA())</f>
        <v>#N/A</v>
      </c>
      <c r="J298" s="13" t="e">
        <f>IF(ISNUMBER(VLOOKUP(Fulltable[[#This Row],[Distance]], Predict[[#All],[Distance (km)]:[Time on current form]], 3, FALSE)), VLOOKUP(Fulltable[[#This Row],[Distance]], Predict[[#All],[Distance (km)]:[Time on current form]], 3, FALSE), NA())</f>
        <v>#N/A</v>
      </c>
    </row>
    <row r="299" spans="1:10" x14ac:dyDescent="0.25">
      <c r="A299" s="1">
        <v>2.97</v>
      </c>
      <c r="B299" s="2">
        <f>Fulltable[[#This Row],[Distance]]^2</f>
        <v>8.8209000000000017</v>
      </c>
      <c r="C299">
        <f>Fulltable[[#This Row],[Distance]]^3</f>
        <v>26.198073000000008</v>
      </c>
      <c r="D299">
        <f>Fulltable[[#This Row],[Distance]]^4</f>
        <v>77.808276810000024</v>
      </c>
      <c r="E299">
        <f>Fulltable[[#This Row],[Distance]]^5</f>
        <v>231.09058212570008</v>
      </c>
      <c r="F299" s="13" t="e">
        <f>IF(ISNUMBER(VLOOKUP(Fulltable[[#This Row],[Distance]], PBmetric[[Distance (km)]:[PB (hh:mm:ss)]], 6, FALSE)), VLOOKUP(Fulltable[[#This Row],[Distance]], PBmetric[[Distance (km)]:[PB (hh:mm:ss)]], 6, FALSE), NA())</f>
        <v>#N/A</v>
      </c>
      <c r="G299" s="13">
        <f ca="1">$Q$4+$P$4*Fulltable[[#This Row],[Distance]]+$O$4*Fulltable[[#This Row],[D^2]]+$N$4*Fulltable[[#This Row],[D^3]]</f>
        <v>8.7711799441751691E-3</v>
      </c>
      <c r="H299" s="13">
        <f ca="1">Fulltable[[#This Row],[Forecast]]*(1+AVERAGE(cform[faster (-ve) /
slower (+ve)]))</f>
        <v>9.0809939924388142E-3</v>
      </c>
      <c r="I299" s="13" t="e">
        <f>IF(ISNUMBER(VLOOKUP(Fulltable[[#This Row],[Distance]], Predict[[#All],[Distance (km)]:[Time on current form]], 2, FALSE)), VLOOKUP(Fulltable[[#This Row],[Distance]], Predict[[#All],[Distance (km)]:[Time on current form]], 2, FALSE), NA())</f>
        <v>#N/A</v>
      </c>
      <c r="J299" s="13" t="e">
        <f>IF(ISNUMBER(VLOOKUP(Fulltable[[#This Row],[Distance]], Predict[[#All],[Distance (km)]:[Time on current form]], 3, FALSE)), VLOOKUP(Fulltable[[#This Row],[Distance]], Predict[[#All],[Distance (km)]:[Time on current form]], 3, FALSE), NA())</f>
        <v>#N/A</v>
      </c>
    </row>
    <row r="300" spans="1:10" x14ac:dyDescent="0.25">
      <c r="A300" s="1">
        <v>2.98</v>
      </c>
      <c r="B300" s="2">
        <f>Fulltable[[#This Row],[Distance]]^2</f>
        <v>8.8803999999999998</v>
      </c>
      <c r="C300">
        <f>Fulltable[[#This Row],[Distance]]^3</f>
        <v>26.463591999999998</v>
      </c>
      <c r="D300">
        <f>Fulltable[[#This Row],[Distance]]^4</f>
        <v>78.861504159999996</v>
      </c>
      <c r="E300">
        <f>Fulltable[[#This Row],[Distance]]^5</f>
        <v>235.00728239679998</v>
      </c>
      <c r="F300" s="13" t="e">
        <f>IF(ISNUMBER(VLOOKUP(Fulltable[[#This Row],[Distance]], PBmetric[[Distance (km)]:[PB (hh:mm:ss)]], 6, FALSE)), VLOOKUP(Fulltable[[#This Row],[Distance]], PBmetric[[Distance (km)]:[PB (hh:mm:ss)]], 6, FALSE), NA())</f>
        <v>#N/A</v>
      </c>
      <c r="G300" s="13">
        <f ca="1">$Q$4+$P$4*Fulltable[[#This Row],[Distance]]+$O$4*Fulltable[[#This Row],[D^2]]+$N$4*Fulltable[[#This Row],[D^3]]</f>
        <v>8.8012587508175168E-3</v>
      </c>
      <c r="H300" s="13">
        <f ca="1">Fulltable[[#This Row],[Forecast]]*(1+AVERAGE(cform[faster (-ve) /
slower (+ve)]))</f>
        <v>9.1121352373063624E-3</v>
      </c>
      <c r="I300" s="13" t="e">
        <f>IF(ISNUMBER(VLOOKUP(Fulltable[[#This Row],[Distance]], Predict[[#All],[Distance (km)]:[Time on current form]], 2, FALSE)), VLOOKUP(Fulltable[[#This Row],[Distance]], Predict[[#All],[Distance (km)]:[Time on current form]], 2, FALSE), NA())</f>
        <v>#N/A</v>
      </c>
      <c r="J300" s="13" t="e">
        <f>IF(ISNUMBER(VLOOKUP(Fulltable[[#This Row],[Distance]], Predict[[#All],[Distance (km)]:[Time on current form]], 3, FALSE)), VLOOKUP(Fulltable[[#This Row],[Distance]], Predict[[#All],[Distance (km)]:[Time on current form]], 3, FALSE), NA())</f>
        <v>#N/A</v>
      </c>
    </row>
    <row r="301" spans="1:10" x14ac:dyDescent="0.25">
      <c r="A301" s="1">
        <v>2.99</v>
      </c>
      <c r="B301" s="2">
        <f>Fulltable[[#This Row],[Distance]]^2</f>
        <v>8.940100000000001</v>
      </c>
      <c r="C301">
        <f>Fulltable[[#This Row],[Distance]]^3</f>
        <v>26.730899000000004</v>
      </c>
      <c r="D301">
        <f>Fulltable[[#This Row],[Distance]]^4</f>
        <v>79.92538801000002</v>
      </c>
      <c r="E301">
        <f>Fulltable[[#This Row],[Distance]]^5</f>
        <v>238.97691014990008</v>
      </c>
      <c r="F301" s="13" t="e">
        <f>IF(ISNUMBER(VLOOKUP(Fulltable[[#This Row],[Distance]], PBmetric[[Distance (km)]:[PB (hh:mm:ss)]], 6, FALSE)), VLOOKUP(Fulltable[[#This Row],[Distance]], PBmetric[[Distance (km)]:[PB (hh:mm:ss)]], 6, FALSE), NA())</f>
        <v>#N/A</v>
      </c>
      <c r="G301" s="13">
        <f ca="1">$Q$4+$P$4*Fulltable[[#This Row],[Distance]]+$O$4*Fulltable[[#This Row],[D^2]]+$N$4*Fulltable[[#This Row],[D^3]]</f>
        <v>8.8313412197986996E-3</v>
      </c>
      <c r="H301" s="13">
        <f ca="1">Fulltable[[#This Row],[Forecast]]*(1+AVERAGE(cform[faster (-ve) /
slower (+ve)]))</f>
        <v>9.1432802738732229E-3</v>
      </c>
      <c r="I301" s="13" t="e">
        <f>IF(ISNUMBER(VLOOKUP(Fulltable[[#This Row],[Distance]], Predict[[#All],[Distance (km)]:[Time on current form]], 2, FALSE)), VLOOKUP(Fulltable[[#This Row],[Distance]], Predict[[#All],[Distance (km)]:[Time on current form]], 2, FALSE), NA())</f>
        <v>#N/A</v>
      </c>
      <c r="J301" s="13" t="e">
        <f>IF(ISNUMBER(VLOOKUP(Fulltable[[#This Row],[Distance]], Predict[[#All],[Distance (km)]:[Time on current form]], 3, FALSE)), VLOOKUP(Fulltable[[#This Row],[Distance]], Predict[[#All],[Distance (km)]:[Time on current form]], 3, FALSE), NA())</f>
        <v>#N/A</v>
      </c>
    </row>
    <row r="302" spans="1:10" x14ac:dyDescent="0.25">
      <c r="A302" s="1">
        <v>3</v>
      </c>
      <c r="B302" s="2">
        <f>Fulltable[[#This Row],[Distance]]^2</f>
        <v>9</v>
      </c>
      <c r="C302">
        <f>Fulltable[[#This Row],[Distance]]^3</f>
        <v>27</v>
      </c>
      <c r="D302">
        <f>Fulltable[[#This Row],[Distance]]^4</f>
        <v>81</v>
      </c>
      <c r="E302">
        <f>Fulltable[[#This Row],[Distance]]^5</f>
        <v>243</v>
      </c>
      <c r="F302" s="13" t="e">
        <f>IF(ISNUMBER(VLOOKUP(Fulltable[[#This Row],[Distance]], PBmetric[[Distance (km)]:[PB (hh:mm:ss)]], 6, FALSE)), VLOOKUP(Fulltable[[#This Row],[Distance]], PBmetric[[Distance (km)]:[PB (hh:mm:ss)]], 6, FALSE), NA())</f>
        <v>#N/A</v>
      </c>
      <c r="G302" s="13">
        <f ca="1">$Q$4+$P$4*Fulltable[[#This Row],[Distance]]+$O$4*Fulltable[[#This Row],[D^2]]+$N$4*Fulltable[[#This Row],[D^3]]</f>
        <v>8.861427351083315E-3</v>
      </c>
      <c r="H302" s="13">
        <f ca="1">Fulltable[[#This Row],[Forecast]]*(1+AVERAGE(cform[faster (-ve) /
slower (+ve)]))</f>
        <v>9.1744291021027425E-3</v>
      </c>
      <c r="I302" s="13" t="e">
        <f>IF(ISNUMBER(VLOOKUP(Fulltable[[#This Row],[Distance]], Predict[[#All],[Distance (km)]:[Time on current form]], 2, FALSE)), VLOOKUP(Fulltable[[#This Row],[Distance]], Predict[[#All],[Distance (km)]:[Time on current form]], 2, FALSE), NA())</f>
        <v>#N/A</v>
      </c>
      <c r="J302" s="13" t="e">
        <f>IF(ISNUMBER(VLOOKUP(Fulltable[[#This Row],[Distance]], Predict[[#All],[Distance (km)]:[Time on current form]], 3, FALSE)), VLOOKUP(Fulltable[[#This Row],[Distance]], Predict[[#All],[Distance (km)]:[Time on current form]], 3, FALSE), NA())</f>
        <v>#N/A</v>
      </c>
    </row>
    <row r="303" spans="1:10" x14ac:dyDescent="0.25">
      <c r="A303" s="1">
        <v>3.01</v>
      </c>
      <c r="B303" s="2">
        <f>Fulltable[[#This Row],[Distance]]^2</f>
        <v>9.0600999999999985</v>
      </c>
      <c r="C303">
        <f>Fulltable[[#This Row],[Distance]]^3</f>
        <v>27.270900999999995</v>
      </c>
      <c r="D303">
        <f>Fulltable[[#This Row],[Distance]]^4</f>
        <v>82.08541200999997</v>
      </c>
      <c r="E303">
        <f>Fulltable[[#This Row],[Distance]]^5</f>
        <v>247.07709015009991</v>
      </c>
      <c r="F303" s="13" t="e">
        <f>IF(ISNUMBER(VLOOKUP(Fulltable[[#This Row],[Distance]], PBmetric[[Distance (km)]:[PB (hh:mm:ss)]], 6, FALSE)), VLOOKUP(Fulltable[[#This Row],[Distance]], PBmetric[[Distance (km)]:[PB (hh:mm:ss)]], 6, FALSE), NA())</f>
        <v>#N/A</v>
      </c>
      <c r="G303" s="13">
        <f ca="1">$Q$4+$P$4*Fulltable[[#This Row],[Distance]]+$O$4*Fulltable[[#This Row],[D^2]]+$N$4*Fulltable[[#This Row],[D^3]]</f>
        <v>8.891517144635961E-3</v>
      </c>
      <c r="H303" s="13">
        <f ca="1">Fulltable[[#This Row],[Forecast]]*(1+AVERAGE(cform[faster (-ve) /
slower (+ve)]))</f>
        <v>9.2055817219582683E-3</v>
      </c>
      <c r="I303" s="13" t="e">
        <f>IF(ISNUMBER(VLOOKUP(Fulltable[[#This Row],[Distance]], Predict[[#All],[Distance (km)]:[Time on current form]], 2, FALSE)), VLOOKUP(Fulltable[[#This Row],[Distance]], Predict[[#All],[Distance (km)]:[Time on current form]], 2, FALSE), NA())</f>
        <v>#N/A</v>
      </c>
      <c r="J303" s="13" t="e">
        <f>IF(ISNUMBER(VLOOKUP(Fulltable[[#This Row],[Distance]], Predict[[#All],[Distance (km)]:[Time on current form]], 3, FALSE)), VLOOKUP(Fulltable[[#This Row],[Distance]], Predict[[#All],[Distance (km)]:[Time on current form]], 3, FALSE), NA())</f>
        <v>#N/A</v>
      </c>
    </row>
    <row r="304" spans="1:10" x14ac:dyDescent="0.25">
      <c r="A304" s="1">
        <v>3.02</v>
      </c>
      <c r="B304" s="2">
        <f>Fulltable[[#This Row],[Distance]]^2</f>
        <v>9.1204000000000001</v>
      </c>
      <c r="C304">
        <f>Fulltable[[#This Row],[Distance]]^3</f>
        <v>27.543607999999999</v>
      </c>
      <c r="D304">
        <f>Fulltable[[#This Row],[Distance]]^4</f>
        <v>83.181696160000001</v>
      </c>
      <c r="E304">
        <f>Fulltable[[#This Row],[Distance]]^5</f>
        <v>251.2087224032</v>
      </c>
      <c r="F304" s="13" t="e">
        <f>IF(ISNUMBER(VLOOKUP(Fulltable[[#This Row],[Distance]], PBmetric[[Distance (km)]:[PB (hh:mm:ss)]], 6, FALSE)), VLOOKUP(Fulltable[[#This Row],[Distance]], PBmetric[[Distance (km)]:[PB (hh:mm:ss)]], 6, FALSE), NA())</f>
        <v>#N/A</v>
      </c>
      <c r="G304" s="13">
        <f ca="1">$Q$4+$P$4*Fulltable[[#This Row],[Distance]]+$O$4*Fulltable[[#This Row],[D^2]]+$N$4*Fulltable[[#This Row],[D^3]]</f>
        <v>8.9216106004212353E-3</v>
      </c>
      <c r="H304" s="13">
        <f ca="1">Fulltable[[#This Row],[Forecast]]*(1+AVERAGE(cform[faster (-ve) /
slower (+ve)]))</f>
        <v>9.2367381334031474E-3</v>
      </c>
      <c r="I304" s="13" t="e">
        <f>IF(ISNUMBER(VLOOKUP(Fulltable[[#This Row],[Distance]], Predict[[#All],[Distance (km)]:[Time on current form]], 2, FALSE)), VLOOKUP(Fulltable[[#This Row],[Distance]], Predict[[#All],[Distance (km)]:[Time on current form]], 2, FALSE), NA())</f>
        <v>#N/A</v>
      </c>
      <c r="J304" s="13" t="e">
        <f>IF(ISNUMBER(VLOOKUP(Fulltable[[#This Row],[Distance]], Predict[[#All],[Distance (km)]:[Time on current form]], 3, FALSE)), VLOOKUP(Fulltable[[#This Row],[Distance]], Predict[[#All],[Distance (km)]:[Time on current form]], 3, FALSE), NA())</f>
        <v>#N/A</v>
      </c>
    </row>
    <row r="305" spans="1:10" x14ac:dyDescent="0.25">
      <c r="A305" s="1">
        <v>3.03</v>
      </c>
      <c r="B305" s="2">
        <f>Fulltable[[#This Row],[Distance]]^2</f>
        <v>9.1808999999999994</v>
      </c>
      <c r="C305">
        <f>Fulltable[[#This Row],[Distance]]^3</f>
        <v>27.818126999999997</v>
      </c>
      <c r="D305">
        <f>Fulltable[[#This Row],[Distance]]^4</f>
        <v>84.288924809999983</v>
      </c>
      <c r="E305">
        <f>Fulltable[[#This Row],[Distance]]^5</f>
        <v>255.39544217429994</v>
      </c>
      <c r="F305" s="13" t="e">
        <f>IF(ISNUMBER(VLOOKUP(Fulltable[[#This Row],[Distance]], PBmetric[[Distance (km)]:[PB (hh:mm:ss)]], 6, FALSE)), VLOOKUP(Fulltable[[#This Row],[Distance]], PBmetric[[Distance (km)]:[PB (hh:mm:ss)]], 6, FALSE), NA())</f>
        <v>#N/A</v>
      </c>
      <c r="G305" s="13">
        <f ca="1">$Q$4+$P$4*Fulltable[[#This Row],[Distance]]+$O$4*Fulltable[[#This Row],[D^2]]+$N$4*Fulltable[[#This Row],[D^3]]</f>
        <v>8.9517077184037286E-3</v>
      </c>
      <c r="H305" s="13">
        <f ca="1">Fulltable[[#This Row],[Forecast]]*(1+AVERAGE(cform[faster (-ve) /
slower (+ve)]))</f>
        <v>9.2678983364007216E-3</v>
      </c>
      <c r="I305" s="13" t="e">
        <f>IF(ISNUMBER(VLOOKUP(Fulltable[[#This Row],[Distance]], Predict[[#All],[Distance (km)]:[Time on current form]], 2, FALSE)), VLOOKUP(Fulltable[[#This Row],[Distance]], Predict[[#All],[Distance (km)]:[Time on current form]], 2, FALSE), NA())</f>
        <v>#N/A</v>
      </c>
      <c r="J305" s="13" t="e">
        <f>IF(ISNUMBER(VLOOKUP(Fulltable[[#This Row],[Distance]], Predict[[#All],[Distance (km)]:[Time on current form]], 3, FALSE)), VLOOKUP(Fulltable[[#This Row],[Distance]], Predict[[#All],[Distance (km)]:[Time on current form]], 3, FALSE), NA())</f>
        <v>#N/A</v>
      </c>
    </row>
    <row r="306" spans="1:10" x14ac:dyDescent="0.25">
      <c r="A306" s="1">
        <v>3.04</v>
      </c>
      <c r="B306" s="2">
        <f>Fulltable[[#This Row],[Distance]]^2</f>
        <v>9.2416</v>
      </c>
      <c r="C306">
        <f>Fulltable[[#This Row],[Distance]]^3</f>
        <v>28.094464000000002</v>
      </c>
      <c r="D306">
        <f>Fulltable[[#This Row],[Distance]]^4</f>
        <v>85.407170559999997</v>
      </c>
      <c r="E306">
        <f>Fulltable[[#This Row],[Distance]]^5</f>
        <v>259.63779850240002</v>
      </c>
      <c r="F306" s="13" t="e">
        <f>IF(ISNUMBER(VLOOKUP(Fulltable[[#This Row],[Distance]], PBmetric[[Distance (km)]:[PB (hh:mm:ss)]], 6, FALSE)), VLOOKUP(Fulltable[[#This Row],[Distance]], PBmetric[[Distance (km)]:[PB (hh:mm:ss)]], 6, FALSE), NA())</f>
        <v>#N/A</v>
      </c>
      <c r="G306" s="13">
        <f ca="1">$Q$4+$P$4*Fulltable[[#This Row],[Distance]]+$O$4*Fulltable[[#This Row],[D^2]]+$N$4*Fulltable[[#This Row],[D^3]]</f>
        <v>8.981808498548044E-3</v>
      </c>
      <c r="H306" s="13">
        <f ca="1">Fulltable[[#This Row],[Forecast]]*(1+AVERAGE(cform[faster (-ve) /
slower (+ve)]))</f>
        <v>9.2990623309143414E-3</v>
      </c>
      <c r="I306" s="13" t="e">
        <f>IF(ISNUMBER(VLOOKUP(Fulltable[[#This Row],[Distance]], Predict[[#All],[Distance (km)]:[Time on current form]], 2, FALSE)), VLOOKUP(Fulltable[[#This Row],[Distance]], Predict[[#All],[Distance (km)]:[Time on current form]], 2, FALSE), NA())</f>
        <v>#N/A</v>
      </c>
      <c r="J306" s="13" t="e">
        <f>IF(ISNUMBER(VLOOKUP(Fulltable[[#This Row],[Distance]], Predict[[#All],[Distance (km)]:[Time on current form]], 3, FALSE)), VLOOKUP(Fulltable[[#This Row],[Distance]], Predict[[#All],[Distance (km)]:[Time on current form]], 3, FALSE), NA())</f>
        <v>#N/A</v>
      </c>
    </row>
    <row r="307" spans="1:10" x14ac:dyDescent="0.25">
      <c r="A307" s="1">
        <v>3.05</v>
      </c>
      <c r="B307" s="2">
        <f>Fulltable[[#This Row],[Distance]]^2</f>
        <v>9.3024999999999984</v>
      </c>
      <c r="C307">
        <f>Fulltable[[#This Row],[Distance]]^3</f>
        <v>28.372624999999992</v>
      </c>
      <c r="D307">
        <f>Fulltable[[#This Row],[Distance]]^4</f>
        <v>86.536506249999974</v>
      </c>
      <c r="E307">
        <f>Fulltable[[#This Row],[Distance]]^5</f>
        <v>263.93634406249993</v>
      </c>
      <c r="F307" s="13" t="e">
        <f>IF(ISNUMBER(VLOOKUP(Fulltable[[#This Row],[Distance]], PBmetric[[Distance (km)]:[PB (hh:mm:ss)]], 6, FALSE)), VLOOKUP(Fulltable[[#This Row],[Distance]], PBmetric[[Distance (km)]:[PB (hh:mm:ss)]], 6, FALSE), NA())</f>
        <v>#N/A</v>
      </c>
      <c r="G307" s="13">
        <f ca="1">$Q$4+$P$4*Fulltable[[#This Row],[Distance]]+$O$4*Fulltable[[#This Row],[D^2]]+$N$4*Fulltable[[#This Row],[D^3]]</f>
        <v>9.0119129408187757E-3</v>
      </c>
      <c r="H307" s="13">
        <f ca="1">Fulltable[[#This Row],[Forecast]]*(1+AVERAGE(cform[faster (-ve) /
slower (+ve)]))</f>
        <v>9.330230116907352E-3</v>
      </c>
      <c r="I307" s="13" t="e">
        <f>IF(ISNUMBER(VLOOKUP(Fulltable[[#This Row],[Distance]], Predict[[#All],[Distance (km)]:[Time on current form]], 2, FALSE)), VLOOKUP(Fulltable[[#This Row],[Distance]], Predict[[#All],[Distance (km)]:[Time on current form]], 2, FALSE), NA())</f>
        <v>#N/A</v>
      </c>
      <c r="J307" s="13" t="e">
        <f>IF(ISNUMBER(VLOOKUP(Fulltable[[#This Row],[Distance]], Predict[[#All],[Distance (km)]:[Time on current form]], 3, FALSE)), VLOOKUP(Fulltable[[#This Row],[Distance]], Predict[[#All],[Distance (km)]:[Time on current form]], 3, FALSE), NA())</f>
        <v>#N/A</v>
      </c>
    </row>
    <row r="308" spans="1:10" x14ac:dyDescent="0.25">
      <c r="A308" s="1">
        <v>3.06</v>
      </c>
      <c r="B308" s="2">
        <f>Fulltable[[#This Row],[Distance]]^2</f>
        <v>9.3635999999999999</v>
      </c>
      <c r="C308">
        <f>Fulltable[[#This Row],[Distance]]^3</f>
        <v>28.652616000000002</v>
      </c>
      <c r="D308">
        <f>Fulltable[[#This Row],[Distance]]^4</f>
        <v>87.677004960000005</v>
      </c>
      <c r="E308">
        <f>Fulltable[[#This Row],[Distance]]^5</f>
        <v>268.29163517760003</v>
      </c>
      <c r="F308" s="13" t="e">
        <f>IF(ISNUMBER(VLOOKUP(Fulltable[[#This Row],[Distance]], PBmetric[[Distance (km)]:[PB (hh:mm:ss)]], 6, FALSE)), VLOOKUP(Fulltable[[#This Row],[Distance]], PBmetric[[Distance (km)]:[PB (hh:mm:ss)]], 6, FALSE), NA())</f>
        <v>#N/A</v>
      </c>
      <c r="G308" s="13">
        <f ca="1">$Q$4+$P$4*Fulltable[[#This Row],[Distance]]+$O$4*Fulltable[[#This Row],[D^2]]+$N$4*Fulltable[[#This Row],[D^3]]</f>
        <v>9.0420210451805233E-3</v>
      </c>
      <c r="H308" s="13">
        <f ca="1">Fulltable[[#This Row],[Forecast]]*(1+AVERAGE(cform[faster (-ve) /
slower (+ve)]))</f>
        <v>9.3614016943431005E-3</v>
      </c>
      <c r="I308" s="13" t="e">
        <f>IF(ISNUMBER(VLOOKUP(Fulltable[[#This Row],[Distance]], Predict[[#All],[Distance (km)]:[Time on current form]], 2, FALSE)), VLOOKUP(Fulltable[[#This Row],[Distance]], Predict[[#All],[Distance (km)]:[Time on current form]], 2, FALSE), NA())</f>
        <v>#N/A</v>
      </c>
      <c r="J308" s="13" t="e">
        <f>IF(ISNUMBER(VLOOKUP(Fulltable[[#This Row],[Distance]], Predict[[#All],[Distance (km)]:[Time on current form]], 3, FALSE)), VLOOKUP(Fulltable[[#This Row],[Distance]], Predict[[#All],[Distance (km)]:[Time on current form]], 3, FALSE), NA())</f>
        <v>#N/A</v>
      </c>
    </row>
    <row r="309" spans="1:10" x14ac:dyDescent="0.25">
      <c r="A309" s="1">
        <v>3.07</v>
      </c>
      <c r="B309" s="2">
        <f>Fulltable[[#This Row],[Distance]]^2</f>
        <v>9.4248999999999992</v>
      </c>
      <c r="C309">
        <f>Fulltable[[#This Row],[Distance]]^3</f>
        <v>28.934442999999995</v>
      </c>
      <c r="D309">
        <f>Fulltable[[#This Row],[Distance]]^4</f>
        <v>88.82874000999999</v>
      </c>
      <c r="E309">
        <f>Fulltable[[#This Row],[Distance]]^5</f>
        <v>272.70423183069994</v>
      </c>
      <c r="F309" s="13" t="e">
        <f>IF(ISNUMBER(VLOOKUP(Fulltable[[#This Row],[Distance]], PBmetric[[Distance (km)]:[PB (hh:mm:ss)]], 6, FALSE)), VLOOKUP(Fulltable[[#This Row],[Distance]], PBmetric[[Distance (km)]:[PB (hh:mm:ss)]], 6, FALSE), NA())</f>
        <v>#N/A</v>
      </c>
      <c r="G309" s="13">
        <f ca="1">$Q$4+$P$4*Fulltable[[#This Row],[Distance]]+$O$4*Fulltable[[#This Row],[D^2]]+$N$4*Fulltable[[#This Row],[D^3]]</f>
        <v>9.0721328115978758E-3</v>
      </c>
      <c r="H309" s="13">
        <f ca="1">Fulltable[[#This Row],[Forecast]]*(1+AVERAGE(cform[faster (-ve) /
slower (+ve)]))</f>
        <v>9.3925770631849287E-3</v>
      </c>
      <c r="I309" s="13" t="e">
        <f>IF(ISNUMBER(VLOOKUP(Fulltable[[#This Row],[Distance]], Predict[[#All],[Distance (km)]:[Time on current form]], 2, FALSE)), VLOOKUP(Fulltable[[#This Row],[Distance]], Predict[[#All],[Distance (km)]:[Time on current form]], 2, FALSE), NA())</f>
        <v>#N/A</v>
      </c>
      <c r="J309" s="13" t="e">
        <f>IF(ISNUMBER(VLOOKUP(Fulltable[[#This Row],[Distance]], Predict[[#All],[Distance (km)]:[Time on current form]], 3, FALSE)), VLOOKUP(Fulltable[[#This Row],[Distance]], Predict[[#All],[Distance (km)]:[Time on current form]], 3, FALSE), NA())</f>
        <v>#N/A</v>
      </c>
    </row>
    <row r="310" spans="1:10" x14ac:dyDescent="0.25">
      <c r="A310" s="1">
        <v>3.08</v>
      </c>
      <c r="B310" s="2">
        <f>Fulltable[[#This Row],[Distance]]^2</f>
        <v>9.4863999999999997</v>
      </c>
      <c r="C310">
        <f>Fulltable[[#This Row],[Distance]]^3</f>
        <v>29.218112000000001</v>
      </c>
      <c r="D310">
        <f>Fulltable[[#This Row],[Distance]]^4</f>
        <v>89.99178495999999</v>
      </c>
      <c r="E310">
        <f>Fulltable[[#This Row],[Distance]]^5</f>
        <v>277.17469767679995</v>
      </c>
      <c r="F310" s="13" t="e">
        <f>IF(ISNUMBER(VLOOKUP(Fulltable[[#This Row],[Distance]], PBmetric[[Distance (km)]:[PB (hh:mm:ss)]], 6, FALSE)), VLOOKUP(Fulltable[[#This Row],[Distance]], PBmetric[[Distance (km)]:[PB (hh:mm:ss)]], 6, FALSE), NA())</f>
        <v>#N/A</v>
      </c>
      <c r="G310" s="13">
        <f ca="1">$Q$4+$P$4*Fulltable[[#This Row],[Distance]]+$O$4*Fulltable[[#This Row],[D^2]]+$N$4*Fulltable[[#This Row],[D^3]]</f>
        <v>9.102248240035438E-3</v>
      </c>
      <c r="H310" s="13">
        <f ca="1">Fulltable[[#This Row],[Forecast]]*(1+AVERAGE(cform[faster (-ve) /
slower (+ve)]))</f>
        <v>9.4237562233961871E-3</v>
      </c>
      <c r="I310" s="13" t="e">
        <f>IF(ISNUMBER(VLOOKUP(Fulltable[[#This Row],[Distance]], Predict[[#All],[Distance (km)]:[Time on current form]], 2, FALSE)), VLOOKUP(Fulltable[[#This Row],[Distance]], Predict[[#All],[Distance (km)]:[Time on current form]], 2, FALSE), NA())</f>
        <v>#N/A</v>
      </c>
      <c r="J310" s="13" t="e">
        <f>IF(ISNUMBER(VLOOKUP(Fulltable[[#This Row],[Distance]], Predict[[#All],[Distance (km)]:[Time on current form]], 3, FALSE)), VLOOKUP(Fulltable[[#This Row],[Distance]], Predict[[#All],[Distance (km)]:[Time on current form]], 3, FALSE), NA())</f>
        <v>#N/A</v>
      </c>
    </row>
    <row r="311" spans="1:10" x14ac:dyDescent="0.25">
      <c r="A311" s="1">
        <v>3.09</v>
      </c>
      <c r="B311" s="2">
        <f>Fulltable[[#This Row],[Distance]]^2</f>
        <v>9.5480999999999998</v>
      </c>
      <c r="C311">
        <f>Fulltable[[#This Row],[Distance]]^3</f>
        <v>29.503628999999997</v>
      </c>
      <c r="D311">
        <f>Fulltable[[#This Row],[Distance]]^4</f>
        <v>91.16621361</v>
      </c>
      <c r="E311">
        <f>Fulltable[[#This Row],[Distance]]^5</f>
        <v>281.70360005489999</v>
      </c>
      <c r="F311" s="13" t="e">
        <f>IF(ISNUMBER(VLOOKUP(Fulltable[[#This Row],[Distance]], PBmetric[[Distance (km)]:[PB (hh:mm:ss)]], 6, FALSE)), VLOOKUP(Fulltable[[#This Row],[Distance]], PBmetric[[Distance (km)]:[PB (hh:mm:ss)]], 6, FALSE), NA())</f>
        <v>#N/A</v>
      </c>
      <c r="G311" s="13">
        <f ca="1">$Q$4+$P$4*Fulltable[[#This Row],[Distance]]+$O$4*Fulltable[[#This Row],[D^2]]+$N$4*Fulltable[[#This Row],[D^3]]</f>
        <v>9.1323673304578024E-3</v>
      </c>
      <c r="H311" s="13">
        <f ca="1">Fulltable[[#This Row],[Forecast]]*(1+AVERAGE(cform[faster (-ve) /
slower (+ve)]))</f>
        <v>9.454939174940221E-3</v>
      </c>
      <c r="I311" s="13" t="e">
        <f>IF(ISNUMBER(VLOOKUP(Fulltable[[#This Row],[Distance]], Predict[[#All],[Distance (km)]:[Time on current form]], 2, FALSE)), VLOOKUP(Fulltable[[#This Row],[Distance]], Predict[[#All],[Distance (km)]:[Time on current form]], 2, FALSE), NA())</f>
        <v>#N/A</v>
      </c>
      <c r="J311" s="13" t="e">
        <f>IF(ISNUMBER(VLOOKUP(Fulltable[[#This Row],[Distance]], Predict[[#All],[Distance (km)]:[Time on current form]], 3, FALSE)), VLOOKUP(Fulltable[[#This Row],[Distance]], Predict[[#All],[Distance (km)]:[Time on current form]], 3, FALSE), NA())</f>
        <v>#N/A</v>
      </c>
    </row>
    <row r="312" spans="1:10" x14ac:dyDescent="0.25">
      <c r="A312" s="1">
        <v>3.1</v>
      </c>
      <c r="B312" s="2">
        <f>Fulltable[[#This Row],[Distance]]^2</f>
        <v>9.6100000000000012</v>
      </c>
      <c r="C312">
        <f>Fulltable[[#This Row],[Distance]]^3</f>
        <v>29.791000000000004</v>
      </c>
      <c r="D312">
        <f>Fulltable[[#This Row],[Distance]]^4</f>
        <v>92.352100000000021</v>
      </c>
      <c r="E312">
        <f>Fulltable[[#This Row],[Distance]]^5</f>
        <v>286.29151000000007</v>
      </c>
      <c r="F312" s="13" t="e">
        <f>IF(ISNUMBER(VLOOKUP(Fulltable[[#This Row],[Distance]], PBmetric[[Distance (km)]:[PB (hh:mm:ss)]], 6, FALSE)), VLOOKUP(Fulltable[[#This Row],[Distance]], PBmetric[[Distance (km)]:[PB (hh:mm:ss)]], 6, FALSE), NA())</f>
        <v>#N/A</v>
      </c>
      <c r="G312" s="13">
        <f ca="1">$Q$4+$P$4*Fulltable[[#This Row],[Distance]]+$O$4*Fulltable[[#This Row],[D^2]]+$N$4*Fulltable[[#This Row],[D^3]]</f>
        <v>9.162490082829565E-3</v>
      </c>
      <c r="H312" s="13">
        <f ca="1">Fulltable[[#This Row],[Forecast]]*(1+AVERAGE(cform[faster (-ve) /
slower (+ve)]))</f>
        <v>9.486125917780374E-3</v>
      </c>
      <c r="I312" s="13" t="e">
        <f>IF(ISNUMBER(VLOOKUP(Fulltable[[#This Row],[Distance]], Predict[[#All],[Distance (km)]:[Time on current form]], 2, FALSE)), VLOOKUP(Fulltable[[#This Row],[Distance]], Predict[[#All],[Distance (km)]:[Time on current form]], 2, FALSE), NA())</f>
        <v>#N/A</v>
      </c>
      <c r="J312" s="13" t="e">
        <f>IF(ISNUMBER(VLOOKUP(Fulltable[[#This Row],[Distance]], Predict[[#All],[Distance (km)]:[Time on current form]], 3, FALSE)), VLOOKUP(Fulltable[[#This Row],[Distance]], Predict[[#All],[Distance (km)]:[Time on current form]], 3, FALSE), NA())</f>
        <v>#N/A</v>
      </c>
    </row>
    <row r="313" spans="1:10" x14ac:dyDescent="0.25">
      <c r="A313" s="1">
        <v>3.11</v>
      </c>
      <c r="B313" s="2">
        <f>Fulltable[[#This Row],[Distance]]^2</f>
        <v>9.6720999999999986</v>
      </c>
      <c r="C313">
        <f>Fulltable[[#This Row],[Distance]]^3</f>
        <v>30.080230999999994</v>
      </c>
      <c r="D313">
        <f>Fulltable[[#This Row],[Distance]]^4</f>
        <v>93.549518409999976</v>
      </c>
      <c r="E313">
        <f>Fulltable[[#This Row],[Distance]]^5</f>
        <v>290.93900225509992</v>
      </c>
      <c r="F313" s="13" t="e">
        <f>IF(ISNUMBER(VLOOKUP(Fulltable[[#This Row],[Distance]], PBmetric[[Distance (km)]:[PB (hh:mm:ss)]], 6, FALSE)), VLOOKUP(Fulltable[[#This Row],[Distance]], PBmetric[[Distance (km)]:[PB (hh:mm:ss)]], 6, FALSE), NA())</f>
        <v>#N/A</v>
      </c>
      <c r="G313" s="13">
        <f ca="1">$Q$4+$P$4*Fulltable[[#This Row],[Distance]]+$O$4*Fulltable[[#This Row],[D^2]]+$N$4*Fulltable[[#This Row],[D^3]]</f>
        <v>9.192616497115327E-3</v>
      </c>
      <c r="H313" s="13">
        <f ca="1">Fulltable[[#This Row],[Forecast]]*(1+AVERAGE(cform[faster (-ve) /
slower (+ve)]))</f>
        <v>9.5173164518799983E-3</v>
      </c>
      <c r="I313" s="13" t="e">
        <f>IF(ISNUMBER(VLOOKUP(Fulltable[[#This Row],[Distance]], Predict[[#All],[Distance (km)]:[Time on current form]], 2, FALSE)), VLOOKUP(Fulltable[[#This Row],[Distance]], Predict[[#All],[Distance (km)]:[Time on current form]], 2, FALSE), NA())</f>
        <v>#N/A</v>
      </c>
      <c r="J313" s="13" t="e">
        <f>IF(ISNUMBER(VLOOKUP(Fulltable[[#This Row],[Distance]], Predict[[#All],[Distance (km)]:[Time on current form]], 3, FALSE)), VLOOKUP(Fulltable[[#This Row],[Distance]], Predict[[#All],[Distance (km)]:[Time on current form]], 3, FALSE), NA())</f>
        <v>#N/A</v>
      </c>
    </row>
    <row r="314" spans="1:10" x14ac:dyDescent="0.25">
      <c r="A314" s="1">
        <v>3.12</v>
      </c>
      <c r="B314" s="2">
        <f>Fulltable[[#This Row],[Distance]]^2</f>
        <v>9.7344000000000008</v>
      </c>
      <c r="C314">
        <f>Fulltable[[#This Row],[Distance]]^3</f>
        <v>30.371328000000002</v>
      </c>
      <c r="D314">
        <f>Fulltable[[#This Row],[Distance]]^4</f>
        <v>94.758543360000019</v>
      </c>
      <c r="E314">
        <f>Fulltable[[#This Row],[Distance]]^5</f>
        <v>295.64665528320006</v>
      </c>
      <c r="F314" s="13" t="e">
        <f>IF(ISNUMBER(VLOOKUP(Fulltable[[#This Row],[Distance]], PBmetric[[Distance (km)]:[PB (hh:mm:ss)]], 6, FALSE)), VLOOKUP(Fulltable[[#This Row],[Distance]], PBmetric[[Distance (km)]:[PB (hh:mm:ss)]], 6, FALSE), NA())</f>
        <v>#N/A</v>
      </c>
      <c r="G314" s="13">
        <f ca="1">$Q$4+$P$4*Fulltable[[#This Row],[Distance]]+$O$4*Fulltable[[#This Row],[D^2]]+$N$4*Fulltable[[#This Row],[D^3]]</f>
        <v>9.2227465732796794E-3</v>
      </c>
      <c r="H314" s="13">
        <f ca="1">Fulltable[[#This Row],[Forecast]]*(1+AVERAGE(cform[faster (-ve) /
slower (+ve)]))</f>
        <v>9.5485107772024323E-3</v>
      </c>
      <c r="I314" s="13" t="e">
        <f>IF(ISNUMBER(VLOOKUP(Fulltable[[#This Row],[Distance]], Predict[[#All],[Distance (km)]:[Time on current form]], 2, FALSE)), VLOOKUP(Fulltable[[#This Row],[Distance]], Predict[[#All],[Distance (km)]:[Time on current form]], 2, FALSE), NA())</f>
        <v>#N/A</v>
      </c>
      <c r="J314" s="13" t="e">
        <f>IF(ISNUMBER(VLOOKUP(Fulltable[[#This Row],[Distance]], Predict[[#All],[Distance (km)]:[Time on current form]], 3, FALSE)), VLOOKUP(Fulltable[[#This Row],[Distance]], Predict[[#All],[Distance (km)]:[Time on current form]], 3, FALSE), NA())</f>
        <v>#N/A</v>
      </c>
    </row>
    <row r="315" spans="1:10" x14ac:dyDescent="0.25">
      <c r="A315" s="1">
        <v>3.13</v>
      </c>
      <c r="B315" s="2">
        <f>Fulltable[[#This Row],[Distance]]^2</f>
        <v>9.7968999999999991</v>
      </c>
      <c r="C315">
        <f>Fulltable[[#This Row],[Distance]]^3</f>
        <v>30.664296999999998</v>
      </c>
      <c r="D315">
        <f>Fulltable[[#This Row],[Distance]]^4</f>
        <v>95.979249609999982</v>
      </c>
      <c r="E315">
        <f>Fulltable[[#This Row],[Distance]]^5</f>
        <v>300.41505127929992</v>
      </c>
      <c r="F315" s="13" t="e">
        <f>IF(ISNUMBER(VLOOKUP(Fulltable[[#This Row],[Distance]], PBmetric[[Distance (km)]:[PB (hh:mm:ss)]], 6, FALSE)), VLOOKUP(Fulltable[[#This Row],[Distance]], PBmetric[[Distance (km)]:[PB (hh:mm:ss)]], 6, FALSE), NA())</f>
        <v>#N/A</v>
      </c>
      <c r="G315" s="13">
        <f ca="1">$Q$4+$P$4*Fulltable[[#This Row],[Distance]]+$O$4*Fulltable[[#This Row],[D^2]]+$N$4*Fulltable[[#This Row],[D^3]]</f>
        <v>9.2528803112872249E-3</v>
      </c>
      <c r="H315" s="13">
        <f ca="1">Fulltable[[#This Row],[Forecast]]*(1+AVERAGE(cform[faster (-ve) /
slower (+ve)]))</f>
        <v>9.5797088937110281E-3</v>
      </c>
      <c r="I315" s="13" t="e">
        <f>IF(ISNUMBER(VLOOKUP(Fulltable[[#This Row],[Distance]], Predict[[#All],[Distance (km)]:[Time on current form]], 2, FALSE)), VLOOKUP(Fulltable[[#This Row],[Distance]], Predict[[#All],[Distance (km)]:[Time on current form]], 2, FALSE), NA())</f>
        <v>#N/A</v>
      </c>
      <c r="J315" s="13" t="e">
        <f>IF(ISNUMBER(VLOOKUP(Fulltable[[#This Row],[Distance]], Predict[[#All],[Distance (km)]:[Time on current form]], 3, FALSE)), VLOOKUP(Fulltable[[#This Row],[Distance]], Predict[[#All],[Distance (km)]:[Time on current form]], 3, FALSE), NA())</f>
        <v>#N/A</v>
      </c>
    </row>
    <row r="316" spans="1:10" x14ac:dyDescent="0.25">
      <c r="A316" s="1">
        <v>3.14</v>
      </c>
      <c r="B316" s="2">
        <f>Fulltable[[#This Row],[Distance]]^2</f>
        <v>9.8596000000000004</v>
      </c>
      <c r="C316">
        <f>Fulltable[[#This Row],[Distance]]^3</f>
        <v>30.959144000000002</v>
      </c>
      <c r="D316">
        <f>Fulltable[[#This Row],[Distance]]^4</f>
        <v>97.211712160000005</v>
      </c>
      <c r="E316">
        <f>Fulltable[[#This Row],[Distance]]^5</f>
        <v>305.24477618240002</v>
      </c>
      <c r="F316" s="13" t="e">
        <f>IF(ISNUMBER(VLOOKUP(Fulltable[[#This Row],[Distance]], PBmetric[[Distance (km)]:[PB (hh:mm:ss)]], 6, FALSE)), VLOOKUP(Fulltable[[#This Row],[Distance]], PBmetric[[Distance (km)]:[PB (hh:mm:ss)]], 6, FALSE), NA())</f>
        <v>#N/A</v>
      </c>
      <c r="G316" s="13">
        <f ca="1">$Q$4+$P$4*Fulltable[[#This Row],[Distance]]+$O$4*Fulltable[[#This Row],[D^2]]+$N$4*Fulltable[[#This Row],[D^3]]</f>
        <v>9.2830177111025546E-3</v>
      </c>
      <c r="H316" s="13">
        <f ca="1">Fulltable[[#This Row],[Forecast]]*(1+AVERAGE(cform[faster (-ve) /
slower (+ve)]))</f>
        <v>9.6109108013691293E-3</v>
      </c>
      <c r="I316" s="13" t="e">
        <f>IF(ISNUMBER(VLOOKUP(Fulltable[[#This Row],[Distance]], Predict[[#All],[Distance (km)]:[Time on current form]], 2, FALSE)), VLOOKUP(Fulltable[[#This Row],[Distance]], Predict[[#All],[Distance (km)]:[Time on current form]], 2, FALSE), NA())</f>
        <v>#N/A</v>
      </c>
      <c r="J316" s="13" t="e">
        <f>IF(ISNUMBER(VLOOKUP(Fulltable[[#This Row],[Distance]], Predict[[#All],[Distance (km)]:[Time on current form]], 3, FALSE)), VLOOKUP(Fulltable[[#This Row],[Distance]], Predict[[#All],[Distance (km)]:[Time on current form]], 3, FALSE), NA())</f>
        <v>#N/A</v>
      </c>
    </row>
    <row r="317" spans="1:10" x14ac:dyDescent="0.25">
      <c r="A317" s="1">
        <v>3.15</v>
      </c>
      <c r="B317" s="2">
        <f>Fulltable[[#This Row],[Distance]]^2</f>
        <v>9.9224999999999994</v>
      </c>
      <c r="C317">
        <f>Fulltable[[#This Row],[Distance]]^3</f>
        <v>31.255874999999996</v>
      </c>
      <c r="D317">
        <f>Fulltable[[#This Row],[Distance]]^4</f>
        <v>98.456006249999987</v>
      </c>
      <c r="E317">
        <f>Fulltable[[#This Row],[Distance]]^5</f>
        <v>310.13641968749994</v>
      </c>
      <c r="F317" s="13" t="e">
        <f>IF(ISNUMBER(VLOOKUP(Fulltable[[#This Row],[Distance]], PBmetric[[Distance (km)]:[PB (hh:mm:ss)]], 6, FALSE)), VLOOKUP(Fulltable[[#This Row],[Distance]], PBmetric[[Distance (km)]:[PB (hh:mm:ss)]], 6, FALSE), NA())</f>
        <v>#N/A</v>
      </c>
      <c r="G317" s="13">
        <f ca="1">$Q$4+$P$4*Fulltable[[#This Row],[Distance]]+$O$4*Fulltable[[#This Row],[D^2]]+$N$4*Fulltable[[#This Row],[D^3]]</f>
        <v>9.3131587726902679E-3</v>
      </c>
      <c r="H317" s="13">
        <f ca="1">Fulltable[[#This Row],[Forecast]]*(1+AVERAGE(cform[faster (-ve) /
slower (+ve)]))</f>
        <v>9.6421165001400813E-3</v>
      </c>
      <c r="I317" s="13" t="e">
        <f>IF(ISNUMBER(VLOOKUP(Fulltable[[#This Row],[Distance]], Predict[[#All],[Distance (km)]:[Time on current form]], 2, FALSE)), VLOOKUP(Fulltable[[#This Row],[Distance]], Predict[[#All],[Distance (km)]:[Time on current form]], 2, FALSE), NA())</f>
        <v>#N/A</v>
      </c>
      <c r="J317" s="13" t="e">
        <f>IF(ISNUMBER(VLOOKUP(Fulltable[[#This Row],[Distance]], Predict[[#All],[Distance (km)]:[Time on current form]], 3, FALSE)), VLOOKUP(Fulltable[[#This Row],[Distance]], Predict[[#All],[Distance (km)]:[Time on current form]], 3, FALSE), NA())</f>
        <v>#N/A</v>
      </c>
    </row>
    <row r="318" spans="1:10" x14ac:dyDescent="0.25">
      <c r="A318" s="1">
        <v>3.16</v>
      </c>
      <c r="B318" s="2">
        <f>Fulltable[[#This Row],[Distance]]^2</f>
        <v>9.9856000000000016</v>
      </c>
      <c r="C318">
        <f>Fulltable[[#This Row],[Distance]]^3</f>
        <v>31.554496000000007</v>
      </c>
      <c r="D318">
        <f>Fulltable[[#This Row],[Distance]]^4</f>
        <v>99.712207360000036</v>
      </c>
      <c r="E318">
        <f>Fulltable[[#This Row],[Distance]]^5</f>
        <v>315.09057525760011</v>
      </c>
      <c r="F318" s="13" t="e">
        <f>IF(ISNUMBER(VLOOKUP(Fulltable[[#This Row],[Distance]], PBmetric[[Distance (km)]:[PB (hh:mm:ss)]], 6, FALSE)), VLOOKUP(Fulltable[[#This Row],[Distance]], PBmetric[[Distance (km)]:[PB (hh:mm:ss)]], 6, FALSE), NA())</f>
        <v>#N/A</v>
      </c>
      <c r="G318" s="13">
        <f ca="1">$Q$4+$P$4*Fulltable[[#This Row],[Distance]]+$O$4*Fulltable[[#This Row],[D^2]]+$N$4*Fulltable[[#This Row],[D^3]]</f>
        <v>9.3433034960149625E-3</v>
      </c>
      <c r="H318" s="13">
        <f ca="1">Fulltable[[#This Row],[Forecast]]*(1+AVERAGE(cform[faster (-ve) /
slower (+ve)]))</f>
        <v>9.6733259899872345E-3</v>
      </c>
      <c r="I318" s="13" t="e">
        <f>IF(ISNUMBER(VLOOKUP(Fulltable[[#This Row],[Distance]], Predict[[#All],[Distance (km)]:[Time on current form]], 2, FALSE)), VLOOKUP(Fulltable[[#This Row],[Distance]], Predict[[#All],[Distance (km)]:[Time on current form]], 2, FALSE), NA())</f>
        <v>#N/A</v>
      </c>
      <c r="J318" s="13" t="e">
        <f>IF(ISNUMBER(VLOOKUP(Fulltable[[#This Row],[Distance]], Predict[[#All],[Distance (km)]:[Time on current form]], 3, FALSE)), VLOOKUP(Fulltable[[#This Row],[Distance]], Predict[[#All],[Distance (km)]:[Time on current form]], 3, FALSE), NA())</f>
        <v>#N/A</v>
      </c>
    </row>
    <row r="319" spans="1:10" x14ac:dyDescent="0.25">
      <c r="A319" s="1">
        <v>3.17</v>
      </c>
      <c r="B319" s="2">
        <f>Fulltable[[#This Row],[Distance]]^2</f>
        <v>10.0489</v>
      </c>
      <c r="C319">
        <f>Fulltable[[#This Row],[Distance]]^3</f>
        <v>31.855013</v>
      </c>
      <c r="D319">
        <f>Fulltable[[#This Row],[Distance]]^4</f>
        <v>100.98039120999999</v>
      </c>
      <c r="E319">
        <f>Fulltable[[#This Row],[Distance]]^5</f>
        <v>320.10784013569997</v>
      </c>
      <c r="F319" s="13" t="e">
        <f>IF(ISNUMBER(VLOOKUP(Fulltable[[#This Row],[Distance]], PBmetric[[Distance (km)]:[PB (hh:mm:ss)]], 6, FALSE)), VLOOKUP(Fulltable[[#This Row],[Distance]], PBmetric[[Distance (km)]:[PB (hh:mm:ss)]], 6, FALSE), NA())</f>
        <v>#N/A</v>
      </c>
      <c r="G319" s="13">
        <f ca="1">$Q$4+$P$4*Fulltable[[#This Row],[Distance]]+$O$4*Fulltable[[#This Row],[D^2]]+$N$4*Fulltable[[#This Row],[D^3]]</f>
        <v>9.3734518810412309E-3</v>
      </c>
      <c r="H319" s="13">
        <f ca="1">Fulltable[[#This Row],[Forecast]]*(1+AVERAGE(cform[faster (-ve) /
slower (+ve)]))</f>
        <v>9.7045392708739273E-3</v>
      </c>
      <c r="I319" s="13" t="e">
        <f>IF(ISNUMBER(VLOOKUP(Fulltable[[#This Row],[Distance]], Predict[[#All],[Distance (km)]:[Time on current form]], 2, FALSE)), VLOOKUP(Fulltable[[#This Row],[Distance]], Predict[[#All],[Distance (km)]:[Time on current form]], 2, FALSE), NA())</f>
        <v>#N/A</v>
      </c>
      <c r="J319" s="13" t="e">
        <f>IF(ISNUMBER(VLOOKUP(Fulltable[[#This Row],[Distance]], Predict[[#All],[Distance (km)]:[Time on current form]], 3, FALSE)), VLOOKUP(Fulltable[[#This Row],[Distance]], Predict[[#All],[Distance (km)]:[Time on current form]], 3, FALSE), NA())</f>
        <v>#N/A</v>
      </c>
    </row>
    <row r="320" spans="1:10" x14ac:dyDescent="0.25">
      <c r="A320" s="1">
        <v>3.18</v>
      </c>
      <c r="B320" s="2">
        <f>Fulltable[[#This Row],[Distance]]^2</f>
        <v>10.112400000000001</v>
      </c>
      <c r="C320">
        <f>Fulltable[[#This Row],[Distance]]^3</f>
        <v>32.157432000000007</v>
      </c>
      <c r="D320">
        <f>Fulltable[[#This Row],[Distance]]^4</f>
        <v>102.26063376000002</v>
      </c>
      <c r="E320">
        <f>Fulltable[[#This Row],[Distance]]^5</f>
        <v>325.18881535680009</v>
      </c>
      <c r="F320" s="13" t="e">
        <f>IF(ISNUMBER(VLOOKUP(Fulltable[[#This Row],[Distance]], PBmetric[[Distance (km)]:[PB (hh:mm:ss)]], 6, FALSE)), VLOOKUP(Fulltable[[#This Row],[Distance]], PBmetric[[Distance (km)]:[PB (hh:mm:ss)]], 6, FALSE), NA())</f>
        <v>#N/A</v>
      </c>
      <c r="G320" s="13">
        <f ca="1">$Q$4+$P$4*Fulltable[[#This Row],[Distance]]+$O$4*Fulltable[[#This Row],[D^2]]+$N$4*Fulltable[[#This Row],[D^3]]</f>
        <v>9.4036039277336746E-3</v>
      </c>
      <c r="H320" s="13">
        <f ca="1">Fulltable[[#This Row],[Forecast]]*(1+AVERAGE(cform[faster (-ve) /
slower (+ve)]))</f>
        <v>9.7357563427635154E-3</v>
      </c>
      <c r="I320" s="13" t="e">
        <f>IF(ISNUMBER(VLOOKUP(Fulltable[[#This Row],[Distance]], Predict[[#All],[Distance (km)]:[Time on current form]], 2, FALSE)), VLOOKUP(Fulltable[[#This Row],[Distance]], Predict[[#All],[Distance (km)]:[Time on current form]], 2, FALSE), NA())</f>
        <v>#N/A</v>
      </c>
      <c r="J320" s="13" t="e">
        <f>IF(ISNUMBER(VLOOKUP(Fulltable[[#This Row],[Distance]], Predict[[#All],[Distance (km)]:[Time on current form]], 3, FALSE)), VLOOKUP(Fulltable[[#This Row],[Distance]], Predict[[#All],[Distance (km)]:[Time on current form]], 3, FALSE), NA())</f>
        <v>#N/A</v>
      </c>
    </row>
    <row r="321" spans="1:10" x14ac:dyDescent="0.25">
      <c r="A321" s="1">
        <v>3.19</v>
      </c>
      <c r="B321" s="2">
        <f>Fulltable[[#This Row],[Distance]]^2</f>
        <v>10.1761</v>
      </c>
      <c r="C321">
        <f>Fulltable[[#This Row],[Distance]]^3</f>
        <v>32.461759000000001</v>
      </c>
      <c r="D321">
        <f>Fulltable[[#This Row],[Distance]]^4</f>
        <v>103.55301120999999</v>
      </c>
      <c r="E321">
        <f>Fulltable[[#This Row],[Distance]]^5</f>
        <v>330.33410575989996</v>
      </c>
      <c r="F321" s="13" t="e">
        <f>IF(ISNUMBER(VLOOKUP(Fulltable[[#This Row],[Distance]], PBmetric[[Distance (km)]:[PB (hh:mm:ss)]], 6, FALSE)), VLOOKUP(Fulltable[[#This Row],[Distance]], PBmetric[[Distance (km)]:[PB (hh:mm:ss)]], 6, FALSE), NA())</f>
        <v>#N/A</v>
      </c>
      <c r="G321" s="13">
        <f ca="1">$Q$4+$P$4*Fulltable[[#This Row],[Distance]]+$O$4*Fulltable[[#This Row],[D^2]]+$N$4*Fulltable[[#This Row],[D^3]]</f>
        <v>9.4337596360568893E-3</v>
      </c>
      <c r="H321" s="13">
        <f ca="1">Fulltable[[#This Row],[Forecast]]*(1+AVERAGE(cform[faster (-ve) /
slower (+ve)]))</f>
        <v>9.7669772056193389E-3</v>
      </c>
      <c r="I321" s="13" t="e">
        <f>IF(ISNUMBER(VLOOKUP(Fulltable[[#This Row],[Distance]], Predict[[#All],[Distance (km)]:[Time on current form]], 2, FALSE)), VLOOKUP(Fulltable[[#This Row],[Distance]], Predict[[#All],[Distance (km)]:[Time on current form]], 2, FALSE), NA())</f>
        <v>#N/A</v>
      </c>
      <c r="J321" s="13" t="e">
        <f>IF(ISNUMBER(VLOOKUP(Fulltable[[#This Row],[Distance]], Predict[[#All],[Distance (km)]:[Time on current form]], 3, FALSE)), VLOOKUP(Fulltable[[#This Row],[Distance]], Predict[[#All],[Distance (km)]:[Time on current form]], 3, FALSE), NA())</f>
        <v>#N/A</v>
      </c>
    </row>
    <row r="322" spans="1:10" x14ac:dyDescent="0.25">
      <c r="A322" s="1">
        <v>3.2</v>
      </c>
      <c r="B322" s="2">
        <f>Fulltable[[#This Row],[Distance]]^2</f>
        <v>10.240000000000002</v>
      </c>
      <c r="C322">
        <f>Fulltable[[#This Row],[Distance]]^3</f>
        <v>32.768000000000008</v>
      </c>
      <c r="D322">
        <f>Fulltable[[#This Row],[Distance]]^4</f>
        <v>104.85760000000005</v>
      </c>
      <c r="E322">
        <f>Fulltable[[#This Row],[Distance]]^5</f>
        <v>335.5443200000002</v>
      </c>
      <c r="F322" s="13" t="e">
        <f>IF(ISNUMBER(VLOOKUP(Fulltable[[#This Row],[Distance]], PBmetric[[Distance (km)]:[PB (hh:mm:ss)]], 6, FALSE)), VLOOKUP(Fulltable[[#This Row],[Distance]], PBmetric[[Distance (km)]:[PB (hh:mm:ss)]], 6, FALSE), NA())</f>
        <v>#N/A</v>
      </c>
      <c r="G322" s="13">
        <f ca="1">$Q$4+$P$4*Fulltable[[#This Row],[Distance]]+$O$4*Fulltable[[#This Row],[D^2]]+$N$4*Fulltable[[#This Row],[D^3]]</f>
        <v>9.4639190059754678E-3</v>
      </c>
      <c r="H322" s="13">
        <f ca="1">Fulltable[[#This Row],[Forecast]]*(1+AVERAGE(cform[faster (-ve) /
slower (+ve)]))</f>
        <v>9.798201859404743E-3</v>
      </c>
      <c r="I322" s="13" t="e">
        <f>IF(ISNUMBER(VLOOKUP(Fulltable[[#This Row],[Distance]], Predict[[#All],[Distance (km)]:[Time on current form]], 2, FALSE)), VLOOKUP(Fulltable[[#This Row],[Distance]], Predict[[#All],[Distance (km)]:[Time on current form]], 2, FALSE), NA())</f>
        <v>#N/A</v>
      </c>
      <c r="J322" s="13" t="e">
        <f>IF(ISNUMBER(VLOOKUP(Fulltable[[#This Row],[Distance]], Predict[[#All],[Distance (km)]:[Time on current form]], 3, FALSE)), VLOOKUP(Fulltable[[#This Row],[Distance]], Predict[[#All],[Distance (km)]:[Time on current form]], 3, FALSE), NA())</f>
        <v>#N/A</v>
      </c>
    </row>
    <row r="323" spans="1:10" x14ac:dyDescent="0.25">
      <c r="A323" s="1">
        <v>3.21</v>
      </c>
      <c r="B323" s="2">
        <f>Fulltable[[#This Row],[Distance]]^2</f>
        <v>10.3041</v>
      </c>
      <c r="C323">
        <f>Fulltable[[#This Row],[Distance]]^3</f>
        <v>33.076160999999999</v>
      </c>
      <c r="D323">
        <f>Fulltable[[#This Row],[Distance]]^4</f>
        <v>106.17447681</v>
      </c>
      <c r="E323">
        <f>Fulltable[[#This Row],[Distance]]^5</f>
        <v>340.82007056010002</v>
      </c>
      <c r="F323" s="13" t="e">
        <f>IF(ISNUMBER(VLOOKUP(Fulltable[[#This Row],[Distance]], PBmetric[[Distance (km)]:[PB (hh:mm:ss)]], 6, FALSE)), VLOOKUP(Fulltable[[#This Row],[Distance]], PBmetric[[Distance (km)]:[PB (hh:mm:ss)]], 6, FALSE), NA())</f>
        <v>#N/A</v>
      </c>
      <c r="G323" s="13">
        <f ca="1">$Q$4+$P$4*Fulltable[[#This Row],[Distance]]+$O$4*Fulltable[[#This Row],[D^2]]+$N$4*Fulltable[[#This Row],[D^3]]</f>
        <v>9.4940820374540113E-3</v>
      </c>
      <c r="H323" s="13">
        <f ca="1">Fulltable[[#This Row],[Forecast]]*(1+AVERAGE(cform[faster (-ve) /
slower (+ve)]))</f>
        <v>9.8294303040830783E-3</v>
      </c>
      <c r="I323" s="13" t="e">
        <f>IF(ISNUMBER(VLOOKUP(Fulltable[[#This Row],[Distance]], Predict[[#All],[Distance (km)]:[Time on current form]], 2, FALSE)), VLOOKUP(Fulltable[[#This Row],[Distance]], Predict[[#All],[Distance (km)]:[Time on current form]], 2, FALSE), NA())</f>
        <v>#N/A</v>
      </c>
      <c r="J323" s="13" t="e">
        <f>IF(ISNUMBER(VLOOKUP(Fulltable[[#This Row],[Distance]], Predict[[#All],[Distance (km)]:[Time on current form]], 3, FALSE)), VLOOKUP(Fulltable[[#This Row],[Distance]], Predict[[#All],[Distance (km)]:[Time on current form]], 3, FALSE), NA())</f>
        <v>#N/A</v>
      </c>
    </row>
    <row r="324" spans="1:10" x14ac:dyDescent="0.25">
      <c r="A324" s="1">
        <v>3.22</v>
      </c>
      <c r="B324" s="2">
        <f>Fulltable[[#This Row],[Distance]]^2</f>
        <v>10.368400000000001</v>
      </c>
      <c r="C324">
        <f>Fulltable[[#This Row],[Distance]]^3</f>
        <v>33.386248000000009</v>
      </c>
      <c r="D324">
        <f>Fulltable[[#This Row],[Distance]]^4</f>
        <v>107.50371856000002</v>
      </c>
      <c r="E324">
        <f>Fulltable[[#This Row],[Distance]]^5</f>
        <v>346.16197376320008</v>
      </c>
      <c r="F324" s="13" t="e">
        <f>IF(ISNUMBER(VLOOKUP(Fulltable[[#This Row],[Distance]], PBmetric[[Distance (km)]:[PB (hh:mm:ss)]], 6, FALSE)), VLOOKUP(Fulltable[[#This Row],[Distance]], PBmetric[[Distance (km)]:[PB (hh:mm:ss)]], 6, FALSE), NA())</f>
        <v>#N/A</v>
      </c>
      <c r="G324" s="13">
        <f ca="1">$Q$4+$P$4*Fulltable[[#This Row],[Distance]]+$O$4*Fulltable[[#This Row],[D^2]]+$N$4*Fulltable[[#This Row],[D^3]]</f>
        <v>9.524248730457114E-3</v>
      </c>
      <c r="H324" s="13">
        <f ca="1">Fulltable[[#This Row],[Forecast]]*(1+AVERAGE(cform[faster (-ve) /
slower (+ve)]))</f>
        <v>9.8606625396176883E-3</v>
      </c>
      <c r="I324" s="13" t="e">
        <f>IF(ISNUMBER(VLOOKUP(Fulltable[[#This Row],[Distance]], Predict[[#All],[Distance (km)]:[Time on current form]], 2, FALSE)), VLOOKUP(Fulltable[[#This Row],[Distance]], Predict[[#All],[Distance (km)]:[Time on current form]], 2, FALSE), NA())</f>
        <v>#N/A</v>
      </c>
      <c r="J324" s="13" t="e">
        <f>IF(ISNUMBER(VLOOKUP(Fulltable[[#This Row],[Distance]], Predict[[#All],[Distance (km)]:[Time on current form]], 3, FALSE)), VLOOKUP(Fulltable[[#This Row],[Distance]], Predict[[#All],[Distance (km)]:[Time on current form]], 3, FALSE), NA())</f>
        <v>#N/A</v>
      </c>
    </row>
    <row r="325" spans="1:10" x14ac:dyDescent="0.25">
      <c r="A325" s="1">
        <v>3.23</v>
      </c>
      <c r="B325" s="2">
        <f>Fulltable[[#This Row],[Distance]]^2</f>
        <v>10.4329</v>
      </c>
      <c r="C325">
        <f>Fulltable[[#This Row],[Distance]]^3</f>
        <v>33.698267000000001</v>
      </c>
      <c r="D325">
        <f>Fulltable[[#This Row],[Distance]]^4</f>
        <v>108.84540241000001</v>
      </c>
      <c r="E325">
        <f>Fulltable[[#This Row],[Distance]]^5</f>
        <v>351.57064978430003</v>
      </c>
      <c r="F325" s="13" t="e">
        <f>IF(ISNUMBER(VLOOKUP(Fulltable[[#This Row],[Distance]], PBmetric[[Distance (km)]:[PB (hh:mm:ss)]], 6, FALSE)), VLOOKUP(Fulltable[[#This Row],[Distance]], PBmetric[[Distance (km)]:[PB (hh:mm:ss)]], 6, FALSE), NA())</f>
        <v>#N/A</v>
      </c>
      <c r="G325" s="13">
        <f ca="1">$Q$4+$P$4*Fulltable[[#This Row],[Distance]]+$O$4*Fulltable[[#This Row],[D^2]]+$N$4*Fulltable[[#This Row],[D^3]]</f>
        <v>9.5544190849493737E-3</v>
      </c>
      <c r="H325" s="13">
        <f ca="1">Fulltable[[#This Row],[Forecast]]*(1+AVERAGE(cform[faster (-ve) /
slower (+ve)]))</f>
        <v>9.8918985659719183E-3</v>
      </c>
      <c r="I325" s="13" t="e">
        <f>IF(ISNUMBER(VLOOKUP(Fulltable[[#This Row],[Distance]], Predict[[#All],[Distance (km)]:[Time on current form]], 2, FALSE)), VLOOKUP(Fulltable[[#This Row],[Distance]], Predict[[#All],[Distance (km)]:[Time on current form]], 2, FALSE), NA())</f>
        <v>#N/A</v>
      </c>
      <c r="J325" s="13" t="e">
        <f>IF(ISNUMBER(VLOOKUP(Fulltable[[#This Row],[Distance]], Predict[[#All],[Distance (km)]:[Time on current form]], 3, FALSE)), VLOOKUP(Fulltable[[#This Row],[Distance]], Predict[[#All],[Distance (km)]:[Time on current form]], 3, FALSE), NA())</f>
        <v>#N/A</v>
      </c>
    </row>
    <row r="326" spans="1:10" x14ac:dyDescent="0.25">
      <c r="A326" s="1">
        <v>3.24</v>
      </c>
      <c r="B326" s="2">
        <f>Fulltable[[#This Row],[Distance]]^2</f>
        <v>10.497600000000002</v>
      </c>
      <c r="C326">
        <f>Fulltable[[#This Row],[Distance]]^3</f>
        <v>34.01222400000001</v>
      </c>
      <c r="D326">
        <f>Fulltable[[#This Row],[Distance]]^4</f>
        <v>110.19960576000004</v>
      </c>
      <c r="E326">
        <f>Fulltable[[#This Row],[Distance]]^5</f>
        <v>357.04672266240016</v>
      </c>
      <c r="F326" s="13" t="e">
        <f>IF(ISNUMBER(VLOOKUP(Fulltable[[#This Row],[Distance]], PBmetric[[Distance (km)]:[PB (hh:mm:ss)]], 6, FALSE)), VLOOKUP(Fulltable[[#This Row],[Distance]], PBmetric[[Distance (km)]:[PB (hh:mm:ss)]], 6, FALSE), NA())</f>
        <v>#N/A</v>
      </c>
      <c r="G326" s="13">
        <f ca="1">$Q$4+$P$4*Fulltable[[#This Row],[Distance]]+$O$4*Fulltable[[#This Row],[D^2]]+$N$4*Fulltable[[#This Row],[D^3]]</f>
        <v>9.5845931008953882E-3</v>
      </c>
      <c r="H326" s="13">
        <f ca="1">Fulltable[[#This Row],[Forecast]]*(1+AVERAGE(cform[faster (-ve) /
slower (+ve)]))</f>
        <v>9.9231383831091188E-3</v>
      </c>
      <c r="I326" s="13" t="e">
        <f>IF(ISNUMBER(VLOOKUP(Fulltable[[#This Row],[Distance]], Predict[[#All],[Distance (km)]:[Time on current form]], 2, FALSE)), VLOOKUP(Fulltable[[#This Row],[Distance]], Predict[[#All],[Distance (km)]:[Time on current form]], 2, FALSE), NA())</f>
        <v>#N/A</v>
      </c>
      <c r="J326" s="13" t="e">
        <f>IF(ISNUMBER(VLOOKUP(Fulltable[[#This Row],[Distance]], Predict[[#All],[Distance (km)]:[Time on current form]], 3, FALSE)), VLOOKUP(Fulltable[[#This Row],[Distance]], Predict[[#All],[Distance (km)]:[Time on current form]], 3, FALSE), NA())</f>
        <v>#N/A</v>
      </c>
    </row>
    <row r="327" spans="1:10" x14ac:dyDescent="0.25">
      <c r="A327" s="1">
        <v>3.25</v>
      </c>
      <c r="B327" s="2">
        <f>Fulltable[[#This Row],[Distance]]^2</f>
        <v>10.5625</v>
      </c>
      <c r="C327">
        <f>Fulltable[[#This Row],[Distance]]^3</f>
        <v>34.328125</v>
      </c>
      <c r="D327">
        <f>Fulltable[[#This Row],[Distance]]^4</f>
        <v>111.56640625</v>
      </c>
      <c r="E327">
        <f>Fulltable[[#This Row],[Distance]]^5</f>
        <v>362.5908203125</v>
      </c>
      <c r="F327" s="13" t="e">
        <f>IF(ISNUMBER(VLOOKUP(Fulltable[[#This Row],[Distance]], PBmetric[[Distance (km)]:[PB (hh:mm:ss)]], 6, FALSE)), VLOOKUP(Fulltable[[#This Row],[Distance]], PBmetric[[Distance (km)]:[PB (hh:mm:ss)]], 6, FALSE), NA())</f>
        <v>#N/A</v>
      </c>
      <c r="G327" s="13">
        <f ca="1">$Q$4+$P$4*Fulltable[[#This Row],[Distance]]+$O$4*Fulltable[[#This Row],[D^2]]+$N$4*Fulltable[[#This Row],[D^3]]</f>
        <v>9.61477077825975E-3</v>
      </c>
      <c r="H327" s="13">
        <f ca="1">Fulltable[[#This Row],[Forecast]]*(1+AVERAGE(cform[faster (-ve) /
slower (+ve)]))</f>
        <v>9.95438199099263E-3</v>
      </c>
      <c r="I327" s="13" t="e">
        <f>IF(ISNUMBER(VLOOKUP(Fulltable[[#This Row],[Distance]], Predict[[#All],[Distance (km)]:[Time on current form]], 2, FALSE)), VLOOKUP(Fulltable[[#This Row],[Distance]], Predict[[#All],[Distance (km)]:[Time on current form]], 2, FALSE), NA())</f>
        <v>#N/A</v>
      </c>
      <c r="J327" s="13" t="e">
        <f>IF(ISNUMBER(VLOOKUP(Fulltable[[#This Row],[Distance]], Predict[[#All],[Distance (km)]:[Time on current form]], 3, FALSE)), VLOOKUP(Fulltable[[#This Row],[Distance]], Predict[[#All],[Distance (km)]:[Time on current form]], 3, FALSE), NA())</f>
        <v>#N/A</v>
      </c>
    </row>
    <row r="328" spans="1:10" x14ac:dyDescent="0.25">
      <c r="A328" s="1">
        <v>3.26</v>
      </c>
      <c r="B328" s="2">
        <f>Fulltable[[#This Row],[Distance]]^2</f>
        <v>10.627599999999999</v>
      </c>
      <c r="C328">
        <f>Fulltable[[#This Row],[Distance]]^3</f>
        <v>34.645975999999997</v>
      </c>
      <c r="D328">
        <f>Fulltable[[#This Row],[Distance]]^4</f>
        <v>112.94588175999998</v>
      </c>
      <c r="E328">
        <f>Fulltable[[#This Row],[Distance]]^5</f>
        <v>368.20357453759988</v>
      </c>
      <c r="F328" s="13" t="e">
        <f>IF(ISNUMBER(VLOOKUP(Fulltable[[#This Row],[Distance]], PBmetric[[Distance (km)]:[PB (hh:mm:ss)]], 6, FALSE)), VLOOKUP(Fulltable[[#This Row],[Distance]], PBmetric[[Distance (km)]:[PB (hh:mm:ss)]], 6, FALSE), NA())</f>
        <v>#N/A</v>
      </c>
      <c r="G328" s="13">
        <f ca="1">$Q$4+$P$4*Fulltable[[#This Row],[Distance]]+$O$4*Fulltable[[#This Row],[D^2]]+$N$4*Fulltable[[#This Row],[D^3]]</f>
        <v>9.6449521170070603E-3</v>
      </c>
      <c r="H328" s="13">
        <f ca="1">Fulltable[[#This Row],[Forecast]]*(1+AVERAGE(cform[faster (-ve) /
slower (+ve)]))</f>
        <v>9.9856293895858039E-3</v>
      </c>
      <c r="I328" s="13" t="e">
        <f>IF(ISNUMBER(VLOOKUP(Fulltable[[#This Row],[Distance]], Predict[[#All],[Distance (km)]:[Time on current form]], 2, FALSE)), VLOOKUP(Fulltable[[#This Row],[Distance]], Predict[[#All],[Distance (km)]:[Time on current form]], 2, FALSE), NA())</f>
        <v>#N/A</v>
      </c>
      <c r="J328" s="13" t="e">
        <f>IF(ISNUMBER(VLOOKUP(Fulltable[[#This Row],[Distance]], Predict[[#All],[Distance (km)]:[Time on current form]], 3, FALSE)), VLOOKUP(Fulltable[[#This Row],[Distance]], Predict[[#All],[Distance (km)]:[Time on current form]], 3, FALSE), NA())</f>
        <v>#N/A</v>
      </c>
    </row>
    <row r="329" spans="1:10" x14ac:dyDescent="0.25">
      <c r="A329" s="1">
        <v>3.27</v>
      </c>
      <c r="B329" s="2">
        <f>Fulltable[[#This Row],[Distance]]^2</f>
        <v>10.6929</v>
      </c>
      <c r="C329">
        <f>Fulltable[[#This Row],[Distance]]^3</f>
        <v>34.965783000000002</v>
      </c>
      <c r="D329">
        <f>Fulltable[[#This Row],[Distance]]^4</f>
        <v>114.33811041</v>
      </c>
      <c r="E329">
        <f>Fulltable[[#This Row],[Distance]]^5</f>
        <v>373.88562104070002</v>
      </c>
      <c r="F329" s="13" t="e">
        <f>IF(ISNUMBER(VLOOKUP(Fulltable[[#This Row],[Distance]], PBmetric[[Distance (km)]:[PB (hh:mm:ss)]], 6, FALSE)), VLOOKUP(Fulltable[[#This Row],[Distance]], PBmetric[[Distance (km)]:[PB (hh:mm:ss)]], 6, FALSE), NA())</f>
        <v>#N/A</v>
      </c>
      <c r="G329" s="13">
        <f ca="1">$Q$4+$P$4*Fulltable[[#This Row],[Distance]]+$O$4*Fulltable[[#This Row],[D^2]]+$N$4*Fulltable[[#This Row],[D^3]]</f>
        <v>9.6751371171019136E-3</v>
      </c>
      <c r="H329" s="13">
        <f ca="1">Fulltable[[#This Row],[Forecast]]*(1+AVERAGE(cform[faster (-ve) /
slower (+ve)]))</f>
        <v>1.0016880578851983E-2</v>
      </c>
      <c r="I329" s="13" t="e">
        <f>IF(ISNUMBER(VLOOKUP(Fulltable[[#This Row],[Distance]], Predict[[#All],[Distance (km)]:[Time on current form]], 2, FALSE)), VLOOKUP(Fulltable[[#This Row],[Distance]], Predict[[#All],[Distance (km)]:[Time on current form]], 2, FALSE), NA())</f>
        <v>#N/A</v>
      </c>
      <c r="J329" s="13" t="e">
        <f>IF(ISNUMBER(VLOOKUP(Fulltable[[#This Row],[Distance]], Predict[[#All],[Distance (km)]:[Time on current form]], 3, FALSE)), VLOOKUP(Fulltable[[#This Row],[Distance]], Predict[[#All],[Distance (km)]:[Time on current form]], 3, FALSE), NA())</f>
        <v>#N/A</v>
      </c>
    </row>
    <row r="330" spans="1:10" x14ac:dyDescent="0.25">
      <c r="A330" s="1">
        <v>3.28</v>
      </c>
      <c r="B330" s="2">
        <f>Fulltable[[#This Row],[Distance]]^2</f>
        <v>10.758399999999998</v>
      </c>
      <c r="C330">
        <f>Fulltable[[#This Row],[Distance]]^3</f>
        <v>35.287551999999991</v>
      </c>
      <c r="D330">
        <f>Fulltable[[#This Row],[Distance]]^4</f>
        <v>115.74317055999997</v>
      </c>
      <c r="E330">
        <f>Fulltable[[#This Row],[Distance]]^5</f>
        <v>379.63759943679986</v>
      </c>
      <c r="F330" s="13" t="e">
        <f>IF(ISNUMBER(VLOOKUP(Fulltable[[#This Row],[Distance]], PBmetric[[Distance (km)]:[PB (hh:mm:ss)]], 6, FALSE)), VLOOKUP(Fulltable[[#This Row],[Distance]], PBmetric[[Distance (km)]:[PB (hh:mm:ss)]], 6, FALSE), NA())</f>
        <v>#N/A</v>
      </c>
      <c r="G330" s="13">
        <f ca="1">$Q$4+$P$4*Fulltable[[#This Row],[Distance]]+$O$4*Fulltable[[#This Row],[D^2]]+$N$4*Fulltable[[#This Row],[D^3]]</f>
        <v>9.7053257785089074E-3</v>
      </c>
      <c r="H330" s="13">
        <f ca="1">Fulltable[[#This Row],[Forecast]]*(1+AVERAGE(cform[faster (-ve) /
slower (+ve)]))</f>
        <v>1.0048135558754513E-2</v>
      </c>
      <c r="I330" s="13" t="e">
        <f>IF(ISNUMBER(VLOOKUP(Fulltable[[#This Row],[Distance]], Predict[[#All],[Distance (km)]:[Time on current form]], 2, FALSE)), VLOOKUP(Fulltable[[#This Row],[Distance]], Predict[[#All],[Distance (km)]:[Time on current form]], 2, FALSE), NA())</f>
        <v>#N/A</v>
      </c>
      <c r="J330" s="13" t="e">
        <f>IF(ISNUMBER(VLOOKUP(Fulltable[[#This Row],[Distance]], Predict[[#All],[Distance (km)]:[Time on current form]], 3, FALSE)), VLOOKUP(Fulltable[[#This Row],[Distance]], Predict[[#All],[Distance (km)]:[Time on current form]], 3, FALSE), NA())</f>
        <v>#N/A</v>
      </c>
    </row>
    <row r="331" spans="1:10" x14ac:dyDescent="0.25">
      <c r="A331" s="1">
        <v>3.29</v>
      </c>
      <c r="B331" s="2">
        <f>Fulltable[[#This Row],[Distance]]^2</f>
        <v>10.8241</v>
      </c>
      <c r="C331">
        <f>Fulltable[[#This Row],[Distance]]^3</f>
        <v>35.611288999999999</v>
      </c>
      <c r="D331">
        <f>Fulltable[[#This Row],[Distance]]^4</f>
        <v>117.16114080999999</v>
      </c>
      <c r="E331">
        <f>Fulltable[[#This Row],[Distance]]^5</f>
        <v>385.46015326489999</v>
      </c>
      <c r="F331" s="13" t="e">
        <f>IF(ISNUMBER(VLOOKUP(Fulltable[[#This Row],[Distance]], PBmetric[[Distance (km)]:[PB (hh:mm:ss)]], 6, FALSE)), VLOOKUP(Fulltable[[#This Row],[Distance]], PBmetric[[Distance (km)]:[PB (hh:mm:ss)]], 6, FALSE), NA())</f>
        <v>#N/A</v>
      </c>
      <c r="G331" s="13">
        <f ca="1">$Q$4+$P$4*Fulltable[[#This Row],[Distance]]+$O$4*Fulltable[[#This Row],[D^2]]+$N$4*Fulltable[[#This Row],[D^3]]</f>
        <v>9.7355181011926379E-3</v>
      </c>
      <c r="H331" s="13">
        <f ca="1">Fulltable[[#This Row],[Forecast]]*(1+AVERAGE(cform[faster (-ve) /
slower (+ve)]))</f>
        <v>1.0079394329256742E-2</v>
      </c>
      <c r="I331" s="13" t="e">
        <f>IF(ISNUMBER(VLOOKUP(Fulltable[[#This Row],[Distance]], Predict[[#All],[Distance (km)]:[Time on current form]], 2, FALSE)), VLOOKUP(Fulltable[[#This Row],[Distance]], Predict[[#All],[Distance (km)]:[Time on current form]], 2, FALSE), NA())</f>
        <v>#N/A</v>
      </c>
      <c r="J331" s="13" t="e">
        <f>IF(ISNUMBER(VLOOKUP(Fulltable[[#This Row],[Distance]], Predict[[#All],[Distance (km)]:[Time on current form]], 3, FALSE)), VLOOKUP(Fulltable[[#This Row],[Distance]], Predict[[#All],[Distance (km)]:[Time on current form]], 3, FALSE), NA())</f>
        <v>#N/A</v>
      </c>
    </row>
    <row r="332" spans="1:10" x14ac:dyDescent="0.25">
      <c r="A332" s="1">
        <v>3.3</v>
      </c>
      <c r="B332" s="2">
        <f>Fulltable[[#This Row],[Distance]]^2</f>
        <v>10.889999999999999</v>
      </c>
      <c r="C332">
        <f>Fulltable[[#This Row],[Distance]]^3</f>
        <v>35.936999999999998</v>
      </c>
      <c r="D332">
        <f>Fulltable[[#This Row],[Distance]]^4</f>
        <v>118.59209999999997</v>
      </c>
      <c r="E332">
        <f>Fulltable[[#This Row],[Distance]]^5</f>
        <v>391.35392999999988</v>
      </c>
      <c r="F332" s="13" t="e">
        <f>IF(ISNUMBER(VLOOKUP(Fulltable[[#This Row],[Distance]], PBmetric[[Distance (km)]:[PB (hh:mm:ss)]], 6, FALSE)), VLOOKUP(Fulltable[[#This Row],[Distance]], PBmetric[[Distance (km)]:[PB (hh:mm:ss)]], 6, FALSE), NA())</f>
        <v>#N/A</v>
      </c>
      <c r="G332" s="13">
        <f ca="1">$Q$4+$P$4*Fulltable[[#This Row],[Distance]]+$O$4*Fulltable[[#This Row],[D^2]]+$N$4*Fulltable[[#This Row],[D^3]]</f>
        <v>9.7657140851176993E-3</v>
      </c>
      <c r="H332" s="13">
        <f ca="1">Fulltable[[#This Row],[Forecast]]*(1+AVERAGE(cform[faster (-ve) /
slower (+ve)]))</f>
        <v>1.0110656890322015E-2</v>
      </c>
      <c r="I332" s="13" t="e">
        <f>IF(ISNUMBER(VLOOKUP(Fulltable[[#This Row],[Distance]], Predict[[#All],[Distance (km)]:[Time on current form]], 2, FALSE)), VLOOKUP(Fulltable[[#This Row],[Distance]], Predict[[#All],[Distance (km)]:[Time on current form]], 2, FALSE), NA())</f>
        <v>#N/A</v>
      </c>
      <c r="J332" s="13" t="e">
        <f>IF(ISNUMBER(VLOOKUP(Fulltable[[#This Row],[Distance]], Predict[[#All],[Distance (km)]:[Time on current form]], 3, FALSE)), VLOOKUP(Fulltable[[#This Row],[Distance]], Predict[[#All],[Distance (km)]:[Time on current form]], 3, FALSE), NA())</f>
        <v>#N/A</v>
      </c>
    </row>
    <row r="333" spans="1:10" x14ac:dyDescent="0.25">
      <c r="A333" s="1">
        <v>3.31</v>
      </c>
      <c r="B333" s="2">
        <f>Fulltable[[#This Row],[Distance]]^2</f>
        <v>10.956100000000001</v>
      </c>
      <c r="C333">
        <f>Fulltable[[#This Row],[Distance]]^3</f>
        <v>36.264691000000006</v>
      </c>
      <c r="D333">
        <f>Fulltable[[#This Row],[Distance]]^4</f>
        <v>120.03612721000002</v>
      </c>
      <c r="E333">
        <f>Fulltable[[#This Row],[Distance]]^5</f>
        <v>397.31958106510007</v>
      </c>
      <c r="F333" s="13" t="e">
        <f>IF(ISNUMBER(VLOOKUP(Fulltable[[#This Row],[Distance]], PBmetric[[Distance (km)]:[PB (hh:mm:ss)]], 6, FALSE)), VLOOKUP(Fulltable[[#This Row],[Distance]], PBmetric[[Distance (km)]:[PB (hh:mm:ss)]], 6, FALSE), NA())</f>
        <v>#N/A</v>
      </c>
      <c r="G333" s="13">
        <f ca="1">$Q$4+$P$4*Fulltable[[#This Row],[Distance]]+$O$4*Fulltable[[#This Row],[D^2]]+$N$4*Fulltable[[#This Row],[D^3]]</f>
        <v>9.7959137302486947E-3</v>
      </c>
      <c r="H333" s="13">
        <f ca="1">Fulltable[[#This Row],[Forecast]]*(1+AVERAGE(cform[faster (-ve) /
slower (+ve)]))</f>
        <v>1.0141923241913681E-2</v>
      </c>
      <c r="I333" s="13" t="e">
        <f>IF(ISNUMBER(VLOOKUP(Fulltable[[#This Row],[Distance]], Predict[[#All],[Distance (km)]:[Time on current form]], 2, FALSE)), VLOOKUP(Fulltable[[#This Row],[Distance]], Predict[[#All],[Distance (km)]:[Time on current form]], 2, FALSE), NA())</f>
        <v>#N/A</v>
      </c>
      <c r="J333" s="13" t="e">
        <f>IF(ISNUMBER(VLOOKUP(Fulltable[[#This Row],[Distance]], Predict[[#All],[Distance (km)]:[Time on current form]], 3, FALSE)), VLOOKUP(Fulltable[[#This Row],[Distance]], Predict[[#All],[Distance (km)]:[Time on current form]], 3, FALSE), NA())</f>
        <v>#N/A</v>
      </c>
    </row>
    <row r="334" spans="1:10" x14ac:dyDescent="0.25">
      <c r="A334" s="1">
        <v>3.32</v>
      </c>
      <c r="B334" s="2">
        <f>Fulltable[[#This Row],[Distance]]^2</f>
        <v>11.022399999999999</v>
      </c>
      <c r="C334">
        <f>Fulltable[[#This Row],[Distance]]^3</f>
        <v>36.594367999999996</v>
      </c>
      <c r="D334">
        <f>Fulltable[[#This Row],[Distance]]^4</f>
        <v>121.49330175999998</v>
      </c>
      <c r="E334">
        <f>Fulltable[[#This Row],[Distance]]^5</f>
        <v>403.35776184319991</v>
      </c>
      <c r="F334" s="13" t="e">
        <f>IF(ISNUMBER(VLOOKUP(Fulltable[[#This Row],[Distance]], PBmetric[[Distance (km)]:[PB (hh:mm:ss)]], 6, FALSE)), VLOOKUP(Fulltable[[#This Row],[Distance]], PBmetric[[Distance (km)]:[PB (hh:mm:ss)]], 6, FALSE), NA())</f>
        <v>#N/A</v>
      </c>
      <c r="G334" s="13">
        <f ca="1">$Q$4+$P$4*Fulltable[[#This Row],[Distance]]+$O$4*Fulltable[[#This Row],[D^2]]+$N$4*Fulltable[[#This Row],[D^3]]</f>
        <v>9.8261170365502148E-3</v>
      </c>
      <c r="H334" s="13">
        <f ca="1">Fulltable[[#This Row],[Forecast]]*(1+AVERAGE(cform[faster (-ve) /
slower (+ve)]))</f>
        <v>1.0173193383995081E-2</v>
      </c>
      <c r="I334" s="13" t="e">
        <f>IF(ISNUMBER(VLOOKUP(Fulltable[[#This Row],[Distance]], Predict[[#All],[Distance (km)]:[Time on current form]], 2, FALSE)), VLOOKUP(Fulltable[[#This Row],[Distance]], Predict[[#All],[Distance (km)]:[Time on current form]], 2, FALSE), NA())</f>
        <v>#N/A</v>
      </c>
      <c r="J334" s="13" t="e">
        <f>IF(ISNUMBER(VLOOKUP(Fulltable[[#This Row],[Distance]], Predict[[#All],[Distance (km)]:[Time on current form]], 3, FALSE)), VLOOKUP(Fulltable[[#This Row],[Distance]], Predict[[#All],[Distance (km)]:[Time on current form]], 3, FALSE), NA())</f>
        <v>#N/A</v>
      </c>
    </row>
    <row r="335" spans="1:10" x14ac:dyDescent="0.25">
      <c r="A335" s="1">
        <v>3.33</v>
      </c>
      <c r="B335" s="2">
        <f>Fulltable[[#This Row],[Distance]]^2</f>
        <v>11.088900000000001</v>
      </c>
      <c r="C335">
        <f>Fulltable[[#This Row],[Distance]]^3</f>
        <v>36.926037000000001</v>
      </c>
      <c r="D335">
        <f>Fulltable[[#This Row],[Distance]]^4</f>
        <v>122.96370321000002</v>
      </c>
      <c r="E335">
        <f>Fulltable[[#This Row],[Distance]]^5</f>
        <v>409.46913168930007</v>
      </c>
      <c r="F335" s="13" t="e">
        <f>IF(ISNUMBER(VLOOKUP(Fulltable[[#This Row],[Distance]], PBmetric[[Distance (km)]:[PB (hh:mm:ss)]], 6, FALSE)), VLOOKUP(Fulltable[[#This Row],[Distance]], PBmetric[[Distance (km)]:[PB (hh:mm:ss)]], 6, FALSE), NA())</f>
        <v>#N/A</v>
      </c>
      <c r="G335" s="13">
        <f ca="1">$Q$4+$P$4*Fulltable[[#This Row],[Distance]]+$O$4*Fulltable[[#This Row],[D^2]]+$N$4*Fulltable[[#This Row],[D^3]]</f>
        <v>9.8563240039868591E-3</v>
      </c>
      <c r="H335" s="13">
        <f ca="1">Fulltable[[#This Row],[Forecast]]*(1+AVERAGE(cform[faster (-ve) /
slower (+ve)]))</f>
        <v>1.0204467316529566E-2</v>
      </c>
      <c r="I335" s="13" t="e">
        <f>IF(ISNUMBER(VLOOKUP(Fulltable[[#This Row],[Distance]], Predict[[#All],[Distance (km)]:[Time on current form]], 2, FALSE)), VLOOKUP(Fulltable[[#This Row],[Distance]], Predict[[#All],[Distance (km)]:[Time on current form]], 2, FALSE), NA())</f>
        <v>#N/A</v>
      </c>
      <c r="J335" s="13" t="e">
        <f>IF(ISNUMBER(VLOOKUP(Fulltable[[#This Row],[Distance]], Predict[[#All],[Distance (km)]:[Time on current form]], 3, FALSE)), VLOOKUP(Fulltable[[#This Row],[Distance]], Predict[[#All],[Distance (km)]:[Time on current form]], 3, FALSE), NA())</f>
        <v>#N/A</v>
      </c>
    </row>
    <row r="336" spans="1:10" x14ac:dyDescent="0.25">
      <c r="A336" s="1">
        <v>3.34</v>
      </c>
      <c r="B336" s="2">
        <f>Fulltable[[#This Row],[Distance]]^2</f>
        <v>11.1556</v>
      </c>
      <c r="C336">
        <f>Fulltable[[#This Row],[Distance]]^3</f>
        <v>37.259703999999999</v>
      </c>
      <c r="D336">
        <f>Fulltable[[#This Row],[Distance]]^4</f>
        <v>124.44741135999999</v>
      </c>
      <c r="E336">
        <f>Fulltable[[#This Row],[Distance]]^5</f>
        <v>415.65435394239995</v>
      </c>
      <c r="F336" s="13" t="e">
        <f>IF(ISNUMBER(VLOOKUP(Fulltable[[#This Row],[Distance]], PBmetric[[Distance (km)]:[PB (hh:mm:ss)]], 6, FALSE)), VLOOKUP(Fulltable[[#This Row],[Distance]], PBmetric[[Distance (km)]:[PB (hh:mm:ss)]], 6, FALSE), NA())</f>
        <v>#N/A</v>
      </c>
      <c r="G336" s="13">
        <f ca="1">$Q$4+$P$4*Fulltable[[#This Row],[Distance]]+$O$4*Fulltable[[#This Row],[D^2]]+$N$4*Fulltable[[#This Row],[D^3]]</f>
        <v>9.8865346325232219E-3</v>
      </c>
      <c r="H336" s="13">
        <f ca="1">Fulltable[[#This Row],[Forecast]]*(1+AVERAGE(cform[faster (-ve) /
slower (+ve)]))</f>
        <v>1.0235745039480479E-2</v>
      </c>
      <c r="I336" s="13" t="e">
        <f>IF(ISNUMBER(VLOOKUP(Fulltable[[#This Row],[Distance]], Predict[[#All],[Distance (km)]:[Time on current form]], 2, FALSE)), VLOOKUP(Fulltable[[#This Row],[Distance]], Predict[[#All],[Distance (km)]:[Time on current form]], 2, FALSE), NA())</f>
        <v>#N/A</v>
      </c>
      <c r="J336" s="13" t="e">
        <f>IF(ISNUMBER(VLOOKUP(Fulltable[[#This Row],[Distance]], Predict[[#All],[Distance (km)]:[Time on current form]], 3, FALSE)), VLOOKUP(Fulltable[[#This Row],[Distance]], Predict[[#All],[Distance (km)]:[Time on current form]], 3, FALSE), NA())</f>
        <v>#N/A</v>
      </c>
    </row>
    <row r="337" spans="1:10" x14ac:dyDescent="0.25">
      <c r="A337" s="1">
        <v>3.35</v>
      </c>
      <c r="B337" s="2">
        <f>Fulltable[[#This Row],[Distance]]^2</f>
        <v>11.2225</v>
      </c>
      <c r="C337">
        <f>Fulltable[[#This Row],[Distance]]^3</f>
        <v>37.595375000000004</v>
      </c>
      <c r="D337">
        <f>Fulltable[[#This Row],[Distance]]^4</f>
        <v>125.94450625</v>
      </c>
      <c r="E337">
        <f>Fulltable[[#This Row],[Distance]]^5</f>
        <v>421.91409593750001</v>
      </c>
      <c r="F337" s="13" t="e">
        <f>IF(ISNUMBER(VLOOKUP(Fulltable[[#This Row],[Distance]], PBmetric[[Distance (km)]:[PB (hh:mm:ss)]], 6, FALSE)), VLOOKUP(Fulltable[[#This Row],[Distance]], PBmetric[[Distance (km)]:[PB (hh:mm:ss)]], 6, FALSE), NA())</f>
        <v>#N/A</v>
      </c>
      <c r="G337" s="13">
        <f ca="1">$Q$4+$P$4*Fulltable[[#This Row],[Distance]]+$O$4*Fulltable[[#This Row],[D^2]]+$N$4*Fulltable[[#This Row],[D^3]]</f>
        <v>9.9167489221239045E-3</v>
      </c>
      <c r="H337" s="13">
        <f ca="1">Fulltable[[#This Row],[Forecast]]*(1+AVERAGE(cform[faster (-ve) /
slower (+ve)]))</f>
        <v>1.026702655281117E-2</v>
      </c>
      <c r="I337" s="13" t="e">
        <f>IF(ISNUMBER(VLOOKUP(Fulltable[[#This Row],[Distance]], Predict[[#All],[Distance (km)]:[Time on current form]], 2, FALSE)), VLOOKUP(Fulltable[[#This Row],[Distance]], Predict[[#All],[Distance (km)]:[Time on current form]], 2, FALSE), NA())</f>
        <v>#N/A</v>
      </c>
      <c r="J337" s="13" t="e">
        <f>IF(ISNUMBER(VLOOKUP(Fulltable[[#This Row],[Distance]], Predict[[#All],[Distance (km)]:[Time on current form]], 3, FALSE)), VLOOKUP(Fulltable[[#This Row],[Distance]], Predict[[#All],[Distance (km)]:[Time on current form]], 3, FALSE), NA())</f>
        <v>#N/A</v>
      </c>
    </row>
    <row r="338" spans="1:10" x14ac:dyDescent="0.25">
      <c r="A338" s="1">
        <v>3.36</v>
      </c>
      <c r="B338" s="2">
        <f>Fulltable[[#This Row],[Distance]]^2</f>
        <v>11.289599999999998</v>
      </c>
      <c r="C338">
        <f>Fulltable[[#This Row],[Distance]]^3</f>
        <v>37.933055999999993</v>
      </c>
      <c r="D338">
        <f>Fulltable[[#This Row],[Distance]]^4</f>
        <v>127.45506815999997</v>
      </c>
      <c r="E338">
        <f>Fulltable[[#This Row],[Distance]]^5</f>
        <v>428.24902901759987</v>
      </c>
      <c r="F338" s="13" t="e">
        <f>IF(ISNUMBER(VLOOKUP(Fulltable[[#This Row],[Distance]], PBmetric[[Distance (km)]:[PB (hh:mm:ss)]], 6, FALSE)), VLOOKUP(Fulltable[[#This Row],[Distance]], PBmetric[[Distance (km)]:[PB (hh:mm:ss)]], 6, FALSE), NA())</f>
        <v>#N/A</v>
      </c>
      <c r="G338" s="13">
        <f ca="1">$Q$4+$P$4*Fulltable[[#This Row],[Distance]]+$O$4*Fulltable[[#This Row],[D^2]]+$N$4*Fulltable[[#This Row],[D^3]]</f>
        <v>9.9469668727534977E-3</v>
      </c>
      <c r="H338" s="13">
        <f ca="1">Fulltable[[#This Row],[Forecast]]*(1+AVERAGE(cform[faster (-ve) /
slower (+ve)]))</f>
        <v>1.0298311856484979E-2</v>
      </c>
      <c r="I338" s="13" t="e">
        <f>IF(ISNUMBER(VLOOKUP(Fulltable[[#This Row],[Distance]], Predict[[#All],[Distance (km)]:[Time on current form]], 2, FALSE)), VLOOKUP(Fulltable[[#This Row],[Distance]], Predict[[#All],[Distance (km)]:[Time on current form]], 2, FALSE), NA())</f>
        <v>#N/A</v>
      </c>
      <c r="J338" s="13" t="e">
        <f>IF(ISNUMBER(VLOOKUP(Fulltable[[#This Row],[Distance]], Predict[[#All],[Distance (km)]:[Time on current form]], 3, FALSE)), VLOOKUP(Fulltable[[#This Row],[Distance]], Predict[[#All],[Distance (km)]:[Time on current form]], 3, FALSE), NA())</f>
        <v>#N/A</v>
      </c>
    </row>
    <row r="339" spans="1:10" x14ac:dyDescent="0.25">
      <c r="A339" s="1">
        <v>3.37</v>
      </c>
      <c r="B339" s="2">
        <f>Fulltable[[#This Row],[Distance]]^2</f>
        <v>11.356900000000001</v>
      </c>
      <c r="C339">
        <f>Fulltable[[#This Row],[Distance]]^3</f>
        <v>38.272753000000009</v>
      </c>
      <c r="D339">
        <f>Fulltable[[#This Row],[Distance]]^4</f>
        <v>128.97917761000002</v>
      </c>
      <c r="E339">
        <f>Fulltable[[#This Row],[Distance]]^5</f>
        <v>434.65982854570007</v>
      </c>
      <c r="F339" s="13" t="e">
        <f>IF(ISNUMBER(VLOOKUP(Fulltable[[#This Row],[Distance]], PBmetric[[Distance (km)]:[PB (hh:mm:ss)]], 6, FALSE)), VLOOKUP(Fulltable[[#This Row],[Distance]], PBmetric[[Distance (km)]:[PB (hh:mm:ss)]], 6, FALSE), NA())</f>
        <v>#N/A</v>
      </c>
      <c r="G339" s="13">
        <f ca="1">$Q$4+$P$4*Fulltable[[#This Row],[Distance]]+$O$4*Fulltable[[#This Row],[D^2]]+$N$4*Fulltable[[#This Row],[D^3]]</f>
        <v>9.9771884843766045E-3</v>
      </c>
      <c r="H339" s="13">
        <f ca="1">Fulltable[[#This Row],[Forecast]]*(1+AVERAGE(cform[faster (-ve) /
slower (+ve)]))</f>
        <v>1.032960095046526E-2</v>
      </c>
      <c r="I339" s="13" t="e">
        <f>IF(ISNUMBER(VLOOKUP(Fulltable[[#This Row],[Distance]], Predict[[#All],[Distance (km)]:[Time on current form]], 2, FALSE)), VLOOKUP(Fulltable[[#This Row],[Distance]], Predict[[#All],[Distance (km)]:[Time on current form]], 2, FALSE), NA())</f>
        <v>#N/A</v>
      </c>
      <c r="J339" s="13" t="e">
        <f>IF(ISNUMBER(VLOOKUP(Fulltable[[#This Row],[Distance]], Predict[[#All],[Distance (km)]:[Time on current form]], 3, FALSE)), VLOOKUP(Fulltable[[#This Row],[Distance]], Predict[[#All],[Distance (km)]:[Time on current form]], 3, FALSE), NA())</f>
        <v>#N/A</v>
      </c>
    </row>
    <row r="340" spans="1:10" x14ac:dyDescent="0.25">
      <c r="A340" s="1">
        <v>3.38</v>
      </c>
      <c r="B340" s="2">
        <f>Fulltable[[#This Row],[Distance]]^2</f>
        <v>11.424399999999999</v>
      </c>
      <c r="C340">
        <f>Fulltable[[#This Row],[Distance]]^3</f>
        <v>38.614471999999992</v>
      </c>
      <c r="D340">
        <f>Fulltable[[#This Row],[Distance]]^4</f>
        <v>130.51691535999996</v>
      </c>
      <c r="E340">
        <f>Fulltable[[#This Row],[Distance]]^5</f>
        <v>441.14717391679983</v>
      </c>
      <c r="F340" s="13" t="e">
        <f>IF(ISNUMBER(VLOOKUP(Fulltable[[#This Row],[Distance]], PBmetric[[Distance (km)]:[PB (hh:mm:ss)]], 6, FALSE)), VLOOKUP(Fulltable[[#This Row],[Distance]], PBmetric[[Distance (km)]:[PB (hh:mm:ss)]], 6, FALSE), NA())</f>
        <v>#N/A</v>
      </c>
      <c r="G340" s="13">
        <f ca="1">$Q$4+$P$4*Fulltable[[#This Row],[Distance]]+$O$4*Fulltable[[#This Row],[D^2]]+$N$4*Fulltable[[#This Row],[D^3]]</f>
        <v>1.0007413756957812E-2</v>
      </c>
      <c r="H340" s="13">
        <f ca="1">Fulltable[[#This Row],[Forecast]]*(1+AVERAGE(cform[faster (-ve) /
slower (+ve)]))</f>
        <v>1.036089383471535E-2</v>
      </c>
      <c r="I340" s="13" t="e">
        <f>IF(ISNUMBER(VLOOKUP(Fulltable[[#This Row],[Distance]], Predict[[#All],[Distance (km)]:[Time on current form]], 2, FALSE)), VLOOKUP(Fulltable[[#This Row],[Distance]], Predict[[#All],[Distance (km)]:[Time on current form]], 2, FALSE), NA())</f>
        <v>#N/A</v>
      </c>
      <c r="J340" s="13" t="e">
        <f>IF(ISNUMBER(VLOOKUP(Fulltable[[#This Row],[Distance]], Predict[[#All],[Distance (km)]:[Time on current form]], 3, FALSE)), VLOOKUP(Fulltable[[#This Row],[Distance]], Predict[[#All],[Distance (km)]:[Time on current form]], 3, FALSE), NA())</f>
        <v>#N/A</v>
      </c>
    </row>
    <row r="341" spans="1:10" x14ac:dyDescent="0.25">
      <c r="A341" s="1">
        <v>3.39</v>
      </c>
      <c r="B341" s="2">
        <f>Fulltable[[#This Row],[Distance]]^2</f>
        <v>11.492100000000001</v>
      </c>
      <c r="C341">
        <f>Fulltable[[#This Row],[Distance]]^3</f>
        <v>38.958219000000007</v>
      </c>
      <c r="D341">
        <f>Fulltable[[#This Row],[Distance]]^4</f>
        <v>132.06836241000002</v>
      </c>
      <c r="E341">
        <f>Fulltable[[#This Row],[Distance]]^5</f>
        <v>447.71174856990007</v>
      </c>
      <c r="F341" s="13" t="e">
        <f>IF(ISNUMBER(VLOOKUP(Fulltable[[#This Row],[Distance]], PBmetric[[Distance (km)]:[PB (hh:mm:ss)]], 6, FALSE)), VLOOKUP(Fulltable[[#This Row],[Distance]], PBmetric[[Distance (km)]:[PB (hh:mm:ss)]], 6, FALSE), NA())</f>
        <v>#N/A</v>
      </c>
      <c r="G341" s="13">
        <f ca="1">$Q$4+$P$4*Fulltable[[#This Row],[Distance]]+$O$4*Fulltable[[#This Row],[D^2]]+$N$4*Fulltable[[#This Row],[D^3]]</f>
        <v>1.0037642690461731E-2</v>
      </c>
      <c r="H341" s="13">
        <f ca="1">Fulltable[[#This Row],[Forecast]]*(1+AVERAGE(cform[faster (-ve) /
slower (+ve)]))</f>
        <v>1.0392190509198606E-2</v>
      </c>
      <c r="I341" s="13" t="e">
        <f>IF(ISNUMBER(VLOOKUP(Fulltable[[#This Row],[Distance]], Predict[[#All],[Distance (km)]:[Time on current form]], 2, FALSE)), VLOOKUP(Fulltable[[#This Row],[Distance]], Predict[[#All],[Distance (km)]:[Time on current form]], 2, FALSE), NA())</f>
        <v>#N/A</v>
      </c>
      <c r="J341" s="13" t="e">
        <f>IF(ISNUMBER(VLOOKUP(Fulltable[[#This Row],[Distance]], Predict[[#All],[Distance (km)]:[Time on current form]], 3, FALSE)), VLOOKUP(Fulltable[[#This Row],[Distance]], Predict[[#All],[Distance (km)]:[Time on current form]], 3, FALSE), NA())</f>
        <v>#N/A</v>
      </c>
    </row>
    <row r="342" spans="1:10" x14ac:dyDescent="0.25">
      <c r="A342" s="1">
        <v>3.4</v>
      </c>
      <c r="B342" s="2">
        <f>Fulltable[[#This Row],[Distance]]^2</f>
        <v>11.559999999999999</v>
      </c>
      <c r="C342">
        <f>Fulltable[[#This Row],[Distance]]^3</f>
        <v>39.303999999999995</v>
      </c>
      <c r="D342">
        <f>Fulltable[[#This Row],[Distance]]^4</f>
        <v>133.63359999999997</v>
      </c>
      <c r="E342">
        <f>Fulltable[[#This Row],[Distance]]^5</f>
        <v>454.35423999999989</v>
      </c>
      <c r="F342" s="13" t="e">
        <f>IF(ISNUMBER(VLOOKUP(Fulltable[[#This Row],[Distance]], PBmetric[[Distance (km)]:[PB (hh:mm:ss)]], 6, FALSE)), VLOOKUP(Fulltable[[#This Row],[Distance]], PBmetric[[Distance (km)]:[PB (hh:mm:ss)]], 6, FALSE), NA())</f>
        <v>#N/A</v>
      </c>
      <c r="G342" s="13">
        <f ca="1">$Q$4+$P$4*Fulltable[[#This Row],[Distance]]+$O$4*Fulltable[[#This Row],[D^2]]+$N$4*Fulltable[[#This Row],[D^3]]</f>
        <v>1.0067875284852944E-2</v>
      </c>
      <c r="H342" s="13">
        <f ca="1">Fulltable[[#This Row],[Forecast]]*(1+AVERAGE(cform[faster (-ve) /
slower (+ve)]))</f>
        <v>1.0423490973878362E-2</v>
      </c>
      <c r="I342" s="13" t="e">
        <f>IF(ISNUMBER(VLOOKUP(Fulltable[[#This Row],[Distance]], Predict[[#All],[Distance (km)]:[Time on current form]], 2, FALSE)), VLOOKUP(Fulltable[[#This Row],[Distance]], Predict[[#All],[Distance (km)]:[Time on current form]], 2, FALSE), NA())</f>
        <v>#N/A</v>
      </c>
      <c r="J342" s="13" t="e">
        <f>IF(ISNUMBER(VLOOKUP(Fulltable[[#This Row],[Distance]], Predict[[#All],[Distance (km)]:[Time on current form]], 3, FALSE)), VLOOKUP(Fulltable[[#This Row],[Distance]], Predict[[#All],[Distance (km)]:[Time on current form]], 3, FALSE), NA())</f>
        <v>#N/A</v>
      </c>
    </row>
    <row r="343" spans="1:10" x14ac:dyDescent="0.25">
      <c r="A343" s="1">
        <v>3.41</v>
      </c>
      <c r="B343" s="2">
        <f>Fulltable[[#This Row],[Distance]]^2</f>
        <v>11.628100000000002</v>
      </c>
      <c r="C343">
        <f>Fulltable[[#This Row],[Distance]]^3</f>
        <v>39.651821000000005</v>
      </c>
      <c r="D343">
        <f>Fulltable[[#This Row],[Distance]]^4</f>
        <v>135.21270961000005</v>
      </c>
      <c r="E343">
        <f>Fulltable[[#This Row],[Distance]]^5</f>
        <v>461.07533977010019</v>
      </c>
      <c r="F343" s="13" t="e">
        <f>IF(ISNUMBER(VLOOKUP(Fulltable[[#This Row],[Distance]], PBmetric[[Distance (km)]:[PB (hh:mm:ss)]], 6, FALSE)), VLOOKUP(Fulltable[[#This Row],[Distance]], PBmetric[[Distance (km)]:[PB (hh:mm:ss)]], 6, FALSE), NA())</f>
        <v>#N/A</v>
      </c>
      <c r="G343" s="13">
        <f ca="1">$Q$4+$P$4*Fulltable[[#This Row],[Distance]]+$O$4*Fulltable[[#This Row],[D^2]]+$N$4*Fulltable[[#This Row],[D^3]]</f>
        <v>1.0098111540096058E-2</v>
      </c>
      <c r="H343" s="13">
        <f ca="1">Fulltable[[#This Row],[Forecast]]*(1+AVERAGE(cform[faster (-ve) /
slower (+ve)]))</f>
        <v>1.0454795228717976E-2</v>
      </c>
      <c r="I343" s="13" t="e">
        <f>IF(ISNUMBER(VLOOKUP(Fulltable[[#This Row],[Distance]], Predict[[#All],[Distance (km)]:[Time on current form]], 2, FALSE)), VLOOKUP(Fulltable[[#This Row],[Distance]], Predict[[#All],[Distance (km)]:[Time on current form]], 2, FALSE), NA())</f>
        <v>#N/A</v>
      </c>
      <c r="J343" s="13" t="e">
        <f>IF(ISNUMBER(VLOOKUP(Fulltable[[#This Row],[Distance]], Predict[[#All],[Distance (km)]:[Time on current form]], 3, FALSE)), VLOOKUP(Fulltable[[#This Row],[Distance]], Predict[[#All],[Distance (km)]:[Time on current form]], 3, FALSE), NA())</f>
        <v>#N/A</v>
      </c>
    </row>
    <row r="344" spans="1:10" x14ac:dyDescent="0.25">
      <c r="A344" s="1">
        <v>3.42</v>
      </c>
      <c r="B344" s="2">
        <f>Fulltable[[#This Row],[Distance]]^2</f>
        <v>11.696399999999999</v>
      </c>
      <c r="C344">
        <f>Fulltable[[#This Row],[Distance]]^3</f>
        <v>40.001687999999994</v>
      </c>
      <c r="D344">
        <f>Fulltable[[#This Row],[Distance]]^4</f>
        <v>136.80577295999998</v>
      </c>
      <c r="E344">
        <f>Fulltable[[#This Row],[Distance]]^5</f>
        <v>467.87574352319996</v>
      </c>
      <c r="F344" s="13" t="e">
        <f>IF(ISNUMBER(VLOOKUP(Fulltable[[#This Row],[Distance]], PBmetric[[Distance (km)]:[PB (hh:mm:ss)]], 6, FALSE)), VLOOKUP(Fulltable[[#This Row],[Distance]], PBmetric[[Distance (km)]:[PB (hh:mm:ss)]], 6, FALSE), NA())</f>
        <v>#N/A</v>
      </c>
      <c r="G344" s="13">
        <f ca="1">$Q$4+$P$4*Fulltable[[#This Row],[Distance]]+$O$4*Fulltable[[#This Row],[D^2]]+$N$4*Fulltable[[#This Row],[D^3]]</f>
        <v>1.0128351456155663E-2</v>
      </c>
      <c r="H344" s="13">
        <f ca="1">Fulltable[[#This Row],[Forecast]]*(1+AVERAGE(cform[faster (-ve) /
slower (+ve)]))</f>
        <v>1.0486103273680785E-2</v>
      </c>
      <c r="I344" s="13" t="e">
        <f>IF(ISNUMBER(VLOOKUP(Fulltable[[#This Row],[Distance]], Predict[[#All],[Distance (km)]:[Time on current form]], 2, FALSE)), VLOOKUP(Fulltable[[#This Row],[Distance]], Predict[[#All],[Distance (km)]:[Time on current form]], 2, FALSE), NA())</f>
        <v>#N/A</v>
      </c>
      <c r="J344" s="13" t="e">
        <f>IF(ISNUMBER(VLOOKUP(Fulltable[[#This Row],[Distance]], Predict[[#All],[Distance (km)]:[Time on current form]], 3, FALSE)), VLOOKUP(Fulltable[[#This Row],[Distance]], Predict[[#All],[Distance (km)]:[Time on current form]], 3, FALSE), NA())</f>
        <v>#N/A</v>
      </c>
    </row>
    <row r="345" spans="1:10" x14ac:dyDescent="0.25">
      <c r="A345" s="1">
        <v>3.43</v>
      </c>
      <c r="B345" s="2">
        <f>Fulltable[[#This Row],[Distance]]^2</f>
        <v>11.764900000000001</v>
      </c>
      <c r="C345">
        <f>Fulltable[[#This Row],[Distance]]^3</f>
        <v>40.353607000000004</v>
      </c>
      <c r="D345">
        <f>Fulltable[[#This Row],[Distance]]^4</f>
        <v>138.41287201000003</v>
      </c>
      <c r="E345">
        <f>Fulltable[[#This Row],[Distance]]^5</f>
        <v>474.75615099430013</v>
      </c>
      <c r="F345" s="13" t="e">
        <f>IF(ISNUMBER(VLOOKUP(Fulltable[[#This Row],[Distance]], PBmetric[[Distance (km)]:[PB (hh:mm:ss)]], 6, FALSE)), VLOOKUP(Fulltable[[#This Row],[Distance]], PBmetric[[Distance (km)]:[PB (hh:mm:ss)]], 6, FALSE), NA())</f>
        <v>#N/A</v>
      </c>
      <c r="G345" s="13">
        <f ca="1">$Q$4+$P$4*Fulltable[[#This Row],[Distance]]+$O$4*Fulltable[[#This Row],[D^2]]+$N$4*Fulltable[[#This Row],[D^3]]</f>
        <v>1.015859503299636E-2</v>
      </c>
      <c r="H345" s="13">
        <f ca="1">Fulltable[[#This Row],[Forecast]]*(1+AVERAGE(cform[faster (-ve) /
slower (+ve)]))</f>
        <v>1.0517415108730142E-2</v>
      </c>
      <c r="I345" s="13" t="e">
        <f>IF(ISNUMBER(VLOOKUP(Fulltable[[#This Row],[Distance]], Predict[[#All],[Distance (km)]:[Time on current form]], 2, FALSE)), VLOOKUP(Fulltable[[#This Row],[Distance]], Predict[[#All],[Distance (km)]:[Time on current form]], 2, FALSE), NA())</f>
        <v>#N/A</v>
      </c>
      <c r="J345" s="13" t="e">
        <f>IF(ISNUMBER(VLOOKUP(Fulltable[[#This Row],[Distance]], Predict[[#All],[Distance (km)]:[Time on current form]], 3, FALSE)), VLOOKUP(Fulltable[[#This Row],[Distance]], Predict[[#All],[Distance (km)]:[Time on current form]], 3, FALSE), NA())</f>
        <v>#N/A</v>
      </c>
    </row>
    <row r="346" spans="1:10" x14ac:dyDescent="0.25">
      <c r="A346" s="1">
        <v>3.44</v>
      </c>
      <c r="B346" s="2">
        <f>Fulltable[[#This Row],[Distance]]^2</f>
        <v>11.833599999999999</v>
      </c>
      <c r="C346">
        <f>Fulltable[[#This Row],[Distance]]^3</f>
        <v>40.707583999999997</v>
      </c>
      <c r="D346">
        <f>Fulltable[[#This Row],[Distance]]^4</f>
        <v>140.03408895999996</v>
      </c>
      <c r="E346">
        <f>Fulltable[[#This Row],[Distance]]^5</f>
        <v>481.71726602239988</v>
      </c>
      <c r="F346" s="13" t="e">
        <f>IF(ISNUMBER(VLOOKUP(Fulltable[[#This Row],[Distance]], PBmetric[[Distance (km)]:[PB (hh:mm:ss)]], 6, FALSE)), VLOOKUP(Fulltable[[#This Row],[Distance]], PBmetric[[Distance (km)]:[PB (hh:mm:ss)]], 6, FALSE), NA())</f>
        <v>#N/A</v>
      </c>
      <c r="G346" s="13">
        <f ca="1">$Q$4+$P$4*Fulltable[[#This Row],[Distance]]+$O$4*Fulltable[[#This Row],[D^2]]+$N$4*Fulltable[[#This Row],[D^3]]</f>
        <v>1.0188842270582742E-2</v>
      </c>
      <c r="H346" s="13">
        <f ca="1">Fulltable[[#This Row],[Forecast]]*(1+AVERAGE(cform[faster (-ve) /
slower (+ve)]))</f>
        <v>1.0548730733829385E-2</v>
      </c>
      <c r="I346" s="13" t="e">
        <f>IF(ISNUMBER(VLOOKUP(Fulltable[[#This Row],[Distance]], Predict[[#All],[Distance (km)]:[Time on current form]], 2, FALSE)), VLOOKUP(Fulltable[[#This Row],[Distance]], Predict[[#All],[Distance (km)]:[Time on current form]], 2, FALSE), NA())</f>
        <v>#N/A</v>
      </c>
      <c r="J346" s="13" t="e">
        <f>IF(ISNUMBER(VLOOKUP(Fulltable[[#This Row],[Distance]], Predict[[#All],[Distance (km)]:[Time on current form]], 3, FALSE)), VLOOKUP(Fulltable[[#This Row],[Distance]], Predict[[#All],[Distance (km)]:[Time on current form]], 3, FALSE), NA())</f>
        <v>#N/A</v>
      </c>
    </row>
    <row r="347" spans="1:10" x14ac:dyDescent="0.25">
      <c r="A347" s="1">
        <v>3.45</v>
      </c>
      <c r="B347" s="2">
        <f>Fulltable[[#This Row],[Distance]]^2</f>
        <v>11.902500000000002</v>
      </c>
      <c r="C347">
        <f>Fulltable[[#This Row],[Distance]]^3</f>
        <v>41.063625000000009</v>
      </c>
      <c r="D347">
        <f>Fulltable[[#This Row],[Distance]]^4</f>
        <v>141.66950625000004</v>
      </c>
      <c r="E347">
        <f>Fulltable[[#This Row],[Distance]]^5</f>
        <v>488.75979656250018</v>
      </c>
      <c r="F347" s="13" t="e">
        <f>IF(ISNUMBER(VLOOKUP(Fulltable[[#This Row],[Distance]], PBmetric[[Distance (km)]:[PB (hh:mm:ss)]], 6, FALSE)), VLOOKUP(Fulltable[[#This Row],[Distance]], PBmetric[[Distance (km)]:[PB (hh:mm:ss)]], 6, FALSE), NA())</f>
        <v>#N/A</v>
      </c>
      <c r="G347" s="13">
        <f ca="1">$Q$4+$P$4*Fulltable[[#This Row],[Distance]]+$O$4*Fulltable[[#This Row],[D^2]]+$N$4*Fulltable[[#This Row],[D^3]]</f>
        <v>1.0219093168879409E-2</v>
      </c>
      <c r="H347" s="13">
        <f ca="1">Fulltable[[#This Row],[Forecast]]*(1+AVERAGE(cform[faster (-ve) /
slower (+ve)]))</f>
        <v>1.058005014894187E-2</v>
      </c>
      <c r="I347" s="13" t="e">
        <f>IF(ISNUMBER(VLOOKUP(Fulltable[[#This Row],[Distance]], Predict[[#All],[Distance (km)]:[Time on current form]], 2, FALSE)), VLOOKUP(Fulltable[[#This Row],[Distance]], Predict[[#All],[Distance (km)]:[Time on current form]], 2, FALSE), NA())</f>
        <v>#N/A</v>
      </c>
      <c r="J347" s="13" t="e">
        <f>IF(ISNUMBER(VLOOKUP(Fulltable[[#This Row],[Distance]], Predict[[#All],[Distance (km)]:[Time on current form]], 3, FALSE)), VLOOKUP(Fulltable[[#This Row],[Distance]], Predict[[#All],[Distance (km)]:[Time on current form]], 3, FALSE), NA())</f>
        <v>#N/A</v>
      </c>
    </row>
    <row r="348" spans="1:10" x14ac:dyDescent="0.25">
      <c r="A348" s="1">
        <v>3.46</v>
      </c>
      <c r="B348" s="2">
        <f>Fulltable[[#This Row],[Distance]]^2</f>
        <v>11.9716</v>
      </c>
      <c r="C348">
        <f>Fulltable[[#This Row],[Distance]]^3</f>
        <v>41.421736000000003</v>
      </c>
      <c r="D348">
        <f>Fulltable[[#This Row],[Distance]]^4</f>
        <v>143.31920656</v>
      </c>
      <c r="E348">
        <f>Fulltable[[#This Row],[Distance]]^5</f>
        <v>495.88445469760001</v>
      </c>
      <c r="F348" s="13" t="e">
        <f>IF(ISNUMBER(VLOOKUP(Fulltable[[#This Row],[Distance]], PBmetric[[Distance (km)]:[PB (hh:mm:ss)]], 6, FALSE)), VLOOKUP(Fulltable[[#This Row],[Distance]], PBmetric[[Distance (km)]:[PB (hh:mm:ss)]], 6, FALSE), NA())</f>
        <v>#N/A</v>
      </c>
      <c r="G348" s="13">
        <f ca="1">$Q$4+$P$4*Fulltable[[#This Row],[Distance]]+$O$4*Fulltable[[#This Row],[D^2]]+$N$4*Fulltable[[#This Row],[D^3]]</f>
        <v>1.0249347727850956E-2</v>
      </c>
      <c r="H348" s="13">
        <f ca="1">Fulltable[[#This Row],[Forecast]]*(1+AVERAGE(cform[faster (-ve) /
slower (+ve)]))</f>
        <v>1.0611373354030935E-2</v>
      </c>
      <c r="I348" s="13" t="e">
        <f>IF(ISNUMBER(VLOOKUP(Fulltable[[#This Row],[Distance]], Predict[[#All],[Distance (km)]:[Time on current form]], 2, FALSE)), VLOOKUP(Fulltable[[#This Row],[Distance]], Predict[[#All],[Distance (km)]:[Time on current form]], 2, FALSE), NA())</f>
        <v>#N/A</v>
      </c>
      <c r="J348" s="13" t="e">
        <f>IF(ISNUMBER(VLOOKUP(Fulltable[[#This Row],[Distance]], Predict[[#All],[Distance (km)]:[Time on current form]], 3, FALSE)), VLOOKUP(Fulltable[[#This Row],[Distance]], Predict[[#All],[Distance (km)]:[Time on current form]], 3, FALSE), NA())</f>
        <v>#N/A</v>
      </c>
    </row>
    <row r="349" spans="1:10" x14ac:dyDescent="0.25">
      <c r="A349" s="1">
        <v>3.47</v>
      </c>
      <c r="B349" s="2">
        <f>Fulltable[[#This Row],[Distance]]^2</f>
        <v>12.040900000000001</v>
      </c>
      <c r="C349">
        <f>Fulltable[[#This Row],[Distance]]^3</f>
        <v>41.781923000000006</v>
      </c>
      <c r="D349">
        <f>Fulltable[[#This Row],[Distance]]^4</f>
        <v>144.98327281000002</v>
      </c>
      <c r="E349">
        <f>Fulltable[[#This Row],[Distance]]^5</f>
        <v>503.09195665070007</v>
      </c>
      <c r="F349" s="13" t="e">
        <f>IF(ISNUMBER(VLOOKUP(Fulltable[[#This Row],[Distance]], PBmetric[[Distance (km)]:[PB (hh:mm:ss)]], 6, FALSE)), VLOOKUP(Fulltable[[#This Row],[Distance]], PBmetric[[Distance (km)]:[PB (hh:mm:ss)]], 6, FALSE), NA())</f>
        <v>#N/A</v>
      </c>
      <c r="G349" s="13">
        <f ca="1">$Q$4+$P$4*Fulltable[[#This Row],[Distance]]+$O$4*Fulltable[[#This Row],[D^2]]+$N$4*Fulltable[[#This Row],[D^3]]</f>
        <v>1.0279605947461981E-2</v>
      </c>
      <c r="H349" s="13">
        <f ca="1">Fulltable[[#This Row],[Forecast]]*(1+AVERAGE(cform[faster (-ve) /
slower (+ve)]))</f>
        <v>1.0642700349059932E-2</v>
      </c>
      <c r="I349" s="13" t="e">
        <f>IF(ISNUMBER(VLOOKUP(Fulltable[[#This Row],[Distance]], Predict[[#All],[Distance (km)]:[Time on current form]], 2, FALSE)), VLOOKUP(Fulltable[[#This Row],[Distance]], Predict[[#All],[Distance (km)]:[Time on current form]], 2, FALSE), NA())</f>
        <v>#N/A</v>
      </c>
      <c r="J349" s="13" t="e">
        <f>IF(ISNUMBER(VLOOKUP(Fulltable[[#This Row],[Distance]], Predict[[#All],[Distance (km)]:[Time on current form]], 3, FALSE)), VLOOKUP(Fulltable[[#This Row],[Distance]], Predict[[#All],[Distance (km)]:[Time on current form]], 3, FALSE), NA())</f>
        <v>#N/A</v>
      </c>
    </row>
    <row r="350" spans="1:10" x14ac:dyDescent="0.25">
      <c r="A350" s="1">
        <v>3.48</v>
      </c>
      <c r="B350" s="2">
        <f>Fulltable[[#This Row],[Distance]]^2</f>
        <v>12.1104</v>
      </c>
      <c r="C350">
        <f>Fulltable[[#This Row],[Distance]]^3</f>
        <v>42.144192000000004</v>
      </c>
      <c r="D350">
        <f>Fulltable[[#This Row],[Distance]]^4</f>
        <v>146.66178816000001</v>
      </c>
      <c r="E350">
        <f>Fulltable[[#This Row],[Distance]]^5</f>
        <v>510.38302279680005</v>
      </c>
      <c r="F350" s="13" t="e">
        <f>IF(ISNUMBER(VLOOKUP(Fulltable[[#This Row],[Distance]], PBmetric[[Distance (km)]:[PB (hh:mm:ss)]], 6, FALSE)), VLOOKUP(Fulltable[[#This Row],[Distance]], PBmetric[[Distance (km)]:[PB (hh:mm:ss)]], 6, FALSE), NA())</f>
        <v>#N/A</v>
      </c>
      <c r="G350" s="13">
        <f ca="1">$Q$4+$P$4*Fulltable[[#This Row],[Distance]]+$O$4*Fulltable[[#This Row],[D^2]]+$N$4*Fulltable[[#This Row],[D^3]]</f>
        <v>1.0309867827677077E-2</v>
      </c>
      <c r="H350" s="13">
        <f ca="1">Fulltable[[#This Row],[Forecast]]*(1+AVERAGE(cform[faster (-ve) /
slower (+ve)]))</f>
        <v>1.0674031133992202E-2</v>
      </c>
      <c r="I350" s="13" t="e">
        <f>IF(ISNUMBER(VLOOKUP(Fulltable[[#This Row],[Distance]], Predict[[#All],[Distance (km)]:[Time on current form]], 2, FALSE)), VLOOKUP(Fulltable[[#This Row],[Distance]], Predict[[#All],[Distance (km)]:[Time on current form]], 2, FALSE), NA())</f>
        <v>#N/A</v>
      </c>
      <c r="J350" s="13" t="e">
        <f>IF(ISNUMBER(VLOOKUP(Fulltable[[#This Row],[Distance]], Predict[[#All],[Distance (km)]:[Time on current form]], 3, FALSE)), VLOOKUP(Fulltable[[#This Row],[Distance]], Predict[[#All],[Distance (km)]:[Time on current form]], 3, FALSE), NA())</f>
        <v>#N/A</v>
      </c>
    </row>
    <row r="351" spans="1:10" x14ac:dyDescent="0.25">
      <c r="A351" s="1">
        <v>3.49</v>
      </c>
      <c r="B351" s="2">
        <f>Fulltable[[#This Row],[Distance]]^2</f>
        <v>12.180100000000001</v>
      </c>
      <c r="C351">
        <f>Fulltable[[#This Row],[Distance]]^3</f>
        <v>42.508549000000009</v>
      </c>
      <c r="D351">
        <f>Fulltable[[#This Row],[Distance]]^4</f>
        <v>148.35483601000004</v>
      </c>
      <c r="E351">
        <f>Fulltable[[#This Row],[Distance]]^5</f>
        <v>517.7583776749002</v>
      </c>
      <c r="F351" s="13" t="e">
        <f>IF(ISNUMBER(VLOOKUP(Fulltable[[#This Row],[Distance]], PBmetric[[Distance (km)]:[PB (hh:mm:ss)]], 6, FALSE)), VLOOKUP(Fulltable[[#This Row],[Distance]], PBmetric[[Distance (km)]:[PB (hh:mm:ss)]], 6, FALSE), NA())</f>
        <v>#N/A</v>
      </c>
      <c r="G351" s="13">
        <f ca="1">$Q$4+$P$4*Fulltable[[#This Row],[Distance]]+$O$4*Fulltable[[#This Row],[D^2]]+$N$4*Fulltable[[#This Row],[D^3]]</f>
        <v>1.0340133368460847E-2</v>
      </c>
      <c r="H351" s="13">
        <f ca="1">Fulltable[[#This Row],[Forecast]]*(1+AVERAGE(cform[faster (-ve) /
slower (+ve)]))</f>
        <v>1.0705365708791097E-2</v>
      </c>
      <c r="I351" s="13" t="e">
        <f>IF(ISNUMBER(VLOOKUP(Fulltable[[#This Row],[Distance]], Predict[[#All],[Distance (km)]:[Time on current form]], 2, FALSE)), VLOOKUP(Fulltable[[#This Row],[Distance]], Predict[[#All],[Distance (km)]:[Time on current form]], 2, FALSE), NA())</f>
        <v>#N/A</v>
      </c>
      <c r="J351" s="13" t="e">
        <f>IF(ISNUMBER(VLOOKUP(Fulltable[[#This Row],[Distance]], Predict[[#All],[Distance (km)]:[Time on current form]], 3, FALSE)), VLOOKUP(Fulltable[[#This Row],[Distance]], Predict[[#All],[Distance (km)]:[Time on current form]], 3, FALSE), NA())</f>
        <v>#N/A</v>
      </c>
    </row>
    <row r="352" spans="1:10" x14ac:dyDescent="0.25">
      <c r="A352" s="1">
        <v>3.5</v>
      </c>
      <c r="B352" s="2">
        <f>Fulltable[[#This Row],[Distance]]^2</f>
        <v>12.25</v>
      </c>
      <c r="C352">
        <f>Fulltable[[#This Row],[Distance]]^3</f>
        <v>42.875</v>
      </c>
      <c r="D352">
        <f>Fulltable[[#This Row],[Distance]]^4</f>
        <v>150.0625</v>
      </c>
      <c r="E352">
        <f>Fulltable[[#This Row],[Distance]]^5</f>
        <v>525.21875</v>
      </c>
      <c r="F352" s="13" t="e">
        <f>IF(ISNUMBER(VLOOKUP(Fulltable[[#This Row],[Distance]], PBmetric[[Distance (km)]:[PB (hh:mm:ss)]], 6, FALSE)), VLOOKUP(Fulltable[[#This Row],[Distance]], PBmetric[[Distance (km)]:[PB (hh:mm:ss)]], 6, FALSE), NA())</f>
        <v>#N/A</v>
      </c>
      <c r="G352" s="13">
        <f ca="1">$Q$4+$P$4*Fulltable[[#This Row],[Distance]]+$O$4*Fulltable[[#This Row],[D^2]]+$N$4*Fulltable[[#This Row],[D^3]]</f>
        <v>1.0370402569777882E-2</v>
      </c>
      <c r="H352" s="13">
        <f ca="1">Fulltable[[#This Row],[Forecast]]*(1+AVERAGE(cform[faster (-ve) /
slower (+ve)]))</f>
        <v>1.0736704073419959E-2</v>
      </c>
      <c r="I352" s="13" t="e">
        <f>IF(ISNUMBER(VLOOKUP(Fulltable[[#This Row],[Distance]], Predict[[#All],[Distance (km)]:[Time on current form]], 2, FALSE)), VLOOKUP(Fulltable[[#This Row],[Distance]], Predict[[#All],[Distance (km)]:[Time on current form]], 2, FALSE), NA())</f>
        <v>#N/A</v>
      </c>
      <c r="J352" s="13" t="e">
        <f>IF(ISNUMBER(VLOOKUP(Fulltable[[#This Row],[Distance]], Predict[[#All],[Distance (km)]:[Time on current form]], 3, FALSE)), VLOOKUP(Fulltable[[#This Row],[Distance]], Predict[[#All],[Distance (km)]:[Time on current form]], 3, FALSE), NA())</f>
        <v>#N/A</v>
      </c>
    </row>
    <row r="353" spans="1:10" x14ac:dyDescent="0.25">
      <c r="A353" s="1">
        <v>3.51</v>
      </c>
      <c r="B353" s="2">
        <f>Fulltable[[#This Row],[Distance]]^2</f>
        <v>12.320099999999998</v>
      </c>
      <c r="C353">
        <f>Fulltable[[#This Row],[Distance]]^3</f>
        <v>43.243550999999989</v>
      </c>
      <c r="D353">
        <f>Fulltable[[#This Row],[Distance]]^4</f>
        <v>151.78486400999995</v>
      </c>
      <c r="E353">
        <f>Fulltable[[#This Row],[Distance]]^5</f>
        <v>532.76487267509981</v>
      </c>
      <c r="F353" s="13" t="e">
        <f>IF(ISNUMBER(VLOOKUP(Fulltable[[#This Row],[Distance]], PBmetric[[Distance (km)]:[PB (hh:mm:ss)]], 6, FALSE)), VLOOKUP(Fulltable[[#This Row],[Distance]], PBmetric[[Distance (km)]:[PB (hh:mm:ss)]], 6, FALSE), NA())</f>
        <v>#N/A</v>
      </c>
      <c r="G353" s="13">
        <f ca="1">$Q$4+$P$4*Fulltable[[#This Row],[Distance]]+$O$4*Fulltable[[#This Row],[D^2]]+$N$4*Fulltable[[#This Row],[D^3]]</f>
        <v>1.0400675431592779E-2</v>
      </c>
      <c r="H353" s="13">
        <f ca="1">Fulltable[[#This Row],[Forecast]]*(1+AVERAGE(cform[faster (-ve) /
slower (+ve)]))</f>
        <v>1.0768046227842132E-2</v>
      </c>
      <c r="I353" s="13" t="e">
        <f>IF(ISNUMBER(VLOOKUP(Fulltable[[#This Row],[Distance]], Predict[[#All],[Distance (km)]:[Time on current form]], 2, FALSE)), VLOOKUP(Fulltable[[#This Row],[Distance]], Predict[[#All],[Distance (km)]:[Time on current form]], 2, FALSE), NA())</f>
        <v>#N/A</v>
      </c>
      <c r="J353" s="13" t="e">
        <f>IF(ISNUMBER(VLOOKUP(Fulltable[[#This Row],[Distance]], Predict[[#All],[Distance (km)]:[Time on current form]], 3, FALSE)), VLOOKUP(Fulltable[[#This Row],[Distance]], Predict[[#All],[Distance (km)]:[Time on current form]], 3, FALSE), NA())</f>
        <v>#N/A</v>
      </c>
    </row>
    <row r="354" spans="1:10" x14ac:dyDescent="0.25">
      <c r="A354" s="1">
        <v>3.52</v>
      </c>
      <c r="B354" s="2">
        <f>Fulltable[[#This Row],[Distance]]^2</f>
        <v>12.3904</v>
      </c>
      <c r="C354">
        <f>Fulltable[[#This Row],[Distance]]^3</f>
        <v>43.614207999999998</v>
      </c>
      <c r="D354">
        <f>Fulltable[[#This Row],[Distance]]^4</f>
        <v>153.52201216</v>
      </c>
      <c r="E354">
        <f>Fulltable[[#This Row],[Distance]]^5</f>
        <v>540.39748280319998</v>
      </c>
      <c r="F354" s="13" t="e">
        <f>IF(ISNUMBER(VLOOKUP(Fulltable[[#This Row],[Distance]], PBmetric[[Distance (km)]:[PB (hh:mm:ss)]], 6, FALSE)), VLOOKUP(Fulltable[[#This Row],[Distance]], PBmetric[[Distance (km)]:[PB (hh:mm:ss)]], 6, FALSE), NA())</f>
        <v>#N/A</v>
      </c>
      <c r="G354" s="13">
        <f ca="1">$Q$4+$P$4*Fulltable[[#This Row],[Distance]]+$O$4*Fulltable[[#This Row],[D^2]]+$N$4*Fulltable[[#This Row],[D^3]]</f>
        <v>1.043095195387014E-2</v>
      </c>
      <c r="H354" s="13">
        <f ca="1">Fulltable[[#This Row],[Forecast]]*(1+AVERAGE(cform[faster (-ve) /
slower (+ve)]))</f>
        <v>1.079939217202097E-2</v>
      </c>
      <c r="I354" s="13" t="e">
        <f>IF(ISNUMBER(VLOOKUP(Fulltable[[#This Row],[Distance]], Predict[[#All],[Distance (km)]:[Time on current form]], 2, FALSE)), VLOOKUP(Fulltable[[#This Row],[Distance]], Predict[[#All],[Distance (km)]:[Time on current form]], 2, FALSE), NA())</f>
        <v>#N/A</v>
      </c>
      <c r="J354" s="13" t="e">
        <f>IF(ISNUMBER(VLOOKUP(Fulltable[[#This Row],[Distance]], Predict[[#All],[Distance (km)]:[Time on current form]], 3, FALSE)), VLOOKUP(Fulltable[[#This Row],[Distance]], Predict[[#All],[Distance (km)]:[Time on current form]], 3, FALSE), NA())</f>
        <v>#N/A</v>
      </c>
    </row>
    <row r="355" spans="1:10" x14ac:dyDescent="0.25">
      <c r="A355" s="1">
        <v>3.53</v>
      </c>
      <c r="B355" s="2">
        <f>Fulltable[[#This Row],[Distance]]^2</f>
        <v>12.460899999999999</v>
      </c>
      <c r="C355">
        <f>Fulltable[[#This Row],[Distance]]^3</f>
        <v>43.986976999999996</v>
      </c>
      <c r="D355">
        <f>Fulltable[[#This Row],[Distance]]^4</f>
        <v>155.27402880999998</v>
      </c>
      <c r="E355">
        <f>Fulltable[[#This Row],[Distance]]^5</f>
        <v>548.11732169929985</v>
      </c>
      <c r="F355" s="13" t="e">
        <f>IF(ISNUMBER(VLOOKUP(Fulltable[[#This Row],[Distance]], PBmetric[[Distance (km)]:[PB (hh:mm:ss)]], 6, FALSE)), VLOOKUP(Fulltable[[#This Row],[Distance]], PBmetric[[Distance (km)]:[PB (hh:mm:ss)]], 6, FALSE), NA())</f>
        <v>#N/A</v>
      </c>
      <c r="G355" s="13">
        <f ca="1">$Q$4+$P$4*Fulltable[[#This Row],[Distance]]+$O$4*Fulltable[[#This Row],[D^2]]+$N$4*Fulltable[[#This Row],[D^3]]</f>
        <v>1.0461232136574555E-2</v>
      </c>
      <c r="H355" s="13">
        <f ca="1">Fulltable[[#This Row],[Forecast]]*(1+AVERAGE(cform[faster (-ve) /
slower (+ve)]))</f>
        <v>1.0830741905919811E-2</v>
      </c>
      <c r="I355" s="13" t="e">
        <f>IF(ISNUMBER(VLOOKUP(Fulltable[[#This Row],[Distance]], Predict[[#All],[Distance (km)]:[Time on current form]], 2, FALSE)), VLOOKUP(Fulltable[[#This Row],[Distance]], Predict[[#All],[Distance (km)]:[Time on current form]], 2, FALSE), NA())</f>
        <v>#N/A</v>
      </c>
      <c r="J355" s="13" t="e">
        <f>IF(ISNUMBER(VLOOKUP(Fulltable[[#This Row],[Distance]], Predict[[#All],[Distance (km)]:[Time on current form]], 3, FALSE)), VLOOKUP(Fulltable[[#This Row],[Distance]], Predict[[#All],[Distance (km)]:[Time on current form]], 3, FALSE), NA())</f>
        <v>#N/A</v>
      </c>
    </row>
    <row r="356" spans="1:10" x14ac:dyDescent="0.25">
      <c r="A356" s="1">
        <v>3.54</v>
      </c>
      <c r="B356" s="2">
        <f>Fulltable[[#This Row],[Distance]]^2</f>
        <v>12.531600000000001</v>
      </c>
      <c r="C356">
        <f>Fulltable[[#This Row],[Distance]]^3</f>
        <v>44.361864000000004</v>
      </c>
      <c r="D356">
        <f>Fulltable[[#This Row],[Distance]]^4</f>
        <v>157.04099856000002</v>
      </c>
      <c r="E356">
        <f>Fulltable[[#This Row],[Distance]]^5</f>
        <v>555.92513490240003</v>
      </c>
      <c r="F356" s="13" t="e">
        <f>IF(ISNUMBER(VLOOKUP(Fulltable[[#This Row],[Distance]], PBmetric[[Distance (km)]:[PB (hh:mm:ss)]], 6, FALSE)), VLOOKUP(Fulltable[[#This Row],[Distance]], PBmetric[[Distance (km)]:[PB (hh:mm:ss)]], 6, FALSE), NA())</f>
        <v>#N/A</v>
      </c>
      <c r="G356" s="13">
        <f ca="1">$Q$4+$P$4*Fulltable[[#This Row],[Distance]]+$O$4*Fulltable[[#This Row],[D^2]]+$N$4*Fulltable[[#This Row],[D^3]]</f>
        <v>1.0491515979670624E-2</v>
      </c>
      <c r="H356" s="13">
        <f ca="1">Fulltable[[#This Row],[Forecast]]*(1+AVERAGE(cform[faster (-ve) /
slower (+ve)]))</f>
        <v>1.0862095429502004E-2</v>
      </c>
      <c r="I356" s="13" t="e">
        <f>IF(ISNUMBER(VLOOKUP(Fulltable[[#This Row],[Distance]], Predict[[#All],[Distance (km)]:[Time on current form]], 2, FALSE)), VLOOKUP(Fulltable[[#This Row],[Distance]], Predict[[#All],[Distance (km)]:[Time on current form]], 2, FALSE), NA())</f>
        <v>#N/A</v>
      </c>
      <c r="J356" s="13" t="e">
        <f>IF(ISNUMBER(VLOOKUP(Fulltable[[#This Row],[Distance]], Predict[[#All],[Distance (km)]:[Time on current form]], 3, FALSE)), VLOOKUP(Fulltable[[#This Row],[Distance]], Predict[[#All],[Distance (km)]:[Time on current form]], 3, FALSE), NA())</f>
        <v>#N/A</v>
      </c>
    </row>
    <row r="357" spans="1:10" x14ac:dyDescent="0.25">
      <c r="A357" s="1">
        <v>3.55</v>
      </c>
      <c r="B357" s="2">
        <f>Fulltable[[#This Row],[Distance]]^2</f>
        <v>12.602499999999999</v>
      </c>
      <c r="C357">
        <f>Fulltable[[#This Row],[Distance]]^3</f>
        <v>44.738874999999993</v>
      </c>
      <c r="D357">
        <f>Fulltable[[#This Row],[Distance]]^4</f>
        <v>158.82300624999999</v>
      </c>
      <c r="E357">
        <f>Fulltable[[#This Row],[Distance]]^5</f>
        <v>563.82167218749998</v>
      </c>
      <c r="F357" s="13" t="e">
        <f>IF(ISNUMBER(VLOOKUP(Fulltable[[#This Row],[Distance]], PBmetric[[Distance (km)]:[PB (hh:mm:ss)]], 6, FALSE)), VLOOKUP(Fulltable[[#This Row],[Distance]], PBmetric[[Distance (km)]:[PB (hh:mm:ss)]], 6, FALSE), NA())</f>
        <v>#N/A</v>
      </c>
      <c r="G357" s="13">
        <f ca="1">$Q$4+$P$4*Fulltable[[#This Row],[Distance]]+$O$4*Fulltable[[#This Row],[D^2]]+$N$4*Fulltable[[#This Row],[D^3]]</f>
        <v>1.0521803483122946E-2</v>
      </c>
      <c r="H357" s="13">
        <f ca="1">Fulltable[[#This Row],[Forecast]]*(1+AVERAGE(cform[faster (-ve) /
slower (+ve)]))</f>
        <v>1.0893452742730901E-2</v>
      </c>
      <c r="I357" s="13" t="e">
        <f>IF(ISNUMBER(VLOOKUP(Fulltable[[#This Row],[Distance]], Predict[[#All],[Distance (km)]:[Time on current form]], 2, FALSE)), VLOOKUP(Fulltable[[#This Row],[Distance]], Predict[[#All],[Distance (km)]:[Time on current form]], 2, FALSE), NA())</f>
        <v>#N/A</v>
      </c>
      <c r="J357" s="13" t="e">
        <f>IF(ISNUMBER(VLOOKUP(Fulltable[[#This Row],[Distance]], Predict[[#All],[Distance (km)]:[Time on current form]], 3, FALSE)), VLOOKUP(Fulltable[[#This Row],[Distance]], Predict[[#All],[Distance (km)]:[Time on current form]], 3, FALSE), NA())</f>
        <v>#N/A</v>
      </c>
    </row>
    <row r="358" spans="1:10" x14ac:dyDescent="0.25">
      <c r="A358" s="1">
        <v>3.56</v>
      </c>
      <c r="B358" s="2">
        <f>Fulltable[[#This Row],[Distance]]^2</f>
        <v>12.6736</v>
      </c>
      <c r="C358">
        <f>Fulltable[[#This Row],[Distance]]^3</f>
        <v>45.118016000000004</v>
      </c>
      <c r="D358">
        <f>Fulltable[[#This Row],[Distance]]^4</f>
        <v>160.62013696000002</v>
      </c>
      <c r="E358">
        <f>Fulltable[[#This Row],[Distance]]^5</f>
        <v>571.80768757760006</v>
      </c>
      <c r="F358" s="13" t="e">
        <f>IF(ISNUMBER(VLOOKUP(Fulltable[[#This Row],[Distance]], PBmetric[[Distance (km)]:[PB (hh:mm:ss)]], 6, FALSE)), VLOOKUP(Fulltable[[#This Row],[Distance]], PBmetric[[Distance (km)]:[PB (hh:mm:ss)]], 6, FALSE), NA())</f>
        <v>#N/A</v>
      </c>
      <c r="G358" s="13">
        <f ca="1">$Q$4+$P$4*Fulltable[[#This Row],[Distance]]+$O$4*Fulltable[[#This Row],[D^2]]+$N$4*Fulltable[[#This Row],[D^3]]</f>
        <v>1.0552094646896113E-2</v>
      </c>
      <c r="H358" s="13">
        <f ca="1">Fulltable[[#This Row],[Forecast]]*(1+AVERAGE(cform[faster (-ve) /
slower (+ve)]))</f>
        <v>1.0924813845569838E-2</v>
      </c>
      <c r="I358" s="13" t="e">
        <f>IF(ISNUMBER(VLOOKUP(Fulltable[[#This Row],[Distance]], Predict[[#All],[Distance (km)]:[Time on current form]], 2, FALSE)), VLOOKUP(Fulltable[[#This Row],[Distance]], Predict[[#All],[Distance (km)]:[Time on current form]], 2, FALSE), NA())</f>
        <v>#N/A</v>
      </c>
      <c r="J358" s="13" t="e">
        <f>IF(ISNUMBER(VLOOKUP(Fulltable[[#This Row],[Distance]], Predict[[#All],[Distance (km)]:[Time on current form]], 3, FALSE)), VLOOKUP(Fulltable[[#This Row],[Distance]], Predict[[#All],[Distance (km)]:[Time on current form]], 3, FALSE), NA())</f>
        <v>#N/A</v>
      </c>
    </row>
    <row r="359" spans="1:10" x14ac:dyDescent="0.25">
      <c r="A359" s="1">
        <v>3.57</v>
      </c>
      <c r="B359" s="2">
        <f>Fulltable[[#This Row],[Distance]]^2</f>
        <v>12.744899999999999</v>
      </c>
      <c r="C359">
        <f>Fulltable[[#This Row],[Distance]]^3</f>
        <v>45.499292999999994</v>
      </c>
      <c r="D359">
        <f>Fulltable[[#This Row],[Distance]]^4</f>
        <v>162.43247600999999</v>
      </c>
      <c r="E359">
        <f>Fulltable[[#This Row],[Distance]]^5</f>
        <v>579.88393935569991</v>
      </c>
      <c r="F359" s="13" t="e">
        <f>IF(ISNUMBER(VLOOKUP(Fulltable[[#This Row],[Distance]], PBmetric[[Distance (km)]:[PB (hh:mm:ss)]], 6, FALSE)), VLOOKUP(Fulltable[[#This Row],[Distance]], PBmetric[[Distance (km)]:[PB (hh:mm:ss)]], 6, FALSE), NA())</f>
        <v>#N/A</v>
      </c>
      <c r="G359" s="13">
        <f ca="1">$Q$4+$P$4*Fulltable[[#This Row],[Distance]]+$O$4*Fulltable[[#This Row],[D^2]]+$N$4*Fulltable[[#This Row],[D^3]]</f>
        <v>1.0582389470954722E-2</v>
      </c>
      <c r="H359" s="13">
        <f ca="1">Fulltable[[#This Row],[Forecast]]*(1+AVERAGE(cform[faster (-ve) /
slower (+ve)]))</f>
        <v>1.0956178737982165E-2</v>
      </c>
      <c r="I359" s="13" t="e">
        <f>IF(ISNUMBER(VLOOKUP(Fulltable[[#This Row],[Distance]], Predict[[#All],[Distance (km)]:[Time on current form]], 2, FALSE)), VLOOKUP(Fulltable[[#This Row],[Distance]], Predict[[#All],[Distance (km)]:[Time on current form]], 2, FALSE), NA())</f>
        <v>#N/A</v>
      </c>
      <c r="J359" s="13" t="e">
        <f>IF(ISNUMBER(VLOOKUP(Fulltable[[#This Row],[Distance]], Predict[[#All],[Distance (km)]:[Time on current form]], 3, FALSE)), VLOOKUP(Fulltable[[#This Row],[Distance]], Predict[[#All],[Distance (km)]:[Time on current form]], 3, FALSE), NA())</f>
        <v>#N/A</v>
      </c>
    </row>
    <row r="360" spans="1:10" x14ac:dyDescent="0.25">
      <c r="A360" s="1">
        <v>3.58</v>
      </c>
      <c r="B360" s="2">
        <f>Fulltable[[#This Row],[Distance]]^2</f>
        <v>12.8164</v>
      </c>
      <c r="C360">
        <f>Fulltable[[#This Row],[Distance]]^3</f>
        <v>45.882711999999998</v>
      </c>
      <c r="D360">
        <f>Fulltable[[#This Row],[Distance]]^4</f>
        <v>164.26010896</v>
      </c>
      <c r="E360">
        <f>Fulltable[[#This Row],[Distance]]^5</f>
        <v>588.05119007680003</v>
      </c>
      <c r="F360" s="13" t="e">
        <f>IF(ISNUMBER(VLOOKUP(Fulltable[[#This Row],[Distance]], PBmetric[[Distance (km)]:[PB (hh:mm:ss)]], 6, FALSE)), VLOOKUP(Fulltable[[#This Row],[Distance]], PBmetric[[Distance (km)]:[PB (hh:mm:ss)]], 6, FALSE), NA())</f>
        <v>#N/A</v>
      </c>
      <c r="G360" s="13">
        <f ca="1">$Q$4+$P$4*Fulltable[[#This Row],[Distance]]+$O$4*Fulltable[[#This Row],[D^2]]+$N$4*Fulltable[[#This Row],[D^3]]</f>
        <v>1.0612687955263374E-2</v>
      </c>
      <c r="H360" s="13">
        <f ca="1">Fulltable[[#This Row],[Forecast]]*(1+AVERAGE(cform[faster (-ve) /
slower (+ve)]))</f>
        <v>1.0987547419931234E-2</v>
      </c>
      <c r="I360" s="13" t="e">
        <f>IF(ISNUMBER(VLOOKUP(Fulltable[[#This Row],[Distance]], Predict[[#All],[Distance (km)]:[Time on current form]], 2, FALSE)), VLOOKUP(Fulltable[[#This Row],[Distance]], Predict[[#All],[Distance (km)]:[Time on current form]], 2, FALSE), NA())</f>
        <v>#N/A</v>
      </c>
      <c r="J360" s="13" t="e">
        <f>IF(ISNUMBER(VLOOKUP(Fulltable[[#This Row],[Distance]], Predict[[#All],[Distance (km)]:[Time on current form]], 3, FALSE)), VLOOKUP(Fulltable[[#This Row],[Distance]], Predict[[#All],[Distance (km)]:[Time on current form]], 3, FALSE), NA())</f>
        <v>#N/A</v>
      </c>
    </row>
    <row r="361" spans="1:10" x14ac:dyDescent="0.25">
      <c r="A361" s="1">
        <v>3.59</v>
      </c>
      <c r="B361" s="2">
        <f>Fulltable[[#This Row],[Distance]]^2</f>
        <v>12.8881</v>
      </c>
      <c r="C361">
        <f>Fulltable[[#This Row],[Distance]]^3</f>
        <v>46.268279</v>
      </c>
      <c r="D361">
        <f>Fulltable[[#This Row],[Distance]]^4</f>
        <v>166.10312160999999</v>
      </c>
      <c r="E361">
        <f>Fulltable[[#This Row],[Distance]]^5</f>
        <v>596.31020657989995</v>
      </c>
      <c r="F361" s="13" t="e">
        <f>IF(ISNUMBER(VLOOKUP(Fulltable[[#This Row],[Distance]], PBmetric[[Distance (km)]:[PB (hh:mm:ss)]], 6, FALSE)), VLOOKUP(Fulltable[[#This Row],[Distance]], PBmetric[[Distance (km)]:[PB (hh:mm:ss)]], 6, FALSE), NA())</f>
        <v>#N/A</v>
      </c>
      <c r="G361" s="13">
        <f ca="1">$Q$4+$P$4*Fulltable[[#This Row],[Distance]]+$O$4*Fulltable[[#This Row],[D^2]]+$N$4*Fulltable[[#This Row],[D^3]]</f>
        <v>1.0642990099786663E-2</v>
      </c>
      <c r="H361" s="13">
        <f ca="1">Fulltable[[#This Row],[Forecast]]*(1+AVERAGE(cform[faster (-ve) /
slower (+ve)]))</f>
        <v>1.1018919891380385E-2</v>
      </c>
      <c r="I361" s="13" t="e">
        <f>IF(ISNUMBER(VLOOKUP(Fulltable[[#This Row],[Distance]], Predict[[#All],[Distance (km)]:[Time on current form]], 2, FALSE)), VLOOKUP(Fulltable[[#This Row],[Distance]], Predict[[#All],[Distance (km)]:[Time on current form]], 2, FALSE), NA())</f>
        <v>#N/A</v>
      </c>
      <c r="J361" s="13" t="e">
        <f>IF(ISNUMBER(VLOOKUP(Fulltable[[#This Row],[Distance]], Predict[[#All],[Distance (km)]:[Time on current form]], 3, FALSE)), VLOOKUP(Fulltable[[#This Row],[Distance]], Predict[[#All],[Distance (km)]:[Time on current form]], 3, FALSE), NA())</f>
        <v>#N/A</v>
      </c>
    </row>
    <row r="362" spans="1:10" x14ac:dyDescent="0.25">
      <c r="A362" s="1">
        <v>3.6</v>
      </c>
      <c r="B362" s="2">
        <f>Fulltable[[#This Row],[Distance]]^2</f>
        <v>12.96</v>
      </c>
      <c r="C362">
        <f>Fulltable[[#This Row],[Distance]]^3</f>
        <v>46.656000000000006</v>
      </c>
      <c r="D362">
        <f>Fulltable[[#This Row],[Distance]]^4</f>
        <v>167.96160000000003</v>
      </c>
      <c r="E362">
        <f>Fulltable[[#This Row],[Distance]]^5</f>
        <v>604.66176000000019</v>
      </c>
      <c r="F362" s="13" t="e">
        <f>IF(ISNUMBER(VLOOKUP(Fulltable[[#This Row],[Distance]], PBmetric[[Distance (km)]:[PB (hh:mm:ss)]], 6, FALSE)), VLOOKUP(Fulltable[[#This Row],[Distance]], PBmetric[[Distance (km)]:[PB (hh:mm:ss)]], 6, FALSE), NA())</f>
        <v>#N/A</v>
      </c>
      <c r="G362" s="13">
        <f ca="1">$Q$4+$P$4*Fulltable[[#This Row],[Distance]]+$O$4*Fulltable[[#This Row],[D^2]]+$N$4*Fulltable[[#This Row],[D^3]]</f>
        <v>1.0673295904489188E-2</v>
      </c>
      <c r="H362" s="13">
        <f ca="1">Fulltable[[#This Row],[Forecast]]*(1+AVERAGE(cform[faster (-ve) /
slower (+ve)]))</f>
        <v>1.1050296152292966E-2</v>
      </c>
      <c r="I362" s="13" t="e">
        <f>IF(ISNUMBER(VLOOKUP(Fulltable[[#This Row],[Distance]], Predict[[#All],[Distance (km)]:[Time on current form]], 2, FALSE)), VLOOKUP(Fulltable[[#This Row],[Distance]], Predict[[#All],[Distance (km)]:[Time on current form]], 2, FALSE), NA())</f>
        <v>#N/A</v>
      </c>
      <c r="J362" s="13" t="e">
        <f>IF(ISNUMBER(VLOOKUP(Fulltable[[#This Row],[Distance]], Predict[[#All],[Distance (km)]:[Time on current form]], 3, FALSE)), VLOOKUP(Fulltable[[#This Row],[Distance]], Predict[[#All],[Distance (km)]:[Time on current form]], 3, FALSE), NA())</f>
        <v>#N/A</v>
      </c>
    </row>
    <row r="363" spans="1:10" x14ac:dyDescent="0.25">
      <c r="A363" s="1">
        <v>3.61</v>
      </c>
      <c r="B363" s="2">
        <f>Fulltable[[#This Row],[Distance]]^2</f>
        <v>13.0321</v>
      </c>
      <c r="C363">
        <f>Fulltable[[#This Row],[Distance]]^3</f>
        <v>47.045880999999994</v>
      </c>
      <c r="D363">
        <f>Fulltable[[#This Row],[Distance]]^4</f>
        <v>169.83563040999999</v>
      </c>
      <c r="E363">
        <f>Fulltable[[#This Row],[Distance]]^5</f>
        <v>613.10662578009999</v>
      </c>
      <c r="F363" s="13" t="e">
        <f>IF(ISNUMBER(VLOOKUP(Fulltable[[#This Row],[Distance]], PBmetric[[Distance (km)]:[PB (hh:mm:ss)]], 6, FALSE)), VLOOKUP(Fulltable[[#This Row],[Distance]], PBmetric[[Distance (km)]:[PB (hh:mm:ss)]], 6, FALSE), NA())</f>
        <v>#N/A</v>
      </c>
      <c r="G363" s="13">
        <f ca="1">$Q$4+$P$4*Fulltable[[#This Row],[Distance]]+$O$4*Fulltable[[#This Row],[D^2]]+$N$4*Fulltable[[#This Row],[D^3]]</f>
        <v>1.0703605369335541E-2</v>
      </c>
      <c r="H363" s="13">
        <f ca="1">Fulltable[[#This Row],[Forecast]]*(1+AVERAGE(cform[faster (-ve) /
slower (+ve)]))</f>
        <v>1.1081676202632323E-2</v>
      </c>
      <c r="I363" s="13" t="e">
        <f>IF(ISNUMBER(VLOOKUP(Fulltable[[#This Row],[Distance]], Predict[[#All],[Distance (km)]:[Time on current form]], 2, FALSE)), VLOOKUP(Fulltable[[#This Row],[Distance]], Predict[[#All],[Distance (km)]:[Time on current form]], 2, FALSE), NA())</f>
        <v>#N/A</v>
      </c>
      <c r="J363" s="13" t="e">
        <f>IF(ISNUMBER(VLOOKUP(Fulltable[[#This Row],[Distance]], Predict[[#All],[Distance (km)]:[Time on current form]], 3, FALSE)), VLOOKUP(Fulltable[[#This Row],[Distance]], Predict[[#All],[Distance (km)]:[Time on current form]], 3, FALSE), NA())</f>
        <v>#N/A</v>
      </c>
    </row>
    <row r="364" spans="1:10" x14ac:dyDescent="0.25">
      <c r="A364" s="1">
        <v>3.62</v>
      </c>
      <c r="B364" s="2">
        <f>Fulltable[[#This Row],[Distance]]^2</f>
        <v>13.1044</v>
      </c>
      <c r="C364">
        <f>Fulltable[[#This Row],[Distance]]^3</f>
        <v>47.437927999999999</v>
      </c>
      <c r="D364">
        <f>Fulltable[[#This Row],[Distance]]^4</f>
        <v>171.72529936000001</v>
      </c>
      <c r="E364">
        <f>Fulltable[[#This Row],[Distance]]^5</f>
        <v>621.64558368320002</v>
      </c>
      <c r="F364" s="13" t="e">
        <f>IF(ISNUMBER(VLOOKUP(Fulltable[[#This Row],[Distance]], PBmetric[[Distance (km)]:[PB (hh:mm:ss)]], 6, FALSE)), VLOOKUP(Fulltable[[#This Row],[Distance]], PBmetric[[Distance (km)]:[PB (hh:mm:ss)]], 6, FALSE), NA())</f>
        <v>#N/A</v>
      </c>
      <c r="G364" s="13">
        <f ca="1">$Q$4+$P$4*Fulltable[[#This Row],[Distance]]+$O$4*Fulltable[[#This Row],[D^2]]+$N$4*Fulltable[[#This Row],[D^3]]</f>
        <v>1.0733918494290322E-2</v>
      </c>
      <c r="H364" s="13">
        <f ca="1">Fulltable[[#This Row],[Forecast]]*(1+AVERAGE(cform[faster (-ve) /
slower (+ve)]))</f>
        <v>1.1113060042361803E-2</v>
      </c>
      <c r="I364" s="13" t="e">
        <f>IF(ISNUMBER(VLOOKUP(Fulltable[[#This Row],[Distance]], Predict[[#All],[Distance (km)]:[Time on current form]], 2, FALSE)), VLOOKUP(Fulltable[[#This Row],[Distance]], Predict[[#All],[Distance (km)]:[Time on current form]], 2, FALSE), NA())</f>
        <v>#N/A</v>
      </c>
      <c r="J364" s="13" t="e">
        <f>IF(ISNUMBER(VLOOKUP(Fulltable[[#This Row],[Distance]], Predict[[#All],[Distance (km)]:[Time on current form]], 3, FALSE)), VLOOKUP(Fulltable[[#This Row],[Distance]], Predict[[#All],[Distance (km)]:[Time on current form]], 3, FALSE), NA())</f>
        <v>#N/A</v>
      </c>
    </row>
    <row r="365" spans="1:10" x14ac:dyDescent="0.25">
      <c r="A365" s="1">
        <v>3.63</v>
      </c>
      <c r="B365" s="2">
        <f>Fulltable[[#This Row],[Distance]]^2</f>
        <v>13.1769</v>
      </c>
      <c r="C365">
        <f>Fulltable[[#This Row],[Distance]]^3</f>
        <v>47.832146999999999</v>
      </c>
      <c r="D365">
        <f>Fulltable[[#This Row],[Distance]]^4</f>
        <v>173.63069361000001</v>
      </c>
      <c r="E365">
        <f>Fulltable[[#This Row],[Distance]]^5</f>
        <v>630.27941780430001</v>
      </c>
      <c r="F365" s="13" t="e">
        <f>IF(ISNUMBER(VLOOKUP(Fulltable[[#This Row],[Distance]], PBmetric[[Distance (km)]:[PB (hh:mm:ss)]], 6, FALSE)), VLOOKUP(Fulltable[[#This Row],[Distance]], PBmetric[[Distance (km)]:[PB (hh:mm:ss)]], 6, FALSE), NA())</f>
        <v>#N/A</v>
      </c>
      <c r="G365" s="13">
        <f ca="1">$Q$4+$P$4*Fulltable[[#This Row],[Distance]]+$O$4*Fulltable[[#This Row],[D^2]]+$N$4*Fulltable[[#This Row],[D^3]]</f>
        <v>1.0764235279318125E-2</v>
      </c>
      <c r="H365" s="13">
        <f ca="1">Fulltable[[#This Row],[Forecast]]*(1+AVERAGE(cform[faster (-ve) /
slower (+ve)]))</f>
        <v>1.1144447671444747E-2</v>
      </c>
      <c r="I365" s="13" t="e">
        <f>IF(ISNUMBER(VLOOKUP(Fulltable[[#This Row],[Distance]], Predict[[#All],[Distance (km)]:[Time on current form]], 2, FALSE)), VLOOKUP(Fulltable[[#This Row],[Distance]], Predict[[#All],[Distance (km)]:[Time on current form]], 2, FALSE), NA())</f>
        <v>#N/A</v>
      </c>
      <c r="J365" s="13" t="e">
        <f>IF(ISNUMBER(VLOOKUP(Fulltable[[#This Row],[Distance]], Predict[[#All],[Distance (km)]:[Time on current form]], 3, FALSE)), VLOOKUP(Fulltable[[#This Row],[Distance]], Predict[[#All],[Distance (km)]:[Time on current form]], 3, FALSE), NA())</f>
        <v>#N/A</v>
      </c>
    </row>
    <row r="366" spans="1:10" x14ac:dyDescent="0.25">
      <c r="A366" s="1">
        <v>3.64</v>
      </c>
      <c r="B366" s="2">
        <f>Fulltable[[#This Row],[Distance]]^2</f>
        <v>13.249600000000001</v>
      </c>
      <c r="C366">
        <f>Fulltable[[#This Row],[Distance]]^3</f>
        <v>48.228544000000007</v>
      </c>
      <c r="D366">
        <f>Fulltable[[#This Row],[Distance]]^4</f>
        <v>175.55190016000003</v>
      </c>
      <c r="E366">
        <f>Fulltable[[#This Row],[Distance]]^5</f>
        <v>639.00891658240016</v>
      </c>
      <c r="F366" s="13" t="e">
        <f>IF(ISNUMBER(VLOOKUP(Fulltable[[#This Row],[Distance]], PBmetric[[Distance (km)]:[PB (hh:mm:ss)]], 6, FALSE)), VLOOKUP(Fulltable[[#This Row],[Distance]], PBmetric[[Distance (km)]:[PB (hh:mm:ss)]], 6, FALSE), NA())</f>
        <v>#N/A</v>
      </c>
      <c r="G366" s="13">
        <f ca="1">$Q$4+$P$4*Fulltable[[#This Row],[Distance]]+$O$4*Fulltable[[#This Row],[D^2]]+$N$4*Fulltable[[#This Row],[D^3]]</f>
        <v>1.0794555724383552E-2</v>
      </c>
      <c r="H366" s="13">
        <f ca="1">Fulltable[[#This Row],[Forecast]]*(1+AVERAGE(cform[faster (-ve) /
slower (+ve)]))</f>
        <v>1.117583908984451E-2</v>
      </c>
      <c r="I366" s="13" t="e">
        <f>IF(ISNUMBER(VLOOKUP(Fulltable[[#This Row],[Distance]], Predict[[#All],[Distance (km)]:[Time on current form]], 2, FALSE)), VLOOKUP(Fulltable[[#This Row],[Distance]], Predict[[#All],[Distance (km)]:[Time on current form]], 2, FALSE), NA())</f>
        <v>#N/A</v>
      </c>
      <c r="J366" s="13" t="e">
        <f>IF(ISNUMBER(VLOOKUP(Fulltable[[#This Row],[Distance]], Predict[[#All],[Distance (km)]:[Time on current form]], 3, FALSE)), VLOOKUP(Fulltable[[#This Row],[Distance]], Predict[[#All],[Distance (km)]:[Time on current form]], 3, FALSE), NA())</f>
        <v>#N/A</v>
      </c>
    </row>
    <row r="367" spans="1:10" x14ac:dyDescent="0.25">
      <c r="A367" s="1">
        <v>3.65</v>
      </c>
      <c r="B367" s="2">
        <f>Fulltable[[#This Row],[Distance]]^2</f>
        <v>13.3225</v>
      </c>
      <c r="C367">
        <f>Fulltable[[#This Row],[Distance]]^3</f>
        <v>48.627124999999999</v>
      </c>
      <c r="D367">
        <f>Fulltable[[#This Row],[Distance]]^4</f>
        <v>177.48900624999999</v>
      </c>
      <c r="E367">
        <f>Fulltable[[#This Row],[Distance]]^5</f>
        <v>647.83487281249995</v>
      </c>
      <c r="F367" s="13" t="e">
        <f>IF(ISNUMBER(VLOOKUP(Fulltable[[#This Row],[Distance]], PBmetric[[Distance (km)]:[PB (hh:mm:ss)]], 6, FALSE)), VLOOKUP(Fulltable[[#This Row],[Distance]], PBmetric[[Distance (km)]:[PB (hh:mm:ss)]], 6, FALSE), NA())</f>
        <v>#N/A</v>
      </c>
      <c r="G367" s="13">
        <f ca="1">$Q$4+$P$4*Fulltable[[#This Row],[Distance]]+$O$4*Fulltable[[#This Row],[D^2]]+$N$4*Fulltable[[#This Row],[D^3]]</f>
        <v>1.0824879829451193E-2</v>
      </c>
      <c r="H367" s="13">
        <f ca="1">Fulltable[[#This Row],[Forecast]]*(1+AVERAGE(cform[faster (-ve) /
slower (+ve)]))</f>
        <v>1.120723429752443E-2</v>
      </c>
      <c r="I367" s="13" t="e">
        <f>IF(ISNUMBER(VLOOKUP(Fulltable[[#This Row],[Distance]], Predict[[#All],[Distance (km)]:[Time on current form]], 2, FALSE)), VLOOKUP(Fulltable[[#This Row],[Distance]], Predict[[#All],[Distance (km)]:[Time on current form]], 2, FALSE), NA())</f>
        <v>#N/A</v>
      </c>
      <c r="J367" s="13" t="e">
        <f>IF(ISNUMBER(VLOOKUP(Fulltable[[#This Row],[Distance]], Predict[[#All],[Distance (km)]:[Time on current form]], 3, FALSE)), VLOOKUP(Fulltable[[#This Row],[Distance]], Predict[[#All],[Distance (km)]:[Time on current form]], 3, FALSE), NA())</f>
        <v>#N/A</v>
      </c>
    </row>
    <row r="368" spans="1:10" x14ac:dyDescent="0.25">
      <c r="A368" s="1">
        <v>3.66</v>
      </c>
      <c r="B368" s="2">
        <f>Fulltable[[#This Row],[Distance]]^2</f>
        <v>13.395600000000002</v>
      </c>
      <c r="C368">
        <f>Fulltable[[#This Row],[Distance]]^3</f>
        <v>49.027896000000005</v>
      </c>
      <c r="D368">
        <f>Fulltable[[#This Row],[Distance]]^4</f>
        <v>179.44209936000004</v>
      </c>
      <c r="E368">
        <f>Fulltable[[#This Row],[Distance]]^5</f>
        <v>656.7580836576002</v>
      </c>
      <c r="F368" s="13" t="e">
        <f>IF(ISNUMBER(VLOOKUP(Fulltable[[#This Row],[Distance]], PBmetric[[Distance (km)]:[PB (hh:mm:ss)]], 6, FALSE)), VLOOKUP(Fulltable[[#This Row],[Distance]], PBmetric[[Distance (km)]:[PB (hh:mm:ss)]], 6, FALSE), NA())</f>
        <v>#N/A</v>
      </c>
      <c r="G368" s="13">
        <f ca="1">$Q$4+$P$4*Fulltable[[#This Row],[Distance]]+$O$4*Fulltable[[#This Row],[D^2]]+$N$4*Fulltable[[#This Row],[D^3]]</f>
        <v>1.0855207594485649E-2</v>
      </c>
      <c r="H368" s="13">
        <f ca="1">Fulltable[[#This Row],[Forecast]]*(1+AVERAGE(cform[faster (-ve) /
slower (+ve)]))</f>
        <v>1.1238633294447858E-2</v>
      </c>
      <c r="I368" s="13" t="e">
        <f>IF(ISNUMBER(VLOOKUP(Fulltable[[#This Row],[Distance]], Predict[[#All],[Distance (km)]:[Time on current form]], 2, FALSE)), VLOOKUP(Fulltable[[#This Row],[Distance]], Predict[[#All],[Distance (km)]:[Time on current form]], 2, FALSE), NA())</f>
        <v>#N/A</v>
      </c>
      <c r="J368" s="13" t="e">
        <f>IF(ISNUMBER(VLOOKUP(Fulltable[[#This Row],[Distance]], Predict[[#All],[Distance (km)]:[Time on current form]], 3, FALSE)), VLOOKUP(Fulltable[[#This Row],[Distance]], Predict[[#All],[Distance (km)]:[Time on current form]], 3, FALSE), NA())</f>
        <v>#N/A</v>
      </c>
    </row>
    <row r="369" spans="1:10" x14ac:dyDescent="0.25">
      <c r="A369" s="1">
        <v>3.67</v>
      </c>
      <c r="B369" s="2">
        <f>Fulltable[[#This Row],[Distance]]^2</f>
        <v>13.4689</v>
      </c>
      <c r="C369">
        <f>Fulltable[[#This Row],[Distance]]^3</f>
        <v>49.430862999999995</v>
      </c>
      <c r="D369">
        <f>Fulltable[[#This Row],[Distance]]^4</f>
        <v>181.41126720999998</v>
      </c>
      <c r="E369">
        <f>Fulltable[[#This Row],[Distance]]^5</f>
        <v>665.77935066069995</v>
      </c>
      <c r="F369" s="13" t="e">
        <f>IF(ISNUMBER(VLOOKUP(Fulltable[[#This Row],[Distance]], PBmetric[[Distance (km)]:[PB (hh:mm:ss)]], 6, FALSE)), VLOOKUP(Fulltable[[#This Row],[Distance]], PBmetric[[Distance (km)]:[PB (hh:mm:ss)]], 6, FALSE), NA())</f>
        <v>#N/A</v>
      </c>
      <c r="G369" s="13">
        <f ca="1">$Q$4+$P$4*Fulltable[[#This Row],[Distance]]+$O$4*Fulltable[[#This Row],[D^2]]+$N$4*Fulltable[[#This Row],[D^3]]</f>
        <v>1.0885539019451516E-2</v>
      </c>
      <c r="H369" s="13">
        <f ca="1">Fulltable[[#This Row],[Forecast]]*(1+AVERAGE(cform[faster (-ve) /
slower (+ve)]))</f>
        <v>1.127003608057814E-2</v>
      </c>
      <c r="I369" s="13" t="e">
        <f>IF(ISNUMBER(VLOOKUP(Fulltable[[#This Row],[Distance]], Predict[[#All],[Distance (km)]:[Time on current form]], 2, FALSE)), VLOOKUP(Fulltable[[#This Row],[Distance]], Predict[[#All],[Distance (km)]:[Time on current form]], 2, FALSE), NA())</f>
        <v>#N/A</v>
      </c>
      <c r="J369" s="13" t="e">
        <f>IF(ISNUMBER(VLOOKUP(Fulltable[[#This Row],[Distance]], Predict[[#All],[Distance (km)]:[Time on current form]], 3, FALSE)), VLOOKUP(Fulltable[[#This Row],[Distance]], Predict[[#All],[Distance (km)]:[Time on current form]], 3, FALSE), NA())</f>
        <v>#N/A</v>
      </c>
    </row>
    <row r="370" spans="1:10" x14ac:dyDescent="0.25">
      <c r="A370" s="1">
        <v>3.68</v>
      </c>
      <c r="B370" s="2">
        <f>Fulltable[[#This Row],[Distance]]^2</f>
        <v>13.542400000000001</v>
      </c>
      <c r="C370">
        <f>Fulltable[[#This Row],[Distance]]^3</f>
        <v>49.836032000000003</v>
      </c>
      <c r="D370">
        <f>Fulltable[[#This Row],[Distance]]^4</f>
        <v>183.39659776000002</v>
      </c>
      <c r="E370">
        <f>Fulltable[[#This Row],[Distance]]^5</f>
        <v>674.89947975680013</v>
      </c>
      <c r="F370" s="13" t="e">
        <f>IF(ISNUMBER(VLOOKUP(Fulltable[[#This Row],[Distance]], PBmetric[[Distance (km)]:[PB (hh:mm:ss)]], 6, FALSE)), VLOOKUP(Fulltable[[#This Row],[Distance]], PBmetric[[Distance (km)]:[PB (hh:mm:ss)]], 6, FALSE), NA())</f>
        <v>#N/A</v>
      </c>
      <c r="G370" s="13">
        <f ca="1">$Q$4+$P$4*Fulltable[[#This Row],[Distance]]+$O$4*Fulltable[[#This Row],[D^2]]+$N$4*Fulltable[[#This Row],[D^3]]</f>
        <v>1.091587410431339E-2</v>
      </c>
      <c r="H370" s="13">
        <f ca="1">Fulltable[[#This Row],[Forecast]]*(1+AVERAGE(cform[faster (-ve) /
slower (+ve)]))</f>
        <v>1.1301442655878621E-2</v>
      </c>
      <c r="I370" s="13" t="e">
        <f>IF(ISNUMBER(VLOOKUP(Fulltable[[#This Row],[Distance]], Predict[[#All],[Distance (km)]:[Time on current form]], 2, FALSE)), VLOOKUP(Fulltable[[#This Row],[Distance]], Predict[[#All],[Distance (km)]:[Time on current form]], 2, FALSE), NA())</f>
        <v>#N/A</v>
      </c>
      <c r="J370" s="13" t="e">
        <f>IF(ISNUMBER(VLOOKUP(Fulltable[[#This Row],[Distance]], Predict[[#All],[Distance (km)]:[Time on current form]], 3, FALSE)), VLOOKUP(Fulltable[[#This Row],[Distance]], Predict[[#All],[Distance (km)]:[Time on current form]], 3, FALSE), NA())</f>
        <v>#N/A</v>
      </c>
    </row>
    <row r="371" spans="1:10" x14ac:dyDescent="0.25">
      <c r="A371" s="1">
        <v>3.69</v>
      </c>
      <c r="B371" s="2">
        <f>Fulltable[[#This Row],[Distance]]^2</f>
        <v>13.616099999999999</v>
      </c>
      <c r="C371">
        <f>Fulltable[[#This Row],[Distance]]^3</f>
        <v>50.243409</v>
      </c>
      <c r="D371">
        <f>Fulltable[[#This Row],[Distance]]^4</f>
        <v>185.39817921</v>
      </c>
      <c r="E371">
        <f>Fulltable[[#This Row],[Distance]]^5</f>
        <v>684.11928128490001</v>
      </c>
      <c r="F371" s="13" t="e">
        <f>IF(ISNUMBER(VLOOKUP(Fulltable[[#This Row],[Distance]], PBmetric[[Distance (km)]:[PB (hh:mm:ss)]], 6, FALSE)), VLOOKUP(Fulltable[[#This Row],[Distance]], PBmetric[[Distance (km)]:[PB (hh:mm:ss)]], 6, FALSE), NA())</f>
        <v>#N/A</v>
      </c>
      <c r="G371" s="13">
        <f ca="1">$Q$4+$P$4*Fulltable[[#This Row],[Distance]]+$O$4*Fulltable[[#This Row],[D^2]]+$N$4*Fulltable[[#This Row],[D^3]]</f>
        <v>1.0946212849035868E-2</v>
      </c>
      <c r="H371" s="13">
        <f ca="1">Fulltable[[#This Row],[Forecast]]*(1+AVERAGE(cform[faster (-ve) /
slower (+ve)]))</f>
        <v>1.1332853020312646E-2</v>
      </c>
      <c r="I371" s="13" t="e">
        <f>IF(ISNUMBER(VLOOKUP(Fulltable[[#This Row],[Distance]], Predict[[#All],[Distance (km)]:[Time on current form]], 2, FALSE)), VLOOKUP(Fulltable[[#This Row],[Distance]], Predict[[#All],[Distance (km)]:[Time on current form]], 2, FALSE), NA())</f>
        <v>#N/A</v>
      </c>
      <c r="J371" s="13" t="e">
        <f>IF(ISNUMBER(VLOOKUP(Fulltable[[#This Row],[Distance]], Predict[[#All],[Distance (km)]:[Time on current form]], 3, FALSE)), VLOOKUP(Fulltable[[#This Row],[Distance]], Predict[[#All],[Distance (km)]:[Time on current form]], 3, FALSE), NA())</f>
        <v>#N/A</v>
      </c>
    </row>
    <row r="372" spans="1:10" x14ac:dyDescent="0.25">
      <c r="A372" s="1">
        <v>3.7</v>
      </c>
      <c r="B372" s="2">
        <f>Fulltable[[#This Row],[Distance]]^2</f>
        <v>13.690000000000001</v>
      </c>
      <c r="C372">
        <f>Fulltable[[#This Row],[Distance]]^3</f>
        <v>50.653000000000006</v>
      </c>
      <c r="D372">
        <f>Fulltable[[#This Row],[Distance]]^4</f>
        <v>187.41610000000003</v>
      </c>
      <c r="E372">
        <f>Fulltable[[#This Row],[Distance]]^5</f>
        <v>693.43957000000012</v>
      </c>
      <c r="F372" s="13" t="e">
        <f>IF(ISNUMBER(VLOOKUP(Fulltable[[#This Row],[Distance]], PBmetric[[Distance (km)]:[PB (hh:mm:ss)]], 6, FALSE)), VLOOKUP(Fulltable[[#This Row],[Distance]], PBmetric[[Distance (km)]:[PB (hh:mm:ss)]], 6, FALSE), NA())</f>
        <v>#N/A</v>
      </c>
      <c r="G372" s="13">
        <f ca="1">$Q$4+$P$4*Fulltable[[#This Row],[Distance]]+$O$4*Fulltable[[#This Row],[D^2]]+$N$4*Fulltable[[#This Row],[D^3]]</f>
        <v>1.0976555253583549E-2</v>
      </c>
      <c r="H372" s="13">
        <f ca="1">Fulltable[[#This Row],[Forecast]]*(1+AVERAGE(cform[faster (-ve) /
slower (+ve)]))</f>
        <v>1.1364267173843565E-2</v>
      </c>
      <c r="I372" s="13" t="e">
        <f>IF(ISNUMBER(VLOOKUP(Fulltable[[#This Row],[Distance]], Predict[[#All],[Distance (km)]:[Time on current form]], 2, FALSE)), VLOOKUP(Fulltable[[#This Row],[Distance]], Predict[[#All],[Distance (km)]:[Time on current form]], 2, FALSE), NA())</f>
        <v>#N/A</v>
      </c>
      <c r="J372" s="13" t="e">
        <f>IF(ISNUMBER(VLOOKUP(Fulltable[[#This Row],[Distance]], Predict[[#All],[Distance (km)]:[Time on current form]], 3, FALSE)), VLOOKUP(Fulltable[[#This Row],[Distance]], Predict[[#All],[Distance (km)]:[Time on current form]], 3, FALSE), NA())</f>
        <v>#N/A</v>
      </c>
    </row>
    <row r="373" spans="1:10" x14ac:dyDescent="0.25">
      <c r="A373" s="1">
        <v>3.71</v>
      </c>
      <c r="B373" s="2">
        <f>Fulltable[[#This Row],[Distance]]^2</f>
        <v>13.764099999999999</v>
      </c>
      <c r="C373">
        <f>Fulltable[[#This Row],[Distance]]^3</f>
        <v>51.064810999999999</v>
      </c>
      <c r="D373">
        <f>Fulltable[[#This Row],[Distance]]^4</f>
        <v>189.45044880999998</v>
      </c>
      <c r="E373">
        <f>Fulltable[[#This Row],[Distance]]^5</f>
        <v>702.86116508509997</v>
      </c>
      <c r="F373" s="13" t="e">
        <f>IF(ISNUMBER(VLOOKUP(Fulltable[[#This Row],[Distance]], PBmetric[[Distance (km)]:[PB (hh:mm:ss)]], 6, FALSE)), VLOOKUP(Fulltable[[#This Row],[Distance]], PBmetric[[Distance (km)]:[PB (hh:mm:ss)]], 6, FALSE), NA())</f>
        <v>#N/A</v>
      </c>
      <c r="G373" s="13">
        <f ca="1">$Q$4+$P$4*Fulltable[[#This Row],[Distance]]+$O$4*Fulltable[[#This Row],[D^2]]+$N$4*Fulltable[[#This Row],[D^3]]</f>
        <v>1.1006901317921022E-2</v>
      </c>
      <c r="H373" s="13">
        <f ca="1">Fulltable[[#This Row],[Forecast]]*(1+AVERAGE(cform[faster (-ve) /
slower (+ve)]))</f>
        <v>1.1395685116434717E-2</v>
      </c>
      <c r="I373" s="13" t="e">
        <f>IF(ISNUMBER(VLOOKUP(Fulltable[[#This Row],[Distance]], Predict[[#All],[Distance (km)]:[Time on current form]], 2, FALSE)), VLOOKUP(Fulltable[[#This Row],[Distance]], Predict[[#All],[Distance (km)]:[Time on current form]], 2, FALSE), NA())</f>
        <v>#N/A</v>
      </c>
      <c r="J373" s="13" t="e">
        <f>IF(ISNUMBER(VLOOKUP(Fulltable[[#This Row],[Distance]], Predict[[#All],[Distance (km)]:[Time on current form]], 3, FALSE)), VLOOKUP(Fulltable[[#This Row],[Distance]], Predict[[#All],[Distance (km)]:[Time on current form]], 3, FALSE), NA())</f>
        <v>#N/A</v>
      </c>
    </row>
    <row r="374" spans="1:10" x14ac:dyDescent="0.25">
      <c r="A374" s="1">
        <v>3.72</v>
      </c>
      <c r="B374" s="2">
        <f>Fulltable[[#This Row],[Distance]]^2</f>
        <v>13.838400000000002</v>
      </c>
      <c r="C374">
        <f>Fulltable[[#This Row],[Distance]]^3</f>
        <v>51.478848000000006</v>
      </c>
      <c r="D374">
        <f>Fulltable[[#This Row],[Distance]]^4</f>
        <v>191.50131456000005</v>
      </c>
      <c r="E374">
        <f>Fulltable[[#This Row],[Distance]]^5</f>
        <v>712.38489016320023</v>
      </c>
      <c r="F374" s="13" t="e">
        <f>IF(ISNUMBER(VLOOKUP(Fulltable[[#This Row],[Distance]], PBmetric[[Distance (km)]:[PB (hh:mm:ss)]], 6, FALSE)), VLOOKUP(Fulltable[[#This Row],[Distance]], PBmetric[[Distance (km)]:[PB (hh:mm:ss)]], 6, FALSE), NA())</f>
        <v>#N/A</v>
      </c>
      <c r="G374" s="13">
        <f ca="1">$Q$4+$P$4*Fulltable[[#This Row],[Distance]]+$O$4*Fulltable[[#This Row],[D^2]]+$N$4*Fulltable[[#This Row],[D^3]]</f>
        <v>1.1037251042012893E-2</v>
      </c>
      <c r="H374" s="13">
        <f ca="1">Fulltable[[#This Row],[Forecast]]*(1+AVERAGE(cform[faster (-ve) /
slower (+ve)]))</f>
        <v>1.1427106848049456E-2</v>
      </c>
      <c r="I374" s="13" t="e">
        <f>IF(ISNUMBER(VLOOKUP(Fulltable[[#This Row],[Distance]], Predict[[#All],[Distance (km)]:[Time on current form]], 2, FALSE)), VLOOKUP(Fulltable[[#This Row],[Distance]], Predict[[#All],[Distance (km)]:[Time on current form]], 2, FALSE), NA())</f>
        <v>#N/A</v>
      </c>
      <c r="J374" s="13" t="e">
        <f>IF(ISNUMBER(VLOOKUP(Fulltable[[#This Row],[Distance]], Predict[[#All],[Distance (km)]:[Time on current form]], 3, FALSE)), VLOOKUP(Fulltable[[#This Row],[Distance]], Predict[[#All],[Distance (km)]:[Time on current form]], 3, FALSE), NA())</f>
        <v>#N/A</v>
      </c>
    </row>
    <row r="375" spans="1:10" x14ac:dyDescent="0.25">
      <c r="A375" s="1">
        <v>3.73</v>
      </c>
      <c r="B375" s="2">
        <f>Fulltable[[#This Row],[Distance]]^2</f>
        <v>13.9129</v>
      </c>
      <c r="C375">
        <f>Fulltable[[#This Row],[Distance]]^3</f>
        <v>51.895116999999999</v>
      </c>
      <c r="D375">
        <f>Fulltable[[#This Row],[Distance]]^4</f>
        <v>193.56878641</v>
      </c>
      <c r="E375">
        <f>Fulltable[[#This Row],[Distance]]^5</f>
        <v>722.01157330930005</v>
      </c>
      <c r="F375" s="13" t="e">
        <f>IF(ISNUMBER(VLOOKUP(Fulltable[[#This Row],[Distance]], PBmetric[[Distance (km)]:[PB (hh:mm:ss)]], 6, FALSE)), VLOOKUP(Fulltable[[#This Row],[Distance]], PBmetric[[Distance (km)]:[PB (hh:mm:ss)]], 6, FALSE), NA())</f>
        <v>#N/A</v>
      </c>
      <c r="G375" s="13">
        <f ca="1">$Q$4+$P$4*Fulltable[[#This Row],[Distance]]+$O$4*Fulltable[[#This Row],[D^2]]+$N$4*Fulltable[[#This Row],[D^3]]</f>
        <v>1.1067604425823753E-2</v>
      </c>
      <c r="H375" s="13">
        <f ca="1">Fulltable[[#This Row],[Forecast]]*(1+AVERAGE(cform[faster (-ve) /
slower (+ve)]))</f>
        <v>1.1458532368651124E-2</v>
      </c>
      <c r="I375" s="13" t="e">
        <f>IF(ISNUMBER(VLOOKUP(Fulltable[[#This Row],[Distance]], Predict[[#All],[Distance (km)]:[Time on current form]], 2, FALSE)), VLOOKUP(Fulltable[[#This Row],[Distance]], Predict[[#All],[Distance (km)]:[Time on current form]], 2, FALSE), NA())</f>
        <v>#N/A</v>
      </c>
      <c r="J375" s="13" t="e">
        <f>IF(ISNUMBER(VLOOKUP(Fulltable[[#This Row],[Distance]], Predict[[#All],[Distance (km)]:[Time on current form]], 3, FALSE)), VLOOKUP(Fulltable[[#This Row],[Distance]], Predict[[#All],[Distance (km)]:[Time on current form]], 3, FALSE), NA())</f>
        <v>#N/A</v>
      </c>
    </row>
    <row r="376" spans="1:10" x14ac:dyDescent="0.25">
      <c r="A376" s="1">
        <v>3.74</v>
      </c>
      <c r="B376" s="2">
        <f>Fulltable[[#This Row],[Distance]]^2</f>
        <v>13.987600000000002</v>
      </c>
      <c r="C376">
        <f>Fulltable[[#This Row],[Distance]]^3</f>
        <v>52.313624000000011</v>
      </c>
      <c r="D376">
        <f>Fulltable[[#This Row],[Distance]]^4</f>
        <v>195.65295376000006</v>
      </c>
      <c r="E376">
        <f>Fulltable[[#This Row],[Distance]]^5</f>
        <v>731.74204706240027</v>
      </c>
      <c r="F376" s="13" t="e">
        <f>IF(ISNUMBER(VLOOKUP(Fulltable[[#This Row],[Distance]], PBmetric[[Distance (km)]:[PB (hh:mm:ss)]], 6, FALSE)), VLOOKUP(Fulltable[[#This Row],[Distance]], PBmetric[[Distance (km)]:[PB (hh:mm:ss)]], 6, FALSE), NA())</f>
        <v>#N/A</v>
      </c>
      <c r="G376" s="13">
        <f ca="1">$Q$4+$P$4*Fulltable[[#This Row],[Distance]]+$O$4*Fulltable[[#This Row],[D^2]]+$N$4*Fulltable[[#This Row],[D^3]]</f>
        <v>1.1097961469318202E-2</v>
      </c>
      <c r="H376" s="13">
        <f ca="1">Fulltable[[#This Row],[Forecast]]*(1+AVERAGE(cform[faster (-ve) /
slower (+ve)]))</f>
        <v>1.1489961678203068E-2</v>
      </c>
      <c r="I376" s="13" t="e">
        <f>IF(ISNUMBER(VLOOKUP(Fulltable[[#This Row],[Distance]], Predict[[#All],[Distance (km)]:[Time on current form]], 2, FALSE)), VLOOKUP(Fulltable[[#This Row],[Distance]], Predict[[#All],[Distance (km)]:[Time on current form]], 2, FALSE), NA())</f>
        <v>#N/A</v>
      </c>
      <c r="J376" s="13" t="e">
        <f>IF(ISNUMBER(VLOOKUP(Fulltable[[#This Row],[Distance]], Predict[[#All],[Distance (km)]:[Time on current form]], 3, FALSE)), VLOOKUP(Fulltable[[#This Row],[Distance]], Predict[[#All],[Distance (km)]:[Time on current form]], 3, FALSE), NA())</f>
        <v>#N/A</v>
      </c>
    </row>
    <row r="377" spans="1:10" x14ac:dyDescent="0.25">
      <c r="A377" s="1">
        <v>3.75</v>
      </c>
      <c r="B377" s="2">
        <f>Fulltable[[#This Row],[Distance]]^2</f>
        <v>14.0625</v>
      </c>
      <c r="C377">
        <f>Fulltable[[#This Row],[Distance]]^3</f>
        <v>52.734375</v>
      </c>
      <c r="D377">
        <f>Fulltable[[#This Row],[Distance]]^4</f>
        <v>197.75390625</v>
      </c>
      <c r="E377">
        <f>Fulltable[[#This Row],[Distance]]^5</f>
        <v>741.5771484375</v>
      </c>
      <c r="F377" s="13" t="e">
        <f>IF(ISNUMBER(VLOOKUP(Fulltable[[#This Row],[Distance]], PBmetric[[Distance (km)]:[PB (hh:mm:ss)]], 6, FALSE)), VLOOKUP(Fulltable[[#This Row],[Distance]], PBmetric[[Distance (km)]:[PB (hh:mm:ss)]], 6, FALSE), NA())</f>
        <v>#N/A</v>
      </c>
      <c r="G377" s="13">
        <f ca="1">$Q$4+$P$4*Fulltable[[#This Row],[Distance]]+$O$4*Fulltable[[#This Row],[D^2]]+$N$4*Fulltable[[#This Row],[D^3]]</f>
        <v>1.1128322172460833E-2</v>
      </c>
      <c r="H377" s="13">
        <f ca="1">Fulltable[[#This Row],[Forecast]]*(1+AVERAGE(cform[faster (-ve) /
slower (+ve)]))</f>
        <v>1.1521394776668635E-2</v>
      </c>
      <c r="I377" s="13" t="e">
        <f>IF(ISNUMBER(VLOOKUP(Fulltable[[#This Row],[Distance]], Predict[[#All],[Distance (km)]:[Time on current form]], 2, FALSE)), VLOOKUP(Fulltable[[#This Row],[Distance]], Predict[[#All],[Distance (km)]:[Time on current form]], 2, FALSE), NA())</f>
        <v>#N/A</v>
      </c>
      <c r="J377" s="13" t="e">
        <f>IF(ISNUMBER(VLOOKUP(Fulltable[[#This Row],[Distance]], Predict[[#All],[Distance (km)]:[Time on current form]], 3, FALSE)), VLOOKUP(Fulltable[[#This Row],[Distance]], Predict[[#All],[Distance (km)]:[Time on current form]], 3, FALSE), NA())</f>
        <v>#N/A</v>
      </c>
    </row>
    <row r="378" spans="1:10" x14ac:dyDescent="0.25">
      <c r="A378" s="1">
        <v>3.76</v>
      </c>
      <c r="B378" s="2">
        <f>Fulltable[[#This Row],[Distance]]^2</f>
        <v>14.137599999999999</v>
      </c>
      <c r="C378">
        <f>Fulltable[[#This Row],[Distance]]^3</f>
        <v>53.157375999999992</v>
      </c>
      <c r="D378">
        <f>Fulltable[[#This Row],[Distance]]^4</f>
        <v>199.87173375999998</v>
      </c>
      <c r="E378">
        <f>Fulltable[[#This Row],[Distance]]^5</f>
        <v>751.51771893759985</v>
      </c>
      <c r="F378" s="13" t="e">
        <f>IF(ISNUMBER(VLOOKUP(Fulltable[[#This Row],[Distance]], PBmetric[[Distance (km)]:[PB (hh:mm:ss)]], 6, FALSE)), VLOOKUP(Fulltable[[#This Row],[Distance]], PBmetric[[Distance (km)]:[PB (hh:mm:ss)]], 6, FALSE), NA())</f>
        <v>#N/A</v>
      </c>
      <c r="G378" s="13">
        <f ca="1">$Q$4+$P$4*Fulltable[[#This Row],[Distance]]+$O$4*Fulltable[[#This Row],[D^2]]+$N$4*Fulltable[[#This Row],[D^3]]</f>
        <v>1.1158686535216244E-2</v>
      </c>
      <c r="H378" s="13">
        <f ca="1">Fulltable[[#This Row],[Forecast]]*(1+AVERAGE(cform[faster (-ve) /
slower (+ve)]))</f>
        <v>1.1552831664011167E-2</v>
      </c>
      <c r="I378" s="13" t="e">
        <f>IF(ISNUMBER(VLOOKUP(Fulltable[[#This Row],[Distance]], Predict[[#All],[Distance (km)]:[Time on current form]], 2, FALSE)), VLOOKUP(Fulltable[[#This Row],[Distance]], Predict[[#All],[Distance (km)]:[Time on current form]], 2, FALSE), NA())</f>
        <v>#N/A</v>
      </c>
      <c r="J378" s="13" t="e">
        <f>IF(ISNUMBER(VLOOKUP(Fulltable[[#This Row],[Distance]], Predict[[#All],[Distance (km)]:[Time on current form]], 3, FALSE)), VLOOKUP(Fulltable[[#This Row],[Distance]], Predict[[#All],[Distance (km)]:[Time on current form]], 3, FALSE), NA())</f>
        <v>#N/A</v>
      </c>
    </row>
    <row r="379" spans="1:10" x14ac:dyDescent="0.25">
      <c r="A379" s="1">
        <v>3.77</v>
      </c>
      <c r="B379" s="2">
        <f>Fulltable[[#This Row],[Distance]]^2</f>
        <v>14.212899999999999</v>
      </c>
      <c r="C379">
        <f>Fulltable[[#This Row],[Distance]]^3</f>
        <v>53.582633000000001</v>
      </c>
      <c r="D379">
        <f>Fulltable[[#This Row],[Distance]]^4</f>
        <v>202.00652640999999</v>
      </c>
      <c r="E379">
        <f>Fulltable[[#This Row],[Distance]]^5</f>
        <v>761.56460456569994</v>
      </c>
      <c r="F379" s="13" t="e">
        <f>IF(ISNUMBER(VLOOKUP(Fulltable[[#This Row],[Distance]], PBmetric[[Distance (km)]:[PB (hh:mm:ss)]], 6, FALSE)), VLOOKUP(Fulltable[[#This Row],[Distance]], PBmetric[[Distance (km)]:[PB (hh:mm:ss)]], 6, FALSE), NA())</f>
        <v>#N/A</v>
      </c>
      <c r="G379" s="13">
        <f ca="1">$Q$4+$P$4*Fulltable[[#This Row],[Distance]]+$O$4*Fulltable[[#This Row],[D^2]]+$N$4*Fulltable[[#This Row],[D^3]]</f>
        <v>1.1189054557549037E-2</v>
      </c>
      <c r="H379" s="13">
        <f ca="1">Fulltable[[#This Row],[Forecast]]*(1+AVERAGE(cform[faster (-ve) /
slower (+ve)]))</f>
        <v>1.1584272340194018E-2</v>
      </c>
      <c r="I379" s="13" t="e">
        <f>IF(ISNUMBER(VLOOKUP(Fulltable[[#This Row],[Distance]], Predict[[#All],[Distance (km)]:[Time on current form]], 2, FALSE)), VLOOKUP(Fulltable[[#This Row],[Distance]], Predict[[#All],[Distance (km)]:[Time on current form]], 2, FALSE), NA())</f>
        <v>#N/A</v>
      </c>
      <c r="J379" s="13" t="e">
        <f>IF(ISNUMBER(VLOOKUP(Fulltable[[#This Row],[Distance]], Predict[[#All],[Distance (km)]:[Time on current form]], 3, FALSE)), VLOOKUP(Fulltable[[#This Row],[Distance]], Predict[[#All],[Distance (km)]:[Time on current form]], 3, FALSE), NA())</f>
        <v>#N/A</v>
      </c>
    </row>
    <row r="380" spans="1:10" x14ac:dyDescent="0.25">
      <c r="A380" s="1">
        <v>3.78</v>
      </c>
      <c r="B380" s="2">
        <f>Fulltable[[#This Row],[Distance]]^2</f>
        <v>14.288399999999999</v>
      </c>
      <c r="C380">
        <f>Fulltable[[#This Row],[Distance]]^3</f>
        <v>54.010151999999998</v>
      </c>
      <c r="D380">
        <f>Fulltable[[#This Row],[Distance]]^4</f>
        <v>204.15837455999997</v>
      </c>
      <c r="E380">
        <f>Fulltable[[#This Row],[Distance]]^5</f>
        <v>771.71865583679983</v>
      </c>
      <c r="F380" s="13" t="e">
        <f>IF(ISNUMBER(VLOOKUP(Fulltable[[#This Row],[Distance]], PBmetric[[Distance (km)]:[PB (hh:mm:ss)]], 6, FALSE)), VLOOKUP(Fulltable[[#This Row],[Distance]], PBmetric[[Distance (km)]:[PB (hh:mm:ss)]], 6, FALSE), NA())</f>
        <v>#N/A</v>
      </c>
      <c r="G380" s="13">
        <f ca="1">$Q$4+$P$4*Fulltable[[#This Row],[Distance]]+$O$4*Fulltable[[#This Row],[D^2]]+$N$4*Fulltable[[#This Row],[D^3]]</f>
        <v>1.12194262394238E-2</v>
      </c>
      <c r="H380" s="13">
        <f ca="1">Fulltable[[#This Row],[Forecast]]*(1+AVERAGE(cform[faster (-ve) /
slower (+ve)]))</f>
        <v>1.1615716805180528E-2</v>
      </c>
      <c r="I380" s="13" t="e">
        <f>IF(ISNUMBER(VLOOKUP(Fulltable[[#This Row],[Distance]], Predict[[#All],[Distance (km)]:[Time on current form]], 2, FALSE)), VLOOKUP(Fulltable[[#This Row],[Distance]], Predict[[#All],[Distance (km)]:[Time on current form]], 2, FALSE), NA())</f>
        <v>#N/A</v>
      </c>
      <c r="J380" s="13" t="e">
        <f>IF(ISNUMBER(VLOOKUP(Fulltable[[#This Row],[Distance]], Predict[[#All],[Distance (km)]:[Time on current form]], 3, FALSE)), VLOOKUP(Fulltable[[#This Row],[Distance]], Predict[[#All],[Distance (km)]:[Time on current form]], 3, FALSE), NA())</f>
        <v>#N/A</v>
      </c>
    </row>
    <row r="381" spans="1:10" x14ac:dyDescent="0.25">
      <c r="A381" s="1">
        <v>3.79</v>
      </c>
      <c r="B381" s="2">
        <f>Fulltable[[#This Row],[Distance]]^2</f>
        <v>14.364100000000001</v>
      </c>
      <c r="C381">
        <f>Fulltable[[#This Row],[Distance]]^3</f>
        <v>54.439939000000003</v>
      </c>
      <c r="D381">
        <f>Fulltable[[#This Row],[Distance]]^4</f>
        <v>206.32736881000002</v>
      </c>
      <c r="E381">
        <f>Fulltable[[#This Row],[Distance]]^5</f>
        <v>781.98072778990013</v>
      </c>
      <c r="F381" s="13" t="e">
        <f>IF(ISNUMBER(VLOOKUP(Fulltable[[#This Row],[Distance]], PBmetric[[Distance (km)]:[PB (hh:mm:ss)]], 6, FALSE)), VLOOKUP(Fulltable[[#This Row],[Distance]], PBmetric[[Distance (km)]:[PB (hh:mm:ss)]], 6, FALSE), NA())</f>
        <v>#N/A</v>
      </c>
      <c r="G381" s="13">
        <f ca="1">$Q$4+$P$4*Fulltable[[#This Row],[Distance]]+$O$4*Fulltable[[#This Row],[D^2]]+$N$4*Fulltable[[#This Row],[D^3]]</f>
        <v>1.1249801580805135E-2</v>
      </c>
      <c r="H381" s="13">
        <f ca="1">Fulltable[[#This Row],[Forecast]]*(1+AVERAGE(cform[faster (-ve) /
slower (+ve)]))</f>
        <v>1.1647165058934046E-2</v>
      </c>
      <c r="I381" s="13" t="e">
        <f>IF(ISNUMBER(VLOOKUP(Fulltable[[#This Row],[Distance]], Predict[[#All],[Distance (km)]:[Time on current form]], 2, FALSE)), VLOOKUP(Fulltable[[#This Row],[Distance]], Predict[[#All],[Distance (km)]:[Time on current form]], 2, FALSE), NA())</f>
        <v>#N/A</v>
      </c>
      <c r="J381" s="13" t="e">
        <f>IF(ISNUMBER(VLOOKUP(Fulltable[[#This Row],[Distance]], Predict[[#All],[Distance (km)]:[Time on current form]], 3, FALSE)), VLOOKUP(Fulltable[[#This Row],[Distance]], Predict[[#All],[Distance (km)]:[Time on current form]], 3, FALSE), NA())</f>
        <v>#N/A</v>
      </c>
    </row>
    <row r="382" spans="1:10" x14ac:dyDescent="0.25">
      <c r="A382" s="1">
        <v>3.8</v>
      </c>
      <c r="B382" s="2">
        <f>Fulltable[[#This Row],[Distance]]^2</f>
        <v>14.44</v>
      </c>
      <c r="C382">
        <f>Fulltable[[#This Row],[Distance]]^3</f>
        <v>54.871999999999993</v>
      </c>
      <c r="D382">
        <f>Fulltable[[#This Row],[Distance]]^4</f>
        <v>208.5136</v>
      </c>
      <c r="E382">
        <f>Fulltable[[#This Row],[Distance]]^5</f>
        <v>792.35167999999999</v>
      </c>
      <c r="F382" s="13" t="e">
        <f>IF(ISNUMBER(VLOOKUP(Fulltable[[#This Row],[Distance]], PBmetric[[Distance (km)]:[PB (hh:mm:ss)]], 6, FALSE)), VLOOKUP(Fulltable[[#This Row],[Distance]], PBmetric[[Distance (km)]:[PB (hh:mm:ss)]], 6, FALSE), NA())</f>
        <v>#N/A</v>
      </c>
      <c r="G382" s="13">
        <f ca="1">$Q$4+$P$4*Fulltable[[#This Row],[Distance]]+$O$4*Fulltable[[#This Row],[D^2]]+$N$4*Fulltable[[#This Row],[D^3]]</f>
        <v>1.1280180581657636E-2</v>
      </c>
      <c r="H382" s="13">
        <f ca="1">Fulltable[[#This Row],[Forecast]]*(1+AVERAGE(cform[faster (-ve) /
slower (+ve)]))</f>
        <v>1.1678617101417915E-2</v>
      </c>
      <c r="I382" s="13" t="e">
        <f>IF(ISNUMBER(VLOOKUP(Fulltable[[#This Row],[Distance]], Predict[[#All],[Distance (km)]:[Time on current form]], 2, FALSE)), VLOOKUP(Fulltable[[#This Row],[Distance]], Predict[[#All],[Distance (km)]:[Time on current form]], 2, FALSE), NA())</f>
        <v>#N/A</v>
      </c>
      <c r="J382" s="13" t="e">
        <f>IF(ISNUMBER(VLOOKUP(Fulltable[[#This Row],[Distance]], Predict[[#All],[Distance (km)]:[Time on current form]], 3, FALSE)), VLOOKUP(Fulltable[[#This Row],[Distance]], Predict[[#All],[Distance (km)]:[Time on current form]], 3, FALSE), NA())</f>
        <v>#N/A</v>
      </c>
    </row>
    <row r="383" spans="1:10" x14ac:dyDescent="0.25">
      <c r="A383" s="1">
        <v>3.81</v>
      </c>
      <c r="B383" s="2">
        <f>Fulltable[[#This Row],[Distance]]^2</f>
        <v>14.5161</v>
      </c>
      <c r="C383">
        <f>Fulltable[[#This Row],[Distance]]^3</f>
        <v>55.306341000000003</v>
      </c>
      <c r="D383">
        <f>Fulltable[[#This Row],[Distance]]^4</f>
        <v>210.71715921000001</v>
      </c>
      <c r="E383">
        <f>Fulltable[[#This Row],[Distance]]^5</f>
        <v>802.83237659010001</v>
      </c>
      <c r="F383" s="13" t="e">
        <f>IF(ISNUMBER(VLOOKUP(Fulltable[[#This Row],[Distance]], PBmetric[[Distance (km)]:[PB (hh:mm:ss)]], 6, FALSE)), VLOOKUP(Fulltable[[#This Row],[Distance]], PBmetric[[Distance (km)]:[PB (hh:mm:ss)]], 6, FALSE), NA())</f>
        <v>#N/A</v>
      </c>
      <c r="G383" s="13">
        <f ca="1">$Q$4+$P$4*Fulltable[[#This Row],[Distance]]+$O$4*Fulltable[[#This Row],[D^2]]+$N$4*Fulltable[[#This Row],[D^3]]</f>
        <v>1.1310563241945903E-2</v>
      </c>
      <c r="H383" s="13">
        <f ca="1">Fulltable[[#This Row],[Forecast]]*(1+AVERAGE(cform[faster (-ve) /
slower (+ve)]))</f>
        <v>1.1710072932595485E-2</v>
      </c>
      <c r="I383" s="13" t="e">
        <f>IF(ISNUMBER(VLOOKUP(Fulltable[[#This Row],[Distance]], Predict[[#All],[Distance (km)]:[Time on current form]], 2, FALSE)), VLOOKUP(Fulltable[[#This Row],[Distance]], Predict[[#All],[Distance (km)]:[Time on current form]], 2, FALSE), NA())</f>
        <v>#N/A</v>
      </c>
      <c r="J383" s="13" t="e">
        <f>IF(ISNUMBER(VLOOKUP(Fulltable[[#This Row],[Distance]], Predict[[#All],[Distance (km)]:[Time on current form]], 3, FALSE)), VLOOKUP(Fulltable[[#This Row],[Distance]], Predict[[#All],[Distance (km)]:[Time on current form]], 3, FALSE), NA())</f>
        <v>#N/A</v>
      </c>
    </row>
    <row r="384" spans="1:10" x14ac:dyDescent="0.25">
      <c r="A384" s="1">
        <v>3.82</v>
      </c>
      <c r="B384" s="2">
        <f>Fulltable[[#This Row],[Distance]]^2</f>
        <v>14.5924</v>
      </c>
      <c r="C384">
        <f>Fulltable[[#This Row],[Distance]]^3</f>
        <v>55.742967999999998</v>
      </c>
      <c r="D384">
        <f>Fulltable[[#This Row],[Distance]]^4</f>
        <v>212.93813775999999</v>
      </c>
      <c r="E384">
        <f>Fulltable[[#This Row],[Distance]]^5</f>
        <v>813.42368624319988</v>
      </c>
      <c r="F384" s="13" t="e">
        <f>IF(ISNUMBER(VLOOKUP(Fulltable[[#This Row],[Distance]], PBmetric[[Distance (km)]:[PB (hh:mm:ss)]], 6, FALSE)), VLOOKUP(Fulltable[[#This Row],[Distance]], PBmetric[[Distance (km)]:[PB (hh:mm:ss)]], 6, FALSE), NA())</f>
        <v>#N/A</v>
      </c>
      <c r="G384" s="13">
        <f ca="1">$Q$4+$P$4*Fulltable[[#This Row],[Distance]]+$O$4*Fulltable[[#This Row],[D^2]]+$N$4*Fulltable[[#This Row],[D^3]]</f>
        <v>1.134094956163453E-2</v>
      </c>
      <c r="H384" s="13">
        <f ca="1">Fulltable[[#This Row],[Forecast]]*(1+AVERAGE(cform[faster (-ve) /
slower (+ve)]))</f>
        <v>1.1741532552430099E-2</v>
      </c>
      <c r="I384" s="13" t="e">
        <f>IF(ISNUMBER(VLOOKUP(Fulltable[[#This Row],[Distance]], Predict[[#All],[Distance (km)]:[Time on current form]], 2, FALSE)), VLOOKUP(Fulltable[[#This Row],[Distance]], Predict[[#All],[Distance (km)]:[Time on current form]], 2, FALSE), NA())</f>
        <v>#N/A</v>
      </c>
      <c r="J384" s="13" t="e">
        <f>IF(ISNUMBER(VLOOKUP(Fulltable[[#This Row],[Distance]], Predict[[#All],[Distance (km)]:[Time on current form]], 3, FALSE)), VLOOKUP(Fulltable[[#This Row],[Distance]], Predict[[#All],[Distance (km)]:[Time on current form]], 3, FALSE), NA())</f>
        <v>#N/A</v>
      </c>
    </row>
    <row r="385" spans="1:10" x14ac:dyDescent="0.25">
      <c r="A385" s="1">
        <v>3.83</v>
      </c>
      <c r="B385" s="2">
        <f>Fulltable[[#This Row],[Distance]]^2</f>
        <v>14.668900000000001</v>
      </c>
      <c r="C385">
        <f>Fulltable[[#This Row],[Distance]]^3</f>
        <v>56.181887000000003</v>
      </c>
      <c r="D385">
        <f>Fulltable[[#This Row],[Distance]]^4</f>
        <v>215.17662721000002</v>
      </c>
      <c r="E385">
        <f>Fulltable[[#This Row],[Distance]]^5</f>
        <v>824.12648221430004</v>
      </c>
      <c r="F385" s="13" t="e">
        <f>IF(ISNUMBER(VLOOKUP(Fulltable[[#This Row],[Distance]], PBmetric[[Distance (km)]:[PB (hh:mm:ss)]], 6, FALSE)), VLOOKUP(Fulltable[[#This Row],[Distance]], PBmetric[[Distance (km)]:[PB (hh:mm:ss)]], 6, FALSE), NA())</f>
        <v>#N/A</v>
      </c>
      <c r="G385" s="13">
        <f ca="1">$Q$4+$P$4*Fulltable[[#This Row],[Distance]]+$O$4*Fulltable[[#This Row],[D^2]]+$N$4*Fulltable[[#This Row],[D^3]]</f>
        <v>1.1371339540688119E-2</v>
      </c>
      <c r="H385" s="13">
        <f ca="1">Fulltable[[#This Row],[Forecast]]*(1+AVERAGE(cform[faster (-ve) /
slower (+ve)]))</f>
        <v>1.1772995960885109E-2</v>
      </c>
      <c r="I385" s="13" t="e">
        <f>IF(ISNUMBER(VLOOKUP(Fulltable[[#This Row],[Distance]], Predict[[#All],[Distance (km)]:[Time on current form]], 2, FALSE)), VLOOKUP(Fulltable[[#This Row],[Distance]], Predict[[#All],[Distance (km)]:[Time on current form]], 2, FALSE), NA())</f>
        <v>#N/A</v>
      </c>
      <c r="J385" s="13" t="e">
        <f>IF(ISNUMBER(VLOOKUP(Fulltable[[#This Row],[Distance]], Predict[[#All],[Distance (km)]:[Time on current form]], 3, FALSE)), VLOOKUP(Fulltable[[#This Row],[Distance]], Predict[[#All],[Distance (km)]:[Time on current form]], 3, FALSE), NA())</f>
        <v>#N/A</v>
      </c>
    </row>
    <row r="386" spans="1:10" x14ac:dyDescent="0.25">
      <c r="A386" s="1">
        <v>3.84</v>
      </c>
      <c r="B386" s="2">
        <f>Fulltable[[#This Row],[Distance]]^2</f>
        <v>14.7456</v>
      </c>
      <c r="C386">
        <f>Fulltable[[#This Row],[Distance]]^3</f>
        <v>56.623103999999998</v>
      </c>
      <c r="D386">
        <f>Fulltable[[#This Row],[Distance]]^4</f>
        <v>217.43271935999999</v>
      </c>
      <c r="E386">
        <f>Fulltable[[#This Row],[Distance]]^5</f>
        <v>834.94164234239997</v>
      </c>
      <c r="F386" s="13" t="e">
        <f>IF(ISNUMBER(VLOOKUP(Fulltable[[#This Row],[Distance]], PBmetric[[Distance (km)]:[PB (hh:mm:ss)]], 6, FALSE)), VLOOKUP(Fulltable[[#This Row],[Distance]], PBmetric[[Distance (km)]:[PB (hh:mm:ss)]], 6, FALSE), NA())</f>
        <v>#N/A</v>
      </c>
      <c r="G386" s="13">
        <f ca="1">$Q$4+$P$4*Fulltable[[#This Row],[Distance]]+$O$4*Fulltable[[#This Row],[D^2]]+$N$4*Fulltable[[#This Row],[D^3]]</f>
        <v>1.1401733179071253E-2</v>
      </c>
      <c r="H386" s="13">
        <f ca="1">Fulltable[[#This Row],[Forecast]]*(1+AVERAGE(cform[faster (-ve) /
slower (+ve)]))</f>
        <v>1.1804463157923849E-2</v>
      </c>
      <c r="I386" s="13" t="e">
        <f>IF(ISNUMBER(VLOOKUP(Fulltable[[#This Row],[Distance]], Predict[[#All],[Distance (km)]:[Time on current form]], 2, FALSE)), VLOOKUP(Fulltable[[#This Row],[Distance]], Predict[[#All],[Distance (km)]:[Time on current form]], 2, FALSE), NA())</f>
        <v>#N/A</v>
      </c>
      <c r="J386" s="13" t="e">
        <f>IF(ISNUMBER(VLOOKUP(Fulltable[[#This Row],[Distance]], Predict[[#All],[Distance (km)]:[Time on current form]], 3, FALSE)), VLOOKUP(Fulltable[[#This Row],[Distance]], Predict[[#All],[Distance (km)]:[Time on current form]], 3, FALSE), NA())</f>
        <v>#N/A</v>
      </c>
    </row>
    <row r="387" spans="1:10" x14ac:dyDescent="0.25">
      <c r="A387" s="1">
        <v>3.85</v>
      </c>
      <c r="B387" s="2">
        <f>Fulltable[[#This Row],[Distance]]^2</f>
        <v>14.822500000000002</v>
      </c>
      <c r="C387">
        <f>Fulltable[[#This Row],[Distance]]^3</f>
        <v>57.066625000000009</v>
      </c>
      <c r="D387">
        <f>Fulltable[[#This Row],[Distance]]^4</f>
        <v>219.70650625000005</v>
      </c>
      <c r="E387">
        <f>Fulltable[[#This Row],[Distance]]^5</f>
        <v>845.87004906250024</v>
      </c>
      <c r="F387" s="13" t="e">
        <f>IF(ISNUMBER(VLOOKUP(Fulltable[[#This Row],[Distance]], PBmetric[[Distance (km)]:[PB (hh:mm:ss)]], 6, FALSE)), VLOOKUP(Fulltable[[#This Row],[Distance]], PBmetric[[Distance (km)]:[PB (hh:mm:ss)]], 6, FALSE), NA())</f>
        <v>#N/A</v>
      </c>
      <c r="G387" s="13">
        <f ca="1">$Q$4+$P$4*Fulltable[[#This Row],[Distance]]+$O$4*Fulltable[[#This Row],[D^2]]+$N$4*Fulltable[[#This Row],[D^3]]</f>
        <v>1.1432130476748547E-2</v>
      </c>
      <c r="H387" s="13">
        <f ca="1">Fulltable[[#This Row],[Forecast]]*(1+AVERAGE(cform[faster (-ve) /
slower (+ve)]))</f>
        <v>1.1835934143509683E-2</v>
      </c>
      <c r="I387" s="13" t="e">
        <f>IF(ISNUMBER(VLOOKUP(Fulltable[[#This Row],[Distance]], Predict[[#All],[Distance (km)]:[Time on current form]], 2, FALSE)), VLOOKUP(Fulltable[[#This Row],[Distance]], Predict[[#All],[Distance (km)]:[Time on current form]], 2, FALSE), NA())</f>
        <v>#N/A</v>
      </c>
      <c r="J387" s="13" t="e">
        <f>IF(ISNUMBER(VLOOKUP(Fulltable[[#This Row],[Distance]], Predict[[#All],[Distance (km)]:[Time on current form]], 3, FALSE)), VLOOKUP(Fulltable[[#This Row],[Distance]], Predict[[#All],[Distance (km)]:[Time on current form]], 3, FALSE), NA())</f>
        <v>#N/A</v>
      </c>
    </row>
    <row r="388" spans="1:10" x14ac:dyDescent="0.25">
      <c r="A388" s="1">
        <v>3.86</v>
      </c>
      <c r="B388" s="2">
        <f>Fulltable[[#This Row],[Distance]]^2</f>
        <v>14.8996</v>
      </c>
      <c r="C388">
        <f>Fulltable[[#This Row],[Distance]]^3</f>
        <v>57.512455999999993</v>
      </c>
      <c r="D388">
        <f>Fulltable[[#This Row],[Distance]]^4</f>
        <v>221.99808015999997</v>
      </c>
      <c r="E388">
        <f>Fulltable[[#This Row],[Distance]]^5</f>
        <v>856.91258941759986</v>
      </c>
      <c r="F388" s="13" t="e">
        <f>IF(ISNUMBER(VLOOKUP(Fulltable[[#This Row],[Distance]], PBmetric[[Distance (km)]:[PB (hh:mm:ss)]], 6, FALSE)), VLOOKUP(Fulltable[[#This Row],[Distance]], PBmetric[[Distance (km)]:[PB (hh:mm:ss)]], 6, FALSE), NA())</f>
        <v>#N/A</v>
      </c>
      <c r="G388" s="13">
        <f ca="1">$Q$4+$P$4*Fulltable[[#This Row],[Distance]]+$O$4*Fulltable[[#This Row],[D^2]]+$N$4*Fulltable[[#This Row],[D^3]]</f>
        <v>1.1462531433684583E-2</v>
      </c>
      <c r="H388" s="13">
        <f ca="1">Fulltable[[#This Row],[Forecast]]*(1+AVERAGE(cform[faster (-ve) /
slower (+ve)]))</f>
        <v>1.1867408917605939E-2</v>
      </c>
      <c r="I388" s="13" t="e">
        <f>IF(ISNUMBER(VLOOKUP(Fulltable[[#This Row],[Distance]], Predict[[#All],[Distance (km)]:[Time on current form]], 2, FALSE)), VLOOKUP(Fulltable[[#This Row],[Distance]], Predict[[#All],[Distance (km)]:[Time on current form]], 2, FALSE), NA())</f>
        <v>#N/A</v>
      </c>
      <c r="J388" s="13" t="e">
        <f>IF(ISNUMBER(VLOOKUP(Fulltable[[#This Row],[Distance]], Predict[[#All],[Distance (km)]:[Time on current form]], 3, FALSE)), VLOOKUP(Fulltable[[#This Row],[Distance]], Predict[[#All],[Distance (km)]:[Time on current form]], 3, FALSE), NA())</f>
        <v>#N/A</v>
      </c>
    </row>
    <row r="389" spans="1:10" x14ac:dyDescent="0.25">
      <c r="A389" s="1">
        <v>3.87</v>
      </c>
      <c r="B389" s="2">
        <f>Fulltable[[#This Row],[Distance]]^2</f>
        <v>14.976900000000001</v>
      </c>
      <c r="C389">
        <f>Fulltable[[#This Row],[Distance]]^3</f>
        <v>57.960603000000006</v>
      </c>
      <c r="D389">
        <f>Fulltable[[#This Row],[Distance]]^4</f>
        <v>224.30753361000001</v>
      </c>
      <c r="E389">
        <f>Fulltable[[#This Row],[Distance]]^5</f>
        <v>868.07015507070003</v>
      </c>
      <c r="F389" s="13" t="e">
        <f>IF(ISNUMBER(VLOOKUP(Fulltable[[#This Row],[Distance]], PBmetric[[Distance (km)]:[PB (hh:mm:ss)]], 6, FALSE)), VLOOKUP(Fulltable[[#This Row],[Distance]], PBmetric[[Distance (km)]:[PB (hh:mm:ss)]], 6, FALSE), NA())</f>
        <v>#N/A</v>
      </c>
      <c r="G389" s="13">
        <f ca="1">$Q$4+$P$4*Fulltable[[#This Row],[Distance]]+$O$4*Fulltable[[#This Row],[D^2]]+$N$4*Fulltable[[#This Row],[D^3]]</f>
        <v>1.1492936049843964E-2</v>
      </c>
      <c r="H389" s="13">
        <f ca="1">Fulltable[[#This Row],[Forecast]]*(1+AVERAGE(cform[faster (-ve) /
slower (+ve)]))</f>
        <v>1.1898887480175974E-2</v>
      </c>
      <c r="I389" s="13" t="e">
        <f>IF(ISNUMBER(VLOOKUP(Fulltable[[#This Row],[Distance]], Predict[[#All],[Distance (km)]:[Time on current form]], 2, FALSE)), VLOOKUP(Fulltable[[#This Row],[Distance]], Predict[[#All],[Distance (km)]:[Time on current form]], 2, FALSE), NA())</f>
        <v>#N/A</v>
      </c>
      <c r="J389" s="13" t="e">
        <f>IF(ISNUMBER(VLOOKUP(Fulltable[[#This Row],[Distance]], Predict[[#All],[Distance (km)]:[Time on current form]], 3, FALSE)), VLOOKUP(Fulltable[[#This Row],[Distance]], Predict[[#All],[Distance (km)]:[Time on current form]], 3, FALSE), NA())</f>
        <v>#N/A</v>
      </c>
    </row>
    <row r="390" spans="1:10" x14ac:dyDescent="0.25">
      <c r="A390" s="1">
        <v>3.88</v>
      </c>
      <c r="B390" s="2">
        <f>Fulltable[[#This Row],[Distance]]^2</f>
        <v>15.054399999999999</v>
      </c>
      <c r="C390">
        <f>Fulltable[[#This Row],[Distance]]^3</f>
        <v>58.411071999999997</v>
      </c>
      <c r="D390">
        <f>Fulltable[[#This Row],[Distance]]^4</f>
        <v>226.63495935999998</v>
      </c>
      <c r="E390">
        <f>Fulltable[[#This Row],[Distance]]^5</f>
        <v>879.3436423167999</v>
      </c>
      <c r="F390" s="13" t="e">
        <f>IF(ISNUMBER(VLOOKUP(Fulltable[[#This Row],[Distance]], PBmetric[[Distance (km)]:[PB (hh:mm:ss)]], 6, FALSE)), VLOOKUP(Fulltable[[#This Row],[Distance]], PBmetric[[Distance (km)]:[PB (hh:mm:ss)]], 6, FALSE), NA())</f>
        <v>#N/A</v>
      </c>
      <c r="G390" s="13">
        <f ca="1">$Q$4+$P$4*Fulltable[[#This Row],[Distance]]+$O$4*Fulltable[[#This Row],[D^2]]+$N$4*Fulltable[[#This Row],[D^3]]</f>
        <v>1.1523344325191287E-2</v>
      </c>
      <c r="H390" s="13">
        <f ca="1">Fulltable[[#This Row],[Forecast]]*(1+AVERAGE(cform[faster (-ve) /
slower (+ve)]))</f>
        <v>1.1930369831183131E-2</v>
      </c>
      <c r="I390" s="13" t="e">
        <f>IF(ISNUMBER(VLOOKUP(Fulltable[[#This Row],[Distance]], Predict[[#All],[Distance (km)]:[Time on current form]], 2, FALSE)), VLOOKUP(Fulltable[[#This Row],[Distance]], Predict[[#All],[Distance (km)]:[Time on current form]], 2, FALSE), NA())</f>
        <v>#N/A</v>
      </c>
      <c r="J390" s="13" t="e">
        <f>IF(ISNUMBER(VLOOKUP(Fulltable[[#This Row],[Distance]], Predict[[#All],[Distance (km)]:[Time on current form]], 3, FALSE)), VLOOKUP(Fulltable[[#This Row],[Distance]], Predict[[#All],[Distance (km)]:[Time on current form]], 3, FALSE), NA())</f>
        <v>#N/A</v>
      </c>
    </row>
    <row r="391" spans="1:10" x14ac:dyDescent="0.25">
      <c r="A391" s="1">
        <v>3.89</v>
      </c>
      <c r="B391" s="2">
        <f>Fulltable[[#This Row],[Distance]]^2</f>
        <v>15.132100000000001</v>
      </c>
      <c r="C391">
        <f>Fulltable[[#This Row],[Distance]]^3</f>
        <v>58.863869000000008</v>
      </c>
      <c r="D391">
        <f>Fulltable[[#This Row],[Distance]]^4</f>
        <v>228.98045041000003</v>
      </c>
      <c r="E391">
        <f>Fulltable[[#This Row],[Distance]]^5</f>
        <v>890.73395209490013</v>
      </c>
      <c r="F391" s="13" t="e">
        <f>IF(ISNUMBER(VLOOKUP(Fulltable[[#This Row],[Distance]], PBmetric[[Distance (km)]:[PB (hh:mm:ss)]], 6, FALSE)), VLOOKUP(Fulltable[[#This Row],[Distance]], PBmetric[[Distance (km)]:[PB (hh:mm:ss)]], 6, FALSE), NA())</f>
        <v>#N/A</v>
      </c>
      <c r="G391" s="13">
        <f ca="1">$Q$4+$P$4*Fulltable[[#This Row],[Distance]]+$O$4*Fulltable[[#This Row],[D^2]]+$N$4*Fulltable[[#This Row],[D^3]]</f>
        <v>1.1553756259691147E-2</v>
      </c>
      <c r="H391" s="13">
        <f ca="1">Fulltable[[#This Row],[Forecast]]*(1+AVERAGE(cform[faster (-ve) /
slower (+ve)]))</f>
        <v>1.1961855970590757E-2</v>
      </c>
      <c r="I391" s="13" t="e">
        <f>IF(ISNUMBER(VLOOKUP(Fulltable[[#This Row],[Distance]], Predict[[#All],[Distance (km)]:[Time on current form]], 2, FALSE)), VLOOKUP(Fulltable[[#This Row],[Distance]], Predict[[#All],[Distance (km)]:[Time on current form]], 2, FALSE), NA())</f>
        <v>#N/A</v>
      </c>
      <c r="J391" s="13" t="e">
        <f>IF(ISNUMBER(VLOOKUP(Fulltable[[#This Row],[Distance]], Predict[[#All],[Distance (km)]:[Time on current form]], 3, FALSE)), VLOOKUP(Fulltable[[#This Row],[Distance]], Predict[[#All],[Distance (km)]:[Time on current form]], 3, FALSE), NA())</f>
        <v>#N/A</v>
      </c>
    </row>
    <row r="392" spans="1:10" x14ac:dyDescent="0.25">
      <c r="A392" s="1">
        <v>3.9</v>
      </c>
      <c r="B392" s="2">
        <f>Fulltable[[#This Row],[Distance]]^2</f>
        <v>15.209999999999999</v>
      </c>
      <c r="C392">
        <f>Fulltable[[#This Row],[Distance]]^3</f>
        <v>59.318999999999996</v>
      </c>
      <c r="D392">
        <f>Fulltable[[#This Row],[Distance]]^4</f>
        <v>231.34409999999997</v>
      </c>
      <c r="E392">
        <f>Fulltable[[#This Row],[Distance]]^5</f>
        <v>902.24198999999987</v>
      </c>
      <c r="F392" s="13" t="e">
        <f>IF(ISNUMBER(VLOOKUP(Fulltable[[#This Row],[Distance]], PBmetric[[Distance (km)]:[PB (hh:mm:ss)]], 6, FALSE)), VLOOKUP(Fulltable[[#This Row],[Distance]], PBmetric[[Distance (km)]:[PB (hh:mm:ss)]], 6, FALSE), NA())</f>
        <v>#N/A</v>
      </c>
      <c r="G392" s="13">
        <f ca="1">$Q$4+$P$4*Fulltable[[#This Row],[Distance]]+$O$4*Fulltable[[#This Row],[D^2]]+$N$4*Fulltable[[#This Row],[D^3]]</f>
        <v>1.158417185330814E-2</v>
      </c>
      <c r="H392" s="13">
        <f ca="1">Fulltable[[#This Row],[Forecast]]*(1+AVERAGE(cform[faster (-ve) /
slower (+ve)]))</f>
        <v>1.1993345898362196E-2</v>
      </c>
      <c r="I392" s="13" t="e">
        <f>IF(ISNUMBER(VLOOKUP(Fulltable[[#This Row],[Distance]], Predict[[#All],[Distance (km)]:[Time on current form]], 2, FALSE)), VLOOKUP(Fulltable[[#This Row],[Distance]], Predict[[#All],[Distance (km)]:[Time on current form]], 2, FALSE), NA())</f>
        <v>#N/A</v>
      </c>
      <c r="J392" s="13" t="e">
        <f>IF(ISNUMBER(VLOOKUP(Fulltable[[#This Row],[Distance]], Predict[[#All],[Distance (km)]:[Time on current form]], 3, FALSE)), VLOOKUP(Fulltable[[#This Row],[Distance]], Predict[[#All],[Distance (km)]:[Time on current form]], 3, FALSE), NA())</f>
        <v>#N/A</v>
      </c>
    </row>
    <row r="393" spans="1:10" x14ac:dyDescent="0.25">
      <c r="A393" s="1">
        <v>3.91</v>
      </c>
      <c r="B393" s="2">
        <f>Fulltable[[#This Row],[Distance]]^2</f>
        <v>15.288100000000002</v>
      </c>
      <c r="C393">
        <f>Fulltable[[#This Row],[Distance]]^3</f>
        <v>59.776471000000008</v>
      </c>
      <c r="D393">
        <f>Fulltable[[#This Row],[Distance]]^4</f>
        <v>233.72600161000005</v>
      </c>
      <c r="E393">
        <f>Fulltable[[#This Row],[Distance]]^5</f>
        <v>913.8686662951003</v>
      </c>
      <c r="F393" s="13" t="e">
        <f>IF(ISNUMBER(VLOOKUP(Fulltable[[#This Row],[Distance]], PBmetric[[Distance (km)]:[PB (hh:mm:ss)]], 6, FALSE)), VLOOKUP(Fulltable[[#This Row],[Distance]], PBmetric[[Distance (km)]:[PB (hh:mm:ss)]], 6, FALSE), NA())</f>
        <v>#N/A</v>
      </c>
      <c r="G393" s="13">
        <f ca="1">$Q$4+$P$4*Fulltable[[#This Row],[Distance]]+$O$4*Fulltable[[#This Row],[D^2]]+$N$4*Fulltable[[#This Row],[D^3]]</f>
        <v>1.1614591106006865E-2</v>
      </c>
      <c r="H393" s="13">
        <f ca="1">Fulltable[[#This Row],[Forecast]]*(1+AVERAGE(cform[faster (-ve) /
slower (+ve)]))</f>
        <v>1.2024839614460797E-2</v>
      </c>
      <c r="I393" s="13" t="e">
        <f>IF(ISNUMBER(VLOOKUP(Fulltable[[#This Row],[Distance]], Predict[[#All],[Distance (km)]:[Time on current form]], 2, FALSE)), VLOOKUP(Fulltable[[#This Row],[Distance]], Predict[[#All],[Distance (km)]:[Time on current form]], 2, FALSE), NA())</f>
        <v>#N/A</v>
      </c>
      <c r="J393" s="13" t="e">
        <f>IF(ISNUMBER(VLOOKUP(Fulltable[[#This Row],[Distance]], Predict[[#All],[Distance (km)]:[Time on current form]], 3, FALSE)), VLOOKUP(Fulltable[[#This Row],[Distance]], Predict[[#All],[Distance (km)]:[Time on current form]], 3, FALSE), NA())</f>
        <v>#N/A</v>
      </c>
    </row>
    <row r="394" spans="1:10" x14ac:dyDescent="0.25">
      <c r="A394" s="1">
        <v>3.92</v>
      </c>
      <c r="B394" s="2">
        <f>Fulltable[[#This Row],[Distance]]^2</f>
        <v>15.366399999999999</v>
      </c>
      <c r="C394">
        <f>Fulltable[[#This Row],[Distance]]^3</f>
        <v>60.236287999999995</v>
      </c>
      <c r="D394">
        <f>Fulltable[[#This Row],[Distance]]^4</f>
        <v>236.12624895999997</v>
      </c>
      <c r="E394">
        <f>Fulltable[[#This Row],[Distance]]^5</f>
        <v>925.61489592319981</v>
      </c>
      <c r="F394" s="13" t="e">
        <f>IF(ISNUMBER(VLOOKUP(Fulltable[[#This Row],[Distance]], PBmetric[[Distance (km)]:[PB (hh:mm:ss)]], 6, FALSE)), VLOOKUP(Fulltable[[#This Row],[Distance]], PBmetric[[Distance (km)]:[PB (hh:mm:ss)]], 6, FALSE), NA())</f>
        <v>#N/A</v>
      </c>
      <c r="G394" s="13">
        <f ca="1">$Q$4+$P$4*Fulltable[[#This Row],[Distance]]+$O$4*Fulltable[[#This Row],[D^2]]+$N$4*Fulltable[[#This Row],[D^3]]</f>
        <v>1.1645014017751918E-2</v>
      </c>
      <c r="H394" s="13">
        <f ca="1">Fulltable[[#This Row],[Forecast]]*(1+AVERAGE(cform[faster (-ve) /
slower (+ve)]))</f>
        <v>1.2056337118849908E-2</v>
      </c>
      <c r="I394" s="13" t="e">
        <f>IF(ISNUMBER(VLOOKUP(Fulltable[[#This Row],[Distance]], Predict[[#All],[Distance (km)]:[Time on current form]], 2, FALSE)), VLOOKUP(Fulltable[[#This Row],[Distance]], Predict[[#All],[Distance (km)]:[Time on current form]], 2, FALSE), NA())</f>
        <v>#N/A</v>
      </c>
      <c r="J394" s="13" t="e">
        <f>IF(ISNUMBER(VLOOKUP(Fulltable[[#This Row],[Distance]], Predict[[#All],[Distance (km)]:[Time on current form]], 3, FALSE)), VLOOKUP(Fulltable[[#This Row],[Distance]], Predict[[#All],[Distance (km)]:[Time on current form]], 3, FALSE), NA())</f>
        <v>#N/A</v>
      </c>
    </row>
    <row r="395" spans="1:10" x14ac:dyDescent="0.25">
      <c r="A395" s="1">
        <v>3.93</v>
      </c>
      <c r="B395" s="2">
        <f>Fulltable[[#This Row],[Distance]]^2</f>
        <v>15.444900000000001</v>
      </c>
      <c r="C395">
        <f>Fulltable[[#This Row],[Distance]]^3</f>
        <v>60.698457000000005</v>
      </c>
      <c r="D395">
        <f>Fulltable[[#This Row],[Distance]]^4</f>
        <v>238.54493601000001</v>
      </c>
      <c r="E395">
        <f>Fulltable[[#This Row],[Distance]]^5</f>
        <v>937.48159851930006</v>
      </c>
      <c r="F395" s="13" t="e">
        <f>IF(ISNUMBER(VLOOKUP(Fulltable[[#This Row],[Distance]], PBmetric[[Distance (km)]:[PB (hh:mm:ss)]], 6, FALSE)), VLOOKUP(Fulltable[[#This Row],[Distance]], PBmetric[[Distance (km)]:[PB (hh:mm:ss)]], 6, FALSE), NA())</f>
        <v>#N/A</v>
      </c>
      <c r="G395" s="13">
        <f ca="1">$Q$4+$P$4*Fulltable[[#This Row],[Distance]]+$O$4*Fulltable[[#This Row],[D^2]]+$N$4*Fulltable[[#This Row],[D^3]]</f>
        <v>1.1675440588507896E-2</v>
      </c>
      <c r="H395" s="13">
        <f ca="1">Fulltable[[#This Row],[Forecast]]*(1+AVERAGE(cform[faster (-ve) /
slower (+ve)]))</f>
        <v>1.2087838411492869E-2</v>
      </c>
      <c r="I395" s="13" t="e">
        <f>IF(ISNUMBER(VLOOKUP(Fulltable[[#This Row],[Distance]], Predict[[#All],[Distance (km)]:[Time on current form]], 2, FALSE)), VLOOKUP(Fulltable[[#This Row],[Distance]], Predict[[#All],[Distance (km)]:[Time on current form]], 2, FALSE), NA())</f>
        <v>#N/A</v>
      </c>
      <c r="J395" s="13" t="e">
        <f>IF(ISNUMBER(VLOOKUP(Fulltable[[#This Row],[Distance]], Predict[[#All],[Distance (km)]:[Time on current form]], 3, FALSE)), VLOOKUP(Fulltable[[#This Row],[Distance]], Predict[[#All],[Distance (km)]:[Time on current form]], 3, FALSE), NA())</f>
        <v>#N/A</v>
      </c>
    </row>
    <row r="396" spans="1:10" x14ac:dyDescent="0.25">
      <c r="A396" s="1">
        <v>3.94</v>
      </c>
      <c r="B396" s="2">
        <f>Fulltable[[#This Row],[Distance]]^2</f>
        <v>15.5236</v>
      </c>
      <c r="C396">
        <f>Fulltable[[#This Row],[Distance]]^3</f>
        <v>61.162984000000002</v>
      </c>
      <c r="D396">
        <f>Fulltable[[#This Row],[Distance]]^4</f>
        <v>240.98215696</v>
      </c>
      <c r="E396">
        <f>Fulltable[[#This Row],[Distance]]^5</f>
        <v>949.46969842240003</v>
      </c>
      <c r="F396" s="13" t="e">
        <f>IF(ISNUMBER(VLOOKUP(Fulltable[[#This Row],[Distance]], PBmetric[[Distance (km)]:[PB (hh:mm:ss)]], 6, FALSE)), VLOOKUP(Fulltable[[#This Row],[Distance]], PBmetric[[Distance (km)]:[PB (hh:mm:ss)]], 6, FALSE), NA())</f>
        <v>#N/A</v>
      </c>
      <c r="G396" s="13">
        <f ca="1">$Q$4+$P$4*Fulltable[[#This Row],[Distance]]+$O$4*Fulltable[[#This Row],[D^2]]+$N$4*Fulltable[[#This Row],[D^3]]</f>
        <v>1.1705870818239391E-2</v>
      </c>
      <c r="H396" s="13">
        <f ca="1">Fulltable[[#This Row],[Forecast]]*(1+AVERAGE(cform[faster (-ve) /
slower (+ve)]))</f>
        <v>1.2119343492353028E-2</v>
      </c>
      <c r="I396" s="13" t="e">
        <f>IF(ISNUMBER(VLOOKUP(Fulltable[[#This Row],[Distance]], Predict[[#All],[Distance (km)]:[Time on current form]], 2, FALSE)), VLOOKUP(Fulltable[[#This Row],[Distance]], Predict[[#All],[Distance (km)]:[Time on current form]], 2, FALSE), NA())</f>
        <v>#N/A</v>
      </c>
      <c r="J396" s="13" t="e">
        <f>IF(ISNUMBER(VLOOKUP(Fulltable[[#This Row],[Distance]], Predict[[#All],[Distance (km)]:[Time on current form]], 3, FALSE)), VLOOKUP(Fulltable[[#This Row],[Distance]], Predict[[#All],[Distance (km)]:[Time on current form]], 3, FALSE), NA())</f>
        <v>#N/A</v>
      </c>
    </row>
    <row r="397" spans="1:10" x14ac:dyDescent="0.25">
      <c r="A397" s="1">
        <v>3.95</v>
      </c>
      <c r="B397" s="2">
        <f>Fulltable[[#This Row],[Distance]]^2</f>
        <v>15.602500000000001</v>
      </c>
      <c r="C397">
        <f>Fulltable[[#This Row],[Distance]]^3</f>
        <v>61.629875000000006</v>
      </c>
      <c r="D397">
        <f>Fulltable[[#This Row],[Distance]]^4</f>
        <v>243.43800625000003</v>
      </c>
      <c r="E397">
        <f>Fulltable[[#This Row],[Distance]]^5</f>
        <v>961.58012468750019</v>
      </c>
      <c r="F397" s="13" t="e">
        <f>IF(ISNUMBER(VLOOKUP(Fulltable[[#This Row],[Distance]], PBmetric[[Distance (km)]:[PB (hh:mm:ss)]], 6, FALSE)), VLOOKUP(Fulltable[[#This Row],[Distance]], PBmetric[[Distance (km)]:[PB (hh:mm:ss)]], 6, FALSE), NA())</f>
        <v>#N/A</v>
      </c>
      <c r="G397" s="13">
        <f ca="1">$Q$4+$P$4*Fulltable[[#This Row],[Distance]]+$O$4*Fulltable[[#This Row],[D^2]]+$N$4*Fulltable[[#This Row],[D^3]]</f>
        <v>1.1736304706911008E-2</v>
      </c>
      <c r="H397" s="13">
        <f ca="1">Fulltable[[#This Row],[Forecast]]*(1+AVERAGE(cform[faster (-ve) /
slower (+ve)]))</f>
        <v>1.2150852361393736E-2</v>
      </c>
      <c r="I397" s="13" t="e">
        <f>IF(ISNUMBER(VLOOKUP(Fulltable[[#This Row],[Distance]], Predict[[#All],[Distance (km)]:[Time on current form]], 2, FALSE)), VLOOKUP(Fulltable[[#This Row],[Distance]], Predict[[#All],[Distance (km)]:[Time on current form]], 2, FALSE), NA())</f>
        <v>#N/A</v>
      </c>
      <c r="J397" s="13" t="e">
        <f>IF(ISNUMBER(VLOOKUP(Fulltable[[#This Row],[Distance]], Predict[[#All],[Distance (km)]:[Time on current form]], 3, FALSE)), VLOOKUP(Fulltable[[#This Row],[Distance]], Predict[[#All],[Distance (km)]:[Time on current form]], 3, FALSE), NA())</f>
        <v>#N/A</v>
      </c>
    </row>
    <row r="398" spans="1:10" x14ac:dyDescent="0.25">
      <c r="A398" s="1">
        <v>3.96</v>
      </c>
      <c r="B398" s="2">
        <f>Fulltable[[#This Row],[Distance]]^2</f>
        <v>15.6816</v>
      </c>
      <c r="C398">
        <f>Fulltable[[#This Row],[Distance]]^3</f>
        <v>62.099135999999994</v>
      </c>
      <c r="D398">
        <f>Fulltable[[#This Row],[Distance]]^4</f>
        <v>245.91257855999999</v>
      </c>
      <c r="E398">
        <f>Fulltable[[#This Row],[Distance]]^5</f>
        <v>973.81381109759991</v>
      </c>
      <c r="F398" s="13" t="e">
        <f>IF(ISNUMBER(VLOOKUP(Fulltable[[#This Row],[Distance]], PBmetric[[Distance (km)]:[PB (hh:mm:ss)]], 6, FALSE)), VLOOKUP(Fulltable[[#This Row],[Distance]], PBmetric[[Distance (km)]:[PB (hh:mm:ss)]], 6, FALSE), NA())</f>
        <v>#N/A</v>
      </c>
      <c r="G398" s="13">
        <f ca="1">$Q$4+$P$4*Fulltable[[#This Row],[Distance]]+$O$4*Fulltable[[#This Row],[D^2]]+$N$4*Fulltable[[#This Row],[D^3]]</f>
        <v>1.1766742254487339E-2</v>
      </c>
      <c r="H398" s="13">
        <f ca="1">Fulltable[[#This Row],[Forecast]]*(1+AVERAGE(cform[faster (-ve) /
slower (+ve)]))</f>
        <v>1.2182365018578337E-2</v>
      </c>
      <c r="I398" s="13" t="e">
        <f>IF(ISNUMBER(VLOOKUP(Fulltable[[#This Row],[Distance]], Predict[[#All],[Distance (km)]:[Time on current form]], 2, FALSE)), VLOOKUP(Fulltable[[#This Row],[Distance]], Predict[[#All],[Distance (km)]:[Time on current form]], 2, FALSE), NA())</f>
        <v>#N/A</v>
      </c>
      <c r="J398" s="13" t="e">
        <f>IF(ISNUMBER(VLOOKUP(Fulltable[[#This Row],[Distance]], Predict[[#All],[Distance (km)]:[Time on current form]], 3, FALSE)), VLOOKUP(Fulltable[[#This Row],[Distance]], Predict[[#All],[Distance (km)]:[Time on current form]], 3, FALSE), NA())</f>
        <v>#N/A</v>
      </c>
    </row>
    <row r="399" spans="1:10" x14ac:dyDescent="0.25">
      <c r="A399" s="1">
        <v>3.97</v>
      </c>
      <c r="B399" s="2">
        <f>Fulltable[[#This Row],[Distance]]^2</f>
        <v>15.760900000000001</v>
      </c>
      <c r="C399">
        <f>Fulltable[[#This Row],[Distance]]^3</f>
        <v>62.57077300000001</v>
      </c>
      <c r="D399">
        <f>Fulltable[[#This Row],[Distance]]^4</f>
        <v>248.40596881000005</v>
      </c>
      <c r="E399">
        <f>Fulltable[[#This Row],[Distance]]^5</f>
        <v>986.17169617570028</v>
      </c>
      <c r="F399" s="13" t="e">
        <f>IF(ISNUMBER(VLOOKUP(Fulltable[[#This Row],[Distance]], PBmetric[[Distance (km)]:[PB (hh:mm:ss)]], 6, FALSE)), VLOOKUP(Fulltable[[#This Row],[Distance]], PBmetric[[Distance (km)]:[PB (hh:mm:ss)]], 6, FALSE), NA())</f>
        <v>#N/A</v>
      </c>
      <c r="G399" s="13">
        <f ca="1">$Q$4+$P$4*Fulltable[[#This Row],[Distance]]+$O$4*Fulltable[[#This Row],[D^2]]+$N$4*Fulltable[[#This Row],[D^3]]</f>
        <v>1.179718346093298E-2</v>
      </c>
      <c r="H399" s="13">
        <f ca="1">Fulltable[[#This Row],[Forecast]]*(1+AVERAGE(cform[faster (-ve) /
slower (+ve)]))</f>
        <v>1.2213881463870174E-2</v>
      </c>
      <c r="I399" s="13" t="e">
        <f>IF(ISNUMBER(VLOOKUP(Fulltable[[#This Row],[Distance]], Predict[[#All],[Distance (km)]:[Time on current form]], 2, FALSE)), VLOOKUP(Fulltable[[#This Row],[Distance]], Predict[[#All],[Distance (km)]:[Time on current form]], 2, FALSE), NA())</f>
        <v>#N/A</v>
      </c>
      <c r="J399" s="13" t="e">
        <f>IF(ISNUMBER(VLOOKUP(Fulltable[[#This Row],[Distance]], Predict[[#All],[Distance (km)]:[Time on current form]], 3, FALSE)), VLOOKUP(Fulltable[[#This Row],[Distance]], Predict[[#All],[Distance (km)]:[Time on current form]], 3, FALSE), NA())</f>
        <v>#N/A</v>
      </c>
    </row>
    <row r="400" spans="1:10" x14ac:dyDescent="0.25">
      <c r="A400" s="1">
        <v>3.98</v>
      </c>
      <c r="B400" s="2">
        <f>Fulltable[[#This Row],[Distance]]^2</f>
        <v>15.840400000000001</v>
      </c>
      <c r="C400">
        <f>Fulltable[[#This Row],[Distance]]^3</f>
        <v>63.044792000000001</v>
      </c>
      <c r="D400">
        <f>Fulltable[[#This Row],[Distance]]^4</f>
        <v>250.91827216000001</v>
      </c>
      <c r="E400">
        <f>Fulltable[[#This Row],[Distance]]^5</f>
        <v>998.65472319680009</v>
      </c>
      <c r="F400" s="13" t="e">
        <f>IF(ISNUMBER(VLOOKUP(Fulltable[[#This Row],[Distance]], PBmetric[[Distance (km)]:[PB (hh:mm:ss)]], 6, FALSE)), VLOOKUP(Fulltable[[#This Row],[Distance]], PBmetric[[Distance (km)]:[PB (hh:mm:ss)]], 6, FALSE), NA())</f>
        <v>#N/A</v>
      </c>
      <c r="G400" s="13">
        <f ca="1">$Q$4+$P$4*Fulltable[[#This Row],[Distance]]+$O$4*Fulltable[[#This Row],[D^2]]+$N$4*Fulltable[[#This Row],[D^3]]</f>
        <v>1.1827628326212531E-2</v>
      </c>
      <c r="H400" s="13">
        <f ca="1">Fulltable[[#This Row],[Forecast]]*(1+AVERAGE(cform[faster (-ve) /
slower (+ve)]))</f>
        <v>1.2245401697232598E-2</v>
      </c>
      <c r="I400" s="13" t="e">
        <f>IF(ISNUMBER(VLOOKUP(Fulltable[[#This Row],[Distance]], Predict[[#All],[Distance (km)]:[Time on current form]], 2, FALSE)), VLOOKUP(Fulltable[[#This Row],[Distance]], Predict[[#All],[Distance (km)]:[Time on current form]], 2, FALSE), NA())</f>
        <v>#N/A</v>
      </c>
      <c r="J400" s="13" t="e">
        <f>IF(ISNUMBER(VLOOKUP(Fulltable[[#This Row],[Distance]], Predict[[#All],[Distance (km)]:[Time on current form]], 3, FALSE)), VLOOKUP(Fulltable[[#This Row],[Distance]], Predict[[#All],[Distance (km)]:[Time on current form]], 3, FALSE), NA())</f>
        <v>#N/A</v>
      </c>
    </row>
    <row r="401" spans="1:10" x14ac:dyDescent="0.25">
      <c r="A401" s="1">
        <v>3.99</v>
      </c>
      <c r="B401" s="2">
        <f>Fulltable[[#This Row],[Distance]]^2</f>
        <v>15.920100000000001</v>
      </c>
      <c r="C401">
        <f>Fulltable[[#This Row],[Distance]]^3</f>
        <v>63.52119900000001</v>
      </c>
      <c r="D401">
        <f>Fulltable[[#This Row],[Distance]]^4</f>
        <v>253.44958401000005</v>
      </c>
      <c r="E401">
        <f>Fulltable[[#This Row],[Distance]]^5</f>
        <v>1011.2638401999003</v>
      </c>
      <c r="F401" s="13" t="e">
        <f>IF(ISNUMBER(VLOOKUP(Fulltable[[#This Row],[Distance]], PBmetric[[Distance (km)]:[PB (hh:mm:ss)]], 6, FALSE)), VLOOKUP(Fulltable[[#This Row],[Distance]], PBmetric[[Distance (km)]:[PB (hh:mm:ss)]], 6, FALSE), NA())</f>
        <v>#N/A</v>
      </c>
      <c r="G401" s="13">
        <f ca="1">$Q$4+$P$4*Fulltable[[#This Row],[Distance]]+$O$4*Fulltable[[#This Row],[D^2]]+$N$4*Fulltable[[#This Row],[D^3]]</f>
        <v>1.1858076850290581E-2</v>
      </c>
      <c r="H401" s="13">
        <f ca="1">Fulltable[[#This Row],[Forecast]]*(1+AVERAGE(cform[faster (-ve) /
slower (+ve)]))</f>
        <v>1.2276925718628947E-2</v>
      </c>
      <c r="I401" s="13" t="e">
        <f>IF(ISNUMBER(VLOOKUP(Fulltable[[#This Row],[Distance]], Predict[[#All],[Distance (km)]:[Time on current form]], 2, FALSE)), VLOOKUP(Fulltable[[#This Row],[Distance]], Predict[[#All],[Distance (km)]:[Time on current form]], 2, FALSE), NA())</f>
        <v>#N/A</v>
      </c>
      <c r="J401" s="13" t="e">
        <f>IF(ISNUMBER(VLOOKUP(Fulltable[[#This Row],[Distance]], Predict[[#All],[Distance (km)]:[Time on current form]], 3, FALSE)), VLOOKUP(Fulltable[[#This Row],[Distance]], Predict[[#All],[Distance (km)]:[Time on current form]], 3, FALSE), NA())</f>
        <v>#N/A</v>
      </c>
    </row>
    <row r="402" spans="1:10" x14ac:dyDescent="0.25">
      <c r="A402" s="1">
        <v>4</v>
      </c>
      <c r="B402" s="2">
        <f>Fulltable[[#This Row],[Distance]]^2</f>
        <v>16</v>
      </c>
      <c r="C402">
        <f>Fulltable[[#This Row],[Distance]]^3</f>
        <v>64</v>
      </c>
      <c r="D402">
        <f>Fulltable[[#This Row],[Distance]]^4</f>
        <v>256</v>
      </c>
      <c r="E402">
        <f>Fulltable[[#This Row],[Distance]]^5</f>
        <v>1024</v>
      </c>
      <c r="F402" s="13" t="e">
        <f>IF(ISNUMBER(VLOOKUP(Fulltable[[#This Row],[Distance]], PBmetric[[Distance (km)]:[PB (hh:mm:ss)]], 6, FALSE)), VLOOKUP(Fulltable[[#This Row],[Distance]], PBmetric[[Distance (km)]:[PB (hh:mm:ss)]], 6, FALSE), NA())</f>
        <v>#N/A</v>
      </c>
      <c r="G402" s="13">
        <f ca="1">$Q$4+$P$4*Fulltable[[#This Row],[Distance]]+$O$4*Fulltable[[#This Row],[D^2]]+$N$4*Fulltable[[#This Row],[D^3]]</f>
        <v>1.1888529033131735E-2</v>
      </c>
      <c r="H402" s="13">
        <f ca="1">Fulltable[[#This Row],[Forecast]]*(1+AVERAGE(cform[faster (-ve) /
slower (+ve)]))</f>
        <v>1.2308453528022574E-2</v>
      </c>
      <c r="I402" s="13" t="e">
        <f>IF(ISNUMBER(VLOOKUP(Fulltable[[#This Row],[Distance]], Predict[[#All],[Distance (km)]:[Time on current form]], 2, FALSE)), VLOOKUP(Fulltable[[#This Row],[Distance]], Predict[[#All],[Distance (km)]:[Time on current form]], 2, FALSE), NA())</f>
        <v>#N/A</v>
      </c>
      <c r="J402" s="13" t="e">
        <f>IF(ISNUMBER(VLOOKUP(Fulltable[[#This Row],[Distance]], Predict[[#All],[Distance (km)]:[Time on current form]], 3, FALSE)), VLOOKUP(Fulltable[[#This Row],[Distance]], Predict[[#All],[Distance (km)]:[Time on current form]], 3, FALSE), NA())</f>
        <v>#N/A</v>
      </c>
    </row>
    <row r="403" spans="1:10" x14ac:dyDescent="0.25">
      <c r="A403" s="1">
        <v>4.01</v>
      </c>
      <c r="B403" s="2">
        <f>Fulltable[[#This Row],[Distance]]^2</f>
        <v>16.080099999999998</v>
      </c>
      <c r="C403">
        <f>Fulltable[[#This Row],[Distance]]^3</f>
        <v>64.481200999999984</v>
      </c>
      <c r="D403">
        <f>Fulltable[[#This Row],[Distance]]^4</f>
        <v>258.56961600999995</v>
      </c>
      <c r="E403">
        <f>Fulltable[[#This Row],[Distance]]^5</f>
        <v>1036.8641602000998</v>
      </c>
      <c r="F403" s="13" t="e">
        <f>IF(ISNUMBER(VLOOKUP(Fulltable[[#This Row],[Distance]], PBmetric[[Distance (km)]:[PB (hh:mm:ss)]], 6, FALSE)), VLOOKUP(Fulltable[[#This Row],[Distance]], PBmetric[[Distance (km)]:[PB (hh:mm:ss)]], 6, FALSE), NA())</f>
        <v>#N/A</v>
      </c>
      <c r="G403" s="13">
        <f ca="1">$Q$4+$P$4*Fulltable[[#This Row],[Distance]]+$O$4*Fulltable[[#This Row],[D^2]]+$N$4*Fulltable[[#This Row],[D^3]]</f>
        <v>1.1918984874700587E-2</v>
      </c>
      <c r="H403" s="13">
        <f ca="1">Fulltable[[#This Row],[Forecast]]*(1+AVERAGE(cform[faster (-ve) /
slower (+ve)]))</f>
        <v>1.2339985125376825E-2</v>
      </c>
      <c r="I403" s="13" t="e">
        <f>IF(ISNUMBER(VLOOKUP(Fulltable[[#This Row],[Distance]], Predict[[#All],[Distance (km)]:[Time on current form]], 2, FALSE)), VLOOKUP(Fulltable[[#This Row],[Distance]], Predict[[#All],[Distance (km)]:[Time on current form]], 2, FALSE), NA())</f>
        <v>#N/A</v>
      </c>
      <c r="J403" s="13" t="e">
        <f>IF(ISNUMBER(VLOOKUP(Fulltable[[#This Row],[Distance]], Predict[[#All],[Distance (km)]:[Time on current form]], 3, FALSE)), VLOOKUP(Fulltable[[#This Row],[Distance]], Predict[[#All],[Distance (km)]:[Time on current form]], 3, FALSE), NA())</f>
        <v>#N/A</v>
      </c>
    </row>
    <row r="404" spans="1:10" x14ac:dyDescent="0.25">
      <c r="A404" s="1">
        <v>4.0199999999999996</v>
      </c>
      <c r="B404" s="2">
        <f>Fulltable[[#This Row],[Distance]]^2</f>
        <v>16.160399999999996</v>
      </c>
      <c r="C404">
        <f>Fulltable[[#This Row],[Distance]]^3</f>
        <v>64.964807999999977</v>
      </c>
      <c r="D404">
        <f>Fulltable[[#This Row],[Distance]]^4</f>
        <v>261.15852815999983</v>
      </c>
      <c r="E404">
        <f>Fulltable[[#This Row],[Distance]]^5</f>
        <v>1049.8572832031991</v>
      </c>
      <c r="F404" s="13" t="e">
        <f>IF(ISNUMBER(VLOOKUP(Fulltable[[#This Row],[Distance]], PBmetric[[Distance (km)]:[PB (hh:mm:ss)]], 6, FALSE)), VLOOKUP(Fulltable[[#This Row],[Distance]], PBmetric[[Distance (km)]:[PB (hh:mm:ss)]], 6, FALSE), NA())</f>
        <v>#N/A</v>
      </c>
      <c r="G404" s="13">
        <f ca="1">$Q$4+$P$4*Fulltable[[#This Row],[Distance]]+$O$4*Fulltable[[#This Row],[D^2]]+$N$4*Fulltable[[#This Row],[D^3]]</f>
        <v>1.1949444374961732E-2</v>
      </c>
      <c r="H404" s="13">
        <f ca="1">Fulltable[[#This Row],[Forecast]]*(1+AVERAGE(cform[faster (-ve) /
slower (+ve)]))</f>
        <v>1.2371520510655043E-2</v>
      </c>
      <c r="I404" s="13" t="e">
        <f>IF(ISNUMBER(VLOOKUP(Fulltable[[#This Row],[Distance]], Predict[[#All],[Distance (km)]:[Time on current form]], 2, FALSE)), VLOOKUP(Fulltable[[#This Row],[Distance]], Predict[[#All],[Distance (km)]:[Time on current form]], 2, FALSE), NA())</f>
        <v>#N/A</v>
      </c>
      <c r="J404" s="13" t="e">
        <f>IF(ISNUMBER(VLOOKUP(Fulltable[[#This Row],[Distance]], Predict[[#All],[Distance (km)]:[Time on current form]], 3, FALSE)), VLOOKUP(Fulltable[[#This Row],[Distance]], Predict[[#All],[Distance (km)]:[Time on current form]], 3, FALSE), NA())</f>
        <v>#N/A</v>
      </c>
    </row>
    <row r="405" spans="1:10" x14ac:dyDescent="0.25">
      <c r="A405" s="1">
        <v>4.03</v>
      </c>
      <c r="B405" s="2">
        <f>Fulltable[[#This Row],[Distance]]^2</f>
        <v>16.240900000000003</v>
      </c>
      <c r="C405">
        <f>Fulltable[[#This Row],[Distance]]^3</f>
        <v>65.450827000000018</v>
      </c>
      <c r="D405">
        <f>Fulltable[[#This Row],[Distance]]^4</f>
        <v>263.7668328100001</v>
      </c>
      <c r="E405">
        <f>Fulltable[[#This Row],[Distance]]^5</f>
        <v>1062.9803362243003</v>
      </c>
      <c r="F405" s="13" t="e">
        <f>IF(ISNUMBER(VLOOKUP(Fulltable[[#This Row],[Distance]], PBmetric[[Distance (km)]:[PB (hh:mm:ss)]], 6, FALSE)), VLOOKUP(Fulltable[[#This Row],[Distance]], PBmetric[[Distance (km)]:[PB (hh:mm:ss)]], 6, FALSE), NA())</f>
        <v>#N/A</v>
      </c>
      <c r="G405" s="13">
        <f ca="1">$Q$4+$P$4*Fulltable[[#This Row],[Distance]]+$O$4*Fulltable[[#This Row],[D^2]]+$N$4*Fulltable[[#This Row],[D^3]]</f>
        <v>1.1979907533879772E-2</v>
      </c>
      <c r="H405" s="13">
        <f ca="1">Fulltable[[#This Row],[Forecast]]*(1+AVERAGE(cform[faster (-ve) /
slower (+ve)]))</f>
        <v>1.2403059683820581E-2</v>
      </c>
      <c r="I405" s="13" t="e">
        <f>IF(ISNUMBER(VLOOKUP(Fulltable[[#This Row],[Distance]], Predict[[#All],[Distance (km)]:[Time on current form]], 2, FALSE)), VLOOKUP(Fulltable[[#This Row],[Distance]], Predict[[#All],[Distance (km)]:[Time on current form]], 2, FALSE), NA())</f>
        <v>#N/A</v>
      </c>
      <c r="J405" s="13" t="e">
        <f>IF(ISNUMBER(VLOOKUP(Fulltable[[#This Row],[Distance]], Predict[[#All],[Distance (km)]:[Time on current form]], 3, FALSE)), VLOOKUP(Fulltable[[#This Row],[Distance]], Predict[[#All],[Distance (km)]:[Time on current form]], 3, FALSE), NA())</f>
        <v>#N/A</v>
      </c>
    </row>
    <row r="406" spans="1:10" x14ac:dyDescent="0.25">
      <c r="A406" s="1">
        <v>4.04</v>
      </c>
      <c r="B406" s="2">
        <f>Fulltable[[#This Row],[Distance]]^2</f>
        <v>16.3216</v>
      </c>
      <c r="C406">
        <f>Fulltable[[#This Row],[Distance]]^3</f>
        <v>65.939263999999994</v>
      </c>
      <c r="D406">
        <f>Fulltable[[#This Row],[Distance]]^4</f>
        <v>266.39462656000001</v>
      </c>
      <c r="E406">
        <f>Fulltable[[#This Row],[Distance]]^5</f>
        <v>1076.2342913023999</v>
      </c>
      <c r="F406" s="13" t="e">
        <f>IF(ISNUMBER(VLOOKUP(Fulltable[[#This Row],[Distance]], PBmetric[[Distance (km)]:[PB (hh:mm:ss)]], 6, FALSE)), VLOOKUP(Fulltable[[#This Row],[Distance]], PBmetric[[Distance (km)]:[PB (hh:mm:ss)]], 6, FALSE), NA())</f>
        <v>#N/A</v>
      </c>
      <c r="G406" s="13">
        <f ca="1">$Q$4+$P$4*Fulltable[[#This Row],[Distance]]+$O$4*Fulltable[[#This Row],[D^2]]+$N$4*Fulltable[[#This Row],[D^3]]</f>
        <v>1.2010374351419295E-2</v>
      </c>
      <c r="H406" s="13">
        <f ca="1">Fulltable[[#This Row],[Forecast]]*(1+AVERAGE(cform[faster (-ve) /
slower (+ve)]))</f>
        <v>1.2434602644836775E-2</v>
      </c>
      <c r="I406" s="13" t="e">
        <f>IF(ISNUMBER(VLOOKUP(Fulltable[[#This Row],[Distance]], Predict[[#All],[Distance (km)]:[Time on current form]], 2, FALSE)), VLOOKUP(Fulltable[[#This Row],[Distance]], Predict[[#All],[Distance (km)]:[Time on current form]], 2, FALSE), NA())</f>
        <v>#N/A</v>
      </c>
      <c r="J406" s="13" t="e">
        <f>IF(ISNUMBER(VLOOKUP(Fulltable[[#This Row],[Distance]], Predict[[#All],[Distance (km)]:[Time on current form]], 3, FALSE)), VLOOKUP(Fulltable[[#This Row],[Distance]], Predict[[#All],[Distance (km)]:[Time on current form]], 3, FALSE), NA())</f>
        <v>#N/A</v>
      </c>
    </row>
    <row r="407" spans="1:10" x14ac:dyDescent="0.25">
      <c r="A407" s="1">
        <v>4.05</v>
      </c>
      <c r="B407" s="2">
        <f>Fulltable[[#This Row],[Distance]]^2</f>
        <v>16.4025</v>
      </c>
      <c r="C407">
        <f>Fulltable[[#This Row],[Distance]]^3</f>
        <v>66.43012499999999</v>
      </c>
      <c r="D407">
        <f>Fulltable[[#This Row],[Distance]]^4</f>
        <v>269.04200624999999</v>
      </c>
      <c r="E407">
        <f>Fulltable[[#This Row],[Distance]]^5</f>
        <v>1089.6201253124998</v>
      </c>
      <c r="F407" s="13" t="e">
        <f>IF(ISNUMBER(VLOOKUP(Fulltable[[#This Row],[Distance]], PBmetric[[Distance (km)]:[PB (hh:mm:ss)]], 6, FALSE)), VLOOKUP(Fulltable[[#This Row],[Distance]], PBmetric[[Distance (km)]:[PB (hh:mm:ss)]], 6, FALSE), NA())</f>
        <v>#N/A</v>
      </c>
      <c r="G407" s="13">
        <f ca="1">$Q$4+$P$4*Fulltable[[#This Row],[Distance]]+$O$4*Fulltable[[#This Row],[D^2]]+$N$4*Fulltable[[#This Row],[D^3]]</f>
        <v>1.2040844827544906E-2</v>
      </c>
      <c r="H407" s="13">
        <f ca="1">Fulltable[[#This Row],[Forecast]]*(1+AVERAGE(cform[faster (-ve) /
slower (+ve)]))</f>
        <v>1.246614939366698E-2</v>
      </c>
      <c r="I407" s="13" t="e">
        <f>IF(ISNUMBER(VLOOKUP(Fulltable[[#This Row],[Distance]], Predict[[#All],[Distance (km)]:[Time on current form]], 2, FALSE)), VLOOKUP(Fulltable[[#This Row],[Distance]], Predict[[#All],[Distance (km)]:[Time on current form]], 2, FALSE), NA())</f>
        <v>#N/A</v>
      </c>
      <c r="J407" s="13" t="e">
        <f>IF(ISNUMBER(VLOOKUP(Fulltable[[#This Row],[Distance]], Predict[[#All],[Distance (km)]:[Time on current form]], 3, FALSE)), VLOOKUP(Fulltable[[#This Row],[Distance]], Predict[[#All],[Distance (km)]:[Time on current form]], 3, FALSE), NA())</f>
        <v>#N/A</v>
      </c>
    </row>
    <row r="408" spans="1:10" x14ac:dyDescent="0.25">
      <c r="A408" s="1">
        <v>4.0599999999999996</v>
      </c>
      <c r="B408" s="2">
        <f>Fulltable[[#This Row],[Distance]]^2</f>
        <v>16.483599999999996</v>
      </c>
      <c r="C408">
        <f>Fulltable[[#This Row],[Distance]]^3</f>
        <v>66.923415999999975</v>
      </c>
      <c r="D408">
        <f>Fulltable[[#This Row],[Distance]]^4</f>
        <v>271.70906895999985</v>
      </c>
      <c r="E408">
        <f>Fulltable[[#This Row],[Distance]]^5</f>
        <v>1103.1388199775993</v>
      </c>
      <c r="F408" s="13" t="e">
        <f>IF(ISNUMBER(VLOOKUP(Fulltable[[#This Row],[Distance]], PBmetric[[Distance (km)]:[PB (hh:mm:ss)]], 6, FALSE)), VLOOKUP(Fulltable[[#This Row],[Distance]], PBmetric[[Distance (km)]:[PB (hh:mm:ss)]], 6, FALSE), NA())</f>
        <v>#N/A</v>
      </c>
      <c r="G408" s="13">
        <f ca="1">$Q$4+$P$4*Fulltable[[#This Row],[Distance]]+$O$4*Fulltable[[#This Row],[D^2]]+$N$4*Fulltable[[#This Row],[D^3]]</f>
        <v>1.2071318962221194E-2</v>
      </c>
      <c r="H408" s="13">
        <f ca="1">Fulltable[[#This Row],[Forecast]]*(1+AVERAGE(cform[faster (-ve) /
slower (+ve)]))</f>
        <v>1.2497699930274534E-2</v>
      </c>
      <c r="I408" s="13" t="e">
        <f>IF(ISNUMBER(VLOOKUP(Fulltable[[#This Row],[Distance]], Predict[[#All],[Distance (km)]:[Time on current form]], 2, FALSE)), VLOOKUP(Fulltable[[#This Row],[Distance]], Predict[[#All],[Distance (km)]:[Time on current form]], 2, FALSE), NA())</f>
        <v>#N/A</v>
      </c>
      <c r="J408" s="13" t="e">
        <f>IF(ISNUMBER(VLOOKUP(Fulltable[[#This Row],[Distance]], Predict[[#All],[Distance (km)]:[Time on current form]], 3, FALSE)), VLOOKUP(Fulltable[[#This Row],[Distance]], Predict[[#All],[Distance (km)]:[Time on current form]], 3, FALSE), NA())</f>
        <v>#N/A</v>
      </c>
    </row>
    <row r="409" spans="1:10" x14ac:dyDescent="0.25">
      <c r="A409" s="1">
        <v>4.07</v>
      </c>
      <c r="B409" s="2">
        <f>Fulltable[[#This Row],[Distance]]^2</f>
        <v>16.564900000000002</v>
      </c>
      <c r="C409">
        <f>Fulltable[[#This Row],[Distance]]^3</f>
        <v>67.419143000000005</v>
      </c>
      <c r="D409">
        <f>Fulltable[[#This Row],[Distance]]^4</f>
        <v>274.39591201000007</v>
      </c>
      <c r="E409">
        <f>Fulltable[[#This Row],[Distance]]^5</f>
        <v>1116.7913618807004</v>
      </c>
      <c r="F409" s="13" t="e">
        <f>IF(ISNUMBER(VLOOKUP(Fulltable[[#This Row],[Distance]], PBmetric[[Distance (km)]:[PB (hh:mm:ss)]], 6, FALSE)), VLOOKUP(Fulltable[[#This Row],[Distance]], PBmetric[[Distance (km)]:[PB (hh:mm:ss)]], 6, FALSE), NA())</f>
        <v>#N/A</v>
      </c>
      <c r="G409" s="13">
        <f ca="1">$Q$4+$P$4*Fulltable[[#This Row],[Distance]]+$O$4*Fulltable[[#This Row],[D^2]]+$N$4*Fulltable[[#This Row],[D^3]]</f>
        <v>1.2101796755412765E-2</v>
      </c>
      <c r="H409" s="13">
        <f ca="1">Fulltable[[#This Row],[Forecast]]*(1+AVERAGE(cform[faster (-ve) /
slower (+ve)]))</f>
        <v>1.2529254254622793E-2</v>
      </c>
      <c r="I409" s="13" t="e">
        <f>IF(ISNUMBER(VLOOKUP(Fulltable[[#This Row],[Distance]], Predict[[#All],[Distance (km)]:[Time on current form]], 2, FALSE)), VLOOKUP(Fulltable[[#This Row],[Distance]], Predict[[#All],[Distance (km)]:[Time on current form]], 2, FALSE), NA())</f>
        <v>#N/A</v>
      </c>
      <c r="J409" s="13" t="e">
        <f>IF(ISNUMBER(VLOOKUP(Fulltable[[#This Row],[Distance]], Predict[[#All],[Distance (km)]:[Time on current form]], 3, FALSE)), VLOOKUP(Fulltable[[#This Row],[Distance]], Predict[[#All],[Distance (km)]:[Time on current form]], 3, FALSE), NA())</f>
        <v>#N/A</v>
      </c>
    </row>
    <row r="410" spans="1:10" x14ac:dyDescent="0.25">
      <c r="A410" s="1">
        <v>4.08</v>
      </c>
      <c r="B410" s="2">
        <f>Fulltable[[#This Row],[Distance]]^2</f>
        <v>16.6464</v>
      </c>
      <c r="C410">
        <f>Fulltable[[#This Row],[Distance]]^3</f>
        <v>67.917311999999995</v>
      </c>
      <c r="D410">
        <f>Fulltable[[#This Row],[Distance]]^4</f>
        <v>277.10263295999999</v>
      </c>
      <c r="E410">
        <f>Fulltable[[#This Row],[Distance]]^5</f>
        <v>1130.5787424768</v>
      </c>
      <c r="F410" s="13" t="e">
        <f>IF(ISNUMBER(VLOOKUP(Fulltable[[#This Row],[Distance]], PBmetric[[Distance (km)]:[PB (hh:mm:ss)]], 6, FALSE)), VLOOKUP(Fulltable[[#This Row],[Distance]], PBmetric[[Distance (km)]:[PB (hh:mm:ss)]], 6, FALSE), NA())</f>
        <v>#N/A</v>
      </c>
      <c r="G410" s="13">
        <f ca="1">$Q$4+$P$4*Fulltable[[#This Row],[Distance]]+$O$4*Fulltable[[#This Row],[D^2]]+$N$4*Fulltable[[#This Row],[D^3]]</f>
        <v>1.2132278207084207E-2</v>
      </c>
      <c r="H410" s="13">
        <f ca="1">Fulltable[[#This Row],[Forecast]]*(1+AVERAGE(cform[faster (-ve) /
slower (+ve)]))</f>
        <v>1.2560812366675094E-2</v>
      </c>
      <c r="I410" s="13" t="e">
        <f>IF(ISNUMBER(VLOOKUP(Fulltable[[#This Row],[Distance]], Predict[[#All],[Distance (km)]:[Time on current form]], 2, FALSE)), VLOOKUP(Fulltable[[#This Row],[Distance]], Predict[[#All],[Distance (km)]:[Time on current form]], 2, FALSE), NA())</f>
        <v>#N/A</v>
      </c>
      <c r="J410" s="13" t="e">
        <f>IF(ISNUMBER(VLOOKUP(Fulltable[[#This Row],[Distance]], Predict[[#All],[Distance (km)]:[Time on current form]], 3, FALSE)), VLOOKUP(Fulltable[[#This Row],[Distance]], Predict[[#All],[Distance (km)]:[Time on current form]], 3, FALSE), NA())</f>
        <v>#N/A</v>
      </c>
    </row>
    <row r="411" spans="1:10" x14ac:dyDescent="0.25">
      <c r="A411" s="1">
        <v>4.09</v>
      </c>
      <c r="B411" s="2">
        <f>Fulltable[[#This Row],[Distance]]^2</f>
        <v>16.728099999999998</v>
      </c>
      <c r="C411">
        <f>Fulltable[[#This Row],[Distance]]^3</f>
        <v>68.417928999999987</v>
      </c>
      <c r="D411">
        <f>Fulltable[[#This Row],[Distance]]^4</f>
        <v>279.82932960999995</v>
      </c>
      <c r="E411">
        <f>Fulltable[[#This Row],[Distance]]^5</f>
        <v>1144.5019581048998</v>
      </c>
      <c r="F411" s="13" t="e">
        <f>IF(ISNUMBER(VLOOKUP(Fulltable[[#This Row],[Distance]], PBmetric[[Distance (km)]:[PB (hh:mm:ss)]], 6, FALSE)), VLOOKUP(Fulltable[[#This Row],[Distance]], PBmetric[[Distance (km)]:[PB (hh:mm:ss)]], 6, FALSE), NA())</f>
        <v>#N/A</v>
      </c>
      <c r="G411" s="13">
        <f ca="1">$Q$4+$P$4*Fulltable[[#This Row],[Distance]]+$O$4*Fulltable[[#This Row],[D^2]]+$N$4*Fulltable[[#This Row],[D^3]]</f>
        <v>1.2162763317200122E-2</v>
      </c>
      <c r="H411" s="13">
        <f ca="1">Fulltable[[#This Row],[Forecast]]*(1+AVERAGE(cform[faster (-ve) /
slower (+ve)]))</f>
        <v>1.259237426639479E-2</v>
      </c>
      <c r="I411" s="13" t="e">
        <f>IF(ISNUMBER(VLOOKUP(Fulltable[[#This Row],[Distance]], Predict[[#All],[Distance (km)]:[Time on current form]], 2, FALSE)), VLOOKUP(Fulltable[[#This Row],[Distance]], Predict[[#All],[Distance (km)]:[Time on current form]], 2, FALSE), NA())</f>
        <v>#N/A</v>
      </c>
      <c r="J411" s="13" t="e">
        <f>IF(ISNUMBER(VLOOKUP(Fulltable[[#This Row],[Distance]], Predict[[#All],[Distance (km)]:[Time on current form]], 3, FALSE)), VLOOKUP(Fulltable[[#This Row],[Distance]], Predict[[#All],[Distance (km)]:[Time on current form]], 3, FALSE), NA())</f>
        <v>#N/A</v>
      </c>
    </row>
    <row r="412" spans="1:10" x14ac:dyDescent="0.25">
      <c r="A412" s="1">
        <v>4.0999999999999996</v>
      </c>
      <c r="B412" s="2">
        <f>Fulltable[[#This Row],[Distance]]^2</f>
        <v>16.809999999999999</v>
      </c>
      <c r="C412">
        <f>Fulltable[[#This Row],[Distance]]^3</f>
        <v>68.920999999999992</v>
      </c>
      <c r="D412">
        <f>Fulltable[[#This Row],[Distance]]^4</f>
        <v>282.57609999999994</v>
      </c>
      <c r="E412">
        <f>Fulltable[[#This Row],[Distance]]^5</f>
        <v>1158.5620099999996</v>
      </c>
      <c r="F412" s="13" t="e">
        <f>IF(ISNUMBER(VLOOKUP(Fulltable[[#This Row],[Distance]], PBmetric[[Distance (km)]:[PB (hh:mm:ss)]], 6, FALSE)), VLOOKUP(Fulltable[[#This Row],[Distance]], PBmetric[[Distance (km)]:[PB (hh:mm:ss)]], 6, FALSE), NA())</f>
        <v>#N/A</v>
      </c>
      <c r="G412" s="13">
        <f ca="1">$Q$4+$P$4*Fulltable[[#This Row],[Distance]]+$O$4*Fulltable[[#This Row],[D^2]]+$N$4*Fulltable[[#This Row],[D^3]]</f>
        <v>1.2193252085725101E-2</v>
      </c>
      <c r="H412" s="13">
        <f ca="1">Fulltable[[#This Row],[Forecast]]*(1+AVERAGE(cform[faster (-ve) /
slower (+ve)]))</f>
        <v>1.2623939953745219E-2</v>
      </c>
      <c r="I412" s="13" t="e">
        <f>IF(ISNUMBER(VLOOKUP(Fulltable[[#This Row],[Distance]], Predict[[#All],[Distance (km)]:[Time on current form]], 2, FALSE)), VLOOKUP(Fulltable[[#This Row],[Distance]], Predict[[#All],[Distance (km)]:[Time on current form]], 2, FALSE), NA())</f>
        <v>#N/A</v>
      </c>
      <c r="J412" s="13" t="e">
        <f>IF(ISNUMBER(VLOOKUP(Fulltable[[#This Row],[Distance]], Predict[[#All],[Distance (km)]:[Time on current form]], 3, FALSE)), VLOOKUP(Fulltable[[#This Row],[Distance]], Predict[[#All],[Distance (km)]:[Time on current form]], 3, FALSE), NA())</f>
        <v>#N/A</v>
      </c>
    </row>
    <row r="413" spans="1:10" x14ac:dyDescent="0.25">
      <c r="A413" s="1">
        <v>4.1100000000000003</v>
      </c>
      <c r="B413" s="2">
        <f>Fulltable[[#This Row],[Distance]]^2</f>
        <v>16.892100000000003</v>
      </c>
      <c r="C413">
        <f>Fulltable[[#This Row],[Distance]]^3</f>
        <v>69.426531000000011</v>
      </c>
      <c r="D413">
        <f>Fulltable[[#This Row],[Distance]]^4</f>
        <v>285.34304241000007</v>
      </c>
      <c r="E413">
        <f>Fulltable[[#This Row],[Distance]]^5</f>
        <v>1172.7599043051005</v>
      </c>
      <c r="F413" s="13" t="e">
        <f>IF(ISNUMBER(VLOOKUP(Fulltable[[#This Row],[Distance]], PBmetric[[Distance (km)]:[PB (hh:mm:ss)]], 6, FALSE)), VLOOKUP(Fulltable[[#This Row],[Distance]], PBmetric[[Distance (km)]:[PB (hh:mm:ss)]], 6, FALSE), NA())</f>
        <v>#N/A</v>
      </c>
      <c r="G413" s="13">
        <f ca="1">$Q$4+$P$4*Fulltable[[#This Row],[Distance]]+$O$4*Fulltable[[#This Row],[D^2]]+$N$4*Fulltable[[#This Row],[D^3]]</f>
        <v>1.2223744512623751E-2</v>
      </c>
      <c r="H413" s="13">
        <f ca="1">Fulltable[[#This Row],[Forecast]]*(1+AVERAGE(cform[faster (-ve) /
slower (+ve)]))</f>
        <v>1.2655509428689739E-2</v>
      </c>
      <c r="I413" s="13" t="e">
        <f>IF(ISNUMBER(VLOOKUP(Fulltable[[#This Row],[Distance]], Predict[[#All],[Distance (km)]:[Time on current form]], 2, FALSE)), VLOOKUP(Fulltable[[#This Row],[Distance]], Predict[[#All],[Distance (km)]:[Time on current form]], 2, FALSE), NA())</f>
        <v>#N/A</v>
      </c>
      <c r="J413" s="13" t="e">
        <f>IF(ISNUMBER(VLOOKUP(Fulltable[[#This Row],[Distance]], Predict[[#All],[Distance (km)]:[Time on current form]], 3, FALSE)), VLOOKUP(Fulltable[[#This Row],[Distance]], Predict[[#All],[Distance (km)]:[Time on current form]], 3, FALSE), NA())</f>
        <v>#N/A</v>
      </c>
    </row>
    <row r="414" spans="1:10" x14ac:dyDescent="0.25">
      <c r="A414" s="1">
        <v>4.12</v>
      </c>
      <c r="B414" s="2">
        <f>Fulltable[[#This Row],[Distance]]^2</f>
        <v>16.974399999999999</v>
      </c>
      <c r="C414">
        <f>Fulltable[[#This Row],[Distance]]^3</f>
        <v>69.934528</v>
      </c>
      <c r="D414">
        <f>Fulltable[[#This Row],[Distance]]^4</f>
        <v>288.13025535999998</v>
      </c>
      <c r="E414">
        <f>Fulltable[[#This Row],[Distance]]^5</f>
        <v>1187.0966520831998</v>
      </c>
      <c r="F414" s="13" t="e">
        <f>IF(ISNUMBER(VLOOKUP(Fulltable[[#This Row],[Distance]], PBmetric[[Distance (km)]:[PB (hh:mm:ss)]], 6, FALSE)), VLOOKUP(Fulltable[[#This Row],[Distance]], PBmetric[[Distance (km)]:[PB (hh:mm:ss)]], 6, FALSE), NA())</f>
        <v>#N/A</v>
      </c>
      <c r="G414" s="13">
        <f ca="1">$Q$4+$P$4*Fulltable[[#This Row],[Distance]]+$O$4*Fulltable[[#This Row],[D^2]]+$N$4*Fulltable[[#This Row],[D^3]]</f>
        <v>1.2254240597860658E-2</v>
      </c>
      <c r="H414" s="13">
        <f ca="1">Fulltable[[#This Row],[Forecast]]*(1+AVERAGE(cform[faster (-ve) /
slower (+ve)]))</f>
        <v>1.2687082691191686E-2</v>
      </c>
      <c r="I414" s="13" t="e">
        <f>IF(ISNUMBER(VLOOKUP(Fulltable[[#This Row],[Distance]], Predict[[#All],[Distance (km)]:[Time on current form]], 2, FALSE)), VLOOKUP(Fulltable[[#This Row],[Distance]], Predict[[#All],[Distance (km)]:[Time on current form]], 2, FALSE), NA())</f>
        <v>#N/A</v>
      </c>
      <c r="J414" s="13" t="e">
        <f>IF(ISNUMBER(VLOOKUP(Fulltable[[#This Row],[Distance]], Predict[[#All],[Distance (km)]:[Time on current form]], 3, FALSE)), VLOOKUP(Fulltable[[#This Row],[Distance]], Predict[[#All],[Distance (km)]:[Time on current form]], 3, FALSE), NA())</f>
        <v>#N/A</v>
      </c>
    </row>
    <row r="415" spans="1:10" x14ac:dyDescent="0.25">
      <c r="A415" s="1">
        <v>4.13</v>
      </c>
      <c r="B415" s="2">
        <f>Fulltable[[#This Row],[Distance]]^2</f>
        <v>17.056899999999999</v>
      </c>
      <c r="C415">
        <f>Fulltable[[#This Row],[Distance]]^3</f>
        <v>70.444996999999987</v>
      </c>
      <c r="D415">
        <f>Fulltable[[#This Row],[Distance]]^4</f>
        <v>290.93783760999997</v>
      </c>
      <c r="E415">
        <f>Fulltable[[#This Row],[Distance]]^5</f>
        <v>1201.5732693292998</v>
      </c>
      <c r="F415" s="13" t="e">
        <f>IF(ISNUMBER(VLOOKUP(Fulltable[[#This Row],[Distance]], PBmetric[[Distance (km)]:[PB (hh:mm:ss)]], 6, FALSE)), VLOOKUP(Fulltable[[#This Row],[Distance]], PBmetric[[Distance (km)]:[PB (hh:mm:ss)]], 6, FALSE), NA())</f>
        <v>#N/A</v>
      </c>
      <c r="G415" s="13">
        <f ca="1">$Q$4+$P$4*Fulltable[[#This Row],[Distance]]+$O$4*Fulltable[[#This Row],[D^2]]+$N$4*Fulltable[[#This Row],[D^3]]</f>
        <v>1.2284740341400422E-2</v>
      </c>
      <c r="H415" s="13">
        <f ca="1">Fulltable[[#This Row],[Forecast]]*(1+AVERAGE(cform[faster (-ve) /
slower (+ve)]))</f>
        <v>1.271865974121441E-2</v>
      </c>
      <c r="I415" s="13" t="e">
        <f>IF(ISNUMBER(VLOOKUP(Fulltable[[#This Row],[Distance]], Predict[[#All],[Distance (km)]:[Time on current form]], 2, FALSE)), VLOOKUP(Fulltable[[#This Row],[Distance]], Predict[[#All],[Distance (km)]:[Time on current form]], 2, FALSE), NA())</f>
        <v>#N/A</v>
      </c>
      <c r="J415" s="13" t="e">
        <f>IF(ISNUMBER(VLOOKUP(Fulltable[[#This Row],[Distance]], Predict[[#All],[Distance (km)]:[Time on current form]], 3, FALSE)), VLOOKUP(Fulltable[[#This Row],[Distance]], Predict[[#All],[Distance (km)]:[Time on current form]], 3, FALSE), NA())</f>
        <v>#N/A</v>
      </c>
    </row>
    <row r="416" spans="1:10" x14ac:dyDescent="0.25">
      <c r="A416" s="1">
        <v>4.1399999999999997</v>
      </c>
      <c r="B416" s="2">
        <f>Fulltable[[#This Row],[Distance]]^2</f>
        <v>17.139599999999998</v>
      </c>
      <c r="C416">
        <f>Fulltable[[#This Row],[Distance]]^3</f>
        <v>70.957943999999983</v>
      </c>
      <c r="D416">
        <f>Fulltable[[#This Row],[Distance]]^4</f>
        <v>293.76588815999992</v>
      </c>
      <c r="E416">
        <f>Fulltable[[#This Row],[Distance]]^5</f>
        <v>1216.1907769823995</v>
      </c>
      <c r="F416" s="13" t="e">
        <f>IF(ISNUMBER(VLOOKUP(Fulltable[[#This Row],[Distance]], PBmetric[[Distance (km)]:[PB (hh:mm:ss)]], 6, FALSE)), VLOOKUP(Fulltable[[#This Row],[Distance]], PBmetric[[Distance (km)]:[PB (hh:mm:ss)]], 6, FALSE), NA())</f>
        <v>#N/A</v>
      </c>
      <c r="G416" s="13">
        <f ca="1">$Q$4+$P$4*Fulltable[[#This Row],[Distance]]+$O$4*Fulltable[[#This Row],[D^2]]+$N$4*Fulltable[[#This Row],[D^3]]</f>
        <v>1.2315243743207643E-2</v>
      </c>
      <c r="H416" s="13">
        <f ca="1">Fulltable[[#This Row],[Forecast]]*(1+AVERAGE(cform[faster (-ve) /
slower (+ve)]))</f>
        <v>1.2750240578721258E-2</v>
      </c>
      <c r="I416" s="13" t="e">
        <f>IF(ISNUMBER(VLOOKUP(Fulltable[[#This Row],[Distance]], Predict[[#All],[Distance (km)]:[Time on current form]], 2, FALSE)), VLOOKUP(Fulltable[[#This Row],[Distance]], Predict[[#All],[Distance (km)]:[Time on current form]], 2, FALSE), NA())</f>
        <v>#N/A</v>
      </c>
      <c r="J416" s="13" t="e">
        <f>IF(ISNUMBER(VLOOKUP(Fulltable[[#This Row],[Distance]], Predict[[#All],[Distance (km)]:[Time on current form]], 3, FALSE)), VLOOKUP(Fulltable[[#This Row],[Distance]], Predict[[#All],[Distance (km)]:[Time on current form]], 3, FALSE), NA())</f>
        <v>#N/A</v>
      </c>
    </row>
    <row r="417" spans="1:10" x14ac:dyDescent="0.25">
      <c r="A417" s="1">
        <v>4.1500000000000004</v>
      </c>
      <c r="B417" s="2">
        <f>Fulltable[[#This Row],[Distance]]^2</f>
        <v>17.222500000000004</v>
      </c>
      <c r="C417">
        <f>Fulltable[[#This Row],[Distance]]^3</f>
        <v>71.473375000000019</v>
      </c>
      <c r="D417">
        <f>Fulltable[[#This Row],[Distance]]^4</f>
        <v>296.61450625000015</v>
      </c>
      <c r="E417">
        <f>Fulltable[[#This Row],[Distance]]^5</f>
        <v>1230.9502009375008</v>
      </c>
      <c r="F417" s="13" t="e">
        <f>IF(ISNUMBER(VLOOKUP(Fulltable[[#This Row],[Distance]], PBmetric[[Distance (km)]:[PB (hh:mm:ss)]], 6, FALSE)), VLOOKUP(Fulltable[[#This Row],[Distance]], PBmetric[[Distance (km)]:[PB (hh:mm:ss)]], 6, FALSE), NA())</f>
        <v>#N/A</v>
      </c>
      <c r="G417" s="13">
        <f ca="1">$Q$4+$P$4*Fulltable[[#This Row],[Distance]]+$O$4*Fulltable[[#This Row],[D^2]]+$N$4*Fulltable[[#This Row],[D^3]]</f>
        <v>1.2345750803246916E-2</v>
      </c>
      <c r="H417" s="13">
        <f ca="1">Fulltable[[#This Row],[Forecast]]*(1+AVERAGE(cform[faster (-ve) /
slower (+ve)]))</f>
        <v>1.2781825203675575E-2</v>
      </c>
      <c r="I417" s="13" t="e">
        <f>IF(ISNUMBER(VLOOKUP(Fulltable[[#This Row],[Distance]], Predict[[#All],[Distance (km)]:[Time on current form]], 2, FALSE)), VLOOKUP(Fulltable[[#This Row],[Distance]], Predict[[#All],[Distance (km)]:[Time on current form]], 2, FALSE), NA())</f>
        <v>#N/A</v>
      </c>
      <c r="J417" s="13" t="e">
        <f>IF(ISNUMBER(VLOOKUP(Fulltable[[#This Row],[Distance]], Predict[[#All],[Distance (km)]:[Time on current form]], 3, FALSE)), VLOOKUP(Fulltable[[#This Row],[Distance]], Predict[[#All],[Distance (km)]:[Time on current form]], 3, FALSE), NA())</f>
        <v>#N/A</v>
      </c>
    </row>
    <row r="418" spans="1:10" x14ac:dyDescent="0.25">
      <c r="A418" s="1">
        <v>4.16</v>
      </c>
      <c r="B418" s="2">
        <f>Fulltable[[#This Row],[Distance]]^2</f>
        <v>17.305600000000002</v>
      </c>
      <c r="C418">
        <f>Fulltable[[#This Row],[Distance]]^3</f>
        <v>71.991296000000006</v>
      </c>
      <c r="D418">
        <f>Fulltable[[#This Row],[Distance]]^4</f>
        <v>299.48379136000005</v>
      </c>
      <c r="E418">
        <f>Fulltable[[#This Row],[Distance]]^5</f>
        <v>1245.8525720576004</v>
      </c>
      <c r="F418" s="13" t="e">
        <f>IF(ISNUMBER(VLOOKUP(Fulltable[[#This Row],[Distance]], PBmetric[[Distance (km)]:[PB (hh:mm:ss)]], 6, FALSE)), VLOOKUP(Fulltable[[#This Row],[Distance]], PBmetric[[Distance (km)]:[PB (hh:mm:ss)]], 6, FALSE), NA())</f>
        <v>#N/A</v>
      </c>
      <c r="G418" s="13">
        <f ca="1">$Q$4+$P$4*Fulltable[[#This Row],[Distance]]+$O$4*Fulltable[[#This Row],[D^2]]+$N$4*Fulltable[[#This Row],[D^3]]</f>
        <v>1.2376261521482834E-2</v>
      </c>
      <c r="H418" s="13">
        <f ca="1">Fulltable[[#This Row],[Forecast]]*(1+AVERAGE(cform[faster (-ve) /
slower (+ve)]))</f>
        <v>1.2813413616040705E-2</v>
      </c>
      <c r="I418" s="13" t="e">
        <f>IF(ISNUMBER(VLOOKUP(Fulltable[[#This Row],[Distance]], Predict[[#All],[Distance (km)]:[Time on current form]], 2, FALSE)), VLOOKUP(Fulltable[[#This Row],[Distance]], Predict[[#All],[Distance (km)]:[Time on current form]], 2, FALSE), NA())</f>
        <v>#N/A</v>
      </c>
      <c r="J418" s="13" t="e">
        <f>IF(ISNUMBER(VLOOKUP(Fulltable[[#This Row],[Distance]], Predict[[#All],[Distance (km)]:[Time on current form]], 3, FALSE)), VLOOKUP(Fulltable[[#This Row],[Distance]], Predict[[#All],[Distance (km)]:[Time on current form]], 3, FALSE), NA())</f>
        <v>#N/A</v>
      </c>
    </row>
    <row r="419" spans="1:10" x14ac:dyDescent="0.25">
      <c r="A419" s="1">
        <v>4.17</v>
      </c>
      <c r="B419" s="2">
        <f>Fulltable[[#This Row],[Distance]]^2</f>
        <v>17.3889</v>
      </c>
      <c r="C419">
        <f>Fulltable[[#This Row],[Distance]]^3</f>
        <v>72.511713</v>
      </c>
      <c r="D419">
        <f>Fulltable[[#This Row],[Distance]]^4</f>
        <v>302.37384320999996</v>
      </c>
      <c r="E419">
        <f>Fulltable[[#This Row],[Distance]]^5</f>
        <v>1260.8989261856998</v>
      </c>
      <c r="F419" s="13" t="e">
        <f>IF(ISNUMBER(VLOOKUP(Fulltable[[#This Row],[Distance]], PBmetric[[Distance (km)]:[PB (hh:mm:ss)]], 6, FALSE)), VLOOKUP(Fulltable[[#This Row],[Distance]], PBmetric[[Distance (km)]:[PB (hh:mm:ss)]], 6, FALSE), NA())</f>
        <v>#N/A</v>
      </c>
      <c r="G419" s="13">
        <f ca="1">$Q$4+$P$4*Fulltable[[#This Row],[Distance]]+$O$4*Fulltable[[#This Row],[D^2]]+$N$4*Fulltable[[#This Row],[D^3]]</f>
        <v>1.2406775897879996E-2</v>
      </c>
      <c r="H419" s="13">
        <f ca="1">Fulltable[[#This Row],[Forecast]]*(1+AVERAGE(cform[faster (-ve) /
slower (+ve)]))</f>
        <v>1.2845005815779997E-2</v>
      </c>
      <c r="I419" s="13" t="e">
        <f>IF(ISNUMBER(VLOOKUP(Fulltable[[#This Row],[Distance]], Predict[[#All],[Distance (km)]:[Time on current form]], 2, FALSE)), VLOOKUP(Fulltable[[#This Row],[Distance]], Predict[[#All],[Distance (km)]:[Time on current form]], 2, FALSE), NA())</f>
        <v>#N/A</v>
      </c>
      <c r="J419" s="13" t="e">
        <f>IF(ISNUMBER(VLOOKUP(Fulltable[[#This Row],[Distance]], Predict[[#All],[Distance (km)]:[Time on current form]], 3, FALSE)), VLOOKUP(Fulltable[[#This Row],[Distance]], Predict[[#All],[Distance (km)]:[Time on current form]], 3, FALSE), NA())</f>
        <v>#N/A</v>
      </c>
    </row>
    <row r="420" spans="1:10" x14ac:dyDescent="0.25">
      <c r="A420" s="1">
        <v>4.18</v>
      </c>
      <c r="B420" s="2">
        <f>Fulltable[[#This Row],[Distance]]^2</f>
        <v>17.472399999999997</v>
      </c>
      <c r="C420">
        <f>Fulltable[[#This Row],[Distance]]^3</f>
        <v>73.034631999999988</v>
      </c>
      <c r="D420">
        <f>Fulltable[[#This Row],[Distance]]^4</f>
        <v>305.28476175999987</v>
      </c>
      <c r="E420">
        <f>Fulltable[[#This Row],[Distance]]^5</f>
        <v>1276.0903041567994</v>
      </c>
      <c r="F420" s="13" t="e">
        <f>IF(ISNUMBER(VLOOKUP(Fulltable[[#This Row],[Distance]], PBmetric[[Distance (km)]:[PB (hh:mm:ss)]], 6, FALSE)), VLOOKUP(Fulltable[[#This Row],[Distance]], PBmetric[[Distance (km)]:[PB (hh:mm:ss)]], 6, FALSE), NA())</f>
        <v>#N/A</v>
      </c>
      <c r="G420" s="13">
        <f ca="1">$Q$4+$P$4*Fulltable[[#This Row],[Distance]]+$O$4*Fulltable[[#This Row],[D^2]]+$N$4*Fulltable[[#This Row],[D^3]]</f>
        <v>1.2437293932403002E-2</v>
      </c>
      <c r="H420" s="13">
        <f ca="1">Fulltable[[#This Row],[Forecast]]*(1+AVERAGE(cform[faster (-ve) /
slower (+ve)]))</f>
        <v>1.2876601802856798E-2</v>
      </c>
      <c r="I420" s="13" t="e">
        <f>IF(ISNUMBER(VLOOKUP(Fulltable[[#This Row],[Distance]], Predict[[#All],[Distance (km)]:[Time on current form]], 2, FALSE)), VLOOKUP(Fulltable[[#This Row],[Distance]], Predict[[#All],[Distance (km)]:[Time on current form]], 2, FALSE), NA())</f>
        <v>#N/A</v>
      </c>
      <c r="J420" s="13" t="e">
        <f>IF(ISNUMBER(VLOOKUP(Fulltable[[#This Row],[Distance]], Predict[[#All],[Distance (km)]:[Time on current form]], 3, FALSE)), VLOOKUP(Fulltable[[#This Row],[Distance]], Predict[[#All],[Distance (km)]:[Time on current form]], 3, FALSE), NA())</f>
        <v>#N/A</v>
      </c>
    </row>
    <row r="421" spans="1:10" x14ac:dyDescent="0.25">
      <c r="A421" s="1">
        <v>4.1900000000000004</v>
      </c>
      <c r="B421" s="2">
        <f>Fulltable[[#This Row],[Distance]]^2</f>
        <v>17.556100000000004</v>
      </c>
      <c r="C421">
        <f>Fulltable[[#This Row],[Distance]]^3</f>
        <v>73.560059000000024</v>
      </c>
      <c r="D421">
        <f>Fulltable[[#This Row],[Distance]]^4</f>
        <v>308.21664721000013</v>
      </c>
      <c r="E421">
        <f>Fulltable[[#This Row],[Distance]]^5</f>
        <v>1291.4277518099007</v>
      </c>
      <c r="F421" s="13" t="e">
        <f>IF(ISNUMBER(VLOOKUP(Fulltable[[#This Row],[Distance]], PBmetric[[Distance (km)]:[PB (hh:mm:ss)]], 6, FALSE)), VLOOKUP(Fulltable[[#This Row],[Distance]], PBmetric[[Distance (km)]:[PB (hh:mm:ss)]], 6, FALSE), NA())</f>
        <v>#N/A</v>
      </c>
      <c r="G421" s="13">
        <f ca="1">$Q$4+$P$4*Fulltable[[#This Row],[Distance]]+$O$4*Fulltable[[#This Row],[D^2]]+$N$4*Fulltable[[#This Row],[D^3]]</f>
        <v>1.2467815625016445E-2</v>
      </c>
      <c r="H421" s="13">
        <f ca="1">Fulltable[[#This Row],[Forecast]]*(1+AVERAGE(cform[faster (-ve) /
slower (+ve)]))</f>
        <v>1.2908201577234452E-2</v>
      </c>
      <c r="I421" s="13" t="e">
        <f>IF(ISNUMBER(VLOOKUP(Fulltable[[#This Row],[Distance]], Predict[[#All],[Distance (km)]:[Time on current form]], 2, FALSE)), VLOOKUP(Fulltable[[#This Row],[Distance]], Predict[[#All],[Distance (km)]:[Time on current form]], 2, FALSE), NA())</f>
        <v>#N/A</v>
      </c>
      <c r="J421" s="13" t="e">
        <f>IF(ISNUMBER(VLOOKUP(Fulltable[[#This Row],[Distance]], Predict[[#All],[Distance (km)]:[Time on current form]], 3, FALSE)), VLOOKUP(Fulltable[[#This Row],[Distance]], Predict[[#All],[Distance (km)]:[Time on current form]], 3, FALSE), NA())</f>
        <v>#N/A</v>
      </c>
    </row>
    <row r="422" spans="1:10" x14ac:dyDescent="0.25">
      <c r="A422" s="1">
        <v>4.2</v>
      </c>
      <c r="B422" s="2">
        <f>Fulltable[[#This Row],[Distance]]^2</f>
        <v>17.64</v>
      </c>
      <c r="C422">
        <f>Fulltable[[#This Row],[Distance]]^3</f>
        <v>74.088000000000008</v>
      </c>
      <c r="D422">
        <f>Fulltable[[#This Row],[Distance]]^4</f>
        <v>311.1696</v>
      </c>
      <c r="E422">
        <f>Fulltable[[#This Row],[Distance]]^5</f>
        <v>1306.9123200000001</v>
      </c>
      <c r="F422" s="13" t="e">
        <f>IF(ISNUMBER(VLOOKUP(Fulltable[[#This Row],[Distance]], PBmetric[[Distance (km)]:[PB (hh:mm:ss)]], 6, FALSE)), VLOOKUP(Fulltable[[#This Row],[Distance]], PBmetric[[Distance (km)]:[PB (hh:mm:ss)]], 6, FALSE), NA())</f>
        <v>#N/A</v>
      </c>
      <c r="G422" s="13">
        <f ca="1">$Q$4+$P$4*Fulltable[[#This Row],[Distance]]+$O$4*Fulltable[[#This Row],[D^2]]+$N$4*Fulltable[[#This Row],[D^3]]</f>
        <v>1.2498340975684924E-2</v>
      </c>
      <c r="H422" s="13">
        <f ca="1">Fulltable[[#This Row],[Forecast]]*(1+AVERAGE(cform[faster (-ve) /
slower (+ve)]))</f>
        <v>1.2939805138876307E-2</v>
      </c>
      <c r="I422" s="13" t="e">
        <f>IF(ISNUMBER(VLOOKUP(Fulltable[[#This Row],[Distance]], Predict[[#All],[Distance (km)]:[Time on current form]], 2, FALSE)), VLOOKUP(Fulltable[[#This Row],[Distance]], Predict[[#All],[Distance (km)]:[Time on current form]], 2, FALSE), NA())</f>
        <v>#N/A</v>
      </c>
      <c r="J422" s="13" t="e">
        <f>IF(ISNUMBER(VLOOKUP(Fulltable[[#This Row],[Distance]], Predict[[#All],[Distance (km)]:[Time on current form]], 3, FALSE)), VLOOKUP(Fulltable[[#This Row],[Distance]], Predict[[#All],[Distance (km)]:[Time on current form]], 3, FALSE), NA())</f>
        <v>#N/A</v>
      </c>
    </row>
    <row r="423" spans="1:10" x14ac:dyDescent="0.25">
      <c r="A423" s="1">
        <v>4.21</v>
      </c>
      <c r="B423" s="2">
        <f>Fulltable[[#This Row],[Distance]]^2</f>
        <v>17.7241</v>
      </c>
      <c r="C423">
        <f>Fulltable[[#This Row],[Distance]]^3</f>
        <v>74.618460999999996</v>
      </c>
      <c r="D423">
        <f>Fulltable[[#This Row],[Distance]]^4</f>
        <v>314.14372080999999</v>
      </c>
      <c r="E423">
        <f>Fulltable[[#This Row],[Distance]]^5</f>
        <v>1322.5450646100999</v>
      </c>
      <c r="F423" s="13" t="e">
        <f>IF(ISNUMBER(VLOOKUP(Fulltable[[#This Row],[Distance]], PBmetric[[Distance (km)]:[PB (hh:mm:ss)]], 6, FALSE)), VLOOKUP(Fulltable[[#This Row],[Distance]], PBmetric[[Distance (km)]:[PB (hh:mm:ss)]], 6, FALSE), NA())</f>
        <v>#N/A</v>
      </c>
      <c r="G423" s="13">
        <f ca="1">$Q$4+$P$4*Fulltable[[#This Row],[Distance]]+$O$4*Fulltable[[#This Row],[D^2]]+$N$4*Fulltable[[#This Row],[D^3]]</f>
        <v>1.2528869984373033E-2</v>
      </c>
      <c r="H423" s="13">
        <f ca="1">Fulltable[[#This Row],[Forecast]]*(1+AVERAGE(cform[faster (-ve) /
slower (+ve)]))</f>
        <v>1.2971412487745707E-2</v>
      </c>
      <c r="I423" s="13" t="e">
        <f>IF(ISNUMBER(VLOOKUP(Fulltable[[#This Row],[Distance]], Predict[[#All],[Distance (km)]:[Time on current form]], 2, FALSE)), VLOOKUP(Fulltable[[#This Row],[Distance]], Predict[[#All],[Distance (km)]:[Time on current form]], 2, FALSE), NA())</f>
        <v>#N/A</v>
      </c>
      <c r="J423" s="13" t="e">
        <f>IF(ISNUMBER(VLOOKUP(Fulltable[[#This Row],[Distance]], Predict[[#All],[Distance (km)]:[Time on current form]], 3, FALSE)), VLOOKUP(Fulltable[[#This Row],[Distance]], Predict[[#All],[Distance (km)]:[Time on current form]], 3, FALSE), NA())</f>
        <v>#N/A</v>
      </c>
    </row>
    <row r="424" spans="1:10" x14ac:dyDescent="0.25">
      <c r="A424" s="1">
        <v>4.22</v>
      </c>
      <c r="B424" s="2">
        <f>Fulltable[[#This Row],[Distance]]^2</f>
        <v>17.808399999999999</v>
      </c>
      <c r="C424">
        <f>Fulltable[[#This Row],[Distance]]^3</f>
        <v>75.151447999999988</v>
      </c>
      <c r="D424">
        <f>Fulltable[[#This Row],[Distance]]^4</f>
        <v>317.13911055999995</v>
      </c>
      <c r="E424">
        <f>Fulltable[[#This Row],[Distance]]^5</f>
        <v>1338.3270465631997</v>
      </c>
      <c r="F424" s="13" t="e">
        <f>IF(ISNUMBER(VLOOKUP(Fulltable[[#This Row],[Distance]], PBmetric[[Distance (km)]:[PB (hh:mm:ss)]], 6, FALSE)), VLOOKUP(Fulltable[[#This Row],[Distance]], PBmetric[[Distance (km)]:[PB (hh:mm:ss)]], 6, FALSE), NA())</f>
        <v>#N/A</v>
      </c>
      <c r="G424" s="13">
        <f ca="1">$Q$4+$P$4*Fulltable[[#This Row],[Distance]]+$O$4*Fulltable[[#This Row],[D^2]]+$N$4*Fulltable[[#This Row],[D^3]]</f>
        <v>1.2559402651045369E-2</v>
      </c>
      <c r="H424" s="13">
        <f ca="1">Fulltable[[#This Row],[Forecast]]*(1+AVERAGE(cform[faster (-ve) /
slower (+ve)]))</f>
        <v>1.3003023623805999E-2</v>
      </c>
      <c r="I424" s="13" t="e">
        <f>IF(ISNUMBER(VLOOKUP(Fulltable[[#This Row],[Distance]], Predict[[#All],[Distance (km)]:[Time on current form]], 2, FALSE)), VLOOKUP(Fulltable[[#This Row],[Distance]], Predict[[#All],[Distance (km)]:[Time on current form]], 2, FALSE), NA())</f>
        <v>#N/A</v>
      </c>
      <c r="J424" s="13" t="e">
        <f>IF(ISNUMBER(VLOOKUP(Fulltable[[#This Row],[Distance]], Predict[[#All],[Distance (km)]:[Time on current form]], 3, FALSE)), VLOOKUP(Fulltable[[#This Row],[Distance]], Predict[[#All],[Distance (km)]:[Time on current form]], 3, FALSE), NA())</f>
        <v>#N/A</v>
      </c>
    </row>
    <row r="425" spans="1:10" x14ac:dyDescent="0.25">
      <c r="A425" s="1">
        <v>4.2300000000000004</v>
      </c>
      <c r="B425" s="2">
        <f>Fulltable[[#This Row],[Distance]]^2</f>
        <v>17.892900000000004</v>
      </c>
      <c r="C425">
        <f>Fulltable[[#This Row],[Distance]]^3</f>
        <v>75.686967000000024</v>
      </c>
      <c r="D425">
        <f>Fulltable[[#This Row],[Distance]]^4</f>
        <v>320.15587041000015</v>
      </c>
      <c r="E425">
        <f>Fulltable[[#This Row],[Distance]]^5</f>
        <v>1354.2593318343008</v>
      </c>
      <c r="F425" s="13" t="e">
        <f>IF(ISNUMBER(VLOOKUP(Fulltable[[#This Row],[Distance]], PBmetric[[Distance (km)]:[PB (hh:mm:ss)]], 6, FALSE)), VLOOKUP(Fulltable[[#This Row],[Distance]], PBmetric[[Distance (km)]:[PB (hh:mm:ss)]], 6, FALSE), NA())</f>
        <v>#N/A</v>
      </c>
      <c r="G425" s="13">
        <f ca="1">$Q$4+$P$4*Fulltable[[#This Row],[Distance]]+$O$4*Fulltable[[#This Row],[D^2]]+$N$4*Fulltable[[#This Row],[D^3]]</f>
        <v>1.2589938975666534E-2</v>
      </c>
      <c r="H425" s="13">
        <f ca="1">Fulltable[[#This Row],[Forecast]]*(1+AVERAGE(cform[faster (-ve) /
slower (+ve)]))</f>
        <v>1.3034638547020532E-2</v>
      </c>
      <c r="I425" s="13" t="e">
        <f>IF(ISNUMBER(VLOOKUP(Fulltable[[#This Row],[Distance]], Predict[[#All],[Distance (km)]:[Time on current form]], 2, FALSE)), VLOOKUP(Fulltable[[#This Row],[Distance]], Predict[[#All],[Distance (km)]:[Time on current form]], 2, FALSE), NA())</f>
        <v>#N/A</v>
      </c>
      <c r="J425" s="13" t="e">
        <f>IF(ISNUMBER(VLOOKUP(Fulltable[[#This Row],[Distance]], Predict[[#All],[Distance (km)]:[Time on current form]], 3, FALSE)), VLOOKUP(Fulltable[[#This Row],[Distance]], Predict[[#All],[Distance (km)]:[Time on current form]], 3, FALSE), NA())</f>
        <v>#N/A</v>
      </c>
    </row>
    <row r="426" spans="1:10" x14ac:dyDescent="0.25">
      <c r="A426" s="1">
        <v>4.24</v>
      </c>
      <c r="B426" s="2">
        <f>Fulltable[[#This Row],[Distance]]^2</f>
        <v>17.977600000000002</v>
      </c>
      <c r="C426">
        <f>Fulltable[[#This Row],[Distance]]^3</f>
        <v>76.225024000000019</v>
      </c>
      <c r="D426">
        <f>Fulltable[[#This Row],[Distance]]^4</f>
        <v>323.19410176000008</v>
      </c>
      <c r="E426">
        <f>Fulltable[[#This Row],[Distance]]^5</f>
        <v>1370.3429914624005</v>
      </c>
      <c r="F426" s="13" t="e">
        <f>IF(ISNUMBER(VLOOKUP(Fulltable[[#This Row],[Distance]], PBmetric[[Distance (km)]:[PB (hh:mm:ss)]], 6, FALSE)), VLOOKUP(Fulltable[[#This Row],[Distance]], PBmetric[[Distance (km)]:[PB (hh:mm:ss)]], 6, FALSE), NA())</f>
        <v>#N/A</v>
      </c>
      <c r="G426" s="13">
        <f ca="1">$Q$4+$P$4*Fulltable[[#This Row],[Distance]]+$O$4*Fulltable[[#This Row],[D^2]]+$N$4*Fulltable[[#This Row],[D^3]]</f>
        <v>1.2620478958201115E-2</v>
      </c>
      <c r="H426" s="13">
        <f ca="1">Fulltable[[#This Row],[Forecast]]*(1+AVERAGE(cform[faster (-ve) /
slower (+ve)]))</f>
        <v>1.3066257257352646E-2</v>
      </c>
      <c r="I426" s="13" t="e">
        <f>IF(ISNUMBER(VLOOKUP(Fulltable[[#This Row],[Distance]], Predict[[#All],[Distance (km)]:[Time on current form]], 2, FALSE)), VLOOKUP(Fulltable[[#This Row],[Distance]], Predict[[#All],[Distance (km)]:[Time on current form]], 2, FALSE), NA())</f>
        <v>#N/A</v>
      </c>
      <c r="J426" s="13" t="e">
        <f>IF(ISNUMBER(VLOOKUP(Fulltable[[#This Row],[Distance]], Predict[[#All],[Distance (km)]:[Time on current form]], 3, FALSE)), VLOOKUP(Fulltable[[#This Row],[Distance]], Predict[[#All],[Distance (km)]:[Time on current form]], 3, FALSE), NA())</f>
        <v>#N/A</v>
      </c>
    </row>
    <row r="427" spans="1:10" x14ac:dyDescent="0.25">
      <c r="A427" s="1">
        <v>4.25</v>
      </c>
      <c r="B427" s="2">
        <f>Fulltable[[#This Row],[Distance]]^2</f>
        <v>18.0625</v>
      </c>
      <c r="C427">
        <f>Fulltable[[#This Row],[Distance]]^3</f>
        <v>76.765625</v>
      </c>
      <c r="D427">
        <f>Fulltable[[#This Row],[Distance]]^4</f>
        <v>326.25390625</v>
      </c>
      <c r="E427">
        <f>Fulltable[[#This Row],[Distance]]^5</f>
        <v>1386.5791015625</v>
      </c>
      <c r="F427" s="13" t="e">
        <f>IF(ISNUMBER(VLOOKUP(Fulltable[[#This Row],[Distance]], PBmetric[[Distance (km)]:[PB (hh:mm:ss)]], 6, FALSE)), VLOOKUP(Fulltable[[#This Row],[Distance]], PBmetric[[Distance (km)]:[PB (hh:mm:ss)]], 6, FALSE), NA())</f>
        <v>#N/A</v>
      </c>
      <c r="G427" s="13">
        <f ca="1">$Q$4+$P$4*Fulltable[[#This Row],[Distance]]+$O$4*Fulltable[[#This Row],[D^2]]+$N$4*Fulltable[[#This Row],[D^3]]</f>
        <v>1.2651022598613714E-2</v>
      </c>
      <c r="H427" s="13">
        <f ca="1">Fulltable[[#This Row],[Forecast]]*(1+AVERAGE(cform[faster (-ve) /
slower (+ve)]))</f>
        <v>1.3097879754765691E-2</v>
      </c>
      <c r="I427" s="13" t="e">
        <f>IF(ISNUMBER(VLOOKUP(Fulltable[[#This Row],[Distance]], Predict[[#All],[Distance (km)]:[Time on current form]], 2, FALSE)), VLOOKUP(Fulltable[[#This Row],[Distance]], Predict[[#All],[Distance (km)]:[Time on current form]], 2, FALSE), NA())</f>
        <v>#N/A</v>
      </c>
      <c r="J427" s="13" t="e">
        <f>IF(ISNUMBER(VLOOKUP(Fulltable[[#This Row],[Distance]], Predict[[#All],[Distance (km)]:[Time on current form]], 3, FALSE)), VLOOKUP(Fulltable[[#This Row],[Distance]], Predict[[#All],[Distance (km)]:[Time on current form]], 3, FALSE), NA())</f>
        <v>#N/A</v>
      </c>
    </row>
    <row r="428" spans="1:10" x14ac:dyDescent="0.25">
      <c r="A428" s="1">
        <v>4.26</v>
      </c>
      <c r="B428" s="2">
        <f>Fulltable[[#This Row],[Distance]]^2</f>
        <v>18.147599999999997</v>
      </c>
      <c r="C428">
        <f>Fulltable[[#This Row],[Distance]]^3</f>
        <v>77.30877599999998</v>
      </c>
      <c r="D428">
        <f>Fulltable[[#This Row],[Distance]]^4</f>
        <v>329.33538575999989</v>
      </c>
      <c r="E428">
        <f>Fulltable[[#This Row],[Distance]]^5</f>
        <v>1402.9687433375996</v>
      </c>
      <c r="F428" s="13" t="e">
        <f>IF(ISNUMBER(VLOOKUP(Fulltable[[#This Row],[Distance]], PBmetric[[Distance (km)]:[PB (hh:mm:ss)]], 6, FALSE)), VLOOKUP(Fulltable[[#This Row],[Distance]], PBmetric[[Distance (km)]:[PB (hh:mm:ss)]], 6, FALSE), NA())</f>
        <v>#N/A</v>
      </c>
      <c r="G428" s="13">
        <f ca="1">$Q$4+$P$4*Fulltable[[#This Row],[Distance]]+$O$4*Fulltable[[#This Row],[D^2]]+$N$4*Fulltable[[#This Row],[D^3]]</f>
        <v>1.268156989686893E-2</v>
      </c>
      <c r="H428" s="13">
        <f ca="1">Fulltable[[#This Row],[Forecast]]*(1+AVERAGE(cform[faster (-ve) /
slower (+ve)]))</f>
        <v>1.3129506039223015E-2</v>
      </c>
      <c r="I428" s="13" t="e">
        <f>IF(ISNUMBER(VLOOKUP(Fulltable[[#This Row],[Distance]], Predict[[#All],[Distance (km)]:[Time on current form]], 2, FALSE)), VLOOKUP(Fulltable[[#This Row],[Distance]], Predict[[#All],[Distance (km)]:[Time on current form]], 2, FALSE), NA())</f>
        <v>#N/A</v>
      </c>
      <c r="J428" s="13" t="e">
        <f>IF(ISNUMBER(VLOOKUP(Fulltable[[#This Row],[Distance]], Predict[[#All],[Distance (km)]:[Time on current form]], 3, FALSE)), VLOOKUP(Fulltable[[#This Row],[Distance]], Predict[[#All],[Distance (km)]:[Time on current form]], 3, FALSE), NA())</f>
        <v>#N/A</v>
      </c>
    </row>
    <row r="429" spans="1:10" x14ac:dyDescent="0.25">
      <c r="A429" s="1">
        <v>4.2699999999999996</v>
      </c>
      <c r="B429" s="2">
        <f>Fulltable[[#This Row],[Distance]]^2</f>
        <v>18.232899999999997</v>
      </c>
      <c r="C429">
        <f>Fulltable[[#This Row],[Distance]]^3</f>
        <v>77.854482999999973</v>
      </c>
      <c r="D429">
        <f>Fulltable[[#This Row],[Distance]]^4</f>
        <v>332.43864240999989</v>
      </c>
      <c r="E429">
        <f>Fulltable[[#This Row],[Distance]]^5</f>
        <v>1419.5130030906994</v>
      </c>
      <c r="F429" s="13" t="e">
        <f>IF(ISNUMBER(VLOOKUP(Fulltable[[#This Row],[Distance]], PBmetric[[Distance (km)]:[PB (hh:mm:ss)]], 6, FALSE)), VLOOKUP(Fulltable[[#This Row],[Distance]], PBmetric[[Distance (km)]:[PB (hh:mm:ss)]], 6, FALSE), NA())</f>
        <v>#N/A</v>
      </c>
      <c r="G429" s="13">
        <f ca="1">$Q$4+$P$4*Fulltable[[#This Row],[Distance]]+$O$4*Fulltable[[#This Row],[D^2]]+$N$4*Fulltable[[#This Row],[D^3]]</f>
        <v>1.2712120852931358E-2</v>
      </c>
      <c r="H429" s="13">
        <f ca="1">Fulltable[[#This Row],[Forecast]]*(1+AVERAGE(cform[faster (-ve) /
slower (+ve)]))</f>
        <v>1.3161136110687961E-2</v>
      </c>
      <c r="I429" s="13" t="e">
        <f>IF(ISNUMBER(VLOOKUP(Fulltable[[#This Row],[Distance]], Predict[[#All],[Distance (km)]:[Time on current form]], 2, FALSE)), VLOOKUP(Fulltable[[#This Row],[Distance]], Predict[[#All],[Distance (km)]:[Time on current form]], 2, FALSE), NA())</f>
        <v>#N/A</v>
      </c>
      <c r="J429" s="13" t="e">
        <f>IF(ISNUMBER(VLOOKUP(Fulltable[[#This Row],[Distance]], Predict[[#All],[Distance (km)]:[Time on current form]], 3, FALSE)), VLOOKUP(Fulltable[[#This Row],[Distance]], Predict[[#All],[Distance (km)]:[Time on current form]], 3, FALSE), NA())</f>
        <v>#N/A</v>
      </c>
    </row>
    <row r="430" spans="1:10" x14ac:dyDescent="0.25">
      <c r="A430" s="1">
        <v>4.28</v>
      </c>
      <c r="B430" s="2">
        <f>Fulltable[[#This Row],[Distance]]^2</f>
        <v>18.3184</v>
      </c>
      <c r="C430">
        <f>Fulltable[[#This Row],[Distance]]^3</f>
        <v>78.402752000000007</v>
      </c>
      <c r="D430">
        <f>Fulltable[[#This Row],[Distance]]^4</f>
        <v>335.56377856</v>
      </c>
      <c r="E430">
        <f>Fulltable[[#This Row],[Distance]]^5</f>
        <v>1436.2129722368002</v>
      </c>
      <c r="F430" s="13" t="e">
        <f>IF(ISNUMBER(VLOOKUP(Fulltable[[#This Row],[Distance]], PBmetric[[Distance (km)]:[PB (hh:mm:ss)]], 6, FALSE)), VLOOKUP(Fulltable[[#This Row],[Distance]], PBmetric[[Distance (km)]:[PB (hh:mm:ss)]], 6, FALSE), NA())</f>
        <v>#N/A</v>
      </c>
      <c r="G430" s="13">
        <f ca="1">$Q$4+$P$4*Fulltable[[#This Row],[Distance]]+$O$4*Fulltable[[#This Row],[D^2]]+$N$4*Fulltable[[#This Row],[D^3]]</f>
        <v>1.2742675466765595E-2</v>
      </c>
      <c r="H430" s="13">
        <f ca="1">Fulltable[[#This Row],[Forecast]]*(1+AVERAGE(cform[faster (-ve) /
slower (+ve)]))</f>
        <v>1.3192769969123878E-2</v>
      </c>
      <c r="I430" s="13" t="e">
        <f>IF(ISNUMBER(VLOOKUP(Fulltable[[#This Row],[Distance]], Predict[[#All],[Distance (km)]:[Time on current form]], 2, FALSE)), VLOOKUP(Fulltable[[#This Row],[Distance]], Predict[[#All],[Distance (km)]:[Time on current form]], 2, FALSE), NA())</f>
        <v>#N/A</v>
      </c>
      <c r="J430" s="13" t="e">
        <f>IF(ISNUMBER(VLOOKUP(Fulltable[[#This Row],[Distance]], Predict[[#All],[Distance (km)]:[Time on current form]], 3, FALSE)), VLOOKUP(Fulltable[[#This Row],[Distance]], Predict[[#All],[Distance (km)]:[Time on current form]], 3, FALSE), NA())</f>
        <v>#N/A</v>
      </c>
    </row>
    <row r="431" spans="1:10" x14ac:dyDescent="0.25">
      <c r="A431" s="1">
        <v>4.29</v>
      </c>
      <c r="B431" s="2">
        <f>Fulltable[[#This Row],[Distance]]^2</f>
        <v>18.4041</v>
      </c>
      <c r="C431">
        <f>Fulltable[[#This Row],[Distance]]^3</f>
        <v>78.953588999999994</v>
      </c>
      <c r="D431">
        <f>Fulltable[[#This Row],[Distance]]^4</f>
        <v>338.71089681000001</v>
      </c>
      <c r="E431">
        <f>Fulltable[[#This Row],[Distance]]^5</f>
        <v>1453.0697473149</v>
      </c>
      <c r="F431" s="13" t="e">
        <f>IF(ISNUMBER(VLOOKUP(Fulltable[[#This Row],[Distance]], PBmetric[[Distance (km)]:[PB (hh:mm:ss)]], 6, FALSE)), VLOOKUP(Fulltable[[#This Row],[Distance]], PBmetric[[Distance (km)]:[PB (hh:mm:ss)]], 6, FALSE), NA())</f>
        <v>#N/A</v>
      </c>
      <c r="G431" s="13">
        <f ca="1">$Q$4+$P$4*Fulltable[[#This Row],[Distance]]+$O$4*Fulltable[[#This Row],[D^2]]+$N$4*Fulltable[[#This Row],[D^3]]</f>
        <v>1.2773233738336234E-2</v>
      </c>
      <c r="H431" s="13">
        <f ca="1">Fulltable[[#This Row],[Forecast]]*(1+AVERAGE(cform[faster (-ve) /
slower (+ve)]))</f>
        <v>1.3224407614494109E-2</v>
      </c>
      <c r="I431" s="13" t="e">
        <f>IF(ISNUMBER(VLOOKUP(Fulltable[[#This Row],[Distance]], Predict[[#All],[Distance (km)]:[Time on current form]], 2, FALSE)), VLOOKUP(Fulltable[[#This Row],[Distance]], Predict[[#All],[Distance (km)]:[Time on current form]], 2, FALSE), NA())</f>
        <v>#N/A</v>
      </c>
      <c r="J431" s="13" t="e">
        <f>IF(ISNUMBER(VLOOKUP(Fulltable[[#This Row],[Distance]], Predict[[#All],[Distance (km)]:[Time on current form]], 3, FALSE)), VLOOKUP(Fulltable[[#This Row],[Distance]], Predict[[#All],[Distance (km)]:[Time on current form]], 3, FALSE), NA())</f>
        <v>#N/A</v>
      </c>
    </row>
    <row r="432" spans="1:10" x14ac:dyDescent="0.25">
      <c r="A432" s="1">
        <v>4.3</v>
      </c>
      <c r="B432" s="2">
        <f>Fulltable[[#This Row],[Distance]]^2</f>
        <v>18.489999999999998</v>
      </c>
      <c r="C432">
        <f>Fulltable[[#This Row],[Distance]]^3</f>
        <v>79.506999999999991</v>
      </c>
      <c r="D432">
        <f>Fulltable[[#This Row],[Distance]]^4</f>
        <v>341.88009999999997</v>
      </c>
      <c r="E432">
        <f>Fulltable[[#This Row],[Distance]]^5</f>
        <v>1470.0844299999999</v>
      </c>
      <c r="F432" s="13" t="e">
        <f>IF(ISNUMBER(VLOOKUP(Fulltable[[#This Row],[Distance]], PBmetric[[Distance (km)]:[PB (hh:mm:ss)]], 6, FALSE)), VLOOKUP(Fulltable[[#This Row],[Distance]], PBmetric[[Distance (km)]:[PB (hh:mm:ss)]], 6, FALSE), NA())</f>
        <v>#N/A</v>
      </c>
      <c r="G432" s="13">
        <f ca="1">$Q$4+$P$4*Fulltable[[#This Row],[Distance]]+$O$4*Fulltable[[#This Row],[D^2]]+$N$4*Fulltable[[#This Row],[D^3]]</f>
        <v>1.2803795667607873E-2</v>
      </c>
      <c r="H432" s="13">
        <f ca="1">Fulltable[[#This Row],[Forecast]]*(1+AVERAGE(cform[faster (-ve) /
slower (+ve)]))</f>
        <v>1.3256049046761998E-2</v>
      </c>
      <c r="I432" s="13" t="e">
        <f>IF(ISNUMBER(VLOOKUP(Fulltable[[#This Row],[Distance]], Predict[[#All],[Distance (km)]:[Time on current form]], 2, FALSE)), VLOOKUP(Fulltable[[#This Row],[Distance]], Predict[[#All],[Distance (km)]:[Time on current form]], 2, FALSE), NA())</f>
        <v>#N/A</v>
      </c>
      <c r="J432" s="13" t="e">
        <f>IF(ISNUMBER(VLOOKUP(Fulltable[[#This Row],[Distance]], Predict[[#All],[Distance (km)]:[Time on current form]], 3, FALSE)), VLOOKUP(Fulltable[[#This Row],[Distance]], Predict[[#All],[Distance (km)]:[Time on current form]], 3, FALSE), NA())</f>
        <v>#N/A</v>
      </c>
    </row>
    <row r="433" spans="1:10" x14ac:dyDescent="0.25">
      <c r="A433" s="1">
        <v>4.3099999999999996</v>
      </c>
      <c r="B433" s="2">
        <f>Fulltable[[#This Row],[Distance]]^2</f>
        <v>18.576099999999997</v>
      </c>
      <c r="C433">
        <f>Fulltable[[#This Row],[Distance]]^3</f>
        <v>80.062990999999982</v>
      </c>
      <c r="D433">
        <f>Fulltable[[#This Row],[Distance]]^4</f>
        <v>345.07149120999986</v>
      </c>
      <c r="E433">
        <f>Fulltable[[#This Row],[Distance]]^5</f>
        <v>1487.2581271150993</v>
      </c>
      <c r="F433" s="13" t="e">
        <f>IF(ISNUMBER(VLOOKUP(Fulltable[[#This Row],[Distance]], PBmetric[[Distance (km)]:[PB (hh:mm:ss)]], 6, FALSE)), VLOOKUP(Fulltable[[#This Row],[Distance]], PBmetric[[Distance (km)]:[PB (hh:mm:ss)]], 6, FALSE), NA())</f>
        <v>#N/A</v>
      </c>
      <c r="G433" s="13">
        <f ca="1">$Q$4+$P$4*Fulltable[[#This Row],[Distance]]+$O$4*Fulltable[[#This Row],[D^2]]+$N$4*Fulltable[[#This Row],[D^3]]</f>
        <v>1.2834361254545113E-2</v>
      </c>
      <c r="H433" s="13">
        <f ca="1">Fulltable[[#This Row],[Forecast]]*(1+AVERAGE(cform[faster (-ve) /
slower (+ve)]))</f>
        <v>1.3287694265890899E-2</v>
      </c>
      <c r="I433" s="13" t="e">
        <f>IF(ISNUMBER(VLOOKUP(Fulltable[[#This Row],[Distance]], Predict[[#All],[Distance (km)]:[Time on current form]], 2, FALSE)), VLOOKUP(Fulltable[[#This Row],[Distance]], Predict[[#All],[Distance (km)]:[Time on current form]], 2, FALSE), NA())</f>
        <v>#N/A</v>
      </c>
      <c r="J433" s="13" t="e">
        <f>IF(ISNUMBER(VLOOKUP(Fulltable[[#This Row],[Distance]], Predict[[#All],[Distance (km)]:[Time on current form]], 3, FALSE)), VLOOKUP(Fulltable[[#This Row],[Distance]], Predict[[#All],[Distance (km)]:[Time on current form]], 3, FALSE), NA())</f>
        <v>#N/A</v>
      </c>
    </row>
    <row r="434" spans="1:10" x14ac:dyDescent="0.25">
      <c r="A434" s="1">
        <v>4.32</v>
      </c>
      <c r="B434" s="2">
        <f>Fulltable[[#This Row],[Distance]]^2</f>
        <v>18.662400000000002</v>
      </c>
      <c r="C434">
        <f>Fulltable[[#This Row],[Distance]]^3</f>
        <v>80.621568000000011</v>
      </c>
      <c r="D434">
        <f>Fulltable[[#This Row],[Distance]]^4</f>
        <v>348.28517376000008</v>
      </c>
      <c r="E434">
        <f>Fulltable[[#This Row],[Distance]]^5</f>
        <v>1504.5919506432003</v>
      </c>
      <c r="F434" s="13" t="e">
        <f>IF(ISNUMBER(VLOOKUP(Fulltable[[#This Row],[Distance]], PBmetric[[Distance (km)]:[PB (hh:mm:ss)]], 6, FALSE)), VLOOKUP(Fulltable[[#This Row],[Distance]], PBmetric[[Distance (km)]:[PB (hh:mm:ss)]], 6, FALSE), NA())</f>
        <v>#N/A</v>
      </c>
      <c r="G434" s="13">
        <f ca="1">$Q$4+$P$4*Fulltable[[#This Row],[Distance]]+$O$4*Fulltable[[#This Row],[D^2]]+$N$4*Fulltable[[#This Row],[D^3]]</f>
        <v>1.286493049911255E-2</v>
      </c>
      <c r="H434" s="13">
        <f ca="1">Fulltable[[#This Row],[Forecast]]*(1+AVERAGE(cform[faster (-ve) /
slower (+ve)]))</f>
        <v>1.3319343271844156E-2</v>
      </c>
      <c r="I434" s="13" t="e">
        <f>IF(ISNUMBER(VLOOKUP(Fulltable[[#This Row],[Distance]], Predict[[#All],[Distance (km)]:[Time on current form]], 2, FALSE)), VLOOKUP(Fulltable[[#This Row],[Distance]], Predict[[#All],[Distance (km)]:[Time on current form]], 2, FALSE), NA())</f>
        <v>#N/A</v>
      </c>
      <c r="J434" s="13" t="e">
        <f>IF(ISNUMBER(VLOOKUP(Fulltable[[#This Row],[Distance]], Predict[[#All],[Distance (km)]:[Time on current form]], 3, FALSE)), VLOOKUP(Fulltable[[#This Row],[Distance]], Predict[[#All],[Distance (km)]:[Time on current form]], 3, FALSE), NA())</f>
        <v>#N/A</v>
      </c>
    </row>
    <row r="435" spans="1:10" x14ac:dyDescent="0.25">
      <c r="A435" s="1">
        <v>4.33</v>
      </c>
      <c r="B435" s="2">
        <f>Fulltable[[#This Row],[Distance]]^2</f>
        <v>18.748899999999999</v>
      </c>
      <c r="C435">
        <f>Fulltable[[#This Row],[Distance]]^3</f>
        <v>81.182737000000003</v>
      </c>
      <c r="D435">
        <f>Fulltable[[#This Row],[Distance]]^4</f>
        <v>351.52125120999995</v>
      </c>
      <c r="E435">
        <f>Fulltable[[#This Row],[Distance]]^5</f>
        <v>1522.0870177392999</v>
      </c>
      <c r="F435" s="13" t="e">
        <f>IF(ISNUMBER(VLOOKUP(Fulltable[[#This Row],[Distance]], PBmetric[[Distance (km)]:[PB (hh:mm:ss)]], 6, FALSE)), VLOOKUP(Fulltable[[#This Row],[Distance]], PBmetric[[Distance (km)]:[PB (hh:mm:ss)]], 6, FALSE), NA())</f>
        <v>#N/A</v>
      </c>
      <c r="G435" s="13">
        <f ca="1">$Q$4+$P$4*Fulltable[[#This Row],[Distance]]+$O$4*Fulltable[[#This Row],[D^2]]+$N$4*Fulltable[[#This Row],[D^3]]</f>
        <v>1.2895503401274776E-2</v>
      </c>
      <c r="H435" s="13">
        <f ca="1">Fulltable[[#This Row],[Forecast]]*(1+AVERAGE(cform[faster (-ve) /
slower (+ve)]))</f>
        <v>1.335099606458511E-2</v>
      </c>
      <c r="I435" s="13" t="e">
        <f>IF(ISNUMBER(VLOOKUP(Fulltable[[#This Row],[Distance]], Predict[[#All],[Distance (km)]:[Time on current form]], 2, FALSE)), VLOOKUP(Fulltable[[#This Row],[Distance]], Predict[[#All],[Distance (km)]:[Time on current form]], 2, FALSE), NA())</f>
        <v>#N/A</v>
      </c>
      <c r="J435" s="13" t="e">
        <f>IF(ISNUMBER(VLOOKUP(Fulltable[[#This Row],[Distance]], Predict[[#All],[Distance (km)]:[Time on current form]], 3, FALSE)), VLOOKUP(Fulltable[[#This Row],[Distance]], Predict[[#All],[Distance (km)]:[Time on current form]], 3, FALSE), NA())</f>
        <v>#N/A</v>
      </c>
    </row>
    <row r="436" spans="1:10" x14ac:dyDescent="0.25">
      <c r="A436" s="1">
        <v>4.34</v>
      </c>
      <c r="B436" s="2">
        <f>Fulltable[[#This Row],[Distance]]^2</f>
        <v>18.835599999999999</v>
      </c>
      <c r="C436">
        <f>Fulltable[[#This Row],[Distance]]^3</f>
        <v>81.746504000000002</v>
      </c>
      <c r="D436">
        <f>Fulltable[[#This Row],[Distance]]^4</f>
        <v>354.77982735999996</v>
      </c>
      <c r="E436">
        <f>Fulltable[[#This Row],[Distance]]^5</f>
        <v>1539.7444507423997</v>
      </c>
      <c r="F436" s="13" t="e">
        <f>IF(ISNUMBER(VLOOKUP(Fulltable[[#This Row],[Distance]], PBmetric[[Distance (km)]:[PB (hh:mm:ss)]], 6, FALSE)), VLOOKUP(Fulltable[[#This Row],[Distance]], PBmetric[[Distance (km)]:[PB (hh:mm:ss)]], 6, FALSE), NA())</f>
        <v>#N/A</v>
      </c>
      <c r="G436" s="13">
        <f ca="1">$Q$4+$P$4*Fulltable[[#This Row],[Distance]]+$O$4*Fulltable[[#This Row],[D^2]]+$N$4*Fulltable[[#This Row],[D^3]]</f>
        <v>1.2926079960996392E-2</v>
      </c>
      <c r="H436" s="13">
        <f ca="1">Fulltable[[#This Row],[Forecast]]*(1+AVERAGE(cform[faster (-ve) /
slower (+ve)]))</f>
        <v>1.3382652644077113E-2</v>
      </c>
      <c r="I436" s="13" t="e">
        <f>IF(ISNUMBER(VLOOKUP(Fulltable[[#This Row],[Distance]], Predict[[#All],[Distance (km)]:[Time on current form]], 2, FALSE)), VLOOKUP(Fulltable[[#This Row],[Distance]], Predict[[#All],[Distance (km)]:[Time on current form]], 2, FALSE), NA())</f>
        <v>#N/A</v>
      </c>
      <c r="J436" s="13" t="e">
        <f>IF(ISNUMBER(VLOOKUP(Fulltable[[#This Row],[Distance]], Predict[[#All],[Distance (km)]:[Time on current form]], 3, FALSE)), VLOOKUP(Fulltable[[#This Row],[Distance]], Predict[[#All],[Distance (km)]:[Time on current form]], 3, FALSE), NA())</f>
        <v>#N/A</v>
      </c>
    </row>
    <row r="437" spans="1:10" x14ac:dyDescent="0.25">
      <c r="A437" s="1">
        <v>4.3499999999999996</v>
      </c>
      <c r="B437" s="2">
        <f>Fulltable[[#This Row],[Distance]]^2</f>
        <v>18.922499999999996</v>
      </c>
      <c r="C437">
        <f>Fulltable[[#This Row],[Distance]]^3</f>
        <v>82.312874999999977</v>
      </c>
      <c r="D437">
        <f>Fulltable[[#This Row],[Distance]]^4</f>
        <v>358.06100624999982</v>
      </c>
      <c r="E437">
        <f>Fulltable[[#This Row],[Distance]]^5</f>
        <v>1557.5653771874991</v>
      </c>
      <c r="F437" s="13" t="e">
        <f>IF(ISNUMBER(VLOOKUP(Fulltable[[#This Row],[Distance]], PBmetric[[Distance (km)]:[PB (hh:mm:ss)]], 6, FALSE)), VLOOKUP(Fulltable[[#This Row],[Distance]], PBmetric[[Distance (km)]:[PB (hh:mm:ss)]], 6, FALSE), NA())</f>
        <v>#N/A</v>
      </c>
      <c r="G437" s="13">
        <f ca="1">$Q$4+$P$4*Fulltable[[#This Row],[Distance]]+$O$4*Fulltable[[#This Row],[D^2]]+$N$4*Fulltable[[#This Row],[D^3]]</f>
        <v>1.2956660178241989E-2</v>
      </c>
      <c r="H437" s="13">
        <f ca="1">Fulltable[[#This Row],[Forecast]]*(1+AVERAGE(cform[faster (-ve) /
slower (+ve)]))</f>
        <v>1.3414313010283504E-2</v>
      </c>
      <c r="I437" s="13" t="e">
        <f>IF(ISNUMBER(VLOOKUP(Fulltable[[#This Row],[Distance]], Predict[[#All],[Distance (km)]:[Time on current form]], 2, FALSE)), VLOOKUP(Fulltable[[#This Row],[Distance]], Predict[[#All],[Distance (km)]:[Time on current form]], 2, FALSE), NA())</f>
        <v>#N/A</v>
      </c>
      <c r="J437" s="13" t="e">
        <f>IF(ISNUMBER(VLOOKUP(Fulltable[[#This Row],[Distance]], Predict[[#All],[Distance (km)]:[Time on current form]], 3, FALSE)), VLOOKUP(Fulltable[[#This Row],[Distance]], Predict[[#All],[Distance (km)]:[Time on current form]], 3, FALSE), NA())</f>
        <v>#N/A</v>
      </c>
    </row>
    <row r="438" spans="1:10" x14ac:dyDescent="0.25">
      <c r="A438" s="1">
        <v>4.3600000000000003</v>
      </c>
      <c r="B438" s="2">
        <f>Fulltable[[#This Row],[Distance]]^2</f>
        <v>19.009600000000002</v>
      </c>
      <c r="C438">
        <f>Fulltable[[#This Row],[Distance]]^3</f>
        <v>82.881856000000013</v>
      </c>
      <c r="D438">
        <f>Fulltable[[#This Row],[Distance]]^4</f>
        <v>361.36489216000007</v>
      </c>
      <c r="E438">
        <f>Fulltable[[#This Row],[Distance]]^5</f>
        <v>1575.5509298176005</v>
      </c>
      <c r="F438" s="13" t="e">
        <f>IF(ISNUMBER(VLOOKUP(Fulltable[[#This Row],[Distance]], PBmetric[[Distance (km)]:[PB (hh:mm:ss)]], 6, FALSE)), VLOOKUP(Fulltable[[#This Row],[Distance]], PBmetric[[Distance (km)]:[PB (hh:mm:ss)]], 6, FALSE), NA())</f>
        <v>#N/A</v>
      </c>
      <c r="G438" s="13">
        <f ca="1">$Q$4+$P$4*Fulltable[[#This Row],[Distance]]+$O$4*Fulltable[[#This Row],[D^2]]+$N$4*Fulltable[[#This Row],[D^3]]</f>
        <v>1.2987244052976171E-2</v>
      </c>
      <c r="H438" s="13">
        <f ca="1">Fulltable[[#This Row],[Forecast]]*(1+AVERAGE(cform[faster (-ve) /
slower (+ve)]))</f>
        <v>1.3445977163167637E-2</v>
      </c>
      <c r="I438" s="13" t="e">
        <f>IF(ISNUMBER(VLOOKUP(Fulltable[[#This Row],[Distance]], Predict[[#All],[Distance (km)]:[Time on current form]], 2, FALSE)), VLOOKUP(Fulltable[[#This Row],[Distance]], Predict[[#All],[Distance (km)]:[Time on current form]], 2, FALSE), NA())</f>
        <v>#N/A</v>
      </c>
      <c r="J438" s="13" t="e">
        <f>IF(ISNUMBER(VLOOKUP(Fulltable[[#This Row],[Distance]], Predict[[#All],[Distance (km)]:[Time on current form]], 3, FALSE)), VLOOKUP(Fulltable[[#This Row],[Distance]], Predict[[#All],[Distance (km)]:[Time on current form]], 3, FALSE), NA())</f>
        <v>#N/A</v>
      </c>
    </row>
    <row r="439" spans="1:10" x14ac:dyDescent="0.25">
      <c r="A439" s="1">
        <v>4.37</v>
      </c>
      <c r="B439" s="2">
        <f>Fulltable[[#This Row],[Distance]]^2</f>
        <v>19.096900000000002</v>
      </c>
      <c r="C439">
        <f>Fulltable[[#This Row],[Distance]]^3</f>
        <v>83.45345300000001</v>
      </c>
      <c r="D439">
        <f>Fulltable[[#This Row],[Distance]]^4</f>
        <v>364.69158961000005</v>
      </c>
      <c r="E439">
        <f>Fulltable[[#This Row],[Distance]]^5</f>
        <v>1593.7022465957002</v>
      </c>
      <c r="F439" s="13" t="e">
        <f>IF(ISNUMBER(VLOOKUP(Fulltable[[#This Row],[Distance]], PBmetric[[Distance (km)]:[PB (hh:mm:ss)]], 6, FALSE)), VLOOKUP(Fulltable[[#This Row],[Distance]], PBmetric[[Distance (km)]:[PB (hh:mm:ss)]], 6, FALSE), NA())</f>
        <v>#N/A</v>
      </c>
      <c r="G439" s="13">
        <f ca="1">$Q$4+$P$4*Fulltable[[#This Row],[Distance]]+$O$4*Fulltable[[#This Row],[D^2]]+$N$4*Fulltable[[#This Row],[D^3]]</f>
        <v>1.3017831585163529E-2</v>
      </c>
      <c r="H439" s="13">
        <f ca="1">Fulltable[[#This Row],[Forecast]]*(1+AVERAGE(cform[faster (-ve) /
slower (+ve)]))</f>
        <v>1.3477645102692854E-2</v>
      </c>
      <c r="I439" s="13" t="e">
        <f>IF(ISNUMBER(VLOOKUP(Fulltable[[#This Row],[Distance]], Predict[[#All],[Distance (km)]:[Time on current form]], 2, FALSE)), VLOOKUP(Fulltable[[#This Row],[Distance]], Predict[[#All],[Distance (km)]:[Time on current form]], 2, FALSE), NA())</f>
        <v>#N/A</v>
      </c>
      <c r="J439" s="13" t="e">
        <f>IF(ISNUMBER(VLOOKUP(Fulltable[[#This Row],[Distance]], Predict[[#All],[Distance (km)]:[Time on current form]], 3, FALSE)), VLOOKUP(Fulltable[[#This Row],[Distance]], Predict[[#All],[Distance (km)]:[Time on current form]], 3, FALSE), NA())</f>
        <v>#N/A</v>
      </c>
    </row>
    <row r="440" spans="1:10" x14ac:dyDescent="0.25">
      <c r="A440" s="1">
        <v>4.38</v>
      </c>
      <c r="B440" s="2">
        <f>Fulltable[[#This Row],[Distance]]^2</f>
        <v>19.1844</v>
      </c>
      <c r="C440">
        <f>Fulltable[[#This Row],[Distance]]^3</f>
        <v>84.027671999999995</v>
      </c>
      <c r="D440">
        <f>Fulltable[[#This Row],[Distance]]^4</f>
        <v>368.04120336</v>
      </c>
      <c r="E440">
        <f>Fulltable[[#This Row],[Distance]]^5</f>
        <v>1612.0204707168</v>
      </c>
      <c r="F440" s="13" t="e">
        <f>IF(ISNUMBER(VLOOKUP(Fulltable[[#This Row],[Distance]], PBmetric[[Distance (km)]:[PB (hh:mm:ss)]], 6, FALSE)), VLOOKUP(Fulltable[[#This Row],[Distance]], PBmetric[[Distance (km)]:[PB (hh:mm:ss)]], 6, FALSE), NA())</f>
        <v>#N/A</v>
      </c>
      <c r="G440" s="13">
        <f ca="1">$Q$4+$P$4*Fulltable[[#This Row],[Distance]]+$O$4*Fulltable[[#This Row],[D^2]]+$N$4*Fulltable[[#This Row],[D^3]]</f>
        <v>1.3048422774768661E-2</v>
      </c>
      <c r="H440" s="13">
        <f ca="1">Fulltable[[#This Row],[Forecast]]*(1+AVERAGE(cform[faster (-ve) /
slower (+ve)]))</f>
        <v>1.3509316828822501E-2</v>
      </c>
      <c r="I440" s="13" t="e">
        <f>IF(ISNUMBER(VLOOKUP(Fulltable[[#This Row],[Distance]], Predict[[#All],[Distance (km)]:[Time on current form]], 2, FALSE)), VLOOKUP(Fulltable[[#This Row],[Distance]], Predict[[#All],[Distance (km)]:[Time on current form]], 2, FALSE), NA())</f>
        <v>#N/A</v>
      </c>
      <c r="J440" s="13" t="e">
        <f>IF(ISNUMBER(VLOOKUP(Fulltable[[#This Row],[Distance]], Predict[[#All],[Distance (km)]:[Time on current form]], 3, FALSE)), VLOOKUP(Fulltable[[#This Row],[Distance]], Predict[[#All],[Distance (km)]:[Time on current form]], 3, FALSE), NA())</f>
        <v>#N/A</v>
      </c>
    </row>
    <row r="441" spans="1:10" x14ac:dyDescent="0.25">
      <c r="A441" s="1">
        <v>4.3899999999999997</v>
      </c>
      <c r="B441" s="2">
        <f>Fulltable[[#This Row],[Distance]]^2</f>
        <v>19.272099999999998</v>
      </c>
      <c r="C441">
        <f>Fulltable[[#This Row],[Distance]]^3</f>
        <v>84.604518999999982</v>
      </c>
      <c r="D441">
        <f>Fulltable[[#This Row],[Distance]]^4</f>
        <v>371.41383840999993</v>
      </c>
      <c r="E441">
        <f>Fulltable[[#This Row],[Distance]]^5</f>
        <v>1630.5067506198995</v>
      </c>
      <c r="F441" s="13" t="e">
        <f>IF(ISNUMBER(VLOOKUP(Fulltable[[#This Row],[Distance]], PBmetric[[Distance (km)]:[PB (hh:mm:ss)]], 6, FALSE)), VLOOKUP(Fulltable[[#This Row],[Distance]], PBmetric[[Distance (km)]:[PB (hh:mm:ss)]], 6, FALSE), NA())</f>
        <v>#N/A</v>
      </c>
      <c r="G441" s="13">
        <f ca="1">$Q$4+$P$4*Fulltable[[#This Row],[Distance]]+$O$4*Fulltable[[#This Row],[D^2]]+$N$4*Fulltable[[#This Row],[D^3]]</f>
        <v>1.3079017621756166E-2</v>
      </c>
      <c r="H441" s="13">
        <f ca="1">Fulltable[[#This Row],[Forecast]]*(1+AVERAGE(cform[faster (-ve) /
slower (+ve)]))</f>
        <v>1.3540992341519925E-2</v>
      </c>
      <c r="I441" s="13" t="e">
        <f>IF(ISNUMBER(VLOOKUP(Fulltable[[#This Row],[Distance]], Predict[[#All],[Distance (km)]:[Time on current form]], 2, FALSE)), VLOOKUP(Fulltable[[#This Row],[Distance]], Predict[[#All],[Distance (km)]:[Time on current form]], 2, FALSE), NA())</f>
        <v>#N/A</v>
      </c>
      <c r="J441" s="13" t="e">
        <f>IF(ISNUMBER(VLOOKUP(Fulltable[[#This Row],[Distance]], Predict[[#All],[Distance (km)]:[Time on current form]], 3, FALSE)), VLOOKUP(Fulltable[[#This Row],[Distance]], Predict[[#All],[Distance (km)]:[Time on current form]], 3, FALSE), NA())</f>
        <v>#N/A</v>
      </c>
    </row>
    <row r="442" spans="1:10" x14ac:dyDescent="0.25">
      <c r="A442" s="1">
        <v>4.4000000000000004</v>
      </c>
      <c r="B442" s="2">
        <f>Fulltable[[#This Row],[Distance]]^2</f>
        <v>19.360000000000003</v>
      </c>
      <c r="C442">
        <f>Fulltable[[#This Row],[Distance]]^3</f>
        <v>85.184000000000026</v>
      </c>
      <c r="D442">
        <f>Fulltable[[#This Row],[Distance]]^4</f>
        <v>374.8096000000001</v>
      </c>
      <c r="E442">
        <f>Fulltable[[#This Row],[Distance]]^5</f>
        <v>1649.1622400000006</v>
      </c>
      <c r="F442" s="13" t="e">
        <f>IF(ISNUMBER(VLOOKUP(Fulltable[[#This Row],[Distance]], PBmetric[[Distance (km)]:[PB (hh:mm:ss)]], 6, FALSE)), VLOOKUP(Fulltable[[#This Row],[Distance]], PBmetric[[Distance (km)]:[PB (hh:mm:ss)]], 6, FALSE), NA())</f>
        <v>#N/A</v>
      </c>
      <c r="G442" s="13">
        <f ca="1">$Q$4+$P$4*Fulltable[[#This Row],[Distance]]+$O$4*Fulltable[[#This Row],[D^2]]+$N$4*Fulltable[[#This Row],[D^3]]</f>
        <v>1.3109616126090642E-2</v>
      </c>
      <c r="H442" s="13">
        <f ca="1">Fulltable[[#This Row],[Forecast]]*(1+AVERAGE(cform[faster (-ve) /
slower (+ve)]))</f>
        <v>1.3572671640748477E-2</v>
      </c>
      <c r="I442" s="13" t="e">
        <f>IF(ISNUMBER(VLOOKUP(Fulltable[[#This Row],[Distance]], Predict[[#All],[Distance (km)]:[Time on current form]], 2, FALSE)), VLOOKUP(Fulltable[[#This Row],[Distance]], Predict[[#All],[Distance (km)]:[Time on current form]], 2, FALSE), NA())</f>
        <v>#N/A</v>
      </c>
      <c r="J442" s="13" t="e">
        <f>IF(ISNUMBER(VLOOKUP(Fulltable[[#This Row],[Distance]], Predict[[#All],[Distance (km)]:[Time on current form]], 3, FALSE)), VLOOKUP(Fulltable[[#This Row],[Distance]], Predict[[#All],[Distance (km)]:[Time on current form]], 3, FALSE), NA())</f>
        <v>#N/A</v>
      </c>
    </row>
    <row r="443" spans="1:10" x14ac:dyDescent="0.25">
      <c r="A443" s="1">
        <v>4.41</v>
      </c>
      <c r="B443" s="2">
        <f>Fulltable[[#This Row],[Distance]]^2</f>
        <v>19.4481</v>
      </c>
      <c r="C443">
        <f>Fulltable[[#This Row],[Distance]]^3</f>
        <v>85.766120999999998</v>
      </c>
      <c r="D443">
        <f>Fulltable[[#This Row],[Distance]]^4</f>
        <v>378.22859361000002</v>
      </c>
      <c r="E443">
        <f>Fulltable[[#This Row],[Distance]]^5</f>
        <v>1667.9880978201002</v>
      </c>
      <c r="F443" s="13" t="e">
        <f>IF(ISNUMBER(VLOOKUP(Fulltable[[#This Row],[Distance]], PBmetric[[Distance (km)]:[PB (hh:mm:ss)]], 6, FALSE)), VLOOKUP(Fulltable[[#This Row],[Distance]], PBmetric[[Distance (km)]:[PB (hh:mm:ss)]], 6, FALSE), NA())</f>
        <v>#N/A</v>
      </c>
      <c r="G443" s="13">
        <f ca="1">$Q$4+$P$4*Fulltable[[#This Row],[Distance]]+$O$4*Fulltable[[#This Row],[D^2]]+$N$4*Fulltable[[#This Row],[D^3]]</f>
        <v>1.314021828773668E-2</v>
      </c>
      <c r="H443" s="13">
        <f ca="1">Fulltable[[#This Row],[Forecast]]*(1+AVERAGE(cform[faster (-ve) /
slower (+ve)]))</f>
        <v>1.3604354726471493E-2</v>
      </c>
      <c r="I443" s="13" t="e">
        <f>IF(ISNUMBER(VLOOKUP(Fulltable[[#This Row],[Distance]], Predict[[#All],[Distance (km)]:[Time on current form]], 2, FALSE)), VLOOKUP(Fulltable[[#This Row],[Distance]], Predict[[#All],[Distance (km)]:[Time on current form]], 2, FALSE), NA())</f>
        <v>#N/A</v>
      </c>
      <c r="J443" s="13" t="e">
        <f>IF(ISNUMBER(VLOOKUP(Fulltable[[#This Row],[Distance]], Predict[[#All],[Distance (km)]:[Time on current form]], 3, FALSE)), VLOOKUP(Fulltable[[#This Row],[Distance]], Predict[[#All],[Distance (km)]:[Time on current form]], 3, FALSE), NA())</f>
        <v>#N/A</v>
      </c>
    </row>
    <row r="444" spans="1:10" x14ac:dyDescent="0.25">
      <c r="A444" s="1">
        <v>4.42</v>
      </c>
      <c r="B444" s="2">
        <f>Fulltable[[#This Row],[Distance]]^2</f>
        <v>19.5364</v>
      </c>
      <c r="C444">
        <f>Fulltable[[#This Row],[Distance]]^3</f>
        <v>86.350887999999998</v>
      </c>
      <c r="D444">
        <f>Fulltable[[#This Row],[Distance]]^4</f>
        <v>381.67092496000004</v>
      </c>
      <c r="E444">
        <f>Fulltable[[#This Row],[Distance]]^5</f>
        <v>1686.9854883232001</v>
      </c>
      <c r="F444" s="13" t="e">
        <f>IF(ISNUMBER(VLOOKUP(Fulltable[[#This Row],[Distance]], PBmetric[[Distance (km)]:[PB (hh:mm:ss)]], 6, FALSE)), VLOOKUP(Fulltable[[#This Row],[Distance]], PBmetric[[Distance (km)]:[PB (hh:mm:ss)]], 6, FALSE), NA())</f>
        <v>#N/A</v>
      </c>
      <c r="G444" s="13">
        <f ca="1">$Q$4+$P$4*Fulltable[[#This Row],[Distance]]+$O$4*Fulltable[[#This Row],[D^2]]+$N$4*Fulltable[[#This Row],[D^3]]</f>
        <v>1.3170824106658881E-2</v>
      </c>
      <c r="H444" s="13">
        <f ca="1">Fulltable[[#This Row],[Forecast]]*(1+AVERAGE(cform[faster (-ve) /
slower (+ve)]))</f>
        <v>1.3636041598652327E-2</v>
      </c>
      <c r="I444" s="13" t="e">
        <f>IF(ISNUMBER(VLOOKUP(Fulltable[[#This Row],[Distance]], Predict[[#All],[Distance (km)]:[Time on current form]], 2, FALSE)), VLOOKUP(Fulltable[[#This Row],[Distance]], Predict[[#All],[Distance (km)]:[Time on current form]], 2, FALSE), NA())</f>
        <v>#N/A</v>
      </c>
      <c r="J444" s="13" t="e">
        <f>IF(ISNUMBER(VLOOKUP(Fulltable[[#This Row],[Distance]], Predict[[#All],[Distance (km)]:[Time on current form]], 3, FALSE)), VLOOKUP(Fulltable[[#This Row],[Distance]], Predict[[#All],[Distance (km)]:[Time on current form]], 3, FALSE), NA())</f>
        <v>#N/A</v>
      </c>
    </row>
    <row r="445" spans="1:10" x14ac:dyDescent="0.25">
      <c r="A445" s="1">
        <v>4.43</v>
      </c>
      <c r="B445" s="2">
        <f>Fulltable[[#This Row],[Distance]]^2</f>
        <v>19.624899999999997</v>
      </c>
      <c r="C445">
        <f>Fulltable[[#This Row],[Distance]]^3</f>
        <v>86.93830699999998</v>
      </c>
      <c r="D445">
        <f>Fulltable[[#This Row],[Distance]]^4</f>
        <v>385.13670000999986</v>
      </c>
      <c r="E445">
        <f>Fulltable[[#This Row],[Distance]]^5</f>
        <v>1706.1555810442992</v>
      </c>
      <c r="F445" s="13" t="e">
        <f>IF(ISNUMBER(VLOOKUP(Fulltable[[#This Row],[Distance]], PBmetric[[Distance (km)]:[PB (hh:mm:ss)]], 6, FALSE)), VLOOKUP(Fulltable[[#This Row],[Distance]], PBmetric[[Distance (km)]:[PB (hh:mm:ss)]], 6, FALSE), NA())</f>
        <v>#N/A</v>
      </c>
      <c r="G445" s="13">
        <f ca="1">$Q$4+$P$4*Fulltable[[#This Row],[Distance]]+$O$4*Fulltable[[#This Row],[D^2]]+$N$4*Fulltable[[#This Row],[D^3]]</f>
        <v>1.3201433582821836E-2</v>
      </c>
      <c r="H445" s="13">
        <f ca="1">Fulltable[[#This Row],[Forecast]]*(1+AVERAGE(cform[faster (-ve) /
slower (+ve)]))</f>
        <v>1.3667732257254319E-2</v>
      </c>
      <c r="I445" s="13" t="e">
        <f>IF(ISNUMBER(VLOOKUP(Fulltable[[#This Row],[Distance]], Predict[[#All],[Distance (km)]:[Time on current form]], 2, FALSE)), VLOOKUP(Fulltable[[#This Row],[Distance]], Predict[[#All],[Distance (km)]:[Time on current form]], 2, FALSE), NA())</f>
        <v>#N/A</v>
      </c>
      <c r="J445" s="13" t="e">
        <f>IF(ISNUMBER(VLOOKUP(Fulltable[[#This Row],[Distance]], Predict[[#All],[Distance (km)]:[Time on current form]], 3, FALSE)), VLOOKUP(Fulltable[[#This Row],[Distance]], Predict[[#All],[Distance (km)]:[Time on current form]], 3, FALSE), NA())</f>
        <v>#N/A</v>
      </c>
    </row>
    <row r="446" spans="1:10" x14ac:dyDescent="0.25">
      <c r="A446" s="1">
        <v>4.4400000000000004</v>
      </c>
      <c r="B446" s="2">
        <f>Fulltable[[#This Row],[Distance]]^2</f>
        <v>19.713600000000003</v>
      </c>
      <c r="C446">
        <f>Fulltable[[#This Row],[Distance]]^3</f>
        <v>87.528384000000017</v>
      </c>
      <c r="D446">
        <f>Fulltable[[#This Row],[Distance]]^4</f>
        <v>388.62602496000011</v>
      </c>
      <c r="E446">
        <f>Fulltable[[#This Row],[Distance]]^5</f>
        <v>1725.4995508224006</v>
      </c>
      <c r="F446" s="13" t="e">
        <f>IF(ISNUMBER(VLOOKUP(Fulltable[[#This Row],[Distance]], PBmetric[[Distance (km)]:[PB (hh:mm:ss)]], 6, FALSE)), VLOOKUP(Fulltable[[#This Row],[Distance]], PBmetric[[Distance (km)]:[PB (hh:mm:ss)]], 6, FALSE), NA())</f>
        <v>#N/A</v>
      </c>
      <c r="G446" s="13">
        <f ca="1">$Q$4+$P$4*Fulltable[[#This Row],[Distance]]+$O$4*Fulltable[[#This Row],[D^2]]+$N$4*Fulltable[[#This Row],[D^3]]</f>
        <v>1.3232046716190153E-2</v>
      </c>
      <c r="H446" s="13">
        <f ca="1">Fulltable[[#This Row],[Forecast]]*(1+AVERAGE(cform[faster (-ve) /
slower (+ve)]))</f>
        <v>1.3699426702240827E-2</v>
      </c>
      <c r="I446" s="13" t="e">
        <f>IF(ISNUMBER(VLOOKUP(Fulltable[[#This Row],[Distance]], Predict[[#All],[Distance (km)]:[Time on current form]], 2, FALSE)), VLOOKUP(Fulltable[[#This Row],[Distance]], Predict[[#All],[Distance (km)]:[Time on current form]], 2, FALSE), NA())</f>
        <v>#N/A</v>
      </c>
      <c r="J446" s="13" t="e">
        <f>IF(ISNUMBER(VLOOKUP(Fulltable[[#This Row],[Distance]], Predict[[#All],[Distance (km)]:[Time on current form]], 3, FALSE)), VLOOKUP(Fulltable[[#This Row],[Distance]], Predict[[#All],[Distance (km)]:[Time on current form]], 3, FALSE), NA())</f>
        <v>#N/A</v>
      </c>
    </row>
    <row r="447" spans="1:10" x14ac:dyDescent="0.25">
      <c r="A447" s="1">
        <v>4.45</v>
      </c>
      <c r="B447" s="2">
        <f>Fulltable[[#This Row],[Distance]]^2</f>
        <v>19.802500000000002</v>
      </c>
      <c r="C447">
        <f>Fulltable[[#This Row],[Distance]]^3</f>
        <v>88.121125000000006</v>
      </c>
      <c r="D447">
        <f>Fulltable[[#This Row],[Distance]]^4</f>
        <v>392.13900625000008</v>
      </c>
      <c r="E447">
        <f>Fulltable[[#This Row],[Distance]]^5</f>
        <v>1745.0185778125003</v>
      </c>
      <c r="F447" s="13" t="e">
        <f>IF(ISNUMBER(VLOOKUP(Fulltable[[#This Row],[Distance]], PBmetric[[Distance (km)]:[PB (hh:mm:ss)]], 6, FALSE)), VLOOKUP(Fulltable[[#This Row],[Distance]], PBmetric[[Distance (km)]:[PB (hh:mm:ss)]], 6, FALSE), NA())</f>
        <v>#N/A</v>
      </c>
      <c r="G447" s="13">
        <f ca="1">$Q$4+$P$4*Fulltable[[#This Row],[Distance]]+$O$4*Fulltable[[#This Row],[D^2]]+$N$4*Fulltable[[#This Row],[D^3]]</f>
        <v>1.3262663506728417E-2</v>
      </c>
      <c r="H447" s="13">
        <f ca="1">Fulltable[[#This Row],[Forecast]]*(1+AVERAGE(cform[faster (-ve) /
slower (+ve)]))</f>
        <v>1.3731124933575183E-2</v>
      </c>
      <c r="I447" s="13" t="e">
        <f>IF(ISNUMBER(VLOOKUP(Fulltable[[#This Row],[Distance]], Predict[[#All],[Distance (km)]:[Time on current form]], 2, FALSE)), VLOOKUP(Fulltable[[#This Row],[Distance]], Predict[[#All],[Distance (km)]:[Time on current form]], 2, FALSE), NA())</f>
        <v>#N/A</v>
      </c>
      <c r="J447" s="13" t="e">
        <f>IF(ISNUMBER(VLOOKUP(Fulltable[[#This Row],[Distance]], Predict[[#All],[Distance (km)]:[Time on current form]], 3, FALSE)), VLOOKUP(Fulltable[[#This Row],[Distance]], Predict[[#All],[Distance (km)]:[Time on current form]], 3, FALSE), NA())</f>
        <v>#N/A</v>
      </c>
    </row>
    <row r="448" spans="1:10" x14ac:dyDescent="0.25">
      <c r="A448" s="1">
        <v>4.46</v>
      </c>
      <c r="B448" s="2">
        <f>Fulltable[[#This Row],[Distance]]^2</f>
        <v>19.8916</v>
      </c>
      <c r="C448">
        <f>Fulltable[[#This Row],[Distance]]^3</f>
        <v>88.716536000000005</v>
      </c>
      <c r="D448">
        <f>Fulltable[[#This Row],[Distance]]^4</f>
        <v>395.67575056000004</v>
      </c>
      <c r="E448">
        <f>Fulltable[[#This Row],[Distance]]^5</f>
        <v>1764.7138474976002</v>
      </c>
      <c r="F448" s="13" t="e">
        <f>IF(ISNUMBER(VLOOKUP(Fulltable[[#This Row],[Distance]], PBmetric[[Distance (km)]:[PB (hh:mm:ss)]], 6, FALSE)), VLOOKUP(Fulltable[[#This Row],[Distance]], PBmetric[[Distance (km)]:[PB (hh:mm:ss)]], 6, FALSE), NA())</f>
        <v>#N/A</v>
      </c>
      <c r="G448" s="13">
        <f ca="1">$Q$4+$P$4*Fulltable[[#This Row],[Distance]]+$O$4*Fulltable[[#This Row],[D^2]]+$N$4*Fulltable[[#This Row],[D^3]]</f>
        <v>1.3293283954401229E-2</v>
      </c>
      <c r="H448" s="13">
        <f ca="1">Fulltable[[#This Row],[Forecast]]*(1+AVERAGE(cform[faster (-ve) /
slower (+ve)]))</f>
        <v>1.376282695122074E-2</v>
      </c>
      <c r="I448" s="13" t="e">
        <f>IF(ISNUMBER(VLOOKUP(Fulltable[[#This Row],[Distance]], Predict[[#All],[Distance (km)]:[Time on current form]], 2, FALSE)), VLOOKUP(Fulltable[[#This Row],[Distance]], Predict[[#All],[Distance (km)]:[Time on current form]], 2, FALSE), NA())</f>
        <v>#N/A</v>
      </c>
      <c r="J448" s="13" t="e">
        <f>IF(ISNUMBER(VLOOKUP(Fulltable[[#This Row],[Distance]], Predict[[#All],[Distance (km)]:[Time on current form]], 3, FALSE)), VLOOKUP(Fulltable[[#This Row],[Distance]], Predict[[#All],[Distance (km)]:[Time on current form]], 3, FALSE), NA())</f>
        <v>#N/A</v>
      </c>
    </row>
    <row r="449" spans="1:10" x14ac:dyDescent="0.25">
      <c r="A449" s="1">
        <v>4.47</v>
      </c>
      <c r="B449" s="2">
        <f>Fulltable[[#This Row],[Distance]]^2</f>
        <v>19.980899999999998</v>
      </c>
      <c r="C449">
        <f>Fulltable[[#This Row],[Distance]]^3</f>
        <v>89.314622999999983</v>
      </c>
      <c r="D449">
        <f>Fulltable[[#This Row],[Distance]]^4</f>
        <v>399.23636480999994</v>
      </c>
      <c r="E449">
        <f>Fulltable[[#This Row],[Distance]]^5</f>
        <v>1784.5865507006997</v>
      </c>
      <c r="F449" s="13" t="e">
        <f>IF(ISNUMBER(VLOOKUP(Fulltable[[#This Row],[Distance]], PBmetric[[Distance (km)]:[PB (hh:mm:ss)]], 6, FALSE)), VLOOKUP(Fulltable[[#This Row],[Distance]], PBmetric[[Distance (km)]:[PB (hh:mm:ss)]], 6, FALSE), NA())</f>
        <v>#N/A</v>
      </c>
      <c r="G449" s="13">
        <f ca="1">$Q$4+$P$4*Fulltable[[#This Row],[Distance]]+$O$4*Fulltable[[#This Row],[D^2]]+$N$4*Fulltable[[#This Row],[D^3]]</f>
        <v>1.3323908059173186E-2</v>
      </c>
      <c r="H449" s="13">
        <f ca="1">Fulltable[[#This Row],[Forecast]]*(1+AVERAGE(cform[faster (-ve) /
slower (+ve)]))</f>
        <v>1.3794532755140842E-2</v>
      </c>
      <c r="I449" s="13" t="e">
        <f>IF(ISNUMBER(VLOOKUP(Fulltable[[#This Row],[Distance]], Predict[[#All],[Distance (km)]:[Time on current form]], 2, FALSE)), VLOOKUP(Fulltable[[#This Row],[Distance]], Predict[[#All],[Distance (km)]:[Time on current form]], 2, FALSE), NA())</f>
        <v>#N/A</v>
      </c>
      <c r="J449" s="13" t="e">
        <f>IF(ISNUMBER(VLOOKUP(Fulltable[[#This Row],[Distance]], Predict[[#All],[Distance (km)]:[Time on current form]], 3, FALSE)), VLOOKUP(Fulltable[[#This Row],[Distance]], Predict[[#All],[Distance (km)]:[Time on current form]], 3, FALSE), NA())</f>
        <v>#N/A</v>
      </c>
    </row>
    <row r="450" spans="1:10" x14ac:dyDescent="0.25">
      <c r="A450" s="1">
        <v>4.4800000000000004</v>
      </c>
      <c r="B450" s="2">
        <f>Fulltable[[#This Row],[Distance]]^2</f>
        <v>20.070400000000003</v>
      </c>
      <c r="C450">
        <f>Fulltable[[#This Row],[Distance]]^3</f>
        <v>89.915392000000026</v>
      </c>
      <c r="D450">
        <f>Fulltable[[#This Row],[Distance]]^4</f>
        <v>402.82095616000009</v>
      </c>
      <c r="E450">
        <f>Fulltable[[#This Row],[Distance]]^5</f>
        <v>1804.6378835968005</v>
      </c>
      <c r="F450" s="13" t="e">
        <f>IF(ISNUMBER(VLOOKUP(Fulltable[[#This Row],[Distance]], PBmetric[[Distance (km)]:[PB (hh:mm:ss)]], 6, FALSE)), VLOOKUP(Fulltable[[#This Row],[Distance]], PBmetric[[Distance (km)]:[PB (hh:mm:ss)]], 6, FALSE), NA())</f>
        <v>#N/A</v>
      </c>
      <c r="G450" s="13">
        <f ca="1">$Q$4+$P$4*Fulltable[[#This Row],[Distance]]+$O$4*Fulltable[[#This Row],[D^2]]+$N$4*Fulltable[[#This Row],[D^3]]</f>
        <v>1.3354535821008888E-2</v>
      </c>
      <c r="H450" s="13">
        <f ca="1">Fulltable[[#This Row],[Forecast]]*(1+AVERAGE(cform[faster (-ve) /
slower (+ve)]))</f>
        <v>1.3826242345298842E-2</v>
      </c>
      <c r="I450" s="13" t="e">
        <f>IF(ISNUMBER(VLOOKUP(Fulltable[[#This Row],[Distance]], Predict[[#All],[Distance (km)]:[Time on current form]], 2, FALSE)), VLOOKUP(Fulltable[[#This Row],[Distance]], Predict[[#All],[Distance (km)]:[Time on current form]], 2, FALSE), NA())</f>
        <v>#N/A</v>
      </c>
      <c r="J450" s="13" t="e">
        <f>IF(ISNUMBER(VLOOKUP(Fulltable[[#This Row],[Distance]], Predict[[#All],[Distance (km)]:[Time on current form]], 3, FALSE)), VLOOKUP(Fulltable[[#This Row],[Distance]], Predict[[#All],[Distance (km)]:[Time on current form]], 3, FALSE), NA())</f>
        <v>#N/A</v>
      </c>
    </row>
    <row r="451" spans="1:10" x14ac:dyDescent="0.25">
      <c r="A451" s="1">
        <v>4.49</v>
      </c>
      <c r="B451" s="2">
        <f>Fulltable[[#This Row],[Distance]]^2</f>
        <v>20.160100000000003</v>
      </c>
      <c r="C451">
        <f>Fulltable[[#This Row],[Distance]]^3</f>
        <v>90.518849000000017</v>
      </c>
      <c r="D451">
        <f>Fulltable[[#This Row],[Distance]]^4</f>
        <v>406.42963201000015</v>
      </c>
      <c r="E451">
        <f>Fulltable[[#This Row],[Distance]]^5</f>
        <v>1824.8690477249008</v>
      </c>
      <c r="F451" s="13" t="e">
        <f>IF(ISNUMBER(VLOOKUP(Fulltable[[#This Row],[Distance]], PBmetric[[Distance (km)]:[PB (hh:mm:ss)]], 6, FALSE)), VLOOKUP(Fulltable[[#This Row],[Distance]], PBmetric[[Distance (km)]:[PB (hh:mm:ss)]], 6, FALSE), NA())</f>
        <v>#N/A</v>
      </c>
      <c r="G451" s="13">
        <f ca="1">$Q$4+$P$4*Fulltable[[#This Row],[Distance]]+$O$4*Fulltable[[#This Row],[D^2]]+$N$4*Fulltable[[#This Row],[D^3]]</f>
        <v>1.3385167239872929E-2</v>
      </c>
      <c r="H451" s="13">
        <f ca="1">Fulltable[[#This Row],[Forecast]]*(1+AVERAGE(cform[faster (-ve) /
slower (+ve)]))</f>
        <v>1.385795572165808E-2</v>
      </c>
      <c r="I451" s="13" t="e">
        <f>IF(ISNUMBER(VLOOKUP(Fulltable[[#This Row],[Distance]], Predict[[#All],[Distance (km)]:[Time on current form]], 2, FALSE)), VLOOKUP(Fulltable[[#This Row],[Distance]], Predict[[#All],[Distance (km)]:[Time on current form]], 2, FALSE), NA())</f>
        <v>#N/A</v>
      </c>
      <c r="J451" s="13" t="e">
        <f>IF(ISNUMBER(VLOOKUP(Fulltable[[#This Row],[Distance]], Predict[[#All],[Distance (km)]:[Time on current form]], 3, FALSE)), VLOOKUP(Fulltable[[#This Row],[Distance]], Predict[[#All],[Distance (km)]:[Time on current form]], 3, FALSE), NA())</f>
        <v>#N/A</v>
      </c>
    </row>
    <row r="452" spans="1:10" x14ac:dyDescent="0.25">
      <c r="A452" s="1">
        <v>4.5</v>
      </c>
      <c r="B452" s="2">
        <f>Fulltable[[#This Row],[Distance]]^2</f>
        <v>20.25</v>
      </c>
      <c r="C452">
        <f>Fulltable[[#This Row],[Distance]]^3</f>
        <v>91.125</v>
      </c>
      <c r="D452">
        <f>Fulltable[[#This Row],[Distance]]^4</f>
        <v>410.0625</v>
      </c>
      <c r="E452">
        <f>Fulltable[[#This Row],[Distance]]^5</f>
        <v>1845.28125</v>
      </c>
      <c r="F452" s="13" t="e">
        <f>IF(ISNUMBER(VLOOKUP(Fulltable[[#This Row],[Distance]], PBmetric[[Distance (km)]:[PB (hh:mm:ss)]], 6, FALSE)), VLOOKUP(Fulltable[[#This Row],[Distance]], PBmetric[[Distance (km)]:[PB (hh:mm:ss)]], 6, FALSE), NA())</f>
        <v>#N/A</v>
      </c>
      <c r="G452" s="13">
        <f ca="1">$Q$4+$P$4*Fulltable[[#This Row],[Distance]]+$O$4*Fulltable[[#This Row],[D^2]]+$N$4*Fulltable[[#This Row],[D^3]]</f>
        <v>1.3415802315729898E-2</v>
      </c>
      <c r="H452" s="13">
        <f ca="1">Fulltable[[#This Row],[Forecast]]*(1+AVERAGE(cform[faster (-ve) /
slower (+ve)]))</f>
        <v>1.3889672884181897E-2</v>
      </c>
      <c r="I452" s="13" t="e">
        <f>IF(ISNUMBER(VLOOKUP(Fulltable[[#This Row],[Distance]], Predict[[#All],[Distance (km)]:[Time on current form]], 2, FALSE)), VLOOKUP(Fulltable[[#This Row],[Distance]], Predict[[#All],[Distance (km)]:[Time on current form]], 2, FALSE), NA())</f>
        <v>#N/A</v>
      </c>
      <c r="J452" s="13" t="e">
        <f>IF(ISNUMBER(VLOOKUP(Fulltable[[#This Row],[Distance]], Predict[[#All],[Distance (km)]:[Time on current form]], 3, FALSE)), VLOOKUP(Fulltable[[#This Row],[Distance]], Predict[[#All],[Distance (km)]:[Time on current form]], 3, FALSE), NA())</f>
        <v>#N/A</v>
      </c>
    </row>
    <row r="453" spans="1:10" x14ac:dyDescent="0.25">
      <c r="A453" s="1">
        <v>4.51</v>
      </c>
      <c r="B453" s="2">
        <f>Fulltable[[#This Row],[Distance]]^2</f>
        <v>20.3401</v>
      </c>
      <c r="C453">
        <f>Fulltable[[#This Row],[Distance]]^3</f>
        <v>91.733850999999987</v>
      </c>
      <c r="D453">
        <f>Fulltable[[#This Row],[Distance]]^4</f>
        <v>413.71966800999996</v>
      </c>
      <c r="E453">
        <f>Fulltable[[#This Row],[Distance]]^5</f>
        <v>1865.8757027250997</v>
      </c>
      <c r="F453" s="13" t="e">
        <f>IF(ISNUMBER(VLOOKUP(Fulltable[[#This Row],[Distance]], PBmetric[[Distance (km)]:[PB (hh:mm:ss)]], 6, FALSE)), VLOOKUP(Fulltable[[#This Row],[Distance]], PBmetric[[Distance (km)]:[PB (hh:mm:ss)]], 6, FALSE), NA())</f>
        <v>#N/A</v>
      </c>
      <c r="G453" s="13">
        <f ca="1">$Q$4+$P$4*Fulltable[[#This Row],[Distance]]+$O$4*Fulltable[[#This Row],[D^2]]+$N$4*Fulltable[[#This Row],[D^3]]</f>
        <v>1.3446441048544403E-2</v>
      </c>
      <c r="H453" s="13">
        <f ca="1">Fulltable[[#This Row],[Forecast]]*(1+AVERAGE(cform[faster (-ve) /
slower (+ve)]))</f>
        <v>1.3921393832833648E-2</v>
      </c>
      <c r="I453" s="13" t="e">
        <f>IF(ISNUMBER(VLOOKUP(Fulltable[[#This Row],[Distance]], Predict[[#All],[Distance (km)]:[Time on current form]], 2, FALSE)), VLOOKUP(Fulltable[[#This Row],[Distance]], Predict[[#All],[Distance (km)]:[Time on current form]], 2, FALSE), NA())</f>
        <v>#N/A</v>
      </c>
      <c r="J453" s="13" t="e">
        <f>IF(ISNUMBER(VLOOKUP(Fulltable[[#This Row],[Distance]], Predict[[#All],[Distance (km)]:[Time on current form]], 3, FALSE)), VLOOKUP(Fulltable[[#This Row],[Distance]], Predict[[#All],[Distance (km)]:[Time on current form]], 3, FALSE), NA())</f>
        <v>#N/A</v>
      </c>
    </row>
    <row r="454" spans="1:10" x14ac:dyDescent="0.25">
      <c r="A454" s="1">
        <v>4.5199999999999996</v>
      </c>
      <c r="B454" s="2">
        <f>Fulltable[[#This Row],[Distance]]^2</f>
        <v>20.430399999999995</v>
      </c>
      <c r="C454">
        <f>Fulltable[[#This Row],[Distance]]^3</f>
        <v>92.345407999999964</v>
      </c>
      <c r="D454">
        <f>Fulltable[[#This Row],[Distance]]^4</f>
        <v>417.40124415999981</v>
      </c>
      <c r="E454">
        <f>Fulltable[[#This Row],[Distance]]^5</f>
        <v>1886.6536236031989</v>
      </c>
      <c r="F454" s="13" t="e">
        <f>IF(ISNUMBER(VLOOKUP(Fulltable[[#This Row],[Distance]], PBmetric[[Distance (km)]:[PB (hh:mm:ss)]], 6, FALSE)), VLOOKUP(Fulltable[[#This Row],[Distance]], PBmetric[[Distance (km)]:[PB (hh:mm:ss)]], 6, FALSE), NA())</f>
        <v>#N/A</v>
      </c>
      <c r="G454" s="13">
        <f ca="1">$Q$4+$P$4*Fulltable[[#This Row],[Distance]]+$O$4*Fulltable[[#This Row],[D^2]]+$N$4*Fulltable[[#This Row],[D^3]]</f>
        <v>1.3477083438281037E-2</v>
      </c>
      <c r="H454" s="13">
        <f ca="1">Fulltable[[#This Row],[Forecast]]*(1+AVERAGE(cform[faster (-ve) /
slower (+ve)]))</f>
        <v>1.3953118567576679E-2</v>
      </c>
      <c r="I454" s="13" t="e">
        <f>IF(ISNUMBER(VLOOKUP(Fulltable[[#This Row],[Distance]], Predict[[#All],[Distance (km)]:[Time on current form]], 2, FALSE)), VLOOKUP(Fulltable[[#This Row],[Distance]], Predict[[#All],[Distance (km)]:[Time on current form]], 2, FALSE), NA())</f>
        <v>#N/A</v>
      </c>
      <c r="J454" s="13" t="e">
        <f>IF(ISNUMBER(VLOOKUP(Fulltable[[#This Row],[Distance]], Predict[[#All],[Distance (km)]:[Time on current form]], 3, FALSE)), VLOOKUP(Fulltable[[#This Row],[Distance]], Predict[[#All],[Distance (km)]:[Time on current form]], 3, FALSE), NA())</f>
        <v>#N/A</v>
      </c>
    </row>
    <row r="455" spans="1:10" x14ac:dyDescent="0.25">
      <c r="A455" s="1">
        <v>4.53</v>
      </c>
      <c r="B455" s="2">
        <f>Fulltable[[#This Row],[Distance]]^2</f>
        <v>20.520900000000001</v>
      </c>
      <c r="C455">
        <f>Fulltable[[#This Row],[Distance]]^3</f>
        <v>92.959677000000013</v>
      </c>
      <c r="D455">
        <f>Fulltable[[#This Row],[Distance]]^4</f>
        <v>421.10733681000005</v>
      </c>
      <c r="E455">
        <f>Fulltable[[#This Row],[Distance]]^5</f>
        <v>1907.6162357493004</v>
      </c>
      <c r="F455" s="13" t="e">
        <f>IF(ISNUMBER(VLOOKUP(Fulltable[[#This Row],[Distance]], PBmetric[[Distance (km)]:[PB (hh:mm:ss)]], 6, FALSE)), VLOOKUP(Fulltable[[#This Row],[Distance]], PBmetric[[Distance (km)]:[PB (hh:mm:ss)]], 6, FALSE), NA())</f>
        <v>#N/A</v>
      </c>
      <c r="G455" s="13">
        <f ca="1">$Q$4+$P$4*Fulltable[[#This Row],[Distance]]+$O$4*Fulltable[[#This Row],[D^2]]+$N$4*Fulltable[[#This Row],[D^3]]</f>
        <v>1.3507729484904397E-2</v>
      </c>
      <c r="H455" s="13">
        <f ca="1">Fulltable[[#This Row],[Forecast]]*(1+AVERAGE(cform[faster (-ve) /
slower (+ve)]))</f>
        <v>1.3984847088374334E-2</v>
      </c>
      <c r="I455" s="13" t="e">
        <f>IF(ISNUMBER(VLOOKUP(Fulltable[[#This Row],[Distance]], Predict[[#All],[Distance (km)]:[Time on current form]], 2, FALSE)), VLOOKUP(Fulltable[[#This Row],[Distance]], Predict[[#All],[Distance (km)]:[Time on current form]], 2, FALSE), NA())</f>
        <v>#N/A</v>
      </c>
      <c r="J455" s="13" t="e">
        <f>IF(ISNUMBER(VLOOKUP(Fulltable[[#This Row],[Distance]], Predict[[#All],[Distance (km)]:[Time on current form]], 3, FALSE)), VLOOKUP(Fulltable[[#This Row],[Distance]], Predict[[#All],[Distance (km)]:[Time on current form]], 3, FALSE), NA())</f>
        <v>#N/A</v>
      </c>
    </row>
    <row r="456" spans="1:10" x14ac:dyDescent="0.25">
      <c r="A456" s="1">
        <v>4.54</v>
      </c>
      <c r="B456" s="2">
        <f>Fulltable[[#This Row],[Distance]]^2</f>
        <v>20.611599999999999</v>
      </c>
      <c r="C456">
        <f>Fulltable[[#This Row],[Distance]]^3</f>
        <v>93.576663999999994</v>
      </c>
      <c r="D456">
        <f>Fulltable[[#This Row],[Distance]]^4</f>
        <v>424.83805455999999</v>
      </c>
      <c r="E456">
        <f>Fulltable[[#This Row],[Distance]]^5</f>
        <v>1928.7647677023999</v>
      </c>
      <c r="F456" s="13" t="e">
        <f>IF(ISNUMBER(VLOOKUP(Fulltable[[#This Row],[Distance]], PBmetric[[Distance (km)]:[PB (hh:mm:ss)]], 6, FALSE)), VLOOKUP(Fulltable[[#This Row],[Distance]], PBmetric[[Distance (km)]:[PB (hh:mm:ss)]], 6, FALSE), NA())</f>
        <v>#N/A</v>
      </c>
      <c r="G456" s="13">
        <f ca="1">$Q$4+$P$4*Fulltable[[#This Row],[Distance]]+$O$4*Fulltable[[#This Row],[D^2]]+$N$4*Fulltable[[#This Row],[D^3]]</f>
        <v>1.3538379188379078E-2</v>
      </c>
      <c r="H456" s="13">
        <f ca="1">Fulltable[[#This Row],[Forecast]]*(1+AVERAGE(cform[faster (-ve) /
slower (+ve)]))</f>
        <v>1.4016579395189957E-2</v>
      </c>
      <c r="I456" s="13" t="e">
        <f>IF(ISNUMBER(VLOOKUP(Fulltable[[#This Row],[Distance]], Predict[[#All],[Distance (km)]:[Time on current form]], 2, FALSE)), VLOOKUP(Fulltable[[#This Row],[Distance]], Predict[[#All],[Distance (km)]:[Time on current form]], 2, FALSE), NA())</f>
        <v>#N/A</v>
      </c>
      <c r="J456" s="13" t="e">
        <f>IF(ISNUMBER(VLOOKUP(Fulltable[[#This Row],[Distance]], Predict[[#All],[Distance (km)]:[Time on current form]], 3, FALSE)), VLOOKUP(Fulltable[[#This Row],[Distance]], Predict[[#All],[Distance (km)]:[Time on current form]], 3, FALSE), NA())</f>
        <v>#N/A</v>
      </c>
    </row>
    <row r="457" spans="1:10" x14ac:dyDescent="0.25">
      <c r="A457" s="1">
        <v>4.55</v>
      </c>
      <c r="B457" s="2">
        <f>Fulltable[[#This Row],[Distance]]^2</f>
        <v>20.702499999999997</v>
      </c>
      <c r="C457">
        <f>Fulltable[[#This Row],[Distance]]^3</f>
        <v>94.196374999999989</v>
      </c>
      <c r="D457">
        <f>Fulltable[[#This Row],[Distance]]^4</f>
        <v>428.5935062499999</v>
      </c>
      <c r="E457">
        <f>Fulltable[[#This Row],[Distance]]^5</f>
        <v>1950.1004534374995</v>
      </c>
      <c r="F457" s="13" t="e">
        <f>IF(ISNUMBER(VLOOKUP(Fulltable[[#This Row],[Distance]], PBmetric[[Distance (km)]:[PB (hh:mm:ss)]], 6, FALSE)), VLOOKUP(Fulltable[[#This Row],[Distance]], PBmetric[[Distance (km)]:[PB (hh:mm:ss)]], 6, FALSE), NA())</f>
        <v>#N/A</v>
      </c>
      <c r="G457" s="13">
        <f ca="1">$Q$4+$P$4*Fulltable[[#This Row],[Distance]]+$O$4*Fulltable[[#This Row],[D^2]]+$N$4*Fulltable[[#This Row],[D^3]]</f>
        <v>1.3569032548669677E-2</v>
      </c>
      <c r="H457" s="13">
        <f ca="1">Fulltable[[#This Row],[Forecast]]*(1+AVERAGE(cform[faster (-ve) /
slower (+ve)]))</f>
        <v>1.4048315487986896E-2</v>
      </c>
      <c r="I457" s="13" t="e">
        <f>IF(ISNUMBER(VLOOKUP(Fulltable[[#This Row],[Distance]], Predict[[#All],[Distance (km)]:[Time on current form]], 2, FALSE)), VLOOKUP(Fulltable[[#This Row],[Distance]], Predict[[#All],[Distance (km)]:[Time on current form]], 2, FALSE), NA())</f>
        <v>#N/A</v>
      </c>
      <c r="J457" s="13" t="e">
        <f>IF(ISNUMBER(VLOOKUP(Fulltable[[#This Row],[Distance]], Predict[[#All],[Distance (km)]:[Time on current form]], 3, FALSE)), VLOOKUP(Fulltable[[#This Row],[Distance]], Predict[[#All],[Distance (km)]:[Time on current form]], 3, FALSE), NA())</f>
        <v>#N/A</v>
      </c>
    </row>
    <row r="458" spans="1:10" x14ac:dyDescent="0.25">
      <c r="A458" s="1">
        <v>4.5599999999999996</v>
      </c>
      <c r="B458" s="2">
        <f>Fulltable[[#This Row],[Distance]]^2</f>
        <v>20.793599999999998</v>
      </c>
      <c r="C458">
        <f>Fulltable[[#This Row],[Distance]]^3</f>
        <v>94.818815999999984</v>
      </c>
      <c r="D458">
        <f>Fulltable[[#This Row],[Distance]]^4</f>
        <v>432.37380095999993</v>
      </c>
      <c r="E458">
        <f>Fulltable[[#This Row],[Distance]]^5</f>
        <v>1971.6245323775995</v>
      </c>
      <c r="F458" s="13" t="e">
        <f>IF(ISNUMBER(VLOOKUP(Fulltable[[#This Row],[Distance]], PBmetric[[Distance (km)]:[PB (hh:mm:ss)]], 6, FALSE)), VLOOKUP(Fulltable[[#This Row],[Distance]], PBmetric[[Distance (km)]:[PB (hh:mm:ss)]], 6, FALSE), NA())</f>
        <v>#N/A</v>
      </c>
      <c r="G458" s="13">
        <f ca="1">$Q$4+$P$4*Fulltable[[#This Row],[Distance]]+$O$4*Fulltable[[#This Row],[D^2]]+$N$4*Fulltable[[#This Row],[D^3]]</f>
        <v>1.3599689565740787E-2</v>
      </c>
      <c r="H458" s="13">
        <f ca="1">Fulltable[[#This Row],[Forecast]]*(1+AVERAGE(cform[faster (-ve) /
slower (+ve)]))</f>
        <v>1.4080055366728492E-2</v>
      </c>
      <c r="I458" s="13" t="e">
        <f>IF(ISNUMBER(VLOOKUP(Fulltable[[#This Row],[Distance]], Predict[[#All],[Distance (km)]:[Time on current form]], 2, FALSE)), VLOOKUP(Fulltable[[#This Row],[Distance]], Predict[[#All],[Distance (km)]:[Time on current form]], 2, FALSE), NA())</f>
        <v>#N/A</v>
      </c>
      <c r="J458" s="13" t="e">
        <f>IF(ISNUMBER(VLOOKUP(Fulltable[[#This Row],[Distance]], Predict[[#All],[Distance (km)]:[Time on current form]], 3, FALSE)), VLOOKUP(Fulltable[[#This Row],[Distance]], Predict[[#All],[Distance (km)]:[Time on current form]], 3, FALSE), NA())</f>
        <v>#N/A</v>
      </c>
    </row>
    <row r="459" spans="1:10" x14ac:dyDescent="0.25">
      <c r="A459" s="1">
        <v>4.57</v>
      </c>
      <c r="B459" s="2">
        <f>Fulltable[[#This Row],[Distance]]^2</f>
        <v>20.884900000000002</v>
      </c>
      <c r="C459">
        <f>Fulltable[[#This Row],[Distance]]^3</f>
        <v>95.44399300000002</v>
      </c>
      <c r="D459">
        <f>Fulltable[[#This Row],[Distance]]^4</f>
        <v>436.17904801000009</v>
      </c>
      <c r="E459">
        <f>Fulltable[[#This Row],[Distance]]^5</f>
        <v>1993.3382494057005</v>
      </c>
      <c r="F459" s="13" t="e">
        <f>IF(ISNUMBER(VLOOKUP(Fulltable[[#This Row],[Distance]], PBmetric[[Distance (km)]:[PB (hh:mm:ss)]], 6, FALSE)), VLOOKUP(Fulltable[[#This Row],[Distance]], PBmetric[[Distance (km)]:[PB (hh:mm:ss)]], 6, FALSE), NA())</f>
        <v>#N/A</v>
      </c>
      <c r="G459" s="13">
        <f ca="1">$Q$4+$P$4*Fulltable[[#This Row],[Distance]]+$O$4*Fulltable[[#This Row],[D^2]]+$N$4*Fulltable[[#This Row],[D^3]]</f>
        <v>1.3630350239557018E-2</v>
      </c>
      <c r="H459" s="13">
        <f ca="1">Fulltable[[#This Row],[Forecast]]*(1+AVERAGE(cform[faster (-ve) /
slower (+ve)]))</f>
        <v>1.4111799031378106E-2</v>
      </c>
      <c r="I459" s="13" t="e">
        <f>IF(ISNUMBER(VLOOKUP(Fulltable[[#This Row],[Distance]], Predict[[#All],[Distance (km)]:[Time on current form]], 2, FALSE)), VLOOKUP(Fulltable[[#This Row],[Distance]], Predict[[#All],[Distance (km)]:[Time on current form]], 2, FALSE), NA())</f>
        <v>#N/A</v>
      </c>
      <c r="J459" s="13" t="e">
        <f>IF(ISNUMBER(VLOOKUP(Fulltable[[#This Row],[Distance]], Predict[[#All],[Distance (km)]:[Time on current form]], 3, FALSE)), VLOOKUP(Fulltable[[#This Row],[Distance]], Predict[[#All],[Distance (km)]:[Time on current form]], 3, FALSE), NA())</f>
        <v>#N/A</v>
      </c>
    </row>
    <row r="460" spans="1:10" x14ac:dyDescent="0.25">
      <c r="A460" s="1">
        <v>4.58</v>
      </c>
      <c r="B460" s="2">
        <f>Fulltable[[#This Row],[Distance]]^2</f>
        <v>20.976400000000002</v>
      </c>
      <c r="C460">
        <f>Fulltable[[#This Row],[Distance]]^3</f>
        <v>96.071912000000012</v>
      </c>
      <c r="D460">
        <f>Fulltable[[#This Row],[Distance]]^4</f>
        <v>440.00935696000005</v>
      </c>
      <c r="E460">
        <f>Fulltable[[#This Row],[Distance]]^5</f>
        <v>2015.2428548768003</v>
      </c>
      <c r="F460" s="13" t="e">
        <f>IF(ISNUMBER(VLOOKUP(Fulltable[[#This Row],[Distance]], PBmetric[[Distance (km)]:[PB (hh:mm:ss)]], 6, FALSE)), VLOOKUP(Fulltable[[#This Row],[Distance]], PBmetric[[Distance (km)]:[PB (hh:mm:ss)]], 6, FALSE), NA())</f>
        <v>#N/A</v>
      </c>
      <c r="G460" s="13">
        <f ca="1">$Q$4+$P$4*Fulltable[[#This Row],[Distance]]+$O$4*Fulltable[[#This Row],[D^2]]+$N$4*Fulltable[[#This Row],[D^3]]</f>
        <v>1.366101457008295E-2</v>
      </c>
      <c r="H460" s="13">
        <f ca="1">Fulltable[[#This Row],[Forecast]]*(1+AVERAGE(cform[faster (-ve) /
slower (+ve)]))</f>
        <v>1.4143546481899067E-2</v>
      </c>
      <c r="I460" s="13" t="e">
        <f>IF(ISNUMBER(VLOOKUP(Fulltable[[#This Row],[Distance]], Predict[[#All],[Distance (km)]:[Time on current form]], 2, FALSE)), VLOOKUP(Fulltable[[#This Row],[Distance]], Predict[[#All],[Distance (km)]:[Time on current form]], 2, FALSE), NA())</f>
        <v>#N/A</v>
      </c>
      <c r="J460" s="13" t="e">
        <f>IF(ISNUMBER(VLOOKUP(Fulltable[[#This Row],[Distance]], Predict[[#All],[Distance (km)]:[Time on current form]], 3, FALSE)), VLOOKUP(Fulltable[[#This Row],[Distance]], Predict[[#All],[Distance (km)]:[Time on current form]], 3, FALSE), NA())</f>
        <v>#N/A</v>
      </c>
    </row>
    <row r="461" spans="1:10" x14ac:dyDescent="0.25">
      <c r="A461" s="1">
        <v>4.59</v>
      </c>
      <c r="B461" s="2">
        <f>Fulltable[[#This Row],[Distance]]^2</f>
        <v>21.068099999999998</v>
      </c>
      <c r="C461">
        <f>Fulltable[[#This Row],[Distance]]^3</f>
        <v>96.702578999999986</v>
      </c>
      <c r="D461">
        <f>Fulltable[[#This Row],[Distance]]^4</f>
        <v>443.86483760999988</v>
      </c>
      <c r="E461">
        <f>Fulltable[[#This Row],[Distance]]^5</f>
        <v>2037.3396046298994</v>
      </c>
      <c r="F461" s="13" t="e">
        <f>IF(ISNUMBER(VLOOKUP(Fulltable[[#This Row],[Distance]], PBmetric[[Distance (km)]:[PB (hh:mm:ss)]], 6, FALSE)), VLOOKUP(Fulltable[[#This Row],[Distance]], PBmetric[[Distance (km)]:[PB (hh:mm:ss)]], 6, FALSE), NA())</f>
        <v>#N/A</v>
      </c>
      <c r="G461" s="13">
        <f ca="1">$Q$4+$P$4*Fulltable[[#This Row],[Distance]]+$O$4*Fulltable[[#This Row],[D^2]]+$N$4*Fulltable[[#This Row],[D^3]]</f>
        <v>1.3691682557283189E-2</v>
      </c>
      <c r="H461" s="13">
        <f ca="1">Fulltable[[#This Row],[Forecast]]*(1+AVERAGE(cform[faster (-ve) /
slower (+ve)]))</f>
        <v>1.417529771825473E-2</v>
      </c>
      <c r="I461" s="13" t="e">
        <f>IF(ISNUMBER(VLOOKUP(Fulltable[[#This Row],[Distance]], Predict[[#All],[Distance (km)]:[Time on current form]], 2, FALSE)), VLOOKUP(Fulltable[[#This Row],[Distance]], Predict[[#All],[Distance (km)]:[Time on current form]], 2, FALSE), NA())</f>
        <v>#N/A</v>
      </c>
      <c r="J461" s="13" t="e">
        <f>IF(ISNUMBER(VLOOKUP(Fulltable[[#This Row],[Distance]], Predict[[#All],[Distance (km)]:[Time on current form]], 3, FALSE)), VLOOKUP(Fulltable[[#This Row],[Distance]], Predict[[#All],[Distance (km)]:[Time on current form]], 3, FALSE), NA())</f>
        <v>#N/A</v>
      </c>
    </row>
    <row r="462" spans="1:10" x14ac:dyDescent="0.25">
      <c r="A462" s="1">
        <v>4.5999999999999996</v>
      </c>
      <c r="B462" s="2">
        <f>Fulltable[[#This Row],[Distance]]^2</f>
        <v>21.159999999999997</v>
      </c>
      <c r="C462">
        <f>Fulltable[[#This Row],[Distance]]^3</f>
        <v>97.33599999999997</v>
      </c>
      <c r="D462">
        <f>Fulltable[[#This Row],[Distance]]^4</f>
        <v>447.74559999999985</v>
      </c>
      <c r="E462">
        <f>Fulltable[[#This Row],[Distance]]^5</f>
        <v>2059.6297599999994</v>
      </c>
      <c r="F462" s="13" t="e">
        <f>IF(ISNUMBER(VLOOKUP(Fulltable[[#This Row],[Distance]], PBmetric[[Distance (km)]:[PB (hh:mm:ss)]], 6, FALSE)), VLOOKUP(Fulltable[[#This Row],[Distance]], PBmetric[[Distance (km)]:[PB (hh:mm:ss)]], 6, FALSE), NA())</f>
        <v>#N/A</v>
      </c>
      <c r="G462" s="13">
        <f ca="1">$Q$4+$P$4*Fulltable[[#This Row],[Distance]]+$O$4*Fulltable[[#This Row],[D^2]]+$N$4*Fulltable[[#This Row],[D^3]]</f>
        <v>1.372235420112233E-2</v>
      </c>
      <c r="H462" s="13">
        <f ca="1">Fulltable[[#This Row],[Forecast]]*(1+AVERAGE(cform[faster (-ve) /
slower (+ve)]))</f>
        <v>1.4207052740408441E-2</v>
      </c>
      <c r="I462" s="13" t="e">
        <f>IF(ISNUMBER(VLOOKUP(Fulltable[[#This Row],[Distance]], Predict[[#All],[Distance (km)]:[Time on current form]], 2, FALSE)), VLOOKUP(Fulltable[[#This Row],[Distance]], Predict[[#All],[Distance (km)]:[Time on current form]], 2, FALSE), NA())</f>
        <v>#N/A</v>
      </c>
      <c r="J462" s="13" t="e">
        <f>IF(ISNUMBER(VLOOKUP(Fulltable[[#This Row],[Distance]], Predict[[#All],[Distance (km)]:[Time on current form]], 3, FALSE)), VLOOKUP(Fulltable[[#This Row],[Distance]], Predict[[#All],[Distance (km)]:[Time on current form]], 3, FALSE), NA())</f>
        <v>#N/A</v>
      </c>
    </row>
    <row r="463" spans="1:10" x14ac:dyDescent="0.25">
      <c r="A463" s="1">
        <v>4.6100000000000003</v>
      </c>
      <c r="B463" s="2">
        <f>Fulltable[[#This Row],[Distance]]^2</f>
        <v>21.252100000000002</v>
      </c>
      <c r="C463">
        <f>Fulltable[[#This Row],[Distance]]^3</f>
        <v>97.97218100000002</v>
      </c>
      <c r="D463">
        <f>Fulltable[[#This Row],[Distance]]^4</f>
        <v>451.65175441000008</v>
      </c>
      <c r="E463">
        <f>Fulltable[[#This Row],[Distance]]^5</f>
        <v>2082.1145878301004</v>
      </c>
      <c r="F463" s="13" t="e">
        <f>IF(ISNUMBER(VLOOKUP(Fulltable[[#This Row],[Distance]], PBmetric[[Distance (km)]:[PB (hh:mm:ss)]], 6, FALSE)), VLOOKUP(Fulltable[[#This Row],[Distance]], PBmetric[[Distance (km)]:[PB (hh:mm:ss)]], 6, FALSE), NA())</f>
        <v>#N/A</v>
      </c>
      <c r="G463" s="13">
        <f ca="1">$Q$4+$P$4*Fulltable[[#This Row],[Distance]]+$O$4*Fulltable[[#This Row],[D^2]]+$N$4*Fulltable[[#This Row],[D^3]]</f>
        <v>1.3753029501564972E-2</v>
      </c>
      <c r="H463" s="13">
        <f ca="1">Fulltable[[#This Row],[Forecast]]*(1+AVERAGE(cform[faster (-ve) /
slower (+ve)]))</f>
        <v>1.4238811548323547E-2</v>
      </c>
      <c r="I463" s="13" t="e">
        <f>IF(ISNUMBER(VLOOKUP(Fulltable[[#This Row],[Distance]], Predict[[#All],[Distance (km)]:[Time on current form]], 2, FALSE)), VLOOKUP(Fulltable[[#This Row],[Distance]], Predict[[#All],[Distance (km)]:[Time on current form]], 2, FALSE), NA())</f>
        <v>#N/A</v>
      </c>
      <c r="J463" s="13" t="e">
        <f>IF(ISNUMBER(VLOOKUP(Fulltable[[#This Row],[Distance]], Predict[[#All],[Distance (km)]:[Time on current form]], 3, FALSE)), VLOOKUP(Fulltable[[#This Row],[Distance]], Predict[[#All],[Distance (km)]:[Time on current form]], 3, FALSE), NA())</f>
        <v>#N/A</v>
      </c>
    </row>
    <row r="464" spans="1:10" x14ac:dyDescent="0.25">
      <c r="A464" s="1">
        <v>4.62</v>
      </c>
      <c r="B464" s="2">
        <f>Fulltable[[#This Row],[Distance]]^2</f>
        <v>21.3444</v>
      </c>
      <c r="C464">
        <f>Fulltable[[#This Row],[Distance]]^3</f>
        <v>98.611128000000008</v>
      </c>
      <c r="D464">
        <f>Fulltable[[#This Row],[Distance]]^4</f>
        <v>455.58341136000001</v>
      </c>
      <c r="E464">
        <f>Fulltable[[#This Row],[Distance]]^5</f>
        <v>2104.7953604832001</v>
      </c>
      <c r="F464" s="13" t="e">
        <f>IF(ISNUMBER(VLOOKUP(Fulltable[[#This Row],[Distance]], PBmetric[[Distance (km)]:[PB (hh:mm:ss)]], 6, FALSE)), VLOOKUP(Fulltable[[#This Row],[Distance]], PBmetric[[Distance (km)]:[PB (hh:mm:ss)]], 6, FALSE), NA())</f>
        <v>#N/A</v>
      </c>
      <c r="G464" s="13">
        <f ca="1">$Q$4+$P$4*Fulltable[[#This Row],[Distance]]+$O$4*Fulltable[[#This Row],[D^2]]+$N$4*Fulltable[[#This Row],[D^3]]</f>
        <v>1.3783708458575707E-2</v>
      </c>
      <c r="H464" s="13">
        <f ca="1">Fulltable[[#This Row],[Forecast]]*(1+AVERAGE(cform[faster (-ve) /
slower (+ve)]))</f>
        <v>1.427057414196339E-2</v>
      </c>
      <c r="I464" s="13" t="e">
        <f>IF(ISNUMBER(VLOOKUP(Fulltable[[#This Row],[Distance]], Predict[[#All],[Distance (km)]:[Time on current form]], 2, FALSE)), VLOOKUP(Fulltable[[#This Row],[Distance]], Predict[[#All],[Distance (km)]:[Time on current form]], 2, FALSE), NA())</f>
        <v>#N/A</v>
      </c>
      <c r="J464" s="13" t="e">
        <f>IF(ISNUMBER(VLOOKUP(Fulltable[[#This Row],[Distance]], Predict[[#All],[Distance (km)]:[Time on current form]], 3, FALSE)), VLOOKUP(Fulltable[[#This Row],[Distance]], Predict[[#All],[Distance (km)]:[Time on current form]], 3, FALSE), NA())</f>
        <v>#N/A</v>
      </c>
    </row>
    <row r="465" spans="1:10" x14ac:dyDescent="0.25">
      <c r="A465" s="1">
        <v>4.63</v>
      </c>
      <c r="B465" s="2">
        <f>Fulltable[[#This Row],[Distance]]^2</f>
        <v>21.436899999999998</v>
      </c>
      <c r="C465">
        <f>Fulltable[[#This Row],[Distance]]^3</f>
        <v>99.252846999999988</v>
      </c>
      <c r="D465">
        <f>Fulltable[[#This Row],[Distance]]^4</f>
        <v>459.54068160999992</v>
      </c>
      <c r="E465">
        <f>Fulltable[[#This Row],[Distance]]^5</f>
        <v>2127.6733558542996</v>
      </c>
      <c r="F465" s="13" t="e">
        <f>IF(ISNUMBER(VLOOKUP(Fulltable[[#This Row],[Distance]], PBmetric[[Distance (km)]:[PB (hh:mm:ss)]], 6, FALSE)), VLOOKUP(Fulltable[[#This Row],[Distance]], PBmetric[[Distance (km)]:[PB (hh:mm:ss)]], 6, FALSE), NA())</f>
        <v>#N/A</v>
      </c>
      <c r="G465" s="13">
        <f ca="1">$Q$4+$P$4*Fulltable[[#This Row],[Distance]]+$O$4*Fulltable[[#This Row],[D^2]]+$N$4*Fulltable[[#This Row],[D^3]]</f>
        <v>1.3814391072119132E-2</v>
      </c>
      <c r="H465" s="13">
        <f ca="1">Fulltable[[#This Row],[Forecast]]*(1+AVERAGE(cform[faster (-ve) /
slower (+ve)]))</f>
        <v>1.4302340521291316E-2</v>
      </c>
      <c r="I465" s="13" t="e">
        <f>IF(ISNUMBER(VLOOKUP(Fulltable[[#This Row],[Distance]], Predict[[#All],[Distance (km)]:[Time on current form]], 2, FALSE)), VLOOKUP(Fulltable[[#This Row],[Distance]], Predict[[#All],[Distance (km)]:[Time on current form]], 2, FALSE), NA())</f>
        <v>#N/A</v>
      </c>
      <c r="J465" s="13" t="e">
        <f>IF(ISNUMBER(VLOOKUP(Fulltable[[#This Row],[Distance]], Predict[[#All],[Distance (km)]:[Time on current form]], 3, FALSE)), VLOOKUP(Fulltable[[#This Row],[Distance]], Predict[[#All],[Distance (km)]:[Time on current form]], 3, FALSE), NA())</f>
        <v>#N/A</v>
      </c>
    </row>
    <row r="466" spans="1:10" x14ac:dyDescent="0.25">
      <c r="A466" s="1">
        <v>4.6399999999999997</v>
      </c>
      <c r="B466" s="2">
        <f>Fulltable[[#This Row],[Distance]]^2</f>
        <v>21.529599999999999</v>
      </c>
      <c r="C466">
        <f>Fulltable[[#This Row],[Distance]]^3</f>
        <v>99.89734399999999</v>
      </c>
      <c r="D466">
        <f>Fulltable[[#This Row],[Distance]]^4</f>
        <v>463.52367615999992</v>
      </c>
      <c r="E466">
        <f>Fulltable[[#This Row],[Distance]]^5</f>
        <v>2150.7498573823996</v>
      </c>
      <c r="F466" s="13" t="e">
        <f>IF(ISNUMBER(VLOOKUP(Fulltable[[#This Row],[Distance]], PBmetric[[Distance (km)]:[PB (hh:mm:ss)]], 6, FALSE)), VLOOKUP(Fulltable[[#This Row],[Distance]], PBmetric[[Distance (km)]:[PB (hh:mm:ss)]], 6, FALSE), NA())</f>
        <v>#N/A</v>
      </c>
      <c r="G466" s="13">
        <f ca="1">$Q$4+$P$4*Fulltable[[#This Row],[Distance]]+$O$4*Fulltable[[#This Row],[D^2]]+$N$4*Fulltable[[#This Row],[D^3]]</f>
        <v>1.3845077342159848E-2</v>
      </c>
      <c r="H466" s="13">
        <f ca="1">Fulltable[[#This Row],[Forecast]]*(1+AVERAGE(cform[faster (-ve) /
slower (+ve)]))</f>
        <v>1.4334110686270676E-2</v>
      </c>
      <c r="I466" s="13" t="e">
        <f>IF(ISNUMBER(VLOOKUP(Fulltable[[#This Row],[Distance]], Predict[[#All],[Distance (km)]:[Time on current form]], 2, FALSE)), VLOOKUP(Fulltable[[#This Row],[Distance]], Predict[[#All],[Distance (km)]:[Time on current form]], 2, FALSE), NA())</f>
        <v>#N/A</v>
      </c>
      <c r="J466" s="13" t="e">
        <f>IF(ISNUMBER(VLOOKUP(Fulltable[[#This Row],[Distance]], Predict[[#All],[Distance (km)]:[Time on current form]], 3, FALSE)), VLOOKUP(Fulltable[[#This Row],[Distance]], Predict[[#All],[Distance (km)]:[Time on current form]], 3, FALSE), NA())</f>
        <v>#N/A</v>
      </c>
    </row>
    <row r="467" spans="1:10" x14ac:dyDescent="0.25">
      <c r="A467" s="1">
        <v>4.6500000000000004</v>
      </c>
      <c r="B467" s="2">
        <f>Fulltable[[#This Row],[Distance]]^2</f>
        <v>21.622500000000002</v>
      </c>
      <c r="C467">
        <f>Fulltable[[#This Row],[Distance]]^3</f>
        <v>100.54462500000002</v>
      </c>
      <c r="D467">
        <f>Fulltable[[#This Row],[Distance]]^4</f>
        <v>467.5325062500001</v>
      </c>
      <c r="E467">
        <f>Fulltable[[#This Row],[Distance]]^5</f>
        <v>2174.0261540625006</v>
      </c>
      <c r="F467" s="13" t="e">
        <f>IF(ISNUMBER(VLOOKUP(Fulltable[[#This Row],[Distance]], PBmetric[[Distance (km)]:[PB (hh:mm:ss)]], 6, FALSE)), VLOOKUP(Fulltable[[#This Row],[Distance]], PBmetric[[Distance (km)]:[PB (hh:mm:ss)]], 6, FALSE), NA())</f>
        <v>#N/A</v>
      </c>
      <c r="G467" s="13">
        <f ca="1">$Q$4+$P$4*Fulltable[[#This Row],[Distance]]+$O$4*Fulltable[[#This Row],[D^2]]+$N$4*Fulltable[[#This Row],[D^3]]</f>
        <v>1.3875767268662451E-2</v>
      </c>
      <c r="H467" s="13">
        <f ca="1">Fulltable[[#This Row],[Forecast]]*(1+AVERAGE(cform[faster (-ve) /
slower (+ve)]))</f>
        <v>1.4365884636864815E-2</v>
      </c>
      <c r="I467" s="13" t="e">
        <f>IF(ISNUMBER(VLOOKUP(Fulltable[[#This Row],[Distance]], Predict[[#All],[Distance (km)]:[Time on current form]], 2, FALSE)), VLOOKUP(Fulltable[[#This Row],[Distance]], Predict[[#All],[Distance (km)]:[Time on current form]], 2, FALSE), NA())</f>
        <v>#N/A</v>
      </c>
      <c r="J467" s="13" t="e">
        <f>IF(ISNUMBER(VLOOKUP(Fulltable[[#This Row],[Distance]], Predict[[#All],[Distance (km)]:[Time on current form]], 3, FALSE)), VLOOKUP(Fulltable[[#This Row],[Distance]], Predict[[#All],[Distance (km)]:[Time on current form]], 3, FALSE), NA())</f>
        <v>#N/A</v>
      </c>
    </row>
    <row r="468" spans="1:10" x14ac:dyDescent="0.25">
      <c r="A468" s="1">
        <v>4.66</v>
      </c>
      <c r="B468" s="2">
        <f>Fulltable[[#This Row],[Distance]]^2</f>
        <v>21.715600000000002</v>
      </c>
      <c r="C468">
        <f>Fulltable[[#This Row],[Distance]]^3</f>
        <v>101.19469600000001</v>
      </c>
      <c r="D468">
        <f>Fulltable[[#This Row],[Distance]]^4</f>
        <v>471.56728336000009</v>
      </c>
      <c r="E468">
        <f>Fulltable[[#This Row],[Distance]]^5</f>
        <v>2197.5035404576006</v>
      </c>
      <c r="F468" s="13" t="e">
        <f>IF(ISNUMBER(VLOOKUP(Fulltable[[#This Row],[Distance]], PBmetric[[Distance (km)]:[PB (hh:mm:ss)]], 6, FALSE)), VLOOKUP(Fulltable[[#This Row],[Distance]], PBmetric[[Distance (km)]:[PB (hh:mm:ss)]], 6, FALSE), NA())</f>
        <v>#N/A</v>
      </c>
      <c r="G468" s="13">
        <f ca="1">$Q$4+$P$4*Fulltable[[#This Row],[Distance]]+$O$4*Fulltable[[#This Row],[D^2]]+$N$4*Fulltable[[#This Row],[D^3]]</f>
        <v>1.3906460851591532E-2</v>
      </c>
      <c r="H468" s="13">
        <f ca="1">Fulltable[[#This Row],[Forecast]]*(1+AVERAGE(cform[faster (-ve) /
slower (+ve)]))</f>
        <v>1.4397662373037074E-2</v>
      </c>
      <c r="I468" s="13" t="e">
        <f>IF(ISNUMBER(VLOOKUP(Fulltable[[#This Row],[Distance]], Predict[[#All],[Distance (km)]:[Time on current form]], 2, FALSE)), VLOOKUP(Fulltable[[#This Row],[Distance]], Predict[[#All],[Distance (km)]:[Time on current form]], 2, FALSE), NA())</f>
        <v>#N/A</v>
      </c>
      <c r="J468" s="13" t="e">
        <f>IF(ISNUMBER(VLOOKUP(Fulltable[[#This Row],[Distance]], Predict[[#All],[Distance (km)]:[Time on current form]], 3, FALSE)), VLOOKUP(Fulltable[[#This Row],[Distance]], Predict[[#All],[Distance (km)]:[Time on current form]], 3, FALSE), NA())</f>
        <v>#N/A</v>
      </c>
    </row>
    <row r="469" spans="1:10" x14ac:dyDescent="0.25">
      <c r="A469" s="1">
        <v>4.67</v>
      </c>
      <c r="B469" s="2">
        <f>Fulltable[[#This Row],[Distance]]^2</f>
        <v>21.808899999999998</v>
      </c>
      <c r="C469">
        <f>Fulltable[[#This Row],[Distance]]^3</f>
        <v>101.84756299999999</v>
      </c>
      <c r="D469">
        <f>Fulltable[[#This Row],[Distance]]^4</f>
        <v>475.62811920999991</v>
      </c>
      <c r="E469">
        <f>Fulltable[[#This Row],[Distance]]^5</f>
        <v>2221.1833167106997</v>
      </c>
      <c r="F469" s="13" t="e">
        <f>IF(ISNUMBER(VLOOKUP(Fulltable[[#This Row],[Distance]], PBmetric[[Distance (km)]:[PB (hh:mm:ss)]], 6, FALSE)), VLOOKUP(Fulltable[[#This Row],[Distance]], PBmetric[[Distance (km)]:[PB (hh:mm:ss)]], 6, FALSE), NA())</f>
        <v>#N/A</v>
      </c>
      <c r="G469" s="13">
        <f ca="1">$Q$4+$P$4*Fulltable[[#This Row],[Distance]]+$O$4*Fulltable[[#This Row],[D^2]]+$N$4*Fulltable[[#This Row],[D^3]]</f>
        <v>1.3937158090911693E-2</v>
      </c>
      <c r="H469" s="13">
        <f ca="1">Fulltable[[#This Row],[Forecast]]*(1+AVERAGE(cform[faster (-ve) /
slower (+ve)]))</f>
        <v>1.4429443894750803E-2</v>
      </c>
      <c r="I469" s="13" t="e">
        <f>IF(ISNUMBER(VLOOKUP(Fulltable[[#This Row],[Distance]], Predict[[#All],[Distance (km)]:[Time on current form]], 2, FALSE)), VLOOKUP(Fulltable[[#This Row],[Distance]], Predict[[#All],[Distance (km)]:[Time on current form]], 2, FALSE), NA())</f>
        <v>#N/A</v>
      </c>
      <c r="J469" s="13" t="e">
        <f>IF(ISNUMBER(VLOOKUP(Fulltable[[#This Row],[Distance]], Predict[[#All],[Distance (km)]:[Time on current form]], 3, FALSE)), VLOOKUP(Fulltable[[#This Row],[Distance]], Predict[[#All],[Distance (km)]:[Time on current form]], 3, FALSE), NA())</f>
        <v>#N/A</v>
      </c>
    </row>
    <row r="470" spans="1:10" x14ac:dyDescent="0.25">
      <c r="A470" s="1">
        <v>4.68</v>
      </c>
      <c r="B470" s="2">
        <f>Fulltable[[#This Row],[Distance]]^2</f>
        <v>21.902399999999997</v>
      </c>
      <c r="C470">
        <f>Fulltable[[#This Row],[Distance]]^3</f>
        <v>102.50323199999998</v>
      </c>
      <c r="D470">
        <f>Fulltable[[#This Row],[Distance]]^4</f>
        <v>479.71512575999986</v>
      </c>
      <c r="E470">
        <f>Fulltable[[#This Row],[Distance]]^5</f>
        <v>2245.0667885567991</v>
      </c>
      <c r="F470" s="13" t="e">
        <f>IF(ISNUMBER(VLOOKUP(Fulltable[[#This Row],[Distance]], PBmetric[[Distance (km)]:[PB (hh:mm:ss)]], 6, FALSE)), VLOOKUP(Fulltable[[#This Row],[Distance]], PBmetric[[Distance (km)]:[PB (hh:mm:ss)]], 6, FALSE), NA())</f>
        <v>#N/A</v>
      </c>
      <c r="G470" s="13">
        <f ca="1">$Q$4+$P$4*Fulltable[[#This Row],[Distance]]+$O$4*Fulltable[[#This Row],[D^2]]+$N$4*Fulltable[[#This Row],[D^3]]</f>
        <v>1.396785898658753E-2</v>
      </c>
      <c r="H470" s="13">
        <f ca="1">Fulltable[[#This Row],[Forecast]]*(1+AVERAGE(cform[faster (-ve) /
slower (+ve)]))</f>
        <v>1.4461229201969352E-2</v>
      </c>
      <c r="I470" s="13" t="e">
        <f>IF(ISNUMBER(VLOOKUP(Fulltable[[#This Row],[Distance]], Predict[[#All],[Distance (km)]:[Time on current form]], 2, FALSE)), VLOOKUP(Fulltable[[#This Row],[Distance]], Predict[[#All],[Distance (km)]:[Time on current form]], 2, FALSE), NA())</f>
        <v>#N/A</v>
      </c>
      <c r="J470" s="13" t="e">
        <f>IF(ISNUMBER(VLOOKUP(Fulltable[[#This Row],[Distance]], Predict[[#All],[Distance (km)]:[Time on current form]], 3, FALSE)), VLOOKUP(Fulltable[[#This Row],[Distance]], Predict[[#All],[Distance (km)]:[Time on current form]], 3, FALSE), NA())</f>
        <v>#N/A</v>
      </c>
    </row>
    <row r="471" spans="1:10" x14ac:dyDescent="0.25">
      <c r="A471" s="1">
        <v>4.6900000000000004</v>
      </c>
      <c r="B471" s="2">
        <f>Fulltable[[#This Row],[Distance]]^2</f>
        <v>21.996100000000002</v>
      </c>
      <c r="C471">
        <f>Fulltable[[#This Row],[Distance]]^3</f>
        <v>103.16170900000002</v>
      </c>
      <c r="D471">
        <f>Fulltable[[#This Row],[Distance]]^4</f>
        <v>483.82841521000006</v>
      </c>
      <c r="E471">
        <f>Fulltable[[#This Row],[Distance]]^5</f>
        <v>2269.1552673349006</v>
      </c>
      <c r="F471" s="13" t="e">
        <f>IF(ISNUMBER(VLOOKUP(Fulltable[[#This Row],[Distance]], PBmetric[[Distance (km)]:[PB (hh:mm:ss)]], 6, FALSE)), VLOOKUP(Fulltable[[#This Row],[Distance]], PBmetric[[Distance (km)]:[PB (hh:mm:ss)]], 6, FALSE), NA())</f>
        <v>#N/A</v>
      </c>
      <c r="G471" s="13">
        <f ca="1">$Q$4+$P$4*Fulltable[[#This Row],[Distance]]+$O$4*Fulltable[[#This Row],[D^2]]+$N$4*Fulltable[[#This Row],[D^3]]</f>
        <v>1.399856353858364E-2</v>
      </c>
      <c r="H471" s="13">
        <f ca="1">Fulltable[[#This Row],[Forecast]]*(1+AVERAGE(cform[faster (-ve) /
slower (+ve)]))</f>
        <v>1.4493018294656062E-2</v>
      </c>
      <c r="I471" s="13" t="e">
        <f>IF(ISNUMBER(VLOOKUP(Fulltable[[#This Row],[Distance]], Predict[[#All],[Distance (km)]:[Time on current form]], 2, FALSE)), VLOOKUP(Fulltable[[#This Row],[Distance]], Predict[[#All],[Distance (km)]:[Time on current form]], 2, FALSE), NA())</f>
        <v>#N/A</v>
      </c>
      <c r="J471" s="13" t="e">
        <f>IF(ISNUMBER(VLOOKUP(Fulltable[[#This Row],[Distance]], Predict[[#All],[Distance (km)]:[Time on current form]], 3, FALSE)), VLOOKUP(Fulltable[[#This Row],[Distance]], Predict[[#All],[Distance (km)]:[Time on current form]], 3, FALSE), NA())</f>
        <v>#N/A</v>
      </c>
    </row>
    <row r="472" spans="1:10" x14ac:dyDescent="0.25">
      <c r="A472" s="1">
        <v>4.7</v>
      </c>
      <c r="B472" s="2">
        <f>Fulltable[[#This Row],[Distance]]^2</f>
        <v>22.090000000000003</v>
      </c>
      <c r="C472">
        <f>Fulltable[[#This Row],[Distance]]^3</f>
        <v>103.82300000000002</v>
      </c>
      <c r="D472">
        <f>Fulltable[[#This Row],[Distance]]^4</f>
        <v>487.96810000000016</v>
      </c>
      <c r="E472">
        <f>Fulltable[[#This Row],[Distance]]^5</f>
        <v>2293.4500700000008</v>
      </c>
      <c r="F472" s="13" t="e">
        <f>IF(ISNUMBER(VLOOKUP(Fulltable[[#This Row],[Distance]], PBmetric[[Distance (km)]:[PB (hh:mm:ss)]], 6, FALSE)), VLOOKUP(Fulltable[[#This Row],[Distance]], PBmetric[[Distance (km)]:[PB (hh:mm:ss)]], 6, FALSE), NA())</f>
        <v>#N/A</v>
      </c>
      <c r="G472" s="13">
        <f ca="1">$Q$4+$P$4*Fulltable[[#This Row],[Distance]]+$O$4*Fulltable[[#This Row],[D^2]]+$N$4*Fulltable[[#This Row],[D^3]]</f>
        <v>1.4029271746864616E-2</v>
      </c>
      <c r="H472" s="13">
        <f ca="1">Fulltable[[#This Row],[Forecast]]*(1+AVERAGE(cform[faster (-ve) /
slower (+ve)]))</f>
        <v>1.4524811172774278E-2</v>
      </c>
      <c r="I472" s="13" t="e">
        <f>IF(ISNUMBER(VLOOKUP(Fulltable[[#This Row],[Distance]], Predict[[#All],[Distance (km)]:[Time on current form]], 2, FALSE)), VLOOKUP(Fulltable[[#This Row],[Distance]], Predict[[#All],[Distance (km)]:[Time on current form]], 2, FALSE), NA())</f>
        <v>#N/A</v>
      </c>
      <c r="J472" s="13" t="e">
        <f>IF(ISNUMBER(VLOOKUP(Fulltable[[#This Row],[Distance]], Predict[[#All],[Distance (km)]:[Time on current form]], 3, FALSE)), VLOOKUP(Fulltable[[#This Row],[Distance]], Predict[[#All],[Distance (km)]:[Time on current form]], 3, FALSE), NA())</f>
        <v>#N/A</v>
      </c>
    </row>
    <row r="473" spans="1:10" x14ac:dyDescent="0.25">
      <c r="A473" s="1">
        <v>4.71</v>
      </c>
      <c r="B473" s="2">
        <f>Fulltable[[#This Row],[Distance]]^2</f>
        <v>22.184100000000001</v>
      </c>
      <c r="C473">
        <f>Fulltable[[#This Row],[Distance]]^3</f>
        <v>104.487111</v>
      </c>
      <c r="D473">
        <f>Fulltable[[#This Row],[Distance]]^4</f>
        <v>492.13429281000003</v>
      </c>
      <c r="E473">
        <f>Fulltable[[#This Row],[Distance]]^5</f>
        <v>2317.9525191350999</v>
      </c>
      <c r="F473" s="13" t="e">
        <f>IF(ISNUMBER(VLOOKUP(Fulltable[[#This Row],[Distance]], PBmetric[[Distance (km)]:[PB (hh:mm:ss)]], 6, FALSE)), VLOOKUP(Fulltable[[#This Row],[Distance]], PBmetric[[Distance (km)]:[PB (hh:mm:ss)]], 6, FALSE), NA())</f>
        <v>#N/A</v>
      </c>
      <c r="G473" s="13">
        <f ca="1">$Q$4+$P$4*Fulltable[[#This Row],[Distance]]+$O$4*Fulltable[[#This Row],[D^2]]+$N$4*Fulltable[[#This Row],[D^3]]</f>
        <v>1.4059983611395058E-2</v>
      </c>
      <c r="H473" s="13">
        <f ca="1">Fulltable[[#This Row],[Forecast]]*(1+AVERAGE(cform[faster (-ve) /
slower (+ve)]))</f>
        <v>1.4556607836287349E-2</v>
      </c>
      <c r="I473" s="13" t="e">
        <f>IF(ISNUMBER(VLOOKUP(Fulltable[[#This Row],[Distance]], Predict[[#All],[Distance (km)]:[Time on current form]], 2, FALSE)), VLOOKUP(Fulltable[[#This Row],[Distance]], Predict[[#All],[Distance (km)]:[Time on current form]], 2, FALSE), NA())</f>
        <v>#N/A</v>
      </c>
      <c r="J473" s="13" t="e">
        <f>IF(ISNUMBER(VLOOKUP(Fulltable[[#This Row],[Distance]], Predict[[#All],[Distance (km)]:[Time on current form]], 3, FALSE)), VLOOKUP(Fulltable[[#This Row],[Distance]], Predict[[#All],[Distance (km)]:[Time on current form]], 3, FALSE), NA())</f>
        <v>#N/A</v>
      </c>
    </row>
    <row r="474" spans="1:10" x14ac:dyDescent="0.25">
      <c r="A474" s="1">
        <v>4.72</v>
      </c>
      <c r="B474" s="2">
        <f>Fulltable[[#This Row],[Distance]]^2</f>
        <v>22.278399999999998</v>
      </c>
      <c r="C474">
        <f>Fulltable[[#This Row],[Distance]]^3</f>
        <v>105.15404799999999</v>
      </c>
      <c r="D474">
        <f>Fulltable[[#This Row],[Distance]]^4</f>
        <v>496.32710655999989</v>
      </c>
      <c r="E474">
        <f>Fulltable[[#This Row],[Distance]]^5</f>
        <v>2342.6639429631991</v>
      </c>
      <c r="F474" s="13" t="e">
        <f>IF(ISNUMBER(VLOOKUP(Fulltable[[#This Row],[Distance]], PBmetric[[Distance (km)]:[PB (hh:mm:ss)]], 6, FALSE)), VLOOKUP(Fulltable[[#This Row],[Distance]], PBmetric[[Distance (km)]:[PB (hh:mm:ss)]], 6, FALSE), NA())</f>
        <v>#N/A</v>
      </c>
      <c r="G474" s="13">
        <f ca="1">$Q$4+$P$4*Fulltable[[#This Row],[Distance]]+$O$4*Fulltable[[#This Row],[D^2]]+$N$4*Fulltable[[#This Row],[D^3]]</f>
        <v>1.4090699132139561E-2</v>
      </c>
      <c r="H474" s="13">
        <f ca="1">Fulltable[[#This Row],[Forecast]]*(1+AVERAGE(cform[faster (-ve) /
slower (+ve)]))</f>
        <v>1.4588408285158621E-2</v>
      </c>
      <c r="I474" s="13" t="e">
        <f>IF(ISNUMBER(VLOOKUP(Fulltable[[#This Row],[Distance]], Predict[[#All],[Distance (km)]:[Time on current form]], 2, FALSE)), VLOOKUP(Fulltable[[#This Row],[Distance]], Predict[[#All],[Distance (km)]:[Time on current form]], 2, FALSE), NA())</f>
        <v>#N/A</v>
      </c>
      <c r="J474" s="13" t="e">
        <f>IF(ISNUMBER(VLOOKUP(Fulltable[[#This Row],[Distance]], Predict[[#All],[Distance (km)]:[Time on current form]], 3, FALSE)), VLOOKUP(Fulltable[[#This Row],[Distance]], Predict[[#All],[Distance (km)]:[Time on current form]], 3, FALSE), NA())</f>
        <v>#N/A</v>
      </c>
    </row>
    <row r="475" spans="1:10" x14ac:dyDescent="0.25">
      <c r="A475" s="1">
        <v>4.7300000000000004</v>
      </c>
      <c r="B475" s="2">
        <f>Fulltable[[#This Row],[Distance]]^2</f>
        <v>22.372900000000005</v>
      </c>
      <c r="C475">
        <f>Fulltable[[#This Row],[Distance]]^3</f>
        <v>105.82381700000003</v>
      </c>
      <c r="D475">
        <f>Fulltable[[#This Row],[Distance]]^4</f>
        <v>500.5466544100002</v>
      </c>
      <c r="E475">
        <f>Fulltable[[#This Row],[Distance]]^5</f>
        <v>2367.5856753593011</v>
      </c>
      <c r="F475" s="13" t="e">
        <f>IF(ISNUMBER(VLOOKUP(Fulltable[[#This Row],[Distance]], PBmetric[[Distance (km)]:[PB (hh:mm:ss)]], 6, FALSE)), VLOOKUP(Fulltable[[#This Row],[Distance]], PBmetric[[Distance (km)]:[PB (hh:mm:ss)]], 6, FALSE), NA())</f>
        <v>#N/A</v>
      </c>
      <c r="G475" s="13">
        <f ca="1">$Q$4+$P$4*Fulltable[[#This Row],[Distance]]+$O$4*Fulltable[[#This Row],[D^2]]+$N$4*Fulltable[[#This Row],[D^3]]</f>
        <v>1.4121418309062727E-2</v>
      </c>
      <c r="H475" s="13">
        <f ca="1">Fulltable[[#This Row],[Forecast]]*(1+AVERAGE(cform[faster (-ve) /
slower (+ve)]))</f>
        <v>1.4620212519351443E-2</v>
      </c>
      <c r="I475" s="13" t="e">
        <f>IF(ISNUMBER(VLOOKUP(Fulltable[[#This Row],[Distance]], Predict[[#All],[Distance (km)]:[Time on current form]], 2, FALSE)), VLOOKUP(Fulltable[[#This Row],[Distance]], Predict[[#All],[Distance (km)]:[Time on current form]], 2, FALSE), NA())</f>
        <v>#N/A</v>
      </c>
      <c r="J475" s="13" t="e">
        <f>IF(ISNUMBER(VLOOKUP(Fulltable[[#This Row],[Distance]], Predict[[#All],[Distance (km)]:[Time on current form]], 3, FALSE)), VLOOKUP(Fulltable[[#This Row],[Distance]], Predict[[#All],[Distance (km)]:[Time on current form]], 3, FALSE), NA())</f>
        <v>#N/A</v>
      </c>
    </row>
    <row r="476" spans="1:10" x14ac:dyDescent="0.25">
      <c r="A476" s="1">
        <v>4.74</v>
      </c>
      <c r="B476" s="2">
        <f>Fulltable[[#This Row],[Distance]]^2</f>
        <v>22.467600000000001</v>
      </c>
      <c r="C476">
        <f>Fulltable[[#This Row],[Distance]]^3</f>
        <v>106.496424</v>
      </c>
      <c r="D476">
        <f>Fulltable[[#This Row],[Distance]]^4</f>
        <v>504.79304976000003</v>
      </c>
      <c r="E476">
        <f>Fulltable[[#This Row],[Distance]]^5</f>
        <v>2392.7190558624002</v>
      </c>
      <c r="F476" s="13" t="e">
        <f>IF(ISNUMBER(VLOOKUP(Fulltable[[#This Row],[Distance]], PBmetric[[Distance (km)]:[PB (hh:mm:ss)]], 6, FALSE)), VLOOKUP(Fulltable[[#This Row],[Distance]], PBmetric[[Distance (km)]:[PB (hh:mm:ss)]], 6, FALSE), NA())</f>
        <v>#N/A</v>
      </c>
      <c r="G476" s="13">
        <f ca="1">$Q$4+$P$4*Fulltable[[#This Row],[Distance]]+$O$4*Fulltable[[#This Row],[D^2]]+$N$4*Fulltable[[#This Row],[D^3]]</f>
        <v>1.4152141142129145E-2</v>
      </c>
      <c r="H476" s="13">
        <f ca="1">Fulltable[[#This Row],[Forecast]]*(1+AVERAGE(cform[faster (-ve) /
slower (+ve)]))</f>
        <v>1.4652020538829155E-2</v>
      </c>
      <c r="I476" s="13" t="e">
        <f>IF(ISNUMBER(VLOOKUP(Fulltable[[#This Row],[Distance]], Predict[[#All],[Distance (km)]:[Time on current form]], 2, FALSE)), VLOOKUP(Fulltable[[#This Row],[Distance]], Predict[[#All],[Distance (km)]:[Time on current form]], 2, FALSE), NA())</f>
        <v>#N/A</v>
      </c>
      <c r="J476" s="13" t="e">
        <f>IF(ISNUMBER(VLOOKUP(Fulltable[[#This Row],[Distance]], Predict[[#All],[Distance (km)]:[Time on current form]], 3, FALSE)), VLOOKUP(Fulltable[[#This Row],[Distance]], Predict[[#All],[Distance (km)]:[Time on current form]], 3, FALSE), NA())</f>
        <v>#N/A</v>
      </c>
    </row>
    <row r="477" spans="1:10" x14ac:dyDescent="0.25">
      <c r="A477" s="1">
        <v>4.75</v>
      </c>
      <c r="B477" s="2">
        <f>Fulltable[[#This Row],[Distance]]^2</f>
        <v>22.5625</v>
      </c>
      <c r="C477">
        <f>Fulltable[[#This Row],[Distance]]^3</f>
        <v>107.171875</v>
      </c>
      <c r="D477">
        <f>Fulltable[[#This Row],[Distance]]^4</f>
        <v>509.06640625</v>
      </c>
      <c r="E477">
        <f>Fulltable[[#This Row],[Distance]]^5</f>
        <v>2418.0654296875</v>
      </c>
      <c r="F477" s="13" t="e">
        <f>IF(ISNUMBER(VLOOKUP(Fulltable[[#This Row],[Distance]], PBmetric[[Distance (km)]:[PB (hh:mm:ss)]], 6, FALSE)), VLOOKUP(Fulltable[[#This Row],[Distance]], PBmetric[[Distance (km)]:[PB (hh:mm:ss)]], 6, FALSE), NA())</f>
        <v>#N/A</v>
      </c>
      <c r="G477" s="13">
        <f ca="1">$Q$4+$P$4*Fulltable[[#This Row],[Distance]]+$O$4*Fulltable[[#This Row],[D^2]]+$N$4*Fulltable[[#This Row],[D^3]]</f>
        <v>1.4182867631303416E-2</v>
      </c>
      <c r="H477" s="13">
        <f ca="1">Fulltable[[#This Row],[Forecast]]*(1+AVERAGE(cform[faster (-ve) /
slower (+ve)]))</f>
        <v>1.4683832343555107E-2</v>
      </c>
      <c r="I477" s="13" t="e">
        <f>IF(ISNUMBER(VLOOKUP(Fulltable[[#This Row],[Distance]], Predict[[#All],[Distance (km)]:[Time on current form]], 2, FALSE)), VLOOKUP(Fulltable[[#This Row],[Distance]], Predict[[#All],[Distance (km)]:[Time on current form]], 2, FALSE), NA())</f>
        <v>#N/A</v>
      </c>
      <c r="J477" s="13" t="e">
        <f>IF(ISNUMBER(VLOOKUP(Fulltable[[#This Row],[Distance]], Predict[[#All],[Distance (km)]:[Time on current form]], 3, FALSE)), VLOOKUP(Fulltable[[#This Row],[Distance]], Predict[[#All],[Distance (km)]:[Time on current form]], 3, FALSE), NA())</f>
        <v>#N/A</v>
      </c>
    </row>
    <row r="478" spans="1:10" x14ac:dyDescent="0.25">
      <c r="A478" s="1">
        <v>4.76</v>
      </c>
      <c r="B478" s="2">
        <f>Fulltable[[#This Row],[Distance]]^2</f>
        <v>22.657599999999999</v>
      </c>
      <c r="C478">
        <f>Fulltable[[#This Row],[Distance]]^3</f>
        <v>107.85017599999999</v>
      </c>
      <c r="D478">
        <f>Fulltable[[#This Row],[Distance]]^4</f>
        <v>513.36683775999995</v>
      </c>
      <c r="E478">
        <f>Fulltable[[#This Row],[Distance]]^5</f>
        <v>2443.6261477375997</v>
      </c>
      <c r="F478" s="13" t="e">
        <f>IF(ISNUMBER(VLOOKUP(Fulltable[[#This Row],[Distance]], PBmetric[[Distance (km)]:[PB (hh:mm:ss)]], 6, FALSE)), VLOOKUP(Fulltable[[#This Row],[Distance]], PBmetric[[Distance (km)]:[PB (hh:mm:ss)]], 6, FALSE), NA())</f>
        <v>#N/A</v>
      </c>
      <c r="G478" s="13">
        <f ca="1">$Q$4+$P$4*Fulltable[[#This Row],[Distance]]+$O$4*Fulltable[[#This Row],[D^2]]+$N$4*Fulltable[[#This Row],[D^3]]</f>
        <v>1.4213597776550133E-2</v>
      </c>
      <c r="H478" s="13">
        <f ca="1">Fulltable[[#This Row],[Forecast]]*(1+AVERAGE(cform[faster (-ve) /
slower (+ve)]))</f>
        <v>1.4715647933492643E-2</v>
      </c>
      <c r="I478" s="13" t="e">
        <f>IF(ISNUMBER(VLOOKUP(Fulltable[[#This Row],[Distance]], Predict[[#All],[Distance (km)]:[Time on current form]], 2, FALSE)), VLOOKUP(Fulltable[[#This Row],[Distance]], Predict[[#All],[Distance (km)]:[Time on current form]], 2, FALSE), NA())</f>
        <v>#N/A</v>
      </c>
      <c r="J478" s="13" t="e">
        <f>IF(ISNUMBER(VLOOKUP(Fulltable[[#This Row],[Distance]], Predict[[#All],[Distance (km)]:[Time on current form]], 3, FALSE)), VLOOKUP(Fulltable[[#This Row],[Distance]], Predict[[#All],[Distance (km)]:[Time on current form]], 3, FALSE), NA())</f>
        <v>#N/A</v>
      </c>
    </row>
    <row r="479" spans="1:10" x14ac:dyDescent="0.25">
      <c r="A479" s="1">
        <v>4.7699999999999996</v>
      </c>
      <c r="B479" s="2">
        <f>Fulltable[[#This Row],[Distance]]^2</f>
        <v>22.752899999999997</v>
      </c>
      <c r="C479">
        <f>Fulltable[[#This Row],[Distance]]^3</f>
        <v>108.53133299999998</v>
      </c>
      <c r="D479">
        <f>Fulltable[[#This Row],[Distance]]^4</f>
        <v>517.69445840999981</v>
      </c>
      <c r="E479">
        <f>Fulltable[[#This Row],[Distance]]^5</f>
        <v>2469.402566615699</v>
      </c>
      <c r="F479" s="13" t="e">
        <f>IF(ISNUMBER(VLOOKUP(Fulltable[[#This Row],[Distance]], PBmetric[[Distance (km)]:[PB (hh:mm:ss)]], 6, FALSE)), VLOOKUP(Fulltable[[#This Row],[Distance]], PBmetric[[Distance (km)]:[PB (hh:mm:ss)]], 6, FALSE), NA())</f>
        <v>#N/A</v>
      </c>
      <c r="G479" s="13">
        <f ca="1">$Q$4+$P$4*Fulltable[[#This Row],[Distance]]+$O$4*Fulltable[[#This Row],[D^2]]+$N$4*Fulltable[[#This Row],[D^3]]</f>
        <v>1.4244331577833899E-2</v>
      </c>
      <c r="H479" s="13">
        <f ca="1">Fulltable[[#This Row],[Forecast]]*(1+AVERAGE(cform[faster (-ve) /
slower (+ve)]))</f>
        <v>1.4747467308605114E-2</v>
      </c>
      <c r="I479" s="13" t="e">
        <f>IF(ISNUMBER(VLOOKUP(Fulltable[[#This Row],[Distance]], Predict[[#All],[Distance (km)]:[Time on current form]], 2, FALSE)), VLOOKUP(Fulltable[[#This Row],[Distance]], Predict[[#All],[Distance (km)]:[Time on current form]], 2, FALSE), NA())</f>
        <v>#N/A</v>
      </c>
      <c r="J479" s="13" t="e">
        <f>IF(ISNUMBER(VLOOKUP(Fulltable[[#This Row],[Distance]], Predict[[#All],[Distance (km)]:[Time on current form]], 3, FALSE)), VLOOKUP(Fulltable[[#This Row],[Distance]], Predict[[#All],[Distance (km)]:[Time on current form]], 3, FALSE), NA())</f>
        <v>#N/A</v>
      </c>
    </row>
    <row r="480" spans="1:10" x14ac:dyDescent="0.25">
      <c r="A480" s="1">
        <v>4.78</v>
      </c>
      <c r="B480" s="2">
        <f>Fulltable[[#This Row],[Distance]]^2</f>
        <v>22.848400000000002</v>
      </c>
      <c r="C480">
        <f>Fulltable[[#This Row],[Distance]]^3</f>
        <v>109.21535200000001</v>
      </c>
      <c r="D480">
        <f>Fulltable[[#This Row],[Distance]]^4</f>
        <v>522.04938256000003</v>
      </c>
      <c r="E480">
        <f>Fulltable[[#This Row],[Distance]]^5</f>
        <v>2495.3960486368001</v>
      </c>
      <c r="F480" s="13" t="e">
        <f>IF(ISNUMBER(VLOOKUP(Fulltable[[#This Row],[Distance]], PBmetric[[Distance (km)]:[PB (hh:mm:ss)]], 6, FALSE)), VLOOKUP(Fulltable[[#This Row],[Distance]], PBmetric[[Distance (km)]:[PB (hh:mm:ss)]], 6, FALSE), NA())</f>
        <v>#N/A</v>
      </c>
      <c r="G480" s="13">
        <f ca="1">$Q$4+$P$4*Fulltable[[#This Row],[Distance]]+$O$4*Fulltable[[#This Row],[D^2]]+$N$4*Fulltable[[#This Row],[D^3]]</f>
        <v>1.4275069035119306E-2</v>
      </c>
      <c r="H480" s="13">
        <f ca="1">Fulltable[[#This Row],[Forecast]]*(1+AVERAGE(cform[faster (-ve) /
slower (+ve)]))</f>
        <v>1.4779290468855861E-2</v>
      </c>
      <c r="I480" s="13" t="e">
        <f>IF(ISNUMBER(VLOOKUP(Fulltable[[#This Row],[Distance]], Predict[[#All],[Distance (km)]:[Time on current form]], 2, FALSE)), VLOOKUP(Fulltable[[#This Row],[Distance]], Predict[[#All],[Distance (km)]:[Time on current form]], 2, FALSE), NA())</f>
        <v>#N/A</v>
      </c>
      <c r="J480" s="13" t="e">
        <f>IF(ISNUMBER(VLOOKUP(Fulltable[[#This Row],[Distance]], Predict[[#All],[Distance (km)]:[Time on current form]], 3, FALSE)), VLOOKUP(Fulltable[[#This Row],[Distance]], Predict[[#All],[Distance (km)]:[Time on current form]], 3, FALSE), NA())</f>
        <v>#N/A</v>
      </c>
    </row>
    <row r="481" spans="1:10" x14ac:dyDescent="0.25">
      <c r="A481" s="1">
        <v>4.79</v>
      </c>
      <c r="B481" s="2">
        <f>Fulltable[[#This Row],[Distance]]^2</f>
        <v>22.944099999999999</v>
      </c>
      <c r="C481">
        <f>Fulltable[[#This Row],[Distance]]^3</f>
        <v>109.90223899999999</v>
      </c>
      <c r="D481">
        <f>Fulltable[[#This Row],[Distance]]^4</f>
        <v>526.43172480999999</v>
      </c>
      <c r="E481">
        <f>Fulltable[[#This Row],[Distance]]^5</f>
        <v>2521.6079618398999</v>
      </c>
      <c r="F481" s="13" t="e">
        <f>IF(ISNUMBER(VLOOKUP(Fulltable[[#This Row],[Distance]], PBmetric[[Distance (km)]:[PB (hh:mm:ss)]], 6, FALSE)), VLOOKUP(Fulltable[[#This Row],[Distance]], PBmetric[[Distance (km)]:[PB (hh:mm:ss)]], 6, FALSE), NA())</f>
        <v>#N/A</v>
      </c>
      <c r="G481" s="13">
        <f ca="1">$Q$4+$P$4*Fulltable[[#This Row],[Distance]]+$O$4*Fulltable[[#This Row],[D^2]]+$N$4*Fulltable[[#This Row],[D^3]]</f>
        <v>1.4305810148370953E-2</v>
      </c>
      <c r="H481" s="13">
        <f ca="1">Fulltable[[#This Row],[Forecast]]*(1+AVERAGE(cform[faster (-ve) /
slower (+ve)]))</f>
        <v>1.4811117414208232E-2</v>
      </c>
      <c r="I481" s="13" t="e">
        <f>IF(ISNUMBER(VLOOKUP(Fulltable[[#This Row],[Distance]], Predict[[#All],[Distance (km)]:[Time on current form]], 2, FALSE)), VLOOKUP(Fulltable[[#This Row],[Distance]], Predict[[#All],[Distance (km)]:[Time on current form]], 2, FALSE), NA())</f>
        <v>#N/A</v>
      </c>
      <c r="J481" s="13" t="e">
        <f>IF(ISNUMBER(VLOOKUP(Fulltable[[#This Row],[Distance]], Predict[[#All],[Distance (km)]:[Time on current form]], 3, FALSE)), VLOOKUP(Fulltable[[#This Row],[Distance]], Predict[[#All],[Distance (km)]:[Time on current form]], 3, FALSE), NA())</f>
        <v>#N/A</v>
      </c>
    </row>
    <row r="482" spans="1:10" x14ac:dyDescent="0.25">
      <c r="A482" s="1">
        <v>4.8</v>
      </c>
      <c r="B482" s="2">
        <f>Fulltable[[#This Row],[Distance]]^2</f>
        <v>23.04</v>
      </c>
      <c r="C482">
        <f>Fulltable[[#This Row],[Distance]]^3</f>
        <v>110.592</v>
      </c>
      <c r="D482">
        <f>Fulltable[[#This Row],[Distance]]^4</f>
        <v>530.84159999999997</v>
      </c>
      <c r="E482">
        <f>Fulltable[[#This Row],[Distance]]^5</f>
        <v>2548.0396799999999</v>
      </c>
      <c r="F482" s="13" t="e">
        <f>IF(ISNUMBER(VLOOKUP(Fulltable[[#This Row],[Distance]], PBmetric[[Distance (km)]:[PB (hh:mm:ss)]], 6, FALSE)), VLOOKUP(Fulltable[[#This Row],[Distance]], PBmetric[[Distance (km)]:[PB (hh:mm:ss)]], 6, FALSE), NA())</f>
        <v>#N/A</v>
      </c>
      <c r="G482" s="13">
        <f ca="1">$Q$4+$P$4*Fulltable[[#This Row],[Distance]]+$O$4*Fulltable[[#This Row],[D^2]]+$N$4*Fulltable[[#This Row],[D^3]]</f>
        <v>1.4336554917553434E-2</v>
      </c>
      <c r="H482" s="13">
        <f ca="1">Fulltable[[#This Row],[Forecast]]*(1+AVERAGE(cform[faster (-ve) /
slower (+ve)]))</f>
        <v>1.4842948144625574E-2</v>
      </c>
      <c r="I482" s="13" t="e">
        <f>IF(ISNUMBER(VLOOKUP(Fulltable[[#This Row],[Distance]], Predict[[#All],[Distance (km)]:[Time on current form]], 2, FALSE)), VLOOKUP(Fulltable[[#This Row],[Distance]], Predict[[#All],[Distance (km)]:[Time on current form]], 2, FALSE), NA())</f>
        <v>#N/A</v>
      </c>
      <c r="J482" s="13" t="e">
        <f>IF(ISNUMBER(VLOOKUP(Fulltable[[#This Row],[Distance]], Predict[[#All],[Distance (km)]:[Time on current form]], 3, FALSE)), VLOOKUP(Fulltable[[#This Row],[Distance]], Predict[[#All],[Distance (km)]:[Time on current form]], 3, FALSE), NA())</f>
        <v>#N/A</v>
      </c>
    </row>
    <row r="483" spans="1:10" x14ac:dyDescent="0.25">
      <c r="A483" s="1">
        <v>4.8099999999999996</v>
      </c>
      <c r="B483" s="2">
        <f>Fulltable[[#This Row],[Distance]]^2</f>
        <v>23.136099999999995</v>
      </c>
      <c r="C483">
        <f>Fulltable[[#This Row],[Distance]]^3</f>
        <v>111.28464099999997</v>
      </c>
      <c r="D483">
        <f>Fulltable[[#This Row],[Distance]]^4</f>
        <v>535.27912320999974</v>
      </c>
      <c r="E483">
        <f>Fulltable[[#This Row],[Distance]]^5</f>
        <v>2574.6925826400984</v>
      </c>
      <c r="F483" s="13" t="e">
        <f>IF(ISNUMBER(VLOOKUP(Fulltable[[#This Row],[Distance]], PBmetric[[Distance (km)]:[PB (hh:mm:ss)]], 6, FALSE)), VLOOKUP(Fulltable[[#This Row],[Distance]], PBmetric[[Distance (km)]:[PB (hh:mm:ss)]], 6, FALSE), NA())</f>
        <v>#N/A</v>
      </c>
      <c r="G483" s="13">
        <f ca="1">$Q$4+$P$4*Fulltable[[#This Row],[Distance]]+$O$4*Fulltable[[#This Row],[D^2]]+$N$4*Fulltable[[#This Row],[D^3]]</f>
        <v>1.4367303342631347E-2</v>
      </c>
      <c r="H483" s="13">
        <f ca="1">Fulltable[[#This Row],[Forecast]]*(1+AVERAGE(cform[faster (-ve) /
slower (+ve)]))</f>
        <v>1.487478266007123E-2</v>
      </c>
      <c r="I483" s="13" t="e">
        <f>IF(ISNUMBER(VLOOKUP(Fulltable[[#This Row],[Distance]], Predict[[#All],[Distance (km)]:[Time on current form]], 2, FALSE)), VLOOKUP(Fulltable[[#This Row],[Distance]], Predict[[#All],[Distance (km)]:[Time on current form]], 2, FALSE), NA())</f>
        <v>#N/A</v>
      </c>
      <c r="J483" s="13" t="e">
        <f>IF(ISNUMBER(VLOOKUP(Fulltable[[#This Row],[Distance]], Predict[[#All],[Distance (km)]:[Time on current form]], 3, FALSE)), VLOOKUP(Fulltable[[#This Row],[Distance]], Predict[[#All],[Distance (km)]:[Time on current form]], 3, FALSE), NA())</f>
        <v>#N/A</v>
      </c>
    </row>
    <row r="484" spans="1:10" x14ac:dyDescent="0.25">
      <c r="A484" s="1">
        <v>4.82</v>
      </c>
      <c r="B484" s="2">
        <f>Fulltable[[#This Row],[Distance]]^2</f>
        <v>23.232400000000002</v>
      </c>
      <c r="C484">
        <f>Fulltable[[#This Row],[Distance]]^3</f>
        <v>111.98016800000002</v>
      </c>
      <c r="D484">
        <f>Fulltable[[#This Row],[Distance]]^4</f>
        <v>539.74440976000005</v>
      </c>
      <c r="E484">
        <f>Fulltable[[#This Row],[Distance]]^5</f>
        <v>2601.5680550432003</v>
      </c>
      <c r="F484" s="13" t="e">
        <f>IF(ISNUMBER(VLOOKUP(Fulltable[[#This Row],[Distance]], PBmetric[[Distance (km)]:[PB (hh:mm:ss)]], 6, FALSE)), VLOOKUP(Fulltable[[#This Row],[Distance]], PBmetric[[Distance (km)]:[PB (hh:mm:ss)]], 6, FALSE), NA())</f>
        <v>#N/A</v>
      </c>
      <c r="G484" s="13">
        <f ca="1">$Q$4+$P$4*Fulltable[[#This Row],[Distance]]+$O$4*Fulltable[[#This Row],[D^2]]+$N$4*Fulltable[[#This Row],[D^3]]</f>
        <v>1.4398055423569291E-2</v>
      </c>
      <c r="H484" s="13">
        <f ca="1">Fulltable[[#This Row],[Forecast]]*(1+AVERAGE(cform[faster (-ve) /
slower (+ve)]))</f>
        <v>1.4906620960508552E-2</v>
      </c>
      <c r="I484" s="13" t="e">
        <f>IF(ISNUMBER(VLOOKUP(Fulltable[[#This Row],[Distance]], Predict[[#All],[Distance (km)]:[Time on current form]], 2, FALSE)), VLOOKUP(Fulltable[[#This Row],[Distance]], Predict[[#All],[Distance (km)]:[Time on current form]], 2, FALSE), NA())</f>
        <v>#N/A</v>
      </c>
      <c r="J484" s="13" t="e">
        <f>IF(ISNUMBER(VLOOKUP(Fulltable[[#This Row],[Distance]], Predict[[#All],[Distance (km)]:[Time on current form]], 3, FALSE)), VLOOKUP(Fulltable[[#This Row],[Distance]], Predict[[#All],[Distance (km)]:[Time on current form]], 3, FALSE), NA())</f>
        <v>#N/A</v>
      </c>
    </row>
    <row r="485" spans="1:10" x14ac:dyDescent="0.25">
      <c r="A485" s="1">
        <v>4.83</v>
      </c>
      <c r="B485" s="2">
        <f>Fulltable[[#This Row],[Distance]]^2</f>
        <v>23.328900000000001</v>
      </c>
      <c r="C485">
        <f>Fulltable[[#This Row],[Distance]]^3</f>
        <v>112.67858700000001</v>
      </c>
      <c r="D485">
        <f>Fulltable[[#This Row],[Distance]]^4</f>
        <v>544.23757521000005</v>
      </c>
      <c r="E485">
        <f>Fulltable[[#This Row],[Distance]]^5</f>
        <v>2628.6674882643001</v>
      </c>
      <c r="F485" s="13" t="e">
        <f>IF(ISNUMBER(VLOOKUP(Fulltable[[#This Row],[Distance]], PBmetric[[Distance (km)]:[PB (hh:mm:ss)]], 6, FALSE)), VLOOKUP(Fulltable[[#This Row],[Distance]], PBmetric[[Distance (km)]:[PB (hh:mm:ss)]], 6, FALSE), NA())</f>
        <v>#N/A</v>
      </c>
      <c r="G485" s="13">
        <f ca="1">$Q$4+$P$4*Fulltable[[#This Row],[Distance]]+$O$4*Fulltable[[#This Row],[D^2]]+$N$4*Fulltable[[#This Row],[D^3]]</f>
        <v>1.4428811160331859E-2</v>
      </c>
      <c r="H485" s="13">
        <f ca="1">Fulltable[[#This Row],[Forecast]]*(1+AVERAGE(cform[faster (-ve) /
slower (+ve)]))</f>
        <v>1.4938463045900881E-2</v>
      </c>
      <c r="I485" s="13" t="e">
        <f>IF(ISNUMBER(VLOOKUP(Fulltable[[#This Row],[Distance]], Predict[[#All],[Distance (km)]:[Time on current form]], 2, FALSE)), VLOOKUP(Fulltable[[#This Row],[Distance]], Predict[[#All],[Distance (km)]:[Time on current form]], 2, FALSE), NA())</f>
        <v>#N/A</v>
      </c>
      <c r="J485" s="13" t="e">
        <f>IF(ISNUMBER(VLOOKUP(Fulltable[[#This Row],[Distance]], Predict[[#All],[Distance (km)]:[Time on current form]], 3, FALSE)), VLOOKUP(Fulltable[[#This Row],[Distance]], Predict[[#All],[Distance (km)]:[Time on current form]], 3, FALSE), NA())</f>
        <v>#N/A</v>
      </c>
    </row>
    <row r="486" spans="1:10" x14ac:dyDescent="0.25">
      <c r="A486" s="1">
        <v>4.84</v>
      </c>
      <c r="B486" s="2">
        <f>Fulltable[[#This Row],[Distance]]^2</f>
        <v>23.425599999999999</v>
      </c>
      <c r="C486">
        <f>Fulltable[[#This Row],[Distance]]^3</f>
        <v>113.379904</v>
      </c>
      <c r="D486">
        <f>Fulltable[[#This Row],[Distance]]^4</f>
        <v>548.75873535999995</v>
      </c>
      <c r="E486">
        <f>Fulltable[[#This Row],[Distance]]^5</f>
        <v>2655.9922791423996</v>
      </c>
      <c r="F486" s="13" t="e">
        <f>IF(ISNUMBER(VLOOKUP(Fulltable[[#This Row],[Distance]], PBmetric[[Distance (km)]:[PB (hh:mm:ss)]], 6, FALSE)), VLOOKUP(Fulltable[[#This Row],[Distance]], PBmetric[[Distance (km)]:[PB (hh:mm:ss)]], 6, FALSE), NA())</f>
        <v>#N/A</v>
      </c>
      <c r="G486" s="13">
        <f ca="1">$Q$4+$P$4*Fulltable[[#This Row],[Distance]]+$O$4*Fulltable[[#This Row],[D^2]]+$N$4*Fulltable[[#This Row],[D^3]]</f>
        <v>1.4459570552883645E-2</v>
      </c>
      <c r="H486" s="13">
        <f ca="1">Fulltable[[#This Row],[Forecast]]*(1+AVERAGE(cform[faster (-ve) /
slower (+ve)]))</f>
        <v>1.4970308916211561E-2</v>
      </c>
      <c r="I486" s="13" t="e">
        <f>IF(ISNUMBER(VLOOKUP(Fulltable[[#This Row],[Distance]], Predict[[#All],[Distance (km)]:[Time on current form]], 2, FALSE)), VLOOKUP(Fulltable[[#This Row],[Distance]], Predict[[#All],[Distance (km)]:[Time on current form]], 2, FALSE), NA())</f>
        <v>#N/A</v>
      </c>
      <c r="J486" s="13" t="e">
        <f>IF(ISNUMBER(VLOOKUP(Fulltable[[#This Row],[Distance]], Predict[[#All],[Distance (km)]:[Time on current form]], 3, FALSE)), VLOOKUP(Fulltable[[#This Row],[Distance]], Predict[[#All],[Distance (km)]:[Time on current form]], 3, FALSE), NA())</f>
        <v>#N/A</v>
      </c>
    </row>
    <row r="487" spans="1:10" x14ac:dyDescent="0.25">
      <c r="A487" s="1">
        <v>4.8499999999999996</v>
      </c>
      <c r="B487" s="2">
        <f>Fulltable[[#This Row],[Distance]]^2</f>
        <v>23.522499999999997</v>
      </c>
      <c r="C487">
        <f>Fulltable[[#This Row],[Distance]]^3</f>
        <v>114.08412499999997</v>
      </c>
      <c r="D487">
        <f>Fulltable[[#This Row],[Distance]]^4</f>
        <v>553.30800624999983</v>
      </c>
      <c r="E487">
        <f>Fulltable[[#This Row],[Distance]]^5</f>
        <v>2683.5438303124988</v>
      </c>
      <c r="F487" s="13" t="e">
        <f>IF(ISNUMBER(VLOOKUP(Fulltable[[#This Row],[Distance]], PBmetric[[Distance (km)]:[PB (hh:mm:ss)]], 6, FALSE)), VLOOKUP(Fulltable[[#This Row],[Distance]], PBmetric[[Distance (km)]:[PB (hh:mm:ss)]], 6, FALSE), NA())</f>
        <v>#N/A</v>
      </c>
      <c r="G487" s="13">
        <f ca="1">$Q$4+$P$4*Fulltable[[#This Row],[Distance]]+$O$4*Fulltable[[#This Row],[D^2]]+$N$4*Fulltable[[#This Row],[D^3]]</f>
        <v>1.4490333601189254E-2</v>
      </c>
      <c r="H487" s="13">
        <f ca="1">Fulltable[[#This Row],[Forecast]]*(1+AVERAGE(cform[faster (-ve) /
slower (+ve)]))</f>
        <v>1.5002158571403947E-2</v>
      </c>
      <c r="I487" s="13" t="e">
        <f>IF(ISNUMBER(VLOOKUP(Fulltable[[#This Row],[Distance]], Predict[[#All],[Distance (km)]:[Time on current form]], 2, FALSE)), VLOOKUP(Fulltable[[#This Row],[Distance]], Predict[[#All],[Distance (km)]:[Time on current form]], 2, FALSE), NA())</f>
        <v>#N/A</v>
      </c>
      <c r="J487" s="13" t="e">
        <f>IF(ISNUMBER(VLOOKUP(Fulltable[[#This Row],[Distance]], Predict[[#All],[Distance (km)]:[Time on current form]], 3, FALSE)), VLOOKUP(Fulltable[[#This Row],[Distance]], Predict[[#All],[Distance (km)]:[Time on current form]], 3, FALSE), NA())</f>
        <v>#N/A</v>
      </c>
    </row>
    <row r="488" spans="1:10" x14ac:dyDescent="0.25">
      <c r="A488" s="1">
        <v>4.8600000000000003</v>
      </c>
      <c r="B488" s="2">
        <f>Fulltable[[#This Row],[Distance]]^2</f>
        <v>23.619600000000002</v>
      </c>
      <c r="C488">
        <f>Fulltable[[#This Row],[Distance]]^3</f>
        <v>114.79125600000002</v>
      </c>
      <c r="D488">
        <f>Fulltable[[#This Row],[Distance]]^4</f>
        <v>557.8855041600001</v>
      </c>
      <c r="E488">
        <f>Fulltable[[#This Row],[Distance]]^5</f>
        <v>2711.3235502176008</v>
      </c>
      <c r="F488" s="13" t="e">
        <f>IF(ISNUMBER(VLOOKUP(Fulltable[[#This Row],[Distance]], PBmetric[[Distance (km)]:[PB (hh:mm:ss)]], 6, FALSE)), VLOOKUP(Fulltable[[#This Row],[Distance]], PBmetric[[Distance (km)]:[PB (hh:mm:ss)]], 6, FALSE), NA())</f>
        <v>#N/A</v>
      </c>
      <c r="G488" s="13">
        <f ca="1">$Q$4+$P$4*Fulltable[[#This Row],[Distance]]+$O$4*Fulltable[[#This Row],[D^2]]+$N$4*Fulltable[[#This Row],[D^3]]</f>
        <v>1.452110030521328E-2</v>
      </c>
      <c r="H488" s="13">
        <f ca="1">Fulltable[[#This Row],[Forecast]]*(1+AVERAGE(cform[faster (-ve) /
slower (+ve)]))</f>
        <v>1.503401201144138E-2</v>
      </c>
      <c r="I488" s="13" t="e">
        <f>IF(ISNUMBER(VLOOKUP(Fulltable[[#This Row],[Distance]], Predict[[#All],[Distance (km)]:[Time on current form]], 2, FALSE)), VLOOKUP(Fulltable[[#This Row],[Distance]], Predict[[#All],[Distance (km)]:[Time on current form]], 2, FALSE), NA())</f>
        <v>#N/A</v>
      </c>
      <c r="J488" s="13" t="e">
        <f>IF(ISNUMBER(VLOOKUP(Fulltable[[#This Row],[Distance]], Predict[[#All],[Distance (km)]:[Time on current form]], 3, FALSE)), VLOOKUP(Fulltable[[#This Row],[Distance]], Predict[[#All],[Distance (km)]:[Time on current form]], 3, FALSE), NA())</f>
        <v>#N/A</v>
      </c>
    </row>
    <row r="489" spans="1:10" x14ac:dyDescent="0.25">
      <c r="A489" s="1">
        <v>4.87</v>
      </c>
      <c r="B489" s="2">
        <f>Fulltable[[#This Row],[Distance]]^2</f>
        <v>23.716900000000003</v>
      </c>
      <c r="C489">
        <f>Fulltable[[#This Row],[Distance]]^3</f>
        <v>115.50130300000002</v>
      </c>
      <c r="D489">
        <f>Fulltable[[#This Row],[Distance]]^4</f>
        <v>562.49134561000017</v>
      </c>
      <c r="E489">
        <f>Fulltable[[#This Row],[Distance]]^5</f>
        <v>2739.3328531207007</v>
      </c>
      <c r="F489" s="13" t="e">
        <f>IF(ISNUMBER(VLOOKUP(Fulltable[[#This Row],[Distance]], PBmetric[[Distance (km)]:[PB (hh:mm:ss)]], 6, FALSE)), VLOOKUP(Fulltable[[#This Row],[Distance]], PBmetric[[Distance (km)]:[PB (hh:mm:ss)]], 6, FALSE), NA())</f>
        <v>#N/A</v>
      </c>
      <c r="G489" s="13">
        <f ca="1">$Q$4+$P$4*Fulltable[[#This Row],[Distance]]+$O$4*Fulltable[[#This Row],[D^2]]+$N$4*Fulltable[[#This Row],[D^3]]</f>
        <v>1.4551870664920316E-2</v>
      </c>
      <c r="H489" s="13">
        <f ca="1">Fulltable[[#This Row],[Forecast]]*(1+AVERAGE(cform[faster (-ve) /
slower (+ve)]))</f>
        <v>1.5065869236287204E-2</v>
      </c>
      <c r="I489" s="13" t="e">
        <f>IF(ISNUMBER(VLOOKUP(Fulltable[[#This Row],[Distance]], Predict[[#All],[Distance (km)]:[Time on current form]], 2, FALSE)), VLOOKUP(Fulltable[[#This Row],[Distance]], Predict[[#All],[Distance (km)]:[Time on current form]], 2, FALSE), NA())</f>
        <v>#N/A</v>
      </c>
      <c r="J489" s="13" t="e">
        <f>IF(ISNUMBER(VLOOKUP(Fulltable[[#This Row],[Distance]], Predict[[#All],[Distance (km)]:[Time on current form]], 3, FALSE)), VLOOKUP(Fulltable[[#This Row],[Distance]], Predict[[#All],[Distance (km)]:[Time on current form]], 3, FALSE), NA())</f>
        <v>#N/A</v>
      </c>
    </row>
    <row r="490" spans="1:10" x14ac:dyDescent="0.25">
      <c r="A490" s="1">
        <v>4.88</v>
      </c>
      <c r="B490" s="2">
        <f>Fulltable[[#This Row],[Distance]]^2</f>
        <v>23.814399999999999</v>
      </c>
      <c r="C490">
        <f>Fulltable[[#This Row],[Distance]]^3</f>
        <v>116.21427199999999</v>
      </c>
      <c r="D490">
        <f>Fulltable[[#This Row],[Distance]]^4</f>
        <v>567.1256473599999</v>
      </c>
      <c r="E490">
        <f>Fulltable[[#This Row],[Distance]]^5</f>
        <v>2767.5731591167996</v>
      </c>
      <c r="F490" s="13" t="e">
        <f>IF(ISNUMBER(VLOOKUP(Fulltable[[#This Row],[Distance]], PBmetric[[Distance (km)]:[PB (hh:mm:ss)]], 6, FALSE)), VLOOKUP(Fulltable[[#This Row],[Distance]], PBmetric[[Distance (km)]:[PB (hh:mm:ss)]], 6, FALSE), NA())</f>
        <v>#N/A</v>
      </c>
      <c r="G490" s="13">
        <f ca="1">$Q$4+$P$4*Fulltable[[#This Row],[Distance]]+$O$4*Fulltable[[#This Row],[D^2]]+$N$4*Fulltable[[#This Row],[D^3]]</f>
        <v>1.4582644680274962E-2</v>
      </c>
      <c r="H490" s="13">
        <f ca="1">Fulltable[[#This Row],[Forecast]]*(1+AVERAGE(cform[faster (-ve) /
slower (+ve)]))</f>
        <v>1.5097730245904769E-2</v>
      </c>
      <c r="I490" s="13" t="e">
        <f>IF(ISNUMBER(VLOOKUP(Fulltable[[#This Row],[Distance]], Predict[[#All],[Distance (km)]:[Time on current form]], 2, FALSE)), VLOOKUP(Fulltable[[#This Row],[Distance]], Predict[[#All],[Distance (km)]:[Time on current form]], 2, FALSE), NA())</f>
        <v>#N/A</v>
      </c>
      <c r="J490" s="13" t="e">
        <f>IF(ISNUMBER(VLOOKUP(Fulltable[[#This Row],[Distance]], Predict[[#All],[Distance (km)]:[Time on current form]], 3, FALSE)), VLOOKUP(Fulltable[[#This Row],[Distance]], Predict[[#All],[Distance (km)]:[Time on current form]], 3, FALSE), NA())</f>
        <v>#N/A</v>
      </c>
    </row>
    <row r="491" spans="1:10" x14ac:dyDescent="0.25">
      <c r="A491" s="1">
        <v>4.8899999999999997</v>
      </c>
      <c r="B491" s="2">
        <f>Fulltable[[#This Row],[Distance]]^2</f>
        <v>23.912099999999995</v>
      </c>
      <c r="C491">
        <f>Fulltable[[#This Row],[Distance]]^3</f>
        <v>116.93016899999996</v>
      </c>
      <c r="D491">
        <f>Fulltable[[#This Row],[Distance]]^4</f>
        <v>571.7885264099998</v>
      </c>
      <c r="E491">
        <f>Fulltable[[#This Row],[Distance]]^5</f>
        <v>2796.0458941448987</v>
      </c>
      <c r="F491" s="13" t="e">
        <f>IF(ISNUMBER(VLOOKUP(Fulltable[[#This Row],[Distance]], PBmetric[[Distance (km)]:[PB (hh:mm:ss)]], 6, FALSE)), VLOOKUP(Fulltable[[#This Row],[Distance]], PBmetric[[Distance (km)]:[PB (hh:mm:ss)]], 6, FALSE), NA())</f>
        <v>#N/A</v>
      </c>
      <c r="G491" s="13">
        <f ca="1">$Q$4+$P$4*Fulltable[[#This Row],[Distance]]+$O$4*Fulltable[[#This Row],[D^2]]+$N$4*Fulltable[[#This Row],[D^3]]</f>
        <v>1.4613422351241811E-2</v>
      </c>
      <c r="H491" s="13">
        <f ca="1">Fulltable[[#This Row],[Forecast]]*(1+AVERAGE(cform[faster (-ve) /
slower (+ve)]))</f>
        <v>1.5129595040257418E-2</v>
      </c>
      <c r="I491" s="13" t="e">
        <f>IF(ISNUMBER(VLOOKUP(Fulltable[[#This Row],[Distance]], Predict[[#All],[Distance (km)]:[Time on current form]], 2, FALSE)), VLOOKUP(Fulltable[[#This Row],[Distance]], Predict[[#All],[Distance (km)]:[Time on current form]], 2, FALSE), NA())</f>
        <v>#N/A</v>
      </c>
      <c r="J491" s="13" t="e">
        <f>IF(ISNUMBER(VLOOKUP(Fulltable[[#This Row],[Distance]], Predict[[#All],[Distance (km)]:[Time on current form]], 3, FALSE)), VLOOKUP(Fulltable[[#This Row],[Distance]], Predict[[#All],[Distance (km)]:[Time on current form]], 3, FALSE), NA())</f>
        <v>#N/A</v>
      </c>
    </row>
    <row r="492" spans="1:10" x14ac:dyDescent="0.25">
      <c r="A492" s="1">
        <v>4.9000000000000004</v>
      </c>
      <c r="B492" s="2">
        <f>Fulltable[[#This Row],[Distance]]^2</f>
        <v>24.010000000000005</v>
      </c>
      <c r="C492">
        <f>Fulltable[[#This Row],[Distance]]^3</f>
        <v>117.64900000000003</v>
      </c>
      <c r="D492">
        <f>Fulltable[[#This Row],[Distance]]^4</f>
        <v>576.48010000000022</v>
      </c>
      <c r="E492">
        <f>Fulltable[[#This Row],[Distance]]^5</f>
        <v>2824.7524900000012</v>
      </c>
      <c r="F492" s="13" t="e">
        <f>IF(ISNUMBER(VLOOKUP(Fulltable[[#This Row],[Distance]], PBmetric[[Distance (km)]:[PB (hh:mm:ss)]], 6, FALSE)), VLOOKUP(Fulltable[[#This Row],[Distance]], PBmetric[[Distance (km)]:[PB (hh:mm:ss)]], 6, FALSE), NA())</f>
        <v>#N/A</v>
      </c>
      <c r="G492" s="13">
        <f ca="1">$Q$4+$P$4*Fulltable[[#This Row],[Distance]]+$O$4*Fulltable[[#This Row],[D^2]]+$N$4*Fulltable[[#This Row],[D^3]]</f>
        <v>1.4644203677785466E-2</v>
      </c>
      <c r="H492" s="13">
        <f ca="1">Fulltable[[#This Row],[Forecast]]*(1+AVERAGE(cform[faster (-ve) /
slower (+ve)]))</f>
        <v>1.5161463619308502E-2</v>
      </c>
      <c r="I492" s="13" t="e">
        <f>IF(ISNUMBER(VLOOKUP(Fulltable[[#This Row],[Distance]], Predict[[#All],[Distance (km)]:[Time on current form]], 2, FALSE)), VLOOKUP(Fulltable[[#This Row],[Distance]], Predict[[#All],[Distance (km)]:[Time on current form]], 2, FALSE), NA())</f>
        <v>#N/A</v>
      </c>
      <c r="J492" s="13" t="e">
        <f>IF(ISNUMBER(VLOOKUP(Fulltable[[#This Row],[Distance]], Predict[[#All],[Distance (km)]:[Time on current form]], 3, FALSE)), VLOOKUP(Fulltable[[#This Row],[Distance]], Predict[[#All],[Distance (km)]:[Time on current form]], 3, FALSE), NA())</f>
        <v>#N/A</v>
      </c>
    </row>
    <row r="493" spans="1:10" x14ac:dyDescent="0.25">
      <c r="A493" s="1">
        <v>4.91</v>
      </c>
      <c r="B493" s="2">
        <f>Fulltable[[#This Row],[Distance]]^2</f>
        <v>24.1081</v>
      </c>
      <c r="C493">
        <f>Fulltable[[#This Row],[Distance]]^3</f>
        <v>118.370771</v>
      </c>
      <c r="D493">
        <f>Fulltable[[#This Row],[Distance]]^4</f>
        <v>581.20048560999999</v>
      </c>
      <c r="E493">
        <f>Fulltable[[#This Row],[Distance]]^5</f>
        <v>2853.6943843450999</v>
      </c>
      <c r="F493" s="13" t="e">
        <f>IF(ISNUMBER(VLOOKUP(Fulltable[[#This Row],[Distance]], PBmetric[[Distance (km)]:[PB (hh:mm:ss)]], 6, FALSE)), VLOOKUP(Fulltable[[#This Row],[Distance]], PBmetric[[Distance (km)]:[PB (hh:mm:ss)]], 6, FALSE), NA())</f>
        <v>#N/A</v>
      </c>
      <c r="G493" s="13">
        <f ca="1">$Q$4+$P$4*Fulltable[[#This Row],[Distance]]+$O$4*Fulltable[[#This Row],[D^2]]+$N$4*Fulltable[[#This Row],[D^3]]</f>
        <v>1.4674988659870518E-2</v>
      </c>
      <c r="H493" s="13">
        <f ca="1">Fulltable[[#This Row],[Forecast]]*(1+AVERAGE(cform[faster (-ve) /
slower (+ve)]))</f>
        <v>1.5193335983021361E-2</v>
      </c>
      <c r="I493" s="13" t="e">
        <f>IF(ISNUMBER(VLOOKUP(Fulltable[[#This Row],[Distance]], Predict[[#All],[Distance (km)]:[Time on current form]], 2, FALSE)), VLOOKUP(Fulltable[[#This Row],[Distance]], Predict[[#All],[Distance (km)]:[Time on current form]], 2, FALSE), NA())</f>
        <v>#N/A</v>
      </c>
      <c r="J493" s="13" t="e">
        <f>IF(ISNUMBER(VLOOKUP(Fulltable[[#This Row],[Distance]], Predict[[#All],[Distance (km)]:[Time on current form]], 3, FALSE)), VLOOKUP(Fulltable[[#This Row],[Distance]], Predict[[#All],[Distance (km)]:[Time on current form]], 3, FALSE), NA())</f>
        <v>#N/A</v>
      </c>
    </row>
    <row r="494" spans="1:10" x14ac:dyDescent="0.25">
      <c r="A494" s="1">
        <v>4.92</v>
      </c>
      <c r="B494" s="2">
        <f>Fulltable[[#This Row],[Distance]]^2</f>
        <v>24.206399999999999</v>
      </c>
      <c r="C494">
        <f>Fulltable[[#This Row],[Distance]]^3</f>
        <v>119.09548799999999</v>
      </c>
      <c r="D494">
        <f>Fulltable[[#This Row],[Distance]]^4</f>
        <v>585.94980095999995</v>
      </c>
      <c r="E494">
        <f>Fulltable[[#This Row],[Distance]]^5</f>
        <v>2882.8730207231997</v>
      </c>
      <c r="F494" s="13" t="e">
        <f>IF(ISNUMBER(VLOOKUP(Fulltable[[#This Row],[Distance]], PBmetric[[Distance (km)]:[PB (hh:mm:ss)]], 6, FALSE)), VLOOKUP(Fulltable[[#This Row],[Distance]], PBmetric[[Distance (km)]:[PB (hh:mm:ss)]], 6, FALSE), NA())</f>
        <v>#N/A</v>
      </c>
      <c r="G494" s="13">
        <f ca="1">$Q$4+$P$4*Fulltable[[#This Row],[Distance]]+$O$4*Fulltable[[#This Row],[D^2]]+$N$4*Fulltable[[#This Row],[D^3]]</f>
        <v>1.4705777297461566E-2</v>
      </c>
      <c r="H494" s="13">
        <f ca="1">Fulltable[[#This Row],[Forecast]]*(1+AVERAGE(cform[faster (-ve) /
slower (+ve)]))</f>
        <v>1.5225212131359345E-2</v>
      </c>
      <c r="I494" s="13" t="e">
        <f>IF(ISNUMBER(VLOOKUP(Fulltable[[#This Row],[Distance]], Predict[[#All],[Distance (km)]:[Time on current form]], 2, FALSE)), VLOOKUP(Fulltable[[#This Row],[Distance]], Predict[[#All],[Distance (km)]:[Time on current form]], 2, FALSE), NA())</f>
        <v>#N/A</v>
      </c>
      <c r="J494" s="13" t="e">
        <f>IF(ISNUMBER(VLOOKUP(Fulltable[[#This Row],[Distance]], Predict[[#All],[Distance (km)]:[Time on current form]], 3, FALSE)), VLOOKUP(Fulltable[[#This Row],[Distance]], Predict[[#All],[Distance (km)]:[Time on current form]], 3, FALSE), NA())</f>
        <v>#N/A</v>
      </c>
    </row>
    <row r="495" spans="1:10" x14ac:dyDescent="0.25">
      <c r="A495" s="1">
        <v>4.93</v>
      </c>
      <c r="B495" s="2">
        <f>Fulltable[[#This Row],[Distance]]^2</f>
        <v>24.304899999999996</v>
      </c>
      <c r="C495">
        <f>Fulltable[[#This Row],[Distance]]^3</f>
        <v>119.82315699999998</v>
      </c>
      <c r="D495">
        <f>Fulltable[[#This Row],[Distance]]^4</f>
        <v>590.72816400999977</v>
      </c>
      <c r="E495">
        <f>Fulltable[[#This Row],[Distance]]^5</f>
        <v>2912.2898485692986</v>
      </c>
      <c r="F495" s="13" t="e">
        <f>IF(ISNUMBER(VLOOKUP(Fulltable[[#This Row],[Distance]], PBmetric[[Distance (km)]:[PB (hh:mm:ss)]], 6, FALSE)), VLOOKUP(Fulltable[[#This Row],[Distance]], PBmetric[[Distance (km)]:[PB (hh:mm:ss)]], 6, FALSE), NA())</f>
        <v>#N/A</v>
      </c>
      <c r="G495" s="13">
        <f ca="1">$Q$4+$P$4*Fulltable[[#This Row],[Distance]]+$O$4*Fulltable[[#This Row],[D^2]]+$N$4*Fulltable[[#This Row],[D^3]]</f>
        <v>1.4736569590523205E-2</v>
      </c>
      <c r="H495" s="13">
        <f ca="1">Fulltable[[#This Row],[Forecast]]*(1+AVERAGE(cform[faster (-ve) /
slower (+ve)]))</f>
        <v>1.5257092064285799E-2</v>
      </c>
      <c r="I495" s="13" t="e">
        <f>IF(ISNUMBER(VLOOKUP(Fulltable[[#This Row],[Distance]], Predict[[#All],[Distance (km)]:[Time on current form]], 2, FALSE)), VLOOKUP(Fulltable[[#This Row],[Distance]], Predict[[#All],[Distance (km)]:[Time on current form]], 2, FALSE), NA())</f>
        <v>#N/A</v>
      </c>
      <c r="J495" s="13" t="e">
        <f>IF(ISNUMBER(VLOOKUP(Fulltable[[#This Row],[Distance]], Predict[[#All],[Distance (km)]:[Time on current form]], 3, FALSE)), VLOOKUP(Fulltable[[#This Row],[Distance]], Predict[[#All],[Distance (km)]:[Time on current form]], 3, FALSE), NA())</f>
        <v>#N/A</v>
      </c>
    </row>
    <row r="496" spans="1:10" x14ac:dyDescent="0.25">
      <c r="A496" s="1">
        <v>4.9400000000000004</v>
      </c>
      <c r="B496" s="2">
        <f>Fulltable[[#This Row],[Distance]]^2</f>
        <v>24.403600000000004</v>
      </c>
      <c r="C496">
        <f>Fulltable[[#This Row],[Distance]]^3</f>
        <v>120.55378400000004</v>
      </c>
      <c r="D496">
        <f>Fulltable[[#This Row],[Distance]]^4</f>
        <v>595.53569296000023</v>
      </c>
      <c r="E496">
        <f>Fulltable[[#This Row],[Distance]]^5</f>
        <v>2941.9463232224016</v>
      </c>
      <c r="F496" s="13" t="e">
        <f>IF(ISNUMBER(VLOOKUP(Fulltable[[#This Row],[Distance]], PBmetric[[Distance (km)]:[PB (hh:mm:ss)]], 6, FALSE)), VLOOKUP(Fulltable[[#This Row],[Distance]], PBmetric[[Distance (km)]:[PB (hh:mm:ss)]], 6, FALSE), NA())</f>
        <v>#N/A</v>
      </c>
      <c r="G496" s="13">
        <f ca="1">$Q$4+$P$4*Fulltable[[#This Row],[Distance]]+$O$4*Fulltable[[#This Row],[D^2]]+$N$4*Fulltable[[#This Row],[D^3]]</f>
        <v>1.4767365539020035E-2</v>
      </c>
      <c r="H496" s="13">
        <f ca="1">Fulltable[[#This Row],[Forecast]]*(1+AVERAGE(cform[faster (-ve) /
slower (+ve)]))</f>
        <v>1.5288975781764072E-2</v>
      </c>
      <c r="I496" s="13" t="e">
        <f>IF(ISNUMBER(VLOOKUP(Fulltable[[#This Row],[Distance]], Predict[[#All],[Distance (km)]:[Time on current form]], 2, FALSE)), VLOOKUP(Fulltable[[#This Row],[Distance]], Predict[[#All],[Distance (km)]:[Time on current form]], 2, FALSE), NA())</f>
        <v>#N/A</v>
      </c>
      <c r="J496" s="13" t="e">
        <f>IF(ISNUMBER(VLOOKUP(Fulltable[[#This Row],[Distance]], Predict[[#All],[Distance (km)]:[Time on current form]], 3, FALSE)), VLOOKUP(Fulltable[[#This Row],[Distance]], Predict[[#All],[Distance (km)]:[Time on current form]], 3, FALSE), NA())</f>
        <v>#N/A</v>
      </c>
    </row>
    <row r="497" spans="1:10" x14ac:dyDescent="0.25">
      <c r="A497" s="1">
        <v>4.95</v>
      </c>
      <c r="B497" s="2">
        <f>Fulltable[[#This Row],[Distance]]^2</f>
        <v>24.502500000000001</v>
      </c>
      <c r="C497">
        <f>Fulltable[[#This Row],[Distance]]^3</f>
        <v>121.28737500000001</v>
      </c>
      <c r="D497">
        <f>Fulltable[[#This Row],[Distance]]^4</f>
        <v>600.37250625000001</v>
      </c>
      <c r="E497">
        <f>Fulltable[[#This Row],[Distance]]^5</f>
        <v>2971.8439059375</v>
      </c>
      <c r="F497" s="13" t="e">
        <f>IF(ISNUMBER(VLOOKUP(Fulltable[[#This Row],[Distance]], PBmetric[[Distance (km)]:[PB (hh:mm:ss)]], 6, FALSE)), VLOOKUP(Fulltable[[#This Row],[Distance]], PBmetric[[Distance (km)]:[PB (hh:mm:ss)]], 6, FALSE), NA())</f>
        <v>#N/A</v>
      </c>
      <c r="G497" s="13">
        <f ca="1">$Q$4+$P$4*Fulltable[[#This Row],[Distance]]+$O$4*Fulltable[[#This Row],[D^2]]+$N$4*Fulltable[[#This Row],[D^3]]</f>
        <v>1.4798165142916651E-2</v>
      </c>
      <c r="H497" s="13">
        <f ca="1">Fulltable[[#This Row],[Forecast]]*(1+AVERAGE(cform[faster (-ve) /
slower (+ve)]))</f>
        <v>1.5320863283757508E-2</v>
      </c>
      <c r="I497" s="13" t="e">
        <f>IF(ISNUMBER(VLOOKUP(Fulltable[[#This Row],[Distance]], Predict[[#All],[Distance (km)]:[Time on current form]], 2, FALSE)), VLOOKUP(Fulltable[[#This Row],[Distance]], Predict[[#All],[Distance (km)]:[Time on current form]], 2, FALSE), NA())</f>
        <v>#N/A</v>
      </c>
      <c r="J497" s="13" t="e">
        <f>IF(ISNUMBER(VLOOKUP(Fulltable[[#This Row],[Distance]], Predict[[#All],[Distance (km)]:[Time on current form]], 3, FALSE)), VLOOKUP(Fulltable[[#This Row],[Distance]], Predict[[#All],[Distance (km)]:[Time on current form]], 3, FALSE), NA())</f>
        <v>#N/A</v>
      </c>
    </row>
    <row r="498" spans="1:10" x14ac:dyDescent="0.25">
      <c r="A498" s="1">
        <v>4.96</v>
      </c>
      <c r="B498" s="2">
        <f>Fulltable[[#This Row],[Distance]]^2</f>
        <v>24.601600000000001</v>
      </c>
      <c r="C498">
        <f>Fulltable[[#This Row],[Distance]]^3</f>
        <v>122.02393600000001</v>
      </c>
      <c r="D498">
        <f>Fulltable[[#This Row],[Distance]]^4</f>
        <v>605.23872256000004</v>
      </c>
      <c r="E498">
        <f>Fulltable[[#This Row],[Distance]]^5</f>
        <v>3001.9840638976002</v>
      </c>
      <c r="F498" s="13" t="e">
        <f>IF(ISNUMBER(VLOOKUP(Fulltable[[#This Row],[Distance]], PBmetric[[Distance (km)]:[PB (hh:mm:ss)]], 6, FALSE)), VLOOKUP(Fulltable[[#This Row],[Distance]], PBmetric[[Distance (km)]:[PB (hh:mm:ss)]], 6, FALSE), NA())</f>
        <v>#N/A</v>
      </c>
      <c r="G498" s="13">
        <f ca="1">$Q$4+$P$4*Fulltable[[#This Row],[Distance]]+$O$4*Fulltable[[#This Row],[D^2]]+$N$4*Fulltable[[#This Row],[D^3]]</f>
        <v>1.4828968402177647E-2</v>
      </c>
      <c r="H498" s="13">
        <f ca="1">Fulltable[[#This Row],[Forecast]]*(1+AVERAGE(cform[faster (-ve) /
slower (+ve)]))</f>
        <v>1.5352754570229448E-2</v>
      </c>
      <c r="I498" s="13" t="e">
        <f>IF(ISNUMBER(VLOOKUP(Fulltable[[#This Row],[Distance]], Predict[[#All],[Distance (km)]:[Time on current form]], 2, FALSE)), VLOOKUP(Fulltable[[#This Row],[Distance]], Predict[[#All],[Distance (km)]:[Time on current form]], 2, FALSE), NA())</f>
        <v>#N/A</v>
      </c>
      <c r="J498" s="13" t="e">
        <f>IF(ISNUMBER(VLOOKUP(Fulltable[[#This Row],[Distance]], Predict[[#All],[Distance (km)]:[Time on current form]], 3, FALSE)), VLOOKUP(Fulltable[[#This Row],[Distance]], Predict[[#All],[Distance (km)]:[Time on current form]], 3, FALSE), NA())</f>
        <v>#N/A</v>
      </c>
    </row>
    <row r="499" spans="1:10" x14ac:dyDescent="0.25">
      <c r="A499" s="1">
        <v>4.97</v>
      </c>
      <c r="B499" s="2">
        <f>Fulltable[[#This Row],[Distance]]^2</f>
        <v>24.700899999999997</v>
      </c>
      <c r="C499">
        <f>Fulltable[[#This Row],[Distance]]^3</f>
        <v>122.76347299999998</v>
      </c>
      <c r="D499">
        <f>Fulltable[[#This Row],[Distance]]^4</f>
        <v>610.13446080999984</v>
      </c>
      <c r="E499">
        <f>Fulltable[[#This Row],[Distance]]^5</f>
        <v>3032.3682702256992</v>
      </c>
      <c r="F499" s="13" t="e">
        <f>IF(ISNUMBER(VLOOKUP(Fulltable[[#This Row],[Distance]], PBmetric[[Distance (km)]:[PB (hh:mm:ss)]], 6, FALSE)), VLOOKUP(Fulltable[[#This Row],[Distance]], PBmetric[[Distance (km)]:[PB (hh:mm:ss)]], 6, FALSE), NA())</f>
        <v>#N/A</v>
      </c>
      <c r="G499" s="13">
        <f ca="1">$Q$4+$P$4*Fulltable[[#This Row],[Distance]]+$O$4*Fulltable[[#This Row],[D^2]]+$N$4*Fulltable[[#This Row],[D^3]]</f>
        <v>1.4859775316767619E-2</v>
      </c>
      <c r="H499" s="13">
        <f ca="1">Fulltable[[#This Row],[Forecast]]*(1+AVERAGE(cform[faster (-ve) /
slower (+ve)]))</f>
        <v>1.5384649641143243E-2</v>
      </c>
      <c r="I499" s="13" t="e">
        <f>IF(ISNUMBER(VLOOKUP(Fulltable[[#This Row],[Distance]], Predict[[#All],[Distance (km)]:[Time on current form]], 2, FALSE)), VLOOKUP(Fulltable[[#This Row],[Distance]], Predict[[#All],[Distance (km)]:[Time on current form]], 2, FALSE), NA())</f>
        <v>#N/A</v>
      </c>
      <c r="J499" s="13" t="e">
        <f>IF(ISNUMBER(VLOOKUP(Fulltable[[#This Row],[Distance]], Predict[[#All],[Distance (km)]:[Time on current form]], 3, FALSE)), VLOOKUP(Fulltable[[#This Row],[Distance]], Predict[[#All],[Distance (km)]:[Time on current form]], 3, FALSE), NA())</f>
        <v>#N/A</v>
      </c>
    </row>
    <row r="500" spans="1:10" x14ac:dyDescent="0.25">
      <c r="A500" s="1">
        <v>4.9800000000000004</v>
      </c>
      <c r="B500" s="2">
        <f>Fulltable[[#This Row],[Distance]]^2</f>
        <v>24.800400000000003</v>
      </c>
      <c r="C500">
        <f>Fulltable[[#This Row],[Distance]]^3</f>
        <v>123.50599200000002</v>
      </c>
      <c r="D500">
        <f>Fulltable[[#This Row],[Distance]]^4</f>
        <v>615.05984016000014</v>
      </c>
      <c r="E500">
        <f>Fulltable[[#This Row],[Distance]]^5</f>
        <v>3062.9980039968009</v>
      </c>
      <c r="F500" s="13" t="e">
        <f>IF(ISNUMBER(VLOOKUP(Fulltable[[#This Row],[Distance]], PBmetric[[Distance (km)]:[PB (hh:mm:ss)]], 6, FALSE)), VLOOKUP(Fulltable[[#This Row],[Distance]], PBmetric[[Distance (km)]:[PB (hh:mm:ss)]], 6, FALSE), NA())</f>
        <v>#N/A</v>
      </c>
      <c r="G500" s="13">
        <f ca="1">$Q$4+$P$4*Fulltable[[#This Row],[Distance]]+$O$4*Fulltable[[#This Row],[D^2]]+$N$4*Fulltable[[#This Row],[D^3]]</f>
        <v>1.4890585886651176E-2</v>
      </c>
      <c r="H500" s="13">
        <f ca="1">Fulltable[[#This Row],[Forecast]]*(1+AVERAGE(cform[faster (-ve) /
slower (+ve)]))</f>
        <v>1.5416548496462247E-2</v>
      </c>
      <c r="I500" s="13" t="e">
        <f>IF(ISNUMBER(VLOOKUP(Fulltable[[#This Row],[Distance]], Predict[[#All],[Distance (km)]:[Time on current form]], 2, FALSE)), VLOOKUP(Fulltable[[#This Row],[Distance]], Predict[[#All],[Distance (km)]:[Time on current form]], 2, FALSE), NA())</f>
        <v>#N/A</v>
      </c>
      <c r="J500" s="13" t="e">
        <f>IF(ISNUMBER(VLOOKUP(Fulltable[[#This Row],[Distance]], Predict[[#All],[Distance (km)]:[Time on current form]], 3, FALSE)), VLOOKUP(Fulltable[[#This Row],[Distance]], Predict[[#All],[Distance (km)]:[Time on current form]], 3, FALSE), NA())</f>
        <v>#N/A</v>
      </c>
    </row>
    <row r="501" spans="1:10" x14ac:dyDescent="0.25">
      <c r="A501" s="1">
        <v>4.99</v>
      </c>
      <c r="B501" s="2">
        <f>Fulltable[[#This Row],[Distance]]^2</f>
        <v>24.900100000000002</v>
      </c>
      <c r="C501">
        <f>Fulltable[[#This Row],[Distance]]^3</f>
        <v>124.25149900000001</v>
      </c>
      <c r="D501">
        <f>Fulltable[[#This Row],[Distance]]^4</f>
        <v>620.01498001000004</v>
      </c>
      <c r="E501">
        <f>Fulltable[[#This Row],[Distance]]^5</f>
        <v>3093.8747502499004</v>
      </c>
      <c r="F501" s="13" t="e">
        <f>IF(ISNUMBER(VLOOKUP(Fulltable[[#This Row],[Distance]], PBmetric[[Distance (km)]:[PB (hh:mm:ss)]], 6, FALSE)), VLOOKUP(Fulltable[[#This Row],[Distance]], PBmetric[[Distance (km)]:[PB (hh:mm:ss)]], 6, FALSE), NA())</f>
        <v>#N/A</v>
      </c>
      <c r="G501" s="13">
        <f ca="1">$Q$4+$P$4*Fulltable[[#This Row],[Distance]]+$O$4*Fulltable[[#This Row],[D^2]]+$N$4*Fulltable[[#This Row],[D^3]]</f>
        <v>1.4921400111792897E-2</v>
      </c>
      <c r="H501" s="13">
        <f ca="1">Fulltable[[#This Row],[Forecast]]*(1+AVERAGE(cform[faster (-ve) /
slower (+ve)]))</f>
        <v>1.544845113614979E-2</v>
      </c>
      <c r="I501" s="13" t="e">
        <f>IF(ISNUMBER(VLOOKUP(Fulltable[[#This Row],[Distance]], Predict[[#All],[Distance (km)]:[Time on current form]], 2, FALSE)), VLOOKUP(Fulltable[[#This Row],[Distance]], Predict[[#All],[Distance (km)]:[Time on current form]], 2, FALSE), NA())</f>
        <v>#N/A</v>
      </c>
      <c r="J501" s="13" t="e">
        <f>IF(ISNUMBER(VLOOKUP(Fulltable[[#This Row],[Distance]], Predict[[#All],[Distance (km)]:[Time on current form]], 3, FALSE)), VLOOKUP(Fulltable[[#This Row],[Distance]], Predict[[#All],[Distance (km)]:[Time on current form]], 3, FALSE), NA())</f>
        <v>#N/A</v>
      </c>
    </row>
    <row r="502" spans="1:10" x14ac:dyDescent="0.25">
      <c r="A502" s="1">
        <v>5</v>
      </c>
      <c r="B502" s="2">
        <f>Fulltable[[#This Row],[Distance]]^2</f>
        <v>25</v>
      </c>
      <c r="C502">
        <f>Fulltable[[#This Row],[Distance]]^3</f>
        <v>125</v>
      </c>
      <c r="D502">
        <f>Fulltable[[#This Row],[Distance]]^4</f>
        <v>625</v>
      </c>
      <c r="E502">
        <f>Fulltable[[#This Row],[Distance]]^5</f>
        <v>3125</v>
      </c>
      <c r="F502" s="13">
        <f>IF(ISNUMBER(VLOOKUP(Fulltable[[#This Row],[Distance]], PBmetric[[Distance (km)]:[PB (hh:mm:ss)]], 6, FALSE)), VLOOKUP(Fulltable[[#This Row],[Distance]], PBmetric[[Distance (km)]:[PB (hh:mm:ss)]], 6, FALSE), NA())</f>
        <v>1.4745370370370372E-2</v>
      </c>
      <c r="G502" s="13">
        <f ca="1">$Q$4+$P$4*Fulltable[[#This Row],[Distance]]+$O$4*Fulltable[[#This Row],[D^2]]+$N$4*Fulltable[[#This Row],[D^3]]</f>
        <v>1.495221799215739E-2</v>
      </c>
      <c r="H502" s="13">
        <f ca="1">Fulltable[[#This Row],[Forecast]]*(1+AVERAGE(cform[faster (-ve) /
slower (+ve)]))</f>
        <v>1.5480357560169229E-2</v>
      </c>
      <c r="I502" s="13" t="e">
        <f>IF(ISNUMBER(VLOOKUP(Fulltable[[#This Row],[Distance]], Predict[[#All],[Distance (km)]:[Time on current form]], 2, FALSE)), VLOOKUP(Fulltable[[#This Row],[Distance]], Predict[[#All],[Distance (km)]:[Time on current form]], 2, FALSE), NA())</f>
        <v>#N/A</v>
      </c>
      <c r="J502" s="13" t="e">
        <f>IF(ISNUMBER(VLOOKUP(Fulltable[[#This Row],[Distance]], Predict[[#All],[Distance (km)]:[Time on current form]], 3, FALSE)), VLOOKUP(Fulltable[[#This Row],[Distance]], Predict[[#All],[Distance (km)]:[Time on current form]], 3, FALSE), NA())</f>
        <v>#N/A</v>
      </c>
    </row>
    <row r="503" spans="1:10" x14ac:dyDescent="0.25">
      <c r="A503" s="1">
        <v>5.01</v>
      </c>
      <c r="B503" s="2">
        <f>Fulltable[[#This Row],[Distance]]^2</f>
        <v>25.100099999999998</v>
      </c>
      <c r="C503">
        <f>Fulltable[[#This Row],[Distance]]^3</f>
        <v>125.75150099999998</v>
      </c>
      <c r="D503">
        <f>Fulltable[[#This Row],[Distance]]^4</f>
        <v>630.01502000999983</v>
      </c>
      <c r="E503">
        <f>Fulltable[[#This Row],[Distance]]^5</f>
        <v>3156.3752502500988</v>
      </c>
      <c r="F503" s="13" t="e">
        <f>IF(ISNUMBER(VLOOKUP(Fulltable[[#This Row],[Distance]], PBmetric[[Distance (km)]:[PB (hh:mm:ss)]], 6, FALSE)), VLOOKUP(Fulltable[[#This Row],[Distance]], PBmetric[[Distance (km)]:[PB (hh:mm:ss)]], 6, FALSE), NA())</f>
        <v>#N/A</v>
      </c>
      <c r="G503" s="13">
        <f ca="1">$Q$4+$P$4*Fulltable[[#This Row],[Distance]]+$O$4*Fulltable[[#This Row],[D^2]]+$N$4*Fulltable[[#This Row],[D^3]]</f>
        <v>1.498303952770925E-2</v>
      </c>
      <c r="H503" s="13">
        <f ca="1">Fulltable[[#This Row],[Forecast]]*(1+AVERAGE(cform[faster (-ve) /
slower (+ve)]))</f>
        <v>1.551226776848391E-2</v>
      </c>
      <c r="I503" s="13" t="e">
        <f>IF(ISNUMBER(VLOOKUP(Fulltable[[#This Row],[Distance]], Predict[[#All],[Distance (km)]:[Time on current form]], 2, FALSE)), VLOOKUP(Fulltable[[#This Row],[Distance]], Predict[[#All],[Distance (km)]:[Time on current form]], 2, FALSE), NA())</f>
        <v>#N/A</v>
      </c>
      <c r="J503" s="13" t="e">
        <f>IF(ISNUMBER(VLOOKUP(Fulltable[[#This Row],[Distance]], Predict[[#All],[Distance (km)]:[Time on current form]], 3, FALSE)), VLOOKUP(Fulltable[[#This Row],[Distance]], Predict[[#All],[Distance (km)]:[Time on current form]], 3, FALSE), NA())</f>
        <v>#N/A</v>
      </c>
    </row>
    <row r="504" spans="1:10" x14ac:dyDescent="0.25">
      <c r="A504" s="1">
        <v>5.0199999999999996</v>
      </c>
      <c r="B504" s="2">
        <f>Fulltable[[#This Row],[Distance]]^2</f>
        <v>25.200399999999995</v>
      </c>
      <c r="C504">
        <f>Fulltable[[#This Row],[Distance]]^3</f>
        <v>126.50600799999997</v>
      </c>
      <c r="D504">
        <f>Fulltable[[#This Row],[Distance]]^4</f>
        <v>635.06016015999978</v>
      </c>
      <c r="E504">
        <f>Fulltable[[#This Row],[Distance]]^5</f>
        <v>3188.0020040031986</v>
      </c>
      <c r="F504" s="13" t="e">
        <f>IF(ISNUMBER(VLOOKUP(Fulltable[[#This Row],[Distance]], PBmetric[[Distance (km)]:[PB (hh:mm:ss)]], 6, FALSE)), VLOOKUP(Fulltable[[#This Row],[Distance]], PBmetric[[Distance (km)]:[PB (hh:mm:ss)]], 6, FALSE), NA())</f>
        <v>#N/A</v>
      </c>
      <c r="G504" s="13">
        <f ca="1">$Q$4+$P$4*Fulltable[[#This Row],[Distance]]+$O$4*Fulltable[[#This Row],[D^2]]+$N$4*Fulltable[[#This Row],[D^3]]</f>
        <v>1.5013864718413069E-2</v>
      </c>
      <c r="H504" s="13">
        <f ca="1">Fulltable[[#This Row],[Forecast]]*(1+AVERAGE(cform[faster (-ve) /
slower (+ve)]))</f>
        <v>1.5544181761057173E-2</v>
      </c>
      <c r="I504" s="13" t="e">
        <f>IF(ISNUMBER(VLOOKUP(Fulltable[[#This Row],[Distance]], Predict[[#All],[Distance (km)]:[Time on current form]], 2, FALSE)), VLOOKUP(Fulltable[[#This Row],[Distance]], Predict[[#All],[Distance (km)]:[Time on current form]], 2, FALSE), NA())</f>
        <v>#N/A</v>
      </c>
      <c r="J504" s="13" t="e">
        <f>IF(ISNUMBER(VLOOKUP(Fulltable[[#This Row],[Distance]], Predict[[#All],[Distance (km)]:[Time on current form]], 3, FALSE)), VLOOKUP(Fulltable[[#This Row],[Distance]], Predict[[#All],[Distance (km)]:[Time on current form]], 3, FALSE), NA())</f>
        <v>#N/A</v>
      </c>
    </row>
    <row r="505" spans="1:10" x14ac:dyDescent="0.25">
      <c r="A505" s="1">
        <v>5.03</v>
      </c>
      <c r="B505" s="2">
        <f>Fulltable[[#This Row],[Distance]]^2</f>
        <v>25.300900000000002</v>
      </c>
      <c r="C505">
        <f>Fulltable[[#This Row],[Distance]]^3</f>
        <v>127.26352700000001</v>
      </c>
      <c r="D505">
        <f>Fulltable[[#This Row],[Distance]]^4</f>
        <v>640.13554081000007</v>
      </c>
      <c r="E505">
        <f>Fulltable[[#This Row],[Distance]]^5</f>
        <v>3219.8817702743004</v>
      </c>
      <c r="F505" s="13" t="e">
        <f>IF(ISNUMBER(VLOOKUP(Fulltable[[#This Row],[Distance]], PBmetric[[Distance (km)]:[PB (hh:mm:ss)]], 6, FALSE)), VLOOKUP(Fulltable[[#This Row],[Distance]], PBmetric[[Distance (km)]:[PB (hh:mm:ss)]], 6, FALSE), NA())</f>
        <v>#N/A</v>
      </c>
      <c r="G505" s="13">
        <f ca="1">$Q$4+$P$4*Fulltable[[#This Row],[Distance]]+$O$4*Fulltable[[#This Row],[D^2]]+$N$4*Fulltable[[#This Row],[D^3]]</f>
        <v>1.5044693564233453E-2</v>
      </c>
      <c r="H505" s="13">
        <f ca="1">Fulltable[[#This Row],[Forecast]]*(1+AVERAGE(cform[faster (-ve) /
slower (+ve)]))</f>
        <v>1.5576099537852375E-2</v>
      </c>
      <c r="I505" s="13" t="e">
        <f>IF(ISNUMBER(VLOOKUP(Fulltable[[#This Row],[Distance]], Predict[[#All],[Distance (km)]:[Time on current form]], 2, FALSE)), VLOOKUP(Fulltable[[#This Row],[Distance]], Predict[[#All],[Distance (km)]:[Time on current form]], 2, FALSE), NA())</f>
        <v>#N/A</v>
      </c>
      <c r="J505" s="13" t="e">
        <f>IF(ISNUMBER(VLOOKUP(Fulltable[[#This Row],[Distance]], Predict[[#All],[Distance (km)]:[Time on current form]], 3, FALSE)), VLOOKUP(Fulltable[[#This Row],[Distance]], Predict[[#All],[Distance (km)]:[Time on current form]], 3, FALSE), NA())</f>
        <v>#N/A</v>
      </c>
    </row>
    <row r="506" spans="1:10" x14ac:dyDescent="0.25">
      <c r="A506" s="1">
        <v>5.04</v>
      </c>
      <c r="B506" s="2">
        <f>Fulltable[[#This Row],[Distance]]^2</f>
        <v>25.401600000000002</v>
      </c>
      <c r="C506">
        <f>Fulltable[[#This Row],[Distance]]^3</f>
        <v>128.02406400000001</v>
      </c>
      <c r="D506">
        <f>Fulltable[[#This Row],[Distance]]^4</f>
        <v>645.24128256000006</v>
      </c>
      <c r="E506">
        <f>Fulltable[[#This Row],[Distance]]^5</f>
        <v>3252.0160641024004</v>
      </c>
      <c r="F506" s="13" t="e">
        <f>IF(ISNUMBER(VLOOKUP(Fulltable[[#This Row],[Distance]], PBmetric[[Distance (km)]:[PB (hh:mm:ss)]], 6, FALSE)), VLOOKUP(Fulltable[[#This Row],[Distance]], PBmetric[[Distance (km)]:[PB (hh:mm:ss)]], 6, FALSE), NA())</f>
        <v>#N/A</v>
      </c>
      <c r="G506" s="13">
        <f ca="1">$Q$4+$P$4*Fulltable[[#This Row],[Distance]]+$O$4*Fulltable[[#This Row],[D^2]]+$N$4*Fulltable[[#This Row],[D^3]]</f>
        <v>1.5075526065134988E-2</v>
      </c>
      <c r="H506" s="13">
        <f ca="1">Fulltable[[#This Row],[Forecast]]*(1+AVERAGE(cform[faster (-ve) /
slower (+ve)]))</f>
        <v>1.560802109883285E-2</v>
      </c>
      <c r="I506" s="13" t="e">
        <f>IF(ISNUMBER(VLOOKUP(Fulltable[[#This Row],[Distance]], Predict[[#All],[Distance (km)]:[Time on current form]], 2, FALSE)), VLOOKUP(Fulltable[[#This Row],[Distance]], Predict[[#All],[Distance (km)]:[Time on current form]], 2, FALSE), NA())</f>
        <v>#N/A</v>
      </c>
      <c r="J506" s="13" t="e">
        <f>IF(ISNUMBER(VLOOKUP(Fulltable[[#This Row],[Distance]], Predict[[#All],[Distance (km)]:[Time on current form]], 3, FALSE)), VLOOKUP(Fulltable[[#This Row],[Distance]], Predict[[#All],[Distance (km)]:[Time on current form]], 3, FALSE), NA())</f>
        <v>#N/A</v>
      </c>
    </row>
    <row r="507" spans="1:10" x14ac:dyDescent="0.25">
      <c r="A507" s="1">
        <v>5.05</v>
      </c>
      <c r="B507" s="2">
        <f>Fulltable[[#This Row],[Distance]]^2</f>
        <v>25.502499999999998</v>
      </c>
      <c r="C507">
        <f>Fulltable[[#This Row],[Distance]]^3</f>
        <v>128.78762499999999</v>
      </c>
      <c r="D507">
        <f>Fulltable[[#This Row],[Distance]]^4</f>
        <v>650.3775062499999</v>
      </c>
      <c r="E507">
        <f>Fulltable[[#This Row],[Distance]]^5</f>
        <v>3284.4064065624993</v>
      </c>
      <c r="F507" s="13" t="e">
        <f>IF(ISNUMBER(VLOOKUP(Fulltable[[#This Row],[Distance]], PBmetric[[Distance (km)]:[PB (hh:mm:ss)]], 6, FALSE)), VLOOKUP(Fulltable[[#This Row],[Distance]], PBmetric[[Distance (km)]:[PB (hh:mm:ss)]], 6, FALSE), NA())</f>
        <v>#N/A</v>
      </c>
      <c r="G507" s="13">
        <f ca="1">$Q$4+$P$4*Fulltable[[#This Row],[Distance]]+$O$4*Fulltable[[#This Row],[D^2]]+$N$4*Fulltable[[#This Row],[D^3]]</f>
        <v>1.5106362221082274E-2</v>
      </c>
      <c r="H507" s="13">
        <f ca="1">Fulltable[[#This Row],[Forecast]]*(1+AVERAGE(cform[faster (-ve) /
slower (+ve)]))</f>
        <v>1.5639946443961945E-2</v>
      </c>
      <c r="I507" s="13" t="e">
        <f>IF(ISNUMBER(VLOOKUP(Fulltable[[#This Row],[Distance]], Predict[[#All],[Distance (km)]:[Time on current form]], 2, FALSE)), VLOOKUP(Fulltable[[#This Row],[Distance]], Predict[[#All],[Distance (km)]:[Time on current form]], 2, FALSE), NA())</f>
        <v>#N/A</v>
      </c>
      <c r="J507" s="13" t="e">
        <f>IF(ISNUMBER(VLOOKUP(Fulltable[[#This Row],[Distance]], Predict[[#All],[Distance (km)]:[Time on current form]], 3, FALSE)), VLOOKUP(Fulltable[[#This Row],[Distance]], Predict[[#All],[Distance (km)]:[Time on current form]], 3, FALSE), NA())</f>
        <v>#N/A</v>
      </c>
    </row>
    <row r="508" spans="1:10" x14ac:dyDescent="0.25">
      <c r="A508" s="1">
        <v>5.0599999999999996</v>
      </c>
      <c r="B508" s="2">
        <f>Fulltable[[#This Row],[Distance]]^2</f>
        <v>25.603599999999997</v>
      </c>
      <c r="C508">
        <f>Fulltable[[#This Row],[Distance]]^3</f>
        <v>129.55421599999997</v>
      </c>
      <c r="D508">
        <f>Fulltable[[#This Row],[Distance]]^4</f>
        <v>655.54433295999979</v>
      </c>
      <c r="E508">
        <f>Fulltable[[#This Row],[Distance]]^5</f>
        <v>3317.0543247775986</v>
      </c>
      <c r="F508" s="13" t="e">
        <f>IF(ISNUMBER(VLOOKUP(Fulltable[[#This Row],[Distance]], PBmetric[[Distance (km)]:[PB (hh:mm:ss)]], 6, FALSE)), VLOOKUP(Fulltable[[#This Row],[Distance]], PBmetric[[Distance (km)]:[PB (hh:mm:ss)]], 6, FALSE), NA())</f>
        <v>#N/A</v>
      </c>
      <c r="G508" s="13">
        <f ca="1">$Q$4+$P$4*Fulltable[[#This Row],[Distance]]+$O$4*Fulltable[[#This Row],[D^2]]+$N$4*Fulltable[[#This Row],[D^3]]</f>
        <v>1.5137202032039913E-2</v>
      </c>
      <c r="H508" s="13">
        <f ca="1">Fulltable[[#This Row],[Forecast]]*(1+AVERAGE(cform[faster (-ve) /
slower (+ve)]))</f>
        <v>1.5671875573203018E-2</v>
      </c>
      <c r="I508" s="13" t="e">
        <f>IF(ISNUMBER(VLOOKUP(Fulltable[[#This Row],[Distance]], Predict[[#All],[Distance (km)]:[Time on current form]], 2, FALSE)), VLOOKUP(Fulltable[[#This Row],[Distance]], Predict[[#All],[Distance (km)]:[Time on current form]], 2, FALSE), NA())</f>
        <v>#N/A</v>
      </c>
      <c r="J508" s="13" t="e">
        <f>IF(ISNUMBER(VLOOKUP(Fulltable[[#This Row],[Distance]], Predict[[#All],[Distance (km)]:[Time on current form]], 3, FALSE)), VLOOKUP(Fulltable[[#This Row],[Distance]], Predict[[#All],[Distance (km)]:[Time on current form]], 3, FALSE), NA())</f>
        <v>#N/A</v>
      </c>
    </row>
    <row r="509" spans="1:10" x14ac:dyDescent="0.25">
      <c r="A509" s="1">
        <v>5.07</v>
      </c>
      <c r="B509" s="2">
        <f>Fulltable[[#This Row],[Distance]]^2</f>
        <v>25.704900000000002</v>
      </c>
      <c r="C509">
        <f>Fulltable[[#This Row],[Distance]]^3</f>
        <v>130.32384300000001</v>
      </c>
      <c r="D509">
        <f>Fulltable[[#This Row],[Distance]]^4</f>
        <v>660.74188401000015</v>
      </c>
      <c r="E509">
        <f>Fulltable[[#This Row],[Distance]]^5</f>
        <v>3349.9613519307009</v>
      </c>
      <c r="F509" s="13" t="e">
        <f>IF(ISNUMBER(VLOOKUP(Fulltable[[#This Row],[Distance]], PBmetric[[Distance (km)]:[PB (hh:mm:ss)]], 6, FALSE)), VLOOKUP(Fulltable[[#This Row],[Distance]], PBmetric[[Distance (km)]:[PB (hh:mm:ss)]], 6, FALSE), NA())</f>
        <v>#N/A</v>
      </c>
      <c r="G509" s="13">
        <f ca="1">$Q$4+$P$4*Fulltable[[#This Row],[Distance]]+$O$4*Fulltable[[#This Row],[D^2]]+$N$4*Fulltable[[#This Row],[D^3]]</f>
        <v>1.5168045497972498E-2</v>
      </c>
      <c r="H509" s="13">
        <f ca="1">Fulltable[[#This Row],[Forecast]]*(1+AVERAGE(cform[faster (-ve) /
slower (+ve)]))</f>
        <v>1.5703808486519408E-2</v>
      </c>
      <c r="I509" s="13" t="e">
        <f>IF(ISNUMBER(VLOOKUP(Fulltable[[#This Row],[Distance]], Predict[[#All],[Distance (km)]:[Time on current form]], 2, FALSE)), VLOOKUP(Fulltable[[#This Row],[Distance]], Predict[[#All],[Distance (km)]:[Time on current form]], 2, FALSE), NA())</f>
        <v>#N/A</v>
      </c>
      <c r="J509" s="13" t="e">
        <f>IF(ISNUMBER(VLOOKUP(Fulltable[[#This Row],[Distance]], Predict[[#All],[Distance (km)]:[Time on current form]], 3, FALSE)), VLOOKUP(Fulltable[[#This Row],[Distance]], Predict[[#All],[Distance (km)]:[Time on current form]], 3, FALSE), NA())</f>
        <v>#N/A</v>
      </c>
    </row>
    <row r="510" spans="1:10" x14ac:dyDescent="0.25">
      <c r="A510" s="1">
        <v>5.08</v>
      </c>
      <c r="B510" s="2">
        <f>Fulltable[[#This Row],[Distance]]^2</f>
        <v>25.8064</v>
      </c>
      <c r="C510">
        <f>Fulltable[[#This Row],[Distance]]^3</f>
        <v>131.09651199999999</v>
      </c>
      <c r="D510">
        <f>Fulltable[[#This Row],[Distance]]^4</f>
        <v>665.97028095999997</v>
      </c>
      <c r="E510">
        <f>Fulltable[[#This Row],[Distance]]^5</f>
        <v>3383.1290272767997</v>
      </c>
      <c r="F510" s="13" t="e">
        <f>IF(ISNUMBER(VLOOKUP(Fulltable[[#This Row],[Distance]], PBmetric[[Distance (km)]:[PB (hh:mm:ss)]], 6, FALSE)), VLOOKUP(Fulltable[[#This Row],[Distance]], PBmetric[[Distance (km)]:[PB (hh:mm:ss)]], 6, FALSE), NA())</f>
        <v>#N/A</v>
      </c>
      <c r="G510" s="13">
        <f ca="1">$Q$4+$P$4*Fulltable[[#This Row],[Distance]]+$O$4*Fulltable[[#This Row],[D^2]]+$N$4*Fulltable[[#This Row],[D^3]]</f>
        <v>1.5198892618844623E-2</v>
      </c>
      <c r="H510" s="13">
        <f ca="1">Fulltable[[#This Row],[Forecast]]*(1+AVERAGE(cform[faster (-ve) /
slower (+ve)]))</f>
        <v>1.573574518387446E-2</v>
      </c>
      <c r="I510" s="13" t="e">
        <f>IF(ISNUMBER(VLOOKUP(Fulltable[[#This Row],[Distance]], Predict[[#All],[Distance (km)]:[Time on current form]], 2, FALSE)), VLOOKUP(Fulltable[[#This Row],[Distance]], Predict[[#All],[Distance (km)]:[Time on current form]], 2, FALSE), NA())</f>
        <v>#N/A</v>
      </c>
      <c r="J510" s="13" t="e">
        <f>IF(ISNUMBER(VLOOKUP(Fulltable[[#This Row],[Distance]], Predict[[#All],[Distance (km)]:[Time on current form]], 3, FALSE)), VLOOKUP(Fulltable[[#This Row],[Distance]], Predict[[#All],[Distance (km)]:[Time on current form]], 3, FALSE), NA())</f>
        <v>#N/A</v>
      </c>
    </row>
    <row r="511" spans="1:10" x14ac:dyDescent="0.25">
      <c r="A511" s="1">
        <v>5.09</v>
      </c>
      <c r="B511" s="2">
        <f>Fulltable[[#This Row],[Distance]]^2</f>
        <v>25.908099999999997</v>
      </c>
      <c r="C511">
        <f>Fulltable[[#This Row],[Distance]]^3</f>
        <v>131.87222899999998</v>
      </c>
      <c r="D511">
        <f>Fulltable[[#This Row],[Distance]]^4</f>
        <v>671.22964560999992</v>
      </c>
      <c r="E511">
        <f>Fulltable[[#This Row],[Distance]]^5</f>
        <v>3416.5588961548997</v>
      </c>
      <c r="F511" s="13" t="e">
        <f>IF(ISNUMBER(VLOOKUP(Fulltable[[#This Row],[Distance]], PBmetric[[Distance (km)]:[PB (hh:mm:ss)]], 6, FALSE)), VLOOKUP(Fulltable[[#This Row],[Distance]], PBmetric[[Distance (km)]:[PB (hh:mm:ss)]], 6, FALSE), NA())</f>
        <v>#N/A</v>
      </c>
      <c r="G511" s="13">
        <f ca="1">$Q$4+$P$4*Fulltable[[#This Row],[Distance]]+$O$4*Fulltable[[#This Row],[D^2]]+$N$4*Fulltable[[#This Row],[D^3]]</f>
        <v>1.5229743394620888E-2</v>
      </c>
      <c r="H511" s="13">
        <f ca="1">Fulltable[[#This Row],[Forecast]]*(1+AVERAGE(cform[faster (-ve) /
slower (+ve)]))</f>
        <v>1.5767685665231516E-2</v>
      </c>
      <c r="I511" s="13" t="e">
        <f>IF(ISNUMBER(VLOOKUP(Fulltable[[#This Row],[Distance]], Predict[[#All],[Distance (km)]:[Time on current form]], 2, FALSE)), VLOOKUP(Fulltable[[#This Row],[Distance]], Predict[[#All],[Distance (km)]:[Time on current form]], 2, FALSE), NA())</f>
        <v>#N/A</v>
      </c>
      <c r="J511" s="13" t="e">
        <f>IF(ISNUMBER(VLOOKUP(Fulltable[[#This Row],[Distance]], Predict[[#All],[Distance (km)]:[Time on current form]], 3, FALSE)), VLOOKUP(Fulltable[[#This Row],[Distance]], Predict[[#All],[Distance (km)]:[Time on current form]], 3, FALSE), NA())</f>
        <v>#N/A</v>
      </c>
    </row>
    <row r="512" spans="1:10" x14ac:dyDescent="0.25">
      <c r="A512" s="1">
        <v>5.0999999999999996</v>
      </c>
      <c r="B512" s="2">
        <f>Fulltable[[#This Row],[Distance]]^2</f>
        <v>26.009999999999998</v>
      </c>
      <c r="C512">
        <f>Fulltable[[#This Row],[Distance]]^3</f>
        <v>132.65099999999998</v>
      </c>
      <c r="D512">
        <f>Fulltable[[#This Row],[Distance]]^4</f>
        <v>676.52009999999984</v>
      </c>
      <c r="E512">
        <f>Fulltable[[#This Row],[Distance]]^5</f>
        <v>3450.2525099999989</v>
      </c>
      <c r="F512" s="13" t="e">
        <f>IF(ISNUMBER(VLOOKUP(Fulltable[[#This Row],[Distance]], PBmetric[[Distance (km)]:[PB (hh:mm:ss)]], 6, FALSE)), VLOOKUP(Fulltable[[#This Row],[Distance]], PBmetric[[Distance (km)]:[PB (hh:mm:ss)]], 6, FALSE), NA())</f>
        <v>#N/A</v>
      </c>
      <c r="G512" s="13">
        <f ca="1">$Q$4+$P$4*Fulltable[[#This Row],[Distance]]+$O$4*Fulltable[[#This Row],[D^2]]+$N$4*Fulltable[[#This Row],[D^3]]</f>
        <v>1.5260597825265888E-2</v>
      </c>
      <c r="H512" s="13">
        <f ca="1">Fulltable[[#This Row],[Forecast]]*(1+AVERAGE(cform[faster (-ve) /
slower (+ve)]))</f>
        <v>1.5799629930553932E-2</v>
      </c>
      <c r="I512" s="13" t="e">
        <f>IF(ISNUMBER(VLOOKUP(Fulltable[[#This Row],[Distance]], Predict[[#All],[Distance (km)]:[Time on current form]], 2, FALSE)), VLOOKUP(Fulltable[[#This Row],[Distance]], Predict[[#All],[Distance (km)]:[Time on current form]], 2, FALSE), NA())</f>
        <v>#N/A</v>
      </c>
      <c r="J512" s="13" t="e">
        <f>IF(ISNUMBER(VLOOKUP(Fulltable[[#This Row],[Distance]], Predict[[#All],[Distance (km)]:[Time on current form]], 3, FALSE)), VLOOKUP(Fulltable[[#This Row],[Distance]], Predict[[#All],[Distance (km)]:[Time on current form]], 3, FALSE), NA())</f>
        <v>#N/A</v>
      </c>
    </row>
    <row r="513" spans="1:10" x14ac:dyDescent="0.25">
      <c r="A513" s="1">
        <v>5.1100000000000003</v>
      </c>
      <c r="B513" s="2">
        <f>Fulltable[[#This Row],[Distance]]^2</f>
        <v>26.112100000000002</v>
      </c>
      <c r="C513">
        <f>Fulltable[[#This Row],[Distance]]^3</f>
        <v>133.43283100000002</v>
      </c>
      <c r="D513">
        <f>Fulltable[[#This Row],[Distance]]^4</f>
        <v>681.8417664100001</v>
      </c>
      <c r="E513">
        <f>Fulltable[[#This Row],[Distance]]^5</f>
        <v>3484.2114263551007</v>
      </c>
      <c r="F513" s="13" t="e">
        <f>IF(ISNUMBER(VLOOKUP(Fulltable[[#This Row],[Distance]], PBmetric[[Distance (km)]:[PB (hh:mm:ss)]], 6, FALSE)), VLOOKUP(Fulltable[[#This Row],[Distance]], PBmetric[[Distance (km)]:[PB (hh:mm:ss)]], 6, FALSE), NA())</f>
        <v>#N/A</v>
      </c>
      <c r="G513" s="13">
        <f ca="1">$Q$4+$P$4*Fulltable[[#This Row],[Distance]]+$O$4*Fulltable[[#This Row],[D^2]]+$N$4*Fulltable[[#This Row],[D^3]]</f>
        <v>1.5291455910744225E-2</v>
      </c>
      <c r="H513" s="13">
        <f ca="1">Fulltable[[#This Row],[Forecast]]*(1+AVERAGE(cform[faster (-ve) /
slower (+ve)]))</f>
        <v>1.5831577979805049E-2</v>
      </c>
      <c r="I513" s="13" t="e">
        <f>IF(ISNUMBER(VLOOKUP(Fulltable[[#This Row],[Distance]], Predict[[#All],[Distance (km)]:[Time on current form]], 2, FALSE)), VLOOKUP(Fulltable[[#This Row],[Distance]], Predict[[#All],[Distance (km)]:[Time on current form]], 2, FALSE), NA())</f>
        <v>#N/A</v>
      </c>
      <c r="J513" s="13" t="e">
        <f>IF(ISNUMBER(VLOOKUP(Fulltable[[#This Row],[Distance]], Predict[[#All],[Distance (km)]:[Time on current form]], 3, FALSE)), VLOOKUP(Fulltable[[#This Row],[Distance]], Predict[[#All],[Distance (km)]:[Time on current form]], 3, FALSE), NA())</f>
        <v>#N/A</v>
      </c>
    </row>
    <row r="514" spans="1:10" x14ac:dyDescent="0.25">
      <c r="A514" s="1">
        <v>5.12</v>
      </c>
      <c r="B514" s="2">
        <f>Fulltable[[#This Row],[Distance]]^2</f>
        <v>26.214400000000001</v>
      </c>
      <c r="C514">
        <f>Fulltable[[#This Row],[Distance]]^3</f>
        <v>134.21772800000002</v>
      </c>
      <c r="D514">
        <f>Fulltable[[#This Row],[Distance]]^4</f>
        <v>687.19476736000001</v>
      </c>
      <c r="E514">
        <f>Fulltable[[#This Row],[Distance]]^5</f>
        <v>3518.4372088832001</v>
      </c>
      <c r="F514" s="13" t="e">
        <f>IF(ISNUMBER(VLOOKUP(Fulltable[[#This Row],[Distance]], PBmetric[[Distance (km)]:[PB (hh:mm:ss)]], 6, FALSE)), VLOOKUP(Fulltable[[#This Row],[Distance]], PBmetric[[Distance (km)]:[PB (hh:mm:ss)]], 6, FALSE), NA())</f>
        <v>#N/A</v>
      </c>
      <c r="G514" s="13">
        <f ca="1">$Q$4+$P$4*Fulltable[[#This Row],[Distance]]+$O$4*Fulltable[[#This Row],[D^2]]+$N$4*Fulltable[[#This Row],[D^3]]</f>
        <v>1.5322317651020486E-2</v>
      </c>
      <c r="H514" s="13">
        <f ca="1">Fulltable[[#This Row],[Forecast]]*(1+AVERAGE(cform[faster (-ve) /
slower (+ve)]))</f>
        <v>1.5863529812948213E-2</v>
      </c>
      <c r="I514" s="13" t="e">
        <f>IF(ISNUMBER(VLOOKUP(Fulltable[[#This Row],[Distance]], Predict[[#All],[Distance (km)]:[Time on current form]], 2, FALSE)), VLOOKUP(Fulltable[[#This Row],[Distance]], Predict[[#All],[Distance (km)]:[Time on current form]], 2, FALSE), NA())</f>
        <v>#N/A</v>
      </c>
      <c r="J514" s="13" t="e">
        <f>IF(ISNUMBER(VLOOKUP(Fulltable[[#This Row],[Distance]], Predict[[#All],[Distance (km)]:[Time on current form]], 3, FALSE)), VLOOKUP(Fulltable[[#This Row],[Distance]], Predict[[#All],[Distance (km)]:[Time on current form]], 3, FALSE), NA())</f>
        <v>#N/A</v>
      </c>
    </row>
    <row r="515" spans="1:10" x14ac:dyDescent="0.25">
      <c r="A515" s="1">
        <v>5.13</v>
      </c>
      <c r="B515" s="2">
        <f>Fulltable[[#This Row],[Distance]]^2</f>
        <v>26.3169</v>
      </c>
      <c r="C515">
        <f>Fulltable[[#This Row],[Distance]]^3</f>
        <v>135.005697</v>
      </c>
      <c r="D515">
        <f>Fulltable[[#This Row],[Distance]]^4</f>
        <v>692.57922560999998</v>
      </c>
      <c r="E515">
        <f>Fulltable[[#This Row],[Distance]]^5</f>
        <v>3552.9314273792997</v>
      </c>
      <c r="F515" s="13" t="e">
        <f>IF(ISNUMBER(VLOOKUP(Fulltable[[#This Row],[Distance]], PBmetric[[Distance (km)]:[PB (hh:mm:ss)]], 6, FALSE)), VLOOKUP(Fulltable[[#This Row],[Distance]], PBmetric[[Distance (km)]:[PB (hh:mm:ss)]], 6, FALSE), NA())</f>
        <v>#N/A</v>
      </c>
      <c r="G515" s="13">
        <f ca="1">$Q$4+$P$4*Fulltable[[#This Row],[Distance]]+$O$4*Fulltable[[#This Row],[D^2]]+$N$4*Fulltable[[#This Row],[D^3]]</f>
        <v>1.5353183046059276E-2</v>
      </c>
      <c r="H515" s="13">
        <f ca="1">Fulltable[[#This Row],[Forecast]]*(1+AVERAGE(cform[faster (-ve) /
slower (+ve)]))</f>
        <v>1.589548542994677E-2</v>
      </c>
      <c r="I515" s="13" t="e">
        <f>IF(ISNUMBER(VLOOKUP(Fulltable[[#This Row],[Distance]], Predict[[#All],[Distance (km)]:[Time on current form]], 2, FALSE)), VLOOKUP(Fulltable[[#This Row],[Distance]], Predict[[#All],[Distance (km)]:[Time on current form]], 2, FALSE), NA())</f>
        <v>#N/A</v>
      </c>
      <c r="J515" s="13" t="e">
        <f>IF(ISNUMBER(VLOOKUP(Fulltable[[#This Row],[Distance]], Predict[[#All],[Distance (km)]:[Time on current form]], 3, FALSE)), VLOOKUP(Fulltable[[#This Row],[Distance]], Predict[[#All],[Distance (km)]:[Time on current form]], 3, FALSE), NA())</f>
        <v>#N/A</v>
      </c>
    </row>
    <row r="516" spans="1:10" x14ac:dyDescent="0.25">
      <c r="A516" s="1">
        <v>5.14</v>
      </c>
      <c r="B516" s="2">
        <f>Fulltable[[#This Row],[Distance]]^2</f>
        <v>26.419599999999996</v>
      </c>
      <c r="C516">
        <f>Fulltable[[#This Row],[Distance]]^3</f>
        <v>135.79674399999996</v>
      </c>
      <c r="D516">
        <f>Fulltable[[#This Row],[Distance]]^4</f>
        <v>697.99526415999981</v>
      </c>
      <c r="E516">
        <f>Fulltable[[#This Row],[Distance]]^5</f>
        <v>3587.6956577823989</v>
      </c>
      <c r="F516" s="13" t="e">
        <f>IF(ISNUMBER(VLOOKUP(Fulltable[[#This Row],[Distance]], PBmetric[[Distance (km)]:[PB (hh:mm:ss)]], 6, FALSE)), VLOOKUP(Fulltable[[#This Row],[Distance]], PBmetric[[Distance (km)]:[PB (hh:mm:ss)]], 6, FALSE), NA())</f>
        <v>#N/A</v>
      </c>
      <c r="G516" s="13">
        <f ca="1">$Q$4+$P$4*Fulltable[[#This Row],[Distance]]+$O$4*Fulltable[[#This Row],[D^2]]+$N$4*Fulltable[[#This Row],[D^3]]</f>
        <v>1.5384052095825185E-2</v>
      </c>
      <c r="H516" s="13">
        <f ca="1">Fulltable[[#This Row],[Forecast]]*(1+AVERAGE(cform[faster (-ve) /
slower (+ve)]))</f>
        <v>1.5927444830764068E-2</v>
      </c>
      <c r="I516" s="13" t="e">
        <f>IF(ISNUMBER(VLOOKUP(Fulltable[[#This Row],[Distance]], Predict[[#All],[Distance (km)]:[Time on current form]], 2, FALSE)), VLOOKUP(Fulltable[[#This Row],[Distance]], Predict[[#All],[Distance (km)]:[Time on current form]], 2, FALSE), NA())</f>
        <v>#N/A</v>
      </c>
      <c r="J516" s="13" t="e">
        <f>IF(ISNUMBER(VLOOKUP(Fulltable[[#This Row],[Distance]], Predict[[#All],[Distance (km)]:[Time on current form]], 3, FALSE)), VLOOKUP(Fulltable[[#This Row],[Distance]], Predict[[#All],[Distance (km)]:[Time on current form]], 3, FALSE), NA())</f>
        <v>#N/A</v>
      </c>
    </row>
    <row r="517" spans="1:10" x14ac:dyDescent="0.25">
      <c r="A517" s="1">
        <v>5.15</v>
      </c>
      <c r="B517" s="2">
        <f>Fulltable[[#This Row],[Distance]]^2</f>
        <v>26.522500000000004</v>
      </c>
      <c r="C517">
        <f>Fulltable[[#This Row],[Distance]]^3</f>
        <v>136.59087500000004</v>
      </c>
      <c r="D517">
        <f>Fulltable[[#This Row],[Distance]]^4</f>
        <v>703.44300625000028</v>
      </c>
      <c r="E517">
        <f>Fulltable[[#This Row],[Distance]]^5</f>
        <v>3622.7314821875016</v>
      </c>
      <c r="F517" s="13" t="e">
        <f>IF(ISNUMBER(VLOOKUP(Fulltable[[#This Row],[Distance]], PBmetric[[Distance (km)]:[PB (hh:mm:ss)]], 6, FALSE)), VLOOKUP(Fulltable[[#This Row],[Distance]], PBmetric[[Distance (km)]:[PB (hh:mm:ss)]], 6, FALSE), NA())</f>
        <v>#N/A</v>
      </c>
      <c r="G517" s="13">
        <f ca="1">$Q$4+$P$4*Fulltable[[#This Row],[Distance]]+$O$4*Fulltable[[#This Row],[D^2]]+$N$4*Fulltable[[#This Row],[D^3]]</f>
        <v>1.5414924800282819E-2</v>
      </c>
      <c r="H517" s="13">
        <f ca="1">Fulltable[[#This Row],[Forecast]]*(1+AVERAGE(cform[faster (-ve) /
slower (+ve)]))</f>
        <v>1.5959408015363455E-2</v>
      </c>
      <c r="I517" s="13" t="e">
        <f>IF(ISNUMBER(VLOOKUP(Fulltable[[#This Row],[Distance]], Predict[[#All],[Distance (km)]:[Time on current form]], 2, FALSE)), VLOOKUP(Fulltable[[#This Row],[Distance]], Predict[[#All],[Distance (km)]:[Time on current form]], 2, FALSE), NA())</f>
        <v>#N/A</v>
      </c>
      <c r="J517" s="13" t="e">
        <f>IF(ISNUMBER(VLOOKUP(Fulltable[[#This Row],[Distance]], Predict[[#All],[Distance (km)]:[Time on current form]], 3, FALSE)), VLOOKUP(Fulltable[[#This Row],[Distance]], Predict[[#All],[Distance (km)]:[Time on current form]], 3, FALSE), NA())</f>
        <v>#N/A</v>
      </c>
    </row>
    <row r="518" spans="1:10" x14ac:dyDescent="0.25">
      <c r="A518" s="1">
        <v>5.16</v>
      </c>
      <c r="B518" s="2">
        <f>Fulltable[[#This Row],[Distance]]^2</f>
        <v>26.625600000000002</v>
      </c>
      <c r="C518">
        <f>Fulltable[[#This Row],[Distance]]^3</f>
        <v>137.38809600000002</v>
      </c>
      <c r="D518">
        <f>Fulltable[[#This Row],[Distance]]^4</f>
        <v>708.92257536000011</v>
      </c>
      <c r="E518">
        <f>Fulltable[[#This Row],[Distance]]^5</f>
        <v>3658.0404888576008</v>
      </c>
      <c r="F518" s="13" t="e">
        <f>IF(ISNUMBER(VLOOKUP(Fulltable[[#This Row],[Distance]], PBmetric[[Distance (km)]:[PB (hh:mm:ss)]], 6, FALSE)), VLOOKUP(Fulltable[[#This Row],[Distance]], PBmetric[[Distance (km)]:[PB (hh:mm:ss)]], 6, FALSE), NA())</f>
        <v>#N/A</v>
      </c>
      <c r="G518" s="13">
        <f ca="1">$Q$4+$P$4*Fulltable[[#This Row],[Distance]]+$O$4*Fulltable[[#This Row],[D^2]]+$N$4*Fulltable[[#This Row],[D^3]]</f>
        <v>1.5445801159396765E-2</v>
      </c>
      <c r="H518" s="13">
        <f ca="1">Fulltable[[#This Row],[Forecast]]*(1+AVERAGE(cform[faster (-ve) /
slower (+ve)]))</f>
        <v>1.599137498370827E-2</v>
      </c>
      <c r="I518" s="13" t="e">
        <f>IF(ISNUMBER(VLOOKUP(Fulltable[[#This Row],[Distance]], Predict[[#All],[Distance (km)]:[Time on current form]], 2, FALSE)), VLOOKUP(Fulltable[[#This Row],[Distance]], Predict[[#All],[Distance (km)]:[Time on current form]], 2, FALSE), NA())</f>
        <v>#N/A</v>
      </c>
      <c r="J518" s="13" t="e">
        <f>IF(ISNUMBER(VLOOKUP(Fulltable[[#This Row],[Distance]], Predict[[#All],[Distance (km)]:[Time on current form]], 3, FALSE)), VLOOKUP(Fulltable[[#This Row],[Distance]], Predict[[#All],[Distance (km)]:[Time on current form]], 3, FALSE), NA())</f>
        <v>#N/A</v>
      </c>
    </row>
    <row r="519" spans="1:10" x14ac:dyDescent="0.25">
      <c r="A519" s="1">
        <v>5.17</v>
      </c>
      <c r="B519" s="2">
        <f>Fulltable[[#This Row],[Distance]]^2</f>
        <v>26.728899999999999</v>
      </c>
      <c r="C519">
        <f>Fulltable[[#This Row],[Distance]]^3</f>
        <v>138.188413</v>
      </c>
      <c r="D519">
        <f>Fulltable[[#This Row],[Distance]]^4</f>
        <v>714.43409521000001</v>
      </c>
      <c r="E519">
        <f>Fulltable[[#This Row],[Distance]]^5</f>
        <v>3693.6242722357001</v>
      </c>
      <c r="F519" s="13" t="e">
        <f>IF(ISNUMBER(VLOOKUP(Fulltable[[#This Row],[Distance]], PBmetric[[Distance (km)]:[PB (hh:mm:ss)]], 6, FALSE)), VLOOKUP(Fulltable[[#This Row],[Distance]], PBmetric[[Distance (km)]:[PB (hh:mm:ss)]], 6, FALSE), NA())</f>
        <v>#N/A</v>
      </c>
      <c r="G519" s="13">
        <f ca="1">$Q$4+$P$4*Fulltable[[#This Row],[Distance]]+$O$4*Fulltable[[#This Row],[D^2]]+$N$4*Fulltable[[#This Row],[D^3]]</f>
        <v>1.5476681173131623E-2</v>
      </c>
      <c r="H519" s="13">
        <f ca="1">Fulltable[[#This Row],[Forecast]]*(1+AVERAGE(cform[faster (-ve) /
slower (+ve)]))</f>
        <v>1.6023345735761862E-2</v>
      </c>
      <c r="I519" s="13" t="e">
        <f>IF(ISNUMBER(VLOOKUP(Fulltable[[#This Row],[Distance]], Predict[[#All],[Distance (km)]:[Time on current form]], 2, FALSE)), VLOOKUP(Fulltable[[#This Row],[Distance]], Predict[[#All],[Distance (km)]:[Time on current form]], 2, FALSE), NA())</f>
        <v>#N/A</v>
      </c>
      <c r="J519" s="13" t="e">
        <f>IF(ISNUMBER(VLOOKUP(Fulltable[[#This Row],[Distance]], Predict[[#All],[Distance (km)]:[Time on current form]], 3, FALSE)), VLOOKUP(Fulltable[[#This Row],[Distance]], Predict[[#All],[Distance (km)]:[Time on current form]], 3, FALSE), NA())</f>
        <v>#N/A</v>
      </c>
    </row>
    <row r="520" spans="1:10" x14ac:dyDescent="0.25">
      <c r="A520" s="1">
        <v>5.18</v>
      </c>
      <c r="B520" s="2">
        <f>Fulltable[[#This Row],[Distance]]^2</f>
        <v>26.832399999999996</v>
      </c>
      <c r="C520">
        <f>Fulltable[[#This Row],[Distance]]^3</f>
        <v>138.99183199999996</v>
      </c>
      <c r="D520">
        <f>Fulltable[[#This Row],[Distance]]^4</f>
        <v>719.97768975999975</v>
      </c>
      <c r="E520">
        <f>Fulltable[[#This Row],[Distance]]^5</f>
        <v>3729.4844329567986</v>
      </c>
      <c r="F520" s="13" t="e">
        <f>IF(ISNUMBER(VLOOKUP(Fulltable[[#This Row],[Distance]], PBmetric[[Distance (km)]:[PB (hh:mm:ss)]], 6, FALSE)), VLOOKUP(Fulltable[[#This Row],[Distance]], PBmetric[[Distance (km)]:[PB (hh:mm:ss)]], 6, FALSE), NA())</f>
        <v>#N/A</v>
      </c>
      <c r="G520" s="13">
        <f ca="1">$Q$4+$P$4*Fulltable[[#This Row],[Distance]]+$O$4*Fulltable[[#This Row],[D^2]]+$N$4*Fulltable[[#This Row],[D^3]]</f>
        <v>1.5507564841451991E-2</v>
      </c>
      <c r="H520" s="13">
        <f ca="1">Fulltable[[#This Row],[Forecast]]*(1+AVERAGE(cform[faster (-ve) /
slower (+ve)]))</f>
        <v>1.605532027148758E-2</v>
      </c>
      <c r="I520" s="13" t="e">
        <f>IF(ISNUMBER(VLOOKUP(Fulltable[[#This Row],[Distance]], Predict[[#All],[Distance (km)]:[Time on current form]], 2, FALSE)), VLOOKUP(Fulltable[[#This Row],[Distance]], Predict[[#All],[Distance (km)]:[Time on current form]], 2, FALSE), NA())</f>
        <v>#N/A</v>
      </c>
      <c r="J520" s="13" t="e">
        <f>IF(ISNUMBER(VLOOKUP(Fulltable[[#This Row],[Distance]], Predict[[#All],[Distance (km)]:[Time on current form]], 3, FALSE)), VLOOKUP(Fulltable[[#This Row],[Distance]], Predict[[#All],[Distance (km)]:[Time on current form]], 3, FALSE), NA())</f>
        <v>#N/A</v>
      </c>
    </row>
    <row r="521" spans="1:10" x14ac:dyDescent="0.25">
      <c r="A521" s="1">
        <v>5.19</v>
      </c>
      <c r="B521" s="2">
        <f>Fulltable[[#This Row],[Distance]]^2</f>
        <v>26.936100000000003</v>
      </c>
      <c r="C521">
        <f>Fulltable[[#This Row],[Distance]]^3</f>
        <v>139.79835900000003</v>
      </c>
      <c r="D521">
        <f>Fulltable[[#This Row],[Distance]]^4</f>
        <v>725.55348321000019</v>
      </c>
      <c r="E521">
        <f>Fulltable[[#This Row],[Distance]]^5</f>
        <v>3765.6225778599014</v>
      </c>
      <c r="F521" s="13" t="e">
        <f>IF(ISNUMBER(VLOOKUP(Fulltable[[#This Row],[Distance]], PBmetric[[Distance (km)]:[PB (hh:mm:ss)]], 6, FALSE)), VLOOKUP(Fulltable[[#This Row],[Distance]], PBmetric[[Distance (km)]:[PB (hh:mm:ss)]], 6, FALSE), NA())</f>
        <v>#N/A</v>
      </c>
      <c r="G521" s="13">
        <f ca="1">$Q$4+$P$4*Fulltable[[#This Row],[Distance]]+$O$4*Fulltable[[#This Row],[D^2]]+$N$4*Fulltable[[#This Row],[D^3]]</f>
        <v>1.5538452164322467E-2</v>
      </c>
      <c r="H521" s="13">
        <f ca="1">Fulltable[[#This Row],[Forecast]]*(1+AVERAGE(cform[faster (-ve) /
slower (+ve)]))</f>
        <v>1.6087298590848773E-2</v>
      </c>
      <c r="I521" s="13" t="e">
        <f>IF(ISNUMBER(VLOOKUP(Fulltable[[#This Row],[Distance]], Predict[[#All],[Distance (km)]:[Time on current form]], 2, FALSE)), VLOOKUP(Fulltable[[#This Row],[Distance]], Predict[[#All],[Distance (km)]:[Time on current form]], 2, FALSE), NA())</f>
        <v>#N/A</v>
      </c>
      <c r="J521" s="13" t="e">
        <f>IF(ISNUMBER(VLOOKUP(Fulltable[[#This Row],[Distance]], Predict[[#All],[Distance (km)]:[Time on current form]], 3, FALSE)), VLOOKUP(Fulltable[[#This Row],[Distance]], Predict[[#All],[Distance (km)]:[Time on current form]], 3, FALSE), NA())</f>
        <v>#N/A</v>
      </c>
    </row>
    <row r="522" spans="1:10" x14ac:dyDescent="0.25">
      <c r="A522" s="1">
        <v>5.2</v>
      </c>
      <c r="B522" s="2">
        <f>Fulltable[[#This Row],[Distance]]^2</f>
        <v>27.040000000000003</v>
      </c>
      <c r="C522">
        <f>Fulltable[[#This Row],[Distance]]^3</f>
        <v>140.60800000000003</v>
      </c>
      <c r="D522">
        <f>Fulltable[[#This Row],[Distance]]^4</f>
        <v>731.16160000000013</v>
      </c>
      <c r="E522">
        <f>Fulltable[[#This Row],[Distance]]^5</f>
        <v>3802.040320000001</v>
      </c>
      <c r="F522" s="13" t="e">
        <f>IF(ISNUMBER(VLOOKUP(Fulltable[[#This Row],[Distance]], PBmetric[[Distance (km)]:[PB (hh:mm:ss)]], 6, FALSE)), VLOOKUP(Fulltable[[#This Row],[Distance]], PBmetric[[Distance (km)]:[PB (hh:mm:ss)]], 6, FALSE), NA())</f>
        <v>#N/A</v>
      </c>
      <c r="G522" s="13">
        <f ca="1">$Q$4+$P$4*Fulltable[[#This Row],[Distance]]+$O$4*Fulltable[[#This Row],[D^2]]+$N$4*Fulltable[[#This Row],[D^3]]</f>
        <v>1.5569343141707643E-2</v>
      </c>
      <c r="H522" s="13">
        <f ca="1">Fulltable[[#This Row],[Forecast]]*(1+AVERAGE(cform[faster (-ve) /
slower (+ve)]))</f>
        <v>1.6119280693808778E-2</v>
      </c>
      <c r="I522" s="13" t="e">
        <f>IF(ISNUMBER(VLOOKUP(Fulltable[[#This Row],[Distance]], Predict[[#All],[Distance (km)]:[Time on current form]], 2, FALSE)), VLOOKUP(Fulltable[[#This Row],[Distance]], Predict[[#All],[Distance (km)]:[Time on current form]], 2, FALSE), NA())</f>
        <v>#N/A</v>
      </c>
      <c r="J522" s="13" t="e">
        <f>IF(ISNUMBER(VLOOKUP(Fulltable[[#This Row],[Distance]], Predict[[#All],[Distance (km)]:[Time on current form]], 3, FALSE)), VLOOKUP(Fulltable[[#This Row],[Distance]], Predict[[#All],[Distance (km)]:[Time on current form]], 3, FALSE), NA())</f>
        <v>#N/A</v>
      </c>
    </row>
    <row r="523" spans="1:10" x14ac:dyDescent="0.25">
      <c r="A523" s="1">
        <v>5.21</v>
      </c>
      <c r="B523" s="2">
        <f>Fulltable[[#This Row],[Distance]]^2</f>
        <v>27.144099999999998</v>
      </c>
      <c r="C523">
        <f>Fulltable[[#This Row],[Distance]]^3</f>
        <v>141.420761</v>
      </c>
      <c r="D523">
        <f>Fulltable[[#This Row],[Distance]]^4</f>
        <v>736.80216480999991</v>
      </c>
      <c r="E523">
        <f>Fulltable[[#This Row],[Distance]]^5</f>
        <v>3838.7392786600994</v>
      </c>
      <c r="F523" s="13" t="e">
        <f>IF(ISNUMBER(VLOOKUP(Fulltable[[#This Row],[Distance]], PBmetric[[Distance (km)]:[PB (hh:mm:ss)]], 6, FALSE)), VLOOKUP(Fulltable[[#This Row],[Distance]], PBmetric[[Distance (km)]:[PB (hh:mm:ss)]], 6, FALSE), NA())</f>
        <v>#N/A</v>
      </c>
      <c r="G523" s="13">
        <f ca="1">$Q$4+$P$4*Fulltable[[#This Row],[Distance]]+$O$4*Fulltable[[#This Row],[D^2]]+$N$4*Fulltable[[#This Row],[D^3]]</f>
        <v>1.5600237773572119E-2</v>
      </c>
      <c r="H523" s="13">
        <f ca="1">Fulltable[[#This Row],[Forecast]]*(1+AVERAGE(cform[faster (-ve) /
slower (+ve)]))</f>
        <v>1.6151266580330947E-2</v>
      </c>
      <c r="I523" s="13" t="e">
        <f>IF(ISNUMBER(VLOOKUP(Fulltable[[#This Row],[Distance]], Predict[[#All],[Distance (km)]:[Time on current form]], 2, FALSE)), VLOOKUP(Fulltable[[#This Row],[Distance]], Predict[[#All],[Distance (km)]:[Time on current form]], 2, FALSE), NA())</f>
        <v>#N/A</v>
      </c>
      <c r="J523" s="13" t="e">
        <f>IF(ISNUMBER(VLOOKUP(Fulltable[[#This Row],[Distance]], Predict[[#All],[Distance (km)]:[Time on current form]], 3, FALSE)), VLOOKUP(Fulltable[[#This Row],[Distance]], Predict[[#All],[Distance (km)]:[Time on current form]], 3, FALSE), NA())</f>
        <v>#N/A</v>
      </c>
    </row>
    <row r="524" spans="1:10" x14ac:dyDescent="0.25">
      <c r="A524" s="1">
        <v>5.22</v>
      </c>
      <c r="B524" s="2">
        <f>Fulltable[[#This Row],[Distance]]^2</f>
        <v>27.248399999999997</v>
      </c>
      <c r="C524">
        <f>Fulltable[[#This Row],[Distance]]^3</f>
        <v>142.23664799999997</v>
      </c>
      <c r="D524">
        <f>Fulltable[[#This Row],[Distance]]^4</f>
        <v>742.47530255999982</v>
      </c>
      <c r="E524">
        <f>Fulltable[[#This Row],[Distance]]^5</f>
        <v>3875.7210793631989</v>
      </c>
      <c r="F524" s="13" t="e">
        <f>IF(ISNUMBER(VLOOKUP(Fulltable[[#This Row],[Distance]], PBmetric[[Distance (km)]:[PB (hh:mm:ss)]], 6, FALSE)), VLOOKUP(Fulltable[[#This Row],[Distance]], PBmetric[[Distance (km)]:[PB (hh:mm:ss)]], 6, FALSE), NA())</f>
        <v>#N/A</v>
      </c>
      <c r="G524" s="13">
        <f ca="1">$Q$4+$P$4*Fulltable[[#This Row],[Distance]]+$O$4*Fulltable[[#This Row],[D^2]]+$N$4*Fulltable[[#This Row],[D^3]]</f>
        <v>1.5631136059880493E-2</v>
      </c>
      <c r="H524" s="13">
        <f ca="1">Fulltable[[#This Row],[Forecast]]*(1+AVERAGE(cform[faster (-ve) /
slower (+ve)]))</f>
        <v>1.6183256250378628E-2</v>
      </c>
      <c r="I524" s="13" t="e">
        <f>IF(ISNUMBER(VLOOKUP(Fulltable[[#This Row],[Distance]], Predict[[#All],[Distance (km)]:[Time on current form]], 2, FALSE)), VLOOKUP(Fulltable[[#This Row],[Distance]], Predict[[#All],[Distance (km)]:[Time on current form]], 2, FALSE), NA())</f>
        <v>#N/A</v>
      </c>
      <c r="J524" s="13" t="e">
        <f>IF(ISNUMBER(VLOOKUP(Fulltable[[#This Row],[Distance]], Predict[[#All],[Distance (km)]:[Time on current form]], 3, FALSE)), VLOOKUP(Fulltable[[#This Row],[Distance]], Predict[[#All],[Distance (km)]:[Time on current form]], 3, FALSE), NA())</f>
        <v>#N/A</v>
      </c>
    </row>
    <row r="525" spans="1:10" x14ac:dyDescent="0.25">
      <c r="A525" s="1">
        <v>5.23</v>
      </c>
      <c r="B525" s="2">
        <f>Fulltable[[#This Row],[Distance]]^2</f>
        <v>27.352900000000005</v>
      </c>
      <c r="C525">
        <f>Fulltable[[#This Row],[Distance]]^3</f>
        <v>143.05566700000003</v>
      </c>
      <c r="D525">
        <f>Fulltable[[#This Row],[Distance]]^4</f>
        <v>748.18113841000024</v>
      </c>
      <c r="E525">
        <f>Fulltable[[#This Row],[Distance]]^5</f>
        <v>3912.9873538843017</v>
      </c>
      <c r="F525" s="13" t="e">
        <f>IF(ISNUMBER(VLOOKUP(Fulltable[[#This Row],[Distance]], PBmetric[[Distance (km)]:[PB (hh:mm:ss)]], 6, FALSE)), VLOOKUP(Fulltable[[#This Row],[Distance]], PBmetric[[Distance (km)]:[PB (hh:mm:ss)]], 6, FALSE), NA())</f>
        <v>#N/A</v>
      </c>
      <c r="G525" s="13">
        <f ca="1">$Q$4+$P$4*Fulltable[[#This Row],[Distance]]+$O$4*Fulltable[[#This Row],[D^2]]+$N$4*Fulltable[[#This Row],[D^3]]</f>
        <v>1.5662038000597359E-2</v>
      </c>
      <c r="H525" s="13">
        <f ca="1">Fulltable[[#This Row],[Forecast]]*(1+AVERAGE(cform[faster (-ve) /
slower (+ve)]))</f>
        <v>1.6215249703915163E-2</v>
      </c>
      <c r="I525" s="13" t="e">
        <f>IF(ISNUMBER(VLOOKUP(Fulltable[[#This Row],[Distance]], Predict[[#All],[Distance (km)]:[Time on current form]], 2, FALSE)), VLOOKUP(Fulltable[[#This Row],[Distance]], Predict[[#All],[Distance (km)]:[Time on current form]], 2, FALSE), NA())</f>
        <v>#N/A</v>
      </c>
      <c r="J525" s="13" t="e">
        <f>IF(ISNUMBER(VLOOKUP(Fulltable[[#This Row],[Distance]], Predict[[#All],[Distance (km)]:[Time on current form]], 3, FALSE)), VLOOKUP(Fulltable[[#This Row],[Distance]], Predict[[#All],[Distance (km)]:[Time on current form]], 3, FALSE), NA())</f>
        <v>#N/A</v>
      </c>
    </row>
    <row r="526" spans="1:10" x14ac:dyDescent="0.25">
      <c r="A526" s="1">
        <v>5.24</v>
      </c>
      <c r="B526" s="2">
        <f>Fulltable[[#This Row],[Distance]]^2</f>
        <v>27.457600000000003</v>
      </c>
      <c r="C526">
        <f>Fulltable[[#This Row],[Distance]]^3</f>
        <v>143.87782400000003</v>
      </c>
      <c r="D526">
        <f>Fulltable[[#This Row],[Distance]]^4</f>
        <v>753.91979776000016</v>
      </c>
      <c r="E526">
        <f>Fulltable[[#This Row],[Distance]]^5</f>
        <v>3950.5397402624012</v>
      </c>
      <c r="F526" s="13" t="e">
        <f>IF(ISNUMBER(VLOOKUP(Fulltable[[#This Row],[Distance]], PBmetric[[Distance (km)]:[PB (hh:mm:ss)]], 6, FALSE)), VLOOKUP(Fulltable[[#This Row],[Distance]], PBmetric[[Distance (km)]:[PB (hh:mm:ss)]], 6, FALSE), NA())</f>
        <v>#N/A</v>
      </c>
      <c r="G526" s="13">
        <f ca="1">$Q$4+$P$4*Fulltable[[#This Row],[Distance]]+$O$4*Fulltable[[#This Row],[D^2]]+$N$4*Fulltable[[#This Row],[D^3]]</f>
        <v>1.5692943595687313E-2</v>
      </c>
      <c r="H526" s="13">
        <f ca="1">Fulltable[[#This Row],[Forecast]]*(1+AVERAGE(cform[faster (-ve) /
slower (+ve)]))</f>
        <v>1.62472469409039E-2</v>
      </c>
      <c r="I526" s="13" t="e">
        <f>IF(ISNUMBER(VLOOKUP(Fulltable[[#This Row],[Distance]], Predict[[#All],[Distance (km)]:[Time on current form]], 2, FALSE)), VLOOKUP(Fulltable[[#This Row],[Distance]], Predict[[#All],[Distance (km)]:[Time on current form]], 2, FALSE), NA())</f>
        <v>#N/A</v>
      </c>
      <c r="J526" s="13" t="e">
        <f>IF(ISNUMBER(VLOOKUP(Fulltable[[#This Row],[Distance]], Predict[[#All],[Distance (km)]:[Time on current form]], 3, FALSE)), VLOOKUP(Fulltable[[#This Row],[Distance]], Predict[[#All],[Distance (km)]:[Time on current form]], 3, FALSE), NA())</f>
        <v>#N/A</v>
      </c>
    </row>
    <row r="527" spans="1:10" x14ac:dyDescent="0.25">
      <c r="A527" s="1">
        <v>5.25</v>
      </c>
      <c r="B527" s="2">
        <f>Fulltable[[#This Row],[Distance]]^2</f>
        <v>27.5625</v>
      </c>
      <c r="C527">
        <f>Fulltable[[#This Row],[Distance]]^3</f>
        <v>144.703125</v>
      </c>
      <c r="D527">
        <f>Fulltable[[#This Row],[Distance]]^4</f>
        <v>759.69140625</v>
      </c>
      <c r="E527">
        <f>Fulltable[[#This Row],[Distance]]^5</f>
        <v>3988.3798828125</v>
      </c>
      <c r="F527" s="13" t="e">
        <f>IF(ISNUMBER(VLOOKUP(Fulltable[[#This Row],[Distance]], PBmetric[[Distance (km)]:[PB (hh:mm:ss)]], 6, FALSE)), VLOOKUP(Fulltable[[#This Row],[Distance]], PBmetric[[Distance (km)]:[PB (hh:mm:ss)]], 6, FALSE), NA())</f>
        <v>#N/A</v>
      </c>
      <c r="G527" s="13">
        <f ca="1">$Q$4+$P$4*Fulltable[[#This Row],[Distance]]+$O$4*Fulltable[[#This Row],[D^2]]+$N$4*Fulltable[[#This Row],[D^3]]</f>
        <v>1.5723852845114954E-2</v>
      </c>
      <c r="H527" s="13">
        <f ca="1">Fulltable[[#This Row],[Forecast]]*(1+AVERAGE(cform[faster (-ve) /
slower (+ve)]))</f>
        <v>1.6279247961308183E-2</v>
      </c>
      <c r="I527" s="13" t="e">
        <f>IF(ISNUMBER(VLOOKUP(Fulltable[[#This Row],[Distance]], Predict[[#All],[Distance (km)]:[Time on current form]], 2, FALSE)), VLOOKUP(Fulltable[[#This Row],[Distance]], Predict[[#All],[Distance (km)]:[Time on current form]], 2, FALSE), NA())</f>
        <v>#N/A</v>
      </c>
      <c r="J527" s="13" t="e">
        <f>IF(ISNUMBER(VLOOKUP(Fulltable[[#This Row],[Distance]], Predict[[#All],[Distance (km)]:[Time on current form]], 3, FALSE)), VLOOKUP(Fulltable[[#This Row],[Distance]], Predict[[#All],[Distance (km)]:[Time on current form]], 3, FALSE), NA())</f>
        <v>#N/A</v>
      </c>
    </row>
    <row r="528" spans="1:10" x14ac:dyDescent="0.25">
      <c r="A528" s="1">
        <v>5.26</v>
      </c>
      <c r="B528" s="2">
        <f>Fulltable[[#This Row],[Distance]]^2</f>
        <v>27.667599999999997</v>
      </c>
      <c r="C528">
        <f>Fulltable[[#This Row],[Distance]]^3</f>
        <v>145.53157599999997</v>
      </c>
      <c r="D528">
        <f>Fulltable[[#This Row],[Distance]]^4</f>
        <v>765.49608975999979</v>
      </c>
      <c r="E528">
        <f>Fulltable[[#This Row],[Distance]]^5</f>
        <v>4026.5094321375987</v>
      </c>
      <c r="F528" s="13" t="e">
        <f>IF(ISNUMBER(VLOOKUP(Fulltable[[#This Row],[Distance]], PBmetric[[Distance (km)]:[PB (hh:mm:ss)]], 6, FALSE)), VLOOKUP(Fulltable[[#This Row],[Distance]], PBmetric[[Distance (km)]:[PB (hh:mm:ss)]], 6, FALSE), NA())</f>
        <v>#N/A</v>
      </c>
      <c r="G528" s="13">
        <f ca="1">$Q$4+$P$4*Fulltable[[#This Row],[Distance]]+$O$4*Fulltable[[#This Row],[D^2]]+$N$4*Fulltable[[#This Row],[D^3]]</f>
        <v>1.5754765748844875E-2</v>
      </c>
      <c r="H528" s="13">
        <f ca="1">Fulltable[[#This Row],[Forecast]]*(1+AVERAGE(cform[faster (-ve) /
slower (+ve)]))</f>
        <v>1.631125276509136E-2</v>
      </c>
      <c r="I528" s="13" t="e">
        <f>IF(ISNUMBER(VLOOKUP(Fulltable[[#This Row],[Distance]], Predict[[#All],[Distance (km)]:[Time on current form]], 2, FALSE)), VLOOKUP(Fulltable[[#This Row],[Distance]], Predict[[#All],[Distance (km)]:[Time on current form]], 2, FALSE), NA())</f>
        <v>#N/A</v>
      </c>
      <c r="J528" s="13" t="e">
        <f>IF(ISNUMBER(VLOOKUP(Fulltable[[#This Row],[Distance]], Predict[[#All],[Distance (km)]:[Time on current form]], 3, FALSE)), VLOOKUP(Fulltable[[#This Row],[Distance]], Predict[[#All],[Distance (km)]:[Time on current form]], 3, FALSE), NA())</f>
        <v>#N/A</v>
      </c>
    </row>
    <row r="529" spans="1:10" x14ac:dyDescent="0.25">
      <c r="A529" s="1">
        <v>5.27</v>
      </c>
      <c r="B529" s="2">
        <f>Fulltable[[#This Row],[Distance]]^2</f>
        <v>27.772899999999996</v>
      </c>
      <c r="C529">
        <f>Fulltable[[#This Row],[Distance]]^3</f>
        <v>146.36318299999996</v>
      </c>
      <c r="D529">
        <f>Fulltable[[#This Row],[Distance]]^4</f>
        <v>771.33397440999977</v>
      </c>
      <c r="E529">
        <f>Fulltable[[#This Row],[Distance]]^5</f>
        <v>4064.9300451406984</v>
      </c>
      <c r="F529" s="13" t="e">
        <f>IF(ISNUMBER(VLOOKUP(Fulltable[[#This Row],[Distance]], PBmetric[[Distance (km)]:[PB (hh:mm:ss)]], 6, FALSE)), VLOOKUP(Fulltable[[#This Row],[Distance]], PBmetric[[Distance (km)]:[PB (hh:mm:ss)]], 6, FALSE), NA())</f>
        <v>#N/A</v>
      </c>
      <c r="G529" s="13">
        <f ca="1">$Q$4+$P$4*Fulltable[[#This Row],[Distance]]+$O$4*Fulltable[[#This Row],[D^2]]+$N$4*Fulltable[[#This Row],[D^3]]</f>
        <v>1.5785682306841676E-2</v>
      </c>
      <c r="H529" s="13">
        <f ca="1">Fulltable[[#This Row],[Forecast]]*(1+AVERAGE(cform[faster (-ve) /
slower (+ve)]))</f>
        <v>1.6343261352216774E-2</v>
      </c>
      <c r="I529" s="13" t="e">
        <f>IF(ISNUMBER(VLOOKUP(Fulltable[[#This Row],[Distance]], Predict[[#All],[Distance (km)]:[Time on current form]], 2, FALSE)), VLOOKUP(Fulltable[[#This Row],[Distance]], Predict[[#All],[Distance (km)]:[Time on current form]], 2, FALSE), NA())</f>
        <v>#N/A</v>
      </c>
      <c r="J529" s="13" t="e">
        <f>IF(ISNUMBER(VLOOKUP(Fulltable[[#This Row],[Distance]], Predict[[#All],[Distance (km)]:[Time on current form]], 3, FALSE)), VLOOKUP(Fulltable[[#This Row],[Distance]], Predict[[#All],[Distance (km)]:[Time on current form]], 3, FALSE), NA())</f>
        <v>#N/A</v>
      </c>
    </row>
    <row r="530" spans="1:10" x14ac:dyDescent="0.25">
      <c r="A530" s="1">
        <v>5.28</v>
      </c>
      <c r="B530" s="2">
        <f>Fulltable[[#This Row],[Distance]]^2</f>
        <v>27.878400000000003</v>
      </c>
      <c r="C530">
        <f>Fulltable[[#This Row],[Distance]]^3</f>
        <v>147.19795200000002</v>
      </c>
      <c r="D530">
        <f>Fulltable[[#This Row],[Distance]]^4</f>
        <v>777.20518656000013</v>
      </c>
      <c r="E530">
        <f>Fulltable[[#This Row],[Distance]]^5</f>
        <v>4103.6433850368012</v>
      </c>
      <c r="F530" s="13" t="e">
        <f>IF(ISNUMBER(VLOOKUP(Fulltable[[#This Row],[Distance]], PBmetric[[Distance (km)]:[PB (hh:mm:ss)]], 6, FALSE)), VLOOKUP(Fulltable[[#This Row],[Distance]], PBmetric[[Distance (km)]:[PB (hh:mm:ss)]], 6, FALSE), NA())</f>
        <v>#N/A</v>
      </c>
      <c r="G530" s="13">
        <f ca="1">$Q$4+$P$4*Fulltable[[#This Row],[Distance]]+$O$4*Fulltable[[#This Row],[D^2]]+$N$4*Fulltable[[#This Row],[D^3]]</f>
        <v>1.5816602519069956E-2</v>
      </c>
      <c r="H530" s="13">
        <f ca="1">Fulltable[[#This Row],[Forecast]]*(1+AVERAGE(cform[faster (-ve) /
slower (+ve)]))</f>
        <v>1.6375273722647781E-2</v>
      </c>
      <c r="I530" s="13" t="e">
        <f>IF(ISNUMBER(VLOOKUP(Fulltable[[#This Row],[Distance]], Predict[[#All],[Distance (km)]:[Time on current form]], 2, FALSE)), VLOOKUP(Fulltable[[#This Row],[Distance]], Predict[[#All],[Distance (km)]:[Time on current form]], 2, FALSE), NA())</f>
        <v>#N/A</v>
      </c>
      <c r="J530" s="13" t="e">
        <f>IF(ISNUMBER(VLOOKUP(Fulltable[[#This Row],[Distance]], Predict[[#All],[Distance (km)]:[Time on current form]], 3, FALSE)), VLOOKUP(Fulltable[[#This Row],[Distance]], Predict[[#All],[Distance (km)]:[Time on current form]], 3, FALSE), NA())</f>
        <v>#N/A</v>
      </c>
    </row>
    <row r="531" spans="1:10" x14ac:dyDescent="0.25">
      <c r="A531" s="1">
        <v>5.29</v>
      </c>
      <c r="B531" s="2">
        <f>Fulltable[[#This Row],[Distance]]^2</f>
        <v>27.984100000000002</v>
      </c>
      <c r="C531">
        <f>Fulltable[[#This Row],[Distance]]^3</f>
        <v>148.035889</v>
      </c>
      <c r="D531">
        <f>Fulltable[[#This Row],[Distance]]^4</f>
        <v>783.10985281000012</v>
      </c>
      <c r="E531">
        <f>Fulltable[[#This Row],[Distance]]^5</f>
        <v>4142.651121364901</v>
      </c>
      <c r="F531" s="13" t="e">
        <f>IF(ISNUMBER(VLOOKUP(Fulltable[[#This Row],[Distance]], PBmetric[[Distance (km)]:[PB (hh:mm:ss)]], 6, FALSE)), VLOOKUP(Fulltable[[#This Row],[Distance]], PBmetric[[Distance (km)]:[PB (hh:mm:ss)]], 6, FALSE), NA())</f>
        <v>#N/A</v>
      </c>
      <c r="G531" s="13">
        <f ca="1">$Q$4+$P$4*Fulltable[[#This Row],[Distance]]+$O$4*Fulltable[[#This Row],[D^2]]+$N$4*Fulltable[[#This Row],[D^3]]</f>
        <v>1.5847526385494311E-2</v>
      </c>
      <c r="H531" s="13">
        <f ca="1">Fulltable[[#This Row],[Forecast]]*(1+AVERAGE(cform[faster (-ve) /
slower (+ve)]))</f>
        <v>1.6407289876347722E-2</v>
      </c>
      <c r="I531" s="13" t="e">
        <f>IF(ISNUMBER(VLOOKUP(Fulltable[[#This Row],[Distance]], Predict[[#All],[Distance (km)]:[Time on current form]], 2, FALSE)), VLOOKUP(Fulltable[[#This Row],[Distance]], Predict[[#All],[Distance (km)]:[Time on current form]], 2, FALSE), NA())</f>
        <v>#N/A</v>
      </c>
      <c r="J531" s="13" t="e">
        <f>IF(ISNUMBER(VLOOKUP(Fulltable[[#This Row],[Distance]], Predict[[#All],[Distance (km)]:[Time on current form]], 3, FALSE)), VLOOKUP(Fulltable[[#This Row],[Distance]], Predict[[#All],[Distance (km)]:[Time on current form]], 3, FALSE), NA())</f>
        <v>#N/A</v>
      </c>
    </row>
    <row r="532" spans="1:10" x14ac:dyDescent="0.25">
      <c r="A532" s="1">
        <v>5.3</v>
      </c>
      <c r="B532" s="2">
        <f>Fulltable[[#This Row],[Distance]]^2</f>
        <v>28.09</v>
      </c>
      <c r="C532">
        <f>Fulltable[[#This Row],[Distance]]^3</f>
        <v>148.87699999999998</v>
      </c>
      <c r="D532">
        <f>Fulltable[[#This Row],[Distance]]^4</f>
        <v>789.04809999999998</v>
      </c>
      <c r="E532">
        <f>Fulltable[[#This Row],[Distance]]^5</f>
        <v>4181.9549299999999</v>
      </c>
      <c r="F532" s="13" t="e">
        <f>IF(ISNUMBER(VLOOKUP(Fulltable[[#This Row],[Distance]], PBmetric[[Distance (km)]:[PB (hh:mm:ss)]], 6, FALSE)), VLOOKUP(Fulltable[[#This Row],[Distance]], PBmetric[[Distance (km)]:[PB (hh:mm:ss)]], 6, FALSE), NA())</f>
        <v>#N/A</v>
      </c>
      <c r="G532" s="13">
        <f ca="1">$Q$4+$P$4*Fulltable[[#This Row],[Distance]]+$O$4*Fulltable[[#This Row],[D^2]]+$N$4*Fulltable[[#This Row],[D^3]]</f>
        <v>1.587845390607933E-2</v>
      </c>
      <c r="H532" s="13">
        <f ca="1">Fulltable[[#This Row],[Forecast]]*(1+AVERAGE(cform[faster (-ve) /
slower (+ve)]))</f>
        <v>1.6439309813279936E-2</v>
      </c>
      <c r="I532" s="13" t="e">
        <f>IF(ISNUMBER(VLOOKUP(Fulltable[[#This Row],[Distance]], Predict[[#All],[Distance (km)]:[Time on current form]], 2, FALSE)), VLOOKUP(Fulltable[[#This Row],[Distance]], Predict[[#All],[Distance (km)]:[Time on current form]], 2, FALSE), NA())</f>
        <v>#N/A</v>
      </c>
      <c r="J532" s="13" t="e">
        <f>IF(ISNUMBER(VLOOKUP(Fulltable[[#This Row],[Distance]], Predict[[#All],[Distance (km)]:[Time on current form]], 3, FALSE)), VLOOKUP(Fulltable[[#This Row],[Distance]], Predict[[#All],[Distance (km)]:[Time on current form]], 3, FALSE), NA())</f>
        <v>#N/A</v>
      </c>
    </row>
    <row r="533" spans="1:10" x14ac:dyDescent="0.25">
      <c r="A533" s="1">
        <v>5.31</v>
      </c>
      <c r="B533" s="2">
        <f>Fulltable[[#This Row],[Distance]]^2</f>
        <v>28.196099999999994</v>
      </c>
      <c r="C533">
        <f>Fulltable[[#This Row],[Distance]]^3</f>
        <v>149.72129099999995</v>
      </c>
      <c r="D533">
        <f>Fulltable[[#This Row],[Distance]]^4</f>
        <v>795.02005520999967</v>
      </c>
      <c r="E533">
        <f>Fulltable[[#This Row],[Distance]]^5</f>
        <v>4221.5564931650979</v>
      </c>
      <c r="F533" s="13" t="e">
        <f>IF(ISNUMBER(VLOOKUP(Fulltable[[#This Row],[Distance]], PBmetric[[Distance (km)]:[PB (hh:mm:ss)]], 6, FALSE)), VLOOKUP(Fulltable[[#This Row],[Distance]], PBmetric[[Distance (km)]:[PB (hh:mm:ss)]], 6, FALSE), NA())</f>
        <v>#N/A</v>
      </c>
      <c r="G533" s="13">
        <f ca="1">$Q$4+$P$4*Fulltable[[#This Row],[Distance]]+$O$4*Fulltable[[#This Row],[D^2]]+$N$4*Fulltable[[#This Row],[D^3]]</f>
        <v>1.5909385080789616E-2</v>
      </c>
      <c r="H533" s="13">
        <f ca="1">Fulltable[[#This Row],[Forecast]]*(1+AVERAGE(cform[faster (-ve) /
slower (+ve)]))</f>
        <v>1.6471333533407774E-2</v>
      </c>
      <c r="I533" s="13" t="e">
        <f>IF(ISNUMBER(VLOOKUP(Fulltable[[#This Row],[Distance]], Predict[[#All],[Distance (km)]:[Time on current form]], 2, FALSE)), VLOOKUP(Fulltable[[#This Row],[Distance]], Predict[[#All],[Distance (km)]:[Time on current form]], 2, FALSE), NA())</f>
        <v>#N/A</v>
      </c>
      <c r="J533" s="13" t="e">
        <f>IF(ISNUMBER(VLOOKUP(Fulltable[[#This Row],[Distance]], Predict[[#All],[Distance (km)]:[Time on current form]], 3, FALSE)), VLOOKUP(Fulltable[[#This Row],[Distance]], Predict[[#All],[Distance (km)]:[Time on current form]], 3, FALSE), NA())</f>
        <v>#N/A</v>
      </c>
    </row>
    <row r="534" spans="1:10" x14ac:dyDescent="0.25">
      <c r="A534" s="1">
        <v>5.32</v>
      </c>
      <c r="B534" s="2">
        <f>Fulltable[[#This Row],[Distance]]^2</f>
        <v>28.302400000000002</v>
      </c>
      <c r="C534">
        <f>Fulltable[[#This Row],[Distance]]^3</f>
        <v>150.56876800000001</v>
      </c>
      <c r="D534">
        <f>Fulltable[[#This Row],[Distance]]^4</f>
        <v>801.02584576000015</v>
      </c>
      <c r="E534">
        <f>Fulltable[[#This Row],[Distance]]^5</f>
        <v>4261.4574994432014</v>
      </c>
      <c r="F534" s="13" t="e">
        <f>IF(ISNUMBER(VLOOKUP(Fulltable[[#This Row],[Distance]], PBmetric[[Distance (km)]:[PB (hh:mm:ss)]], 6, FALSE)), VLOOKUP(Fulltable[[#This Row],[Distance]], PBmetric[[Distance (km)]:[PB (hh:mm:ss)]], 6, FALSE), NA())</f>
        <v>#N/A</v>
      </c>
      <c r="G534" s="13">
        <f ca="1">$Q$4+$P$4*Fulltable[[#This Row],[Distance]]+$O$4*Fulltable[[#This Row],[D^2]]+$N$4*Fulltable[[#This Row],[D^3]]</f>
        <v>1.5940319909589766E-2</v>
      </c>
      <c r="H534" s="13">
        <f ca="1">Fulltable[[#This Row],[Forecast]]*(1+AVERAGE(cform[faster (-ve) /
slower (+ve)]))</f>
        <v>1.6503361036694586E-2</v>
      </c>
      <c r="I534" s="13" t="e">
        <f>IF(ISNUMBER(VLOOKUP(Fulltable[[#This Row],[Distance]], Predict[[#All],[Distance (km)]:[Time on current form]], 2, FALSE)), VLOOKUP(Fulltable[[#This Row],[Distance]], Predict[[#All],[Distance (km)]:[Time on current form]], 2, FALSE), NA())</f>
        <v>#N/A</v>
      </c>
      <c r="J534" s="13" t="e">
        <f>IF(ISNUMBER(VLOOKUP(Fulltable[[#This Row],[Distance]], Predict[[#All],[Distance (km)]:[Time on current form]], 3, FALSE)), VLOOKUP(Fulltable[[#This Row],[Distance]], Predict[[#All],[Distance (km)]:[Time on current form]], 3, FALSE), NA())</f>
        <v>#N/A</v>
      </c>
    </row>
    <row r="535" spans="1:10" x14ac:dyDescent="0.25">
      <c r="A535" s="1">
        <v>5.33</v>
      </c>
      <c r="B535" s="2">
        <f>Fulltable[[#This Row],[Distance]]^2</f>
        <v>28.408899999999999</v>
      </c>
      <c r="C535">
        <f>Fulltable[[#This Row],[Distance]]^3</f>
        <v>151.41943699999999</v>
      </c>
      <c r="D535">
        <f>Fulltable[[#This Row],[Distance]]^4</f>
        <v>807.06559920999996</v>
      </c>
      <c r="E535">
        <f>Fulltable[[#This Row],[Distance]]^5</f>
        <v>4301.6596437892995</v>
      </c>
      <c r="F535" s="13" t="e">
        <f>IF(ISNUMBER(VLOOKUP(Fulltable[[#This Row],[Distance]], PBmetric[[Distance (km)]:[PB (hh:mm:ss)]], 6, FALSE)), VLOOKUP(Fulltable[[#This Row],[Distance]], PBmetric[[Distance (km)]:[PB (hh:mm:ss)]], 6, FALSE), NA())</f>
        <v>#N/A</v>
      </c>
      <c r="G535" s="13">
        <f ca="1">$Q$4+$P$4*Fulltable[[#This Row],[Distance]]+$O$4*Fulltable[[#This Row],[D^2]]+$N$4*Fulltable[[#This Row],[D^3]]</f>
        <v>1.5971258392444378E-2</v>
      </c>
      <c r="H535" s="13">
        <f ca="1">Fulltable[[#This Row],[Forecast]]*(1+AVERAGE(cform[faster (-ve) /
slower (+ve)]))</f>
        <v>1.6535392323103717E-2</v>
      </c>
      <c r="I535" s="13" t="e">
        <f>IF(ISNUMBER(VLOOKUP(Fulltable[[#This Row],[Distance]], Predict[[#All],[Distance (km)]:[Time on current form]], 2, FALSE)), VLOOKUP(Fulltable[[#This Row],[Distance]], Predict[[#All],[Distance (km)]:[Time on current form]], 2, FALSE), NA())</f>
        <v>#N/A</v>
      </c>
      <c r="J535" s="13" t="e">
        <f>IF(ISNUMBER(VLOOKUP(Fulltable[[#This Row],[Distance]], Predict[[#All],[Distance (km)]:[Time on current form]], 3, FALSE)), VLOOKUP(Fulltable[[#This Row],[Distance]], Predict[[#All],[Distance (km)]:[Time on current form]], 3, FALSE), NA())</f>
        <v>#N/A</v>
      </c>
    </row>
    <row r="536" spans="1:10" x14ac:dyDescent="0.25">
      <c r="A536" s="1">
        <v>5.34</v>
      </c>
      <c r="B536" s="2">
        <f>Fulltable[[#This Row],[Distance]]^2</f>
        <v>28.515599999999999</v>
      </c>
      <c r="C536">
        <f>Fulltable[[#This Row],[Distance]]^3</f>
        <v>152.273304</v>
      </c>
      <c r="D536">
        <f>Fulltable[[#This Row],[Distance]]^4</f>
        <v>813.13944335999997</v>
      </c>
      <c r="E536">
        <f>Fulltable[[#This Row],[Distance]]^5</f>
        <v>4342.1646275424</v>
      </c>
      <c r="F536" s="13" t="e">
        <f>IF(ISNUMBER(VLOOKUP(Fulltable[[#This Row],[Distance]], PBmetric[[Distance (km)]:[PB (hh:mm:ss)]], 6, FALSE)), VLOOKUP(Fulltable[[#This Row],[Distance]], PBmetric[[Distance (km)]:[PB (hh:mm:ss)]], 6, FALSE), NA())</f>
        <v>#N/A</v>
      </c>
      <c r="G536" s="13">
        <f ca="1">$Q$4+$P$4*Fulltable[[#This Row],[Distance]]+$O$4*Fulltable[[#This Row],[D^2]]+$N$4*Fulltable[[#This Row],[D^3]]</f>
        <v>1.6002200529318042E-2</v>
      </c>
      <c r="H536" s="13">
        <f ca="1">Fulltable[[#This Row],[Forecast]]*(1+AVERAGE(cform[faster (-ve) /
slower (+ve)]))</f>
        <v>1.6567427392598508E-2</v>
      </c>
      <c r="I536" s="13" t="e">
        <f>IF(ISNUMBER(VLOOKUP(Fulltable[[#This Row],[Distance]], Predict[[#All],[Distance (km)]:[Time on current form]], 2, FALSE)), VLOOKUP(Fulltable[[#This Row],[Distance]], Predict[[#All],[Distance (km)]:[Time on current form]], 2, FALSE), NA())</f>
        <v>#N/A</v>
      </c>
      <c r="J536" s="13" t="e">
        <f>IF(ISNUMBER(VLOOKUP(Fulltable[[#This Row],[Distance]], Predict[[#All],[Distance (km)]:[Time on current form]], 3, FALSE)), VLOOKUP(Fulltable[[#This Row],[Distance]], Predict[[#All],[Distance (km)]:[Time on current form]], 3, FALSE), NA())</f>
        <v>#N/A</v>
      </c>
    </row>
    <row r="537" spans="1:10" x14ac:dyDescent="0.25">
      <c r="A537" s="1">
        <v>5.35</v>
      </c>
      <c r="B537" s="2">
        <f>Fulltable[[#This Row],[Distance]]^2</f>
        <v>28.622499999999995</v>
      </c>
      <c r="C537">
        <f>Fulltable[[#This Row],[Distance]]^3</f>
        <v>153.13037499999996</v>
      </c>
      <c r="D537">
        <f>Fulltable[[#This Row],[Distance]]^4</f>
        <v>819.24750624999967</v>
      </c>
      <c r="E537">
        <f>Fulltable[[#This Row],[Distance]]^5</f>
        <v>4382.9741584374979</v>
      </c>
      <c r="F537" s="13" t="e">
        <f>IF(ISNUMBER(VLOOKUP(Fulltable[[#This Row],[Distance]], PBmetric[[Distance (km)]:[PB (hh:mm:ss)]], 6, FALSE)), VLOOKUP(Fulltable[[#This Row],[Distance]], PBmetric[[Distance (km)]:[PB (hh:mm:ss)]], 6, FALSE), NA())</f>
        <v>#N/A</v>
      </c>
      <c r="G537" s="13">
        <f ca="1">$Q$4+$P$4*Fulltable[[#This Row],[Distance]]+$O$4*Fulltable[[#This Row],[D^2]]+$N$4*Fulltable[[#This Row],[D^3]]</f>
        <v>1.603314632017536E-2</v>
      </c>
      <c r="H537" s="13">
        <f ca="1">Fulltable[[#This Row],[Forecast]]*(1+AVERAGE(cform[faster (-ve) /
slower (+ve)]))</f>
        <v>1.6599466245142309E-2</v>
      </c>
      <c r="I537" s="13" t="e">
        <f>IF(ISNUMBER(VLOOKUP(Fulltable[[#This Row],[Distance]], Predict[[#All],[Distance (km)]:[Time on current form]], 2, FALSE)), VLOOKUP(Fulltable[[#This Row],[Distance]], Predict[[#All],[Distance (km)]:[Time on current form]], 2, FALSE), NA())</f>
        <v>#N/A</v>
      </c>
      <c r="J537" s="13" t="e">
        <f>IF(ISNUMBER(VLOOKUP(Fulltable[[#This Row],[Distance]], Predict[[#All],[Distance (km)]:[Time on current form]], 3, FALSE)), VLOOKUP(Fulltable[[#This Row],[Distance]], Predict[[#All],[Distance (km)]:[Time on current form]], 3, FALSE), NA())</f>
        <v>#N/A</v>
      </c>
    </row>
    <row r="538" spans="1:10" x14ac:dyDescent="0.25">
      <c r="A538" s="1">
        <v>5.36</v>
      </c>
      <c r="B538" s="2">
        <f>Fulltable[[#This Row],[Distance]]^2</f>
        <v>28.729600000000005</v>
      </c>
      <c r="C538">
        <f>Fulltable[[#This Row],[Distance]]^3</f>
        <v>153.99065600000003</v>
      </c>
      <c r="D538">
        <f>Fulltable[[#This Row],[Distance]]^4</f>
        <v>825.38991616000033</v>
      </c>
      <c r="E538">
        <f>Fulltable[[#This Row],[Distance]]^5</f>
        <v>4424.089950617602</v>
      </c>
      <c r="F538" s="13" t="e">
        <f>IF(ISNUMBER(VLOOKUP(Fulltable[[#This Row],[Distance]], PBmetric[[Distance (km)]:[PB (hh:mm:ss)]], 6, FALSE)), VLOOKUP(Fulltable[[#This Row],[Distance]], PBmetric[[Distance (km)]:[PB (hh:mm:ss)]], 6, FALSE), NA())</f>
        <v>#N/A</v>
      </c>
      <c r="G538" s="13">
        <f ca="1">$Q$4+$P$4*Fulltable[[#This Row],[Distance]]+$O$4*Fulltable[[#This Row],[D^2]]+$N$4*Fulltable[[#This Row],[D^3]]</f>
        <v>1.606409576498093E-2</v>
      </c>
      <c r="H538" s="13">
        <f ca="1">Fulltable[[#This Row],[Forecast]]*(1+AVERAGE(cform[faster (-ve) /
slower (+ve)]))</f>
        <v>1.6631508880698469E-2</v>
      </c>
      <c r="I538" s="13" t="e">
        <f>IF(ISNUMBER(VLOOKUP(Fulltable[[#This Row],[Distance]], Predict[[#All],[Distance (km)]:[Time on current form]], 2, FALSE)), VLOOKUP(Fulltable[[#This Row],[Distance]], Predict[[#All],[Distance (km)]:[Time on current form]], 2, FALSE), NA())</f>
        <v>#N/A</v>
      </c>
      <c r="J538" s="13" t="e">
        <f>IF(ISNUMBER(VLOOKUP(Fulltable[[#This Row],[Distance]], Predict[[#All],[Distance (km)]:[Time on current form]], 3, FALSE)), VLOOKUP(Fulltable[[#This Row],[Distance]], Predict[[#All],[Distance (km)]:[Time on current form]], 3, FALSE), NA())</f>
        <v>#N/A</v>
      </c>
    </row>
    <row r="539" spans="1:10" x14ac:dyDescent="0.25">
      <c r="A539" s="1">
        <v>5.37</v>
      </c>
      <c r="B539" s="2">
        <f>Fulltable[[#This Row],[Distance]]^2</f>
        <v>28.8369</v>
      </c>
      <c r="C539">
        <f>Fulltable[[#This Row],[Distance]]^3</f>
        <v>154.854153</v>
      </c>
      <c r="D539">
        <f>Fulltable[[#This Row],[Distance]]^4</f>
        <v>831.56680160999997</v>
      </c>
      <c r="E539">
        <f>Fulltable[[#This Row],[Distance]]^5</f>
        <v>4465.5137246456998</v>
      </c>
      <c r="F539" s="13" t="e">
        <f>IF(ISNUMBER(VLOOKUP(Fulltable[[#This Row],[Distance]], PBmetric[[Distance (km)]:[PB (hh:mm:ss)]], 6, FALSE)), VLOOKUP(Fulltable[[#This Row],[Distance]], PBmetric[[Distance (km)]:[PB (hh:mm:ss)]], 6, FALSE), NA())</f>
        <v>#N/A</v>
      </c>
      <c r="G539" s="13">
        <f ca="1">$Q$4+$P$4*Fulltable[[#This Row],[Distance]]+$O$4*Fulltable[[#This Row],[D^2]]+$N$4*Fulltable[[#This Row],[D^3]]</f>
        <v>1.6095048863699345E-2</v>
      </c>
      <c r="H539" s="13">
        <f ca="1">Fulltable[[#This Row],[Forecast]]*(1+AVERAGE(cform[faster (-ve) /
slower (+ve)]))</f>
        <v>1.6663555299230328E-2</v>
      </c>
      <c r="I539" s="13" t="e">
        <f>IF(ISNUMBER(VLOOKUP(Fulltable[[#This Row],[Distance]], Predict[[#All],[Distance (km)]:[Time on current form]], 2, FALSE)), VLOOKUP(Fulltable[[#This Row],[Distance]], Predict[[#All],[Distance (km)]:[Time on current form]], 2, FALSE), NA())</f>
        <v>#N/A</v>
      </c>
      <c r="J539" s="13" t="e">
        <f>IF(ISNUMBER(VLOOKUP(Fulltable[[#This Row],[Distance]], Predict[[#All],[Distance (km)]:[Time on current form]], 3, FALSE)), VLOOKUP(Fulltable[[#This Row],[Distance]], Predict[[#All],[Distance (km)]:[Time on current form]], 3, FALSE), NA())</f>
        <v>#N/A</v>
      </c>
    </row>
    <row r="540" spans="1:10" x14ac:dyDescent="0.25">
      <c r="A540" s="1">
        <v>5.38</v>
      </c>
      <c r="B540" s="2">
        <f>Fulltable[[#This Row],[Distance]]^2</f>
        <v>28.944399999999998</v>
      </c>
      <c r="C540">
        <f>Fulltable[[#This Row],[Distance]]^3</f>
        <v>155.72087199999999</v>
      </c>
      <c r="D540">
        <f>Fulltable[[#This Row],[Distance]]^4</f>
        <v>837.77829135999991</v>
      </c>
      <c r="E540">
        <f>Fulltable[[#This Row],[Distance]]^5</f>
        <v>4507.2472075167998</v>
      </c>
      <c r="F540" s="13" t="e">
        <f>IF(ISNUMBER(VLOOKUP(Fulltable[[#This Row],[Distance]], PBmetric[[Distance (km)]:[PB (hh:mm:ss)]], 6, FALSE)), VLOOKUP(Fulltable[[#This Row],[Distance]], PBmetric[[Distance (km)]:[PB (hh:mm:ss)]], 6, FALSE), NA())</f>
        <v>#N/A</v>
      </c>
      <c r="G540" s="13">
        <f ca="1">$Q$4+$P$4*Fulltable[[#This Row],[Distance]]+$O$4*Fulltable[[#This Row],[D^2]]+$N$4*Fulltable[[#This Row],[D^3]]</f>
        <v>1.6126005616295201E-2</v>
      </c>
      <c r="H540" s="13">
        <f ca="1">Fulltable[[#This Row],[Forecast]]*(1+AVERAGE(cform[faster (-ve) /
slower (+ve)]))</f>
        <v>1.6695605500701233E-2</v>
      </c>
      <c r="I540" s="13" t="e">
        <f>IF(ISNUMBER(VLOOKUP(Fulltable[[#This Row],[Distance]], Predict[[#All],[Distance (km)]:[Time on current form]], 2, FALSE)), VLOOKUP(Fulltable[[#This Row],[Distance]], Predict[[#All],[Distance (km)]:[Time on current form]], 2, FALSE), NA())</f>
        <v>#N/A</v>
      </c>
      <c r="J540" s="13" t="e">
        <f>IF(ISNUMBER(VLOOKUP(Fulltable[[#This Row],[Distance]], Predict[[#All],[Distance (km)]:[Time on current form]], 3, FALSE)), VLOOKUP(Fulltable[[#This Row],[Distance]], Predict[[#All],[Distance (km)]:[Time on current form]], 3, FALSE), NA())</f>
        <v>#N/A</v>
      </c>
    </row>
    <row r="541" spans="1:10" x14ac:dyDescent="0.25">
      <c r="A541" s="1">
        <v>5.39</v>
      </c>
      <c r="B541" s="2">
        <f>Fulltable[[#This Row],[Distance]]^2</f>
        <v>29.052099999999996</v>
      </c>
      <c r="C541">
        <f>Fulltable[[#This Row],[Distance]]^3</f>
        <v>156.59081899999998</v>
      </c>
      <c r="D541">
        <f>Fulltable[[#This Row],[Distance]]^4</f>
        <v>844.02451440999971</v>
      </c>
      <c r="E541">
        <f>Fulltable[[#This Row],[Distance]]^5</f>
        <v>4549.2921326698979</v>
      </c>
      <c r="F541" s="13" t="e">
        <f>IF(ISNUMBER(VLOOKUP(Fulltable[[#This Row],[Distance]], PBmetric[[Distance (km)]:[PB (hh:mm:ss)]], 6, FALSE)), VLOOKUP(Fulltable[[#This Row],[Distance]], PBmetric[[Distance (km)]:[PB (hh:mm:ss)]], 6, FALSE), NA())</f>
        <v>#N/A</v>
      </c>
      <c r="G541" s="13">
        <f ca="1">$Q$4+$P$4*Fulltable[[#This Row],[Distance]]+$O$4*Fulltable[[#This Row],[D^2]]+$N$4*Fulltable[[#This Row],[D^3]]</f>
        <v>1.6156966022733098E-2</v>
      </c>
      <c r="H541" s="13">
        <f ca="1">Fulltable[[#This Row],[Forecast]]*(1+AVERAGE(cform[faster (-ve) /
slower (+ve)]))</f>
        <v>1.6727659485074535E-2</v>
      </c>
      <c r="I541" s="13" t="e">
        <f>IF(ISNUMBER(VLOOKUP(Fulltable[[#This Row],[Distance]], Predict[[#All],[Distance (km)]:[Time on current form]], 2, FALSE)), VLOOKUP(Fulltable[[#This Row],[Distance]], Predict[[#All],[Distance (km)]:[Time on current form]], 2, FALSE), NA())</f>
        <v>#N/A</v>
      </c>
      <c r="J541" s="13" t="e">
        <f>IF(ISNUMBER(VLOOKUP(Fulltable[[#This Row],[Distance]], Predict[[#All],[Distance (km)]:[Time on current form]], 3, FALSE)), VLOOKUP(Fulltable[[#This Row],[Distance]], Predict[[#All],[Distance (km)]:[Time on current form]], 3, FALSE), NA())</f>
        <v>#N/A</v>
      </c>
    </row>
    <row r="542" spans="1:10" x14ac:dyDescent="0.25">
      <c r="A542" s="1">
        <v>5.4</v>
      </c>
      <c r="B542" s="2">
        <f>Fulltable[[#This Row],[Distance]]^2</f>
        <v>29.160000000000004</v>
      </c>
      <c r="C542">
        <f>Fulltable[[#This Row],[Distance]]^3</f>
        <v>157.46400000000003</v>
      </c>
      <c r="D542">
        <f>Fulltable[[#This Row],[Distance]]^4</f>
        <v>850.30560000000025</v>
      </c>
      <c r="E542">
        <f>Fulltable[[#This Row],[Distance]]^5</f>
        <v>4591.6502400000018</v>
      </c>
      <c r="F542" s="13" t="e">
        <f>IF(ISNUMBER(VLOOKUP(Fulltable[[#This Row],[Distance]], PBmetric[[Distance (km)]:[PB (hh:mm:ss)]], 6, FALSE)), VLOOKUP(Fulltable[[#This Row],[Distance]], PBmetric[[Distance (km)]:[PB (hh:mm:ss)]], 6, FALSE), NA())</f>
        <v>#N/A</v>
      </c>
      <c r="G542" s="13">
        <f ca="1">$Q$4+$P$4*Fulltable[[#This Row],[Distance]]+$O$4*Fulltable[[#This Row],[D^2]]+$N$4*Fulltable[[#This Row],[D^3]]</f>
        <v>1.6187930082977635E-2</v>
      </c>
      <c r="H542" s="13">
        <f ca="1">Fulltable[[#This Row],[Forecast]]*(1+AVERAGE(cform[faster (-ve) /
slower (+ve)]))</f>
        <v>1.675971725231358E-2</v>
      </c>
      <c r="I542" s="13" t="e">
        <f>IF(ISNUMBER(VLOOKUP(Fulltable[[#This Row],[Distance]], Predict[[#All],[Distance (km)]:[Time on current form]], 2, FALSE)), VLOOKUP(Fulltable[[#This Row],[Distance]], Predict[[#All],[Distance (km)]:[Time on current form]], 2, FALSE), NA())</f>
        <v>#N/A</v>
      </c>
      <c r="J542" s="13" t="e">
        <f>IF(ISNUMBER(VLOOKUP(Fulltable[[#This Row],[Distance]], Predict[[#All],[Distance (km)]:[Time on current form]], 3, FALSE)), VLOOKUP(Fulltable[[#This Row],[Distance]], Predict[[#All],[Distance (km)]:[Time on current form]], 3, FALSE), NA())</f>
        <v>#N/A</v>
      </c>
    </row>
    <row r="543" spans="1:10" x14ac:dyDescent="0.25">
      <c r="A543" s="1">
        <v>5.41</v>
      </c>
      <c r="B543" s="2">
        <f>Fulltable[[#This Row],[Distance]]^2</f>
        <v>29.2681</v>
      </c>
      <c r="C543">
        <f>Fulltable[[#This Row],[Distance]]^3</f>
        <v>158.34042100000002</v>
      </c>
      <c r="D543">
        <f>Fulltable[[#This Row],[Distance]]^4</f>
        <v>856.62167761000001</v>
      </c>
      <c r="E543">
        <f>Fulltable[[#This Row],[Distance]]^5</f>
        <v>4634.3232758701006</v>
      </c>
      <c r="F543" s="13" t="e">
        <f>IF(ISNUMBER(VLOOKUP(Fulltable[[#This Row],[Distance]], PBmetric[[Distance (km)]:[PB (hh:mm:ss)]], 6, FALSE)), VLOOKUP(Fulltable[[#This Row],[Distance]], PBmetric[[Distance (km)]:[PB (hh:mm:ss)]], 6, FALSE), NA())</f>
        <v>#N/A</v>
      </c>
      <c r="G543" s="13">
        <f ca="1">$Q$4+$P$4*Fulltable[[#This Row],[Distance]]+$O$4*Fulltable[[#This Row],[D^2]]+$N$4*Fulltable[[#This Row],[D^3]]</f>
        <v>1.6218897796993398E-2</v>
      </c>
      <c r="H543" s="13">
        <f ca="1">Fulltable[[#This Row],[Forecast]]*(1+AVERAGE(cform[faster (-ve) /
slower (+ve)]))</f>
        <v>1.6791778802381706E-2</v>
      </c>
      <c r="I543" s="13" t="e">
        <f>IF(ISNUMBER(VLOOKUP(Fulltable[[#This Row],[Distance]], Predict[[#All],[Distance (km)]:[Time on current form]], 2, FALSE)), VLOOKUP(Fulltable[[#This Row],[Distance]], Predict[[#All],[Distance (km)]:[Time on current form]], 2, FALSE), NA())</f>
        <v>#N/A</v>
      </c>
      <c r="J543" s="13" t="e">
        <f>IF(ISNUMBER(VLOOKUP(Fulltable[[#This Row],[Distance]], Predict[[#All],[Distance (km)]:[Time on current form]], 3, FALSE)), VLOOKUP(Fulltable[[#This Row],[Distance]], Predict[[#All],[Distance (km)]:[Time on current form]], 3, FALSE), NA())</f>
        <v>#N/A</v>
      </c>
    </row>
    <row r="544" spans="1:10" x14ac:dyDescent="0.25">
      <c r="A544" s="1">
        <v>5.42</v>
      </c>
      <c r="B544" s="2">
        <f>Fulltable[[#This Row],[Distance]]^2</f>
        <v>29.3764</v>
      </c>
      <c r="C544">
        <f>Fulltable[[#This Row],[Distance]]^3</f>
        <v>159.220088</v>
      </c>
      <c r="D544">
        <f>Fulltable[[#This Row],[Distance]]^4</f>
        <v>862.97287696000001</v>
      </c>
      <c r="E544">
        <f>Fulltable[[#This Row],[Distance]]^5</f>
        <v>4677.3129931231997</v>
      </c>
      <c r="F544" s="13" t="e">
        <f>IF(ISNUMBER(VLOOKUP(Fulltable[[#This Row],[Distance]], PBmetric[[Distance (km)]:[PB (hh:mm:ss)]], 6, FALSE)), VLOOKUP(Fulltable[[#This Row],[Distance]], PBmetric[[Distance (km)]:[PB (hh:mm:ss)]], 6, FALSE), NA())</f>
        <v>#N/A</v>
      </c>
      <c r="G544" s="13">
        <f ca="1">$Q$4+$P$4*Fulltable[[#This Row],[Distance]]+$O$4*Fulltable[[#This Row],[D^2]]+$N$4*Fulltable[[#This Row],[D^3]]</f>
        <v>1.6249869164744992E-2</v>
      </c>
      <c r="H544" s="13">
        <f ca="1">Fulltable[[#This Row],[Forecast]]*(1+AVERAGE(cform[faster (-ve) /
slower (+ve)]))</f>
        <v>1.6823844135242266E-2</v>
      </c>
      <c r="I544" s="13" t="e">
        <f>IF(ISNUMBER(VLOOKUP(Fulltable[[#This Row],[Distance]], Predict[[#All],[Distance (km)]:[Time on current form]], 2, FALSE)), VLOOKUP(Fulltable[[#This Row],[Distance]], Predict[[#All],[Distance (km)]:[Time on current form]], 2, FALSE), NA())</f>
        <v>#N/A</v>
      </c>
      <c r="J544" s="13" t="e">
        <f>IF(ISNUMBER(VLOOKUP(Fulltable[[#This Row],[Distance]], Predict[[#All],[Distance (km)]:[Time on current form]], 3, FALSE)), VLOOKUP(Fulltable[[#This Row],[Distance]], Predict[[#All],[Distance (km)]:[Time on current form]], 3, FALSE), NA())</f>
        <v>#N/A</v>
      </c>
    </row>
    <row r="545" spans="1:10" x14ac:dyDescent="0.25">
      <c r="A545" s="1">
        <v>5.43</v>
      </c>
      <c r="B545" s="2">
        <f>Fulltable[[#This Row],[Distance]]^2</f>
        <v>29.484899999999996</v>
      </c>
      <c r="C545">
        <f>Fulltable[[#This Row],[Distance]]^3</f>
        <v>160.10300699999996</v>
      </c>
      <c r="D545">
        <f>Fulltable[[#This Row],[Distance]]^4</f>
        <v>869.35932800999979</v>
      </c>
      <c r="E545">
        <f>Fulltable[[#This Row],[Distance]]^5</f>
        <v>4720.6211510942985</v>
      </c>
      <c r="F545" s="13" t="e">
        <f>IF(ISNUMBER(VLOOKUP(Fulltable[[#This Row],[Distance]], PBmetric[[Distance (km)]:[PB (hh:mm:ss)]], 6, FALSE)), VLOOKUP(Fulltable[[#This Row],[Distance]], PBmetric[[Distance (km)]:[PB (hh:mm:ss)]], 6, FALSE), NA())</f>
        <v>#N/A</v>
      </c>
      <c r="G545" s="13">
        <f ca="1">$Q$4+$P$4*Fulltable[[#This Row],[Distance]]+$O$4*Fulltable[[#This Row],[D^2]]+$N$4*Fulltable[[#This Row],[D^3]]</f>
        <v>1.6280844186197012E-2</v>
      </c>
      <c r="H545" s="13">
        <f ca="1">Fulltable[[#This Row],[Forecast]]*(1+AVERAGE(cform[faster (-ve) /
slower (+ve)]))</f>
        <v>1.6855913250858601E-2</v>
      </c>
      <c r="I545" s="13" t="e">
        <f>IF(ISNUMBER(VLOOKUP(Fulltable[[#This Row],[Distance]], Predict[[#All],[Distance (km)]:[Time on current form]], 2, FALSE)), VLOOKUP(Fulltable[[#This Row],[Distance]], Predict[[#All],[Distance (km)]:[Time on current form]], 2, FALSE), NA())</f>
        <v>#N/A</v>
      </c>
      <c r="J545" s="13" t="e">
        <f>IF(ISNUMBER(VLOOKUP(Fulltable[[#This Row],[Distance]], Predict[[#All],[Distance (km)]:[Time on current form]], 3, FALSE)), VLOOKUP(Fulltable[[#This Row],[Distance]], Predict[[#All],[Distance (km)]:[Time on current form]], 3, FALSE), NA())</f>
        <v>#N/A</v>
      </c>
    </row>
    <row r="546" spans="1:10" x14ac:dyDescent="0.25">
      <c r="A546" s="1">
        <v>5.44</v>
      </c>
      <c r="B546" s="2">
        <f>Fulltable[[#This Row],[Distance]]^2</f>
        <v>29.593600000000006</v>
      </c>
      <c r="C546">
        <f>Fulltable[[#This Row],[Distance]]^3</f>
        <v>160.98918400000005</v>
      </c>
      <c r="D546">
        <f>Fulltable[[#This Row],[Distance]]^4</f>
        <v>875.78116096000031</v>
      </c>
      <c r="E546">
        <f>Fulltable[[#This Row],[Distance]]^5</f>
        <v>4764.2495156224022</v>
      </c>
      <c r="F546" s="13" t="e">
        <f>IF(ISNUMBER(VLOOKUP(Fulltable[[#This Row],[Distance]], PBmetric[[Distance (km)]:[PB (hh:mm:ss)]], 6, FALSE)), VLOOKUP(Fulltable[[#This Row],[Distance]], PBmetric[[Distance (km)]:[PB (hh:mm:ss)]], 6, FALSE), NA())</f>
        <v>#N/A</v>
      </c>
      <c r="G546" s="13">
        <f ca="1">$Q$4+$P$4*Fulltable[[#This Row],[Distance]]+$O$4*Fulltable[[#This Row],[D^2]]+$N$4*Fulltable[[#This Row],[D^3]]</f>
        <v>1.6311822861314062E-2</v>
      </c>
      <c r="H546" s="13">
        <f ca="1">Fulltable[[#This Row],[Forecast]]*(1+AVERAGE(cform[faster (-ve) /
slower (+ve)]))</f>
        <v>1.6887986149194074E-2</v>
      </c>
      <c r="I546" s="13" t="e">
        <f>IF(ISNUMBER(VLOOKUP(Fulltable[[#This Row],[Distance]], Predict[[#All],[Distance (km)]:[Time on current form]], 2, FALSE)), VLOOKUP(Fulltable[[#This Row],[Distance]], Predict[[#All],[Distance (km)]:[Time on current form]], 2, FALSE), NA())</f>
        <v>#N/A</v>
      </c>
      <c r="J546" s="13" t="e">
        <f>IF(ISNUMBER(VLOOKUP(Fulltable[[#This Row],[Distance]], Predict[[#All],[Distance (km)]:[Time on current form]], 3, FALSE)), VLOOKUP(Fulltable[[#This Row],[Distance]], Predict[[#All],[Distance (km)]:[Time on current form]], 3, FALSE), NA())</f>
        <v>#N/A</v>
      </c>
    </row>
    <row r="547" spans="1:10" x14ac:dyDescent="0.25">
      <c r="A547" s="1">
        <v>5.45</v>
      </c>
      <c r="B547" s="2">
        <f>Fulltable[[#This Row],[Distance]]^2</f>
        <v>29.702500000000001</v>
      </c>
      <c r="C547">
        <f>Fulltable[[#This Row],[Distance]]^3</f>
        <v>161.878625</v>
      </c>
      <c r="D547">
        <f>Fulltable[[#This Row],[Distance]]^4</f>
        <v>882.23850625</v>
      </c>
      <c r="E547">
        <f>Fulltable[[#This Row],[Distance]]^5</f>
        <v>4808.1998590624999</v>
      </c>
      <c r="F547" s="13" t="e">
        <f>IF(ISNUMBER(VLOOKUP(Fulltable[[#This Row],[Distance]], PBmetric[[Distance (km)]:[PB (hh:mm:ss)]], 6, FALSE)), VLOOKUP(Fulltable[[#This Row],[Distance]], PBmetric[[Distance (km)]:[PB (hh:mm:ss)]], 6, FALSE), NA())</f>
        <v>#N/A</v>
      </c>
      <c r="G547" s="13">
        <f ca="1">$Q$4+$P$4*Fulltable[[#This Row],[Distance]]+$O$4*Fulltable[[#This Row],[D^2]]+$N$4*Fulltable[[#This Row],[D^3]]</f>
        <v>1.6342805190060726E-2</v>
      </c>
      <c r="H547" s="13">
        <f ca="1">Fulltable[[#This Row],[Forecast]]*(1+AVERAGE(cform[faster (-ve) /
slower (+ve)]))</f>
        <v>1.692006283021201E-2</v>
      </c>
      <c r="I547" s="13" t="e">
        <f>IF(ISNUMBER(VLOOKUP(Fulltable[[#This Row],[Distance]], Predict[[#All],[Distance (km)]:[Time on current form]], 2, FALSE)), VLOOKUP(Fulltable[[#This Row],[Distance]], Predict[[#All],[Distance (km)]:[Time on current form]], 2, FALSE), NA())</f>
        <v>#N/A</v>
      </c>
      <c r="J547" s="13" t="e">
        <f>IF(ISNUMBER(VLOOKUP(Fulltable[[#This Row],[Distance]], Predict[[#All],[Distance (km)]:[Time on current form]], 3, FALSE)), VLOOKUP(Fulltable[[#This Row],[Distance]], Predict[[#All],[Distance (km)]:[Time on current form]], 3, FALSE), NA())</f>
        <v>#N/A</v>
      </c>
    </row>
    <row r="548" spans="1:10" x14ac:dyDescent="0.25">
      <c r="A548" s="1">
        <v>5.46</v>
      </c>
      <c r="B548" s="2">
        <f>Fulltable[[#This Row],[Distance]]^2</f>
        <v>29.811599999999999</v>
      </c>
      <c r="C548">
        <f>Fulltable[[#This Row],[Distance]]^3</f>
        <v>162.77133599999999</v>
      </c>
      <c r="D548">
        <f>Fulltable[[#This Row],[Distance]]^4</f>
        <v>888.73149455999987</v>
      </c>
      <c r="E548">
        <f>Fulltable[[#This Row],[Distance]]^5</f>
        <v>4852.4739602975997</v>
      </c>
      <c r="F548" s="13" t="e">
        <f>IF(ISNUMBER(VLOOKUP(Fulltable[[#This Row],[Distance]], PBmetric[[Distance (km)]:[PB (hh:mm:ss)]], 6, FALSE)), VLOOKUP(Fulltable[[#This Row],[Distance]], PBmetric[[Distance (km)]:[PB (hh:mm:ss)]], 6, FALSE), NA())</f>
        <v>#N/A</v>
      </c>
      <c r="G548" s="13">
        <f ca="1">$Q$4+$P$4*Fulltable[[#This Row],[Distance]]+$O$4*Fulltable[[#This Row],[D^2]]+$N$4*Fulltable[[#This Row],[D^3]]</f>
        <v>1.6373791172401606E-2</v>
      </c>
      <c r="H548" s="13">
        <f ca="1">Fulltable[[#This Row],[Forecast]]*(1+AVERAGE(cform[faster (-ve) /
slower (+ve)]))</f>
        <v>1.695214329387576E-2</v>
      </c>
      <c r="I548" s="13" t="e">
        <f>IF(ISNUMBER(VLOOKUP(Fulltable[[#This Row],[Distance]], Predict[[#All],[Distance (km)]:[Time on current form]], 2, FALSE)), VLOOKUP(Fulltable[[#This Row],[Distance]], Predict[[#All],[Distance (km)]:[Time on current form]], 2, FALSE), NA())</f>
        <v>#N/A</v>
      </c>
      <c r="J548" s="13" t="e">
        <f>IF(ISNUMBER(VLOOKUP(Fulltable[[#This Row],[Distance]], Predict[[#All],[Distance (km)]:[Time on current form]], 3, FALSE)), VLOOKUP(Fulltable[[#This Row],[Distance]], Predict[[#All],[Distance (km)]:[Time on current form]], 3, FALSE), NA())</f>
        <v>#N/A</v>
      </c>
    </row>
    <row r="549" spans="1:10" x14ac:dyDescent="0.25">
      <c r="A549" s="1">
        <v>5.47</v>
      </c>
      <c r="B549" s="2">
        <f>Fulltable[[#This Row],[Distance]]^2</f>
        <v>29.920899999999996</v>
      </c>
      <c r="C549">
        <f>Fulltable[[#This Row],[Distance]]^3</f>
        <v>163.66732299999998</v>
      </c>
      <c r="D549">
        <f>Fulltable[[#This Row],[Distance]]^4</f>
        <v>895.26025680999976</v>
      </c>
      <c r="E549">
        <f>Fulltable[[#This Row],[Distance]]^5</f>
        <v>4897.0736047506989</v>
      </c>
      <c r="F549" s="13" t="e">
        <f>IF(ISNUMBER(VLOOKUP(Fulltable[[#This Row],[Distance]], PBmetric[[Distance (km)]:[PB (hh:mm:ss)]], 6, FALSE)), VLOOKUP(Fulltable[[#This Row],[Distance]], PBmetric[[Distance (km)]:[PB (hh:mm:ss)]], 6, FALSE), NA())</f>
        <v>#N/A</v>
      </c>
      <c r="G549" s="13">
        <f ca="1">$Q$4+$P$4*Fulltable[[#This Row],[Distance]]+$O$4*Fulltable[[#This Row],[D^2]]+$N$4*Fulltable[[#This Row],[D^3]]</f>
        <v>1.6404780808301295E-2</v>
      </c>
      <c r="H549" s="13">
        <f ca="1">Fulltable[[#This Row],[Forecast]]*(1+AVERAGE(cform[faster (-ve) /
slower (+ve)]))</f>
        <v>1.6984227540148673E-2</v>
      </c>
      <c r="I549" s="13" t="e">
        <f>IF(ISNUMBER(VLOOKUP(Fulltable[[#This Row],[Distance]], Predict[[#All],[Distance (km)]:[Time on current form]], 2, FALSE)), VLOOKUP(Fulltable[[#This Row],[Distance]], Predict[[#All],[Distance (km)]:[Time on current form]], 2, FALSE), NA())</f>
        <v>#N/A</v>
      </c>
      <c r="J549" s="13" t="e">
        <f>IF(ISNUMBER(VLOOKUP(Fulltable[[#This Row],[Distance]], Predict[[#All],[Distance (km)]:[Time on current form]], 3, FALSE)), VLOOKUP(Fulltable[[#This Row],[Distance]], Predict[[#All],[Distance (km)]:[Time on current form]], 3, FALSE), NA())</f>
        <v>#N/A</v>
      </c>
    </row>
    <row r="550" spans="1:10" x14ac:dyDescent="0.25">
      <c r="A550" s="1">
        <v>5.48</v>
      </c>
      <c r="B550" s="2">
        <f>Fulltable[[#This Row],[Distance]]^2</f>
        <v>30.030400000000004</v>
      </c>
      <c r="C550">
        <f>Fulltable[[#This Row],[Distance]]^3</f>
        <v>164.56659200000004</v>
      </c>
      <c r="D550">
        <f>Fulltable[[#This Row],[Distance]]^4</f>
        <v>901.82492416000025</v>
      </c>
      <c r="E550">
        <f>Fulltable[[#This Row],[Distance]]^5</f>
        <v>4942.000584396802</v>
      </c>
      <c r="F550" s="13" t="e">
        <f>IF(ISNUMBER(VLOOKUP(Fulltable[[#This Row],[Distance]], PBmetric[[Distance (km)]:[PB (hh:mm:ss)]], 6, FALSE)), VLOOKUP(Fulltable[[#This Row],[Distance]], PBmetric[[Distance (km)]:[PB (hh:mm:ss)]], 6, FALSE), NA())</f>
        <v>#N/A</v>
      </c>
      <c r="G550" s="13">
        <f ca="1">$Q$4+$P$4*Fulltable[[#This Row],[Distance]]+$O$4*Fulltable[[#This Row],[D^2]]+$N$4*Fulltable[[#This Row],[D^3]]</f>
        <v>1.6435774097724405E-2</v>
      </c>
      <c r="H550" s="13">
        <f ca="1">Fulltable[[#This Row],[Forecast]]*(1+AVERAGE(cform[faster (-ve) /
slower (+ve)]))</f>
        <v>1.7016315568994106E-2</v>
      </c>
      <c r="I550" s="13" t="e">
        <f>IF(ISNUMBER(VLOOKUP(Fulltable[[#This Row],[Distance]], Predict[[#All],[Distance (km)]:[Time on current form]], 2, FALSE)), VLOOKUP(Fulltable[[#This Row],[Distance]], Predict[[#All],[Distance (km)]:[Time on current form]], 2, FALSE), NA())</f>
        <v>#N/A</v>
      </c>
      <c r="J550" s="13" t="e">
        <f>IF(ISNUMBER(VLOOKUP(Fulltable[[#This Row],[Distance]], Predict[[#All],[Distance (km)]:[Time on current form]], 3, FALSE)), VLOOKUP(Fulltable[[#This Row],[Distance]], Predict[[#All],[Distance (km)]:[Time on current form]], 3, FALSE), NA())</f>
        <v>#N/A</v>
      </c>
    </row>
    <row r="551" spans="1:10" x14ac:dyDescent="0.25">
      <c r="A551" s="1">
        <v>5.49</v>
      </c>
      <c r="B551" s="2">
        <f>Fulltable[[#This Row],[Distance]]^2</f>
        <v>30.140100000000004</v>
      </c>
      <c r="C551">
        <f>Fulltable[[#This Row],[Distance]]^3</f>
        <v>165.46914900000002</v>
      </c>
      <c r="D551">
        <f>Fulltable[[#This Row],[Distance]]^4</f>
        <v>908.4256280100002</v>
      </c>
      <c r="E551">
        <f>Fulltable[[#This Row],[Distance]]^5</f>
        <v>4987.2566977749011</v>
      </c>
      <c r="F551" s="13" t="e">
        <f>IF(ISNUMBER(VLOOKUP(Fulltable[[#This Row],[Distance]], PBmetric[[Distance (km)]:[PB (hh:mm:ss)]], 6, FALSE)), VLOOKUP(Fulltable[[#This Row],[Distance]], PBmetric[[Distance (km)]:[PB (hh:mm:ss)]], 6, FALSE), NA())</f>
        <v>#N/A</v>
      </c>
      <c r="G551" s="13">
        <f ca="1">$Q$4+$P$4*Fulltable[[#This Row],[Distance]]+$O$4*Fulltable[[#This Row],[D^2]]+$N$4*Fulltable[[#This Row],[D^3]]</f>
        <v>1.6466771040635517E-2</v>
      </c>
      <c r="H551" s="13">
        <f ca="1">Fulltable[[#This Row],[Forecast]]*(1+AVERAGE(cform[faster (-ve) /
slower (+ve)]))</f>
        <v>1.7048407380375392E-2</v>
      </c>
      <c r="I551" s="13" t="e">
        <f>IF(ISNUMBER(VLOOKUP(Fulltable[[#This Row],[Distance]], Predict[[#All],[Distance (km)]:[Time on current form]], 2, FALSE)), VLOOKUP(Fulltable[[#This Row],[Distance]], Predict[[#All],[Distance (km)]:[Time on current form]], 2, FALSE), NA())</f>
        <v>#N/A</v>
      </c>
      <c r="J551" s="13" t="e">
        <f>IF(ISNUMBER(VLOOKUP(Fulltable[[#This Row],[Distance]], Predict[[#All],[Distance (km)]:[Time on current form]], 3, FALSE)), VLOOKUP(Fulltable[[#This Row],[Distance]], Predict[[#All],[Distance (km)]:[Time on current form]], 3, FALSE), NA())</f>
        <v>#N/A</v>
      </c>
    </row>
    <row r="552" spans="1:10" x14ac:dyDescent="0.25">
      <c r="A552" s="1">
        <v>5.5</v>
      </c>
      <c r="B552" s="2">
        <f>Fulltable[[#This Row],[Distance]]^2</f>
        <v>30.25</v>
      </c>
      <c r="C552">
        <f>Fulltable[[#This Row],[Distance]]^3</f>
        <v>166.375</v>
      </c>
      <c r="D552">
        <f>Fulltable[[#This Row],[Distance]]^4</f>
        <v>915.0625</v>
      </c>
      <c r="E552">
        <f>Fulltable[[#This Row],[Distance]]^5</f>
        <v>5032.84375</v>
      </c>
      <c r="F552" s="13" t="e">
        <f>IF(ISNUMBER(VLOOKUP(Fulltable[[#This Row],[Distance]], PBmetric[[Distance (km)]:[PB (hh:mm:ss)]], 6, FALSE)), VLOOKUP(Fulltable[[#This Row],[Distance]], PBmetric[[Distance (km)]:[PB (hh:mm:ss)]], 6, FALSE), NA())</f>
        <v>#N/A</v>
      </c>
      <c r="G552" s="13">
        <f ca="1">$Q$4+$P$4*Fulltable[[#This Row],[Distance]]+$O$4*Fulltable[[#This Row],[D^2]]+$N$4*Fulltable[[#This Row],[D^3]]</f>
        <v>1.6497771636999229E-2</v>
      </c>
      <c r="H552" s="13">
        <f ca="1">Fulltable[[#This Row],[Forecast]]*(1+AVERAGE(cform[faster (-ve) /
slower (+ve)]))</f>
        <v>1.7080502974255875E-2</v>
      </c>
      <c r="I552" s="13" t="e">
        <f>IF(ISNUMBER(VLOOKUP(Fulltable[[#This Row],[Distance]], Predict[[#All],[Distance (km)]:[Time on current form]], 2, FALSE)), VLOOKUP(Fulltable[[#This Row],[Distance]], Predict[[#All],[Distance (km)]:[Time on current form]], 2, FALSE), NA())</f>
        <v>#N/A</v>
      </c>
      <c r="J552" s="13" t="e">
        <f>IF(ISNUMBER(VLOOKUP(Fulltable[[#This Row],[Distance]], Predict[[#All],[Distance (km)]:[Time on current form]], 3, FALSE)), VLOOKUP(Fulltable[[#This Row],[Distance]], Predict[[#All],[Distance (km)]:[Time on current form]], 3, FALSE), NA())</f>
        <v>#N/A</v>
      </c>
    </row>
    <row r="553" spans="1:10" x14ac:dyDescent="0.25">
      <c r="A553" s="1">
        <v>5.51</v>
      </c>
      <c r="B553" s="2">
        <f>Fulltable[[#This Row],[Distance]]^2</f>
        <v>30.360099999999999</v>
      </c>
      <c r="C553">
        <f>Fulltable[[#This Row],[Distance]]^3</f>
        <v>167.28415099999998</v>
      </c>
      <c r="D553">
        <f>Fulltable[[#This Row],[Distance]]^4</f>
        <v>921.73567200999992</v>
      </c>
      <c r="E553">
        <f>Fulltable[[#This Row],[Distance]]^5</f>
        <v>5078.763552775099</v>
      </c>
      <c r="F553" s="13" t="e">
        <f>IF(ISNUMBER(VLOOKUP(Fulltable[[#This Row],[Distance]], PBmetric[[Distance (km)]:[PB (hh:mm:ss)]], 6, FALSE)), VLOOKUP(Fulltable[[#This Row],[Distance]], PBmetric[[Distance (km)]:[PB (hh:mm:ss)]], 6, FALSE), NA())</f>
        <v>#N/A</v>
      </c>
      <c r="G553" s="13">
        <f ca="1">$Q$4+$P$4*Fulltable[[#This Row],[Distance]]+$O$4*Fulltable[[#This Row],[D^2]]+$N$4*Fulltable[[#This Row],[D^3]]</f>
        <v>1.6528775886780141E-2</v>
      </c>
      <c r="H553" s="13">
        <f ca="1">Fulltable[[#This Row],[Forecast]]*(1+AVERAGE(cform[faster (-ve) /
slower (+ve)]))</f>
        <v>1.7112602350598909E-2</v>
      </c>
      <c r="I553" s="13" t="e">
        <f>IF(ISNUMBER(VLOOKUP(Fulltable[[#This Row],[Distance]], Predict[[#All],[Distance (km)]:[Time on current form]], 2, FALSE)), VLOOKUP(Fulltable[[#This Row],[Distance]], Predict[[#All],[Distance (km)]:[Time on current form]], 2, FALSE), NA())</f>
        <v>#N/A</v>
      </c>
      <c r="J553" s="13" t="e">
        <f>IF(ISNUMBER(VLOOKUP(Fulltable[[#This Row],[Distance]], Predict[[#All],[Distance (km)]:[Time on current form]], 3, FALSE)), VLOOKUP(Fulltable[[#This Row],[Distance]], Predict[[#All],[Distance (km)]:[Time on current form]], 3, FALSE), NA())</f>
        <v>#N/A</v>
      </c>
    </row>
    <row r="554" spans="1:10" x14ac:dyDescent="0.25">
      <c r="A554" s="1">
        <v>5.52</v>
      </c>
      <c r="B554" s="2">
        <f>Fulltable[[#This Row],[Distance]]^2</f>
        <v>30.470399999999994</v>
      </c>
      <c r="C554">
        <f>Fulltable[[#This Row],[Distance]]^3</f>
        <v>168.19660799999997</v>
      </c>
      <c r="D554">
        <f>Fulltable[[#This Row],[Distance]]^4</f>
        <v>928.44527615999971</v>
      </c>
      <c r="E554">
        <f>Fulltable[[#This Row],[Distance]]^5</f>
        <v>5125.0179244031979</v>
      </c>
      <c r="F554" s="13" t="e">
        <f>IF(ISNUMBER(VLOOKUP(Fulltable[[#This Row],[Distance]], PBmetric[[Distance (km)]:[PB (hh:mm:ss)]], 6, FALSE)), VLOOKUP(Fulltable[[#This Row],[Distance]], PBmetric[[Distance (km)]:[PB (hh:mm:ss)]], 6, FALSE), NA())</f>
        <v>#N/A</v>
      </c>
      <c r="G554" s="13">
        <f ca="1">$Q$4+$P$4*Fulltable[[#This Row],[Distance]]+$O$4*Fulltable[[#This Row],[D^2]]+$N$4*Fulltable[[#This Row],[D^3]]</f>
        <v>1.6559783789942849E-2</v>
      </c>
      <c r="H554" s="13">
        <f ca="1">Fulltable[[#This Row],[Forecast]]*(1+AVERAGE(cform[faster (-ve) /
slower (+ve)]))</f>
        <v>1.7144705509367832E-2</v>
      </c>
      <c r="I554" s="13" t="e">
        <f>IF(ISNUMBER(VLOOKUP(Fulltable[[#This Row],[Distance]], Predict[[#All],[Distance (km)]:[Time on current form]], 2, FALSE)), VLOOKUP(Fulltable[[#This Row],[Distance]], Predict[[#All],[Distance (km)]:[Time on current form]], 2, FALSE), NA())</f>
        <v>#N/A</v>
      </c>
      <c r="J554" s="13" t="e">
        <f>IF(ISNUMBER(VLOOKUP(Fulltable[[#This Row],[Distance]], Predict[[#All],[Distance (km)]:[Time on current form]], 3, FALSE)), VLOOKUP(Fulltable[[#This Row],[Distance]], Predict[[#All],[Distance (km)]:[Time on current form]], 3, FALSE), NA())</f>
        <v>#N/A</v>
      </c>
    </row>
    <row r="555" spans="1:10" x14ac:dyDescent="0.25">
      <c r="A555" s="1">
        <v>5.53</v>
      </c>
      <c r="B555" s="2">
        <f>Fulltable[[#This Row],[Distance]]^2</f>
        <v>30.580900000000003</v>
      </c>
      <c r="C555">
        <f>Fulltable[[#This Row],[Distance]]^3</f>
        <v>169.11237700000004</v>
      </c>
      <c r="D555">
        <f>Fulltable[[#This Row],[Distance]]^4</f>
        <v>935.19144481000023</v>
      </c>
      <c r="E555">
        <f>Fulltable[[#This Row],[Distance]]^5</f>
        <v>5171.6086897993018</v>
      </c>
      <c r="F555" s="13" t="e">
        <f>IF(ISNUMBER(VLOOKUP(Fulltable[[#This Row],[Distance]], PBmetric[[Distance (km)]:[PB (hh:mm:ss)]], 6, FALSE)), VLOOKUP(Fulltable[[#This Row],[Distance]], PBmetric[[Distance (km)]:[PB (hh:mm:ss)]], 6, FALSE), NA())</f>
        <v>#N/A</v>
      </c>
      <c r="G555" s="13">
        <f ca="1">$Q$4+$P$4*Fulltable[[#This Row],[Distance]]+$O$4*Fulltable[[#This Row],[D^2]]+$N$4*Fulltable[[#This Row],[D^3]]</f>
        <v>1.6590795346451952E-2</v>
      </c>
      <c r="H555" s="13">
        <f ca="1">Fulltable[[#This Row],[Forecast]]*(1+AVERAGE(cform[faster (-ve) /
slower (+ve)]))</f>
        <v>1.7176812450526002E-2</v>
      </c>
      <c r="I555" s="13" t="e">
        <f>IF(ISNUMBER(VLOOKUP(Fulltable[[#This Row],[Distance]], Predict[[#All],[Distance (km)]:[Time on current form]], 2, FALSE)), VLOOKUP(Fulltable[[#This Row],[Distance]], Predict[[#All],[Distance (km)]:[Time on current form]], 2, FALSE), NA())</f>
        <v>#N/A</v>
      </c>
      <c r="J555" s="13" t="e">
        <f>IF(ISNUMBER(VLOOKUP(Fulltable[[#This Row],[Distance]], Predict[[#All],[Distance (km)]:[Time on current form]], 3, FALSE)), VLOOKUP(Fulltable[[#This Row],[Distance]], Predict[[#All],[Distance (km)]:[Time on current form]], 3, FALSE), NA())</f>
        <v>#N/A</v>
      </c>
    </row>
    <row r="556" spans="1:10" x14ac:dyDescent="0.25">
      <c r="A556" s="1">
        <v>5.54</v>
      </c>
      <c r="B556" s="2">
        <f>Fulltable[[#This Row],[Distance]]^2</f>
        <v>30.691600000000001</v>
      </c>
      <c r="C556">
        <f>Fulltable[[#This Row],[Distance]]^3</f>
        <v>170.031464</v>
      </c>
      <c r="D556">
        <f>Fulltable[[#This Row],[Distance]]^4</f>
        <v>941.97431056000005</v>
      </c>
      <c r="E556">
        <f>Fulltable[[#This Row],[Distance]]^5</f>
        <v>5218.5376805024007</v>
      </c>
      <c r="F556" s="13" t="e">
        <f>IF(ISNUMBER(VLOOKUP(Fulltable[[#This Row],[Distance]], PBmetric[[Distance (km)]:[PB (hh:mm:ss)]], 6, FALSE)), VLOOKUP(Fulltable[[#This Row],[Distance]], PBmetric[[Distance (km)]:[PB (hh:mm:ss)]], 6, FALSE), NA())</f>
        <v>#N/A</v>
      </c>
      <c r="G556" s="13">
        <f ca="1">$Q$4+$P$4*Fulltable[[#This Row],[Distance]]+$O$4*Fulltable[[#This Row],[D^2]]+$N$4*Fulltable[[#This Row],[D^3]]</f>
        <v>1.6621810556272043E-2</v>
      </c>
      <c r="H556" s="13">
        <f ca="1">Fulltable[[#This Row],[Forecast]]*(1+AVERAGE(cform[faster (-ve) /
slower (+ve)]))</f>
        <v>1.7208923174036755E-2</v>
      </c>
      <c r="I556" s="13" t="e">
        <f>IF(ISNUMBER(VLOOKUP(Fulltable[[#This Row],[Distance]], Predict[[#All],[Distance (km)]:[Time on current form]], 2, FALSE)), VLOOKUP(Fulltable[[#This Row],[Distance]], Predict[[#All],[Distance (km)]:[Time on current form]], 2, FALSE), NA())</f>
        <v>#N/A</v>
      </c>
      <c r="J556" s="13" t="e">
        <f>IF(ISNUMBER(VLOOKUP(Fulltable[[#This Row],[Distance]], Predict[[#All],[Distance (km)]:[Time on current form]], 3, FALSE)), VLOOKUP(Fulltable[[#This Row],[Distance]], Predict[[#All],[Distance (km)]:[Time on current form]], 3, FALSE), NA())</f>
        <v>#N/A</v>
      </c>
    </row>
    <row r="557" spans="1:10" x14ac:dyDescent="0.25">
      <c r="A557" s="1">
        <v>5.55</v>
      </c>
      <c r="B557" s="2">
        <f>Fulltable[[#This Row],[Distance]]^2</f>
        <v>30.802499999999998</v>
      </c>
      <c r="C557">
        <f>Fulltable[[#This Row],[Distance]]^3</f>
        <v>170.95387499999998</v>
      </c>
      <c r="D557">
        <f>Fulltable[[#This Row],[Distance]]^4</f>
        <v>948.79400624999994</v>
      </c>
      <c r="E557">
        <f>Fulltable[[#This Row],[Distance]]^5</f>
        <v>5265.8067346874996</v>
      </c>
      <c r="F557" s="13" t="e">
        <f>IF(ISNUMBER(VLOOKUP(Fulltable[[#This Row],[Distance]], PBmetric[[Distance (km)]:[PB (hh:mm:ss)]], 6, FALSE)), VLOOKUP(Fulltable[[#This Row],[Distance]], PBmetric[[Distance (km)]:[PB (hh:mm:ss)]], 6, FALSE), NA())</f>
        <v>#N/A</v>
      </c>
      <c r="G557" s="13">
        <f ca="1">$Q$4+$P$4*Fulltable[[#This Row],[Distance]]+$O$4*Fulltable[[#This Row],[D^2]]+$N$4*Fulltable[[#This Row],[D^3]]</f>
        <v>1.6652829419367726E-2</v>
      </c>
      <c r="H557" s="13">
        <f ca="1">Fulltable[[#This Row],[Forecast]]*(1+AVERAGE(cform[faster (-ve) /
slower (+ve)]))</f>
        <v>1.7241037679863448E-2</v>
      </c>
      <c r="I557" s="13" t="e">
        <f>IF(ISNUMBER(VLOOKUP(Fulltable[[#This Row],[Distance]], Predict[[#All],[Distance (km)]:[Time on current form]], 2, FALSE)), VLOOKUP(Fulltable[[#This Row],[Distance]], Predict[[#All],[Distance (km)]:[Time on current form]], 2, FALSE), NA())</f>
        <v>#N/A</v>
      </c>
      <c r="J557" s="13" t="e">
        <f>IF(ISNUMBER(VLOOKUP(Fulltable[[#This Row],[Distance]], Predict[[#All],[Distance (km)]:[Time on current form]], 3, FALSE)), VLOOKUP(Fulltable[[#This Row],[Distance]], Predict[[#All],[Distance (km)]:[Time on current form]], 3, FALSE), NA())</f>
        <v>#N/A</v>
      </c>
    </row>
    <row r="558" spans="1:10" x14ac:dyDescent="0.25">
      <c r="A558" s="1">
        <v>5.56</v>
      </c>
      <c r="B558" s="2">
        <f>Fulltable[[#This Row],[Distance]]^2</f>
        <v>30.913599999999995</v>
      </c>
      <c r="C558">
        <f>Fulltable[[#This Row],[Distance]]^3</f>
        <v>171.87961599999997</v>
      </c>
      <c r="D558">
        <f>Fulltable[[#This Row],[Distance]]^4</f>
        <v>955.65066495999974</v>
      </c>
      <c r="E558">
        <f>Fulltable[[#This Row],[Distance]]^5</f>
        <v>5313.4176971775978</v>
      </c>
      <c r="F558" s="13" t="e">
        <f>IF(ISNUMBER(VLOOKUP(Fulltable[[#This Row],[Distance]], PBmetric[[Distance (km)]:[PB (hh:mm:ss)]], 6, FALSE)), VLOOKUP(Fulltable[[#This Row],[Distance]], PBmetric[[Distance (km)]:[PB (hh:mm:ss)]], 6, FALSE), NA())</f>
        <v>#N/A</v>
      </c>
      <c r="G558" s="13">
        <f ca="1">$Q$4+$P$4*Fulltable[[#This Row],[Distance]]+$O$4*Fulltable[[#This Row],[D^2]]+$N$4*Fulltable[[#This Row],[D^3]]</f>
        <v>1.6683851935703587E-2</v>
      </c>
      <c r="H558" s="13">
        <f ca="1">Fulltable[[#This Row],[Forecast]]*(1+AVERAGE(cform[faster (-ve) /
slower (+ve)]))</f>
        <v>1.7273155967969415E-2</v>
      </c>
      <c r="I558" s="13" t="e">
        <f>IF(ISNUMBER(VLOOKUP(Fulltable[[#This Row],[Distance]], Predict[[#All],[Distance (km)]:[Time on current form]], 2, FALSE)), VLOOKUP(Fulltable[[#This Row],[Distance]], Predict[[#All],[Distance (km)]:[Time on current form]], 2, FALSE), NA())</f>
        <v>#N/A</v>
      </c>
      <c r="J558" s="13" t="e">
        <f>IF(ISNUMBER(VLOOKUP(Fulltable[[#This Row],[Distance]], Predict[[#All],[Distance (km)]:[Time on current form]], 3, FALSE)), VLOOKUP(Fulltable[[#This Row],[Distance]], Predict[[#All],[Distance (km)]:[Time on current form]], 3, FALSE), NA())</f>
        <v>#N/A</v>
      </c>
    </row>
    <row r="559" spans="1:10" x14ac:dyDescent="0.25">
      <c r="A559" s="1">
        <v>5.57</v>
      </c>
      <c r="B559" s="2">
        <f>Fulltable[[#This Row],[Distance]]^2</f>
        <v>31.024900000000002</v>
      </c>
      <c r="C559">
        <f>Fulltable[[#This Row],[Distance]]^3</f>
        <v>172.80869300000003</v>
      </c>
      <c r="D559">
        <f>Fulltable[[#This Row],[Distance]]^4</f>
        <v>962.54442001000018</v>
      </c>
      <c r="E559">
        <f>Fulltable[[#This Row],[Distance]]^5</f>
        <v>5361.3724194557017</v>
      </c>
      <c r="F559" s="13" t="e">
        <f>IF(ISNUMBER(VLOOKUP(Fulltable[[#This Row],[Distance]], PBmetric[[Distance (km)]:[PB (hh:mm:ss)]], 6, FALSE)), VLOOKUP(Fulltable[[#This Row],[Distance]], PBmetric[[Distance (km)]:[PB (hh:mm:ss)]], 6, FALSE), NA())</f>
        <v>#N/A</v>
      </c>
      <c r="G559" s="13">
        <f ca="1">$Q$4+$P$4*Fulltable[[#This Row],[Distance]]+$O$4*Fulltable[[#This Row],[D^2]]+$N$4*Fulltable[[#This Row],[D^3]]</f>
        <v>1.6714878105244226E-2</v>
      </c>
      <c r="H559" s="13">
        <f ca="1">Fulltable[[#This Row],[Forecast]]*(1+AVERAGE(cform[faster (-ve) /
slower (+ve)]))</f>
        <v>1.7305278038318002E-2</v>
      </c>
      <c r="I559" s="13" t="e">
        <f>IF(ISNUMBER(VLOOKUP(Fulltable[[#This Row],[Distance]], Predict[[#All],[Distance (km)]:[Time on current form]], 2, FALSE)), VLOOKUP(Fulltable[[#This Row],[Distance]], Predict[[#All],[Distance (km)]:[Time on current form]], 2, FALSE), NA())</f>
        <v>#N/A</v>
      </c>
      <c r="J559" s="13" t="e">
        <f>IF(ISNUMBER(VLOOKUP(Fulltable[[#This Row],[Distance]], Predict[[#All],[Distance (km)]:[Time on current form]], 3, FALSE)), VLOOKUP(Fulltable[[#This Row],[Distance]], Predict[[#All],[Distance (km)]:[Time on current form]], 3, FALSE), NA())</f>
        <v>#N/A</v>
      </c>
    </row>
    <row r="560" spans="1:10" x14ac:dyDescent="0.25">
      <c r="A560" s="1">
        <v>5.58</v>
      </c>
      <c r="B560" s="2">
        <f>Fulltable[[#This Row],[Distance]]^2</f>
        <v>31.136400000000002</v>
      </c>
      <c r="C560">
        <f>Fulltable[[#This Row],[Distance]]^3</f>
        <v>173.74111200000002</v>
      </c>
      <c r="D560">
        <f>Fulltable[[#This Row],[Distance]]^4</f>
        <v>969.47540496000011</v>
      </c>
      <c r="E560">
        <f>Fulltable[[#This Row],[Distance]]^5</f>
        <v>5409.6727596768005</v>
      </c>
      <c r="F560" s="13" t="e">
        <f>IF(ISNUMBER(VLOOKUP(Fulltable[[#This Row],[Distance]], PBmetric[[Distance (km)]:[PB (hh:mm:ss)]], 6, FALSE)), VLOOKUP(Fulltable[[#This Row],[Distance]], PBmetric[[Distance (km)]:[PB (hh:mm:ss)]], 6, FALSE), NA())</f>
        <v>#N/A</v>
      </c>
      <c r="G560" s="13">
        <f ca="1">$Q$4+$P$4*Fulltable[[#This Row],[Distance]]+$O$4*Fulltable[[#This Row],[D^2]]+$N$4*Fulltable[[#This Row],[D^3]]</f>
        <v>1.6745907927954246E-2</v>
      </c>
      <c r="H560" s="13">
        <f ca="1">Fulltable[[#This Row],[Forecast]]*(1+AVERAGE(cform[faster (-ve) /
slower (+ve)]))</f>
        <v>1.7337403890872568E-2</v>
      </c>
      <c r="I560" s="13" t="e">
        <f>IF(ISNUMBER(VLOOKUP(Fulltable[[#This Row],[Distance]], Predict[[#All],[Distance (km)]:[Time on current form]], 2, FALSE)), VLOOKUP(Fulltable[[#This Row],[Distance]], Predict[[#All],[Distance (km)]:[Time on current form]], 2, FALSE), NA())</f>
        <v>#N/A</v>
      </c>
      <c r="J560" s="13" t="e">
        <f>IF(ISNUMBER(VLOOKUP(Fulltable[[#This Row],[Distance]], Predict[[#All],[Distance (km)]:[Time on current form]], 3, FALSE)), VLOOKUP(Fulltable[[#This Row],[Distance]], Predict[[#All],[Distance (km)]:[Time on current form]], 3, FALSE), NA())</f>
        <v>#N/A</v>
      </c>
    </row>
    <row r="561" spans="1:10" x14ac:dyDescent="0.25">
      <c r="A561" s="1">
        <v>5.59</v>
      </c>
      <c r="B561" s="2">
        <f>Fulltable[[#This Row],[Distance]]^2</f>
        <v>31.248099999999997</v>
      </c>
      <c r="C561">
        <f>Fulltable[[#This Row],[Distance]]^3</f>
        <v>174.67687899999999</v>
      </c>
      <c r="D561">
        <f>Fulltable[[#This Row],[Distance]]^4</f>
        <v>976.44375360999982</v>
      </c>
      <c r="E561">
        <f>Fulltable[[#This Row],[Distance]]^5</f>
        <v>5458.3205826798985</v>
      </c>
      <c r="F561" s="13" t="e">
        <f>IF(ISNUMBER(VLOOKUP(Fulltable[[#This Row],[Distance]], PBmetric[[Distance (km)]:[PB (hh:mm:ss)]], 6, FALSE)), VLOOKUP(Fulltable[[#This Row],[Distance]], PBmetric[[Distance (km)]:[PB (hh:mm:ss)]], 6, FALSE), NA())</f>
        <v>#N/A</v>
      </c>
      <c r="G561" s="13">
        <f ca="1">$Q$4+$P$4*Fulltable[[#This Row],[Distance]]+$O$4*Fulltable[[#This Row],[D^2]]+$N$4*Fulltable[[#This Row],[D^3]]</f>
        <v>1.6776941403798238E-2</v>
      </c>
      <c r="H561" s="13">
        <f ca="1">Fulltable[[#This Row],[Forecast]]*(1+AVERAGE(cform[faster (-ve) /
slower (+ve)]))</f>
        <v>1.7369533525596451E-2</v>
      </c>
      <c r="I561" s="13" t="e">
        <f>IF(ISNUMBER(VLOOKUP(Fulltable[[#This Row],[Distance]], Predict[[#All],[Distance (km)]:[Time on current form]], 2, FALSE)), VLOOKUP(Fulltable[[#This Row],[Distance]], Predict[[#All],[Distance (km)]:[Time on current form]], 2, FALSE), NA())</f>
        <v>#N/A</v>
      </c>
      <c r="J561" s="13" t="e">
        <f>IF(ISNUMBER(VLOOKUP(Fulltable[[#This Row],[Distance]], Predict[[#All],[Distance (km)]:[Time on current form]], 3, FALSE)), VLOOKUP(Fulltable[[#This Row],[Distance]], Predict[[#All],[Distance (km)]:[Time on current form]], 3, FALSE), NA())</f>
        <v>#N/A</v>
      </c>
    </row>
    <row r="562" spans="1:10" x14ac:dyDescent="0.25">
      <c r="A562" s="1">
        <v>5.6</v>
      </c>
      <c r="B562" s="2">
        <f>Fulltable[[#This Row],[Distance]]^2</f>
        <v>31.359999999999996</v>
      </c>
      <c r="C562">
        <f>Fulltable[[#This Row],[Distance]]^3</f>
        <v>175.61599999999996</v>
      </c>
      <c r="D562">
        <f>Fulltable[[#This Row],[Distance]]^4</f>
        <v>983.44959999999969</v>
      </c>
      <c r="E562">
        <f>Fulltable[[#This Row],[Distance]]^5</f>
        <v>5507.3177599999981</v>
      </c>
      <c r="F562" s="13" t="e">
        <f>IF(ISNUMBER(VLOOKUP(Fulltable[[#This Row],[Distance]], PBmetric[[Distance (km)]:[PB (hh:mm:ss)]], 6, FALSE)), VLOOKUP(Fulltable[[#This Row],[Distance]], PBmetric[[Distance (km)]:[PB (hh:mm:ss)]], 6, FALSE), NA())</f>
        <v>#N/A</v>
      </c>
      <c r="G562" s="13">
        <f ca="1">$Q$4+$P$4*Fulltable[[#This Row],[Distance]]+$O$4*Fulltable[[#This Row],[D^2]]+$N$4*Fulltable[[#This Row],[D^3]]</f>
        <v>1.6807978532740797E-2</v>
      </c>
      <c r="H562" s="13">
        <f ca="1">Fulltable[[#This Row],[Forecast]]*(1+AVERAGE(cform[faster (-ve) /
slower (+ve)]))</f>
        <v>1.7401666942452994E-2</v>
      </c>
      <c r="I562" s="13" t="e">
        <f>IF(ISNUMBER(VLOOKUP(Fulltable[[#This Row],[Distance]], Predict[[#All],[Distance (km)]:[Time on current form]], 2, FALSE)), VLOOKUP(Fulltable[[#This Row],[Distance]], Predict[[#All],[Distance (km)]:[Time on current form]], 2, FALSE), NA())</f>
        <v>#N/A</v>
      </c>
      <c r="J562" s="13" t="e">
        <f>IF(ISNUMBER(VLOOKUP(Fulltable[[#This Row],[Distance]], Predict[[#All],[Distance (km)]:[Time on current form]], 3, FALSE)), VLOOKUP(Fulltable[[#This Row],[Distance]], Predict[[#All],[Distance (km)]:[Time on current form]], 3, FALSE), NA())</f>
        <v>#N/A</v>
      </c>
    </row>
    <row r="563" spans="1:10" x14ac:dyDescent="0.25">
      <c r="A563" s="1">
        <v>5.61</v>
      </c>
      <c r="B563" s="2">
        <f>Fulltable[[#This Row],[Distance]]^2</f>
        <v>31.472100000000005</v>
      </c>
      <c r="C563">
        <f>Fulltable[[#This Row],[Distance]]^3</f>
        <v>176.55848100000003</v>
      </c>
      <c r="D563">
        <f>Fulltable[[#This Row],[Distance]]^4</f>
        <v>990.49307841000029</v>
      </c>
      <c r="E563">
        <f>Fulltable[[#This Row],[Distance]]^5</f>
        <v>5556.6661698801017</v>
      </c>
      <c r="F563" s="13" t="e">
        <f>IF(ISNUMBER(VLOOKUP(Fulltable[[#This Row],[Distance]], PBmetric[[Distance (km)]:[PB (hh:mm:ss)]], 6, FALSE)), VLOOKUP(Fulltable[[#This Row],[Distance]], PBmetric[[Distance (km)]:[PB (hh:mm:ss)]], 6, FALSE), NA())</f>
        <v>#N/A</v>
      </c>
      <c r="G563" s="13">
        <f ca="1">$Q$4+$P$4*Fulltable[[#This Row],[Distance]]+$O$4*Fulltable[[#This Row],[D^2]]+$N$4*Fulltable[[#This Row],[D^3]]</f>
        <v>1.6839019314746528E-2</v>
      </c>
      <c r="H563" s="13">
        <f ca="1">Fulltable[[#This Row],[Forecast]]*(1+AVERAGE(cform[faster (-ve) /
slower (+ve)]))</f>
        <v>1.7433804141405551E-2</v>
      </c>
      <c r="I563" s="13" t="e">
        <f>IF(ISNUMBER(VLOOKUP(Fulltable[[#This Row],[Distance]], Predict[[#All],[Distance (km)]:[Time on current form]], 2, FALSE)), VLOOKUP(Fulltable[[#This Row],[Distance]], Predict[[#All],[Distance (km)]:[Time on current form]], 2, FALSE), NA())</f>
        <v>#N/A</v>
      </c>
      <c r="J563" s="13" t="e">
        <f>IF(ISNUMBER(VLOOKUP(Fulltable[[#This Row],[Distance]], Predict[[#All],[Distance (km)]:[Time on current form]], 3, FALSE)), VLOOKUP(Fulltable[[#This Row],[Distance]], Predict[[#All],[Distance (km)]:[Time on current form]], 3, FALSE), NA())</f>
        <v>#N/A</v>
      </c>
    </row>
    <row r="564" spans="1:10" x14ac:dyDescent="0.25">
      <c r="A564" s="1">
        <v>5.62</v>
      </c>
      <c r="B564" s="2">
        <f>Fulltable[[#This Row],[Distance]]^2</f>
        <v>31.584400000000002</v>
      </c>
      <c r="C564">
        <f>Fulltable[[#This Row],[Distance]]^3</f>
        <v>177.50432800000002</v>
      </c>
      <c r="D564">
        <f>Fulltable[[#This Row],[Distance]]^4</f>
        <v>997.57432336000011</v>
      </c>
      <c r="E564">
        <f>Fulltable[[#This Row],[Distance]]^5</f>
        <v>5606.3676972832009</v>
      </c>
      <c r="F564" s="13" t="e">
        <f>IF(ISNUMBER(VLOOKUP(Fulltable[[#This Row],[Distance]], PBmetric[[Distance (km)]:[PB (hh:mm:ss)]], 6, FALSE)), VLOOKUP(Fulltable[[#This Row],[Distance]], PBmetric[[Distance (km)]:[PB (hh:mm:ss)]], 6, FALSE), NA())</f>
        <v>#N/A</v>
      </c>
      <c r="G564" s="13">
        <f ca="1">$Q$4+$P$4*Fulltable[[#This Row],[Distance]]+$O$4*Fulltable[[#This Row],[D^2]]+$N$4*Fulltable[[#This Row],[D^3]]</f>
        <v>1.6870063749780017E-2</v>
      </c>
      <c r="H564" s="13">
        <f ca="1">Fulltable[[#This Row],[Forecast]]*(1+AVERAGE(cform[faster (-ve) /
slower (+ve)]))</f>
        <v>1.7465945122417458E-2</v>
      </c>
      <c r="I564" s="13" t="e">
        <f>IF(ISNUMBER(VLOOKUP(Fulltable[[#This Row],[Distance]], Predict[[#All],[Distance (km)]:[Time on current form]], 2, FALSE)), VLOOKUP(Fulltable[[#This Row],[Distance]], Predict[[#All],[Distance (km)]:[Time on current form]], 2, FALSE), NA())</f>
        <v>#N/A</v>
      </c>
      <c r="J564" s="13" t="e">
        <f>IF(ISNUMBER(VLOOKUP(Fulltable[[#This Row],[Distance]], Predict[[#All],[Distance (km)]:[Time on current form]], 3, FALSE)), VLOOKUP(Fulltable[[#This Row],[Distance]], Predict[[#All],[Distance (km)]:[Time on current form]], 3, FALSE), NA())</f>
        <v>#N/A</v>
      </c>
    </row>
    <row r="565" spans="1:10" x14ac:dyDescent="0.25">
      <c r="A565" s="1">
        <v>5.63</v>
      </c>
      <c r="B565" s="2">
        <f>Fulltable[[#This Row],[Distance]]^2</f>
        <v>31.696899999999999</v>
      </c>
      <c r="C565">
        <f>Fulltable[[#This Row],[Distance]]^3</f>
        <v>178.45354699999999</v>
      </c>
      <c r="D565">
        <f>Fulltable[[#This Row],[Distance]]^4</f>
        <v>1004.69346961</v>
      </c>
      <c r="E565">
        <f>Fulltable[[#This Row],[Distance]]^5</f>
        <v>5656.4242339042994</v>
      </c>
      <c r="F565" s="13" t="e">
        <f>IF(ISNUMBER(VLOOKUP(Fulltable[[#This Row],[Distance]], PBmetric[[Distance (km)]:[PB (hh:mm:ss)]], 6, FALSE)), VLOOKUP(Fulltable[[#This Row],[Distance]], PBmetric[[Distance (km)]:[PB (hh:mm:ss)]], 6, FALSE), NA())</f>
        <v>#N/A</v>
      </c>
      <c r="G565" s="13">
        <f ca="1">$Q$4+$P$4*Fulltable[[#This Row],[Distance]]+$O$4*Fulltable[[#This Row],[D^2]]+$N$4*Fulltable[[#This Row],[D^3]]</f>
        <v>1.6901111837805866E-2</v>
      </c>
      <c r="H565" s="13">
        <f ca="1">Fulltable[[#This Row],[Forecast]]*(1+AVERAGE(cform[faster (-ve) /
slower (+ve)]))</f>
        <v>1.7498089885452071E-2</v>
      </c>
      <c r="I565" s="13" t="e">
        <f>IF(ISNUMBER(VLOOKUP(Fulltable[[#This Row],[Distance]], Predict[[#All],[Distance (km)]:[Time on current form]], 2, FALSE)), VLOOKUP(Fulltable[[#This Row],[Distance]], Predict[[#All],[Distance (km)]:[Time on current form]], 2, FALSE), NA())</f>
        <v>#N/A</v>
      </c>
      <c r="J565" s="13" t="e">
        <f>IF(ISNUMBER(VLOOKUP(Fulltable[[#This Row],[Distance]], Predict[[#All],[Distance (km)]:[Time on current form]], 3, FALSE)), VLOOKUP(Fulltable[[#This Row],[Distance]], Predict[[#All],[Distance (km)]:[Time on current form]], 3, FALSE), NA())</f>
        <v>#N/A</v>
      </c>
    </row>
    <row r="566" spans="1:10" x14ac:dyDescent="0.25">
      <c r="A566" s="1">
        <v>5.64</v>
      </c>
      <c r="B566" s="2">
        <f>Fulltable[[#This Row],[Distance]]^2</f>
        <v>31.809599999999996</v>
      </c>
      <c r="C566">
        <f>Fulltable[[#This Row],[Distance]]^3</f>
        <v>179.40614399999995</v>
      </c>
      <c r="D566">
        <f>Fulltable[[#This Row],[Distance]]^4</f>
        <v>1011.8506521599998</v>
      </c>
      <c r="E566">
        <f>Fulltable[[#This Row],[Distance]]^5</f>
        <v>5706.8376781823981</v>
      </c>
      <c r="F566" s="13" t="e">
        <f>IF(ISNUMBER(VLOOKUP(Fulltable[[#This Row],[Distance]], PBmetric[[Distance (km)]:[PB (hh:mm:ss)]], 6, FALSE)), VLOOKUP(Fulltable[[#This Row],[Distance]], PBmetric[[Distance (km)]:[PB (hh:mm:ss)]], 6, FALSE), NA())</f>
        <v>#N/A</v>
      </c>
      <c r="G566" s="13">
        <f ca="1">$Q$4+$P$4*Fulltable[[#This Row],[Distance]]+$O$4*Fulltable[[#This Row],[D^2]]+$N$4*Fulltable[[#This Row],[D^3]]</f>
        <v>1.6932163578788673E-2</v>
      </c>
      <c r="H566" s="13">
        <f ca="1">Fulltable[[#This Row],[Forecast]]*(1+AVERAGE(cform[faster (-ve) /
slower (+ve)]))</f>
        <v>1.7530238430472734E-2</v>
      </c>
      <c r="I566" s="13" t="e">
        <f>IF(ISNUMBER(VLOOKUP(Fulltable[[#This Row],[Distance]], Predict[[#All],[Distance (km)]:[Time on current form]], 2, FALSE)), VLOOKUP(Fulltable[[#This Row],[Distance]], Predict[[#All],[Distance (km)]:[Time on current form]], 2, FALSE), NA())</f>
        <v>#N/A</v>
      </c>
      <c r="J566" s="13" t="e">
        <f>IF(ISNUMBER(VLOOKUP(Fulltable[[#This Row],[Distance]], Predict[[#All],[Distance (km)]:[Time on current form]], 3, FALSE)), VLOOKUP(Fulltable[[#This Row],[Distance]], Predict[[#All],[Distance (km)]:[Time on current form]], 3, FALSE), NA())</f>
        <v>#N/A</v>
      </c>
    </row>
    <row r="567" spans="1:10" x14ac:dyDescent="0.25">
      <c r="A567" s="1">
        <v>5.65</v>
      </c>
      <c r="B567" s="2">
        <f>Fulltable[[#This Row],[Distance]]^2</f>
        <v>31.922500000000003</v>
      </c>
      <c r="C567">
        <f>Fulltable[[#This Row],[Distance]]^3</f>
        <v>180.36212500000002</v>
      </c>
      <c r="D567">
        <f>Fulltable[[#This Row],[Distance]]^4</f>
        <v>1019.0460062500002</v>
      </c>
      <c r="E567">
        <f>Fulltable[[#This Row],[Distance]]^5</f>
        <v>5757.6099353125019</v>
      </c>
      <c r="F567" s="13" t="e">
        <f>IF(ISNUMBER(VLOOKUP(Fulltable[[#This Row],[Distance]], PBmetric[[Distance (km)]:[PB (hh:mm:ss)]], 6, FALSE)), VLOOKUP(Fulltable[[#This Row],[Distance]], PBmetric[[Distance (km)]:[PB (hh:mm:ss)]], 6, FALSE), NA())</f>
        <v>#N/A</v>
      </c>
      <c r="G567" s="13">
        <f ca="1">$Q$4+$P$4*Fulltable[[#This Row],[Distance]]+$O$4*Fulltable[[#This Row],[D^2]]+$N$4*Fulltable[[#This Row],[D^3]]</f>
        <v>1.6963218972693039E-2</v>
      </c>
      <c r="H567" s="13">
        <f ca="1">Fulltable[[#This Row],[Forecast]]*(1+AVERAGE(cform[faster (-ve) /
slower (+ve)]))</f>
        <v>1.7562390757442793E-2</v>
      </c>
      <c r="I567" s="13" t="e">
        <f>IF(ISNUMBER(VLOOKUP(Fulltable[[#This Row],[Distance]], Predict[[#All],[Distance (km)]:[Time on current form]], 2, FALSE)), VLOOKUP(Fulltable[[#This Row],[Distance]], Predict[[#All],[Distance (km)]:[Time on current form]], 2, FALSE), NA())</f>
        <v>#N/A</v>
      </c>
      <c r="J567" s="13" t="e">
        <f>IF(ISNUMBER(VLOOKUP(Fulltable[[#This Row],[Distance]], Predict[[#All],[Distance (km)]:[Time on current form]], 3, FALSE)), VLOOKUP(Fulltable[[#This Row],[Distance]], Predict[[#All],[Distance (km)]:[Time on current form]], 3, FALSE), NA())</f>
        <v>#N/A</v>
      </c>
    </row>
    <row r="568" spans="1:10" x14ac:dyDescent="0.25">
      <c r="A568" s="1">
        <v>5.66</v>
      </c>
      <c r="B568" s="2">
        <f>Fulltable[[#This Row],[Distance]]^2</f>
        <v>32.035600000000002</v>
      </c>
      <c r="C568">
        <f>Fulltable[[#This Row],[Distance]]^3</f>
        <v>181.32149600000002</v>
      </c>
      <c r="D568">
        <f>Fulltable[[#This Row],[Distance]]^4</f>
        <v>1026.2796673600001</v>
      </c>
      <c r="E568">
        <f>Fulltable[[#This Row],[Distance]]^5</f>
        <v>5808.7429172576003</v>
      </c>
      <c r="F568" s="13" t="e">
        <f>IF(ISNUMBER(VLOOKUP(Fulltable[[#This Row],[Distance]], PBmetric[[Distance (km)]:[PB (hh:mm:ss)]], 6, FALSE)), VLOOKUP(Fulltable[[#This Row],[Distance]], PBmetric[[Distance (km)]:[PB (hh:mm:ss)]], 6, FALSE), NA())</f>
        <v>#N/A</v>
      </c>
      <c r="G568" s="13">
        <f ca="1">$Q$4+$P$4*Fulltable[[#This Row],[Distance]]+$O$4*Fulltable[[#This Row],[D^2]]+$N$4*Fulltable[[#This Row],[D^3]]</f>
        <v>1.6994278019483548E-2</v>
      </c>
      <c r="H568" s="13">
        <f ca="1">Fulltable[[#This Row],[Forecast]]*(1+AVERAGE(cform[faster (-ve) /
slower (+ve)]))</f>
        <v>1.759454686632559E-2</v>
      </c>
      <c r="I568" s="13" t="e">
        <f>IF(ISNUMBER(VLOOKUP(Fulltable[[#This Row],[Distance]], Predict[[#All],[Distance (km)]:[Time on current form]], 2, FALSE)), VLOOKUP(Fulltable[[#This Row],[Distance]], Predict[[#All],[Distance (km)]:[Time on current form]], 2, FALSE), NA())</f>
        <v>#N/A</v>
      </c>
      <c r="J568" s="13" t="e">
        <f>IF(ISNUMBER(VLOOKUP(Fulltable[[#This Row],[Distance]], Predict[[#All],[Distance (km)]:[Time on current form]], 3, FALSE)), VLOOKUP(Fulltable[[#This Row],[Distance]], Predict[[#All],[Distance (km)]:[Time on current form]], 3, FALSE), NA())</f>
        <v>#N/A</v>
      </c>
    </row>
    <row r="569" spans="1:10" x14ac:dyDescent="0.25">
      <c r="A569" s="1">
        <v>5.67</v>
      </c>
      <c r="B569" s="2">
        <f>Fulltable[[#This Row],[Distance]]^2</f>
        <v>32.148899999999998</v>
      </c>
      <c r="C569">
        <f>Fulltable[[#This Row],[Distance]]^3</f>
        <v>182.28426299999998</v>
      </c>
      <c r="D569">
        <f>Fulltable[[#This Row],[Distance]]^4</f>
        <v>1033.5517712099997</v>
      </c>
      <c r="E569">
        <f>Fulltable[[#This Row],[Distance]]^5</f>
        <v>5860.2385427606987</v>
      </c>
      <c r="F569" s="13" t="e">
        <f>IF(ISNUMBER(VLOOKUP(Fulltable[[#This Row],[Distance]], PBmetric[[Distance (km)]:[PB (hh:mm:ss)]], 6, FALSE)), VLOOKUP(Fulltable[[#This Row],[Distance]], PBmetric[[Distance (km)]:[PB (hh:mm:ss)]], 6, FALSE), NA())</f>
        <v>#N/A</v>
      </c>
      <c r="G569" s="13">
        <f ca="1">$Q$4+$P$4*Fulltable[[#This Row],[Distance]]+$O$4*Fulltable[[#This Row],[D^2]]+$N$4*Fulltable[[#This Row],[D^3]]</f>
        <v>1.7025340719124805E-2</v>
      </c>
      <c r="H569" s="13">
        <f ca="1">Fulltable[[#This Row],[Forecast]]*(1+AVERAGE(cform[faster (-ve) /
slower (+ve)]))</f>
        <v>1.7626706757084474E-2</v>
      </c>
      <c r="I569" s="13" t="e">
        <f>IF(ISNUMBER(VLOOKUP(Fulltable[[#This Row],[Distance]], Predict[[#All],[Distance (km)]:[Time on current form]], 2, FALSE)), VLOOKUP(Fulltable[[#This Row],[Distance]], Predict[[#All],[Distance (km)]:[Time on current form]], 2, FALSE), NA())</f>
        <v>#N/A</v>
      </c>
      <c r="J569" s="13" t="e">
        <f>IF(ISNUMBER(VLOOKUP(Fulltable[[#This Row],[Distance]], Predict[[#All],[Distance (km)]:[Time on current form]], 3, FALSE)), VLOOKUP(Fulltable[[#This Row],[Distance]], Predict[[#All],[Distance (km)]:[Time on current form]], 3, FALSE), NA())</f>
        <v>#N/A</v>
      </c>
    </row>
    <row r="570" spans="1:10" x14ac:dyDescent="0.25">
      <c r="A570" s="1">
        <v>5.68</v>
      </c>
      <c r="B570" s="2">
        <f>Fulltable[[#This Row],[Distance]]^2</f>
        <v>32.2624</v>
      </c>
      <c r="C570">
        <f>Fulltable[[#This Row],[Distance]]^3</f>
        <v>183.25043199999999</v>
      </c>
      <c r="D570">
        <f>Fulltable[[#This Row],[Distance]]^4</f>
        <v>1040.8624537599999</v>
      </c>
      <c r="E570">
        <f>Fulltable[[#This Row],[Distance]]^5</f>
        <v>5912.0987373567987</v>
      </c>
      <c r="F570" s="13" t="e">
        <f>IF(ISNUMBER(VLOOKUP(Fulltable[[#This Row],[Distance]], PBmetric[[Distance (km)]:[PB (hh:mm:ss)]], 6, FALSE)), VLOOKUP(Fulltable[[#This Row],[Distance]], PBmetric[[Distance (km)]:[PB (hh:mm:ss)]], 6, FALSE), NA())</f>
        <v>#N/A</v>
      </c>
      <c r="G570" s="13">
        <f ca="1">$Q$4+$P$4*Fulltable[[#This Row],[Distance]]+$O$4*Fulltable[[#This Row],[D^2]]+$N$4*Fulltable[[#This Row],[D^3]]</f>
        <v>1.7056407071581403E-2</v>
      </c>
      <c r="H570" s="13">
        <f ca="1">Fulltable[[#This Row],[Forecast]]*(1+AVERAGE(cform[faster (-ve) /
slower (+ve)]))</f>
        <v>1.7658870429682789E-2</v>
      </c>
      <c r="I570" s="13" t="e">
        <f>IF(ISNUMBER(VLOOKUP(Fulltable[[#This Row],[Distance]], Predict[[#All],[Distance (km)]:[Time on current form]], 2, FALSE)), VLOOKUP(Fulltable[[#This Row],[Distance]], Predict[[#All],[Distance (km)]:[Time on current form]], 2, FALSE), NA())</f>
        <v>#N/A</v>
      </c>
      <c r="J570" s="13" t="e">
        <f>IF(ISNUMBER(VLOOKUP(Fulltable[[#This Row],[Distance]], Predict[[#All],[Distance (km)]:[Time on current form]], 3, FALSE)), VLOOKUP(Fulltable[[#This Row],[Distance]], Predict[[#All],[Distance (km)]:[Time on current form]], 3, FALSE), NA())</f>
        <v>#N/A</v>
      </c>
    </row>
    <row r="571" spans="1:10" x14ac:dyDescent="0.25">
      <c r="A571" s="1">
        <v>5.69</v>
      </c>
      <c r="B571" s="2">
        <f>Fulltable[[#This Row],[Distance]]^2</f>
        <v>32.376100000000001</v>
      </c>
      <c r="C571">
        <f>Fulltable[[#This Row],[Distance]]^3</f>
        <v>184.220009</v>
      </c>
      <c r="D571">
        <f>Fulltable[[#This Row],[Distance]]^4</f>
        <v>1048.2118512100001</v>
      </c>
      <c r="E571">
        <f>Fulltable[[#This Row],[Distance]]^5</f>
        <v>5964.3254333849009</v>
      </c>
      <c r="F571" s="13" t="e">
        <f>IF(ISNUMBER(VLOOKUP(Fulltable[[#This Row],[Distance]], PBmetric[[Distance (km)]:[PB (hh:mm:ss)]], 6, FALSE)), VLOOKUP(Fulltable[[#This Row],[Distance]], PBmetric[[Distance (km)]:[PB (hh:mm:ss)]], 6, FALSE), NA())</f>
        <v>#N/A</v>
      </c>
      <c r="G571" s="13">
        <f ca="1">$Q$4+$P$4*Fulltable[[#This Row],[Distance]]+$O$4*Fulltable[[#This Row],[D^2]]+$N$4*Fulltable[[#This Row],[D^3]]</f>
        <v>1.7087477076817948E-2</v>
      </c>
      <c r="H571" s="13">
        <f ca="1">Fulltable[[#This Row],[Forecast]]*(1+AVERAGE(cform[faster (-ve) /
slower (+ve)]))</f>
        <v>1.7691037884083889E-2</v>
      </c>
      <c r="I571" s="13" t="e">
        <f>IF(ISNUMBER(VLOOKUP(Fulltable[[#This Row],[Distance]], Predict[[#All],[Distance (km)]:[Time on current form]], 2, FALSE)), VLOOKUP(Fulltable[[#This Row],[Distance]], Predict[[#All],[Distance (km)]:[Time on current form]], 2, FALSE), NA())</f>
        <v>#N/A</v>
      </c>
      <c r="J571" s="13" t="e">
        <f>IF(ISNUMBER(VLOOKUP(Fulltable[[#This Row],[Distance]], Predict[[#All],[Distance (km)]:[Time on current form]], 3, FALSE)), VLOOKUP(Fulltable[[#This Row],[Distance]], Predict[[#All],[Distance (km)]:[Time on current form]], 3, FALSE), NA())</f>
        <v>#N/A</v>
      </c>
    </row>
    <row r="572" spans="1:10" x14ac:dyDescent="0.25">
      <c r="A572" s="1">
        <v>5.7</v>
      </c>
      <c r="B572" s="2">
        <f>Fulltable[[#This Row],[Distance]]^2</f>
        <v>32.49</v>
      </c>
      <c r="C572">
        <f>Fulltable[[#This Row],[Distance]]^3</f>
        <v>185.19300000000001</v>
      </c>
      <c r="D572">
        <f>Fulltable[[#This Row],[Distance]]^4</f>
        <v>1055.6001000000001</v>
      </c>
      <c r="E572">
        <f>Fulltable[[#This Row],[Distance]]^5</f>
        <v>6016.9205700000011</v>
      </c>
      <c r="F572" s="13" t="e">
        <f>IF(ISNUMBER(VLOOKUP(Fulltable[[#This Row],[Distance]], PBmetric[[Distance (km)]:[PB (hh:mm:ss)]], 6, FALSE)), VLOOKUP(Fulltable[[#This Row],[Distance]], PBmetric[[Distance (km)]:[PB (hh:mm:ss)]], 6, FALSE), NA())</f>
        <v>#N/A</v>
      </c>
      <c r="G572" s="13">
        <f ca="1">$Q$4+$P$4*Fulltable[[#This Row],[Distance]]+$O$4*Fulltable[[#This Row],[D^2]]+$N$4*Fulltable[[#This Row],[D^3]]</f>
        <v>1.7118550734799023E-2</v>
      </c>
      <c r="H572" s="13">
        <f ca="1">Fulltable[[#This Row],[Forecast]]*(1+AVERAGE(cform[faster (-ve) /
slower (+ve)]))</f>
        <v>1.7723209120251108E-2</v>
      </c>
      <c r="I572" s="13" t="e">
        <f>IF(ISNUMBER(VLOOKUP(Fulltable[[#This Row],[Distance]], Predict[[#All],[Distance (km)]:[Time on current form]], 2, FALSE)), VLOOKUP(Fulltable[[#This Row],[Distance]], Predict[[#All],[Distance (km)]:[Time on current form]], 2, FALSE), NA())</f>
        <v>#N/A</v>
      </c>
      <c r="J572" s="13" t="e">
        <f>IF(ISNUMBER(VLOOKUP(Fulltable[[#This Row],[Distance]], Predict[[#All],[Distance (km)]:[Time on current form]], 3, FALSE)), VLOOKUP(Fulltable[[#This Row],[Distance]], Predict[[#All],[Distance (km)]:[Time on current form]], 3, FALSE), NA())</f>
        <v>#N/A</v>
      </c>
    </row>
    <row r="573" spans="1:10" x14ac:dyDescent="0.25">
      <c r="A573" s="1">
        <v>5.71</v>
      </c>
      <c r="B573" s="2">
        <f>Fulltable[[#This Row],[Distance]]^2</f>
        <v>32.604100000000003</v>
      </c>
      <c r="C573">
        <f>Fulltable[[#This Row],[Distance]]^3</f>
        <v>186.16941100000003</v>
      </c>
      <c r="D573">
        <f>Fulltable[[#This Row],[Distance]]^4</f>
        <v>1063.0273368100002</v>
      </c>
      <c r="E573">
        <f>Fulltable[[#This Row],[Distance]]^5</f>
        <v>6069.8860931851013</v>
      </c>
      <c r="F573" s="13" t="e">
        <f>IF(ISNUMBER(VLOOKUP(Fulltable[[#This Row],[Distance]], PBmetric[[Distance (km)]:[PB (hh:mm:ss)]], 6, FALSE)), VLOOKUP(Fulltable[[#This Row],[Distance]], PBmetric[[Distance (km)]:[PB (hh:mm:ss)]], 6, FALSE), NA())</f>
        <v>#N/A</v>
      </c>
      <c r="G573" s="13">
        <f ca="1">$Q$4+$P$4*Fulltable[[#This Row],[Distance]]+$O$4*Fulltable[[#This Row],[D^2]]+$N$4*Fulltable[[#This Row],[D^3]]</f>
        <v>1.7149628045489234E-2</v>
      </c>
      <c r="H573" s="13">
        <f ca="1">Fulltable[[#This Row],[Forecast]]*(1+AVERAGE(cform[faster (-ve) /
slower (+ve)]))</f>
        <v>1.7755384138147805E-2</v>
      </c>
      <c r="I573" s="13" t="e">
        <f>IF(ISNUMBER(VLOOKUP(Fulltable[[#This Row],[Distance]], Predict[[#All],[Distance (km)]:[Time on current form]], 2, FALSE)), VLOOKUP(Fulltable[[#This Row],[Distance]], Predict[[#All],[Distance (km)]:[Time on current form]], 2, FALSE), NA())</f>
        <v>#N/A</v>
      </c>
      <c r="J573" s="13" t="e">
        <f>IF(ISNUMBER(VLOOKUP(Fulltable[[#This Row],[Distance]], Predict[[#All],[Distance (km)]:[Time on current form]], 3, FALSE)), VLOOKUP(Fulltable[[#This Row],[Distance]], Predict[[#All],[Distance (km)]:[Time on current form]], 3, FALSE), NA())</f>
        <v>#N/A</v>
      </c>
    </row>
    <row r="574" spans="1:10" x14ac:dyDescent="0.25">
      <c r="A574" s="1">
        <v>5.72</v>
      </c>
      <c r="B574" s="2">
        <f>Fulltable[[#This Row],[Distance]]^2</f>
        <v>32.718399999999995</v>
      </c>
      <c r="C574">
        <f>Fulltable[[#This Row],[Distance]]^3</f>
        <v>187.14924799999997</v>
      </c>
      <c r="D574">
        <f>Fulltable[[#This Row],[Distance]]^4</f>
        <v>1070.4936985599998</v>
      </c>
      <c r="E574">
        <f>Fulltable[[#This Row],[Distance]]^5</f>
        <v>6123.2239557631983</v>
      </c>
      <c r="F574" s="13" t="e">
        <f>IF(ISNUMBER(VLOOKUP(Fulltable[[#This Row],[Distance]], PBmetric[[Distance (km)]:[PB (hh:mm:ss)]], 6, FALSE)), VLOOKUP(Fulltable[[#This Row],[Distance]], PBmetric[[Distance (km)]:[PB (hh:mm:ss)]], 6, FALSE), NA())</f>
        <v>#N/A</v>
      </c>
      <c r="G574" s="13">
        <f ca="1">$Q$4+$P$4*Fulltable[[#This Row],[Distance]]+$O$4*Fulltable[[#This Row],[D^2]]+$N$4*Fulltable[[#This Row],[D^3]]</f>
        <v>1.7180709008853174E-2</v>
      </c>
      <c r="H574" s="13">
        <f ca="1">Fulltable[[#This Row],[Forecast]]*(1+AVERAGE(cform[faster (-ve) /
slower (+ve)]))</f>
        <v>1.7787562937737315E-2</v>
      </c>
      <c r="I574" s="13" t="e">
        <f>IF(ISNUMBER(VLOOKUP(Fulltable[[#This Row],[Distance]], Predict[[#All],[Distance (km)]:[Time on current form]], 2, FALSE)), VLOOKUP(Fulltable[[#This Row],[Distance]], Predict[[#All],[Distance (km)]:[Time on current form]], 2, FALSE), NA())</f>
        <v>#N/A</v>
      </c>
      <c r="J574" s="13" t="e">
        <f>IF(ISNUMBER(VLOOKUP(Fulltable[[#This Row],[Distance]], Predict[[#All],[Distance (km)]:[Time on current form]], 3, FALSE)), VLOOKUP(Fulltable[[#This Row],[Distance]], Predict[[#All],[Distance (km)]:[Time on current form]], 3, FALSE), NA())</f>
        <v>#N/A</v>
      </c>
    </row>
    <row r="575" spans="1:10" x14ac:dyDescent="0.25">
      <c r="A575" s="1">
        <v>5.73</v>
      </c>
      <c r="B575" s="2">
        <f>Fulltable[[#This Row],[Distance]]^2</f>
        <v>32.832900000000002</v>
      </c>
      <c r="C575">
        <f>Fulltable[[#This Row],[Distance]]^3</f>
        <v>188.13251700000004</v>
      </c>
      <c r="D575">
        <f>Fulltable[[#This Row],[Distance]]^4</f>
        <v>1077.9993224100001</v>
      </c>
      <c r="E575">
        <f>Fulltable[[#This Row],[Distance]]^5</f>
        <v>6176.936117409301</v>
      </c>
      <c r="F575" s="13" t="e">
        <f>IF(ISNUMBER(VLOOKUP(Fulltable[[#This Row],[Distance]], PBmetric[[Distance (km)]:[PB (hh:mm:ss)]], 6, FALSE)), VLOOKUP(Fulltable[[#This Row],[Distance]], PBmetric[[Distance (km)]:[PB (hh:mm:ss)]], 6, FALSE), NA())</f>
        <v>#N/A</v>
      </c>
      <c r="G575" s="13">
        <f ca="1">$Q$4+$P$4*Fulltable[[#This Row],[Distance]]+$O$4*Fulltable[[#This Row],[D^2]]+$N$4*Fulltable[[#This Row],[D^3]]</f>
        <v>1.7211793624855441E-2</v>
      </c>
      <c r="H575" s="13">
        <f ca="1">Fulltable[[#This Row],[Forecast]]*(1+AVERAGE(cform[faster (-ve) /
slower (+ve)]))</f>
        <v>1.781974551898299E-2</v>
      </c>
      <c r="I575" s="13" t="e">
        <f>IF(ISNUMBER(VLOOKUP(Fulltable[[#This Row],[Distance]], Predict[[#All],[Distance (km)]:[Time on current form]], 2, FALSE)), VLOOKUP(Fulltable[[#This Row],[Distance]], Predict[[#All],[Distance (km)]:[Time on current form]], 2, FALSE), NA())</f>
        <v>#N/A</v>
      </c>
      <c r="J575" s="13" t="e">
        <f>IF(ISNUMBER(VLOOKUP(Fulltable[[#This Row],[Distance]], Predict[[#All],[Distance (km)]:[Time on current form]], 3, FALSE)), VLOOKUP(Fulltable[[#This Row],[Distance]], Predict[[#All],[Distance (km)]:[Time on current form]], 3, FALSE), NA())</f>
        <v>#N/A</v>
      </c>
    </row>
    <row r="576" spans="1:10" x14ac:dyDescent="0.25">
      <c r="A576" s="1">
        <v>5.74</v>
      </c>
      <c r="B576" s="2">
        <f>Fulltable[[#This Row],[Distance]]^2</f>
        <v>32.947600000000001</v>
      </c>
      <c r="C576">
        <f>Fulltable[[#This Row],[Distance]]^3</f>
        <v>189.119224</v>
      </c>
      <c r="D576">
        <f>Fulltable[[#This Row],[Distance]]^4</f>
        <v>1085.5443457600002</v>
      </c>
      <c r="E576">
        <f>Fulltable[[#This Row],[Distance]]^5</f>
        <v>6231.0245446624012</v>
      </c>
      <c r="F576" s="13" t="e">
        <f>IF(ISNUMBER(VLOOKUP(Fulltable[[#This Row],[Distance]], PBmetric[[Distance (km)]:[PB (hh:mm:ss)]], 6, FALSE)), VLOOKUP(Fulltable[[#This Row],[Distance]], PBmetric[[Distance (km)]:[PB (hh:mm:ss)]], 6, FALSE), NA())</f>
        <v>#N/A</v>
      </c>
      <c r="G576" s="13">
        <f ca="1">$Q$4+$P$4*Fulltable[[#This Row],[Distance]]+$O$4*Fulltable[[#This Row],[D^2]]+$N$4*Fulltable[[#This Row],[D^3]]</f>
        <v>1.7242881893460633E-2</v>
      </c>
      <c r="H576" s="13">
        <f ca="1">Fulltable[[#This Row],[Forecast]]*(1+AVERAGE(cform[faster (-ve) /
slower (+ve)]))</f>
        <v>1.7851931881848176E-2</v>
      </c>
      <c r="I576" s="13" t="e">
        <f>IF(ISNUMBER(VLOOKUP(Fulltable[[#This Row],[Distance]], Predict[[#All],[Distance (km)]:[Time on current form]], 2, FALSE)), VLOOKUP(Fulltable[[#This Row],[Distance]], Predict[[#All],[Distance (km)]:[Time on current form]], 2, FALSE), NA())</f>
        <v>#N/A</v>
      </c>
      <c r="J576" s="13" t="e">
        <f>IF(ISNUMBER(VLOOKUP(Fulltable[[#This Row],[Distance]], Predict[[#All],[Distance (km)]:[Time on current form]], 3, FALSE)), VLOOKUP(Fulltable[[#This Row],[Distance]], Predict[[#All],[Distance (km)]:[Time on current form]], 3, FALSE), NA())</f>
        <v>#N/A</v>
      </c>
    </row>
    <row r="577" spans="1:10" x14ac:dyDescent="0.25">
      <c r="A577" s="1">
        <v>5.75</v>
      </c>
      <c r="B577" s="2">
        <f>Fulltable[[#This Row],[Distance]]^2</f>
        <v>33.0625</v>
      </c>
      <c r="C577">
        <f>Fulltable[[#This Row],[Distance]]^3</f>
        <v>190.109375</v>
      </c>
      <c r="D577">
        <f>Fulltable[[#This Row],[Distance]]^4</f>
        <v>1093.12890625</v>
      </c>
      <c r="E577">
        <f>Fulltable[[#This Row],[Distance]]^5</f>
        <v>6285.4912109375</v>
      </c>
      <c r="F577" s="13" t="e">
        <f>IF(ISNUMBER(VLOOKUP(Fulltable[[#This Row],[Distance]], PBmetric[[Distance (km)]:[PB (hh:mm:ss)]], 6, FALSE)), VLOOKUP(Fulltable[[#This Row],[Distance]], PBmetric[[Distance (km)]:[PB (hh:mm:ss)]], 6, FALSE), NA())</f>
        <v>#N/A</v>
      </c>
      <c r="G577" s="13">
        <f ca="1">$Q$4+$P$4*Fulltable[[#This Row],[Distance]]+$O$4*Fulltable[[#This Row],[D^2]]+$N$4*Fulltable[[#This Row],[D^3]]</f>
        <v>1.7273973814633345E-2</v>
      </c>
      <c r="H577" s="13">
        <f ca="1">Fulltable[[#This Row],[Forecast]]*(1+AVERAGE(cform[faster (-ve) /
slower (+ve)]))</f>
        <v>1.7884122026296221E-2</v>
      </c>
      <c r="I577" s="13" t="e">
        <f>IF(ISNUMBER(VLOOKUP(Fulltable[[#This Row],[Distance]], Predict[[#All],[Distance (km)]:[Time on current form]], 2, FALSE)), VLOOKUP(Fulltable[[#This Row],[Distance]], Predict[[#All],[Distance (km)]:[Time on current form]], 2, FALSE), NA())</f>
        <v>#N/A</v>
      </c>
      <c r="J577" s="13" t="e">
        <f>IF(ISNUMBER(VLOOKUP(Fulltable[[#This Row],[Distance]], Predict[[#All],[Distance (km)]:[Time on current form]], 3, FALSE)), VLOOKUP(Fulltable[[#This Row],[Distance]], Predict[[#All],[Distance (km)]:[Time on current form]], 3, FALSE), NA())</f>
        <v>#N/A</v>
      </c>
    </row>
    <row r="578" spans="1:10" x14ac:dyDescent="0.25">
      <c r="A578" s="1">
        <v>5.76</v>
      </c>
      <c r="B578" s="2">
        <f>Fulltable[[#This Row],[Distance]]^2</f>
        <v>33.177599999999998</v>
      </c>
      <c r="C578">
        <f>Fulltable[[#This Row],[Distance]]^3</f>
        <v>191.10297599999998</v>
      </c>
      <c r="D578">
        <f>Fulltable[[#This Row],[Distance]]^4</f>
        <v>1100.7531417599998</v>
      </c>
      <c r="E578">
        <f>Fulltable[[#This Row],[Distance]]^5</f>
        <v>6340.3380965375991</v>
      </c>
      <c r="F578" s="13" t="e">
        <f>IF(ISNUMBER(VLOOKUP(Fulltable[[#This Row],[Distance]], PBmetric[[Distance (km)]:[PB (hh:mm:ss)]], 6, FALSE)), VLOOKUP(Fulltable[[#This Row],[Distance]], PBmetric[[Distance (km)]:[PB (hh:mm:ss)]], 6, FALSE), NA())</f>
        <v>#N/A</v>
      </c>
      <c r="G578" s="13">
        <f ca="1">$Q$4+$P$4*Fulltable[[#This Row],[Distance]]+$O$4*Fulltable[[#This Row],[D^2]]+$N$4*Fulltable[[#This Row],[D^3]]</f>
        <v>1.730506938833817E-2</v>
      </c>
      <c r="H578" s="13">
        <f ca="1">Fulltable[[#This Row],[Forecast]]*(1+AVERAGE(cform[faster (-ve) /
slower (+ve)]))</f>
        <v>1.791631595229046E-2</v>
      </c>
      <c r="I578" s="13" t="e">
        <f>IF(ISNUMBER(VLOOKUP(Fulltable[[#This Row],[Distance]], Predict[[#All],[Distance (km)]:[Time on current form]], 2, FALSE)), VLOOKUP(Fulltable[[#This Row],[Distance]], Predict[[#All],[Distance (km)]:[Time on current form]], 2, FALSE), NA())</f>
        <v>#N/A</v>
      </c>
      <c r="J578" s="13" t="e">
        <f>IF(ISNUMBER(VLOOKUP(Fulltable[[#This Row],[Distance]], Predict[[#All],[Distance (km)]:[Time on current form]], 3, FALSE)), VLOOKUP(Fulltable[[#This Row],[Distance]], Predict[[#All],[Distance (km)]:[Time on current form]], 3, FALSE), NA())</f>
        <v>#N/A</v>
      </c>
    </row>
    <row r="579" spans="1:10" x14ac:dyDescent="0.25">
      <c r="A579" s="1">
        <v>5.77</v>
      </c>
      <c r="B579" s="2">
        <f>Fulltable[[#This Row],[Distance]]^2</f>
        <v>33.292899999999996</v>
      </c>
      <c r="C579">
        <f>Fulltable[[#This Row],[Distance]]^3</f>
        <v>192.10003299999997</v>
      </c>
      <c r="D579">
        <f>Fulltable[[#This Row],[Distance]]^4</f>
        <v>1108.4171904099996</v>
      </c>
      <c r="E579">
        <f>Fulltable[[#This Row],[Distance]]^5</f>
        <v>6395.5671886656974</v>
      </c>
      <c r="F579" s="13" t="e">
        <f>IF(ISNUMBER(VLOOKUP(Fulltable[[#This Row],[Distance]], PBmetric[[Distance (km)]:[PB (hh:mm:ss)]], 6, FALSE)), VLOOKUP(Fulltable[[#This Row],[Distance]], PBmetric[[Distance (km)]:[PB (hh:mm:ss)]], 6, FALSE), NA())</f>
        <v>#N/A</v>
      </c>
      <c r="G579" s="13">
        <f ca="1">$Q$4+$P$4*Fulltable[[#This Row],[Distance]]+$O$4*Fulltable[[#This Row],[D^2]]+$N$4*Fulltable[[#This Row],[D^3]]</f>
        <v>1.733616861453971E-2</v>
      </c>
      <c r="H579" s="13">
        <f ca="1">Fulltable[[#This Row],[Forecast]]*(1+AVERAGE(cform[faster (-ve) /
slower (+ve)]))</f>
        <v>1.7948513659794253E-2</v>
      </c>
      <c r="I579" s="13" t="e">
        <f>IF(ISNUMBER(VLOOKUP(Fulltable[[#This Row],[Distance]], Predict[[#All],[Distance (km)]:[Time on current form]], 2, FALSE)), VLOOKUP(Fulltable[[#This Row],[Distance]], Predict[[#All],[Distance (km)]:[Time on current form]], 2, FALSE), NA())</f>
        <v>#N/A</v>
      </c>
      <c r="J579" s="13" t="e">
        <f>IF(ISNUMBER(VLOOKUP(Fulltable[[#This Row],[Distance]], Predict[[#All],[Distance (km)]:[Time on current form]], 3, FALSE)), VLOOKUP(Fulltable[[#This Row],[Distance]], Predict[[#All],[Distance (km)]:[Time on current form]], 3, FALSE), NA())</f>
        <v>#N/A</v>
      </c>
    </row>
    <row r="580" spans="1:10" x14ac:dyDescent="0.25">
      <c r="A580" s="1">
        <v>5.78</v>
      </c>
      <c r="B580" s="2">
        <f>Fulltable[[#This Row],[Distance]]^2</f>
        <v>33.4084</v>
      </c>
      <c r="C580">
        <f>Fulltable[[#This Row],[Distance]]^3</f>
        <v>193.10055200000002</v>
      </c>
      <c r="D580">
        <f>Fulltable[[#This Row],[Distance]]^4</f>
        <v>1116.1211905600001</v>
      </c>
      <c r="E580">
        <f>Fulltable[[#This Row],[Distance]]^5</f>
        <v>6451.1804814368006</v>
      </c>
      <c r="F580" s="13" t="e">
        <f>IF(ISNUMBER(VLOOKUP(Fulltable[[#This Row],[Distance]], PBmetric[[Distance (km)]:[PB (hh:mm:ss)]], 6, FALSE)), VLOOKUP(Fulltable[[#This Row],[Distance]], PBmetric[[Distance (km)]:[PB (hh:mm:ss)]], 6, FALSE), NA())</f>
        <v>#N/A</v>
      </c>
      <c r="G580" s="13">
        <f ca="1">$Q$4+$P$4*Fulltable[[#This Row],[Distance]]+$O$4*Fulltable[[#This Row],[D^2]]+$N$4*Fulltable[[#This Row],[D^3]]</f>
        <v>1.7367271493202566E-2</v>
      </c>
      <c r="H580" s="13">
        <f ca="1">Fulltable[[#This Row],[Forecast]]*(1+AVERAGE(cform[faster (-ve) /
slower (+ve)]))</f>
        <v>1.7980715148770945E-2</v>
      </c>
      <c r="I580" s="13" t="e">
        <f>IF(ISNUMBER(VLOOKUP(Fulltable[[#This Row],[Distance]], Predict[[#All],[Distance (km)]:[Time on current form]], 2, FALSE)), VLOOKUP(Fulltable[[#This Row],[Distance]], Predict[[#All],[Distance (km)]:[Time on current form]], 2, FALSE), NA())</f>
        <v>#N/A</v>
      </c>
      <c r="J580" s="13" t="e">
        <f>IF(ISNUMBER(VLOOKUP(Fulltable[[#This Row],[Distance]], Predict[[#All],[Distance (km)]:[Time on current form]], 3, FALSE)), VLOOKUP(Fulltable[[#This Row],[Distance]], Predict[[#All],[Distance (km)]:[Time on current form]], 3, FALSE), NA())</f>
        <v>#N/A</v>
      </c>
    </row>
    <row r="581" spans="1:10" x14ac:dyDescent="0.25">
      <c r="A581" s="1">
        <v>5.79</v>
      </c>
      <c r="B581" s="2">
        <f>Fulltable[[#This Row],[Distance]]^2</f>
        <v>33.524099999999997</v>
      </c>
      <c r="C581">
        <f>Fulltable[[#This Row],[Distance]]^3</f>
        <v>194.10453899999999</v>
      </c>
      <c r="D581">
        <f>Fulltable[[#This Row],[Distance]]^4</f>
        <v>1123.8652808099998</v>
      </c>
      <c r="E581">
        <f>Fulltable[[#This Row],[Distance]]^5</f>
        <v>6507.1799758898987</v>
      </c>
      <c r="F581" s="13" t="e">
        <f>IF(ISNUMBER(VLOOKUP(Fulltable[[#This Row],[Distance]], PBmetric[[Distance (km)]:[PB (hh:mm:ss)]], 6, FALSE)), VLOOKUP(Fulltable[[#This Row],[Distance]], PBmetric[[Distance (km)]:[PB (hh:mm:ss)]], 6, FALSE), NA())</f>
        <v>#N/A</v>
      </c>
      <c r="G581" s="13">
        <f ca="1">$Q$4+$P$4*Fulltable[[#This Row],[Distance]]+$O$4*Fulltable[[#This Row],[D^2]]+$N$4*Fulltable[[#This Row],[D^3]]</f>
        <v>1.7398378024291318E-2</v>
      </c>
      <c r="H581" s="13">
        <f ca="1">Fulltable[[#This Row],[Forecast]]*(1+AVERAGE(cform[faster (-ve) /
slower (+ve)]))</f>
        <v>1.801292041918387E-2</v>
      </c>
      <c r="I581" s="13" t="e">
        <f>IF(ISNUMBER(VLOOKUP(Fulltable[[#This Row],[Distance]], Predict[[#All],[Distance (km)]:[Time on current form]], 2, FALSE)), VLOOKUP(Fulltable[[#This Row],[Distance]], Predict[[#All],[Distance (km)]:[Time on current form]], 2, FALSE), NA())</f>
        <v>#N/A</v>
      </c>
      <c r="J581" s="13" t="e">
        <f>IF(ISNUMBER(VLOOKUP(Fulltable[[#This Row],[Distance]], Predict[[#All],[Distance (km)]:[Time on current form]], 3, FALSE)), VLOOKUP(Fulltable[[#This Row],[Distance]], Predict[[#All],[Distance (km)]:[Time on current form]], 3, FALSE), NA())</f>
        <v>#N/A</v>
      </c>
    </row>
    <row r="582" spans="1:10" x14ac:dyDescent="0.25">
      <c r="A582" s="1">
        <v>5.8</v>
      </c>
      <c r="B582" s="2">
        <f>Fulltable[[#This Row],[Distance]]^2</f>
        <v>33.64</v>
      </c>
      <c r="C582">
        <f>Fulltable[[#This Row],[Distance]]^3</f>
        <v>195.11199999999999</v>
      </c>
      <c r="D582">
        <f>Fulltable[[#This Row],[Distance]]^4</f>
        <v>1131.6496</v>
      </c>
      <c r="E582">
        <f>Fulltable[[#This Row],[Distance]]^5</f>
        <v>6563.5676799999992</v>
      </c>
      <c r="F582" s="13" t="e">
        <f>IF(ISNUMBER(VLOOKUP(Fulltable[[#This Row],[Distance]], PBmetric[[Distance (km)]:[PB (hh:mm:ss)]], 6, FALSE)), VLOOKUP(Fulltable[[#This Row],[Distance]], PBmetric[[Distance (km)]:[PB (hh:mm:ss)]], 6, FALSE), NA())</f>
        <v>#N/A</v>
      </c>
      <c r="G582" s="13">
        <f ca="1">$Q$4+$P$4*Fulltable[[#This Row],[Distance]]+$O$4*Fulltable[[#This Row],[D^2]]+$N$4*Fulltable[[#This Row],[D^3]]</f>
        <v>1.7429488207770582E-2</v>
      </c>
      <c r="H582" s="13">
        <f ca="1">Fulltable[[#This Row],[Forecast]]*(1+AVERAGE(cform[faster (-ve) /
slower (+ve)]))</f>
        <v>1.8045129470996388E-2</v>
      </c>
      <c r="I582" s="13" t="e">
        <f>IF(ISNUMBER(VLOOKUP(Fulltable[[#This Row],[Distance]], Predict[[#All],[Distance (km)]:[Time on current form]], 2, FALSE)), VLOOKUP(Fulltable[[#This Row],[Distance]], Predict[[#All],[Distance (km)]:[Time on current form]], 2, FALSE), NA())</f>
        <v>#N/A</v>
      </c>
      <c r="J582" s="13" t="e">
        <f>IF(ISNUMBER(VLOOKUP(Fulltable[[#This Row],[Distance]], Predict[[#All],[Distance (km)]:[Time on current form]], 3, FALSE)), VLOOKUP(Fulltable[[#This Row],[Distance]], Predict[[#All],[Distance (km)]:[Time on current form]], 3, FALSE), NA())</f>
        <v>#N/A</v>
      </c>
    </row>
    <row r="583" spans="1:10" x14ac:dyDescent="0.25">
      <c r="A583" s="1">
        <v>5.81</v>
      </c>
      <c r="B583" s="2">
        <f>Fulltable[[#This Row],[Distance]]^2</f>
        <v>33.756099999999996</v>
      </c>
      <c r="C583">
        <f>Fulltable[[#This Row],[Distance]]^3</f>
        <v>196.12294099999997</v>
      </c>
      <c r="D583">
        <f>Fulltable[[#This Row],[Distance]]^4</f>
        <v>1139.4742872099998</v>
      </c>
      <c r="E583">
        <f>Fulltable[[#This Row],[Distance]]^5</f>
        <v>6620.3456086900987</v>
      </c>
      <c r="F583" s="13" t="e">
        <f>IF(ISNUMBER(VLOOKUP(Fulltable[[#This Row],[Distance]], PBmetric[[Distance (km)]:[PB (hh:mm:ss)]], 6, FALSE)), VLOOKUP(Fulltable[[#This Row],[Distance]], PBmetric[[Distance (km)]:[PB (hh:mm:ss)]], 6, FALSE), NA())</f>
        <v>#N/A</v>
      </c>
      <c r="G583" s="13">
        <f ca="1">$Q$4+$P$4*Fulltable[[#This Row],[Distance]]+$O$4*Fulltable[[#This Row],[D^2]]+$N$4*Fulltable[[#This Row],[D^3]]</f>
        <v>1.7460602043604941E-2</v>
      </c>
      <c r="H583" s="13">
        <f ca="1">Fulltable[[#This Row],[Forecast]]*(1+AVERAGE(cform[faster (-ve) /
slower (+ve)]))</f>
        <v>1.8077342304171837E-2</v>
      </c>
      <c r="I583" s="13" t="e">
        <f>IF(ISNUMBER(VLOOKUP(Fulltable[[#This Row],[Distance]], Predict[[#All],[Distance (km)]:[Time on current form]], 2, FALSE)), VLOOKUP(Fulltable[[#This Row],[Distance]], Predict[[#All],[Distance (km)]:[Time on current form]], 2, FALSE), NA())</f>
        <v>#N/A</v>
      </c>
      <c r="J583" s="13" t="e">
        <f>IF(ISNUMBER(VLOOKUP(Fulltable[[#This Row],[Distance]], Predict[[#All],[Distance (km)]:[Time on current form]], 3, FALSE)), VLOOKUP(Fulltable[[#This Row],[Distance]], Predict[[#All],[Distance (km)]:[Time on current form]], 3, FALSE), NA())</f>
        <v>#N/A</v>
      </c>
    </row>
    <row r="584" spans="1:10" x14ac:dyDescent="0.25">
      <c r="A584" s="1">
        <v>5.82</v>
      </c>
      <c r="B584" s="2">
        <f>Fulltable[[#This Row],[Distance]]^2</f>
        <v>33.872400000000006</v>
      </c>
      <c r="C584">
        <f>Fulltable[[#This Row],[Distance]]^3</f>
        <v>197.13736800000004</v>
      </c>
      <c r="D584">
        <f>Fulltable[[#This Row],[Distance]]^4</f>
        <v>1147.3394817600004</v>
      </c>
      <c r="E584">
        <f>Fulltable[[#This Row],[Distance]]^5</f>
        <v>6677.5157838432024</v>
      </c>
      <c r="F584" s="13" t="e">
        <f>IF(ISNUMBER(VLOOKUP(Fulltable[[#This Row],[Distance]], PBmetric[[Distance (km)]:[PB (hh:mm:ss)]], 6, FALSE)), VLOOKUP(Fulltable[[#This Row],[Distance]], PBmetric[[Distance (km)]:[PB (hh:mm:ss)]], 6, FALSE), NA())</f>
        <v>#N/A</v>
      </c>
      <c r="G584" s="13">
        <f ca="1">$Q$4+$P$4*Fulltable[[#This Row],[Distance]]+$O$4*Fulltable[[#This Row],[D^2]]+$N$4*Fulltable[[#This Row],[D^3]]</f>
        <v>1.7491719531759001E-2</v>
      </c>
      <c r="H584" s="13">
        <f ca="1">Fulltable[[#This Row],[Forecast]]*(1+AVERAGE(cform[faster (-ve) /
slower (+ve)]))</f>
        <v>1.8109558918673566E-2</v>
      </c>
      <c r="I584" s="13" t="e">
        <f>IF(ISNUMBER(VLOOKUP(Fulltable[[#This Row],[Distance]], Predict[[#All],[Distance (km)]:[Time on current form]], 2, FALSE)), VLOOKUP(Fulltable[[#This Row],[Distance]], Predict[[#All],[Distance (km)]:[Time on current form]], 2, FALSE), NA())</f>
        <v>#N/A</v>
      </c>
      <c r="J584" s="13" t="e">
        <f>IF(ISNUMBER(VLOOKUP(Fulltable[[#This Row],[Distance]], Predict[[#All],[Distance (km)]:[Time on current form]], 3, FALSE)), VLOOKUP(Fulltable[[#This Row],[Distance]], Predict[[#All],[Distance (km)]:[Time on current form]], 3, FALSE), NA())</f>
        <v>#N/A</v>
      </c>
    </row>
    <row r="585" spans="1:10" x14ac:dyDescent="0.25">
      <c r="A585" s="1">
        <v>5.83</v>
      </c>
      <c r="B585" s="2">
        <f>Fulltable[[#This Row],[Distance]]^2</f>
        <v>33.988900000000001</v>
      </c>
      <c r="C585">
        <f>Fulltable[[#This Row],[Distance]]^3</f>
        <v>198.15528700000002</v>
      </c>
      <c r="D585">
        <f>Fulltable[[#This Row],[Distance]]^4</f>
        <v>1155.2453232100002</v>
      </c>
      <c r="E585">
        <f>Fulltable[[#This Row],[Distance]]^5</f>
        <v>6735.0802343143014</v>
      </c>
      <c r="F585" s="13" t="e">
        <f>IF(ISNUMBER(VLOOKUP(Fulltable[[#This Row],[Distance]], PBmetric[[Distance (km)]:[PB (hh:mm:ss)]], 6, FALSE)), VLOOKUP(Fulltable[[#This Row],[Distance]], PBmetric[[Distance (km)]:[PB (hh:mm:ss)]], 6, FALSE), NA())</f>
        <v>#N/A</v>
      </c>
      <c r="G585" s="13">
        <f ca="1">$Q$4+$P$4*Fulltable[[#This Row],[Distance]]+$O$4*Fulltable[[#This Row],[D^2]]+$N$4*Fulltable[[#This Row],[D^3]]</f>
        <v>1.7522840672197355E-2</v>
      </c>
      <c r="H585" s="13">
        <f ca="1">Fulltable[[#This Row],[Forecast]]*(1+AVERAGE(cform[faster (-ve) /
slower (+ve)]))</f>
        <v>1.8141779314464923E-2</v>
      </c>
      <c r="I585" s="13" t="e">
        <f>IF(ISNUMBER(VLOOKUP(Fulltable[[#This Row],[Distance]], Predict[[#All],[Distance (km)]:[Time on current form]], 2, FALSE)), VLOOKUP(Fulltable[[#This Row],[Distance]], Predict[[#All],[Distance (km)]:[Time on current form]], 2, FALSE), NA())</f>
        <v>#N/A</v>
      </c>
      <c r="J585" s="13" t="e">
        <f>IF(ISNUMBER(VLOOKUP(Fulltable[[#This Row],[Distance]], Predict[[#All],[Distance (km)]:[Time on current form]], 3, FALSE)), VLOOKUP(Fulltable[[#This Row],[Distance]], Predict[[#All],[Distance (km)]:[Time on current form]], 3, FALSE), NA())</f>
        <v>#N/A</v>
      </c>
    </row>
    <row r="586" spans="1:10" x14ac:dyDescent="0.25">
      <c r="A586" s="1">
        <v>5.84</v>
      </c>
      <c r="B586" s="2">
        <f>Fulltable[[#This Row],[Distance]]^2</f>
        <v>34.105599999999995</v>
      </c>
      <c r="C586">
        <f>Fulltable[[#This Row],[Distance]]^3</f>
        <v>199.17670399999997</v>
      </c>
      <c r="D586">
        <f>Fulltable[[#This Row],[Distance]]^4</f>
        <v>1163.1919513599996</v>
      </c>
      <c r="E586">
        <f>Fulltable[[#This Row],[Distance]]^5</f>
        <v>6793.0409959423978</v>
      </c>
      <c r="F586" s="13" t="e">
        <f>IF(ISNUMBER(VLOOKUP(Fulltable[[#This Row],[Distance]], PBmetric[[Distance (km)]:[PB (hh:mm:ss)]], 6, FALSE)), VLOOKUP(Fulltable[[#This Row],[Distance]], PBmetric[[Distance (km)]:[PB (hh:mm:ss)]], 6, FALSE), NA())</f>
        <v>#N/A</v>
      </c>
      <c r="G586" s="13">
        <f ca="1">$Q$4+$P$4*Fulltable[[#This Row],[Distance]]+$O$4*Fulltable[[#This Row],[D^2]]+$N$4*Fulltable[[#This Row],[D^3]]</f>
        <v>1.7553965464884597E-2</v>
      </c>
      <c r="H586" s="13">
        <f ca="1">Fulltable[[#This Row],[Forecast]]*(1+AVERAGE(cform[faster (-ve) /
slower (+ve)]))</f>
        <v>1.8174003491509251E-2</v>
      </c>
      <c r="I586" s="13" t="e">
        <f>IF(ISNUMBER(VLOOKUP(Fulltable[[#This Row],[Distance]], Predict[[#All],[Distance (km)]:[Time on current form]], 2, FALSE)), VLOOKUP(Fulltable[[#This Row],[Distance]], Predict[[#All],[Distance (km)]:[Time on current form]], 2, FALSE), NA())</f>
        <v>#N/A</v>
      </c>
      <c r="J586" s="13" t="e">
        <f>IF(ISNUMBER(VLOOKUP(Fulltable[[#This Row],[Distance]], Predict[[#All],[Distance (km)]:[Time on current form]], 3, FALSE)), VLOOKUP(Fulltable[[#This Row],[Distance]], Predict[[#All],[Distance (km)]:[Time on current form]], 3, FALSE), NA())</f>
        <v>#N/A</v>
      </c>
    </row>
    <row r="587" spans="1:10" x14ac:dyDescent="0.25">
      <c r="A587" s="1">
        <v>5.85</v>
      </c>
      <c r="B587" s="2">
        <f>Fulltable[[#This Row],[Distance]]^2</f>
        <v>34.222499999999997</v>
      </c>
      <c r="C587">
        <f>Fulltable[[#This Row],[Distance]]^3</f>
        <v>200.20162499999998</v>
      </c>
      <c r="D587">
        <f>Fulltable[[#This Row],[Distance]]^4</f>
        <v>1171.1795062499998</v>
      </c>
      <c r="E587">
        <f>Fulltable[[#This Row],[Distance]]^5</f>
        <v>6851.4001115624988</v>
      </c>
      <c r="F587" s="13" t="e">
        <f>IF(ISNUMBER(VLOOKUP(Fulltable[[#This Row],[Distance]], PBmetric[[Distance (km)]:[PB (hh:mm:ss)]], 6, FALSE)), VLOOKUP(Fulltable[[#This Row],[Distance]], PBmetric[[Distance (km)]:[PB (hh:mm:ss)]], 6, FALSE), NA())</f>
        <v>#N/A</v>
      </c>
      <c r="G587" s="13">
        <f ca="1">$Q$4+$P$4*Fulltable[[#This Row],[Distance]]+$O$4*Fulltable[[#This Row],[D^2]]+$N$4*Fulltable[[#This Row],[D^3]]</f>
        <v>1.7585093909785323E-2</v>
      </c>
      <c r="H587" s="13">
        <f ca="1">Fulltable[[#This Row],[Forecast]]*(1+AVERAGE(cform[faster (-ve) /
slower (+ve)]))</f>
        <v>1.8206231449769891E-2</v>
      </c>
      <c r="I587" s="13" t="e">
        <f>IF(ISNUMBER(VLOOKUP(Fulltable[[#This Row],[Distance]], Predict[[#All],[Distance (km)]:[Time on current form]], 2, FALSE)), VLOOKUP(Fulltable[[#This Row],[Distance]], Predict[[#All],[Distance (km)]:[Time on current form]], 2, FALSE), NA())</f>
        <v>#N/A</v>
      </c>
      <c r="J587" s="13" t="e">
        <f>IF(ISNUMBER(VLOOKUP(Fulltable[[#This Row],[Distance]], Predict[[#All],[Distance (km)]:[Time on current form]], 3, FALSE)), VLOOKUP(Fulltable[[#This Row],[Distance]], Predict[[#All],[Distance (km)]:[Time on current form]], 3, FALSE), NA())</f>
        <v>#N/A</v>
      </c>
    </row>
    <row r="588" spans="1:10" x14ac:dyDescent="0.25">
      <c r="A588" s="1">
        <v>5.86</v>
      </c>
      <c r="B588" s="2">
        <f>Fulltable[[#This Row],[Distance]]^2</f>
        <v>34.339600000000004</v>
      </c>
      <c r="C588">
        <f>Fulltable[[#This Row],[Distance]]^3</f>
        <v>201.23005600000005</v>
      </c>
      <c r="D588">
        <f>Fulltable[[#This Row],[Distance]]^4</f>
        <v>1179.2081281600003</v>
      </c>
      <c r="E588">
        <f>Fulltable[[#This Row],[Distance]]^5</f>
        <v>6910.1596310176028</v>
      </c>
      <c r="F588" s="13" t="e">
        <f>IF(ISNUMBER(VLOOKUP(Fulltable[[#This Row],[Distance]], PBmetric[[Distance (km)]:[PB (hh:mm:ss)]], 6, FALSE)), VLOOKUP(Fulltable[[#This Row],[Distance]], PBmetric[[Distance (km)]:[PB (hh:mm:ss)]], 6, FALSE), NA())</f>
        <v>#N/A</v>
      </c>
      <c r="G588" s="13">
        <f ca="1">$Q$4+$P$4*Fulltable[[#This Row],[Distance]]+$O$4*Fulltable[[#This Row],[D^2]]+$N$4*Fulltable[[#This Row],[D^3]]</f>
        <v>1.761622600686414E-2</v>
      </c>
      <c r="H588" s="13">
        <f ca="1">Fulltable[[#This Row],[Forecast]]*(1+AVERAGE(cform[faster (-ve) /
slower (+ve)]))</f>
        <v>1.8238463189210206E-2</v>
      </c>
      <c r="I588" s="13" t="e">
        <f>IF(ISNUMBER(VLOOKUP(Fulltable[[#This Row],[Distance]], Predict[[#All],[Distance (km)]:[Time on current form]], 2, FALSE)), VLOOKUP(Fulltable[[#This Row],[Distance]], Predict[[#All],[Distance (km)]:[Time on current form]], 2, FALSE), NA())</f>
        <v>#N/A</v>
      </c>
      <c r="J588" s="13" t="e">
        <f>IF(ISNUMBER(VLOOKUP(Fulltable[[#This Row],[Distance]], Predict[[#All],[Distance (km)]:[Time on current form]], 3, FALSE)), VLOOKUP(Fulltable[[#This Row],[Distance]], Predict[[#All],[Distance (km)]:[Time on current form]], 3, FALSE), NA())</f>
        <v>#N/A</v>
      </c>
    </row>
    <row r="589" spans="1:10" x14ac:dyDescent="0.25">
      <c r="A589" s="1">
        <v>5.87</v>
      </c>
      <c r="B589" s="2">
        <f>Fulltable[[#This Row],[Distance]]^2</f>
        <v>34.456900000000005</v>
      </c>
      <c r="C589">
        <f>Fulltable[[#This Row],[Distance]]^3</f>
        <v>202.26200300000002</v>
      </c>
      <c r="D589">
        <f>Fulltable[[#This Row],[Distance]]^4</f>
        <v>1187.2779576100004</v>
      </c>
      <c r="E589">
        <f>Fulltable[[#This Row],[Distance]]^5</f>
        <v>6969.3216111707025</v>
      </c>
      <c r="F589" s="13" t="e">
        <f>IF(ISNUMBER(VLOOKUP(Fulltable[[#This Row],[Distance]], PBmetric[[Distance (km)]:[PB (hh:mm:ss)]], 6, FALSE)), VLOOKUP(Fulltable[[#This Row],[Distance]], PBmetric[[Distance (km)]:[PB (hh:mm:ss)]], 6, FALSE), NA())</f>
        <v>#N/A</v>
      </c>
      <c r="G589" s="13">
        <f ca="1">$Q$4+$P$4*Fulltable[[#This Row],[Distance]]+$O$4*Fulltable[[#This Row],[D^2]]+$N$4*Fulltable[[#This Row],[D^3]]</f>
        <v>1.7647361756085632E-2</v>
      </c>
      <c r="H589" s="13">
        <f ca="1">Fulltable[[#This Row],[Forecast]]*(1+AVERAGE(cform[faster (-ve) /
slower (+ve)]))</f>
        <v>1.8270698709793524E-2</v>
      </c>
      <c r="I589" s="13" t="e">
        <f>IF(ISNUMBER(VLOOKUP(Fulltable[[#This Row],[Distance]], Predict[[#All],[Distance (km)]:[Time on current form]], 2, FALSE)), VLOOKUP(Fulltable[[#This Row],[Distance]], Predict[[#All],[Distance (km)]:[Time on current form]], 2, FALSE), NA())</f>
        <v>#N/A</v>
      </c>
      <c r="J589" s="13" t="e">
        <f>IF(ISNUMBER(VLOOKUP(Fulltable[[#This Row],[Distance]], Predict[[#All],[Distance (km)]:[Time on current form]], 3, FALSE)), VLOOKUP(Fulltable[[#This Row],[Distance]], Predict[[#All],[Distance (km)]:[Time on current form]], 3, FALSE), NA())</f>
        <v>#N/A</v>
      </c>
    </row>
    <row r="590" spans="1:10" x14ac:dyDescent="0.25">
      <c r="A590" s="1">
        <v>5.88</v>
      </c>
      <c r="B590" s="2">
        <f>Fulltable[[#This Row],[Distance]]^2</f>
        <v>34.574399999999997</v>
      </c>
      <c r="C590">
        <f>Fulltable[[#This Row],[Distance]]^3</f>
        <v>203.29747199999997</v>
      </c>
      <c r="D590">
        <f>Fulltable[[#This Row],[Distance]]^4</f>
        <v>1195.3891353599997</v>
      </c>
      <c r="E590">
        <f>Fulltable[[#This Row],[Distance]]^5</f>
        <v>7028.8881159167986</v>
      </c>
      <c r="F590" s="13" t="e">
        <f>IF(ISNUMBER(VLOOKUP(Fulltable[[#This Row],[Distance]], PBmetric[[Distance (km)]:[PB (hh:mm:ss)]], 6, FALSE)), VLOOKUP(Fulltable[[#This Row],[Distance]], PBmetric[[Distance (km)]:[PB (hh:mm:ss)]], 6, FALSE), NA())</f>
        <v>#N/A</v>
      </c>
      <c r="G590" s="13">
        <f ca="1">$Q$4+$P$4*Fulltable[[#This Row],[Distance]]+$O$4*Fulltable[[#This Row],[D^2]]+$N$4*Fulltable[[#This Row],[D^3]]</f>
        <v>1.76785011574144E-2</v>
      </c>
      <c r="H590" s="13">
        <f ca="1">Fulltable[[#This Row],[Forecast]]*(1+AVERAGE(cform[faster (-ve) /
slower (+ve)]))</f>
        <v>1.8302938011483198E-2</v>
      </c>
      <c r="I590" s="13" t="e">
        <f>IF(ISNUMBER(VLOOKUP(Fulltable[[#This Row],[Distance]], Predict[[#All],[Distance (km)]:[Time on current form]], 2, FALSE)), VLOOKUP(Fulltable[[#This Row],[Distance]], Predict[[#All],[Distance (km)]:[Time on current form]], 2, FALSE), NA())</f>
        <v>#N/A</v>
      </c>
      <c r="J590" s="13" t="e">
        <f>IF(ISNUMBER(VLOOKUP(Fulltable[[#This Row],[Distance]], Predict[[#All],[Distance (km)]:[Time on current form]], 3, FALSE)), VLOOKUP(Fulltable[[#This Row],[Distance]], Predict[[#All],[Distance (km)]:[Time on current form]], 3, FALSE), NA())</f>
        <v>#N/A</v>
      </c>
    </row>
    <row r="591" spans="1:10" x14ac:dyDescent="0.25">
      <c r="A591" s="1">
        <v>5.89</v>
      </c>
      <c r="B591" s="2">
        <f>Fulltable[[#This Row],[Distance]]^2</f>
        <v>34.692099999999996</v>
      </c>
      <c r="C591">
        <f>Fulltable[[#This Row],[Distance]]^3</f>
        <v>204.33646899999997</v>
      </c>
      <c r="D591">
        <f>Fulltable[[#This Row],[Distance]]^4</f>
        <v>1203.5418024099997</v>
      </c>
      <c r="E591">
        <f>Fulltable[[#This Row],[Distance]]^5</f>
        <v>7088.8612161948977</v>
      </c>
      <c r="F591" s="13" t="e">
        <f>IF(ISNUMBER(VLOOKUP(Fulltable[[#This Row],[Distance]], PBmetric[[Distance (km)]:[PB (hh:mm:ss)]], 6, FALSE)), VLOOKUP(Fulltable[[#This Row],[Distance]], PBmetric[[Distance (km)]:[PB (hh:mm:ss)]], 6, FALSE), NA())</f>
        <v>#N/A</v>
      </c>
      <c r="G591" s="13">
        <f ca="1">$Q$4+$P$4*Fulltable[[#This Row],[Distance]]+$O$4*Fulltable[[#This Row],[D^2]]+$N$4*Fulltable[[#This Row],[D^3]]</f>
        <v>1.7709644210815043E-2</v>
      </c>
      <c r="H591" s="13">
        <f ca="1">Fulltable[[#This Row],[Forecast]]*(1+AVERAGE(cform[faster (-ve) /
slower (+ve)]))</f>
        <v>1.8335181094242578E-2</v>
      </c>
      <c r="I591" s="13" t="e">
        <f>IF(ISNUMBER(VLOOKUP(Fulltable[[#This Row],[Distance]], Predict[[#All],[Distance (km)]:[Time on current form]], 2, FALSE)), VLOOKUP(Fulltable[[#This Row],[Distance]], Predict[[#All],[Distance (km)]:[Time on current form]], 2, FALSE), NA())</f>
        <v>#N/A</v>
      </c>
      <c r="J591" s="13" t="e">
        <f>IF(ISNUMBER(VLOOKUP(Fulltable[[#This Row],[Distance]], Predict[[#All],[Distance (km)]:[Time on current form]], 3, FALSE)), VLOOKUP(Fulltable[[#This Row],[Distance]], Predict[[#All],[Distance (km)]:[Time on current form]], 3, FALSE), NA())</f>
        <v>#N/A</v>
      </c>
    </row>
    <row r="592" spans="1:10" x14ac:dyDescent="0.25">
      <c r="A592" s="1">
        <v>5.9</v>
      </c>
      <c r="B592" s="2">
        <f>Fulltable[[#This Row],[Distance]]^2</f>
        <v>34.81</v>
      </c>
      <c r="C592">
        <f>Fulltable[[#This Row],[Distance]]^3</f>
        <v>205.37900000000002</v>
      </c>
      <c r="D592">
        <f>Fulltable[[#This Row],[Distance]]^4</f>
        <v>1211.7361000000001</v>
      </c>
      <c r="E592">
        <f>Fulltable[[#This Row],[Distance]]^5</f>
        <v>7149.2429900000006</v>
      </c>
      <c r="F592" s="13" t="e">
        <f>IF(ISNUMBER(VLOOKUP(Fulltable[[#This Row],[Distance]], PBmetric[[Distance (km)]:[PB (hh:mm:ss)]], 6, FALSE)), VLOOKUP(Fulltable[[#This Row],[Distance]], PBmetric[[Distance (km)]:[PB (hh:mm:ss)]], 6, FALSE), NA())</f>
        <v>#N/A</v>
      </c>
      <c r="G592" s="13">
        <f ca="1">$Q$4+$P$4*Fulltable[[#This Row],[Distance]]+$O$4*Fulltable[[#This Row],[D^2]]+$N$4*Fulltable[[#This Row],[D^3]]</f>
        <v>1.7740790916252157E-2</v>
      </c>
      <c r="H592" s="13">
        <f ca="1">Fulltable[[#This Row],[Forecast]]*(1+AVERAGE(cform[faster (-ve) /
slower (+ve)]))</f>
        <v>1.8367427958035004E-2</v>
      </c>
      <c r="I592" s="13" t="e">
        <f>IF(ISNUMBER(VLOOKUP(Fulltable[[#This Row],[Distance]], Predict[[#All],[Distance (km)]:[Time on current form]], 2, FALSE)), VLOOKUP(Fulltable[[#This Row],[Distance]], Predict[[#All],[Distance (km)]:[Time on current form]], 2, FALSE), NA())</f>
        <v>#N/A</v>
      </c>
      <c r="J592" s="13" t="e">
        <f>IF(ISNUMBER(VLOOKUP(Fulltable[[#This Row],[Distance]], Predict[[#All],[Distance (km)]:[Time on current form]], 3, FALSE)), VLOOKUP(Fulltable[[#This Row],[Distance]], Predict[[#All],[Distance (km)]:[Time on current form]], 3, FALSE), NA())</f>
        <v>#N/A</v>
      </c>
    </row>
    <row r="593" spans="1:10" x14ac:dyDescent="0.25">
      <c r="A593" s="1">
        <v>5.91</v>
      </c>
      <c r="B593" s="2">
        <f>Fulltable[[#This Row],[Distance]]^2</f>
        <v>34.928100000000001</v>
      </c>
      <c r="C593">
        <f>Fulltable[[#This Row],[Distance]]^3</f>
        <v>206.425071</v>
      </c>
      <c r="D593">
        <f>Fulltable[[#This Row],[Distance]]^4</f>
        <v>1219.97216961</v>
      </c>
      <c r="E593">
        <f>Fulltable[[#This Row],[Distance]]^5</f>
        <v>7210.0355223951001</v>
      </c>
      <c r="F593" s="13" t="e">
        <f>IF(ISNUMBER(VLOOKUP(Fulltable[[#This Row],[Distance]], PBmetric[[Distance (km)]:[PB (hh:mm:ss)]], 6, FALSE)), VLOOKUP(Fulltable[[#This Row],[Distance]], PBmetric[[Distance (km)]:[PB (hh:mm:ss)]], 6, FALSE), NA())</f>
        <v>#N/A</v>
      </c>
      <c r="G593" s="13">
        <f ca="1">$Q$4+$P$4*Fulltable[[#This Row],[Distance]]+$O$4*Fulltable[[#This Row],[D^2]]+$N$4*Fulltable[[#This Row],[D^3]]</f>
        <v>1.7771941273690337E-2</v>
      </c>
      <c r="H593" s="13">
        <f ca="1">Fulltable[[#This Row],[Forecast]]*(1+AVERAGE(cform[faster (-ve) /
slower (+ve)]))</f>
        <v>1.8399678602823828E-2</v>
      </c>
      <c r="I593" s="13" t="e">
        <f>IF(ISNUMBER(VLOOKUP(Fulltable[[#This Row],[Distance]], Predict[[#All],[Distance (km)]:[Time on current form]], 2, FALSE)), VLOOKUP(Fulltable[[#This Row],[Distance]], Predict[[#All],[Distance (km)]:[Time on current form]], 2, FALSE), NA())</f>
        <v>#N/A</v>
      </c>
      <c r="J593" s="13" t="e">
        <f>IF(ISNUMBER(VLOOKUP(Fulltable[[#This Row],[Distance]], Predict[[#All],[Distance (km)]:[Time on current form]], 3, FALSE)), VLOOKUP(Fulltable[[#This Row],[Distance]], Predict[[#All],[Distance (km)]:[Time on current form]], 3, FALSE), NA())</f>
        <v>#N/A</v>
      </c>
    </row>
    <row r="594" spans="1:10" x14ac:dyDescent="0.25">
      <c r="A594" s="1">
        <v>5.92</v>
      </c>
      <c r="B594" s="2">
        <f>Fulltable[[#This Row],[Distance]]^2</f>
        <v>35.046399999999998</v>
      </c>
      <c r="C594">
        <f>Fulltable[[#This Row],[Distance]]^3</f>
        <v>207.47468799999999</v>
      </c>
      <c r="D594">
        <f>Fulltable[[#This Row],[Distance]]^4</f>
        <v>1228.2501529599999</v>
      </c>
      <c r="E594">
        <f>Fulltable[[#This Row],[Distance]]^5</f>
        <v>7271.2409055231992</v>
      </c>
      <c r="F594" s="13" t="e">
        <f>IF(ISNUMBER(VLOOKUP(Fulltable[[#This Row],[Distance]], PBmetric[[Distance (km)]:[PB (hh:mm:ss)]], 6, FALSE)), VLOOKUP(Fulltable[[#This Row],[Distance]], PBmetric[[Distance (km)]:[PB (hh:mm:ss)]], 6, FALSE), NA())</f>
        <v>#N/A</v>
      </c>
      <c r="G594" s="13">
        <f ca="1">$Q$4+$P$4*Fulltable[[#This Row],[Distance]]+$O$4*Fulltable[[#This Row],[D^2]]+$N$4*Fulltable[[#This Row],[D^3]]</f>
        <v>1.7803095283094181E-2</v>
      </c>
      <c r="H594" s="13">
        <f ca="1">Fulltable[[#This Row],[Forecast]]*(1+AVERAGE(cform[faster (-ve) /
slower (+ve)]))</f>
        <v>1.8431933028572392E-2</v>
      </c>
      <c r="I594" s="13" t="e">
        <f>IF(ISNUMBER(VLOOKUP(Fulltable[[#This Row],[Distance]], Predict[[#All],[Distance (km)]:[Time on current form]], 2, FALSE)), VLOOKUP(Fulltable[[#This Row],[Distance]], Predict[[#All],[Distance (km)]:[Time on current form]], 2, FALSE), NA())</f>
        <v>#N/A</v>
      </c>
      <c r="J594" s="13" t="e">
        <f>IF(ISNUMBER(VLOOKUP(Fulltable[[#This Row],[Distance]], Predict[[#All],[Distance (km)]:[Time on current form]], 3, FALSE)), VLOOKUP(Fulltable[[#This Row],[Distance]], Predict[[#All],[Distance (km)]:[Time on current form]], 3, FALSE), NA())</f>
        <v>#N/A</v>
      </c>
    </row>
    <row r="595" spans="1:10" x14ac:dyDescent="0.25">
      <c r="A595" s="1">
        <v>5.93</v>
      </c>
      <c r="B595" s="2">
        <f>Fulltable[[#This Row],[Distance]]^2</f>
        <v>35.164899999999996</v>
      </c>
      <c r="C595">
        <f>Fulltable[[#This Row],[Distance]]^3</f>
        <v>208.52785699999995</v>
      </c>
      <c r="D595">
        <f>Fulltable[[#This Row],[Distance]]^4</f>
        <v>1236.5701920099998</v>
      </c>
      <c r="E595">
        <f>Fulltable[[#This Row],[Distance]]^5</f>
        <v>7332.8612386192981</v>
      </c>
      <c r="F595" s="13" t="e">
        <f>IF(ISNUMBER(VLOOKUP(Fulltable[[#This Row],[Distance]], PBmetric[[Distance (km)]:[PB (hh:mm:ss)]], 6, FALSE)), VLOOKUP(Fulltable[[#This Row],[Distance]], PBmetric[[Distance (km)]:[PB (hh:mm:ss)]], 6, FALSE), NA())</f>
        <v>#N/A</v>
      </c>
      <c r="G595" s="13">
        <f ca="1">$Q$4+$P$4*Fulltable[[#This Row],[Distance]]+$O$4*Fulltable[[#This Row],[D^2]]+$N$4*Fulltable[[#This Row],[D^3]]</f>
        <v>1.7834252944428284E-2</v>
      </c>
      <c r="H595" s="13">
        <f ca="1">Fulltable[[#This Row],[Forecast]]*(1+AVERAGE(cform[faster (-ve) /
slower (+ve)]))</f>
        <v>1.8464191235244041E-2</v>
      </c>
      <c r="I595" s="13" t="e">
        <f>IF(ISNUMBER(VLOOKUP(Fulltable[[#This Row],[Distance]], Predict[[#All],[Distance (km)]:[Time on current form]], 2, FALSE)), VLOOKUP(Fulltable[[#This Row],[Distance]], Predict[[#All],[Distance (km)]:[Time on current form]], 2, FALSE), NA())</f>
        <v>#N/A</v>
      </c>
      <c r="J595" s="13" t="e">
        <f>IF(ISNUMBER(VLOOKUP(Fulltable[[#This Row],[Distance]], Predict[[#All],[Distance (km)]:[Time on current form]], 3, FALSE)), VLOOKUP(Fulltable[[#This Row],[Distance]], Predict[[#All],[Distance (km)]:[Time on current form]], 3, FALSE), NA())</f>
        <v>#N/A</v>
      </c>
    </row>
    <row r="596" spans="1:10" x14ac:dyDescent="0.25">
      <c r="A596" s="1">
        <v>5.94</v>
      </c>
      <c r="B596" s="2">
        <f>Fulltable[[#This Row],[Distance]]^2</f>
        <v>35.283600000000007</v>
      </c>
      <c r="C596">
        <f>Fulltable[[#This Row],[Distance]]^3</f>
        <v>209.58458400000006</v>
      </c>
      <c r="D596">
        <f>Fulltable[[#This Row],[Distance]]^4</f>
        <v>1244.9324289600004</v>
      </c>
      <c r="E596">
        <f>Fulltable[[#This Row],[Distance]]^5</f>
        <v>7394.8986280224026</v>
      </c>
      <c r="F596" s="13" t="e">
        <f>IF(ISNUMBER(VLOOKUP(Fulltable[[#This Row],[Distance]], PBmetric[[Distance (km)]:[PB (hh:mm:ss)]], 6, FALSE)), VLOOKUP(Fulltable[[#This Row],[Distance]], PBmetric[[Distance (km)]:[PB (hh:mm:ss)]], 6, FALSE), NA())</f>
        <v>#N/A</v>
      </c>
      <c r="G596" s="13">
        <f ca="1">$Q$4+$P$4*Fulltable[[#This Row],[Distance]]+$O$4*Fulltable[[#This Row],[D^2]]+$N$4*Fulltable[[#This Row],[D^3]]</f>
        <v>1.7865414257657249E-2</v>
      </c>
      <c r="H596" s="13">
        <f ca="1">Fulltable[[#This Row],[Forecast]]*(1+AVERAGE(cform[faster (-ve) /
slower (+ve)]))</f>
        <v>1.849645322280213E-2</v>
      </c>
      <c r="I596" s="13" t="e">
        <f>IF(ISNUMBER(VLOOKUP(Fulltable[[#This Row],[Distance]], Predict[[#All],[Distance (km)]:[Time on current form]], 2, FALSE)), VLOOKUP(Fulltable[[#This Row],[Distance]], Predict[[#All],[Distance (km)]:[Time on current form]], 2, FALSE), NA())</f>
        <v>#N/A</v>
      </c>
      <c r="J596" s="13" t="e">
        <f>IF(ISNUMBER(VLOOKUP(Fulltable[[#This Row],[Distance]], Predict[[#All],[Distance (km)]:[Time on current form]], 3, FALSE)), VLOOKUP(Fulltable[[#This Row],[Distance]], Predict[[#All],[Distance (km)]:[Time on current form]], 3, FALSE), NA())</f>
        <v>#N/A</v>
      </c>
    </row>
    <row r="597" spans="1:10" x14ac:dyDescent="0.25">
      <c r="A597" s="1">
        <v>5.95</v>
      </c>
      <c r="B597" s="2">
        <f>Fulltable[[#This Row],[Distance]]^2</f>
        <v>35.402500000000003</v>
      </c>
      <c r="C597">
        <f>Fulltable[[#This Row],[Distance]]^3</f>
        <v>210.64487500000001</v>
      </c>
      <c r="D597">
        <f>Fulltable[[#This Row],[Distance]]^4</f>
        <v>1253.3370062500003</v>
      </c>
      <c r="E597">
        <f>Fulltable[[#This Row],[Distance]]^5</f>
        <v>7457.3551871875015</v>
      </c>
      <c r="F597" s="13" t="e">
        <f>IF(ISNUMBER(VLOOKUP(Fulltable[[#This Row],[Distance]], PBmetric[[Distance (km)]:[PB (hh:mm:ss)]], 6, FALSE)), VLOOKUP(Fulltable[[#This Row],[Distance]], PBmetric[[Distance (km)]:[PB (hh:mm:ss)]], 6, FALSE), NA())</f>
        <v>#N/A</v>
      </c>
      <c r="G597" s="13">
        <f ca="1">$Q$4+$P$4*Fulltable[[#This Row],[Distance]]+$O$4*Fulltable[[#This Row],[D^2]]+$N$4*Fulltable[[#This Row],[D^3]]</f>
        <v>1.7896579222745661E-2</v>
      </c>
      <c r="H597" s="13">
        <f ca="1">Fulltable[[#This Row],[Forecast]]*(1+AVERAGE(cform[faster (-ve) /
slower (+ve)]))</f>
        <v>1.8528718991209992E-2</v>
      </c>
      <c r="I597" s="13" t="e">
        <f>IF(ISNUMBER(VLOOKUP(Fulltable[[#This Row],[Distance]], Predict[[#All],[Distance (km)]:[Time on current form]], 2, FALSE)), VLOOKUP(Fulltable[[#This Row],[Distance]], Predict[[#All],[Distance (km)]:[Time on current form]], 2, FALSE), NA())</f>
        <v>#N/A</v>
      </c>
      <c r="J597" s="13" t="e">
        <f>IF(ISNUMBER(VLOOKUP(Fulltable[[#This Row],[Distance]], Predict[[#All],[Distance (km)]:[Time on current form]], 3, FALSE)), VLOOKUP(Fulltable[[#This Row],[Distance]], Predict[[#All],[Distance (km)]:[Time on current form]], 3, FALSE), NA())</f>
        <v>#N/A</v>
      </c>
    </row>
    <row r="598" spans="1:10" x14ac:dyDescent="0.25">
      <c r="A598" s="1">
        <v>5.96</v>
      </c>
      <c r="B598" s="2">
        <f>Fulltable[[#This Row],[Distance]]^2</f>
        <v>35.521599999999999</v>
      </c>
      <c r="C598">
        <f>Fulltable[[#This Row],[Distance]]^3</f>
        <v>211.70873599999999</v>
      </c>
      <c r="D598">
        <f>Fulltable[[#This Row],[Distance]]^4</f>
        <v>1261.7840665599999</v>
      </c>
      <c r="E598">
        <f>Fulltable[[#This Row],[Distance]]^5</f>
        <v>7520.2330366975993</v>
      </c>
      <c r="F598" s="13" t="e">
        <f>IF(ISNUMBER(VLOOKUP(Fulltable[[#This Row],[Distance]], PBmetric[[Distance (km)]:[PB (hh:mm:ss)]], 6, FALSE)), VLOOKUP(Fulltable[[#This Row],[Distance]], PBmetric[[Distance (km)]:[PB (hh:mm:ss)]], 6, FALSE), NA())</f>
        <v>#N/A</v>
      </c>
      <c r="G598" s="13">
        <f ca="1">$Q$4+$P$4*Fulltable[[#This Row],[Distance]]+$O$4*Fulltable[[#This Row],[D^2]]+$N$4*Fulltable[[#This Row],[D^3]]</f>
        <v>1.7927747839658129E-2</v>
      </c>
      <c r="H598" s="13">
        <f ca="1">Fulltable[[#This Row],[Forecast]]*(1+AVERAGE(cform[faster (-ve) /
slower (+ve)]))</f>
        <v>1.8560988540430985E-2</v>
      </c>
      <c r="I598" s="13" t="e">
        <f>IF(ISNUMBER(VLOOKUP(Fulltable[[#This Row],[Distance]], Predict[[#All],[Distance (km)]:[Time on current form]], 2, FALSE)), VLOOKUP(Fulltable[[#This Row],[Distance]], Predict[[#All],[Distance (km)]:[Time on current form]], 2, FALSE), NA())</f>
        <v>#N/A</v>
      </c>
      <c r="J598" s="13" t="e">
        <f>IF(ISNUMBER(VLOOKUP(Fulltable[[#This Row],[Distance]], Predict[[#All],[Distance (km)]:[Time on current form]], 3, FALSE)), VLOOKUP(Fulltable[[#This Row],[Distance]], Predict[[#All],[Distance (km)]:[Time on current form]], 3, FALSE), NA())</f>
        <v>#N/A</v>
      </c>
    </row>
    <row r="599" spans="1:10" x14ac:dyDescent="0.25">
      <c r="A599" s="1">
        <v>5.97</v>
      </c>
      <c r="B599" s="2">
        <f>Fulltable[[#This Row],[Distance]]^2</f>
        <v>35.640899999999995</v>
      </c>
      <c r="C599">
        <f>Fulltable[[#This Row],[Distance]]^3</f>
        <v>212.77617299999997</v>
      </c>
      <c r="D599">
        <f>Fulltable[[#This Row],[Distance]]^4</f>
        <v>1270.2737528099997</v>
      </c>
      <c r="E599">
        <f>Fulltable[[#This Row],[Distance]]^5</f>
        <v>7583.5343042756977</v>
      </c>
      <c r="F599" s="13" t="e">
        <f>IF(ISNUMBER(VLOOKUP(Fulltable[[#This Row],[Distance]], PBmetric[[Distance (km)]:[PB (hh:mm:ss)]], 6, FALSE)), VLOOKUP(Fulltable[[#This Row],[Distance]], PBmetric[[Distance (km)]:[PB (hh:mm:ss)]], 6, FALSE), NA())</f>
        <v>#N/A</v>
      </c>
      <c r="G599" s="13">
        <f ca="1">$Q$4+$P$4*Fulltable[[#This Row],[Distance]]+$O$4*Fulltable[[#This Row],[D^2]]+$N$4*Fulltable[[#This Row],[D^3]]</f>
        <v>1.7958920108359241E-2</v>
      </c>
      <c r="H599" s="13">
        <f ca="1">Fulltable[[#This Row],[Forecast]]*(1+AVERAGE(cform[faster (-ve) /
slower (+ve)]))</f>
        <v>1.8593261870428448E-2</v>
      </c>
      <c r="I599" s="13" t="e">
        <f>IF(ISNUMBER(VLOOKUP(Fulltable[[#This Row],[Distance]], Predict[[#All],[Distance (km)]:[Time on current form]], 2, FALSE)), VLOOKUP(Fulltable[[#This Row],[Distance]], Predict[[#All],[Distance (km)]:[Time on current form]], 2, FALSE), NA())</f>
        <v>#N/A</v>
      </c>
      <c r="J599" s="13" t="e">
        <f>IF(ISNUMBER(VLOOKUP(Fulltable[[#This Row],[Distance]], Predict[[#All],[Distance (km)]:[Time on current form]], 3, FALSE)), VLOOKUP(Fulltable[[#This Row],[Distance]], Predict[[#All],[Distance (km)]:[Time on current form]], 3, FALSE), NA())</f>
        <v>#N/A</v>
      </c>
    </row>
    <row r="600" spans="1:10" x14ac:dyDescent="0.25">
      <c r="A600" s="1">
        <v>5.98</v>
      </c>
      <c r="B600" s="2">
        <f>Fulltable[[#This Row],[Distance]]^2</f>
        <v>35.760400000000004</v>
      </c>
      <c r="C600">
        <f>Fulltable[[#This Row],[Distance]]^3</f>
        <v>213.84719200000004</v>
      </c>
      <c r="D600">
        <f>Fulltable[[#This Row],[Distance]]^4</f>
        <v>1278.8062081600003</v>
      </c>
      <c r="E600">
        <f>Fulltable[[#This Row],[Distance]]^5</f>
        <v>7647.2611247968025</v>
      </c>
      <c r="F600" s="13" t="e">
        <f>IF(ISNUMBER(VLOOKUP(Fulltable[[#This Row],[Distance]], PBmetric[[Distance (km)]:[PB (hh:mm:ss)]], 6, FALSE)), VLOOKUP(Fulltable[[#This Row],[Distance]], PBmetric[[Distance (km)]:[PB (hh:mm:ss)]], 6, FALSE), NA())</f>
        <v>#N/A</v>
      </c>
      <c r="G600" s="13">
        <f ca="1">$Q$4+$P$4*Fulltable[[#This Row],[Distance]]+$O$4*Fulltable[[#This Row],[D^2]]+$N$4*Fulltable[[#This Row],[D^3]]</f>
        <v>1.7990096028813598E-2</v>
      </c>
      <c r="H600" s="13">
        <f ca="1">Fulltable[[#This Row],[Forecast]]*(1+AVERAGE(cform[faster (-ve) /
slower (+ve)]))</f>
        <v>1.8625538981165729E-2</v>
      </c>
      <c r="I600" s="13" t="e">
        <f>IF(ISNUMBER(VLOOKUP(Fulltable[[#This Row],[Distance]], Predict[[#All],[Distance (km)]:[Time on current form]], 2, FALSE)), VLOOKUP(Fulltable[[#This Row],[Distance]], Predict[[#All],[Distance (km)]:[Time on current form]], 2, FALSE), NA())</f>
        <v>#N/A</v>
      </c>
      <c r="J600" s="13" t="e">
        <f>IF(ISNUMBER(VLOOKUP(Fulltable[[#This Row],[Distance]], Predict[[#All],[Distance (km)]:[Time on current form]], 3, FALSE)), VLOOKUP(Fulltable[[#This Row],[Distance]], Predict[[#All],[Distance (km)]:[Time on current form]], 3, FALSE), NA())</f>
        <v>#N/A</v>
      </c>
    </row>
    <row r="601" spans="1:10" x14ac:dyDescent="0.25">
      <c r="A601" s="1">
        <v>5.99</v>
      </c>
      <c r="B601" s="2">
        <f>Fulltable[[#This Row],[Distance]]^2</f>
        <v>35.880100000000006</v>
      </c>
      <c r="C601">
        <f>Fulltable[[#This Row],[Distance]]^3</f>
        <v>214.92179900000005</v>
      </c>
      <c r="D601">
        <f>Fulltable[[#This Row],[Distance]]^4</f>
        <v>1287.3815760100003</v>
      </c>
      <c r="E601">
        <f>Fulltable[[#This Row],[Distance]]^5</f>
        <v>7711.4156402999024</v>
      </c>
      <c r="F601" s="13" t="e">
        <f>IF(ISNUMBER(VLOOKUP(Fulltable[[#This Row],[Distance]], PBmetric[[Distance (km)]:[PB (hh:mm:ss)]], 6, FALSE)), VLOOKUP(Fulltable[[#This Row],[Distance]], PBmetric[[Distance (km)]:[PB (hh:mm:ss)]], 6, FALSE), NA())</f>
        <v>#N/A</v>
      </c>
      <c r="G601" s="13">
        <f ca="1">$Q$4+$P$4*Fulltable[[#This Row],[Distance]]+$O$4*Fulltable[[#This Row],[D^2]]+$N$4*Fulltable[[#This Row],[D^3]]</f>
        <v>1.8021275600985792E-2</v>
      </c>
      <c r="H601" s="13">
        <f ca="1">Fulltable[[#This Row],[Forecast]]*(1+AVERAGE(cform[faster (-ve) /
slower (+ve)]))</f>
        <v>1.865781987260617E-2</v>
      </c>
      <c r="I601" s="13" t="e">
        <f>IF(ISNUMBER(VLOOKUP(Fulltable[[#This Row],[Distance]], Predict[[#All],[Distance (km)]:[Time on current form]], 2, FALSE)), VLOOKUP(Fulltable[[#This Row],[Distance]], Predict[[#All],[Distance (km)]:[Time on current form]], 2, FALSE), NA())</f>
        <v>#N/A</v>
      </c>
      <c r="J601" s="13" t="e">
        <f>IF(ISNUMBER(VLOOKUP(Fulltable[[#This Row],[Distance]], Predict[[#All],[Distance (km)]:[Time on current form]], 3, FALSE)), VLOOKUP(Fulltable[[#This Row],[Distance]], Predict[[#All],[Distance (km)]:[Time on current form]], 3, FALSE), NA())</f>
        <v>#N/A</v>
      </c>
    </row>
    <row r="602" spans="1:10" x14ac:dyDescent="0.25">
      <c r="A602" s="1">
        <v>6</v>
      </c>
      <c r="B602" s="2">
        <f>Fulltable[[#This Row],[Distance]]^2</f>
        <v>36</v>
      </c>
      <c r="C602">
        <f>Fulltable[[#This Row],[Distance]]^3</f>
        <v>216</v>
      </c>
      <c r="D602">
        <f>Fulltable[[#This Row],[Distance]]^4</f>
        <v>1296</v>
      </c>
      <c r="E602">
        <f>Fulltable[[#This Row],[Distance]]^5</f>
        <v>7776</v>
      </c>
      <c r="F602" s="13" t="e">
        <f>IF(ISNUMBER(VLOOKUP(Fulltable[[#This Row],[Distance]], PBmetric[[Distance (km)]:[PB (hh:mm:ss)]], 6, FALSE)), VLOOKUP(Fulltable[[#This Row],[Distance]], PBmetric[[Distance (km)]:[PB (hh:mm:ss)]], 6, FALSE), NA())</f>
        <v>#N/A</v>
      </c>
      <c r="G602" s="13">
        <f ca="1">$Q$4+$P$4*Fulltable[[#This Row],[Distance]]+$O$4*Fulltable[[#This Row],[D^2]]+$N$4*Fulltable[[#This Row],[D^3]]</f>
        <v>1.8052458824840426E-2</v>
      </c>
      <c r="H602" s="13">
        <f ca="1">Fulltable[[#This Row],[Forecast]]*(1+AVERAGE(cform[faster (-ve) /
slower (+ve)]))</f>
        <v>1.8690104544713128E-2</v>
      </c>
      <c r="I602" s="13" t="e">
        <f>IF(ISNUMBER(VLOOKUP(Fulltable[[#This Row],[Distance]], Predict[[#All],[Distance (km)]:[Time on current form]], 2, FALSE)), VLOOKUP(Fulltable[[#This Row],[Distance]], Predict[[#All],[Distance (km)]:[Time on current form]], 2, FALSE), NA())</f>
        <v>#N/A</v>
      </c>
      <c r="J602" s="13" t="e">
        <f>IF(ISNUMBER(VLOOKUP(Fulltable[[#This Row],[Distance]], Predict[[#All],[Distance (km)]:[Time on current form]], 3, FALSE)), VLOOKUP(Fulltable[[#This Row],[Distance]], Predict[[#All],[Distance (km)]:[Time on current form]], 3, FALSE), NA())</f>
        <v>#N/A</v>
      </c>
    </row>
    <row r="603" spans="1:10" x14ac:dyDescent="0.25">
      <c r="A603" s="1">
        <v>6.01</v>
      </c>
      <c r="B603" s="2">
        <f>Fulltable[[#This Row],[Distance]]^2</f>
        <v>36.120100000000001</v>
      </c>
      <c r="C603">
        <f>Fulltable[[#This Row],[Distance]]^3</f>
        <v>217.08180099999998</v>
      </c>
      <c r="D603">
        <f>Fulltable[[#This Row],[Distance]]^4</f>
        <v>1304.66162401</v>
      </c>
      <c r="E603">
        <f>Fulltable[[#This Row],[Distance]]^5</f>
        <v>7841.0163603000992</v>
      </c>
      <c r="F603" s="13" t="e">
        <f>IF(ISNUMBER(VLOOKUP(Fulltable[[#This Row],[Distance]], PBmetric[[Distance (km)]:[PB (hh:mm:ss)]], 6, FALSE)), VLOOKUP(Fulltable[[#This Row],[Distance]], PBmetric[[Distance (km)]:[PB (hh:mm:ss)]], 6, FALSE), NA())</f>
        <v>#N/A</v>
      </c>
      <c r="G603" s="13">
        <f ca="1">$Q$4+$P$4*Fulltable[[#This Row],[Distance]]+$O$4*Fulltable[[#This Row],[D^2]]+$N$4*Fulltable[[#This Row],[D^3]]</f>
        <v>1.8083645700342092E-2</v>
      </c>
      <c r="H603" s="13">
        <f ca="1">Fulltable[[#This Row],[Forecast]]*(1+AVERAGE(cform[faster (-ve) /
slower (+ve)]))</f>
        <v>1.872239299744994E-2</v>
      </c>
      <c r="I603" s="13" t="e">
        <f>IF(ISNUMBER(VLOOKUP(Fulltable[[#This Row],[Distance]], Predict[[#All],[Distance (km)]:[Time on current form]], 2, FALSE)), VLOOKUP(Fulltable[[#This Row],[Distance]], Predict[[#All],[Distance (km)]:[Time on current form]], 2, FALSE), NA())</f>
        <v>#N/A</v>
      </c>
      <c r="J603" s="13" t="e">
        <f>IF(ISNUMBER(VLOOKUP(Fulltable[[#This Row],[Distance]], Predict[[#All],[Distance (km)]:[Time on current form]], 3, FALSE)), VLOOKUP(Fulltable[[#This Row],[Distance]], Predict[[#All],[Distance (km)]:[Time on current form]], 3, FALSE), NA())</f>
        <v>#N/A</v>
      </c>
    </row>
    <row r="604" spans="1:10" x14ac:dyDescent="0.25">
      <c r="A604" s="1">
        <v>6.02</v>
      </c>
      <c r="B604" s="2">
        <f>Fulltable[[#This Row],[Distance]]^2</f>
        <v>36.240399999999994</v>
      </c>
      <c r="C604">
        <f>Fulltable[[#This Row],[Distance]]^3</f>
        <v>218.16720799999996</v>
      </c>
      <c r="D604">
        <f>Fulltable[[#This Row],[Distance]]^4</f>
        <v>1313.3665921599995</v>
      </c>
      <c r="E604">
        <f>Fulltable[[#This Row],[Distance]]^5</f>
        <v>7906.466884803197</v>
      </c>
      <c r="F604" s="13" t="e">
        <f>IF(ISNUMBER(VLOOKUP(Fulltable[[#This Row],[Distance]], PBmetric[[Distance (km)]:[PB (hh:mm:ss)]], 6, FALSE)), VLOOKUP(Fulltable[[#This Row],[Distance]], PBmetric[[Distance (km)]:[PB (hh:mm:ss)]], 6, FALSE), NA())</f>
        <v>#N/A</v>
      </c>
      <c r="G604" s="13">
        <f ca="1">$Q$4+$P$4*Fulltable[[#This Row],[Distance]]+$O$4*Fulltable[[#This Row],[D^2]]+$N$4*Fulltable[[#This Row],[D^3]]</f>
        <v>1.8114836227455394E-2</v>
      </c>
      <c r="H604" s="13">
        <f ca="1">Fulltable[[#This Row],[Forecast]]*(1+AVERAGE(cform[faster (-ve) /
slower (+ve)]))</f>
        <v>1.8754685230779958E-2</v>
      </c>
      <c r="I604" s="13" t="e">
        <f>IF(ISNUMBER(VLOOKUP(Fulltable[[#This Row],[Distance]], Predict[[#All],[Distance (km)]:[Time on current form]], 2, FALSE)), VLOOKUP(Fulltable[[#This Row],[Distance]], Predict[[#All],[Distance (km)]:[Time on current form]], 2, FALSE), NA())</f>
        <v>#N/A</v>
      </c>
      <c r="J604" s="13" t="e">
        <f>IF(ISNUMBER(VLOOKUP(Fulltable[[#This Row],[Distance]], Predict[[#All],[Distance (km)]:[Time on current form]], 3, FALSE)), VLOOKUP(Fulltable[[#This Row],[Distance]], Predict[[#All],[Distance (km)]:[Time on current form]], 3, FALSE), NA())</f>
        <v>#N/A</v>
      </c>
    </row>
    <row r="605" spans="1:10" x14ac:dyDescent="0.25">
      <c r="A605" s="1">
        <v>6.03</v>
      </c>
      <c r="B605" s="2">
        <f>Fulltable[[#This Row],[Distance]]^2</f>
        <v>36.360900000000001</v>
      </c>
      <c r="C605">
        <f>Fulltable[[#This Row],[Distance]]^3</f>
        <v>219.25622700000002</v>
      </c>
      <c r="D605">
        <f>Fulltable[[#This Row],[Distance]]^4</f>
        <v>1322.11504881</v>
      </c>
      <c r="E605">
        <f>Fulltable[[#This Row],[Distance]]^5</f>
        <v>7972.3537443243004</v>
      </c>
      <c r="F605" s="13" t="e">
        <f>IF(ISNUMBER(VLOOKUP(Fulltable[[#This Row],[Distance]], PBmetric[[Distance (km)]:[PB (hh:mm:ss)]], 6, FALSE)), VLOOKUP(Fulltable[[#This Row],[Distance]], PBmetric[[Distance (km)]:[PB (hh:mm:ss)]], 6, FALSE), NA())</f>
        <v>#N/A</v>
      </c>
      <c r="G605" s="13">
        <f ca="1">$Q$4+$P$4*Fulltable[[#This Row],[Distance]]+$O$4*Fulltable[[#This Row],[D^2]]+$N$4*Fulltable[[#This Row],[D^3]]</f>
        <v>1.8146030406144917E-2</v>
      </c>
      <c r="H605" s="13">
        <f ca="1">Fulltable[[#This Row],[Forecast]]*(1+AVERAGE(cform[faster (-ve) /
slower (+ve)]))</f>
        <v>1.8786981244666521E-2</v>
      </c>
      <c r="I605" s="13" t="e">
        <f>IF(ISNUMBER(VLOOKUP(Fulltable[[#This Row],[Distance]], Predict[[#All],[Distance (km)]:[Time on current form]], 2, FALSE)), VLOOKUP(Fulltable[[#This Row],[Distance]], Predict[[#All],[Distance (km)]:[Time on current form]], 2, FALSE), NA())</f>
        <v>#N/A</v>
      </c>
      <c r="J605" s="13" t="e">
        <f>IF(ISNUMBER(VLOOKUP(Fulltable[[#This Row],[Distance]], Predict[[#All],[Distance (km)]:[Time on current form]], 3, FALSE)), VLOOKUP(Fulltable[[#This Row],[Distance]], Predict[[#All],[Distance (km)]:[Time on current form]], 3, FALSE), NA())</f>
        <v>#N/A</v>
      </c>
    </row>
    <row r="606" spans="1:10" x14ac:dyDescent="0.25">
      <c r="A606" s="1">
        <v>6.04</v>
      </c>
      <c r="B606" s="2">
        <f>Fulltable[[#This Row],[Distance]]^2</f>
        <v>36.4816</v>
      </c>
      <c r="C606">
        <f>Fulltable[[#This Row],[Distance]]^3</f>
        <v>220.34886399999999</v>
      </c>
      <c r="D606">
        <f>Fulltable[[#This Row],[Distance]]^4</f>
        <v>1330.90713856</v>
      </c>
      <c r="E606">
        <f>Fulltable[[#This Row],[Distance]]^5</f>
        <v>8038.6791169024</v>
      </c>
      <c r="F606" s="13" t="e">
        <f>IF(ISNUMBER(VLOOKUP(Fulltable[[#This Row],[Distance]], PBmetric[[Distance (km)]:[PB (hh:mm:ss)]], 6, FALSE)), VLOOKUP(Fulltable[[#This Row],[Distance]], PBmetric[[Distance (km)]:[PB (hh:mm:ss)]], 6, FALSE), NA())</f>
        <v>#N/A</v>
      </c>
      <c r="G606" s="13">
        <f ca="1">$Q$4+$P$4*Fulltable[[#This Row],[Distance]]+$O$4*Fulltable[[#This Row],[D^2]]+$N$4*Fulltable[[#This Row],[D^3]]</f>
        <v>1.8177228236375267E-2</v>
      </c>
      <c r="H606" s="13">
        <f ca="1">Fulltable[[#This Row],[Forecast]]*(1+AVERAGE(cform[faster (-ve) /
slower (+ve)]))</f>
        <v>1.8819281039072981E-2</v>
      </c>
      <c r="I606" s="13" t="e">
        <f>IF(ISNUMBER(VLOOKUP(Fulltable[[#This Row],[Distance]], Predict[[#All],[Distance (km)]:[Time on current form]], 2, FALSE)), VLOOKUP(Fulltable[[#This Row],[Distance]], Predict[[#All],[Distance (km)]:[Time on current form]], 2, FALSE), NA())</f>
        <v>#N/A</v>
      </c>
      <c r="J606" s="13" t="e">
        <f>IF(ISNUMBER(VLOOKUP(Fulltable[[#This Row],[Distance]], Predict[[#All],[Distance (km)]:[Time on current form]], 3, FALSE)), VLOOKUP(Fulltable[[#This Row],[Distance]], Predict[[#All],[Distance (km)]:[Time on current form]], 3, FALSE), NA())</f>
        <v>#N/A</v>
      </c>
    </row>
    <row r="607" spans="1:10" x14ac:dyDescent="0.25">
      <c r="A607" s="1">
        <v>6.05</v>
      </c>
      <c r="B607" s="2">
        <f>Fulltable[[#This Row],[Distance]]^2</f>
        <v>36.602499999999999</v>
      </c>
      <c r="C607">
        <f>Fulltable[[#This Row],[Distance]]^3</f>
        <v>221.44512499999999</v>
      </c>
      <c r="D607">
        <f>Fulltable[[#This Row],[Distance]]^4</f>
        <v>1339.74300625</v>
      </c>
      <c r="E607">
        <f>Fulltable[[#This Row],[Distance]]^5</f>
        <v>8105.4451878125001</v>
      </c>
      <c r="F607" s="13" t="e">
        <f>IF(ISNUMBER(VLOOKUP(Fulltable[[#This Row],[Distance]], PBmetric[[Distance (km)]:[PB (hh:mm:ss)]], 6, FALSE)), VLOOKUP(Fulltable[[#This Row],[Distance]], PBmetric[[Distance (km)]:[PB (hh:mm:ss)]], 6, FALSE), NA())</f>
        <v>#N/A</v>
      </c>
      <c r="G607" s="13">
        <f ca="1">$Q$4+$P$4*Fulltable[[#This Row],[Distance]]+$O$4*Fulltable[[#This Row],[D^2]]+$N$4*Fulltable[[#This Row],[D^3]]</f>
        <v>1.8208429718111038E-2</v>
      </c>
      <c r="H607" s="13">
        <f ca="1">Fulltable[[#This Row],[Forecast]]*(1+AVERAGE(cform[faster (-ve) /
slower (+ve)]))</f>
        <v>1.8851584613962684E-2</v>
      </c>
      <c r="I607" s="13" t="e">
        <f>IF(ISNUMBER(VLOOKUP(Fulltable[[#This Row],[Distance]], Predict[[#All],[Distance (km)]:[Time on current form]], 2, FALSE)), VLOOKUP(Fulltable[[#This Row],[Distance]], Predict[[#All],[Distance (km)]:[Time on current form]], 2, FALSE), NA())</f>
        <v>#N/A</v>
      </c>
      <c r="J607" s="13" t="e">
        <f>IF(ISNUMBER(VLOOKUP(Fulltable[[#This Row],[Distance]], Predict[[#All],[Distance (km)]:[Time on current form]], 3, FALSE)), VLOOKUP(Fulltable[[#This Row],[Distance]], Predict[[#All],[Distance (km)]:[Time on current form]], 3, FALSE), NA())</f>
        <v>#N/A</v>
      </c>
    </row>
    <row r="608" spans="1:10" x14ac:dyDescent="0.25">
      <c r="A608" s="1">
        <v>6.06</v>
      </c>
      <c r="B608" s="2">
        <f>Fulltable[[#This Row],[Distance]]^2</f>
        <v>36.723599999999998</v>
      </c>
      <c r="C608">
        <f>Fulltable[[#This Row],[Distance]]^3</f>
        <v>222.54501599999998</v>
      </c>
      <c r="D608">
        <f>Fulltable[[#This Row],[Distance]]^4</f>
        <v>1348.6227969599997</v>
      </c>
      <c r="E608">
        <f>Fulltable[[#This Row],[Distance]]^5</f>
        <v>8172.6541495775982</v>
      </c>
      <c r="F608" s="13" t="e">
        <f>IF(ISNUMBER(VLOOKUP(Fulltable[[#This Row],[Distance]], PBmetric[[Distance (km)]:[PB (hh:mm:ss)]], 6, FALSE)), VLOOKUP(Fulltable[[#This Row],[Distance]], PBmetric[[Distance (km)]:[PB (hh:mm:ss)]], 6, FALSE), NA())</f>
        <v>#N/A</v>
      </c>
      <c r="G608" s="13">
        <f ca="1">$Q$4+$P$4*Fulltable[[#This Row],[Distance]]+$O$4*Fulltable[[#This Row],[D^2]]+$N$4*Fulltable[[#This Row],[D^3]]</f>
        <v>1.823963485131682E-2</v>
      </c>
      <c r="H608" s="13">
        <f ca="1">Fulltable[[#This Row],[Forecast]]*(1+AVERAGE(cform[faster (-ve) /
slower (+ve)]))</f>
        <v>1.8883891969298971E-2</v>
      </c>
      <c r="I608" s="13" t="e">
        <f>IF(ISNUMBER(VLOOKUP(Fulltable[[#This Row],[Distance]], Predict[[#All],[Distance (km)]:[Time on current form]], 2, FALSE)), VLOOKUP(Fulltable[[#This Row],[Distance]], Predict[[#All],[Distance (km)]:[Time on current form]], 2, FALSE), NA())</f>
        <v>#N/A</v>
      </c>
      <c r="J608" s="13" t="e">
        <f>IF(ISNUMBER(VLOOKUP(Fulltable[[#This Row],[Distance]], Predict[[#All],[Distance (km)]:[Time on current form]], 3, FALSE)), VLOOKUP(Fulltable[[#This Row],[Distance]], Predict[[#All],[Distance (km)]:[Time on current form]], 3, FALSE), NA())</f>
        <v>#N/A</v>
      </c>
    </row>
    <row r="609" spans="1:10" x14ac:dyDescent="0.25">
      <c r="A609" s="1">
        <v>6.07</v>
      </c>
      <c r="B609" s="2">
        <f>Fulltable[[#This Row],[Distance]]^2</f>
        <v>36.844900000000003</v>
      </c>
      <c r="C609">
        <f>Fulltable[[#This Row],[Distance]]^3</f>
        <v>223.64854300000002</v>
      </c>
      <c r="D609">
        <f>Fulltable[[#This Row],[Distance]]^4</f>
        <v>1357.5466560100001</v>
      </c>
      <c r="E609">
        <f>Fulltable[[#This Row],[Distance]]^5</f>
        <v>8240.3082019807007</v>
      </c>
      <c r="F609" s="13" t="e">
        <f>IF(ISNUMBER(VLOOKUP(Fulltable[[#This Row],[Distance]], PBmetric[[Distance (km)]:[PB (hh:mm:ss)]], 6, FALSE)), VLOOKUP(Fulltable[[#This Row],[Distance]], PBmetric[[Distance (km)]:[PB (hh:mm:ss)]], 6, FALSE), NA())</f>
        <v>#N/A</v>
      </c>
      <c r="G609" s="13">
        <f ca="1">$Q$4+$P$4*Fulltable[[#This Row],[Distance]]+$O$4*Fulltable[[#This Row],[D^2]]+$N$4*Fulltable[[#This Row],[D^3]]</f>
        <v>1.8270843635957226E-2</v>
      </c>
      <c r="H609" s="13">
        <f ca="1">Fulltable[[#This Row],[Forecast]]*(1+AVERAGE(cform[faster (-ve) /
slower (+ve)]))</f>
        <v>1.8916203105045198E-2</v>
      </c>
      <c r="I609" s="13" t="e">
        <f>IF(ISNUMBER(VLOOKUP(Fulltable[[#This Row],[Distance]], Predict[[#All],[Distance (km)]:[Time on current form]], 2, FALSE)), VLOOKUP(Fulltable[[#This Row],[Distance]], Predict[[#All],[Distance (km)]:[Time on current form]], 2, FALSE), NA())</f>
        <v>#N/A</v>
      </c>
      <c r="J609" s="13" t="e">
        <f>IF(ISNUMBER(VLOOKUP(Fulltable[[#This Row],[Distance]], Predict[[#All],[Distance (km)]:[Time on current form]], 3, FALSE)), VLOOKUP(Fulltable[[#This Row],[Distance]], Predict[[#All],[Distance (km)]:[Time on current form]], 3, FALSE), NA())</f>
        <v>#N/A</v>
      </c>
    </row>
    <row r="610" spans="1:10" x14ac:dyDescent="0.25">
      <c r="A610" s="1">
        <v>6.08</v>
      </c>
      <c r="B610" s="2">
        <f>Fulltable[[#This Row],[Distance]]^2</f>
        <v>36.9664</v>
      </c>
      <c r="C610">
        <f>Fulltable[[#This Row],[Distance]]^3</f>
        <v>224.75571200000002</v>
      </c>
      <c r="D610">
        <f>Fulltable[[#This Row],[Distance]]^4</f>
        <v>1366.51472896</v>
      </c>
      <c r="E610">
        <f>Fulltable[[#This Row],[Distance]]^5</f>
        <v>8308.4095520768005</v>
      </c>
      <c r="F610" s="13" t="e">
        <f>IF(ISNUMBER(VLOOKUP(Fulltable[[#This Row],[Distance]], PBmetric[[Distance (km)]:[PB (hh:mm:ss)]], 6, FALSE)), VLOOKUP(Fulltable[[#This Row],[Distance]], PBmetric[[Distance (km)]:[PB (hh:mm:ss)]], 6, FALSE), NA())</f>
        <v>#N/A</v>
      </c>
      <c r="G610" s="13">
        <f ca="1">$Q$4+$P$4*Fulltable[[#This Row],[Distance]]+$O$4*Fulltable[[#This Row],[D^2]]+$N$4*Fulltable[[#This Row],[D^3]]</f>
        <v>1.8302056071996833E-2</v>
      </c>
      <c r="H610" s="13">
        <f ca="1">Fulltable[[#This Row],[Forecast]]*(1+AVERAGE(cform[faster (-ve) /
slower (+ve)]))</f>
        <v>1.8948518021164696E-2</v>
      </c>
      <c r="I610" s="13" t="e">
        <f>IF(ISNUMBER(VLOOKUP(Fulltable[[#This Row],[Distance]], Predict[[#All],[Distance (km)]:[Time on current form]], 2, FALSE)), VLOOKUP(Fulltable[[#This Row],[Distance]], Predict[[#All],[Distance (km)]:[Time on current form]], 2, FALSE), NA())</f>
        <v>#N/A</v>
      </c>
      <c r="J610" s="13" t="e">
        <f>IF(ISNUMBER(VLOOKUP(Fulltable[[#This Row],[Distance]], Predict[[#All],[Distance (km)]:[Time on current form]], 3, FALSE)), VLOOKUP(Fulltable[[#This Row],[Distance]], Predict[[#All],[Distance (km)]:[Time on current form]], 3, FALSE), NA())</f>
        <v>#N/A</v>
      </c>
    </row>
    <row r="611" spans="1:10" x14ac:dyDescent="0.25">
      <c r="A611" s="1">
        <v>6.09</v>
      </c>
      <c r="B611" s="2">
        <f>Fulltable[[#This Row],[Distance]]^2</f>
        <v>37.088099999999997</v>
      </c>
      <c r="C611">
        <f>Fulltable[[#This Row],[Distance]]^3</f>
        <v>225.86652899999999</v>
      </c>
      <c r="D611">
        <f>Fulltable[[#This Row],[Distance]]^4</f>
        <v>1375.5271616099999</v>
      </c>
      <c r="E611">
        <f>Fulltable[[#This Row],[Distance]]^5</f>
        <v>8376.9604142048993</v>
      </c>
      <c r="F611" s="13" t="e">
        <f>IF(ISNUMBER(VLOOKUP(Fulltable[[#This Row],[Distance]], PBmetric[[Distance (km)]:[PB (hh:mm:ss)]], 6, FALSE)), VLOOKUP(Fulltable[[#This Row],[Distance]], PBmetric[[Distance (km)]:[PB (hh:mm:ss)]], 6, FALSE), NA())</f>
        <v>#N/A</v>
      </c>
      <c r="G611" s="13">
        <f ca="1">$Q$4+$P$4*Fulltable[[#This Row],[Distance]]+$O$4*Fulltable[[#This Row],[D^2]]+$N$4*Fulltable[[#This Row],[D^3]]</f>
        <v>1.8333272159400251E-2</v>
      </c>
      <c r="H611" s="13">
        <f ca="1">Fulltable[[#This Row],[Forecast]]*(1+AVERAGE(cform[faster (-ve) /
slower (+ve)]))</f>
        <v>1.8980836717620825E-2</v>
      </c>
      <c r="I611" s="13" t="e">
        <f>IF(ISNUMBER(VLOOKUP(Fulltable[[#This Row],[Distance]], Predict[[#All],[Distance (km)]:[Time on current form]], 2, FALSE)), VLOOKUP(Fulltable[[#This Row],[Distance]], Predict[[#All],[Distance (km)]:[Time on current form]], 2, FALSE), NA())</f>
        <v>#N/A</v>
      </c>
      <c r="J611" s="13" t="e">
        <f>IF(ISNUMBER(VLOOKUP(Fulltable[[#This Row],[Distance]], Predict[[#All],[Distance (km)]:[Time on current form]], 3, FALSE)), VLOOKUP(Fulltable[[#This Row],[Distance]], Predict[[#All],[Distance (km)]:[Time on current form]], 3, FALSE), NA())</f>
        <v>#N/A</v>
      </c>
    </row>
    <row r="612" spans="1:10" x14ac:dyDescent="0.25">
      <c r="A612" s="1">
        <v>6.1</v>
      </c>
      <c r="B612" s="2">
        <f>Fulltable[[#This Row],[Distance]]^2</f>
        <v>37.209999999999994</v>
      </c>
      <c r="C612">
        <f>Fulltable[[#This Row],[Distance]]^3</f>
        <v>226.98099999999994</v>
      </c>
      <c r="D612">
        <f>Fulltable[[#This Row],[Distance]]^4</f>
        <v>1384.5840999999996</v>
      </c>
      <c r="E612">
        <f>Fulltable[[#This Row],[Distance]]^5</f>
        <v>8445.9630099999977</v>
      </c>
      <c r="F612" s="13" t="e">
        <f>IF(ISNUMBER(VLOOKUP(Fulltable[[#This Row],[Distance]], PBmetric[[Distance (km)]:[PB (hh:mm:ss)]], 6, FALSE)), VLOOKUP(Fulltable[[#This Row],[Distance]], PBmetric[[Distance (km)]:[PB (hh:mm:ss)]], 6, FALSE), NA())</f>
        <v>#N/A</v>
      </c>
      <c r="G612" s="13">
        <f ca="1">$Q$4+$P$4*Fulltable[[#This Row],[Distance]]+$O$4*Fulltable[[#This Row],[D^2]]+$N$4*Fulltable[[#This Row],[D^3]]</f>
        <v>1.8364491898132072E-2</v>
      </c>
      <c r="H612" s="13">
        <f ca="1">Fulltable[[#This Row],[Forecast]]*(1+AVERAGE(cform[faster (-ve) /
slower (+ve)]))</f>
        <v>1.9013159194376926E-2</v>
      </c>
      <c r="I612" s="13" t="e">
        <f>IF(ISNUMBER(VLOOKUP(Fulltable[[#This Row],[Distance]], Predict[[#All],[Distance (km)]:[Time on current form]], 2, FALSE)), VLOOKUP(Fulltable[[#This Row],[Distance]], Predict[[#All],[Distance (km)]:[Time on current form]], 2, FALSE), NA())</f>
        <v>#N/A</v>
      </c>
      <c r="J612" s="13" t="e">
        <f>IF(ISNUMBER(VLOOKUP(Fulltable[[#This Row],[Distance]], Predict[[#All],[Distance (km)]:[Time on current form]], 3, FALSE)), VLOOKUP(Fulltable[[#This Row],[Distance]], Predict[[#All],[Distance (km)]:[Time on current form]], 3, FALSE), NA())</f>
        <v>#N/A</v>
      </c>
    </row>
    <row r="613" spans="1:10" x14ac:dyDescent="0.25">
      <c r="A613" s="1">
        <v>6.11</v>
      </c>
      <c r="B613" s="2">
        <f>Fulltable[[#This Row],[Distance]]^2</f>
        <v>37.332100000000004</v>
      </c>
      <c r="C613">
        <f>Fulltable[[#This Row],[Distance]]^3</f>
        <v>228.09913100000003</v>
      </c>
      <c r="D613">
        <f>Fulltable[[#This Row],[Distance]]^4</f>
        <v>1393.6856904100002</v>
      </c>
      <c r="E613">
        <f>Fulltable[[#This Row],[Distance]]^5</f>
        <v>8515.419568405101</v>
      </c>
      <c r="F613" s="13" t="e">
        <f>IF(ISNUMBER(VLOOKUP(Fulltable[[#This Row],[Distance]], PBmetric[[Distance (km)]:[PB (hh:mm:ss)]], 6, FALSE)), VLOOKUP(Fulltable[[#This Row],[Distance]], PBmetric[[Distance (km)]:[PB (hh:mm:ss)]], 6, FALSE), NA())</f>
        <v>#N/A</v>
      </c>
      <c r="G613" s="13">
        <f ca="1">$Q$4+$P$4*Fulltable[[#This Row],[Distance]]+$O$4*Fulltable[[#This Row],[D^2]]+$N$4*Fulltable[[#This Row],[D^3]]</f>
        <v>1.8395715288156894E-2</v>
      </c>
      <c r="H613" s="13">
        <f ca="1">Fulltable[[#This Row],[Forecast]]*(1+AVERAGE(cform[faster (-ve) /
slower (+ve)]))</f>
        <v>1.9045485451396345E-2</v>
      </c>
      <c r="I613" s="13" t="e">
        <f>IF(ISNUMBER(VLOOKUP(Fulltable[[#This Row],[Distance]], Predict[[#All],[Distance (km)]:[Time on current form]], 2, FALSE)), VLOOKUP(Fulltable[[#This Row],[Distance]], Predict[[#All],[Distance (km)]:[Time on current form]], 2, FALSE), NA())</f>
        <v>#N/A</v>
      </c>
      <c r="J613" s="13" t="e">
        <f>IF(ISNUMBER(VLOOKUP(Fulltable[[#This Row],[Distance]], Predict[[#All],[Distance (km)]:[Time on current form]], 3, FALSE)), VLOOKUP(Fulltable[[#This Row],[Distance]], Predict[[#All],[Distance (km)]:[Time on current form]], 3, FALSE), NA())</f>
        <v>#N/A</v>
      </c>
    </row>
    <row r="614" spans="1:10" x14ac:dyDescent="0.25">
      <c r="A614" s="1">
        <v>6.12</v>
      </c>
      <c r="B614" s="2">
        <f>Fulltable[[#This Row],[Distance]]^2</f>
        <v>37.4544</v>
      </c>
      <c r="C614">
        <f>Fulltable[[#This Row],[Distance]]^3</f>
        <v>229.22092800000001</v>
      </c>
      <c r="D614">
        <f>Fulltable[[#This Row],[Distance]]^4</f>
        <v>1402.8320793600001</v>
      </c>
      <c r="E614">
        <f>Fulltable[[#This Row],[Distance]]^5</f>
        <v>8585.3323256832009</v>
      </c>
      <c r="F614" s="13" t="e">
        <f>IF(ISNUMBER(VLOOKUP(Fulltable[[#This Row],[Distance]], PBmetric[[Distance (km)]:[PB (hh:mm:ss)]], 6, FALSE)), VLOOKUP(Fulltable[[#This Row],[Distance]], PBmetric[[Distance (km)]:[PB (hh:mm:ss)]], 6, FALSE), NA())</f>
        <v>#N/A</v>
      </c>
      <c r="G614" s="13">
        <f ca="1">$Q$4+$P$4*Fulltable[[#This Row],[Distance]]+$O$4*Fulltable[[#This Row],[D^2]]+$N$4*Fulltable[[#This Row],[D^3]]</f>
        <v>1.8426942329439314E-2</v>
      </c>
      <c r="H614" s="13">
        <f ca="1">Fulltable[[#This Row],[Forecast]]*(1+AVERAGE(cform[faster (-ve) /
slower (+ve)]))</f>
        <v>1.907781548864243E-2</v>
      </c>
      <c r="I614" s="13" t="e">
        <f>IF(ISNUMBER(VLOOKUP(Fulltable[[#This Row],[Distance]], Predict[[#All],[Distance (km)]:[Time on current form]], 2, FALSE)), VLOOKUP(Fulltable[[#This Row],[Distance]], Predict[[#All],[Distance (km)]:[Time on current form]], 2, FALSE), NA())</f>
        <v>#N/A</v>
      </c>
      <c r="J614" s="13" t="e">
        <f>IF(ISNUMBER(VLOOKUP(Fulltable[[#This Row],[Distance]], Predict[[#All],[Distance (km)]:[Time on current form]], 3, FALSE)), VLOOKUP(Fulltable[[#This Row],[Distance]], Predict[[#All],[Distance (km)]:[Time on current form]], 3, FALSE), NA())</f>
        <v>#N/A</v>
      </c>
    </row>
    <row r="615" spans="1:10" x14ac:dyDescent="0.25">
      <c r="A615" s="1">
        <v>6.13</v>
      </c>
      <c r="B615" s="2">
        <f>Fulltable[[#This Row],[Distance]]^2</f>
        <v>37.576900000000002</v>
      </c>
      <c r="C615">
        <f>Fulltable[[#This Row],[Distance]]^3</f>
        <v>230.346397</v>
      </c>
      <c r="D615">
        <f>Fulltable[[#This Row],[Distance]]^4</f>
        <v>1412.0234136100003</v>
      </c>
      <c r="E615">
        <f>Fulltable[[#This Row],[Distance]]^5</f>
        <v>8655.7035254293023</v>
      </c>
      <c r="F615" s="13" t="e">
        <f>IF(ISNUMBER(VLOOKUP(Fulltable[[#This Row],[Distance]], PBmetric[[Distance (km)]:[PB (hh:mm:ss)]], 6, FALSE)), VLOOKUP(Fulltable[[#This Row],[Distance]], PBmetric[[Distance (km)]:[PB (hh:mm:ss)]], 6, FALSE), NA())</f>
        <v>#N/A</v>
      </c>
      <c r="G615" s="13">
        <f ca="1">$Q$4+$P$4*Fulltable[[#This Row],[Distance]]+$O$4*Fulltable[[#This Row],[D^2]]+$N$4*Fulltable[[#This Row],[D^3]]</f>
        <v>1.8458173021943927E-2</v>
      </c>
      <c r="H615" s="13">
        <f ca="1">Fulltable[[#This Row],[Forecast]]*(1+AVERAGE(cform[faster (-ve) /
slower (+ve)]))</f>
        <v>1.9110149306078527E-2</v>
      </c>
      <c r="I615" s="13" t="e">
        <f>IF(ISNUMBER(VLOOKUP(Fulltable[[#This Row],[Distance]], Predict[[#All],[Distance (km)]:[Time on current form]], 2, FALSE)), VLOOKUP(Fulltable[[#This Row],[Distance]], Predict[[#All],[Distance (km)]:[Time on current form]], 2, FALSE), NA())</f>
        <v>#N/A</v>
      </c>
      <c r="J615" s="13" t="e">
        <f>IF(ISNUMBER(VLOOKUP(Fulltable[[#This Row],[Distance]], Predict[[#All],[Distance (km)]:[Time on current form]], 3, FALSE)), VLOOKUP(Fulltable[[#This Row],[Distance]], Predict[[#All],[Distance (km)]:[Time on current form]], 3, FALSE), NA())</f>
        <v>#N/A</v>
      </c>
    </row>
    <row r="616" spans="1:10" x14ac:dyDescent="0.25">
      <c r="A616" s="1">
        <v>6.14</v>
      </c>
      <c r="B616" s="2">
        <f>Fulltable[[#This Row],[Distance]]^2</f>
        <v>37.699599999999997</v>
      </c>
      <c r="C616">
        <f>Fulltable[[#This Row],[Distance]]^3</f>
        <v>231.47554399999996</v>
      </c>
      <c r="D616">
        <f>Fulltable[[#This Row],[Distance]]^4</f>
        <v>1421.2598401599998</v>
      </c>
      <c r="E616">
        <f>Fulltable[[#This Row],[Distance]]^5</f>
        <v>8726.5354185823981</v>
      </c>
      <c r="F616" s="13" t="e">
        <f>IF(ISNUMBER(VLOOKUP(Fulltable[[#This Row],[Distance]], PBmetric[[Distance (km)]:[PB (hh:mm:ss)]], 6, FALSE)), VLOOKUP(Fulltable[[#This Row],[Distance]], PBmetric[[Distance (km)]:[PB (hh:mm:ss)]], 6, FALSE), NA())</f>
        <v>#N/A</v>
      </c>
      <c r="G616" s="13">
        <f ca="1">$Q$4+$P$4*Fulltable[[#This Row],[Distance]]+$O$4*Fulltable[[#This Row],[D^2]]+$N$4*Fulltable[[#This Row],[D^3]]</f>
        <v>1.848940736563533E-2</v>
      </c>
      <c r="H616" s="13">
        <f ca="1">Fulltable[[#This Row],[Forecast]]*(1+AVERAGE(cform[faster (-ve) /
slower (+ve)]))</f>
        <v>1.9142486903667977E-2</v>
      </c>
      <c r="I616" s="13" t="e">
        <f>IF(ISNUMBER(VLOOKUP(Fulltable[[#This Row],[Distance]], Predict[[#All],[Distance (km)]:[Time on current form]], 2, FALSE)), VLOOKUP(Fulltable[[#This Row],[Distance]], Predict[[#All],[Distance (km)]:[Time on current form]], 2, FALSE), NA())</f>
        <v>#N/A</v>
      </c>
      <c r="J616" s="13" t="e">
        <f>IF(ISNUMBER(VLOOKUP(Fulltable[[#This Row],[Distance]], Predict[[#All],[Distance (km)]:[Time on current form]], 3, FALSE)), VLOOKUP(Fulltable[[#This Row],[Distance]], Predict[[#All],[Distance (km)]:[Time on current form]], 3, FALSE), NA())</f>
        <v>#N/A</v>
      </c>
    </row>
    <row r="617" spans="1:10" x14ac:dyDescent="0.25">
      <c r="A617" s="1">
        <v>6.15</v>
      </c>
      <c r="B617" s="2">
        <f>Fulltable[[#This Row],[Distance]]^2</f>
        <v>37.822500000000005</v>
      </c>
      <c r="C617">
        <f>Fulltable[[#This Row],[Distance]]^3</f>
        <v>232.60837500000005</v>
      </c>
      <c r="D617">
        <f>Fulltable[[#This Row],[Distance]]^4</f>
        <v>1430.5415062500003</v>
      </c>
      <c r="E617">
        <f>Fulltable[[#This Row],[Distance]]^5</f>
        <v>8797.8302634375032</v>
      </c>
      <c r="F617" s="13" t="e">
        <f>IF(ISNUMBER(VLOOKUP(Fulltable[[#This Row],[Distance]], PBmetric[[Distance (km)]:[PB (hh:mm:ss)]], 6, FALSE)), VLOOKUP(Fulltable[[#This Row],[Distance]], PBmetric[[Distance (km)]:[PB (hh:mm:ss)]], 6, FALSE), NA())</f>
        <v>#N/A</v>
      </c>
      <c r="G617" s="13">
        <f ca="1">$Q$4+$P$4*Fulltable[[#This Row],[Distance]]+$O$4*Fulltable[[#This Row],[D^2]]+$N$4*Fulltable[[#This Row],[D^3]]</f>
        <v>1.8520645360478125E-2</v>
      </c>
      <c r="H617" s="13">
        <f ca="1">Fulltable[[#This Row],[Forecast]]*(1+AVERAGE(cform[faster (-ve) /
slower (+ve)]))</f>
        <v>1.9174828281374137E-2</v>
      </c>
      <c r="I617" s="13" t="e">
        <f>IF(ISNUMBER(VLOOKUP(Fulltable[[#This Row],[Distance]], Predict[[#All],[Distance (km)]:[Time on current form]], 2, FALSE)), VLOOKUP(Fulltable[[#This Row],[Distance]], Predict[[#All],[Distance (km)]:[Time on current form]], 2, FALSE), NA())</f>
        <v>#N/A</v>
      </c>
      <c r="J617" s="13" t="e">
        <f>IF(ISNUMBER(VLOOKUP(Fulltable[[#This Row],[Distance]], Predict[[#All],[Distance (km)]:[Time on current form]], 3, FALSE)), VLOOKUP(Fulltable[[#This Row],[Distance]], Predict[[#All],[Distance (km)]:[Time on current form]], 3, FALSE), NA())</f>
        <v>#N/A</v>
      </c>
    </row>
    <row r="618" spans="1:10" x14ac:dyDescent="0.25">
      <c r="A618" s="1">
        <v>6.16</v>
      </c>
      <c r="B618" s="2">
        <f>Fulltable[[#This Row],[Distance]]^2</f>
        <v>37.945599999999999</v>
      </c>
      <c r="C618">
        <f>Fulltable[[#This Row],[Distance]]^3</f>
        <v>233.74489600000001</v>
      </c>
      <c r="D618">
        <f>Fulltable[[#This Row],[Distance]]^4</f>
        <v>1439.8685593599998</v>
      </c>
      <c r="E618">
        <f>Fulltable[[#This Row],[Distance]]^5</f>
        <v>8869.5903256575984</v>
      </c>
      <c r="F618" s="13" t="e">
        <f>IF(ISNUMBER(VLOOKUP(Fulltable[[#This Row],[Distance]], PBmetric[[Distance (km)]:[PB (hh:mm:ss)]], 6, FALSE)), VLOOKUP(Fulltable[[#This Row],[Distance]], PBmetric[[Distance (km)]:[PB (hh:mm:ss)]], 6, FALSE), NA())</f>
        <v>#N/A</v>
      </c>
      <c r="G618" s="13">
        <f ca="1">$Q$4+$P$4*Fulltable[[#This Row],[Distance]]+$O$4*Fulltable[[#This Row],[D^2]]+$N$4*Fulltable[[#This Row],[D^3]]</f>
        <v>1.8551887006436899E-2</v>
      </c>
      <c r="H618" s="13">
        <f ca="1">Fulltable[[#This Row],[Forecast]]*(1+AVERAGE(cform[faster (-ve) /
slower (+ve)]))</f>
        <v>1.9207173439160338E-2</v>
      </c>
      <c r="I618" s="13" t="e">
        <f>IF(ISNUMBER(VLOOKUP(Fulltable[[#This Row],[Distance]], Predict[[#All],[Distance (km)]:[Time on current form]], 2, FALSE)), VLOOKUP(Fulltable[[#This Row],[Distance]], Predict[[#All],[Distance (km)]:[Time on current form]], 2, FALSE), NA())</f>
        <v>#N/A</v>
      </c>
      <c r="J618" s="13" t="e">
        <f>IF(ISNUMBER(VLOOKUP(Fulltable[[#This Row],[Distance]], Predict[[#All],[Distance (km)]:[Time on current form]], 3, FALSE)), VLOOKUP(Fulltable[[#This Row],[Distance]], Predict[[#All],[Distance (km)]:[Time on current form]], 3, FALSE), NA())</f>
        <v>#N/A</v>
      </c>
    </row>
    <row r="619" spans="1:10" x14ac:dyDescent="0.25">
      <c r="A619" s="1">
        <v>6.17</v>
      </c>
      <c r="B619" s="2">
        <f>Fulltable[[#This Row],[Distance]]^2</f>
        <v>38.068899999999999</v>
      </c>
      <c r="C619">
        <f>Fulltable[[#This Row],[Distance]]^3</f>
        <v>234.88511299999999</v>
      </c>
      <c r="D619">
        <f>Fulltable[[#This Row],[Distance]]^4</f>
        <v>1449.24114721</v>
      </c>
      <c r="E619">
        <f>Fulltable[[#This Row],[Distance]]^5</f>
        <v>8941.8178782856994</v>
      </c>
      <c r="F619" s="13" t="e">
        <f>IF(ISNUMBER(VLOOKUP(Fulltable[[#This Row],[Distance]], PBmetric[[Distance (km)]:[PB (hh:mm:ss)]], 6, FALSE)), VLOOKUP(Fulltable[[#This Row],[Distance]], PBmetric[[Distance (km)]:[PB (hh:mm:ss)]], 6, FALSE), NA())</f>
        <v>#N/A</v>
      </c>
      <c r="G619" s="13">
        <f ca="1">$Q$4+$P$4*Fulltable[[#This Row],[Distance]]+$O$4*Fulltable[[#This Row],[D^2]]+$N$4*Fulltable[[#This Row],[D^3]]</f>
        <v>1.8583132303476257E-2</v>
      </c>
      <c r="H619" s="13">
        <f ca="1">Fulltable[[#This Row],[Forecast]]*(1+AVERAGE(cform[faster (-ve) /
slower (+ve)]))</f>
        <v>1.9239522376989941E-2</v>
      </c>
      <c r="I619" s="13" t="e">
        <f>IF(ISNUMBER(VLOOKUP(Fulltable[[#This Row],[Distance]], Predict[[#All],[Distance (km)]:[Time on current form]], 2, FALSE)), VLOOKUP(Fulltable[[#This Row],[Distance]], Predict[[#All],[Distance (km)]:[Time on current form]], 2, FALSE), NA())</f>
        <v>#N/A</v>
      </c>
      <c r="J619" s="13" t="e">
        <f>IF(ISNUMBER(VLOOKUP(Fulltable[[#This Row],[Distance]], Predict[[#All],[Distance (km)]:[Time on current form]], 3, FALSE)), VLOOKUP(Fulltable[[#This Row],[Distance]], Predict[[#All],[Distance (km)]:[Time on current form]], 3, FALSE), NA())</f>
        <v>#N/A</v>
      </c>
    </row>
    <row r="620" spans="1:10" x14ac:dyDescent="0.25">
      <c r="A620" s="1">
        <v>6.18</v>
      </c>
      <c r="B620" s="2">
        <f>Fulltable[[#This Row],[Distance]]^2</f>
        <v>38.192399999999999</v>
      </c>
      <c r="C620">
        <f>Fulltable[[#This Row],[Distance]]^3</f>
        <v>236.02903199999997</v>
      </c>
      <c r="D620">
        <f>Fulltable[[#This Row],[Distance]]^4</f>
        <v>1458.65941776</v>
      </c>
      <c r="E620">
        <f>Fulltable[[#This Row],[Distance]]^5</f>
        <v>9014.5152017567998</v>
      </c>
      <c r="F620" s="13" t="e">
        <f>IF(ISNUMBER(VLOOKUP(Fulltable[[#This Row],[Distance]], PBmetric[[Distance (km)]:[PB (hh:mm:ss)]], 6, FALSE)), VLOOKUP(Fulltable[[#This Row],[Distance]], PBmetric[[Distance (km)]:[PB (hh:mm:ss)]], 6, FALSE), NA())</f>
        <v>#N/A</v>
      </c>
      <c r="G620" s="13">
        <f ca="1">$Q$4+$P$4*Fulltable[[#This Row],[Distance]]+$O$4*Fulltable[[#This Row],[D^2]]+$N$4*Fulltable[[#This Row],[D^3]]</f>
        <v>1.8614381251560785E-2</v>
      </c>
      <c r="H620" s="13">
        <f ca="1">Fulltable[[#This Row],[Forecast]]*(1+AVERAGE(cform[faster (-ve) /
slower (+ve)]))</f>
        <v>1.9271875094826276E-2</v>
      </c>
      <c r="I620" s="13" t="e">
        <f>IF(ISNUMBER(VLOOKUP(Fulltable[[#This Row],[Distance]], Predict[[#All],[Distance (km)]:[Time on current form]], 2, FALSE)), VLOOKUP(Fulltable[[#This Row],[Distance]], Predict[[#All],[Distance (km)]:[Time on current form]], 2, FALSE), NA())</f>
        <v>#N/A</v>
      </c>
      <c r="J620" s="13" t="e">
        <f>IF(ISNUMBER(VLOOKUP(Fulltable[[#This Row],[Distance]], Predict[[#All],[Distance (km)]:[Time on current form]], 3, FALSE)), VLOOKUP(Fulltable[[#This Row],[Distance]], Predict[[#All],[Distance (km)]:[Time on current form]], 3, FALSE), NA())</f>
        <v>#N/A</v>
      </c>
    </row>
    <row r="621" spans="1:10" x14ac:dyDescent="0.25">
      <c r="A621" s="1">
        <v>6.19</v>
      </c>
      <c r="B621" s="2">
        <f>Fulltable[[#This Row],[Distance]]^2</f>
        <v>38.316100000000006</v>
      </c>
      <c r="C621">
        <f>Fulltable[[#This Row],[Distance]]^3</f>
        <v>237.17665900000006</v>
      </c>
      <c r="D621">
        <f>Fulltable[[#This Row],[Distance]]^4</f>
        <v>1468.1235192100005</v>
      </c>
      <c r="E621">
        <f>Fulltable[[#This Row],[Distance]]^5</f>
        <v>9087.6845839099042</v>
      </c>
      <c r="F621" s="13" t="e">
        <f>IF(ISNUMBER(VLOOKUP(Fulltable[[#This Row],[Distance]], PBmetric[[Distance (km)]:[PB (hh:mm:ss)]], 6, FALSE)), VLOOKUP(Fulltable[[#This Row],[Distance]], PBmetric[[Distance (km)]:[PB (hh:mm:ss)]], 6, FALSE), NA())</f>
        <v>#N/A</v>
      </c>
      <c r="G621" s="13">
        <f ca="1">$Q$4+$P$4*Fulltable[[#This Row],[Distance]]+$O$4*Fulltable[[#This Row],[D^2]]+$N$4*Fulltable[[#This Row],[D^3]]</f>
        <v>1.8645633850655093E-2</v>
      </c>
      <c r="H621" s="13">
        <f ca="1">Fulltable[[#This Row],[Forecast]]*(1+AVERAGE(cform[faster (-ve) /
slower (+ve)]))</f>
        <v>1.9304231592632708E-2</v>
      </c>
      <c r="I621" s="13" t="e">
        <f>IF(ISNUMBER(VLOOKUP(Fulltable[[#This Row],[Distance]], Predict[[#All],[Distance (km)]:[Time on current form]], 2, FALSE)), VLOOKUP(Fulltable[[#This Row],[Distance]], Predict[[#All],[Distance (km)]:[Time on current form]], 2, FALSE), NA())</f>
        <v>#N/A</v>
      </c>
      <c r="J621" s="13" t="e">
        <f>IF(ISNUMBER(VLOOKUP(Fulltable[[#This Row],[Distance]], Predict[[#All],[Distance (km)]:[Time on current form]], 3, FALSE)), VLOOKUP(Fulltable[[#This Row],[Distance]], Predict[[#All],[Distance (km)]:[Time on current form]], 3, FALSE), NA())</f>
        <v>#N/A</v>
      </c>
    </row>
    <row r="622" spans="1:10" x14ac:dyDescent="0.25">
      <c r="A622" s="1">
        <v>6.2</v>
      </c>
      <c r="B622" s="2">
        <f>Fulltable[[#This Row],[Distance]]^2</f>
        <v>38.440000000000005</v>
      </c>
      <c r="C622">
        <f>Fulltable[[#This Row],[Distance]]^3</f>
        <v>238.32800000000003</v>
      </c>
      <c r="D622">
        <f>Fulltable[[#This Row],[Distance]]^4</f>
        <v>1477.6336000000003</v>
      </c>
      <c r="E622">
        <f>Fulltable[[#This Row],[Distance]]^5</f>
        <v>9161.3283200000023</v>
      </c>
      <c r="F622" s="13" t="e">
        <f>IF(ISNUMBER(VLOOKUP(Fulltable[[#This Row],[Distance]], PBmetric[[Distance (km)]:[PB (hh:mm:ss)]], 6, FALSE)), VLOOKUP(Fulltable[[#This Row],[Distance]], PBmetric[[Distance (km)]:[PB (hh:mm:ss)]], 6, FALSE), NA())</f>
        <v>#N/A</v>
      </c>
      <c r="G622" s="13">
        <f ca="1">$Q$4+$P$4*Fulltable[[#This Row],[Distance]]+$O$4*Fulltable[[#This Row],[D^2]]+$N$4*Fulltable[[#This Row],[D^3]]</f>
        <v>1.8676890100723775E-2</v>
      </c>
      <c r="H622" s="13">
        <f ca="1">Fulltable[[#This Row],[Forecast]]*(1+AVERAGE(cform[faster (-ve) /
slower (+ve)]))</f>
        <v>1.9336591870372576E-2</v>
      </c>
      <c r="I622" s="13" t="e">
        <f>IF(ISNUMBER(VLOOKUP(Fulltable[[#This Row],[Distance]], Predict[[#All],[Distance (km)]:[Time on current form]], 2, FALSE)), VLOOKUP(Fulltable[[#This Row],[Distance]], Predict[[#All],[Distance (km)]:[Time on current form]], 2, FALSE), NA())</f>
        <v>#N/A</v>
      </c>
      <c r="J622" s="13" t="e">
        <f>IF(ISNUMBER(VLOOKUP(Fulltable[[#This Row],[Distance]], Predict[[#All],[Distance (km)]:[Time on current form]], 3, FALSE)), VLOOKUP(Fulltable[[#This Row],[Distance]], Predict[[#All],[Distance (km)]:[Time on current form]], 3, FALSE), NA())</f>
        <v>#N/A</v>
      </c>
    </row>
    <row r="623" spans="1:10" x14ac:dyDescent="0.25">
      <c r="A623" s="1">
        <v>6.21</v>
      </c>
      <c r="B623" s="2">
        <f>Fulltable[[#This Row],[Distance]]^2</f>
        <v>38.564099999999996</v>
      </c>
      <c r="C623">
        <f>Fulltable[[#This Row],[Distance]]^3</f>
        <v>239.48306099999996</v>
      </c>
      <c r="D623">
        <f>Fulltable[[#This Row],[Distance]]^4</f>
        <v>1487.1898088099997</v>
      </c>
      <c r="E623">
        <f>Fulltable[[#This Row],[Distance]]^5</f>
        <v>9235.4487127100983</v>
      </c>
      <c r="F623" s="13" t="e">
        <f>IF(ISNUMBER(VLOOKUP(Fulltable[[#This Row],[Distance]], PBmetric[[Distance (km)]:[PB (hh:mm:ss)]], 6, FALSE)), VLOOKUP(Fulltable[[#This Row],[Distance]], PBmetric[[Distance (km)]:[PB (hh:mm:ss)]], 6, FALSE), NA())</f>
        <v>#N/A</v>
      </c>
      <c r="G623" s="13">
        <f ca="1">$Q$4+$P$4*Fulltable[[#This Row],[Distance]]+$O$4*Fulltable[[#This Row],[D^2]]+$N$4*Fulltable[[#This Row],[D^3]]</f>
        <v>1.870815000173142E-2</v>
      </c>
      <c r="H623" s="13">
        <f ca="1">Fulltable[[#This Row],[Forecast]]*(1+AVERAGE(cform[faster (-ve) /
slower (+ve)]))</f>
        <v>1.9368955928009218E-2</v>
      </c>
      <c r="I623" s="13" t="e">
        <f>IF(ISNUMBER(VLOOKUP(Fulltable[[#This Row],[Distance]], Predict[[#All],[Distance (km)]:[Time on current form]], 2, FALSE)), VLOOKUP(Fulltable[[#This Row],[Distance]], Predict[[#All],[Distance (km)]:[Time on current form]], 2, FALSE), NA())</f>
        <v>#N/A</v>
      </c>
      <c r="J623" s="13" t="e">
        <f>IF(ISNUMBER(VLOOKUP(Fulltable[[#This Row],[Distance]], Predict[[#All],[Distance (km)]:[Time on current form]], 3, FALSE)), VLOOKUP(Fulltable[[#This Row],[Distance]], Predict[[#All],[Distance (km)]:[Time on current form]], 3, FALSE), NA())</f>
        <v>#N/A</v>
      </c>
    </row>
    <row r="624" spans="1:10" x14ac:dyDescent="0.25">
      <c r="A624" s="1">
        <v>6.22</v>
      </c>
      <c r="B624" s="2">
        <f>Fulltable[[#This Row],[Distance]]^2</f>
        <v>38.688399999999994</v>
      </c>
      <c r="C624">
        <f>Fulltable[[#This Row],[Distance]]^3</f>
        <v>240.64184799999995</v>
      </c>
      <c r="D624">
        <f>Fulltable[[#This Row],[Distance]]^4</f>
        <v>1496.7922945599996</v>
      </c>
      <c r="E624">
        <f>Fulltable[[#This Row],[Distance]]^5</f>
        <v>9310.0480721631975</v>
      </c>
      <c r="F624" s="13" t="e">
        <f>IF(ISNUMBER(VLOOKUP(Fulltable[[#This Row],[Distance]], PBmetric[[Distance (km)]:[PB (hh:mm:ss)]], 6, FALSE)), VLOOKUP(Fulltable[[#This Row],[Distance]], PBmetric[[Distance (km)]:[PB (hh:mm:ss)]], 6, FALSE), NA())</f>
        <v>#N/A</v>
      </c>
      <c r="G624" s="13">
        <f ca="1">$Q$4+$P$4*Fulltable[[#This Row],[Distance]]+$O$4*Fulltable[[#This Row],[D^2]]+$N$4*Fulltable[[#This Row],[D^3]]</f>
        <v>1.8739413553642628E-2</v>
      </c>
      <c r="H624" s="13">
        <f ca="1">Fulltable[[#This Row],[Forecast]]*(1+AVERAGE(cform[faster (-ve) /
slower (+ve)]))</f>
        <v>1.9401323765505987E-2</v>
      </c>
      <c r="I624" s="13" t="e">
        <f>IF(ISNUMBER(VLOOKUP(Fulltable[[#This Row],[Distance]], Predict[[#All],[Distance (km)]:[Time on current form]], 2, FALSE)), VLOOKUP(Fulltable[[#This Row],[Distance]], Predict[[#All],[Distance (km)]:[Time on current form]], 2, FALSE), NA())</f>
        <v>#N/A</v>
      </c>
      <c r="J624" s="13" t="e">
        <f>IF(ISNUMBER(VLOOKUP(Fulltable[[#This Row],[Distance]], Predict[[#All],[Distance (km)]:[Time on current form]], 3, FALSE)), VLOOKUP(Fulltable[[#This Row],[Distance]], Predict[[#All],[Distance (km)]:[Time on current form]], 3, FALSE), NA())</f>
        <v>#N/A</v>
      </c>
    </row>
    <row r="625" spans="1:10" x14ac:dyDescent="0.25">
      <c r="A625" s="1">
        <v>6.23</v>
      </c>
      <c r="B625" s="2">
        <f>Fulltable[[#This Row],[Distance]]^2</f>
        <v>38.812900000000006</v>
      </c>
      <c r="C625">
        <f>Fulltable[[#This Row],[Distance]]^3</f>
        <v>241.80436700000004</v>
      </c>
      <c r="D625">
        <f>Fulltable[[#This Row],[Distance]]^4</f>
        <v>1506.4412064100004</v>
      </c>
      <c r="E625">
        <f>Fulltable[[#This Row],[Distance]]^5</f>
        <v>9385.1287159343028</v>
      </c>
      <c r="F625" s="13" t="e">
        <f>IF(ISNUMBER(VLOOKUP(Fulltable[[#This Row],[Distance]], PBmetric[[Distance (km)]:[PB (hh:mm:ss)]], 6, FALSE)), VLOOKUP(Fulltable[[#This Row],[Distance]], PBmetric[[Distance (km)]:[PB (hh:mm:ss)]], 6, FALSE), NA())</f>
        <v>#N/A</v>
      </c>
      <c r="G625" s="13">
        <f ca="1">$Q$4+$P$4*Fulltable[[#This Row],[Distance]]+$O$4*Fulltable[[#This Row],[D^2]]+$N$4*Fulltable[[#This Row],[D^3]]</f>
        <v>1.8770680756421999E-2</v>
      </c>
      <c r="H625" s="13">
        <f ca="1">Fulltable[[#This Row],[Forecast]]*(1+AVERAGE(cform[faster (-ve) /
slower (+ve)]))</f>
        <v>1.943369538282623E-2</v>
      </c>
      <c r="I625" s="13" t="e">
        <f>IF(ISNUMBER(VLOOKUP(Fulltable[[#This Row],[Distance]], Predict[[#All],[Distance (km)]:[Time on current form]], 2, FALSE)), VLOOKUP(Fulltable[[#This Row],[Distance]], Predict[[#All],[Distance (km)]:[Time on current form]], 2, FALSE), NA())</f>
        <v>#N/A</v>
      </c>
      <c r="J625" s="13" t="e">
        <f>IF(ISNUMBER(VLOOKUP(Fulltable[[#This Row],[Distance]], Predict[[#All],[Distance (km)]:[Time on current form]], 3, FALSE)), VLOOKUP(Fulltable[[#This Row],[Distance]], Predict[[#All],[Distance (km)]:[Time on current form]], 3, FALSE), NA())</f>
        <v>#N/A</v>
      </c>
    </row>
    <row r="626" spans="1:10" x14ac:dyDescent="0.25">
      <c r="A626" s="1">
        <v>6.24</v>
      </c>
      <c r="B626" s="2">
        <f>Fulltable[[#This Row],[Distance]]^2</f>
        <v>38.937600000000003</v>
      </c>
      <c r="C626">
        <f>Fulltable[[#This Row],[Distance]]^3</f>
        <v>242.97062400000002</v>
      </c>
      <c r="D626">
        <f>Fulltable[[#This Row],[Distance]]^4</f>
        <v>1516.1366937600003</v>
      </c>
      <c r="E626">
        <f>Fulltable[[#This Row],[Distance]]^5</f>
        <v>9460.692969062402</v>
      </c>
      <c r="F626" s="13" t="e">
        <f>IF(ISNUMBER(VLOOKUP(Fulltable[[#This Row],[Distance]], PBmetric[[Distance (km)]:[PB (hh:mm:ss)]], 6, FALSE)), VLOOKUP(Fulltable[[#This Row],[Distance]], PBmetric[[Distance (km)]:[PB (hh:mm:ss)]], 6, FALSE), NA())</f>
        <v>#N/A</v>
      </c>
      <c r="G626" s="13">
        <f ca="1">$Q$4+$P$4*Fulltable[[#This Row],[Distance]]+$O$4*Fulltable[[#This Row],[D^2]]+$N$4*Fulltable[[#This Row],[D^3]]</f>
        <v>1.8801951610034125E-2</v>
      </c>
      <c r="H626" s="13">
        <f ca="1">Fulltable[[#This Row],[Forecast]]*(1+AVERAGE(cform[faster (-ve) /
slower (+ve)]))</f>
        <v>1.946607077993329E-2</v>
      </c>
      <c r="I626" s="13" t="e">
        <f>IF(ISNUMBER(VLOOKUP(Fulltable[[#This Row],[Distance]], Predict[[#All],[Distance (km)]:[Time on current form]], 2, FALSE)), VLOOKUP(Fulltable[[#This Row],[Distance]], Predict[[#All],[Distance (km)]:[Time on current form]], 2, FALSE), NA())</f>
        <v>#N/A</v>
      </c>
      <c r="J626" s="13" t="e">
        <f>IF(ISNUMBER(VLOOKUP(Fulltable[[#This Row],[Distance]], Predict[[#All],[Distance (km)]:[Time on current form]], 3, FALSE)), VLOOKUP(Fulltable[[#This Row],[Distance]], Predict[[#All],[Distance (km)]:[Time on current form]], 3, FALSE), NA())</f>
        <v>#N/A</v>
      </c>
    </row>
    <row r="627" spans="1:10" x14ac:dyDescent="0.25">
      <c r="A627" s="1">
        <v>6.25</v>
      </c>
      <c r="B627" s="2">
        <f>Fulltable[[#This Row],[Distance]]^2</f>
        <v>39.0625</v>
      </c>
      <c r="C627">
        <f>Fulltable[[#This Row],[Distance]]^3</f>
        <v>244.140625</v>
      </c>
      <c r="D627">
        <f>Fulltable[[#This Row],[Distance]]^4</f>
        <v>1525.87890625</v>
      </c>
      <c r="E627">
        <f>Fulltable[[#This Row],[Distance]]^5</f>
        <v>9536.7431640625</v>
      </c>
      <c r="F627" s="13" t="e">
        <f>IF(ISNUMBER(VLOOKUP(Fulltable[[#This Row],[Distance]], PBmetric[[Distance (km)]:[PB (hh:mm:ss)]], 6, FALSE)), VLOOKUP(Fulltable[[#This Row],[Distance]], PBmetric[[Distance (km)]:[PB (hh:mm:ss)]], 6, FALSE), NA())</f>
        <v>#N/A</v>
      </c>
      <c r="G627" s="13">
        <f ca="1">$Q$4+$P$4*Fulltable[[#This Row],[Distance]]+$O$4*Fulltable[[#This Row],[D^2]]+$N$4*Fulltable[[#This Row],[D^3]]</f>
        <v>1.8833226114443605E-2</v>
      </c>
      <c r="H627" s="13">
        <f ca="1">Fulltable[[#This Row],[Forecast]]*(1+AVERAGE(cform[faster (-ve) /
slower (+ve)]))</f>
        <v>1.9498449956790516E-2</v>
      </c>
      <c r="I627" s="13" t="e">
        <f>IF(ISNUMBER(VLOOKUP(Fulltable[[#This Row],[Distance]], Predict[[#All],[Distance (km)]:[Time on current form]], 2, FALSE)), VLOOKUP(Fulltable[[#This Row],[Distance]], Predict[[#All],[Distance (km)]:[Time on current form]], 2, FALSE), NA())</f>
        <v>#N/A</v>
      </c>
      <c r="J627" s="13" t="e">
        <f>IF(ISNUMBER(VLOOKUP(Fulltable[[#This Row],[Distance]], Predict[[#All],[Distance (km)]:[Time on current form]], 3, FALSE)), VLOOKUP(Fulltable[[#This Row],[Distance]], Predict[[#All],[Distance (km)]:[Time on current form]], 3, FALSE), NA())</f>
        <v>#N/A</v>
      </c>
    </row>
    <row r="628" spans="1:10" x14ac:dyDescent="0.25">
      <c r="A628" s="1">
        <v>6.26</v>
      </c>
      <c r="B628" s="2">
        <f>Fulltable[[#This Row],[Distance]]^2</f>
        <v>39.187599999999996</v>
      </c>
      <c r="C628">
        <f>Fulltable[[#This Row],[Distance]]^3</f>
        <v>245.31437599999998</v>
      </c>
      <c r="D628">
        <f>Fulltable[[#This Row],[Distance]]^4</f>
        <v>1535.6679937599997</v>
      </c>
      <c r="E628">
        <f>Fulltable[[#This Row],[Distance]]^5</f>
        <v>9613.2816409375973</v>
      </c>
      <c r="F628" s="13" t="e">
        <f>IF(ISNUMBER(VLOOKUP(Fulltable[[#This Row],[Distance]], PBmetric[[Distance (km)]:[PB (hh:mm:ss)]], 6, FALSE)), VLOOKUP(Fulltable[[#This Row],[Distance]], PBmetric[[Distance (km)]:[PB (hh:mm:ss)]], 6, FALSE), NA())</f>
        <v>#N/A</v>
      </c>
      <c r="G628" s="13">
        <f ca="1">$Q$4+$P$4*Fulltable[[#This Row],[Distance]]+$O$4*Fulltable[[#This Row],[D^2]]+$N$4*Fulltable[[#This Row],[D^3]]</f>
        <v>1.8864504269615036E-2</v>
      </c>
      <c r="H628" s="13">
        <f ca="1">Fulltable[[#This Row],[Forecast]]*(1+AVERAGE(cform[faster (-ve) /
slower (+ve)]))</f>
        <v>1.9530832913361253E-2</v>
      </c>
      <c r="I628" s="13" t="e">
        <f>IF(ISNUMBER(VLOOKUP(Fulltable[[#This Row],[Distance]], Predict[[#All],[Distance (km)]:[Time on current form]], 2, FALSE)), VLOOKUP(Fulltable[[#This Row],[Distance]], Predict[[#All],[Distance (km)]:[Time on current form]], 2, FALSE), NA())</f>
        <v>#N/A</v>
      </c>
      <c r="J628" s="13" t="e">
        <f>IF(ISNUMBER(VLOOKUP(Fulltable[[#This Row],[Distance]], Predict[[#All],[Distance (km)]:[Time on current form]], 3, FALSE)), VLOOKUP(Fulltable[[#This Row],[Distance]], Predict[[#All],[Distance (km)]:[Time on current form]], 3, FALSE), NA())</f>
        <v>#N/A</v>
      </c>
    </row>
    <row r="629" spans="1:10" x14ac:dyDescent="0.25">
      <c r="A629" s="1">
        <v>6.27</v>
      </c>
      <c r="B629" s="2">
        <f>Fulltable[[#This Row],[Distance]]^2</f>
        <v>39.312899999999992</v>
      </c>
      <c r="C629">
        <f>Fulltable[[#This Row],[Distance]]^3</f>
        <v>246.49188299999994</v>
      </c>
      <c r="D629">
        <f>Fulltable[[#This Row],[Distance]]^4</f>
        <v>1545.5041064099994</v>
      </c>
      <c r="E629">
        <f>Fulltable[[#This Row],[Distance]]^5</f>
        <v>9690.3107471906951</v>
      </c>
      <c r="F629" s="13" t="e">
        <f>IF(ISNUMBER(VLOOKUP(Fulltable[[#This Row],[Distance]], PBmetric[[Distance (km)]:[PB (hh:mm:ss)]], 6, FALSE)), VLOOKUP(Fulltable[[#This Row],[Distance]], PBmetric[[Distance (km)]:[PB (hh:mm:ss)]], 6, FALSE), NA())</f>
        <v>#N/A</v>
      </c>
      <c r="G629" s="13">
        <f ca="1">$Q$4+$P$4*Fulltable[[#This Row],[Distance]]+$O$4*Fulltable[[#This Row],[D^2]]+$N$4*Fulltable[[#This Row],[D^3]]</f>
        <v>1.8895786075513017E-2</v>
      </c>
      <c r="H629" s="13">
        <f ca="1">Fulltable[[#This Row],[Forecast]]*(1+AVERAGE(cform[faster (-ve) /
slower (+ve)]))</f>
        <v>1.9563219649608846E-2</v>
      </c>
      <c r="I629" s="13" t="e">
        <f>IF(ISNUMBER(VLOOKUP(Fulltable[[#This Row],[Distance]], Predict[[#All],[Distance (km)]:[Time on current form]], 2, FALSE)), VLOOKUP(Fulltable[[#This Row],[Distance]], Predict[[#All],[Distance (km)]:[Time on current form]], 2, FALSE), NA())</f>
        <v>#N/A</v>
      </c>
      <c r="J629" s="13" t="e">
        <f>IF(ISNUMBER(VLOOKUP(Fulltable[[#This Row],[Distance]], Predict[[#All],[Distance (km)]:[Time on current form]], 3, FALSE)), VLOOKUP(Fulltable[[#This Row],[Distance]], Predict[[#All],[Distance (km)]:[Time on current form]], 3, FALSE), NA())</f>
        <v>#N/A</v>
      </c>
    </row>
    <row r="630" spans="1:10" x14ac:dyDescent="0.25">
      <c r="A630" s="1">
        <v>6.28</v>
      </c>
      <c r="B630" s="2">
        <f>Fulltable[[#This Row],[Distance]]^2</f>
        <v>39.438400000000001</v>
      </c>
      <c r="C630">
        <f>Fulltable[[#This Row],[Distance]]^3</f>
        <v>247.67315200000002</v>
      </c>
      <c r="D630">
        <f>Fulltable[[#This Row],[Distance]]^4</f>
        <v>1555.3873945600001</v>
      </c>
      <c r="E630">
        <f>Fulltable[[#This Row],[Distance]]^5</f>
        <v>9767.8328378368005</v>
      </c>
      <c r="F630" s="13" t="e">
        <f>IF(ISNUMBER(VLOOKUP(Fulltable[[#This Row],[Distance]], PBmetric[[Distance (km)]:[PB (hh:mm:ss)]], 6, FALSE)), VLOOKUP(Fulltable[[#This Row],[Distance]], PBmetric[[Distance (km)]:[PB (hh:mm:ss)]], 6, FALSE), NA())</f>
        <v>#N/A</v>
      </c>
      <c r="G630" s="13">
        <f ca="1">$Q$4+$P$4*Fulltable[[#This Row],[Distance]]+$O$4*Fulltable[[#This Row],[D^2]]+$N$4*Fulltable[[#This Row],[D^3]]</f>
        <v>1.8927071532102144E-2</v>
      </c>
      <c r="H630" s="13">
        <f ca="1">Fulltable[[#This Row],[Forecast]]*(1+AVERAGE(cform[faster (-ve) /
slower (+ve)]))</f>
        <v>1.9595610165496647E-2</v>
      </c>
      <c r="I630" s="13" t="e">
        <f>IF(ISNUMBER(VLOOKUP(Fulltable[[#This Row],[Distance]], Predict[[#All],[Distance (km)]:[Time on current form]], 2, FALSE)), VLOOKUP(Fulltable[[#This Row],[Distance]], Predict[[#All],[Distance (km)]:[Time on current form]], 2, FALSE), NA())</f>
        <v>#N/A</v>
      </c>
      <c r="J630" s="13" t="e">
        <f>IF(ISNUMBER(VLOOKUP(Fulltable[[#This Row],[Distance]], Predict[[#All],[Distance (km)]:[Time on current form]], 3, FALSE)), VLOOKUP(Fulltable[[#This Row],[Distance]], Predict[[#All],[Distance (km)]:[Time on current form]], 3, FALSE), NA())</f>
        <v>#N/A</v>
      </c>
    </row>
    <row r="631" spans="1:10" x14ac:dyDescent="0.25">
      <c r="A631" s="1">
        <v>6.29</v>
      </c>
      <c r="B631" s="2">
        <f>Fulltable[[#This Row],[Distance]]^2</f>
        <v>39.564100000000003</v>
      </c>
      <c r="C631">
        <f>Fulltable[[#This Row],[Distance]]^3</f>
        <v>248.85818900000001</v>
      </c>
      <c r="D631">
        <f>Fulltable[[#This Row],[Distance]]^4</f>
        <v>1565.3180088100003</v>
      </c>
      <c r="E631">
        <f>Fulltable[[#This Row],[Distance]]^5</f>
        <v>9845.8502754149013</v>
      </c>
      <c r="F631" s="13" t="e">
        <f>IF(ISNUMBER(VLOOKUP(Fulltable[[#This Row],[Distance]], PBmetric[[Distance (km)]:[PB (hh:mm:ss)]], 6, FALSE)), VLOOKUP(Fulltable[[#This Row],[Distance]], PBmetric[[Distance (km)]:[PB (hh:mm:ss)]], 6, FALSE), NA())</f>
        <v>#N/A</v>
      </c>
      <c r="G631" s="13">
        <f ca="1">$Q$4+$P$4*Fulltable[[#This Row],[Distance]]+$O$4*Fulltable[[#This Row],[D^2]]+$N$4*Fulltable[[#This Row],[D^3]]</f>
        <v>1.8958360639347006E-2</v>
      </c>
      <c r="H631" s="13">
        <f ca="1">Fulltable[[#This Row],[Forecast]]*(1+AVERAGE(cform[faster (-ve) /
slower (+ve)]))</f>
        <v>1.9628004460987992E-2</v>
      </c>
      <c r="I631" s="13" t="e">
        <f>IF(ISNUMBER(VLOOKUP(Fulltable[[#This Row],[Distance]], Predict[[#All],[Distance (km)]:[Time on current form]], 2, FALSE)), VLOOKUP(Fulltable[[#This Row],[Distance]], Predict[[#All],[Distance (km)]:[Time on current form]], 2, FALSE), NA())</f>
        <v>#N/A</v>
      </c>
      <c r="J631" s="13" t="e">
        <f>IF(ISNUMBER(VLOOKUP(Fulltable[[#This Row],[Distance]], Predict[[#All],[Distance (km)]:[Time on current form]], 3, FALSE)), VLOOKUP(Fulltable[[#This Row],[Distance]], Predict[[#All],[Distance (km)]:[Time on current form]], 3, FALSE), NA())</f>
        <v>#N/A</v>
      </c>
    </row>
    <row r="632" spans="1:10" x14ac:dyDescent="0.25">
      <c r="A632" s="1">
        <v>6.3</v>
      </c>
      <c r="B632" s="2">
        <f>Fulltable[[#This Row],[Distance]]^2</f>
        <v>39.69</v>
      </c>
      <c r="C632">
        <f>Fulltable[[#This Row],[Distance]]^3</f>
        <v>250.04699999999997</v>
      </c>
      <c r="D632">
        <f>Fulltable[[#This Row],[Distance]]^4</f>
        <v>1575.2960999999998</v>
      </c>
      <c r="E632">
        <f>Fulltable[[#This Row],[Distance]]^5</f>
        <v>9924.365429999998</v>
      </c>
      <c r="F632" s="13" t="e">
        <f>IF(ISNUMBER(VLOOKUP(Fulltable[[#This Row],[Distance]], PBmetric[[Distance (km)]:[PB (hh:mm:ss)]], 6, FALSE)), VLOOKUP(Fulltable[[#This Row],[Distance]], PBmetric[[Distance (km)]:[PB (hh:mm:ss)]], 6, FALSE), NA())</f>
        <v>#N/A</v>
      </c>
      <c r="G632" s="13">
        <f ca="1">$Q$4+$P$4*Fulltable[[#This Row],[Distance]]+$O$4*Fulltable[[#This Row],[D^2]]+$N$4*Fulltable[[#This Row],[D^3]]</f>
        <v>1.898965339721221E-2</v>
      </c>
      <c r="H632" s="13">
        <f ca="1">Fulltable[[#This Row],[Forecast]]*(1+AVERAGE(cform[faster (-ve) /
slower (+ve)]))</f>
        <v>1.9660402536046236E-2</v>
      </c>
      <c r="I632" s="13" t="e">
        <f>IF(ISNUMBER(VLOOKUP(Fulltable[[#This Row],[Distance]], Predict[[#All],[Distance (km)]:[Time on current form]], 2, FALSE)), VLOOKUP(Fulltable[[#This Row],[Distance]], Predict[[#All],[Distance (km)]:[Time on current form]], 2, FALSE), NA())</f>
        <v>#N/A</v>
      </c>
      <c r="J632" s="13" t="e">
        <f>IF(ISNUMBER(VLOOKUP(Fulltable[[#This Row],[Distance]], Predict[[#All],[Distance (km)]:[Time on current form]], 3, FALSE)), VLOOKUP(Fulltable[[#This Row],[Distance]], Predict[[#All],[Distance (km)]:[Time on current form]], 3, FALSE), NA())</f>
        <v>#N/A</v>
      </c>
    </row>
    <row r="633" spans="1:10" x14ac:dyDescent="0.25">
      <c r="A633" s="1">
        <v>6.31</v>
      </c>
      <c r="B633" s="2">
        <f>Fulltable[[#This Row],[Distance]]^2</f>
        <v>39.816099999999992</v>
      </c>
      <c r="C633">
        <f>Fulltable[[#This Row],[Distance]]^3</f>
        <v>251.23959099999993</v>
      </c>
      <c r="D633">
        <f>Fulltable[[#This Row],[Distance]]^4</f>
        <v>1585.3218192099994</v>
      </c>
      <c r="E633">
        <f>Fulltable[[#This Row],[Distance]]^5</f>
        <v>10003.380679215095</v>
      </c>
      <c r="F633" s="13" t="e">
        <f>IF(ISNUMBER(VLOOKUP(Fulltable[[#This Row],[Distance]], PBmetric[[Distance (km)]:[PB (hh:mm:ss)]], 6, FALSE)), VLOOKUP(Fulltable[[#This Row],[Distance]], PBmetric[[Distance (km)]:[PB (hh:mm:ss)]], 6, FALSE), NA())</f>
        <v>#N/A</v>
      </c>
      <c r="G633" s="13">
        <f ca="1">$Q$4+$P$4*Fulltable[[#This Row],[Distance]]+$O$4*Fulltable[[#This Row],[D^2]]+$N$4*Fulltable[[#This Row],[D^3]]</f>
        <v>1.9020949805662345E-2</v>
      </c>
      <c r="H633" s="13">
        <f ca="1">Fulltable[[#This Row],[Forecast]]*(1+AVERAGE(cform[faster (-ve) /
slower (+ve)]))</f>
        <v>1.969280439063472E-2</v>
      </c>
      <c r="I633" s="13" t="e">
        <f>IF(ISNUMBER(VLOOKUP(Fulltable[[#This Row],[Distance]], Predict[[#All],[Distance (km)]:[Time on current form]], 2, FALSE)), VLOOKUP(Fulltable[[#This Row],[Distance]], Predict[[#All],[Distance (km)]:[Time on current form]], 2, FALSE), NA())</f>
        <v>#N/A</v>
      </c>
      <c r="J633" s="13" t="e">
        <f>IF(ISNUMBER(VLOOKUP(Fulltable[[#This Row],[Distance]], Predict[[#All],[Distance (km)]:[Time on current form]], 3, FALSE)), VLOOKUP(Fulltable[[#This Row],[Distance]], Predict[[#All],[Distance (km)]:[Time on current form]], 3, FALSE), NA())</f>
        <v>#N/A</v>
      </c>
    </row>
    <row r="634" spans="1:10" x14ac:dyDescent="0.25">
      <c r="A634" s="1">
        <v>6.32</v>
      </c>
      <c r="B634" s="2">
        <f>Fulltable[[#This Row],[Distance]]^2</f>
        <v>39.942400000000006</v>
      </c>
      <c r="C634">
        <f>Fulltable[[#This Row],[Distance]]^3</f>
        <v>252.43596800000006</v>
      </c>
      <c r="D634">
        <f>Fulltable[[#This Row],[Distance]]^4</f>
        <v>1595.3953177600006</v>
      </c>
      <c r="E634">
        <f>Fulltable[[#This Row],[Distance]]^5</f>
        <v>10082.898408243203</v>
      </c>
      <c r="F634" s="13" t="e">
        <f>IF(ISNUMBER(VLOOKUP(Fulltable[[#This Row],[Distance]], PBmetric[[Distance (km)]:[PB (hh:mm:ss)]], 6, FALSE)), VLOOKUP(Fulltable[[#This Row],[Distance]], PBmetric[[Distance (km)]:[PB (hh:mm:ss)]], 6, FALSE), NA())</f>
        <v>#N/A</v>
      </c>
      <c r="G634" s="13">
        <f ca="1">$Q$4+$P$4*Fulltable[[#This Row],[Distance]]+$O$4*Fulltable[[#This Row],[D^2]]+$N$4*Fulltable[[#This Row],[D^3]]</f>
        <v>1.9052249864662016E-2</v>
      </c>
      <c r="H634" s="13">
        <f ca="1">Fulltable[[#This Row],[Forecast]]*(1+AVERAGE(cform[faster (-ve) /
slower (+ve)]))</f>
        <v>1.9725210024716798E-2</v>
      </c>
      <c r="I634" s="13" t="e">
        <f>IF(ISNUMBER(VLOOKUP(Fulltable[[#This Row],[Distance]], Predict[[#All],[Distance (km)]:[Time on current form]], 2, FALSE)), VLOOKUP(Fulltable[[#This Row],[Distance]], Predict[[#All],[Distance (km)]:[Time on current form]], 2, FALSE), NA())</f>
        <v>#N/A</v>
      </c>
      <c r="J634" s="13" t="e">
        <f>IF(ISNUMBER(VLOOKUP(Fulltable[[#This Row],[Distance]], Predict[[#All],[Distance (km)]:[Time on current form]], 3, FALSE)), VLOOKUP(Fulltable[[#This Row],[Distance]], Predict[[#All],[Distance (km)]:[Time on current form]], 3, FALSE), NA())</f>
        <v>#N/A</v>
      </c>
    </row>
    <row r="635" spans="1:10" x14ac:dyDescent="0.25">
      <c r="A635" s="1">
        <v>6.33</v>
      </c>
      <c r="B635" s="2">
        <f>Fulltable[[#This Row],[Distance]]^2</f>
        <v>40.068899999999999</v>
      </c>
      <c r="C635">
        <f>Fulltable[[#This Row],[Distance]]^3</f>
        <v>253.63613699999999</v>
      </c>
      <c r="D635">
        <f>Fulltable[[#This Row],[Distance]]^4</f>
        <v>1605.5167472099999</v>
      </c>
      <c r="E635">
        <f>Fulltable[[#This Row],[Distance]]^5</f>
        <v>10162.9210098393</v>
      </c>
      <c r="F635" s="13" t="e">
        <f>IF(ISNUMBER(VLOOKUP(Fulltable[[#This Row],[Distance]], PBmetric[[Distance (km)]:[PB (hh:mm:ss)]], 6, FALSE)), VLOOKUP(Fulltable[[#This Row],[Distance]], PBmetric[[Distance (km)]:[PB (hh:mm:ss)]], 6, FALSE), NA())</f>
        <v>#N/A</v>
      </c>
      <c r="G635" s="13">
        <f ca="1">$Q$4+$P$4*Fulltable[[#This Row],[Distance]]+$O$4*Fulltable[[#This Row],[D^2]]+$N$4*Fulltable[[#This Row],[D^3]]</f>
        <v>1.9083553574175811E-2</v>
      </c>
      <c r="H635" s="13">
        <f ca="1">Fulltable[[#This Row],[Forecast]]*(1+AVERAGE(cform[faster (-ve) /
slower (+ve)]))</f>
        <v>1.9757619438255804E-2</v>
      </c>
      <c r="I635" s="13" t="e">
        <f>IF(ISNUMBER(VLOOKUP(Fulltable[[#This Row],[Distance]], Predict[[#All],[Distance (km)]:[Time on current form]], 2, FALSE)), VLOOKUP(Fulltable[[#This Row],[Distance]], Predict[[#All],[Distance (km)]:[Time on current form]], 2, FALSE), NA())</f>
        <v>#N/A</v>
      </c>
      <c r="J635" s="13" t="e">
        <f>IF(ISNUMBER(VLOOKUP(Fulltable[[#This Row],[Distance]], Predict[[#All],[Distance (km)]:[Time on current form]], 3, FALSE)), VLOOKUP(Fulltable[[#This Row],[Distance]], Predict[[#All],[Distance (km)]:[Time on current form]], 3, FALSE), NA())</f>
        <v>#N/A</v>
      </c>
    </row>
    <row r="636" spans="1:10" x14ac:dyDescent="0.25">
      <c r="A636" s="1">
        <v>6.34</v>
      </c>
      <c r="B636" s="2">
        <f>Fulltable[[#This Row],[Distance]]^2</f>
        <v>40.195599999999999</v>
      </c>
      <c r="C636">
        <f>Fulltable[[#This Row],[Distance]]^3</f>
        <v>254.840104</v>
      </c>
      <c r="D636">
        <f>Fulltable[[#This Row],[Distance]]^4</f>
        <v>1615.6862593599999</v>
      </c>
      <c r="E636">
        <f>Fulltable[[#This Row],[Distance]]^5</f>
        <v>10243.450884342399</v>
      </c>
      <c r="F636" s="13" t="e">
        <f>IF(ISNUMBER(VLOOKUP(Fulltable[[#This Row],[Distance]], PBmetric[[Distance (km)]:[PB (hh:mm:ss)]], 6, FALSE)), VLOOKUP(Fulltable[[#This Row],[Distance]], PBmetric[[Distance (km)]:[PB (hh:mm:ss)]], 6, FALSE), NA())</f>
        <v>#N/A</v>
      </c>
      <c r="G636" s="13">
        <f ca="1">$Q$4+$P$4*Fulltable[[#This Row],[Distance]]+$O$4*Fulltable[[#This Row],[D^2]]+$N$4*Fulltable[[#This Row],[D^3]]</f>
        <v>1.9114860934168323E-2</v>
      </c>
      <c r="H636" s="13">
        <f ca="1">Fulltable[[#This Row],[Forecast]]*(1+AVERAGE(cform[faster (-ve) /
slower (+ve)]))</f>
        <v>1.9790032631215086E-2</v>
      </c>
      <c r="I636" s="13" t="e">
        <f>IF(ISNUMBER(VLOOKUP(Fulltable[[#This Row],[Distance]], Predict[[#All],[Distance (km)]:[Time on current form]], 2, FALSE)), VLOOKUP(Fulltable[[#This Row],[Distance]], Predict[[#All],[Distance (km)]:[Time on current form]], 2, FALSE), NA())</f>
        <v>#N/A</v>
      </c>
      <c r="J636" s="13" t="e">
        <f>IF(ISNUMBER(VLOOKUP(Fulltable[[#This Row],[Distance]], Predict[[#All],[Distance (km)]:[Time on current form]], 3, FALSE)), VLOOKUP(Fulltable[[#This Row],[Distance]], Predict[[#All],[Distance (km)]:[Time on current form]], 3, FALSE), NA())</f>
        <v>#N/A</v>
      </c>
    </row>
    <row r="637" spans="1:10" x14ac:dyDescent="0.25">
      <c r="A637" s="1">
        <v>6.35</v>
      </c>
      <c r="B637" s="2">
        <f>Fulltable[[#This Row],[Distance]]^2</f>
        <v>40.322499999999998</v>
      </c>
      <c r="C637">
        <f>Fulltable[[#This Row],[Distance]]^3</f>
        <v>256.04787499999998</v>
      </c>
      <c r="D637">
        <f>Fulltable[[#This Row],[Distance]]^4</f>
        <v>1625.9040062499998</v>
      </c>
      <c r="E637">
        <f>Fulltable[[#This Row],[Distance]]^5</f>
        <v>10324.490439687499</v>
      </c>
      <c r="F637" s="13" t="e">
        <f>IF(ISNUMBER(VLOOKUP(Fulltable[[#This Row],[Distance]], PBmetric[[Distance (km)]:[PB (hh:mm:ss)]], 6, FALSE)), VLOOKUP(Fulltable[[#This Row],[Distance]], PBmetric[[Distance (km)]:[PB (hh:mm:ss)]], 6, FALSE), NA())</f>
        <v>#N/A</v>
      </c>
      <c r="G637" s="13">
        <f ca="1">$Q$4+$P$4*Fulltable[[#This Row],[Distance]]+$O$4*Fulltable[[#This Row],[D^2]]+$N$4*Fulltable[[#This Row],[D^3]]</f>
        <v>1.9146171944604162E-2</v>
      </c>
      <c r="H637" s="13">
        <f ca="1">Fulltable[[#This Row],[Forecast]]*(1+AVERAGE(cform[faster (-ve) /
slower (+ve)]))</f>
        <v>1.9822449603558001E-2</v>
      </c>
      <c r="I637" s="13" t="e">
        <f>IF(ISNUMBER(VLOOKUP(Fulltable[[#This Row],[Distance]], Predict[[#All],[Distance (km)]:[Time on current form]], 2, FALSE)), VLOOKUP(Fulltable[[#This Row],[Distance]], Predict[[#All],[Distance (km)]:[Time on current form]], 2, FALSE), NA())</f>
        <v>#N/A</v>
      </c>
      <c r="J637" s="13" t="e">
        <f>IF(ISNUMBER(VLOOKUP(Fulltable[[#This Row],[Distance]], Predict[[#All],[Distance (km)]:[Time on current form]], 3, FALSE)), VLOOKUP(Fulltable[[#This Row],[Distance]], Predict[[#All],[Distance (km)]:[Time on current form]], 3, FALSE), NA())</f>
        <v>#N/A</v>
      </c>
    </row>
    <row r="638" spans="1:10" x14ac:dyDescent="0.25">
      <c r="A638" s="1">
        <v>6.36</v>
      </c>
      <c r="B638" s="2">
        <f>Fulltable[[#This Row],[Distance]]^2</f>
        <v>40.449600000000004</v>
      </c>
      <c r="C638">
        <f>Fulltable[[#This Row],[Distance]]^3</f>
        <v>257.25945600000006</v>
      </c>
      <c r="D638">
        <f>Fulltable[[#This Row],[Distance]]^4</f>
        <v>1636.1701401600003</v>
      </c>
      <c r="E638">
        <f>Fulltable[[#This Row],[Distance]]^5</f>
        <v>10406.042091417603</v>
      </c>
      <c r="F638" s="13" t="e">
        <f>IF(ISNUMBER(VLOOKUP(Fulltable[[#This Row],[Distance]], PBmetric[[Distance (km)]:[PB (hh:mm:ss)]], 6, FALSE)), VLOOKUP(Fulltable[[#This Row],[Distance]], PBmetric[[Distance (km)]:[PB (hh:mm:ss)]], 6, FALSE), NA())</f>
        <v>#N/A</v>
      </c>
      <c r="G638" s="13">
        <f ca="1">$Q$4+$P$4*Fulltable[[#This Row],[Distance]]+$O$4*Fulltable[[#This Row],[D^2]]+$N$4*Fulltable[[#This Row],[D^3]]</f>
        <v>1.9177486605447921E-2</v>
      </c>
      <c r="H638" s="13">
        <f ca="1">Fulltable[[#This Row],[Forecast]]*(1+AVERAGE(cform[faster (-ve) /
slower (+ve)]))</f>
        <v>1.985487035524789E-2</v>
      </c>
      <c r="I638" s="13" t="e">
        <f>IF(ISNUMBER(VLOOKUP(Fulltable[[#This Row],[Distance]], Predict[[#All],[Distance (km)]:[Time on current form]], 2, FALSE)), VLOOKUP(Fulltable[[#This Row],[Distance]], Predict[[#All],[Distance (km)]:[Time on current form]], 2, FALSE), NA())</f>
        <v>#N/A</v>
      </c>
      <c r="J638" s="13" t="e">
        <f>IF(ISNUMBER(VLOOKUP(Fulltable[[#This Row],[Distance]], Predict[[#All],[Distance (km)]:[Time on current form]], 3, FALSE)), VLOOKUP(Fulltable[[#This Row],[Distance]], Predict[[#All],[Distance (km)]:[Time on current form]], 3, FALSE), NA())</f>
        <v>#N/A</v>
      </c>
    </row>
    <row r="639" spans="1:10" x14ac:dyDescent="0.25">
      <c r="A639" s="1">
        <v>6.37</v>
      </c>
      <c r="B639" s="2">
        <f>Fulltable[[#This Row],[Distance]]^2</f>
        <v>40.576900000000002</v>
      </c>
      <c r="C639">
        <f>Fulltable[[#This Row],[Distance]]^3</f>
        <v>258.474853</v>
      </c>
      <c r="D639">
        <f>Fulltable[[#This Row],[Distance]]^4</f>
        <v>1646.4848136100002</v>
      </c>
      <c r="E639">
        <f>Fulltable[[#This Row],[Distance]]^5</f>
        <v>10488.108262695701</v>
      </c>
      <c r="F639" s="13" t="e">
        <f>IF(ISNUMBER(VLOOKUP(Fulltable[[#This Row],[Distance]], PBmetric[[Distance (km)]:[PB (hh:mm:ss)]], 6, FALSE)), VLOOKUP(Fulltable[[#This Row],[Distance]], PBmetric[[Distance (km)]:[PB (hh:mm:ss)]], 6, FALSE), NA())</f>
        <v>#N/A</v>
      </c>
      <c r="G639" s="13">
        <f ca="1">$Q$4+$P$4*Fulltable[[#This Row],[Distance]]+$O$4*Fulltable[[#This Row],[D^2]]+$N$4*Fulltable[[#This Row],[D^3]]</f>
        <v>1.9208804916664195E-2</v>
      </c>
      <c r="H639" s="13">
        <f ca="1">Fulltable[[#This Row],[Forecast]]*(1+AVERAGE(cform[faster (-ve) /
slower (+ve)]))</f>
        <v>1.9887294886248096E-2</v>
      </c>
      <c r="I639" s="13" t="e">
        <f>IF(ISNUMBER(VLOOKUP(Fulltable[[#This Row],[Distance]], Predict[[#All],[Distance (km)]:[Time on current form]], 2, FALSE)), VLOOKUP(Fulltable[[#This Row],[Distance]], Predict[[#All],[Distance (km)]:[Time on current form]], 2, FALSE), NA())</f>
        <v>#N/A</v>
      </c>
      <c r="J639" s="13" t="e">
        <f>IF(ISNUMBER(VLOOKUP(Fulltable[[#This Row],[Distance]], Predict[[#All],[Distance (km)]:[Time on current form]], 3, FALSE)), VLOOKUP(Fulltable[[#This Row],[Distance]], Predict[[#All],[Distance (km)]:[Time on current form]], 3, FALSE), NA())</f>
        <v>#N/A</v>
      </c>
    </row>
    <row r="640" spans="1:10" x14ac:dyDescent="0.25">
      <c r="A640" s="1">
        <v>6.38</v>
      </c>
      <c r="B640" s="2">
        <f>Fulltable[[#This Row],[Distance]]^2</f>
        <v>40.7044</v>
      </c>
      <c r="C640">
        <f>Fulltable[[#This Row],[Distance]]^3</f>
        <v>259.69407200000001</v>
      </c>
      <c r="D640">
        <f>Fulltable[[#This Row],[Distance]]^4</f>
        <v>1656.8481793599999</v>
      </c>
      <c r="E640">
        <f>Fulltable[[#This Row],[Distance]]^5</f>
        <v>10570.691384316799</v>
      </c>
      <c r="F640" s="13" t="e">
        <f>IF(ISNUMBER(VLOOKUP(Fulltable[[#This Row],[Distance]], PBmetric[[Distance (km)]:[PB (hh:mm:ss)]], 6, FALSE)), VLOOKUP(Fulltable[[#This Row],[Distance]], PBmetric[[Distance (km)]:[PB (hh:mm:ss)]], 6, FALSE), NA())</f>
        <v>#N/A</v>
      </c>
      <c r="G640" s="13">
        <f ca="1">$Q$4+$P$4*Fulltable[[#This Row],[Distance]]+$O$4*Fulltable[[#This Row],[D^2]]+$N$4*Fulltable[[#This Row],[D^3]]</f>
        <v>1.9240126878217578E-2</v>
      </c>
      <c r="H640" s="13">
        <f ca="1">Fulltable[[#This Row],[Forecast]]*(1+AVERAGE(cform[faster (-ve) /
slower (+ve)]))</f>
        <v>1.9919723196521969E-2</v>
      </c>
      <c r="I640" s="13" t="e">
        <f>IF(ISNUMBER(VLOOKUP(Fulltable[[#This Row],[Distance]], Predict[[#All],[Distance (km)]:[Time on current form]], 2, FALSE)), VLOOKUP(Fulltable[[#This Row],[Distance]], Predict[[#All],[Distance (km)]:[Time on current form]], 2, FALSE), NA())</f>
        <v>#N/A</v>
      </c>
      <c r="J640" s="13" t="e">
        <f>IF(ISNUMBER(VLOOKUP(Fulltable[[#This Row],[Distance]], Predict[[#All],[Distance (km)]:[Time on current form]], 3, FALSE)), VLOOKUP(Fulltable[[#This Row],[Distance]], Predict[[#All],[Distance (km)]:[Time on current form]], 3, FALSE), NA())</f>
        <v>#N/A</v>
      </c>
    </row>
    <row r="641" spans="1:10" x14ac:dyDescent="0.25">
      <c r="A641" s="1">
        <v>6.39</v>
      </c>
      <c r="B641" s="2">
        <f>Fulltable[[#This Row],[Distance]]^2</f>
        <v>40.832099999999997</v>
      </c>
      <c r="C641">
        <f>Fulltable[[#This Row],[Distance]]^3</f>
        <v>260.91711899999996</v>
      </c>
      <c r="D641">
        <f>Fulltable[[#This Row],[Distance]]^4</f>
        <v>1667.2603904099997</v>
      </c>
      <c r="E641">
        <f>Fulltable[[#This Row],[Distance]]^5</f>
        <v>10653.793894719898</v>
      </c>
      <c r="F641" s="13" t="e">
        <f>IF(ISNUMBER(VLOOKUP(Fulltable[[#This Row],[Distance]], PBmetric[[Distance (km)]:[PB (hh:mm:ss)]], 6, FALSE)), VLOOKUP(Fulltable[[#This Row],[Distance]], PBmetric[[Distance (km)]:[PB (hh:mm:ss)]], 6, FALSE), NA())</f>
        <v>#N/A</v>
      </c>
      <c r="G641" s="13">
        <f ca="1">$Q$4+$P$4*Fulltable[[#This Row],[Distance]]+$O$4*Fulltable[[#This Row],[D^2]]+$N$4*Fulltable[[#This Row],[D^3]]</f>
        <v>1.9271452490072664E-2</v>
      </c>
      <c r="H641" s="13">
        <f ca="1">Fulltable[[#This Row],[Forecast]]*(1+AVERAGE(cform[faster (-ve) /
slower (+ve)]))</f>
        <v>1.9952155286032846E-2</v>
      </c>
      <c r="I641" s="13" t="e">
        <f>IF(ISNUMBER(VLOOKUP(Fulltable[[#This Row],[Distance]], Predict[[#All],[Distance (km)]:[Time on current form]], 2, FALSE)), VLOOKUP(Fulltable[[#This Row],[Distance]], Predict[[#All],[Distance (km)]:[Time on current form]], 2, FALSE), NA())</f>
        <v>#N/A</v>
      </c>
      <c r="J641" s="13" t="e">
        <f>IF(ISNUMBER(VLOOKUP(Fulltable[[#This Row],[Distance]], Predict[[#All],[Distance (km)]:[Time on current form]], 3, FALSE)), VLOOKUP(Fulltable[[#This Row],[Distance]], Predict[[#All],[Distance (km)]:[Time on current form]], 3, FALSE), NA())</f>
        <v>#N/A</v>
      </c>
    </row>
    <row r="642" spans="1:10" x14ac:dyDescent="0.25">
      <c r="A642" s="1">
        <v>6.4</v>
      </c>
      <c r="B642" s="2">
        <f>Fulltable[[#This Row],[Distance]]^2</f>
        <v>40.960000000000008</v>
      </c>
      <c r="C642">
        <f>Fulltable[[#This Row],[Distance]]^3</f>
        <v>262.14400000000006</v>
      </c>
      <c r="D642">
        <f>Fulltable[[#This Row],[Distance]]^4</f>
        <v>1677.7216000000008</v>
      </c>
      <c r="E642">
        <f>Fulltable[[#This Row],[Distance]]^5</f>
        <v>10737.418240000006</v>
      </c>
      <c r="F642" s="13" t="e">
        <f>IF(ISNUMBER(VLOOKUP(Fulltable[[#This Row],[Distance]], PBmetric[[Distance (km)]:[PB (hh:mm:ss)]], 6, FALSE)), VLOOKUP(Fulltable[[#This Row],[Distance]], PBmetric[[Distance (km)]:[PB (hh:mm:ss)]], 6, FALSE), NA())</f>
        <v>#N/A</v>
      </c>
      <c r="G642" s="13">
        <f ca="1">$Q$4+$P$4*Fulltable[[#This Row],[Distance]]+$O$4*Fulltable[[#This Row],[D^2]]+$N$4*Fulltable[[#This Row],[D^3]]</f>
        <v>1.9302781752194062E-2</v>
      </c>
      <c r="H642" s="13">
        <f ca="1">Fulltable[[#This Row],[Forecast]]*(1+AVERAGE(cform[faster (-ve) /
slower (+ve)]))</f>
        <v>1.9984591154744089E-2</v>
      </c>
      <c r="I642" s="13" t="e">
        <f>IF(ISNUMBER(VLOOKUP(Fulltable[[#This Row],[Distance]], Predict[[#All],[Distance (km)]:[Time on current form]], 2, FALSE)), VLOOKUP(Fulltable[[#This Row],[Distance]], Predict[[#All],[Distance (km)]:[Time on current form]], 2, FALSE), NA())</f>
        <v>#N/A</v>
      </c>
      <c r="J642" s="13" t="e">
        <f>IF(ISNUMBER(VLOOKUP(Fulltable[[#This Row],[Distance]], Predict[[#All],[Distance (km)]:[Time on current form]], 3, FALSE)), VLOOKUP(Fulltable[[#This Row],[Distance]], Predict[[#All],[Distance (km)]:[Time on current form]], 3, FALSE), NA())</f>
        <v>#N/A</v>
      </c>
    </row>
    <row r="643" spans="1:10" x14ac:dyDescent="0.25">
      <c r="A643" s="1">
        <v>6.41</v>
      </c>
      <c r="B643" s="2">
        <f>Fulltable[[#This Row],[Distance]]^2</f>
        <v>41.088100000000004</v>
      </c>
      <c r="C643">
        <f>Fulltable[[#This Row],[Distance]]^3</f>
        <v>263.37472100000002</v>
      </c>
      <c r="D643">
        <f>Fulltable[[#This Row],[Distance]]^4</f>
        <v>1688.2319616100003</v>
      </c>
      <c r="E643">
        <f>Fulltable[[#This Row],[Distance]]^5</f>
        <v>10821.566873920103</v>
      </c>
      <c r="F643" s="13" t="e">
        <f>IF(ISNUMBER(VLOOKUP(Fulltable[[#This Row],[Distance]], PBmetric[[Distance (km)]:[PB (hh:mm:ss)]], 6, FALSE)), VLOOKUP(Fulltable[[#This Row],[Distance]], PBmetric[[Distance (km)]:[PB (hh:mm:ss)]], 6, FALSE), NA())</f>
        <v>#N/A</v>
      </c>
      <c r="G643" s="13">
        <f ca="1">$Q$4+$P$4*Fulltable[[#This Row],[Distance]]+$O$4*Fulltable[[#This Row],[D^2]]+$N$4*Fulltable[[#This Row],[D^3]]</f>
        <v>1.9334114664546358E-2</v>
      </c>
      <c r="H643" s="13">
        <f ca="1">Fulltable[[#This Row],[Forecast]]*(1+AVERAGE(cform[faster (-ve) /
slower (+ve)]))</f>
        <v>2.0017030802619032E-2</v>
      </c>
      <c r="I643" s="13" t="e">
        <f>IF(ISNUMBER(VLOOKUP(Fulltable[[#This Row],[Distance]], Predict[[#All],[Distance (km)]:[Time on current form]], 2, FALSE)), VLOOKUP(Fulltable[[#This Row],[Distance]], Predict[[#All],[Distance (km)]:[Time on current form]], 2, FALSE), NA())</f>
        <v>#N/A</v>
      </c>
      <c r="J643" s="13" t="e">
        <f>IF(ISNUMBER(VLOOKUP(Fulltable[[#This Row],[Distance]], Predict[[#All],[Distance (km)]:[Time on current form]], 3, FALSE)), VLOOKUP(Fulltable[[#This Row],[Distance]], Predict[[#All],[Distance (km)]:[Time on current form]], 3, FALSE), NA())</f>
        <v>#N/A</v>
      </c>
    </row>
    <row r="644" spans="1:10" x14ac:dyDescent="0.25">
      <c r="A644" s="1">
        <v>6.42</v>
      </c>
      <c r="B644" s="2">
        <f>Fulltable[[#This Row],[Distance]]^2</f>
        <v>41.2164</v>
      </c>
      <c r="C644">
        <f>Fulltable[[#This Row],[Distance]]^3</f>
        <v>264.60928799999999</v>
      </c>
      <c r="D644">
        <f>Fulltable[[#This Row],[Distance]]^4</f>
        <v>1698.79162896</v>
      </c>
      <c r="E644">
        <f>Fulltable[[#This Row],[Distance]]^5</f>
        <v>10906.242257923201</v>
      </c>
      <c r="F644" s="13" t="e">
        <f>IF(ISNUMBER(VLOOKUP(Fulltable[[#This Row],[Distance]], PBmetric[[Distance (km)]:[PB (hh:mm:ss)]], 6, FALSE)), VLOOKUP(Fulltable[[#This Row],[Distance]], PBmetric[[Distance (km)]:[PB (hh:mm:ss)]], 6, FALSE), NA())</f>
        <v>#N/A</v>
      </c>
      <c r="G644" s="13">
        <f ca="1">$Q$4+$P$4*Fulltable[[#This Row],[Distance]]+$O$4*Fulltable[[#This Row],[D^2]]+$N$4*Fulltable[[#This Row],[D^3]]</f>
        <v>1.9365451227094148E-2</v>
      </c>
      <c r="H644" s="13">
        <f ca="1">Fulltable[[#This Row],[Forecast]]*(1+AVERAGE(cform[faster (-ve) /
slower (+ve)]))</f>
        <v>2.0049474229621021E-2</v>
      </c>
      <c r="I644" s="13" t="e">
        <f>IF(ISNUMBER(VLOOKUP(Fulltable[[#This Row],[Distance]], Predict[[#All],[Distance (km)]:[Time on current form]], 2, FALSE)), VLOOKUP(Fulltable[[#This Row],[Distance]], Predict[[#All],[Distance (km)]:[Time on current form]], 2, FALSE), NA())</f>
        <v>#N/A</v>
      </c>
      <c r="J644" s="13" t="e">
        <f>IF(ISNUMBER(VLOOKUP(Fulltable[[#This Row],[Distance]], Predict[[#All],[Distance (km)]:[Time on current form]], 3, FALSE)), VLOOKUP(Fulltable[[#This Row],[Distance]], Predict[[#All],[Distance (km)]:[Time on current form]], 3, FALSE), NA())</f>
        <v>#N/A</v>
      </c>
    </row>
    <row r="645" spans="1:10" x14ac:dyDescent="0.25">
      <c r="A645" s="1">
        <v>6.43</v>
      </c>
      <c r="B645" s="2">
        <f>Fulltable[[#This Row],[Distance]]^2</f>
        <v>41.344899999999996</v>
      </c>
      <c r="C645">
        <f>Fulltable[[#This Row],[Distance]]^3</f>
        <v>265.84770699999996</v>
      </c>
      <c r="D645">
        <f>Fulltable[[#This Row],[Distance]]^4</f>
        <v>1709.4007560099997</v>
      </c>
      <c r="E645">
        <f>Fulltable[[#This Row],[Distance]]^5</f>
        <v>10991.446861144297</v>
      </c>
      <c r="F645" s="13" t="e">
        <f>IF(ISNUMBER(VLOOKUP(Fulltable[[#This Row],[Distance]], PBmetric[[Distance (km)]:[PB (hh:mm:ss)]], 6, FALSE)), VLOOKUP(Fulltable[[#This Row],[Distance]], PBmetric[[Distance (km)]:[PB (hh:mm:ss)]], 6, FALSE), NA())</f>
        <v>#N/A</v>
      </c>
      <c r="G645" s="13">
        <f ca="1">$Q$4+$P$4*Fulltable[[#This Row],[Distance]]+$O$4*Fulltable[[#This Row],[D^2]]+$N$4*Fulltable[[#This Row],[D^3]]</f>
        <v>1.9396791439802039E-2</v>
      </c>
      <c r="H645" s="13">
        <f ca="1">Fulltable[[#This Row],[Forecast]]*(1+AVERAGE(cform[faster (-ve) /
slower (+ve)]))</f>
        <v>2.0081921435713416E-2</v>
      </c>
      <c r="I645" s="13" t="e">
        <f>IF(ISNUMBER(VLOOKUP(Fulltable[[#This Row],[Distance]], Predict[[#All],[Distance (km)]:[Time on current form]], 2, FALSE)), VLOOKUP(Fulltable[[#This Row],[Distance]], Predict[[#All],[Distance (km)]:[Time on current form]], 2, FALSE), NA())</f>
        <v>#N/A</v>
      </c>
      <c r="J645" s="13" t="e">
        <f>IF(ISNUMBER(VLOOKUP(Fulltable[[#This Row],[Distance]], Predict[[#All],[Distance (km)]:[Time on current form]], 3, FALSE)), VLOOKUP(Fulltable[[#This Row],[Distance]], Predict[[#All],[Distance (km)]:[Time on current form]], 3, FALSE), NA())</f>
        <v>#N/A</v>
      </c>
    </row>
    <row r="646" spans="1:10" x14ac:dyDescent="0.25">
      <c r="A646" s="1">
        <v>6.44</v>
      </c>
      <c r="B646" s="2">
        <f>Fulltable[[#This Row],[Distance]]^2</f>
        <v>41.473600000000005</v>
      </c>
      <c r="C646">
        <f>Fulltable[[#This Row],[Distance]]^3</f>
        <v>267.08998400000007</v>
      </c>
      <c r="D646">
        <f>Fulltable[[#This Row],[Distance]]^4</f>
        <v>1720.0594969600004</v>
      </c>
      <c r="E646">
        <f>Fulltable[[#This Row],[Distance]]^5</f>
        <v>11077.183160422403</v>
      </c>
      <c r="F646" s="13" t="e">
        <f>IF(ISNUMBER(VLOOKUP(Fulltable[[#This Row],[Distance]], PBmetric[[Distance (km)]:[PB (hh:mm:ss)]], 6, FALSE)), VLOOKUP(Fulltable[[#This Row],[Distance]], PBmetric[[Distance (km)]:[PB (hh:mm:ss)]], 6, FALSE), NA())</f>
        <v>#N/A</v>
      </c>
      <c r="G646" s="13">
        <f ca="1">$Q$4+$P$4*Fulltable[[#This Row],[Distance]]+$O$4*Fulltable[[#This Row],[D^2]]+$N$4*Fulltable[[#This Row],[D^3]]</f>
        <v>1.9428135302634618E-2</v>
      </c>
      <c r="H646" s="13">
        <f ca="1">Fulltable[[#This Row],[Forecast]]*(1+AVERAGE(cform[faster (-ve) /
slower (+ve)]))</f>
        <v>2.0114372420859547E-2</v>
      </c>
      <c r="I646" s="13" t="e">
        <f>IF(ISNUMBER(VLOOKUP(Fulltable[[#This Row],[Distance]], Predict[[#All],[Distance (km)]:[Time on current form]], 2, FALSE)), VLOOKUP(Fulltable[[#This Row],[Distance]], Predict[[#All],[Distance (km)]:[Time on current form]], 2, FALSE), NA())</f>
        <v>#N/A</v>
      </c>
      <c r="J646" s="13" t="e">
        <f>IF(ISNUMBER(VLOOKUP(Fulltable[[#This Row],[Distance]], Predict[[#All],[Distance (km)]:[Time on current form]], 3, FALSE)), VLOOKUP(Fulltable[[#This Row],[Distance]], Predict[[#All],[Distance (km)]:[Time on current form]], 3, FALSE), NA())</f>
        <v>#N/A</v>
      </c>
    </row>
    <row r="647" spans="1:10" x14ac:dyDescent="0.25">
      <c r="A647" s="1">
        <v>6.45</v>
      </c>
      <c r="B647" s="2">
        <f>Fulltable[[#This Row],[Distance]]^2</f>
        <v>41.602499999999999</v>
      </c>
      <c r="C647">
        <f>Fulltable[[#This Row],[Distance]]^3</f>
        <v>268.33612499999998</v>
      </c>
      <c r="D647">
        <f>Fulltable[[#This Row],[Distance]]^4</f>
        <v>1730.7680062499999</v>
      </c>
      <c r="E647">
        <f>Fulltable[[#This Row],[Distance]]^5</f>
        <v>11163.4536403125</v>
      </c>
      <c r="F647" s="13" t="e">
        <f>IF(ISNUMBER(VLOOKUP(Fulltable[[#This Row],[Distance]], PBmetric[[Distance (km)]:[PB (hh:mm:ss)]], 6, FALSE)), VLOOKUP(Fulltable[[#This Row],[Distance]], PBmetric[[Distance (km)]:[PB (hh:mm:ss)]], 6, FALSE), NA())</f>
        <v>#N/A</v>
      </c>
      <c r="G647" s="13">
        <f ca="1">$Q$4+$P$4*Fulltable[[#This Row],[Distance]]+$O$4*Fulltable[[#This Row],[D^2]]+$N$4*Fulltable[[#This Row],[D^3]]</f>
        <v>1.945948281555648E-2</v>
      </c>
      <c r="H647" s="13">
        <f ca="1">Fulltable[[#This Row],[Forecast]]*(1+AVERAGE(cform[faster (-ve) /
slower (+ve)]))</f>
        <v>2.0146827185022764E-2</v>
      </c>
      <c r="I647" s="13" t="e">
        <f>IF(ISNUMBER(VLOOKUP(Fulltable[[#This Row],[Distance]], Predict[[#All],[Distance (km)]:[Time on current form]], 2, FALSE)), VLOOKUP(Fulltable[[#This Row],[Distance]], Predict[[#All],[Distance (km)]:[Time on current form]], 2, FALSE), NA())</f>
        <v>#N/A</v>
      </c>
      <c r="J647" s="13" t="e">
        <f>IF(ISNUMBER(VLOOKUP(Fulltable[[#This Row],[Distance]], Predict[[#All],[Distance (km)]:[Time on current form]], 3, FALSE)), VLOOKUP(Fulltable[[#This Row],[Distance]], Predict[[#All],[Distance (km)]:[Time on current form]], 3, FALSE), NA())</f>
        <v>#N/A</v>
      </c>
    </row>
    <row r="648" spans="1:10" x14ac:dyDescent="0.25">
      <c r="A648" s="1">
        <v>6.46</v>
      </c>
      <c r="B648" s="2">
        <f>Fulltable[[#This Row],[Distance]]^2</f>
        <v>41.7316</v>
      </c>
      <c r="C648">
        <f>Fulltable[[#This Row],[Distance]]^3</f>
        <v>269.58613600000001</v>
      </c>
      <c r="D648">
        <f>Fulltable[[#This Row],[Distance]]^4</f>
        <v>1741.5264385600001</v>
      </c>
      <c r="E648">
        <f>Fulltable[[#This Row],[Distance]]^5</f>
        <v>11250.260793097601</v>
      </c>
      <c r="F648" s="13" t="e">
        <f>IF(ISNUMBER(VLOOKUP(Fulltable[[#This Row],[Distance]], PBmetric[[Distance (km)]:[PB (hh:mm:ss)]], 6, FALSE)), VLOOKUP(Fulltable[[#This Row],[Distance]], PBmetric[[Distance (km)]:[PB (hh:mm:ss)]], 6, FALSE), NA())</f>
        <v>#N/A</v>
      </c>
      <c r="G648" s="13">
        <f ca="1">$Q$4+$P$4*Fulltable[[#This Row],[Distance]]+$O$4*Fulltable[[#This Row],[D^2]]+$N$4*Fulltable[[#This Row],[D^3]]</f>
        <v>1.949083397853223E-2</v>
      </c>
      <c r="H648" s="13">
        <f ca="1">Fulltable[[#This Row],[Forecast]]*(1+AVERAGE(cform[faster (-ve) /
slower (+ve)]))</f>
        <v>2.0179285728166414E-2</v>
      </c>
      <c r="I648" s="13" t="e">
        <f>IF(ISNUMBER(VLOOKUP(Fulltable[[#This Row],[Distance]], Predict[[#All],[Distance (km)]:[Time on current form]], 2, FALSE)), VLOOKUP(Fulltable[[#This Row],[Distance]], Predict[[#All],[Distance (km)]:[Time on current form]], 2, FALSE), NA())</f>
        <v>#N/A</v>
      </c>
      <c r="J648" s="13" t="e">
        <f>IF(ISNUMBER(VLOOKUP(Fulltable[[#This Row],[Distance]], Predict[[#All],[Distance (km)]:[Time on current form]], 3, FALSE)), VLOOKUP(Fulltable[[#This Row],[Distance]], Predict[[#All],[Distance (km)]:[Time on current form]], 3, FALSE), NA())</f>
        <v>#N/A</v>
      </c>
    </row>
    <row r="649" spans="1:10" x14ac:dyDescent="0.25">
      <c r="A649" s="1">
        <v>6.47</v>
      </c>
      <c r="B649" s="2">
        <f>Fulltable[[#This Row],[Distance]]^2</f>
        <v>41.860899999999994</v>
      </c>
      <c r="C649">
        <f>Fulltable[[#This Row],[Distance]]^3</f>
        <v>270.84002299999997</v>
      </c>
      <c r="D649">
        <f>Fulltable[[#This Row],[Distance]]^4</f>
        <v>1752.3349488099996</v>
      </c>
      <c r="E649">
        <f>Fulltable[[#This Row],[Distance]]^5</f>
        <v>11337.607118800697</v>
      </c>
      <c r="F649" s="13" t="e">
        <f>IF(ISNUMBER(VLOOKUP(Fulltable[[#This Row],[Distance]], PBmetric[[Distance (km)]:[PB (hh:mm:ss)]], 6, FALSE)), VLOOKUP(Fulltable[[#This Row],[Distance]], PBmetric[[Distance (km)]:[PB (hh:mm:ss)]], 6, FALSE), NA())</f>
        <v>#N/A</v>
      </c>
      <c r="G649" s="13">
        <f ca="1">$Q$4+$P$4*Fulltable[[#This Row],[Distance]]+$O$4*Fulltable[[#This Row],[D^2]]+$N$4*Fulltable[[#This Row],[D^3]]</f>
        <v>1.9522188791526458E-2</v>
      </c>
      <c r="H649" s="13">
        <f ca="1">Fulltable[[#This Row],[Forecast]]*(1+AVERAGE(cform[faster (-ve) /
slower (+ve)]))</f>
        <v>2.0211748050253848E-2</v>
      </c>
      <c r="I649" s="13" t="e">
        <f>IF(ISNUMBER(VLOOKUP(Fulltable[[#This Row],[Distance]], Predict[[#All],[Distance (km)]:[Time on current form]], 2, FALSE)), VLOOKUP(Fulltable[[#This Row],[Distance]], Predict[[#All],[Distance (km)]:[Time on current form]], 2, FALSE), NA())</f>
        <v>#N/A</v>
      </c>
      <c r="J649" s="13" t="e">
        <f>IF(ISNUMBER(VLOOKUP(Fulltable[[#This Row],[Distance]], Predict[[#All],[Distance (km)]:[Time on current form]], 3, FALSE)), VLOOKUP(Fulltable[[#This Row],[Distance]], Predict[[#All],[Distance (km)]:[Time on current form]], 3, FALSE), NA())</f>
        <v>#N/A</v>
      </c>
    </row>
    <row r="650" spans="1:10" x14ac:dyDescent="0.25">
      <c r="A650" s="1">
        <v>6.48</v>
      </c>
      <c r="B650" s="2">
        <f>Fulltable[[#This Row],[Distance]]^2</f>
        <v>41.990400000000008</v>
      </c>
      <c r="C650">
        <f>Fulltable[[#This Row],[Distance]]^3</f>
        <v>272.09779200000008</v>
      </c>
      <c r="D650">
        <f>Fulltable[[#This Row],[Distance]]^4</f>
        <v>1763.1936921600006</v>
      </c>
      <c r="E650">
        <f>Fulltable[[#This Row],[Distance]]^5</f>
        <v>11425.495125196805</v>
      </c>
      <c r="F650" s="13" t="e">
        <f>IF(ISNUMBER(VLOOKUP(Fulltable[[#This Row],[Distance]], PBmetric[[Distance (km)]:[PB (hh:mm:ss)]], 6, FALSE)), VLOOKUP(Fulltable[[#This Row],[Distance]], PBmetric[[Distance (km)]:[PB (hh:mm:ss)]], 6, FALSE), NA())</f>
        <v>#N/A</v>
      </c>
      <c r="G650" s="13">
        <f ca="1">$Q$4+$P$4*Fulltable[[#This Row],[Distance]]+$O$4*Fulltable[[#This Row],[D^2]]+$N$4*Fulltable[[#This Row],[D^3]]</f>
        <v>1.9553547254503773E-2</v>
      </c>
      <c r="H650" s="13">
        <f ca="1">Fulltable[[#This Row],[Forecast]]*(1+AVERAGE(cform[faster (-ve) /
slower (+ve)]))</f>
        <v>2.0244214151248413E-2</v>
      </c>
      <c r="I650" s="13" t="e">
        <f>IF(ISNUMBER(VLOOKUP(Fulltable[[#This Row],[Distance]], Predict[[#All],[Distance (km)]:[Time on current form]], 2, FALSE)), VLOOKUP(Fulltable[[#This Row],[Distance]], Predict[[#All],[Distance (km)]:[Time on current form]], 2, FALSE), NA())</f>
        <v>#N/A</v>
      </c>
      <c r="J650" s="13" t="e">
        <f>IF(ISNUMBER(VLOOKUP(Fulltable[[#This Row],[Distance]], Predict[[#All],[Distance (km)]:[Time on current form]], 3, FALSE)), VLOOKUP(Fulltable[[#This Row],[Distance]], Predict[[#All],[Distance (km)]:[Time on current form]], 3, FALSE), NA())</f>
        <v>#N/A</v>
      </c>
    </row>
    <row r="651" spans="1:10" x14ac:dyDescent="0.25">
      <c r="A651" s="1">
        <v>6.49</v>
      </c>
      <c r="B651" s="2">
        <f>Fulltable[[#This Row],[Distance]]^2</f>
        <v>42.120100000000001</v>
      </c>
      <c r="C651">
        <f>Fulltable[[#This Row],[Distance]]^3</f>
        <v>273.35944900000004</v>
      </c>
      <c r="D651">
        <f>Fulltable[[#This Row],[Distance]]^4</f>
        <v>1774.1028240100002</v>
      </c>
      <c r="E651">
        <f>Fulltable[[#This Row],[Distance]]^5</f>
        <v>11513.927327824902</v>
      </c>
      <c r="F651" s="13" t="e">
        <f>IF(ISNUMBER(VLOOKUP(Fulltable[[#This Row],[Distance]], PBmetric[[Distance (km)]:[PB (hh:mm:ss)]], 6, FALSE)), VLOOKUP(Fulltable[[#This Row],[Distance]], PBmetric[[Distance (km)]:[PB (hh:mm:ss)]], 6, FALSE), NA())</f>
        <v>#N/A</v>
      </c>
      <c r="G651" s="13">
        <f ca="1">$Q$4+$P$4*Fulltable[[#This Row],[Distance]]+$O$4*Fulltable[[#This Row],[D^2]]+$N$4*Fulltable[[#This Row],[D^3]]</f>
        <v>1.9584909367428755E-2</v>
      </c>
      <c r="H651" s="13">
        <f ca="1">Fulltable[[#This Row],[Forecast]]*(1+AVERAGE(cform[faster (-ve) /
slower (+ve)]))</f>
        <v>2.0276684031113445E-2</v>
      </c>
      <c r="I651" s="13" t="e">
        <f>IF(ISNUMBER(VLOOKUP(Fulltable[[#This Row],[Distance]], Predict[[#All],[Distance (km)]:[Time on current form]], 2, FALSE)), VLOOKUP(Fulltable[[#This Row],[Distance]], Predict[[#All],[Distance (km)]:[Time on current form]], 2, FALSE), NA())</f>
        <v>#N/A</v>
      </c>
      <c r="J651" s="13" t="e">
        <f>IF(ISNUMBER(VLOOKUP(Fulltable[[#This Row],[Distance]], Predict[[#All],[Distance (km)]:[Time on current form]], 3, FALSE)), VLOOKUP(Fulltable[[#This Row],[Distance]], Predict[[#All],[Distance (km)]:[Time on current form]], 3, FALSE), NA())</f>
        <v>#N/A</v>
      </c>
    </row>
    <row r="652" spans="1:10" x14ac:dyDescent="0.25">
      <c r="A652" s="1">
        <v>6.5</v>
      </c>
      <c r="B652" s="2">
        <f>Fulltable[[#This Row],[Distance]]^2</f>
        <v>42.25</v>
      </c>
      <c r="C652">
        <f>Fulltable[[#This Row],[Distance]]^3</f>
        <v>274.625</v>
      </c>
      <c r="D652">
        <f>Fulltable[[#This Row],[Distance]]^4</f>
        <v>1785.0625</v>
      </c>
      <c r="E652">
        <f>Fulltable[[#This Row],[Distance]]^5</f>
        <v>11602.90625</v>
      </c>
      <c r="F652" s="13" t="e">
        <f>IF(ISNUMBER(VLOOKUP(Fulltable[[#This Row],[Distance]], PBmetric[[Distance (km)]:[PB (hh:mm:ss)]], 6, FALSE)), VLOOKUP(Fulltable[[#This Row],[Distance]], PBmetric[[Distance (km)]:[PB (hh:mm:ss)]], 6, FALSE), NA())</f>
        <v>#N/A</v>
      </c>
      <c r="G652" s="13">
        <f ca="1">$Q$4+$P$4*Fulltable[[#This Row],[Distance]]+$O$4*Fulltable[[#This Row],[D^2]]+$N$4*Fulltable[[#This Row],[D^3]]</f>
        <v>1.9616275130266009E-2</v>
      </c>
      <c r="H652" s="13">
        <f ca="1">Fulltable[[#This Row],[Forecast]]*(1+AVERAGE(cform[faster (-ve) /
slower (+ve)]))</f>
        <v>2.0309157689812299E-2</v>
      </c>
      <c r="I652" s="13" t="e">
        <f>IF(ISNUMBER(VLOOKUP(Fulltable[[#This Row],[Distance]], Predict[[#All],[Distance (km)]:[Time on current form]], 2, FALSE)), VLOOKUP(Fulltable[[#This Row],[Distance]], Predict[[#All],[Distance (km)]:[Time on current form]], 2, FALSE), NA())</f>
        <v>#N/A</v>
      </c>
      <c r="J652" s="13" t="e">
        <f>IF(ISNUMBER(VLOOKUP(Fulltable[[#This Row],[Distance]], Predict[[#All],[Distance (km)]:[Time on current form]], 3, FALSE)), VLOOKUP(Fulltable[[#This Row],[Distance]], Predict[[#All],[Distance (km)]:[Time on current form]], 3, FALSE), NA())</f>
        <v>#N/A</v>
      </c>
    </row>
    <row r="653" spans="1:10" x14ac:dyDescent="0.25">
      <c r="A653" s="1">
        <v>6.51</v>
      </c>
      <c r="B653" s="2">
        <f>Fulltable[[#This Row],[Distance]]^2</f>
        <v>42.380099999999999</v>
      </c>
      <c r="C653">
        <f>Fulltable[[#This Row],[Distance]]^3</f>
        <v>275.894451</v>
      </c>
      <c r="D653">
        <f>Fulltable[[#This Row],[Distance]]^4</f>
        <v>1796.0728760099998</v>
      </c>
      <c r="E653">
        <f>Fulltable[[#This Row],[Distance]]^5</f>
        <v>11692.434422825099</v>
      </c>
      <c r="F653" s="13" t="e">
        <f>IF(ISNUMBER(VLOOKUP(Fulltable[[#This Row],[Distance]], PBmetric[[Distance (km)]:[PB (hh:mm:ss)]], 6, FALSE)), VLOOKUP(Fulltable[[#This Row],[Distance]], PBmetric[[Distance (km)]:[PB (hh:mm:ss)]], 6, FALSE), NA())</f>
        <v>#N/A</v>
      </c>
      <c r="G653" s="13">
        <f ca="1">$Q$4+$P$4*Fulltable[[#This Row],[Distance]]+$O$4*Fulltable[[#This Row],[D^2]]+$N$4*Fulltable[[#This Row],[D^3]]</f>
        <v>1.9647644542980128E-2</v>
      </c>
      <c r="H653" s="13">
        <f ca="1">Fulltable[[#This Row],[Forecast]]*(1+AVERAGE(cform[faster (-ve) /
slower (+ve)]))</f>
        <v>2.0341635127308313E-2</v>
      </c>
      <c r="I653" s="13" t="e">
        <f>IF(ISNUMBER(VLOOKUP(Fulltable[[#This Row],[Distance]], Predict[[#All],[Distance (km)]:[Time on current form]], 2, FALSE)), VLOOKUP(Fulltable[[#This Row],[Distance]], Predict[[#All],[Distance (km)]:[Time on current form]], 2, FALSE), NA())</f>
        <v>#N/A</v>
      </c>
      <c r="J653" s="13" t="e">
        <f>IF(ISNUMBER(VLOOKUP(Fulltable[[#This Row],[Distance]], Predict[[#All],[Distance (km)]:[Time on current form]], 3, FALSE)), VLOOKUP(Fulltable[[#This Row],[Distance]], Predict[[#All],[Distance (km)]:[Time on current form]], 3, FALSE), NA())</f>
        <v>#N/A</v>
      </c>
    </row>
    <row r="654" spans="1:10" x14ac:dyDescent="0.25">
      <c r="A654" s="1">
        <v>6.52</v>
      </c>
      <c r="B654" s="2">
        <f>Fulltable[[#This Row],[Distance]]^2</f>
        <v>42.510399999999997</v>
      </c>
      <c r="C654">
        <f>Fulltable[[#This Row],[Distance]]^3</f>
        <v>277.16780799999998</v>
      </c>
      <c r="D654">
        <f>Fulltable[[#This Row],[Distance]]^4</f>
        <v>1807.1341081599996</v>
      </c>
      <c r="E654">
        <f>Fulltable[[#This Row],[Distance]]^5</f>
        <v>11782.514385203196</v>
      </c>
      <c r="F654" s="13" t="e">
        <f>IF(ISNUMBER(VLOOKUP(Fulltable[[#This Row],[Distance]], PBmetric[[Distance (km)]:[PB (hh:mm:ss)]], 6, FALSE)), VLOOKUP(Fulltable[[#This Row],[Distance]], PBmetric[[Distance (km)]:[PB (hh:mm:ss)]], 6, FALSE), NA())</f>
        <v>#N/A</v>
      </c>
      <c r="G654" s="13">
        <f ca="1">$Q$4+$P$4*Fulltable[[#This Row],[Distance]]+$O$4*Fulltable[[#This Row],[D^2]]+$N$4*Fulltable[[#This Row],[D^3]]</f>
        <v>1.9679017605535715E-2</v>
      </c>
      <c r="H654" s="13">
        <f ca="1">Fulltable[[#This Row],[Forecast]]*(1+AVERAGE(cform[faster (-ve) /
slower (+ve)]))</f>
        <v>2.0374116343564844E-2</v>
      </c>
      <c r="I654" s="13" t="e">
        <f>IF(ISNUMBER(VLOOKUP(Fulltable[[#This Row],[Distance]], Predict[[#All],[Distance (km)]:[Time on current form]], 2, FALSE)), VLOOKUP(Fulltable[[#This Row],[Distance]], Predict[[#All],[Distance (km)]:[Time on current form]], 2, FALSE), NA())</f>
        <v>#N/A</v>
      </c>
      <c r="J654" s="13" t="e">
        <f>IF(ISNUMBER(VLOOKUP(Fulltable[[#This Row],[Distance]], Predict[[#All],[Distance (km)]:[Time on current form]], 3, FALSE)), VLOOKUP(Fulltable[[#This Row],[Distance]], Predict[[#All],[Distance (km)]:[Time on current form]], 3, FALSE), NA())</f>
        <v>#N/A</v>
      </c>
    </row>
    <row r="655" spans="1:10" x14ac:dyDescent="0.25">
      <c r="A655" s="1">
        <v>6.53</v>
      </c>
      <c r="B655" s="2">
        <f>Fulltable[[#This Row],[Distance]]^2</f>
        <v>42.640900000000002</v>
      </c>
      <c r="C655">
        <f>Fulltable[[#This Row],[Distance]]^3</f>
        <v>278.44507700000003</v>
      </c>
      <c r="D655">
        <f>Fulltable[[#This Row],[Distance]]^4</f>
        <v>1818.2463528100002</v>
      </c>
      <c r="E655">
        <f>Fulltable[[#This Row],[Distance]]^5</f>
        <v>11873.148683849302</v>
      </c>
      <c r="F655" s="13" t="e">
        <f>IF(ISNUMBER(VLOOKUP(Fulltable[[#This Row],[Distance]], PBmetric[[Distance (km)]:[PB (hh:mm:ss)]], 6, FALSE)), VLOOKUP(Fulltable[[#This Row],[Distance]], PBmetric[[Distance (km)]:[PB (hh:mm:ss)]], 6, FALSE), NA())</f>
        <v>#N/A</v>
      </c>
      <c r="G655" s="13">
        <f ca="1">$Q$4+$P$4*Fulltable[[#This Row],[Distance]]+$O$4*Fulltable[[#This Row],[D^2]]+$N$4*Fulltable[[#This Row],[D^3]]</f>
        <v>1.9710394317897367E-2</v>
      </c>
      <c r="H655" s="13">
        <f ca="1">Fulltable[[#This Row],[Forecast]]*(1+AVERAGE(cform[faster (-ve) /
slower (+ve)]))</f>
        <v>2.0406601338545233E-2</v>
      </c>
      <c r="I655" s="13" t="e">
        <f>IF(ISNUMBER(VLOOKUP(Fulltable[[#This Row],[Distance]], Predict[[#All],[Distance (km)]:[Time on current form]], 2, FALSE)), VLOOKUP(Fulltable[[#This Row],[Distance]], Predict[[#All],[Distance (km)]:[Time on current form]], 2, FALSE), NA())</f>
        <v>#N/A</v>
      </c>
      <c r="J655" s="13" t="e">
        <f>IF(ISNUMBER(VLOOKUP(Fulltable[[#This Row],[Distance]], Predict[[#All],[Distance (km)]:[Time on current form]], 3, FALSE)), VLOOKUP(Fulltable[[#This Row],[Distance]], Predict[[#All],[Distance (km)]:[Time on current form]], 3, FALSE), NA())</f>
        <v>#N/A</v>
      </c>
    </row>
    <row r="656" spans="1:10" x14ac:dyDescent="0.25">
      <c r="A656" s="1">
        <v>6.54</v>
      </c>
      <c r="B656" s="2">
        <f>Fulltable[[#This Row],[Distance]]^2</f>
        <v>42.771599999999999</v>
      </c>
      <c r="C656">
        <f>Fulltable[[#This Row],[Distance]]^3</f>
        <v>279.72626400000001</v>
      </c>
      <c r="D656">
        <f>Fulltable[[#This Row],[Distance]]^4</f>
        <v>1829.40976656</v>
      </c>
      <c r="E656">
        <f>Fulltable[[#This Row],[Distance]]^5</f>
        <v>11964.339873302401</v>
      </c>
      <c r="F656" s="13" t="e">
        <f>IF(ISNUMBER(VLOOKUP(Fulltable[[#This Row],[Distance]], PBmetric[[Distance (km)]:[PB (hh:mm:ss)]], 6, FALSE)), VLOOKUP(Fulltable[[#This Row],[Distance]], PBmetric[[Distance (km)]:[PB (hh:mm:ss)]], 6, FALSE), NA())</f>
        <v>#N/A</v>
      </c>
      <c r="G656" s="13">
        <f ca="1">$Q$4+$P$4*Fulltable[[#This Row],[Distance]]+$O$4*Fulltable[[#This Row],[D^2]]+$N$4*Fulltable[[#This Row],[D^3]]</f>
        <v>1.9741774680029668E-2</v>
      </c>
      <c r="H656" s="13">
        <f ca="1">Fulltable[[#This Row],[Forecast]]*(1+AVERAGE(cform[faster (-ve) /
slower (+ve)]))</f>
        <v>2.0439090112212822E-2</v>
      </c>
      <c r="I656" s="13" t="e">
        <f>IF(ISNUMBER(VLOOKUP(Fulltable[[#This Row],[Distance]], Predict[[#All],[Distance (km)]:[Time on current form]], 2, FALSE)), VLOOKUP(Fulltable[[#This Row],[Distance]], Predict[[#All],[Distance (km)]:[Time on current form]], 2, FALSE), NA())</f>
        <v>#N/A</v>
      </c>
      <c r="J656" s="13" t="e">
        <f>IF(ISNUMBER(VLOOKUP(Fulltable[[#This Row],[Distance]], Predict[[#All],[Distance (km)]:[Time on current form]], 3, FALSE)), VLOOKUP(Fulltable[[#This Row],[Distance]], Predict[[#All],[Distance (km)]:[Time on current form]], 3, FALSE), NA())</f>
        <v>#N/A</v>
      </c>
    </row>
    <row r="657" spans="1:10" x14ac:dyDescent="0.25">
      <c r="A657" s="1">
        <v>6.55</v>
      </c>
      <c r="B657" s="2">
        <f>Fulltable[[#This Row],[Distance]]^2</f>
        <v>42.902499999999996</v>
      </c>
      <c r="C657">
        <f>Fulltable[[#This Row],[Distance]]^3</f>
        <v>281.01137499999999</v>
      </c>
      <c r="D657">
        <f>Fulltable[[#This Row],[Distance]]^4</f>
        <v>1840.6245062499997</v>
      </c>
      <c r="E657">
        <f>Fulltable[[#This Row],[Distance]]^5</f>
        <v>12056.090515937498</v>
      </c>
      <c r="F657" s="13" t="e">
        <f>IF(ISNUMBER(VLOOKUP(Fulltable[[#This Row],[Distance]], PBmetric[[Distance (km)]:[PB (hh:mm:ss)]], 6, FALSE)), VLOOKUP(Fulltable[[#This Row],[Distance]], PBmetric[[Distance (km)]:[PB (hh:mm:ss)]], 6, FALSE), NA())</f>
        <v>#N/A</v>
      </c>
      <c r="G657" s="13">
        <f ca="1">$Q$4+$P$4*Fulltable[[#This Row],[Distance]]+$O$4*Fulltable[[#This Row],[D^2]]+$N$4*Fulltable[[#This Row],[D^3]]</f>
        <v>1.9773158691897233E-2</v>
      </c>
      <c r="H657" s="13">
        <f ca="1">Fulltable[[#This Row],[Forecast]]*(1+AVERAGE(cform[faster (-ve) /
slower (+ve)]))</f>
        <v>2.0471582664530967E-2</v>
      </c>
      <c r="I657" s="13" t="e">
        <f>IF(ISNUMBER(VLOOKUP(Fulltable[[#This Row],[Distance]], Predict[[#All],[Distance (km)]:[Time on current form]], 2, FALSE)), VLOOKUP(Fulltable[[#This Row],[Distance]], Predict[[#All],[Distance (km)]:[Time on current form]], 2, FALSE), NA())</f>
        <v>#N/A</v>
      </c>
      <c r="J657" s="13" t="e">
        <f>IF(ISNUMBER(VLOOKUP(Fulltable[[#This Row],[Distance]], Predict[[#All],[Distance (km)]:[Time on current form]], 3, FALSE)), VLOOKUP(Fulltable[[#This Row],[Distance]], Predict[[#All],[Distance (km)]:[Time on current form]], 3, FALSE), NA())</f>
        <v>#N/A</v>
      </c>
    </row>
    <row r="658" spans="1:10" x14ac:dyDescent="0.25">
      <c r="A658" s="1">
        <v>6.56</v>
      </c>
      <c r="B658" s="2">
        <f>Fulltable[[#This Row],[Distance]]^2</f>
        <v>43.033599999999993</v>
      </c>
      <c r="C658">
        <f>Fulltable[[#This Row],[Distance]]^3</f>
        <v>282.30041599999993</v>
      </c>
      <c r="D658">
        <f>Fulltable[[#This Row],[Distance]]^4</f>
        <v>1851.8907289599995</v>
      </c>
      <c r="E658">
        <f>Fulltable[[#This Row],[Distance]]^5</f>
        <v>12148.403181977596</v>
      </c>
      <c r="F658" s="13" t="e">
        <f>IF(ISNUMBER(VLOOKUP(Fulltable[[#This Row],[Distance]], PBmetric[[Distance (km)]:[PB (hh:mm:ss)]], 6, FALSE)), VLOOKUP(Fulltable[[#This Row],[Distance]], PBmetric[[Distance (km)]:[PB (hh:mm:ss)]], 6, FALSE), NA())</f>
        <v>#N/A</v>
      </c>
      <c r="G658" s="13">
        <f ca="1">$Q$4+$P$4*Fulltable[[#This Row],[Distance]]+$O$4*Fulltable[[#This Row],[D^2]]+$N$4*Fulltable[[#This Row],[D^3]]</f>
        <v>1.9804546353464639E-2</v>
      </c>
      <c r="H658" s="13">
        <f ca="1">Fulltable[[#This Row],[Forecast]]*(1+AVERAGE(cform[faster (-ve) /
slower (+ve)]))</f>
        <v>2.0504078995462999E-2</v>
      </c>
      <c r="I658" s="13" t="e">
        <f>IF(ISNUMBER(VLOOKUP(Fulltable[[#This Row],[Distance]], Predict[[#All],[Distance (km)]:[Time on current form]], 2, FALSE)), VLOOKUP(Fulltable[[#This Row],[Distance]], Predict[[#All],[Distance (km)]:[Time on current form]], 2, FALSE), NA())</f>
        <v>#N/A</v>
      </c>
      <c r="J658" s="13" t="e">
        <f>IF(ISNUMBER(VLOOKUP(Fulltable[[#This Row],[Distance]], Predict[[#All],[Distance (km)]:[Time on current form]], 3, FALSE)), VLOOKUP(Fulltable[[#This Row],[Distance]], Predict[[#All],[Distance (km)]:[Time on current form]], 3, FALSE), NA())</f>
        <v>#N/A</v>
      </c>
    </row>
    <row r="659" spans="1:10" x14ac:dyDescent="0.25">
      <c r="A659" s="1">
        <v>6.57</v>
      </c>
      <c r="B659" s="2">
        <f>Fulltable[[#This Row],[Distance]]^2</f>
        <v>43.164900000000003</v>
      </c>
      <c r="C659">
        <f>Fulltable[[#This Row],[Distance]]^3</f>
        <v>283.59339300000005</v>
      </c>
      <c r="D659">
        <f>Fulltable[[#This Row],[Distance]]^4</f>
        <v>1863.2085920100003</v>
      </c>
      <c r="E659">
        <f>Fulltable[[#This Row],[Distance]]^5</f>
        <v>12241.280449505703</v>
      </c>
      <c r="F659" s="13" t="e">
        <f>IF(ISNUMBER(VLOOKUP(Fulltable[[#This Row],[Distance]], PBmetric[[Distance (km)]:[PB (hh:mm:ss)]], 6, FALSE)), VLOOKUP(Fulltable[[#This Row],[Distance]], PBmetric[[Distance (km)]:[PB (hh:mm:ss)]], 6, FALSE), NA())</f>
        <v>#N/A</v>
      </c>
      <c r="G659" s="13">
        <f ca="1">$Q$4+$P$4*Fulltable[[#This Row],[Distance]]+$O$4*Fulltable[[#This Row],[D^2]]+$N$4*Fulltable[[#This Row],[D^3]]</f>
        <v>1.9835937664696504E-2</v>
      </c>
      <c r="H659" s="13">
        <f ca="1">Fulltable[[#This Row],[Forecast]]*(1+AVERAGE(cform[faster (-ve) /
slower (+ve)]))</f>
        <v>2.0536579104972284E-2</v>
      </c>
      <c r="I659" s="13" t="e">
        <f>IF(ISNUMBER(VLOOKUP(Fulltable[[#This Row],[Distance]], Predict[[#All],[Distance (km)]:[Time on current form]], 2, FALSE)), VLOOKUP(Fulltable[[#This Row],[Distance]], Predict[[#All],[Distance (km)]:[Time on current form]], 2, FALSE), NA())</f>
        <v>#N/A</v>
      </c>
      <c r="J659" s="13" t="e">
        <f>IF(ISNUMBER(VLOOKUP(Fulltable[[#This Row],[Distance]], Predict[[#All],[Distance (km)]:[Time on current form]], 3, FALSE)), VLOOKUP(Fulltable[[#This Row],[Distance]], Predict[[#All],[Distance (km)]:[Time on current form]], 3, FALSE), NA())</f>
        <v>#N/A</v>
      </c>
    </row>
    <row r="660" spans="1:10" x14ac:dyDescent="0.25">
      <c r="A660" s="1">
        <v>6.58</v>
      </c>
      <c r="B660" s="2">
        <f>Fulltable[[#This Row],[Distance]]^2</f>
        <v>43.296399999999998</v>
      </c>
      <c r="C660">
        <f>Fulltable[[#This Row],[Distance]]^3</f>
        <v>284.89031199999999</v>
      </c>
      <c r="D660">
        <f>Fulltable[[#This Row],[Distance]]^4</f>
        <v>1874.5782529599999</v>
      </c>
      <c r="E660">
        <f>Fulltable[[#This Row],[Distance]]^5</f>
        <v>12334.7249044768</v>
      </c>
      <c r="F660" s="13" t="e">
        <f>IF(ISNUMBER(VLOOKUP(Fulltable[[#This Row],[Distance]], PBmetric[[Distance (km)]:[PB (hh:mm:ss)]], 6, FALSE)), VLOOKUP(Fulltable[[#This Row],[Distance]], PBmetric[[Distance (km)]:[PB (hh:mm:ss)]], 6, FALSE), NA())</f>
        <v>#N/A</v>
      </c>
      <c r="G660" s="13">
        <f ca="1">$Q$4+$P$4*Fulltable[[#This Row],[Distance]]+$O$4*Fulltable[[#This Row],[D^2]]+$N$4*Fulltable[[#This Row],[D^3]]</f>
        <v>1.9867332625557409E-2</v>
      </c>
      <c r="H660" s="13">
        <f ca="1">Fulltable[[#This Row],[Forecast]]*(1+AVERAGE(cform[faster (-ve) /
slower (+ve)]))</f>
        <v>2.0569082993022153E-2</v>
      </c>
      <c r="I660" s="13" t="e">
        <f>IF(ISNUMBER(VLOOKUP(Fulltable[[#This Row],[Distance]], Predict[[#All],[Distance (km)]:[Time on current form]], 2, FALSE)), VLOOKUP(Fulltable[[#This Row],[Distance]], Predict[[#All],[Distance (km)]:[Time on current form]], 2, FALSE), NA())</f>
        <v>#N/A</v>
      </c>
      <c r="J660" s="13" t="e">
        <f>IF(ISNUMBER(VLOOKUP(Fulltable[[#This Row],[Distance]], Predict[[#All],[Distance (km)]:[Time on current form]], 3, FALSE)), VLOOKUP(Fulltable[[#This Row],[Distance]], Predict[[#All],[Distance (km)]:[Time on current form]], 3, FALSE), NA())</f>
        <v>#N/A</v>
      </c>
    </row>
    <row r="661" spans="1:10" x14ac:dyDescent="0.25">
      <c r="A661" s="1">
        <v>6.59</v>
      </c>
      <c r="B661" s="2">
        <f>Fulltable[[#This Row],[Distance]]^2</f>
        <v>43.428100000000001</v>
      </c>
      <c r="C661">
        <f>Fulltable[[#This Row],[Distance]]^3</f>
        <v>286.19117899999998</v>
      </c>
      <c r="D661">
        <f>Fulltable[[#This Row],[Distance]]^4</f>
        <v>1885.9998696100001</v>
      </c>
      <c r="E661">
        <f>Fulltable[[#This Row],[Distance]]^5</f>
        <v>12428.7391407299</v>
      </c>
      <c r="F661" s="13" t="e">
        <f>IF(ISNUMBER(VLOOKUP(Fulltable[[#This Row],[Distance]], PBmetric[[Distance (km)]:[PB (hh:mm:ss)]], 6, FALSE)), VLOOKUP(Fulltable[[#This Row],[Distance]], PBmetric[[Distance (km)]:[PB (hh:mm:ss)]], 6, FALSE), NA())</f>
        <v>#N/A</v>
      </c>
      <c r="G661" s="13">
        <f ca="1">$Q$4+$P$4*Fulltable[[#This Row],[Distance]]+$O$4*Fulltable[[#This Row],[D^2]]+$N$4*Fulltable[[#This Row],[D^3]]</f>
        <v>1.9898731236011952E-2</v>
      </c>
      <c r="H661" s="13">
        <f ca="1">Fulltable[[#This Row],[Forecast]]*(1+AVERAGE(cform[faster (-ve) /
slower (+ve)]))</f>
        <v>2.0601590659575956E-2</v>
      </c>
      <c r="I661" s="13" t="e">
        <f>IF(ISNUMBER(VLOOKUP(Fulltable[[#This Row],[Distance]], Predict[[#All],[Distance (km)]:[Time on current form]], 2, FALSE)), VLOOKUP(Fulltable[[#This Row],[Distance]], Predict[[#All],[Distance (km)]:[Time on current form]], 2, FALSE), NA())</f>
        <v>#N/A</v>
      </c>
      <c r="J661" s="13" t="e">
        <f>IF(ISNUMBER(VLOOKUP(Fulltable[[#This Row],[Distance]], Predict[[#All],[Distance (km)]:[Time on current form]], 3, FALSE)), VLOOKUP(Fulltable[[#This Row],[Distance]], Predict[[#All],[Distance (km)]:[Time on current form]], 3, FALSE), NA())</f>
        <v>#N/A</v>
      </c>
    </row>
    <row r="662" spans="1:10" x14ac:dyDescent="0.25">
      <c r="A662" s="1">
        <v>6.6</v>
      </c>
      <c r="B662" s="2">
        <f>Fulltable[[#This Row],[Distance]]^2</f>
        <v>43.559999999999995</v>
      </c>
      <c r="C662">
        <f>Fulltable[[#This Row],[Distance]]^3</f>
        <v>287.49599999999998</v>
      </c>
      <c r="D662">
        <f>Fulltable[[#This Row],[Distance]]^4</f>
        <v>1897.4735999999996</v>
      </c>
      <c r="E662">
        <f>Fulltable[[#This Row],[Distance]]^5</f>
        <v>12523.325759999996</v>
      </c>
      <c r="F662" s="13" t="e">
        <f>IF(ISNUMBER(VLOOKUP(Fulltable[[#This Row],[Distance]], PBmetric[[Distance (km)]:[PB (hh:mm:ss)]], 6, FALSE)), VLOOKUP(Fulltable[[#This Row],[Distance]], PBmetric[[Distance (km)]:[PB (hh:mm:ss)]], 6, FALSE), NA())</f>
        <v>#N/A</v>
      </c>
      <c r="G662" s="13">
        <f ca="1">$Q$4+$P$4*Fulltable[[#This Row],[Distance]]+$O$4*Fulltable[[#This Row],[D^2]]+$N$4*Fulltable[[#This Row],[D^3]]</f>
        <v>1.9930133496024731E-2</v>
      </c>
      <c r="H662" s="13">
        <f ca="1">Fulltable[[#This Row],[Forecast]]*(1+AVERAGE(cform[faster (-ve) /
slower (+ve)]))</f>
        <v>2.0634102104597034E-2</v>
      </c>
      <c r="I662" s="13" t="e">
        <f>IF(ISNUMBER(VLOOKUP(Fulltable[[#This Row],[Distance]], Predict[[#All],[Distance (km)]:[Time on current form]], 2, FALSE)), VLOOKUP(Fulltable[[#This Row],[Distance]], Predict[[#All],[Distance (km)]:[Time on current form]], 2, FALSE), NA())</f>
        <v>#N/A</v>
      </c>
      <c r="J662" s="13" t="e">
        <f>IF(ISNUMBER(VLOOKUP(Fulltable[[#This Row],[Distance]], Predict[[#All],[Distance (km)]:[Time on current form]], 3, FALSE)), VLOOKUP(Fulltable[[#This Row],[Distance]], Predict[[#All],[Distance (km)]:[Time on current form]], 3, FALSE), NA())</f>
        <v>#N/A</v>
      </c>
    </row>
    <row r="663" spans="1:10" x14ac:dyDescent="0.25">
      <c r="A663" s="1">
        <v>6.61</v>
      </c>
      <c r="B663" s="2">
        <f>Fulltable[[#This Row],[Distance]]^2</f>
        <v>43.692100000000003</v>
      </c>
      <c r="C663">
        <f>Fulltable[[#This Row],[Distance]]^3</f>
        <v>288.80478100000005</v>
      </c>
      <c r="D663">
        <f>Fulltable[[#This Row],[Distance]]^4</f>
        <v>1908.9996024100003</v>
      </c>
      <c r="E663">
        <f>Fulltable[[#This Row],[Distance]]^5</f>
        <v>12618.487371930103</v>
      </c>
      <c r="F663" s="13" t="e">
        <f>IF(ISNUMBER(VLOOKUP(Fulltable[[#This Row],[Distance]], PBmetric[[Distance (km)]:[PB (hh:mm:ss)]], 6, FALSE)), VLOOKUP(Fulltable[[#This Row],[Distance]], PBmetric[[Distance (km)]:[PB (hh:mm:ss)]], 6, FALSE), NA())</f>
        <v>#N/A</v>
      </c>
      <c r="G663" s="13">
        <f ca="1">$Q$4+$P$4*Fulltable[[#This Row],[Distance]]+$O$4*Fulltable[[#This Row],[D^2]]+$N$4*Fulltable[[#This Row],[D^3]]</f>
        <v>1.9961539405560353E-2</v>
      </c>
      <c r="H663" s="13">
        <f ca="1">Fulltable[[#This Row],[Forecast]]*(1+AVERAGE(cform[faster (-ve) /
slower (+ve)]))</f>
        <v>2.066661732804875E-2</v>
      </c>
      <c r="I663" s="13" t="e">
        <f>IF(ISNUMBER(VLOOKUP(Fulltable[[#This Row],[Distance]], Predict[[#All],[Distance (km)]:[Time on current form]], 2, FALSE)), VLOOKUP(Fulltable[[#This Row],[Distance]], Predict[[#All],[Distance (km)]:[Time on current form]], 2, FALSE), NA())</f>
        <v>#N/A</v>
      </c>
      <c r="J663" s="13" t="e">
        <f>IF(ISNUMBER(VLOOKUP(Fulltable[[#This Row],[Distance]], Predict[[#All],[Distance (km)]:[Time on current form]], 3, FALSE)), VLOOKUP(Fulltable[[#This Row],[Distance]], Predict[[#All],[Distance (km)]:[Time on current form]], 3, FALSE), NA())</f>
        <v>#N/A</v>
      </c>
    </row>
    <row r="664" spans="1:10" x14ac:dyDescent="0.25">
      <c r="A664" s="1">
        <v>6.62</v>
      </c>
      <c r="B664" s="2">
        <f>Fulltable[[#This Row],[Distance]]^2</f>
        <v>43.824400000000004</v>
      </c>
      <c r="C664">
        <f>Fulltable[[#This Row],[Distance]]^3</f>
        <v>290.11752800000005</v>
      </c>
      <c r="D664">
        <f>Fulltable[[#This Row],[Distance]]^4</f>
        <v>1920.5780353600003</v>
      </c>
      <c r="E664">
        <f>Fulltable[[#This Row],[Distance]]^5</f>
        <v>12714.226594083202</v>
      </c>
      <c r="F664" s="13" t="e">
        <f>IF(ISNUMBER(VLOOKUP(Fulltable[[#This Row],[Distance]], PBmetric[[Distance (km)]:[PB (hh:mm:ss)]], 6, FALSE)), VLOOKUP(Fulltable[[#This Row],[Distance]], PBmetric[[Distance (km)]:[PB (hh:mm:ss)]], 6, FALSE), NA())</f>
        <v>#N/A</v>
      </c>
      <c r="G664" s="13">
        <f ca="1">$Q$4+$P$4*Fulltable[[#This Row],[Distance]]+$O$4*Fulltable[[#This Row],[D^2]]+$N$4*Fulltable[[#This Row],[D^3]]</f>
        <v>1.9992948964583399E-2</v>
      </c>
      <c r="H664" s="13">
        <f ca="1">Fulltable[[#This Row],[Forecast]]*(1+AVERAGE(cform[faster (-ve) /
slower (+ve)]))</f>
        <v>2.0699136329894431E-2</v>
      </c>
      <c r="I664" s="13" t="e">
        <f>IF(ISNUMBER(VLOOKUP(Fulltable[[#This Row],[Distance]], Predict[[#All],[Distance (km)]:[Time on current form]], 2, FALSE)), VLOOKUP(Fulltable[[#This Row],[Distance]], Predict[[#All],[Distance (km)]:[Time on current form]], 2, FALSE), NA())</f>
        <v>#N/A</v>
      </c>
      <c r="J664" s="13" t="e">
        <f>IF(ISNUMBER(VLOOKUP(Fulltable[[#This Row],[Distance]], Predict[[#All],[Distance (km)]:[Time on current form]], 3, FALSE)), VLOOKUP(Fulltable[[#This Row],[Distance]], Predict[[#All],[Distance (km)]:[Time on current form]], 3, FALSE), NA())</f>
        <v>#N/A</v>
      </c>
    </row>
    <row r="665" spans="1:10" x14ac:dyDescent="0.25">
      <c r="A665" s="1">
        <v>6.63</v>
      </c>
      <c r="B665" s="2">
        <f>Fulltable[[#This Row],[Distance]]^2</f>
        <v>43.956899999999997</v>
      </c>
      <c r="C665">
        <f>Fulltable[[#This Row],[Distance]]^3</f>
        <v>291.43424699999997</v>
      </c>
      <c r="D665">
        <f>Fulltable[[#This Row],[Distance]]^4</f>
        <v>1932.2090576099997</v>
      </c>
      <c r="E665">
        <f>Fulltable[[#This Row],[Distance]]^5</f>
        <v>12810.546051954298</v>
      </c>
      <c r="F665" s="13" t="e">
        <f>IF(ISNUMBER(VLOOKUP(Fulltable[[#This Row],[Distance]], PBmetric[[Distance (km)]:[PB (hh:mm:ss)]], 6, FALSE)), VLOOKUP(Fulltable[[#This Row],[Distance]], PBmetric[[Distance (km)]:[PB (hh:mm:ss)]], 6, FALSE), NA())</f>
        <v>#N/A</v>
      </c>
      <c r="G665" s="13">
        <f ca="1">$Q$4+$P$4*Fulltable[[#This Row],[Distance]]+$O$4*Fulltable[[#This Row],[D^2]]+$N$4*Fulltable[[#This Row],[D^3]]</f>
        <v>2.0024362173058474E-2</v>
      </c>
      <c r="H665" s="13">
        <f ca="1">Fulltable[[#This Row],[Forecast]]*(1+AVERAGE(cform[faster (-ve) /
slower (+ve)]))</f>
        <v>2.0731659110097434E-2</v>
      </c>
      <c r="I665" s="13" t="e">
        <f>IF(ISNUMBER(VLOOKUP(Fulltable[[#This Row],[Distance]], Predict[[#All],[Distance (km)]:[Time on current form]], 2, FALSE)), VLOOKUP(Fulltable[[#This Row],[Distance]], Predict[[#All],[Distance (km)]:[Time on current form]], 2, FALSE), NA())</f>
        <v>#N/A</v>
      </c>
      <c r="J665" s="13" t="e">
        <f>IF(ISNUMBER(VLOOKUP(Fulltable[[#This Row],[Distance]], Predict[[#All],[Distance (km)]:[Time on current form]], 3, FALSE)), VLOOKUP(Fulltable[[#This Row],[Distance]], Predict[[#All],[Distance (km)]:[Time on current form]], 3, FALSE), NA())</f>
        <v>#N/A</v>
      </c>
    </row>
    <row r="666" spans="1:10" x14ac:dyDescent="0.25">
      <c r="A666" s="1">
        <v>6.64</v>
      </c>
      <c r="B666" s="2">
        <f>Fulltable[[#This Row],[Distance]]^2</f>
        <v>44.089599999999997</v>
      </c>
      <c r="C666">
        <f>Fulltable[[#This Row],[Distance]]^3</f>
        <v>292.75494399999997</v>
      </c>
      <c r="D666">
        <f>Fulltable[[#This Row],[Distance]]^4</f>
        <v>1943.8928281599997</v>
      </c>
      <c r="E666">
        <f>Fulltable[[#This Row],[Distance]]^5</f>
        <v>12907.448378982397</v>
      </c>
      <c r="F666" s="13" t="e">
        <f>IF(ISNUMBER(VLOOKUP(Fulltable[[#This Row],[Distance]], PBmetric[[Distance (km)]:[PB (hh:mm:ss)]], 6, FALSE)), VLOOKUP(Fulltable[[#This Row],[Distance]], PBmetric[[Distance (km)]:[PB (hh:mm:ss)]], 6, FALSE), NA())</f>
        <v>#N/A</v>
      </c>
      <c r="G666" s="13">
        <f ca="1">$Q$4+$P$4*Fulltable[[#This Row],[Distance]]+$O$4*Fulltable[[#This Row],[D^2]]+$N$4*Fulltable[[#This Row],[D^3]]</f>
        <v>2.0055779030950179E-2</v>
      </c>
      <c r="H666" s="13">
        <f ca="1">Fulltable[[#This Row],[Forecast]]*(1+AVERAGE(cform[faster (-ve) /
slower (+ve)]))</f>
        <v>2.0764185668621104E-2</v>
      </c>
      <c r="I666" s="13" t="e">
        <f>IF(ISNUMBER(VLOOKUP(Fulltable[[#This Row],[Distance]], Predict[[#All],[Distance (km)]:[Time on current form]], 2, FALSE)), VLOOKUP(Fulltable[[#This Row],[Distance]], Predict[[#All],[Distance (km)]:[Time on current form]], 2, FALSE), NA())</f>
        <v>#N/A</v>
      </c>
      <c r="J666" s="13" t="e">
        <f>IF(ISNUMBER(VLOOKUP(Fulltable[[#This Row],[Distance]], Predict[[#All],[Distance (km)]:[Time on current form]], 3, FALSE)), VLOOKUP(Fulltable[[#This Row],[Distance]], Predict[[#All],[Distance (km)]:[Time on current form]], 3, FALSE), NA())</f>
        <v>#N/A</v>
      </c>
    </row>
    <row r="667" spans="1:10" x14ac:dyDescent="0.25">
      <c r="A667" s="1">
        <v>6.65</v>
      </c>
      <c r="B667" s="2">
        <f>Fulltable[[#This Row],[Distance]]^2</f>
        <v>44.222500000000004</v>
      </c>
      <c r="C667">
        <f>Fulltable[[#This Row],[Distance]]^3</f>
        <v>294.07962500000002</v>
      </c>
      <c r="D667">
        <f>Fulltable[[#This Row],[Distance]]^4</f>
        <v>1955.6295062500003</v>
      </c>
      <c r="E667">
        <f>Fulltable[[#This Row],[Distance]]^5</f>
        <v>13004.936216562503</v>
      </c>
      <c r="F667" s="13" t="e">
        <f>IF(ISNUMBER(VLOOKUP(Fulltable[[#This Row],[Distance]], PBmetric[[Distance (km)]:[PB (hh:mm:ss)]], 6, FALSE)), VLOOKUP(Fulltable[[#This Row],[Distance]], PBmetric[[Distance (km)]:[PB (hh:mm:ss)]], 6, FALSE), NA())</f>
        <v>#N/A</v>
      </c>
      <c r="G667" s="13">
        <f ca="1">$Q$4+$P$4*Fulltable[[#This Row],[Distance]]+$O$4*Fulltable[[#This Row],[D^2]]+$N$4*Fulltable[[#This Row],[D^3]]</f>
        <v>2.0087199538223098E-2</v>
      </c>
      <c r="H667" s="13">
        <f ca="1">Fulltable[[#This Row],[Forecast]]*(1+AVERAGE(cform[faster (-ve) /
slower (+ve)]))</f>
        <v>2.0796716005428782E-2</v>
      </c>
      <c r="I667" s="13" t="e">
        <f>IF(ISNUMBER(VLOOKUP(Fulltable[[#This Row],[Distance]], Predict[[#All],[Distance (km)]:[Time on current form]], 2, FALSE)), VLOOKUP(Fulltable[[#This Row],[Distance]], Predict[[#All],[Distance (km)]:[Time on current form]], 2, FALSE), NA())</f>
        <v>#N/A</v>
      </c>
      <c r="J667" s="13" t="e">
        <f>IF(ISNUMBER(VLOOKUP(Fulltable[[#This Row],[Distance]], Predict[[#All],[Distance (km)]:[Time on current form]], 3, FALSE)), VLOOKUP(Fulltable[[#This Row],[Distance]], Predict[[#All],[Distance (km)]:[Time on current form]], 3, FALSE), NA())</f>
        <v>#N/A</v>
      </c>
    </row>
    <row r="668" spans="1:10" x14ac:dyDescent="0.25">
      <c r="A668" s="1">
        <v>6.66</v>
      </c>
      <c r="B668" s="2">
        <f>Fulltable[[#This Row],[Distance]]^2</f>
        <v>44.355600000000003</v>
      </c>
      <c r="C668">
        <f>Fulltable[[#This Row],[Distance]]^3</f>
        <v>295.40829600000001</v>
      </c>
      <c r="D668">
        <f>Fulltable[[#This Row],[Distance]]^4</f>
        <v>1967.4192513600003</v>
      </c>
      <c r="E668">
        <f>Fulltable[[#This Row],[Distance]]^5</f>
        <v>13103.012214057602</v>
      </c>
      <c r="F668" s="13" t="e">
        <f>IF(ISNUMBER(VLOOKUP(Fulltable[[#This Row],[Distance]], PBmetric[[Distance (km)]:[PB (hh:mm:ss)]], 6, FALSE)), VLOOKUP(Fulltable[[#This Row],[Distance]], PBmetric[[Distance (km)]:[PB (hh:mm:ss)]], 6, FALSE), NA())</f>
        <v>#N/A</v>
      </c>
      <c r="G668" s="13">
        <f ca="1">$Q$4+$P$4*Fulltable[[#This Row],[Distance]]+$O$4*Fulltable[[#This Row],[D^2]]+$N$4*Fulltable[[#This Row],[D^3]]</f>
        <v>2.0118623694841839E-2</v>
      </c>
      <c r="H668" s="13">
        <f ca="1">Fulltable[[#This Row],[Forecast]]*(1+AVERAGE(cform[faster (-ve) /
slower (+ve)]))</f>
        <v>2.0829250120483821E-2</v>
      </c>
      <c r="I668" s="13" t="e">
        <f>IF(ISNUMBER(VLOOKUP(Fulltable[[#This Row],[Distance]], Predict[[#All],[Distance (km)]:[Time on current form]], 2, FALSE)), VLOOKUP(Fulltable[[#This Row],[Distance]], Predict[[#All],[Distance (km)]:[Time on current form]], 2, FALSE), NA())</f>
        <v>#N/A</v>
      </c>
      <c r="J668" s="13" t="e">
        <f>IF(ISNUMBER(VLOOKUP(Fulltable[[#This Row],[Distance]], Predict[[#All],[Distance (km)]:[Time on current form]], 3, FALSE)), VLOOKUP(Fulltable[[#This Row],[Distance]], Predict[[#All],[Distance (km)]:[Time on current form]], 3, FALSE), NA())</f>
        <v>#N/A</v>
      </c>
    </row>
    <row r="669" spans="1:10" x14ac:dyDescent="0.25">
      <c r="A669" s="1">
        <v>6.67</v>
      </c>
      <c r="B669" s="2">
        <f>Fulltable[[#This Row],[Distance]]^2</f>
        <v>44.488900000000001</v>
      </c>
      <c r="C669">
        <f>Fulltable[[#This Row],[Distance]]^3</f>
        <v>296.74096300000002</v>
      </c>
      <c r="D669">
        <f>Fulltable[[#This Row],[Distance]]^4</f>
        <v>1979.26222321</v>
      </c>
      <c r="E669">
        <f>Fulltable[[#This Row],[Distance]]^5</f>
        <v>13201.6790288107</v>
      </c>
      <c r="F669" s="13" t="e">
        <f>IF(ISNUMBER(VLOOKUP(Fulltable[[#This Row],[Distance]], PBmetric[[Distance (km)]:[PB (hh:mm:ss)]], 6, FALSE)), VLOOKUP(Fulltable[[#This Row],[Distance]], PBmetric[[Distance (km)]:[PB (hh:mm:ss)]], 6, FALSE), NA())</f>
        <v>#N/A</v>
      </c>
      <c r="G669" s="13">
        <f ca="1">$Q$4+$P$4*Fulltable[[#This Row],[Distance]]+$O$4*Fulltable[[#This Row],[D^2]]+$N$4*Fulltable[[#This Row],[D^3]]</f>
        <v>2.0150051500770993E-2</v>
      </c>
      <c r="H669" s="13">
        <f ca="1">Fulltable[[#This Row],[Forecast]]*(1+AVERAGE(cform[faster (-ve) /
slower (+ve)]))</f>
        <v>2.086178801374956E-2</v>
      </c>
      <c r="I669" s="13" t="e">
        <f>IF(ISNUMBER(VLOOKUP(Fulltable[[#This Row],[Distance]], Predict[[#All],[Distance (km)]:[Time on current form]], 2, FALSE)), VLOOKUP(Fulltable[[#This Row],[Distance]], Predict[[#All],[Distance (km)]:[Time on current form]], 2, FALSE), NA())</f>
        <v>#N/A</v>
      </c>
      <c r="J669" s="13" t="e">
        <f>IF(ISNUMBER(VLOOKUP(Fulltable[[#This Row],[Distance]], Predict[[#All],[Distance (km)]:[Time on current form]], 3, FALSE)), VLOOKUP(Fulltable[[#This Row],[Distance]], Predict[[#All],[Distance (km)]:[Time on current form]], 3, FALSE), NA())</f>
        <v>#N/A</v>
      </c>
    </row>
    <row r="670" spans="1:10" x14ac:dyDescent="0.25">
      <c r="A670" s="1">
        <v>6.68</v>
      </c>
      <c r="B670" s="2">
        <f>Fulltable[[#This Row],[Distance]]^2</f>
        <v>44.622399999999999</v>
      </c>
      <c r="C670">
        <f>Fulltable[[#This Row],[Distance]]^3</f>
        <v>298.07763199999999</v>
      </c>
      <c r="D670">
        <f>Fulltable[[#This Row],[Distance]]^4</f>
        <v>1991.1585817599998</v>
      </c>
      <c r="E670">
        <f>Fulltable[[#This Row],[Distance]]^5</f>
        <v>13300.939326156798</v>
      </c>
      <c r="F670" s="13" t="e">
        <f>IF(ISNUMBER(VLOOKUP(Fulltable[[#This Row],[Distance]], PBmetric[[Distance (km)]:[PB (hh:mm:ss)]], 6, FALSE)), VLOOKUP(Fulltable[[#This Row],[Distance]], PBmetric[[Distance (km)]:[PB (hh:mm:ss)]], 6, FALSE), NA())</f>
        <v>#N/A</v>
      </c>
      <c r="G670" s="13">
        <f ca="1">$Q$4+$P$4*Fulltable[[#This Row],[Distance]]+$O$4*Fulltable[[#This Row],[D^2]]+$N$4*Fulltable[[#This Row],[D^3]]</f>
        <v>2.0181482955975157E-2</v>
      </c>
      <c r="H670" s="13">
        <f ca="1">Fulltable[[#This Row],[Forecast]]*(1+AVERAGE(cform[faster (-ve) /
slower (+ve)]))</f>
        <v>2.0894329685189353E-2</v>
      </c>
      <c r="I670" s="13" t="e">
        <f>IF(ISNUMBER(VLOOKUP(Fulltable[[#This Row],[Distance]], Predict[[#All],[Distance (km)]:[Time on current form]], 2, FALSE)), VLOOKUP(Fulltable[[#This Row],[Distance]], Predict[[#All],[Distance (km)]:[Time on current form]], 2, FALSE), NA())</f>
        <v>#N/A</v>
      </c>
      <c r="J670" s="13" t="e">
        <f>IF(ISNUMBER(VLOOKUP(Fulltable[[#This Row],[Distance]], Predict[[#All],[Distance (km)]:[Time on current form]], 3, FALSE)), VLOOKUP(Fulltable[[#This Row],[Distance]], Predict[[#All],[Distance (km)]:[Time on current form]], 3, FALSE), NA())</f>
        <v>#N/A</v>
      </c>
    </row>
    <row r="671" spans="1:10" x14ac:dyDescent="0.25">
      <c r="A671" s="1">
        <v>6.69</v>
      </c>
      <c r="B671" s="2">
        <f>Fulltable[[#This Row],[Distance]]^2</f>
        <v>44.756100000000004</v>
      </c>
      <c r="C671">
        <f>Fulltable[[#This Row],[Distance]]^3</f>
        <v>299.41830900000002</v>
      </c>
      <c r="D671">
        <f>Fulltable[[#This Row],[Distance]]^4</f>
        <v>2003.1084872100002</v>
      </c>
      <c r="E671">
        <f>Fulltable[[#This Row],[Distance]]^5</f>
        <v>13400.795779434902</v>
      </c>
      <c r="F671" s="13" t="e">
        <f>IF(ISNUMBER(VLOOKUP(Fulltable[[#This Row],[Distance]], PBmetric[[Distance (km)]:[PB (hh:mm:ss)]], 6, FALSE)), VLOOKUP(Fulltable[[#This Row],[Distance]], PBmetric[[Distance (km)]:[PB (hh:mm:ss)]], 6, FALSE), NA())</f>
        <v>#N/A</v>
      </c>
      <c r="G671" s="13">
        <f ca="1">$Q$4+$P$4*Fulltable[[#This Row],[Distance]]+$O$4*Fulltable[[#This Row],[D^2]]+$N$4*Fulltable[[#This Row],[D^3]]</f>
        <v>2.0212918060418934E-2</v>
      </c>
      <c r="H671" s="13">
        <f ca="1">Fulltable[[#This Row],[Forecast]]*(1+AVERAGE(cform[faster (-ve) /
slower (+ve)]))</f>
        <v>2.0926875134766543E-2</v>
      </c>
      <c r="I671" s="13" t="e">
        <f>IF(ISNUMBER(VLOOKUP(Fulltable[[#This Row],[Distance]], Predict[[#All],[Distance (km)]:[Time on current form]], 2, FALSE)), VLOOKUP(Fulltable[[#This Row],[Distance]], Predict[[#All],[Distance (km)]:[Time on current form]], 2, FALSE), NA())</f>
        <v>#N/A</v>
      </c>
      <c r="J671" s="13" t="e">
        <f>IF(ISNUMBER(VLOOKUP(Fulltable[[#This Row],[Distance]], Predict[[#All],[Distance (km)]:[Time on current form]], 3, FALSE)), VLOOKUP(Fulltable[[#This Row],[Distance]], Predict[[#All],[Distance (km)]:[Time on current form]], 3, FALSE), NA())</f>
        <v>#N/A</v>
      </c>
    </row>
    <row r="672" spans="1:10" x14ac:dyDescent="0.25">
      <c r="A672" s="1">
        <v>6.7</v>
      </c>
      <c r="B672" s="2">
        <f>Fulltable[[#This Row],[Distance]]^2</f>
        <v>44.89</v>
      </c>
      <c r="C672">
        <f>Fulltable[[#This Row],[Distance]]^3</f>
        <v>300.76300000000003</v>
      </c>
      <c r="D672">
        <f>Fulltable[[#This Row],[Distance]]^4</f>
        <v>2015.1121000000001</v>
      </c>
      <c r="E672">
        <f>Fulltable[[#This Row],[Distance]]^5</f>
        <v>13501.25107</v>
      </c>
      <c r="F672" s="13" t="e">
        <f>IF(ISNUMBER(VLOOKUP(Fulltable[[#This Row],[Distance]], PBmetric[[Distance (km)]:[PB (hh:mm:ss)]], 6, FALSE)), VLOOKUP(Fulltable[[#This Row],[Distance]], PBmetric[[Distance (km)]:[PB (hh:mm:ss)]], 6, FALSE), NA())</f>
        <v>#N/A</v>
      </c>
      <c r="G672" s="13">
        <f ca="1">$Q$4+$P$4*Fulltable[[#This Row],[Distance]]+$O$4*Fulltable[[#This Row],[D^2]]+$N$4*Fulltable[[#This Row],[D^3]]</f>
        <v>2.0244356814066913E-2</v>
      </c>
      <c r="H672" s="13">
        <f ca="1">Fulltable[[#This Row],[Forecast]]*(1+AVERAGE(cform[faster (-ve) /
slower (+ve)]))</f>
        <v>2.0959424362444475E-2</v>
      </c>
      <c r="I672" s="13" t="e">
        <f>IF(ISNUMBER(VLOOKUP(Fulltable[[#This Row],[Distance]], Predict[[#All],[Distance (km)]:[Time on current form]], 2, FALSE)), VLOOKUP(Fulltable[[#This Row],[Distance]], Predict[[#All],[Distance (km)]:[Time on current form]], 2, FALSE), NA())</f>
        <v>#N/A</v>
      </c>
      <c r="J672" s="13" t="e">
        <f>IF(ISNUMBER(VLOOKUP(Fulltable[[#This Row],[Distance]], Predict[[#All],[Distance (km)]:[Time on current form]], 3, FALSE)), VLOOKUP(Fulltable[[#This Row],[Distance]], Predict[[#All],[Distance (km)]:[Time on current form]], 3, FALSE), NA())</f>
        <v>#N/A</v>
      </c>
    </row>
    <row r="673" spans="1:10" x14ac:dyDescent="0.25">
      <c r="A673" s="1">
        <v>6.71</v>
      </c>
      <c r="B673" s="2">
        <f>Fulltable[[#This Row],[Distance]]^2</f>
        <v>45.024099999999997</v>
      </c>
      <c r="C673">
        <f>Fulltable[[#This Row],[Distance]]^3</f>
        <v>302.11171099999996</v>
      </c>
      <c r="D673">
        <f>Fulltable[[#This Row],[Distance]]^4</f>
        <v>2027.1695808099998</v>
      </c>
      <c r="E673">
        <f>Fulltable[[#This Row],[Distance]]^5</f>
        <v>13602.3078872351</v>
      </c>
      <c r="F673" s="13" t="e">
        <f>IF(ISNUMBER(VLOOKUP(Fulltable[[#This Row],[Distance]], PBmetric[[Distance (km)]:[PB (hh:mm:ss)]], 6, FALSE)), VLOOKUP(Fulltable[[#This Row],[Distance]], PBmetric[[Distance (km)]:[PB (hh:mm:ss)]], 6, FALSE), NA())</f>
        <v>#N/A</v>
      </c>
      <c r="G673" s="13">
        <f ca="1">$Q$4+$P$4*Fulltable[[#This Row],[Distance]]+$O$4*Fulltable[[#This Row],[D^2]]+$N$4*Fulltable[[#This Row],[D^3]]</f>
        <v>2.0275799216883692E-2</v>
      </c>
      <c r="H673" s="13">
        <f ca="1">Fulltable[[#This Row],[Forecast]]*(1+AVERAGE(cform[faster (-ve) /
slower (+ve)]))</f>
        <v>2.0991977368186494E-2</v>
      </c>
      <c r="I673" s="13" t="e">
        <f>IF(ISNUMBER(VLOOKUP(Fulltable[[#This Row],[Distance]], Predict[[#All],[Distance (km)]:[Time on current form]], 2, FALSE)), VLOOKUP(Fulltable[[#This Row],[Distance]], Predict[[#All],[Distance (km)]:[Time on current form]], 2, FALSE), NA())</f>
        <v>#N/A</v>
      </c>
      <c r="J673" s="13" t="e">
        <f>IF(ISNUMBER(VLOOKUP(Fulltable[[#This Row],[Distance]], Predict[[#All],[Distance (km)]:[Time on current form]], 3, FALSE)), VLOOKUP(Fulltable[[#This Row],[Distance]], Predict[[#All],[Distance (km)]:[Time on current form]], 3, FALSE), NA())</f>
        <v>#N/A</v>
      </c>
    </row>
    <row r="674" spans="1:10" x14ac:dyDescent="0.25">
      <c r="A674" s="1">
        <v>6.72</v>
      </c>
      <c r="B674" s="2">
        <f>Fulltable[[#This Row],[Distance]]^2</f>
        <v>45.158399999999993</v>
      </c>
      <c r="C674">
        <f>Fulltable[[#This Row],[Distance]]^3</f>
        <v>303.46444799999995</v>
      </c>
      <c r="D674">
        <f>Fulltable[[#This Row],[Distance]]^4</f>
        <v>2039.2810905599995</v>
      </c>
      <c r="E674">
        <f>Fulltable[[#This Row],[Distance]]^5</f>
        <v>13703.968928563196</v>
      </c>
      <c r="F674" s="13" t="e">
        <f>IF(ISNUMBER(VLOOKUP(Fulltable[[#This Row],[Distance]], PBmetric[[Distance (km)]:[PB (hh:mm:ss)]], 6, FALSE)), VLOOKUP(Fulltable[[#This Row],[Distance]], PBmetric[[Distance (km)]:[PB (hh:mm:ss)]], 6, FALSE), NA())</f>
        <v>#N/A</v>
      </c>
      <c r="G674" s="13">
        <f ca="1">$Q$4+$P$4*Fulltable[[#This Row],[Distance]]+$O$4*Fulltable[[#This Row],[D^2]]+$N$4*Fulltable[[#This Row],[D^3]]</f>
        <v>2.030724526883387E-2</v>
      </c>
      <c r="H674" s="13">
        <f ca="1">Fulltable[[#This Row],[Forecast]]*(1+AVERAGE(cform[faster (-ve) /
slower (+ve)]))</f>
        <v>2.1024534151955945E-2</v>
      </c>
      <c r="I674" s="13" t="e">
        <f>IF(ISNUMBER(VLOOKUP(Fulltable[[#This Row],[Distance]], Predict[[#All],[Distance (km)]:[Time on current form]], 2, FALSE)), VLOOKUP(Fulltable[[#This Row],[Distance]], Predict[[#All],[Distance (km)]:[Time on current form]], 2, FALSE), NA())</f>
        <v>#N/A</v>
      </c>
      <c r="J674" s="13" t="e">
        <f>IF(ISNUMBER(VLOOKUP(Fulltable[[#This Row],[Distance]], Predict[[#All],[Distance (km)]:[Time on current form]], 3, FALSE)), VLOOKUP(Fulltable[[#This Row],[Distance]], Predict[[#All],[Distance (km)]:[Time on current form]], 3, FALSE), NA())</f>
        <v>#N/A</v>
      </c>
    </row>
    <row r="675" spans="1:10" x14ac:dyDescent="0.25">
      <c r="A675" s="1">
        <v>6.73</v>
      </c>
      <c r="B675" s="2">
        <f>Fulltable[[#This Row],[Distance]]^2</f>
        <v>45.292900000000003</v>
      </c>
      <c r="C675">
        <f>Fulltable[[#This Row],[Distance]]^3</f>
        <v>304.82121700000005</v>
      </c>
      <c r="D675">
        <f>Fulltable[[#This Row],[Distance]]^4</f>
        <v>2051.4467904100002</v>
      </c>
      <c r="E675">
        <f>Fulltable[[#This Row],[Distance]]^5</f>
        <v>13806.236899459302</v>
      </c>
      <c r="F675" s="13" t="e">
        <f>IF(ISNUMBER(VLOOKUP(Fulltable[[#This Row],[Distance]], PBmetric[[Distance (km)]:[PB (hh:mm:ss)]], 6, FALSE)), VLOOKUP(Fulltable[[#This Row],[Distance]], PBmetric[[Distance (km)]:[PB (hh:mm:ss)]], 6, FALSE), NA())</f>
        <v>#N/A</v>
      </c>
      <c r="G675" s="13">
        <f ca="1">$Q$4+$P$4*Fulltable[[#This Row],[Distance]]+$O$4*Fulltable[[#This Row],[D^2]]+$N$4*Fulltable[[#This Row],[D^3]]</f>
        <v>2.0338694969882047E-2</v>
      </c>
      <c r="H675" s="13">
        <f ca="1">Fulltable[[#This Row],[Forecast]]*(1+AVERAGE(cform[faster (-ve) /
slower (+ve)]))</f>
        <v>2.1057094713716185E-2</v>
      </c>
      <c r="I675" s="13" t="e">
        <f>IF(ISNUMBER(VLOOKUP(Fulltable[[#This Row],[Distance]], Predict[[#All],[Distance (km)]:[Time on current form]], 2, FALSE)), VLOOKUP(Fulltable[[#This Row],[Distance]], Predict[[#All],[Distance (km)]:[Time on current form]], 2, FALSE), NA())</f>
        <v>#N/A</v>
      </c>
      <c r="J675" s="13" t="e">
        <f>IF(ISNUMBER(VLOOKUP(Fulltable[[#This Row],[Distance]], Predict[[#All],[Distance (km)]:[Time on current form]], 3, FALSE)), VLOOKUP(Fulltable[[#This Row],[Distance]], Predict[[#All],[Distance (km)]:[Time on current form]], 3, FALSE), NA())</f>
        <v>#N/A</v>
      </c>
    </row>
    <row r="676" spans="1:10" x14ac:dyDescent="0.25">
      <c r="A676" s="1">
        <v>6.74</v>
      </c>
      <c r="B676" s="2">
        <f>Fulltable[[#This Row],[Distance]]^2</f>
        <v>45.427600000000005</v>
      </c>
      <c r="C676">
        <f>Fulltable[[#This Row],[Distance]]^3</f>
        <v>306.18202400000007</v>
      </c>
      <c r="D676">
        <f>Fulltable[[#This Row],[Distance]]^4</f>
        <v>2063.6668417600004</v>
      </c>
      <c r="E676">
        <f>Fulltable[[#This Row],[Distance]]^5</f>
        <v>13909.114513462402</v>
      </c>
      <c r="F676" s="13" t="e">
        <f>IF(ISNUMBER(VLOOKUP(Fulltable[[#This Row],[Distance]], PBmetric[[Distance (km)]:[PB (hh:mm:ss)]], 6, FALSE)), VLOOKUP(Fulltable[[#This Row],[Distance]], PBmetric[[Distance (km)]:[PB (hh:mm:ss)]], 6, FALSE), NA())</f>
        <v>#N/A</v>
      </c>
      <c r="G676" s="13">
        <f ca="1">$Q$4+$P$4*Fulltable[[#This Row],[Distance]]+$O$4*Fulltable[[#This Row],[D^2]]+$N$4*Fulltable[[#This Row],[D^3]]</f>
        <v>2.0370148319992811E-2</v>
      </c>
      <c r="H676" s="13">
        <f ca="1">Fulltable[[#This Row],[Forecast]]*(1+AVERAGE(cform[faster (-ve) /
slower (+ve)]))</f>
        <v>2.1089659053430548E-2</v>
      </c>
      <c r="I676" s="13" t="e">
        <f>IF(ISNUMBER(VLOOKUP(Fulltable[[#This Row],[Distance]], Predict[[#All],[Distance (km)]:[Time on current form]], 2, FALSE)), VLOOKUP(Fulltable[[#This Row],[Distance]], Predict[[#All],[Distance (km)]:[Time on current form]], 2, FALSE), NA())</f>
        <v>#N/A</v>
      </c>
      <c r="J676" s="13" t="e">
        <f>IF(ISNUMBER(VLOOKUP(Fulltable[[#This Row],[Distance]], Predict[[#All],[Distance (km)]:[Time on current form]], 3, FALSE)), VLOOKUP(Fulltable[[#This Row],[Distance]], Predict[[#All],[Distance (km)]:[Time on current form]], 3, FALSE), NA())</f>
        <v>#N/A</v>
      </c>
    </row>
    <row r="677" spans="1:10" x14ac:dyDescent="0.25">
      <c r="A677" s="1">
        <v>6.75</v>
      </c>
      <c r="B677" s="2">
        <f>Fulltable[[#This Row],[Distance]]^2</f>
        <v>45.5625</v>
      </c>
      <c r="C677">
        <f>Fulltable[[#This Row],[Distance]]^3</f>
        <v>307.546875</v>
      </c>
      <c r="D677">
        <f>Fulltable[[#This Row],[Distance]]^4</f>
        <v>2075.94140625</v>
      </c>
      <c r="E677">
        <f>Fulltable[[#This Row],[Distance]]^5</f>
        <v>14012.6044921875</v>
      </c>
      <c r="F677" s="13" t="e">
        <f>IF(ISNUMBER(VLOOKUP(Fulltable[[#This Row],[Distance]], PBmetric[[Distance (km)]:[PB (hh:mm:ss)]], 6, FALSE)), VLOOKUP(Fulltable[[#This Row],[Distance]], PBmetric[[Distance (km)]:[PB (hh:mm:ss)]], 6, FALSE), NA())</f>
        <v>#N/A</v>
      </c>
      <c r="G677" s="13">
        <f ca="1">$Q$4+$P$4*Fulltable[[#This Row],[Distance]]+$O$4*Fulltable[[#This Row],[D^2]]+$N$4*Fulltable[[#This Row],[D^3]]</f>
        <v>2.040160531913076E-2</v>
      </c>
      <c r="H677" s="13">
        <f ca="1">Fulltable[[#This Row],[Forecast]]*(1+AVERAGE(cform[faster (-ve) /
slower (+ve)]))</f>
        <v>2.112222717106238E-2</v>
      </c>
      <c r="I677" s="13" t="e">
        <f>IF(ISNUMBER(VLOOKUP(Fulltable[[#This Row],[Distance]], Predict[[#All],[Distance (km)]:[Time on current form]], 2, FALSE)), VLOOKUP(Fulltable[[#This Row],[Distance]], Predict[[#All],[Distance (km)]:[Time on current form]], 2, FALSE), NA())</f>
        <v>#N/A</v>
      </c>
      <c r="J677" s="13" t="e">
        <f>IF(ISNUMBER(VLOOKUP(Fulltable[[#This Row],[Distance]], Predict[[#All],[Distance (km)]:[Time on current form]], 3, FALSE)), VLOOKUP(Fulltable[[#This Row],[Distance]], Predict[[#All],[Distance (km)]:[Time on current form]], 3, FALSE), NA())</f>
        <v>#N/A</v>
      </c>
    </row>
    <row r="678" spans="1:10" x14ac:dyDescent="0.25">
      <c r="A678" s="1">
        <v>6.76</v>
      </c>
      <c r="B678" s="2">
        <f>Fulltable[[#This Row],[Distance]]^2</f>
        <v>45.697599999999994</v>
      </c>
      <c r="C678">
        <f>Fulltable[[#This Row],[Distance]]^3</f>
        <v>308.91577599999994</v>
      </c>
      <c r="D678">
        <f>Fulltable[[#This Row],[Distance]]^4</f>
        <v>2088.2706457599993</v>
      </c>
      <c r="E678">
        <f>Fulltable[[#This Row],[Distance]]^5</f>
        <v>14116.709565337595</v>
      </c>
      <c r="F678" s="13" t="e">
        <f>IF(ISNUMBER(VLOOKUP(Fulltable[[#This Row],[Distance]], PBmetric[[Distance (km)]:[PB (hh:mm:ss)]], 6, FALSE)), VLOOKUP(Fulltable[[#This Row],[Distance]], PBmetric[[Distance (km)]:[PB (hh:mm:ss)]], 6, FALSE), NA())</f>
        <v>#N/A</v>
      </c>
      <c r="G678" s="13">
        <f ca="1">$Q$4+$P$4*Fulltable[[#This Row],[Distance]]+$O$4*Fulltable[[#This Row],[D^2]]+$N$4*Fulltable[[#This Row],[D^3]]</f>
        <v>2.0433065967260498E-2</v>
      </c>
      <c r="H678" s="13">
        <f ca="1">Fulltable[[#This Row],[Forecast]]*(1+AVERAGE(cform[faster (-ve) /
slower (+ve)]))</f>
        <v>2.1154799066575039E-2</v>
      </c>
      <c r="I678" s="13" t="e">
        <f>IF(ISNUMBER(VLOOKUP(Fulltable[[#This Row],[Distance]], Predict[[#All],[Distance (km)]:[Time on current form]], 2, FALSE)), VLOOKUP(Fulltable[[#This Row],[Distance]], Predict[[#All],[Distance (km)]:[Time on current form]], 2, FALSE), NA())</f>
        <v>#N/A</v>
      </c>
      <c r="J678" s="13" t="e">
        <f>IF(ISNUMBER(VLOOKUP(Fulltable[[#This Row],[Distance]], Predict[[#All],[Distance (km)]:[Time on current form]], 3, FALSE)), VLOOKUP(Fulltable[[#This Row],[Distance]], Predict[[#All],[Distance (km)]:[Time on current form]], 3, FALSE), NA())</f>
        <v>#N/A</v>
      </c>
    </row>
    <row r="679" spans="1:10" x14ac:dyDescent="0.25">
      <c r="A679" s="1">
        <v>6.77</v>
      </c>
      <c r="B679" s="2">
        <f>Fulltable[[#This Row],[Distance]]^2</f>
        <v>45.832899999999995</v>
      </c>
      <c r="C679">
        <f>Fulltable[[#This Row],[Distance]]^3</f>
        <v>310.28873299999992</v>
      </c>
      <c r="D679">
        <f>Fulltable[[#This Row],[Distance]]^4</f>
        <v>2100.6547224099995</v>
      </c>
      <c r="E679">
        <f>Fulltable[[#This Row],[Distance]]^5</f>
        <v>14221.432470715696</v>
      </c>
      <c r="F679" s="13" t="e">
        <f>IF(ISNUMBER(VLOOKUP(Fulltable[[#This Row],[Distance]], PBmetric[[Distance (km)]:[PB (hh:mm:ss)]], 6, FALSE)), VLOOKUP(Fulltable[[#This Row],[Distance]], PBmetric[[Distance (km)]:[PB (hh:mm:ss)]], 6, FALSE), NA())</f>
        <v>#N/A</v>
      </c>
      <c r="G679" s="13">
        <f ca="1">$Q$4+$P$4*Fulltable[[#This Row],[Distance]]+$O$4*Fulltable[[#This Row],[D^2]]+$N$4*Fulltable[[#This Row],[D^3]]</f>
        <v>2.0464530264346616E-2</v>
      </c>
      <c r="H679" s="13">
        <f ca="1">Fulltable[[#This Row],[Forecast]]*(1+AVERAGE(cform[faster (-ve) /
slower (+ve)]))</f>
        <v>2.1187374739931857E-2</v>
      </c>
      <c r="I679" s="13" t="e">
        <f>IF(ISNUMBER(VLOOKUP(Fulltable[[#This Row],[Distance]], Predict[[#All],[Distance (km)]:[Time on current form]], 2, FALSE)), VLOOKUP(Fulltable[[#This Row],[Distance]], Predict[[#All],[Distance (km)]:[Time on current form]], 2, FALSE), NA())</f>
        <v>#N/A</v>
      </c>
      <c r="J679" s="13" t="e">
        <f>IF(ISNUMBER(VLOOKUP(Fulltable[[#This Row],[Distance]], Predict[[#All],[Distance (km)]:[Time on current form]], 3, FALSE)), VLOOKUP(Fulltable[[#This Row],[Distance]], Predict[[#All],[Distance (km)]:[Time on current form]], 3, FALSE), NA())</f>
        <v>#N/A</v>
      </c>
    </row>
    <row r="680" spans="1:10" x14ac:dyDescent="0.25">
      <c r="A680" s="1">
        <v>6.78</v>
      </c>
      <c r="B680" s="2">
        <f>Fulltable[[#This Row],[Distance]]^2</f>
        <v>45.968400000000003</v>
      </c>
      <c r="C680">
        <f>Fulltable[[#This Row],[Distance]]^3</f>
        <v>311.66575200000005</v>
      </c>
      <c r="D680">
        <f>Fulltable[[#This Row],[Distance]]^4</f>
        <v>2113.0937985600003</v>
      </c>
      <c r="E680">
        <f>Fulltable[[#This Row],[Distance]]^5</f>
        <v>14326.775954236802</v>
      </c>
      <c r="F680" s="13" t="e">
        <f>IF(ISNUMBER(VLOOKUP(Fulltable[[#This Row],[Distance]], PBmetric[[Distance (km)]:[PB (hh:mm:ss)]], 6, FALSE)), VLOOKUP(Fulltable[[#This Row],[Distance]], PBmetric[[Distance (km)]:[PB (hh:mm:ss)]], 6, FALSE), NA())</f>
        <v>#N/A</v>
      </c>
      <c r="G680" s="13">
        <f ca="1">$Q$4+$P$4*Fulltable[[#This Row],[Distance]]+$O$4*Fulltable[[#This Row],[D^2]]+$N$4*Fulltable[[#This Row],[D^3]]</f>
        <v>2.0495998210353715E-2</v>
      </c>
      <c r="H680" s="13">
        <f ca="1">Fulltable[[#This Row],[Forecast]]*(1+AVERAGE(cform[faster (-ve) /
slower (+ve)]))</f>
        <v>2.1219954191096194E-2</v>
      </c>
      <c r="I680" s="13" t="e">
        <f>IF(ISNUMBER(VLOOKUP(Fulltable[[#This Row],[Distance]], Predict[[#All],[Distance (km)]:[Time on current form]], 2, FALSE)), VLOOKUP(Fulltable[[#This Row],[Distance]], Predict[[#All],[Distance (km)]:[Time on current form]], 2, FALSE), NA())</f>
        <v>#N/A</v>
      </c>
      <c r="J680" s="13" t="e">
        <f>IF(ISNUMBER(VLOOKUP(Fulltable[[#This Row],[Distance]], Predict[[#All],[Distance (km)]:[Time on current form]], 3, FALSE)), VLOOKUP(Fulltable[[#This Row],[Distance]], Predict[[#All],[Distance (km)]:[Time on current form]], 3, FALSE), NA())</f>
        <v>#N/A</v>
      </c>
    </row>
    <row r="681" spans="1:10" x14ac:dyDescent="0.25">
      <c r="A681" s="1">
        <v>6.79</v>
      </c>
      <c r="B681" s="2">
        <f>Fulltable[[#This Row],[Distance]]^2</f>
        <v>46.104100000000003</v>
      </c>
      <c r="C681">
        <f>Fulltable[[#This Row],[Distance]]^3</f>
        <v>313.04683900000003</v>
      </c>
      <c r="D681">
        <f>Fulltable[[#This Row],[Distance]]^4</f>
        <v>2125.5880368100002</v>
      </c>
      <c r="E681">
        <f>Fulltable[[#This Row],[Distance]]^5</f>
        <v>14432.742769939901</v>
      </c>
      <c r="F681" s="13" t="e">
        <f>IF(ISNUMBER(VLOOKUP(Fulltable[[#This Row],[Distance]], PBmetric[[Distance (km)]:[PB (hh:mm:ss)]], 6, FALSE)), VLOOKUP(Fulltable[[#This Row],[Distance]], PBmetric[[Distance (km)]:[PB (hh:mm:ss)]], 6, FALSE), NA())</f>
        <v>#N/A</v>
      </c>
      <c r="G681" s="13">
        <f ca="1">$Q$4+$P$4*Fulltable[[#This Row],[Distance]]+$O$4*Fulltable[[#This Row],[D^2]]+$N$4*Fulltable[[#This Row],[D^3]]</f>
        <v>2.0527469805246387E-2</v>
      </c>
      <c r="H681" s="13">
        <f ca="1">Fulltable[[#This Row],[Forecast]]*(1+AVERAGE(cform[faster (-ve) /
slower (+ve)]))</f>
        <v>2.1252537420031387E-2</v>
      </c>
      <c r="I681" s="13" t="e">
        <f>IF(ISNUMBER(VLOOKUP(Fulltable[[#This Row],[Distance]], Predict[[#All],[Distance (km)]:[Time on current form]], 2, FALSE)), VLOOKUP(Fulltable[[#This Row],[Distance]], Predict[[#All],[Distance (km)]:[Time on current form]], 2, FALSE), NA())</f>
        <v>#N/A</v>
      </c>
      <c r="J681" s="13" t="e">
        <f>IF(ISNUMBER(VLOOKUP(Fulltable[[#This Row],[Distance]], Predict[[#All],[Distance (km)]:[Time on current form]], 3, FALSE)), VLOOKUP(Fulltable[[#This Row],[Distance]], Predict[[#All],[Distance (km)]:[Time on current form]], 3, FALSE), NA())</f>
        <v>#N/A</v>
      </c>
    </row>
    <row r="682" spans="1:10" x14ac:dyDescent="0.25">
      <c r="A682" s="1">
        <v>6.8</v>
      </c>
      <c r="B682" s="2">
        <f>Fulltable[[#This Row],[Distance]]^2</f>
        <v>46.239999999999995</v>
      </c>
      <c r="C682">
        <f>Fulltable[[#This Row],[Distance]]^3</f>
        <v>314.43199999999996</v>
      </c>
      <c r="D682">
        <f>Fulltable[[#This Row],[Distance]]^4</f>
        <v>2138.1375999999996</v>
      </c>
      <c r="E682">
        <f>Fulltable[[#This Row],[Distance]]^5</f>
        <v>14539.335679999997</v>
      </c>
      <c r="F682" s="13" t="e">
        <f>IF(ISNUMBER(VLOOKUP(Fulltable[[#This Row],[Distance]], PBmetric[[Distance (km)]:[PB (hh:mm:ss)]], 6, FALSE)), VLOOKUP(Fulltable[[#This Row],[Distance]], PBmetric[[Distance (km)]:[PB (hh:mm:ss)]], 6, FALSE), NA())</f>
        <v>#N/A</v>
      </c>
      <c r="G682" s="13">
        <f ca="1">$Q$4+$P$4*Fulltable[[#This Row],[Distance]]+$O$4*Fulltable[[#This Row],[D^2]]+$N$4*Fulltable[[#This Row],[D^3]]</f>
        <v>2.0558945048989224E-2</v>
      </c>
      <c r="H682" s="13">
        <f ca="1">Fulltable[[#This Row],[Forecast]]*(1+AVERAGE(cform[faster (-ve) /
slower (+ve)]))</f>
        <v>2.1285124426700774E-2</v>
      </c>
      <c r="I682" s="13" t="e">
        <f>IF(ISNUMBER(VLOOKUP(Fulltable[[#This Row],[Distance]], Predict[[#All],[Distance (km)]:[Time on current form]], 2, FALSE)), VLOOKUP(Fulltable[[#This Row],[Distance]], Predict[[#All],[Distance (km)]:[Time on current form]], 2, FALSE), NA())</f>
        <v>#N/A</v>
      </c>
      <c r="J682" s="13" t="e">
        <f>IF(ISNUMBER(VLOOKUP(Fulltable[[#This Row],[Distance]], Predict[[#All],[Distance (km)]:[Time on current form]], 3, FALSE)), VLOOKUP(Fulltable[[#This Row],[Distance]], Predict[[#All],[Distance (km)]:[Time on current form]], 3, FALSE), NA())</f>
        <v>#N/A</v>
      </c>
    </row>
    <row r="683" spans="1:10" x14ac:dyDescent="0.25">
      <c r="A683" s="1">
        <v>6.81</v>
      </c>
      <c r="B683" s="2">
        <f>Fulltable[[#This Row],[Distance]]^2</f>
        <v>46.376099999999994</v>
      </c>
      <c r="C683">
        <f>Fulltable[[#This Row],[Distance]]^3</f>
        <v>315.82124099999993</v>
      </c>
      <c r="D683">
        <f>Fulltable[[#This Row],[Distance]]^4</f>
        <v>2150.7426512099996</v>
      </c>
      <c r="E683">
        <f>Fulltable[[#This Row],[Distance]]^5</f>
        <v>14646.557454740097</v>
      </c>
      <c r="F683" s="13" t="e">
        <f>IF(ISNUMBER(VLOOKUP(Fulltable[[#This Row],[Distance]], PBmetric[[Distance (km)]:[PB (hh:mm:ss)]], 6, FALSE)), VLOOKUP(Fulltable[[#This Row],[Distance]], PBmetric[[Distance (km)]:[PB (hh:mm:ss)]], 6, FALSE), NA())</f>
        <v>#N/A</v>
      </c>
      <c r="G683" s="13">
        <f ca="1">$Q$4+$P$4*Fulltable[[#This Row],[Distance]]+$O$4*Fulltable[[#This Row],[D^2]]+$N$4*Fulltable[[#This Row],[D^3]]</f>
        <v>2.0590423941546837E-2</v>
      </c>
      <c r="H683" s="13">
        <f ca="1">Fulltable[[#This Row],[Forecast]]*(1+AVERAGE(cform[faster (-ve) /
slower (+ve)]))</f>
        <v>2.1317715211067723E-2</v>
      </c>
      <c r="I683" s="13" t="e">
        <f>IF(ISNUMBER(VLOOKUP(Fulltable[[#This Row],[Distance]], Predict[[#All],[Distance (km)]:[Time on current form]], 2, FALSE)), VLOOKUP(Fulltable[[#This Row],[Distance]], Predict[[#All],[Distance (km)]:[Time on current form]], 2, FALSE), NA())</f>
        <v>#N/A</v>
      </c>
      <c r="J683" s="13" t="e">
        <f>IF(ISNUMBER(VLOOKUP(Fulltable[[#This Row],[Distance]], Predict[[#All],[Distance (km)]:[Time on current form]], 3, FALSE)), VLOOKUP(Fulltable[[#This Row],[Distance]], Predict[[#All],[Distance (km)]:[Time on current form]], 3, FALSE), NA())</f>
        <v>#N/A</v>
      </c>
    </row>
    <row r="684" spans="1:10" x14ac:dyDescent="0.25">
      <c r="A684" s="1">
        <v>6.82</v>
      </c>
      <c r="B684" s="2">
        <f>Fulltable[[#This Row],[Distance]]^2</f>
        <v>46.512400000000007</v>
      </c>
      <c r="C684">
        <f>Fulltable[[#This Row],[Distance]]^3</f>
        <v>317.21456800000004</v>
      </c>
      <c r="D684">
        <f>Fulltable[[#This Row],[Distance]]^4</f>
        <v>2163.4033537600008</v>
      </c>
      <c r="E684">
        <f>Fulltable[[#This Row],[Distance]]^5</f>
        <v>14754.410872643206</v>
      </c>
      <c r="F684" s="13" t="e">
        <f>IF(ISNUMBER(VLOOKUP(Fulltable[[#This Row],[Distance]], PBmetric[[Distance (km)]:[PB (hh:mm:ss)]], 6, FALSE)), VLOOKUP(Fulltable[[#This Row],[Distance]], PBmetric[[Distance (km)]:[PB (hh:mm:ss)]], 6, FALSE), NA())</f>
        <v>#N/A</v>
      </c>
      <c r="G684" s="13">
        <f ca="1">$Q$4+$P$4*Fulltable[[#This Row],[Distance]]+$O$4*Fulltable[[#This Row],[D^2]]+$N$4*Fulltable[[#This Row],[D^3]]</f>
        <v>2.0621906482883815E-2</v>
      </c>
      <c r="H684" s="13">
        <f ca="1">Fulltable[[#This Row],[Forecast]]*(1+AVERAGE(cform[faster (-ve) /
slower (+ve)]))</f>
        <v>2.1350309773095568E-2</v>
      </c>
      <c r="I684" s="13" t="e">
        <f>IF(ISNUMBER(VLOOKUP(Fulltable[[#This Row],[Distance]], Predict[[#All],[Distance (km)]:[Time on current form]], 2, FALSE)), VLOOKUP(Fulltable[[#This Row],[Distance]], Predict[[#All],[Distance (km)]:[Time on current form]], 2, FALSE), NA())</f>
        <v>#N/A</v>
      </c>
      <c r="J684" s="13" t="e">
        <f>IF(ISNUMBER(VLOOKUP(Fulltable[[#This Row],[Distance]], Predict[[#All],[Distance (km)]:[Time on current form]], 3, FALSE)), VLOOKUP(Fulltable[[#This Row],[Distance]], Predict[[#All],[Distance (km)]:[Time on current form]], 3, FALSE), NA())</f>
        <v>#N/A</v>
      </c>
    </row>
    <row r="685" spans="1:10" x14ac:dyDescent="0.25">
      <c r="A685" s="1">
        <v>6.83</v>
      </c>
      <c r="B685" s="2">
        <f>Fulltable[[#This Row],[Distance]]^2</f>
        <v>46.648899999999998</v>
      </c>
      <c r="C685">
        <f>Fulltable[[#This Row],[Distance]]^3</f>
        <v>318.611987</v>
      </c>
      <c r="D685">
        <f>Fulltable[[#This Row],[Distance]]^4</f>
        <v>2176.1198712099999</v>
      </c>
      <c r="E685">
        <f>Fulltable[[#This Row],[Distance]]^5</f>
        <v>14862.898720364299</v>
      </c>
      <c r="F685" s="13" t="e">
        <f>IF(ISNUMBER(VLOOKUP(Fulltable[[#This Row],[Distance]], PBmetric[[Distance (km)]:[PB (hh:mm:ss)]], 6, FALSE)), VLOOKUP(Fulltable[[#This Row],[Distance]], PBmetric[[Distance (km)]:[PB (hh:mm:ss)]], 6, FALSE), NA())</f>
        <v>#N/A</v>
      </c>
      <c r="G685" s="13">
        <f ca="1">$Q$4+$P$4*Fulltable[[#This Row],[Distance]]+$O$4*Fulltable[[#This Row],[D^2]]+$N$4*Fulltable[[#This Row],[D^3]]</f>
        <v>2.0653392672964756E-2</v>
      </c>
      <c r="H685" s="13">
        <f ca="1">Fulltable[[#This Row],[Forecast]]*(1+AVERAGE(cform[faster (-ve) /
slower (+ve)]))</f>
        <v>2.1382908112747658E-2</v>
      </c>
      <c r="I685" s="13" t="e">
        <f>IF(ISNUMBER(VLOOKUP(Fulltable[[#This Row],[Distance]], Predict[[#All],[Distance (km)]:[Time on current form]], 2, FALSE)), VLOOKUP(Fulltable[[#This Row],[Distance]], Predict[[#All],[Distance (km)]:[Time on current form]], 2, FALSE), NA())</f>
        <v>#N/A</v>
      </c>
      <c r="J685" s="13" t="e">
        <f>IF(ISNUMBER(VLOOKUP(Fulltable[[#This Row],[Distance]], Predict[[#All],[Distance (km)]:[Time on current form]], 3, FALSE)), VLOOKUP(Fulltable[[#This Row],[Distance]], Predict[[#All],[Distance (km)]:[Time on current form]], 3, FALSE), NA())</f>
        <v>#N/A</v>
      </c>
    </row>
    <row r="686" spans="1:10" x14ac:dyDescent="0.25">
      <c r="A686" s="1">
        <v>6.84</v>
      </c>
      <c r="B686" s="2">
        <f>Fulltable[[#This Row],[Distance]]^2</f>
        <v>46.785599999999995</v>
      </c>
      <c r="C686">
        <f>Fulltable[[#This Row],[Distance]]^3</f>
        <v>320.01350399999995</v>
      </c>
      <c r="D686">
        <f>Fulltable[[#This Row],[Distance]]^4</f>
        <v>2188.8923673599998</v>
      </c>
      <c r="E686">
        <f>Fulltable[[#This Row],[Distance]]^5</f>
        <v>14972.023792742399</v>
      </c>
      <c r="F686" s="13" t="e">
        <f>IF(ISNUMBER(VLOOKUP(Fulltable[[#This Row],[Distance]], PBmetric[[Distance (km)]:[PB (hh:mm:ss)]], 6, FALSE)), VLOOKUP(Fulltable[[#This Row],[Distance]], PBmetric[[Distance (km)]:[PB (hh:mm:ss)]], 6, FALSE), NA())</f>
        <v>#N/A</v>
      </c>
      <c r="G686" s="13">
        <f ca="1">$Q$4+$P$4*Fulltable[[#This Row],[Distance]]+$O$4*Fulltable[[#This Row],[D^2]]+$N$4*Fulltable[[#This Row],[D^3]]</f>
        <v>2.0684882511754252E-2</v>
      </c>
      <c r="H686" s="13">
        <f ca="1">Fulltable[[#This Row],[Forecast]]*(1+AVERAGE(cform[faster (-ve) /
slower (+ve)]))</f>
        <v>2.141551022998733E-2</v>
      </c>
      <c r="I686" s="13" t="e">
        <f>IF(ISNUMBER(VLOOKUP(Fulltable[[#This Row],[Distance]], Predict[[#All],[Distance (km)]:[Time on current form]], 2, FALSE)), VLOOKUP(Fulltable[[#This Row],[Distance]], Predict[[#All],[Distance (km)]:[Time on current form]], 2, FALSE), NA())</f>
        <v>#N/A</v>
      </c>
      <c r="J686" s="13" t="e">
        <f>IF(ISNUMBER(VLOOKUP(Fulltable[[#This Row],[Distance]], Predict[[#All],[Distance (km)]:[Time on current form]], 3, FALSE)), VLOOKUP(Fulltable[[#This Row],[Distance]], Predict[[#All],[Distance (km)]:[Time on current form]], 3, FALSE), NA())</f>
        <v>#N/A</v>
      </c>
    </row>
    <row r="687" spans="1:10" x14ac:dyDescent="0.25">
      <c r="A687" s="1">
        <v>6.85</v>
      </c>
      <c r="B687" s="2">
        <f>Fulltable[[#This Row],[Distance]]^2</f>
        <v>46.922499999999992</v>
      </c>
      <c r="C687">
        <f>Fulltable[[#This Row],[Distance]]^3</f>
        <v>321.41912499999995</v>
      </c>
      <c r="D687">
        <f>Fulltable[[#This Row],[Distance]]^4</f>
        <v>2201.7210062499994</v>
      </c>
      <c r="E687">
        <f>Fulltable[[#This Row],[Distance]]^5</f>
        <v>15081.788892812496</v>
      </c>
      <c r="F687" s="13" t="e">
        <f>IF(ISNUMBER(VLOOKUP(Fulltable[[#This Row],[Distance]], PBmetric[[Distance (km)]:[PB (hh:mm:ss)]], 6, FALSE)), VLOOKUP(Fulltable[[#This Row],[Distance]], PBmetric[[Distance (km)]:[PB (hh:mm:ss)]], 6, FALSE), NA())</f>
        <v>#N/A</v>
      </c>
      <c r="G687" s="13">
        <f ca="1">$Q$4+$P$4*Fulltable[[#This Row],[Distance]]+$O$4*Fulltable[[#This Row],[D^2]]+$N$4*Fulltable[[#This Row],[D^3]]</f>
        <v>2.0716375999216899E-2</v>
      </c>
      <c r="H687" s="13">
        <f ca="1">Fulltable[[#This Row],[Forecast]]*(1+AVERAGE(cform[faster (-ve) /
slower (+ve)]))</f>
        <v>2.1448116124777938E-2</v>
      </c>
      <c r="I687" s="13" t="e">
        <f>IF(ISNUMBER(VLOOKUP(Fulltable[[#This Row],[Distance]], Predict[[#All],[Distance (km)]:[Time on current form]], 2, FALSE)), VLOOKUP(Fulltable[[#This Row],[Distance]], Predict[[#All],[Distance (km)]:[Time on current form]], 2, FALSE), NA())</f>
        <v>#N/A</v>
      </c>
      <c r="J687" s="13" t="e">
        <f>IF(ISNUMBER(VLOOKUP(Fulltable[[#This Row],[Distance]], Predict[[#All],[Distance (km)]:[Time on current form]], 3, FALSE)), VLOOKUP(Fulltable[[#This Row],[Distance]], Predict[[#All],[Distance (km)]:[Time on current form]], 3, FALSE), NA())</f>
        <v>#N/A</v>
      </c>
    </row>
    <row r="688" spans="1:10" x14ac:dyDescent="0.25">
      <c r="A688" s="1">
        <v>6.86</v>
      </c>
      <c r="B688" s="2">
        <f>Fulltable[[#This Row],[Distance]]^2</f>
        <v>47.059600000000003</v>
      </c>
      <c r="C688">
        <f>Fulltable[[#This Row],[Distance]]^3</f>
        <v>322.82885600000003</v>
      </c>
      <c r="D688">
        <f>Fulltable[[#This Row],[Distance]]^4</f>
        <v>2214.6059521600005</v>
      </c>
      <c r="E688">
        <f>Fulltable[[#This Row],[Distance]]^5</f>
        <v>15192.196831817604</v>
      </c>
      <c r="F688" s="13" t="e">
        <f>IF(ISNUMBER(VLOOKUP(Fulltable[[#This Row],[Distance]], PBmetric[[Distance (km)]:[PB (hh:mm:ss)]], 6, FALSE)), VLOOKUP(Fulltable[[#This Row],[Distance]], PBmetric[[Distance (km)]:[PB (hh:mm:ss)]], 6, FALSE), NA())</f>
        <v>#N/A</v>
      </c>
      <c r="G688" s="13">
        <f ca="1">$Q$4+$P$4*Fulltable[[#This Row],[Distance]]+$O$4*Fulltable[[#This Row],[D^2]]+$N$4*Fulltable[[#This Row],[D^3]]</f>
        <v>2.0747873135317303E-2</v>
      </c>
      <c r="H688" s="13">
        <f ca="1">Fulltable[[#This Row],[Forecast]]*(1+AVERAGE(cform[faster (-ve) /
slower (+ve)]))</f>
        <v>2.1480725797082829E-2</v>
      </c>
      <c r="I688" s="13" t="e">
        <f>IF(ISNUMBER(VLOOKUP(Fulltable[[#This Row],[Distance]], Predict[[#All],[Distance (km)]:[Time on current form]], 2, FALSE)), VLOOKUP(Fulltable[[#This Row],[Distance]], Predict[[#All],[Distance (km)]:[Time on current form]], 2, FALSE), NA())</f>
        <v>#N/A</v>
      </c>
      <c r="J688" s="13" t="e">
        <f>IF(ISNUMBER(VLOOKUP(Fulltable[[#This Row],[Distance]], Predict[[#All],[Distance (km)]:[Time on current form]], 3, FALSE)), VLOOKUP(Fulltable[[#This Row],[Distance]], Predict[[#All],[Distance (km)]:[Time on current form]], 3, FALSE), NA())</f>
        <v>#N/A</v>
      </c>
    </row>
    <row r="689" spans="1:10" x14ac:dyDescent="0.25">
      <c r="A689" s="1">
        <v>6.87</v>
      </c>
      <c r="B689" s="2">
        <f>Fulltable[[#This Row],[Distance]]^2</f>
        <v>47.196899999999999</v>
      </c>
      <c r="C689">
        <f>Fulltable[[#This Row],[Distance]]^3</f>
        <v>324.24270300000001</v>
      </c>
      <c r="D689">
        <f>Fulltable[[#This Row],[Distance]]^4</f>
        <v>2227.5473696099998</v>
      </c>
      <c r="E689">
        <f>Fulltable[[#This Row],[Distance]]^5</f>
        <v>15303.2504292207</v>
      </c>
      <c r="F689" s="13" t="e">
        <f>IF(ISNUMBER(VLOOKUP(Fulltable[[#This Row],[Distance]], PBmetric[[Distance (km)]:[PB (hh:mm:ss)]], 6, FALSE)), VLOOKUP(Fulltable[[#This Row],[Distance]], PBmetric[[Distance (km)]:[PB (hh:mm:ss)]], 6, FALSE), NA())</f>
        <v>#N/A</v>
      </c>
      <c r="G689" s="13">
        <f ca="1">$Q$4+$P$4*Fulltable[[#This Row],[Distance]]+$O$4*Fulltable[[#This Row],[D^2]]+$N$4*Fulltable[[#This Row],[D^3]]</f>
        <v>2.0779373920020057E-2</v>
      </c>
      <c r="H689" s="13">
        <f ca="1">Fulltable[[#This Row],[Forecast]]*(1+AVERAGE(cform[faster (-ve) /
slower (+ve)]))</f>
        <v>2.151333924686535E-2</v>
      </c>
      <c r="I689" s="13" t="e">
        <f>IF(ISNUMBER(VLOOKUP(Fulltable[[#This Row],[Distance]], Predict[[#All],[Distance (km)]:[Time on current form]], 2, FALSE)), VLOOKUP(Fulltable[[#This Row],[Distance]], Predict[[#All],[Distance (km)]:[Time on current form]], 2, FALSE), NA())</f>
        <v>#N/A</v>
      </c>
      <c r="J689" s="13" t="e">
        <f>IF(ISNUMBER(VLOOKUP(Fulltable[[#This Row],[Distance]], Predict[[#All],[Distance (km)]:[Time on current form]], 3, FALSE)), VLOOKUP(Fulltable[[#This Row],[Distance]], Predict[[#All],[Distance (km)]:[Time on current form]], 3, FALSE), NA())</f>
        <v>#N/A</v>
      </c>
    </row>
    <row r="690" spans="1:10" x14ac:dyDescent="0.25">
      <c r="A690" s="1">
        <v>6.88</v>
      </c>
      <c r="B690" s="2">
        <f>Fulltable[[#This Row],[Distance]]^2</f>
        <v>47.334399999999995</v>
      </c>
      <c r="C690">
        <f>Fulltable[[#This Row],[Distance]]^3</f>
        <v>325.66067199999998</v>
      </c>
      <c r="D690">
        <f>Fulltable[[#This Row],[Distance]]^4</f>
        <v>2240.5454233599994</v>
      </c>
      <c r="E690">
        <f>Fulltable[[#This Row],[Distance]]^5</f>
        <v>15414.952512716796</v>
      </c>
      <c r="F690" s="13" t="e">
        <f>IF(ISNUMBER(VLOOKUP(Fulltable[[#This Row],[Distance]], PBmetric[[Distance (km)]:[PB (hh:mm:ss)]], 6, FALSE)), VLOOKUP(Fulltable[[#This Row],[Distance]], PBmetric[[Distance (km)]:[PB (hh:mm:ss)]], 6, FALSE), NA())</f>
        <v>#N/A</v>
      </c>
      <c r="G690" s="13">
        <f ca="1">$Q$4+$P$4*Fulltable[[#This Row],[Distance]]+$O$4*Fulltable[[#This Row],[D^2]]+$N$4*Fulltable[[#This Row],[D^3]]</f>
        <v>2.081087835328975E-2</v>
      </c>
      <c r="H690" s="13">
        <f ca="1">Fulltable[[#This Row],[Forecast]]*(1+AVERAGE(cform[faster (-ve) /
slower (+ve)]))</f>
        <v>2.1545956474088839E-2</v>
      </c>
      <c r="I690" s="13" t="e">
        <f>IF(ISNUMBER(VLOOKUP(Fulltable[[#This Row],[Distance]], Predict[[#All],[Distance (km)]:[Time on current form]], 2, FALSE)), VLOOKUP(Fulltable[[#This Row],[Distance]], Predict[[#All],[Distance (km)]:[Time on current form]], 2, FALSE), NA())</f>
        <v>#N/A</v>
      </c>
      <c r="J690" s="13" t="e">
        <f>IF(ISNUMBER(VLOOKUP(Fulltable[[#This Row],[Distance]], Predict[[#All],[Distance (km)]:[Time on current form]], 3, FALSE)), VLOOKUP(Fulltable[[#This Row],[Distance]], Predict[[#All],[Distance (km)]:[Time on current form]], 3, FALSE), NA())</f>
        <v>#N/A</v>
      </c>
    </row>
    <row r="691" spans="1:10" x14ac:dyDescent="0.25">
      <c r="A691" s="1">
        <v>6.89</v>
      </c>
      <c r="B691" s="2">
        <f>Fulltable[[#This Row],[Distance]]^2</f>
        <v>47.472099999999998</v>
      </c>
      <c r="C691">
        <f>Fulltable[[#This Row],[Distance]]^3</f>
        <v>327.08276899999998</v>
      </c>
      <c r="D691">
        <f>Fulltable[[#This Row],[Distance]]^4</f>
        <v>2253.6002784099996</v>
      </c>
      <c r="E691">
        <f>Fulltable[[#This Row],[Distance]]^5</f>
        <v>15527.305918244896</v>
      </c>
      <c r="F691" s="13" t="e">
        <f>IF(ISNUMBER(VLOOKUP(Fulltable[[#This Row],[Distance]], PBmetric[[Distance (km)]:[PB (hh:mm:ss)]], 6, FALSE)), VLOOKUP(Fulltable[[#This Row],[Distance]], PBmetric[[Distance (km)]:[PB (hh:mm:ss)]], 6, FALSE), NA())</f>
        <v>#N/A</v>
      </c>
      <c r="G691" s="13">
        <f ca="1">$Q$4+$P$4*Fulltable[[#This Row],[Distance]]+$O$4*Fulltable[[#This Row],[D^2]]+$N$4*Fulltable[[#This Row],[D^3]]</f>
        <v>2.0842386435090985E-2</v>
      </c>
      <c r="H691" s="13">
        <f ca="1">Fulltable[[#This Row],[Forecast]]*(1+AVERAGE(cform[faster (-ve) /
slower (+ve)]))</f>
        <v>2.1578577478716648E-2</v>
      </c>
      <c r="I691" s="13" t="e">
        <f>IF(ISNUMBER(VLOOKUP(Fulltable[[#This Row],[Distance]], Predict[[#All],[Distance (km)]:[Time on current form]], 2, FALSE)), VLOOKUP(Fulltable[[#This Row],[Distance]], Predict[[#All],[Distance (km)]:[Time on current form]], 2, FALSE), NA())</f>
        <v>#N/A</v>
      </c>
      <c r="J691" s="13" t="e">
        <f>IF(ISNUMBER(VLOOKUP(Fulltable[[#This Row],[Distance]], Predict[[#All],[Distance (km)]:[Time on current form]], 3, FALSE)), VLOOKUP(Fulltable[[#This Row],[Distance]], Predict[[#All],[Distance (km)]:[Time on current form]], 3, FALSE), NA())</f>
        <v>#N/A</v>
      </c>
    </row>
    <row r="692" spans="1:10" x14ac:dyDescent="0.25">
      <c r="A692" s="1">
        <v>6.9</v>
      </c>
      <c r="B692" s="2">
        <f>Fulltable[[#This Row],[Distance]]^2</f>
        <v>47.610000000000007</v>
      </c>
      <c r="C692">
        <f>Fulltable[[#This Row],[Distance]]^3</f>
        <v>328.50900000000007</v>
      </c>
      <c r="D692">
        <f>Fulltable[[#This Row],[Distance]]^4</f>
        <v>2266.7121000000006</v>
      </c>
      <c r="E692">
        <f>Fulltable[[#This Row],[Distance]]^5</f>
        <v>15640.313490000006</v>
      </c>
      <c r="F692" s="13" t="e">
        <f>IF(ISNUMBER(VLOOKUP(Fulltable[[#This Row],[Distance]], PBmetric[[Distance (km)]:[PB (hh:mm:ss)]], 6, FALSE)), VLOOKUP(Fulltable[[#This Row],[Distance]], PBmetric[[Distance (km)]:[PB (hh:mm:ss)]], 6, FALSE), NA())</f>
        <v>#N/A</v>
      </c>
      <c r="G692" s="13">
        <f ca="1">$Q$4+$P$4*Fulltable[[#This Row],[Distance]]+$O$4*Fulltable[[#This Row],[D^2]]+$N$4*Fulltable[[#This Row],[D^3]]</f>
        <v>2.0873898165388361E-2</v>
      </c>
      <c r="H692" s="13">
        <f ca="1">Fulltable[[#This Row],[Forecast]]*(1+AVERAGE(cform[faster (-ve) /
slower (+ve)]))</f>
        <v>2.1611202260712128E-2</v>
      </c>
      <c r="I692" s="13" t="e">
        <f>IF(ISNUMBER(VLOOKUP(Fulltable[[#This Row],[Distance]], Predict[[#All],[Distance (km)]:[Time on current form]], 2, FALSE)), VLOOKUP(Fulltable[[#This Row],[Distance]], Predict[[#All],[Distance (km)]:[Time on current form]], 2, FALSE), NA())</f>
        <v>#N/A</v>
      </c>
      <c r="J692" s="13" t="e">
        <f>IF(ISNUMBER(VLOOKUP(Fulltable[[#This Row],[Distance]], Predict[[#All],[Distance (km)]:[Time on current form]], 3, FALSE)), VLOOKUP(Fulltable[[#This Row],[Distance]], Predict[[#All],[Distance (km)]:[Time on current form]], 3, FALSE), NA())</f>
        <v>#N/A</v>
      </c>
    </row>
    <row r="693" spans="1:10" x14ac:dyDescent="0.25">
      <c r="A693" s="1">
        <v>6.91</v>
      </c>
      <c r="B693" s="2">
        <f>Fulltable[[#This Row],[Distance]]^2</f>
        <v>47.748100000000001</v>
      </c>
      <c r="C693">
        <f>Fulltable[[#This Row],[Distance]]^3</f>
        <v>329.93937099999999</v>
      </c>
      <c r="D693">
        <f>Fulltable[[#This Row],[Distance]]^4</f>
        <v>2279.88105361</v>
      </c>
      <c r="E693">
        <f>Fulltable[[#This Row],[Distance]]^5</f>
        <v>15753.9780804451</v>
      </c>
      <c r="F693" s="13" t="e">
        <f>IF(ISNUMBER(VLOOKUP(Fulltable[[#This Row],[Distance]], PBmetric[[Distance (km)]:[PB (hh:mm:ss)]], 6, FALSE)), VLOOKUP(Fulltable[[#This Row],[Distance]], PBmetric[[Distance (km)]:[PB (hh:mm:ss)]], 6, FALSE), NA())</f>
        <v>#N/A</v>
      </c>
      <c r="G693" s="13">
        <f ca="1">$Q$4+$P$4*Fulltable[[#This Row],[Distance]]+$O$4*Fulltable[[#This Row],[D^2]]+$N$4*Fulltable[[#This Row],[D^3]]</f>
        <v>2.0905413544146472E-2</v>
      </c>
      <c r="H693" s="13">
        <f ca="1">Fulltable[[#This Row],[Forecast]]*(1+AVERAGE(cform[faster (-ve) /
slower (+ve)]))</f>
        <v>2.1643830820038616E-2</v>
      </c>
      <c r="I693" s="13" t="e">
        <f>IF(ISNUMBER(VLOOKUP(Fulltable[[#This Row],[Distance]], Predict[[#All],[Distance (km)]:[Time on current form]], 2, FALSE)), VLOOKUP(Fulltable[[#This Row],[Distance]], Predict[[#All],[Distance (km)]:[Time on current form]], 2, FALSE), NA())</f>
        <v>#N/A</v>
      </c>
      <c r="J693" s="13" t="e">
        <f>IF(ISNUMBER(VLOOKUP(Fulltable[[#This Row],[Distance]], Predict[[#All],[Distance (km)]:[Time on current form]], 3, FALSE)), VLOOKUP(Fulltable[[#This Row],[Distance]], Predict[[#All],[Distance (km)]:[Time on current form]], 3, FALSE), NA())</f>
        <v>#N/A</v>
      </c>
    </row>
    <row r="694" spans="1:10" x14ac:dyDescent="0.25">
      <c r="A694" s="1">
        <v>6.92</v>
      </c>
      <c r="B694" s="2">
        <f>Fulltable[[#This Row],[Distance]]^2</f>
        <v>47.886400000000002</v>
      </c>
      <c r="C694">
        <f>Fulltable[[#This Row],[Distance]]^3</f>
        <v>331.37388800000002</v>
      </c>
      <c r="D694">
        <f>Fulltable[[#This Row],[Distance]]^4</f>
        <v>2293.10730496</v>
      </c>
      <c r="E694">
        <f>Fulltable[[#This Row],[Distance]]^5</f>
        <v>15868.3025503232</v>
      </c>
      <c r="F694" s="13" t="e">
        <f>IF(ISNUMBER(VLOOKUP(Fulltable[[#This Row],[Distance]], PBmetric[[Distance (km)]:[PB (hh:mm:ss)]], 6, FALSE)), VLOOKUP(Fulltable[[#This Row],[Distance]], PBmetric[[Distance (km)]:[PB (hh:mm:ss)]], 6, FALSE), NA())</f>
        <v>#N/A</v>
      </c>
      <c r="G694" s="13">
        <f ca="1">$Q$4+$P$4*Fulltable[[#This Row],[Distance]]+$O$4*Fulltable[[#This Row],[D^2]]+$N$4*Fulltable[[#This Row],[D^3]]</f>
        <v>2.0936932571329916E-2</v>
      </c>
      <c r="H694" s="13">
        <f ca="1">Fulltable[[#This Row],[Forecast]]*(1+AVERAGE(cform[faster (-ve) /
slower (+ve)]))</f>
        <v>2.1676463156659467E-2</v>
      </c>
      <c r="I694" s="13" t="e">
        <f>IF(ISNUMBER(VLOOKUP(Fulltable[[#This Row],[Distance]], Predict[[#All],[Distance (km)]:[Time on current form]], 2, FALSE)), VLOOKUP(Fulltable[[#This Row],[Distance]], Predict[[#All],[Distance (km)]:[Time on current form]], 2, FALSE), NA())</f>
        <v>#N/A</v>
      </c>
      <c r="J694" s="13" t="e">
        <f>IF(ISNUMBER(VLOOKUP(Fulltable[[#This Row],[Distance]], Predict[[#All],[Distance (km)]:[Time on current form]], 3, FALSE)), VLOOKUP(Fulltable[[#This Row],[Distance]], Predict[[#All],[Distance (km)]:[Time on current form]], 3, FALSE), NA())</f>
        <v>#N/A</v>
      </c>
    </row>
    <row r="695" spans="1:10" x14ac:dyDescent="0.25">
      <c r="A695" s="1">
        <v>6.93</v>
      </c>
      <c r="B695" s="2">
        <f>Fulltable[[#This Row],[Distance]]^2</f>
        <v>48.024899999999995</v>
      </c>
      <c r="C695">
        <f>Fulltable[[#This Row],[Distance]]^3</f>
        <v>332.81255699999997</v>
      </c>
      <c r="D695">
        <f>Fulltable[[#This Row],[Distance]]^4</f>
        <v>2306.3910200099995</v>
      </c>
      <c r="E695">
        <f>Fulltable[[#This Row],[Distance]]^5</f>
        <v>15983.289768669296</v>
      </c>
      <c r="F695" s="13" t="e">
        <f>IF(ISNUMBER(VLOOKUP(Fulltable[[#This Row],[Distance]], PBmetric[[Distance (km)]:[PB (hh:mm:ss)]], 6, FALSE)), VLOOKUP(Fulltable[[#This Row],[Distance]], PBmetric[[Distance (km)]:[PB (hh:mm:ss)]], 6, FALSE), NA())</f>
        <v>#N/A</v>
      </c>
      <c r="G695" s="13">
        <f ca="1">$Q$4+$P$4*Fulltable[[#This Row],[Distance]]+$O$4*Fulltable[[#This Row],[D^2]]+$N$4*Fulltable[[#This Row],[D^3]]</f>
        <v>2.0968455246903283E-2</v>
      </c>
      <c r="H695" s="13">
        <f ca="1">Fulltable[[#This Row],[Forecast]]*(1+AVERAGE(cform[faster (-ve) /
slower (+ve)]))</f>
        <v>2.1709099270538015E-2</v>
      </c>
      <c r="I695" s="13" t="e">
        <f>IF(ISNUMBER(VLOOKUP(Fulltable[[#This Row],[Distance]], Predict[[#All],[Distance (km)]:[Time on current form]], 2, FALSE)), VLOOKUP(Fulltable[[#This Row],[Distance]], Predict[[#All],[Distance (km)]:[Time on current form]], 2, FALSE), NA())</f>
        <v>#N/A</v>
      </c>
      <c r="J695" s="13" t="e">
        <f>IF(ISNUMBER(VLOOKUP(Fulltable[[#This Row],[Distance]], Predict[[#All],[Distance (km)]:[Time on current form]], 3, FALSE)), VLOOKUP(Fulltable[[#This Row],[Distance]], Predict[[#All],[Distance (km)]:[Time on current form]], 3, FALSE), NA())</f>
        <v>#N/A</v>
      </c>
    </row>
    <row r="696" spans="1:10" x14ac:dyDescent="0.25">
      <c r="A696" s="1">
        <v>6.94</v>
      </c>
      <c r="B696" s="2">
        <f>Fulltable[[#This Row],[Distance]]^2</f>
        <v>48.163600000000002</v>
      </c>
      <c r="C696">
        <f>Fulltable[[#This Row],[Distance]]^3</f>
        <v>334.25538400000005</v>
      </c>
      <c r="D696">
        <f>Fulltable[[#This Row],[Distance]]^4</f>
        <v>2319.7323649600003</v>
      </c>
      <c r="E696">
        <f>Fulltable[[#This Row],[Distance]]^5</f>
        <v>16098.942612822402</v>
      </c>
      <c r="F696" s="13" t="e">
        <f>IF(ISNUMBER(VLOOKUP(Fulltable[[#This Row],[Distance]], PBmetric[[Distance (km)]:[PB (hh:mm:ss)]], 6, FALSE)), VLOOKUP(Fulltable[[#This Row],[Distance]], PBmetric[[Distance (km)]:[PB (hh:mm:ss)]], 6, FALSE), NA())</f>
        <v>#N/A</v>
      </c>
      <c r="G696" s="13">
        <f ca="1">$Q$4+$P$4*Fulltable[[#This Row],[Distance]]+$O$4*Fulltable[[#This Row],[D^2]]+$N$4*Fulltable[[#This Row],[D^3]]</f>
        <v>2.0999981570831182E-2</v>
      </c>
      <c r="H696" s="13">
        <f ca="1">Fulltable[[#This Row],[Forecast]]*(1+AVERAGE(cform[faster (-ve) /
slower (+ve)]))</f>
        <v>2.1741739161637623E-2</v>
      </c>
      <c r="I696" s="13" t="e">
        <f>IF(ISNUMBER(VLOOKUP(Fulltable[[#This Row],[Distance]], Predict[[#All],[Distance (km)]:[Time on current form]], 2, FALSE)), VLOOKUP(Fulltable[[#This Row],[Distance]], Predict[[#All],[Distance (km)]:[Time on current form]], 2, FALSE), NA())</f>
        <v>#N/A</v>
      </c>
      <c r="J696" s="13" t="e">
        <f>IF(ISNUMBER(VLOOKUP(Fulltable[[#This Row],[Distance]], Predict[[#All],[Distance (km)]:[Time on current form]], 3, FALSE)), VLOOKUP(Fulltable[[#This Row],[Distance]], Predict[[#All],[Distance (km)]:[Time on current form]], 3, FALSE), NA())</f>
        <v>#N/A</v>
      </c>
    </row>
    <row r="697" spans="1:10" x14ac:dyDescent="0.25">
      <c r="A697" s="1">
        <v>6.95</v>
      </c>
      <c r="B697" s="2">
        <f>Fulltable[[#This Row],[Distance]]^2</f>
        <v>48.302500000000002</v>
      </c>
      <c r="C697">
        <f>Fulltable[[#This Row],[Distance]]^3</f>
        <v>335.70237500000002</v>
      </c>
      <c r="D697">
        <f>Fulltable[[#This Row],[Distance]]^4</f>
        <v>2333.1315062500003</v>
      </c>
      <c r="E697">
        <f>Fulltable[[#This Row],[Distance]]^5</f>
        <v>16215.263968437503</v>
      </c>
      <c r="F697" s="13" t="e">
        <f>IF(ISNUMBER(VLOOKUP(Fulltable[[#This Row],[Distance]], PBmetric[[Distance (km)]:[PB (hh:mm:ss)]], 6, FALSE)), VLOOKUP(Fulltable[[#This Row],[Distance]], PBmetric[[Distance (km)]:[PB (hh:mm:ss)]], 6, FALSE), NA())</f>
        <v>#N/A</v>
      </c>
      <c r="G697" s="13">
        <f ca="1">$Q$4+$P$4*Fulltable[[#This Row],[Distance]]+$O$4*Fulltable[[#This Row],[D^2]]+$N$4*Fulltable[[#This Row],[D^3]]</f>
        <v>2.1031511543078196E-2</v>
      </c>
      <c r="H697" s="13">
        <f ca="1">Fulltable[[#This Row],[Forecast]]*(1+AVERAGE(cform[faster (-ve) /
slower (+ve)]))</f>
        <v>2.1774382829921619E-2</v>
      </c>
      <c r="I697" s="13" t="e">
        <f>IF(ISNUMBER(VLOOKUP(Fulltable[[#This Row],[Distance]], Predict[[#All],[Distance (km)]:[Time on current form]], 2, FALSE)), VLOOKUP(Fulltable[[#This Row],[Distance]], Predict[[#All],[Distance (km)]:[Time on current form]], 2, FALSE), NA())</f>
        <v>#N/A</v>
      </c>
      <c r="J697" s="13" t="e">
        <f>IF(ISNUMBER(VLOOKUP(Fulltable[[#This Row],[Distance]], Predict[[#All],[Distance (km)]:[Time on current form]], 3, FALSE)), VLOOKUP(Fulltable[[#This Row],[Distance]], Predict[[#All],[Distance (km)]:[Time on current form]], 3, FALSE), NA())</f>
        <v>#N/A</v>
      </c>
    </row>
    <row r="698" spans="1:10" x14ac:dyDescent="0.25">
      <c r="A698" s="1">
        <v>6.96</v>
      </c>
      <c r="B698" s="2">
        <f>Fulltable[[#This Row],[Distance]]^2</f>
        <v>48.441600000000001</v>
      </c>
      <c r="C698">
        <f>Fulltable[[#This Row],[Distance]]^3</f>
        <v>337.15353600000003</v>
      </c>
      <c r="D698">
        <f>Fulltable[[#This Row],[Distance]]^4</f>
        <v>2346.5886105600002</v>
      </c>
      <c r="E698">
        <f>Fulltable[[#This Row],[Distance]]^5</f>
        <v>16332.256729497602</v>
      </c>
      <c r="F698" s="13" t="e">
        <f>IF(ISNUMBER(VLOOKUP(Fulltable[[#This Row],[Distance]], PBmetric[[Distance (km)]:[PB (hh:mm:ss)]], 6, FALSE)), VLOOKUP(Fulltable[[#This Row],[Distance]], PBmetric[[Distance (km)]:[PB (hh:mm:ss)]], 6, FALSE), NA())</f>
        <v>#N/A</v>
      </c>
      <c r="G698" s="13">
        <f ca="1">$Q$4+$P$4*Fulltable[[#This Row],[Distance]]+$O$4*Fulltable[[#This Row],[D^2]]+$N$4*Fulltable[[#This Row],[D^3]]</f>
        <v>2.1063045163608931E-2</v>
      </c>
      <c r="H698" s="13">
        <f ca="1">Fulltable[[#This Row],[Forecast]]*(1+AVERAGE(cform[faster (-ve) /
slower (+ve)]))</f>
        <v>2.180703027535336E-2</v>
      </c>
      <c r="I698" s="13" t="e">
        <f>IF(ISNUMBER(VLOOKUP(Fulltable[[#This Row],[Distance]], Predict[[#All],[Distance (km)]:[Time on current form]], 2, FALSE)), VLOOKUP(Fulltable[[#This Row],[Distance]], Predict[[#All],[Distance (km)]:[Time on current form]], 2, FALSE), NA())</f>
        <v>#N/A</v>
      </c>
      <c r="J698" s="13" t="e">
        <f>IF(ISNUMBER(VLOOKUP(Fulltable[[#This Row],[Distance]], Predict[[#All],[Distance (km)]:[Time on current form]], 3, FALSE)), VLOOKUP(Fulltable[[#This Row],[Distance]], Predict[[#All],[Distance (km)]:[Time on current form]], 3, FALSE), NA())</f>
        <v>#N/A</v>
      </c>
    </row>
    <row r="699" spans="1:10" x14ac:dyDescent="0.25">
      <c r="A699" s="1">
        <v>6.97</v>
      </c>
      <c r="B699" s="2">
        <f>Fulltable[[#This Row],[Distance]]^2</f>
        <v>48.5809</v>
      </c>
      <c r="C699">
        <f>Fulltable[[#This Row],[Distance]]^3</f>
        <v>338.60887299999996</v>
      </c>
      <c r="D699">
        <f>Fulltable[[#This Row],[Distance]]^4</f>
        <v>2360.1038448099998</v>
      </c>
      <c r="E699">
        <f>Fulltable[[#This Row],[Distance]]^5</f>
        <v>16449.923798325697</v>
      </c>
      <c r="F699" s="13" t="e">
        <f>IF(ISNUMBER(VLOOKUP(Fulltable[[#This Row],[Distance]], PBmetric[[Distance (km)]:[PB (hh:mm:ss)]], 6, FALSE)), VLOOKUP(Fulltable[[#This Row],[Distance]], PBmetric[[Distance (km)]:[PB (hh:mm:ss)]], 6, FALSE), NA())</f>
        <v>#N/A</v>
      </c>
      <c r="G699" s="13">
        <f ca="1">$Q$4+$P$4*Fulltable[[#This Row],[Distance]]+$O$4*Fulltable[[#This Row],[D^2]]+$N$4*Fulltable[[#This Row],[D^3]]</f>
        <v>2.109458243238798E-2</v>
      </c>
      <c r="H699" s="13">
        <f ca="1">Fulltable[[#This Row],[Forecast]]*(1+AVERAGE(cform[faster (-ve) /
slower (+ve)]))</f>
        <v>2.1839681497896193E-2</v>
      </c>
      <c r="I699" s="13" t="e">
        <f>IF(ISNUMBER(VLOOKUP(Fulltable[[#This Row],[Distance]], Predict[[#All],[Distance (km)]:[Time on current form]], 2, FALSE)), VLOOKUP(Fulltable[[#This Row],[Distance]], Predict[[#All],[Distance (km)]:[Time on current form]], 2, FALSE), NA())</f>
        <v>#N/A</v>
      </c>
      <c r="J699" s="13" t="e">
        <f>IF(ISNUMBER(VLOOKUP(Fulltable[[#This Row],[Distance]], Predict[[#All],[Distance (km)]:[Time on current form]], 3, FALSE)), VLOOKUP(Fulltable[[#This Row],[Distance]], Predict[[#All],[Distance (km)]:[Time on current form]], 3, FALSE), NA())</f>
        <v>#N/A</v>
      </c>
    </row>
    <row r="700" spans="1:10" x14ac:dyDescent="0.25">
      <c r="A700" s="1">
        <v>6.98</v>
      </c>
      <c r="B700" s="2">
        <f>Fulltable[[#This Row],[Distance]]^2</f>
        <v>48.720400000000005</v>
      </c>
      <c r="C700">
        <f>Fulltable[[#This Row],[Distance]]^3</f>
        <v>340.06839200000007</v>
      </c>
      <c r="D700">
        <f>Fulltable[[#This Row],[Distance]]^4</f>
        <v>2373.6773761600007</v>
      </c>
      <c r="E700">
        <f>Fulltable[[#This Row],[Distance]]^5</f>
        <v>16568.268085596806</v>
      </c>
      <c r="F700" s="13" t="e">
        <f>IF(ISNUMBER(VLOOKUP(Fulltable[[#This Row],[Distance]], PBmetric[[Distance (km)]:[PB (hh:mm:ss)]], 6, FALSE)), VLOOKUP(Fulltable[[#This Row],[Distance]], PBmetric[[Distance (km)]:[PB (hh:mm:ss)]], 6, FALSE), NA())</f>
        <v>#N/A</v>
      </c>
      <c r="G700" s="13">
        <f ca="1">$Q$4+$P$4*Fulltable[[#This Row],[Distance]]+$O$4*Fulltable[[#This Row],[D^2]]+$N$4*Fulltable[[#This Row],[D^3]]</f>
        <v>2.1126123349379945E-2</v>
      </c>
      <c r="H700" s="13">
        <f ca="1">Fulltable[[#This Row],[Forecast]]*(1+AVERAGE(cform[faster (-ve) /
slower (+ve)]))</f>
        <v>2.187233649751346E-2</v>
      </c>
      <c r="I700" s="13" t="e">
        <f>IF(ISNUMBER(VLOOKUP(Fulltable[[#This Row],[Distance]], Predict[[#All],[Distance (km)]:[Time on current form]], 2, FALSE)), VLOOKUP(Fulltable[[#This Row],[Distance]], Predict[[#All],[Distance (km)]:[Time on current form]], 2, FALSE), NA())</f>
        <v>#N/A</v>
      </c>
      <c r="J700" s="13" t="e">
        <f>IF(ISNUMBER(VLOOKUP(Fulltable[[#This Row],[Distance]], Predict[[#All],[Distance (km)]:[Time on current form]], 3, FALSE)), VLOOKUP(Fulltable[[#This Row],[Distance]], Predict[[#All],[Distance (km)]:[Time on current form]], 3, FALSE), NA())</f>
        <v>#N/A</v>
      </c>
    </row>
    <row r="701" spans="1:10" x14ac:dyDescent="0.25">
      <c r="A701" s="1">
        <v>6.99</v>
      </c>
      <c r="B701" s="2">
        <f>Fulltable[[#This Row],[Distance]]^2</f>
        <v>48.860100000000003</v>
      </c>
      <c r="C701">
        <f>Fulltable[[#This Row],[Distance]]^3</f>
        <v>341.53209900000002</v>
      </c>
      <c r="D701">
        <f>Fulltable[[#This Row],[Distance]]^4</f>
        <v>2387.3093720100001</v>
      </c>
      <c r="E701">
        <f>Fulltable[[#This Row],[Distance]]^5</f>
        <v>16687.2925103499</v>
      </c>
      <c r="F701" s="13" t="e">
        <f>IF(ISNUMBER(VLOOKUP(Fulltable[[#This Row],[Distance]], PBmetric[[Distance (km)]:[PB (hh:mm:ss)]], 6, FALSE)), VLOOKUP(Fulltable[[#This Row],[Distance]], PBmetric[[Distance (km)]:[PB (hh:mm:ss)]], 6, FALSE), NA())</f>
        <v>#N/A</v>
      </c>
      <c r="G701" s="13">
        <f ca="1">$Q$4+$P$4*Fulltable[[#This Row],[Distance]]+$O$4*Fulltable[[#This Row],[D^2]]+$N$4*Fulltable[[#This Row],[D^3]]</f>
        <v>2.1157667914549417E-2</v>
      </c>
      <c r="H701" s="13">
        <f ca="1">Fulltable[[#This Row],[Forecast]]*(1+AVERAGE(cform[faster (-ve) /
slower (+ve)]))</f>
        <v>2.1904995274168511E-2</v>
      </c>
      <c r="I701" s="13" t="e">
        <f>IF(ISNUMBER(VLOOKUP(Fulltable[[#This Row],[Distance]], Predict[[#All],[Distance (km)]:[Time on current form]], 2, FALSE)), VLOOKUP(Fulltable[[#This Row],[Distance]], Predict[[#All],[Distance (km)]:[Time on current form]], 2, FALSE), NA())</f>
        <v>#N/A</v>
      </c>
      <c r="J701" s="13" t="e">
        <f>IF(ISNUMBER(VLOOKUP(Fulltable[[#This Row],[Distance]], Predict[[#All],[Distance (km)]:[Time on current form]], 3, FALSE)), VLOOKUP(Fulltable[[#This Row],[Distance]], Predict[[#All],[Distance (km)]:[Time on current form]], 3, FALSE), NA())</f>
        <v>#N/A</v>
      </c>
    </row>
    <row r="702" spans="1:10" x14ac:dyDescent="0.25">
      <c r="A702" s="1">
        <v>7</v>
      </c>
      <c r="B702" s="2">
        <f>Fulltable[[#This Row],[Distance]]^2</f>
        <v>49</v>
      </c>
      <c r="C702">
        <f>Fulltable[[#This Row],[Distance]]^3</f>
        <v>343</v>
      </c>
      <c r="D702">
        <f>Fulltable[[#This Row],[Distance]]^4</f>
        <v>2401</v>
      </c>
      <c r="E702">
        <f>Fulltable[[#This Row],[Distance]]^5</f>
        <v>16807</v>
      </c>
      <c r="F702" s="13" t="e">
        <f>IF(ISNUMBER(VLOOKUP(Fulltable[[#This Row],[Distance]], PBmetric[[Distance (km)]:[PB (hh:mm:ss)]], 6, FALSE)), VLOOKUP(Fulltable[[#This Row],[Distance]], PBmetric[[Distance (km)]:[PB (hh:mm:ss)]], 6, FALSE), NA())</f>
        <v>#N/A</v>
      </c>
      <c r="G702" s="13">
        <f ca="1">$Q$4+$P$4*Fulltable[[#This Row],[Distance]]+$O$4*Fulltable[[#This Row],[D^2]]+$N$4*Fulltable[[#This Row],[D^3]]</f>
        <v>2.1189216127860993E-2</v>
      </c>
      <c r="H702" s="13">
        <f ca="1">Fulltable[[#This Row],[Forecast]]*(1+AVERAGE(cform[faster (-ve) /
slower (+ve)]))</f>
        <v>2.1937657827824687E-2</v>
      </c>
      <c r="I702" s="13" t="e">
        <f>IF(ISNUMBER(VLOOKUP(Fulltable[[#This Row],[Distance]], Predict[[#All],[Distance (km)]:[Time on current form]], 2, FALSE)), VLOOKUP(Fulltable[[#This Row],[Distance]], Predict[[#All],[Distance (km)]:[Time on current form]], 2, FALSE), NA())</f>
        <v>#N/A</v>
      </c>
      <c r="J702" s="13" t="e">
        <f>IF(ISNUMBER(VLOOKUP(Fulltable[[#This Row],[Distance]], Predict[[#All],[Distance (km)]:[Time on current form]], 3, FALSE)), VLOOKUP(Fulltable[[#This Row],[Distance]], Predict[[#All],[Distance (km)]:[Time on current form]], 3, FALSE), NA())</f>
        <v>#N/A</v>
      </c>
    </row>
    <row r="703" spans="1:10" x14ac:dyDescent="0.25">
      <c r="A703" s="1">
        <v>7.01</v>
      </c>
      <c r="B703" s="2">
        <f>Fulltable[[#This Row],[Distance]]^2</f>
        <v>49.140099999999997</v>
      </c>
      <c r="C703">
        <f>Fulltable[[#This Row],[Distance]]^3</f>
        <v>344.47210099999995</v>
      </c>
      <c r="D703">
        <f>Fulltable[[#This Row],[Distance]]^4</f>
        <v>2414.7494280099995</v>
      </c>
      <c r="E703">
        <f>Fulltable[[#This Row],[Distance]]^5</f>
        <v>16927.393490350096</v>
      </c>
      <c r="F703" s="13" t="e">
        <f>IF(ISNUMBER(VLOOKUP(Fulltable[[#This Row],[Distance]], PBmetric[[Distance (km)]:[PB (hh:mm:ss)]], 6, FALSE)), VLOOKUP(Fulltable[[#This Row],[Distance]], PBmetric[[Distance (km)]:[PB (hh:mm:ss)]], 6, FALSE), NA())</f>
        <v>#N/A</v>
      </c>
      <c r="G703" s="13">
        <f ca="1">$Q$4+$P$4*Fulltable[[#This Row],[Distance]]+$O$4*Fulltable[[#This Row],[D^2]]+$N$4*Fulltable[[#This Row],[D^3]]</f>
        <v>2.1220767989279268E-2</v>
      </c>
      <c r="H703" s="13">
        <f ca="1">Fulltable[[#This Row],[Forecast]]*(1+AVERAGE(cform[faster (-ve) /
slower (+ve)]))</f>
        <v>2.1970324158445333E-2</v>
      </c>
      <c r="I703" s="13" t="e">
        <f>IF(ISNUMBER(VLOOKUP(Fulltable[[#This Row],[Distance]], Predict[[#All],[Distance (km)]:[Time on current form]], 2, FALSE)), VLOOKUP(Fulltable[[#This Row],[Distance]], Predict[[#All],[Distance (km)]:[Time on current form]], 2, FALSE), NA())</f>
        <v>#N/A</v>
      </c>
      <c r="J703" s="13" t="e">
        <f>IF(ISNUMBER(VLOOKUP(Fulltable[[#This Row],[Distance]], Predict[[#All],[Distance (km)]:[Time on current form]], 3, FALSE)), VLOOKUP(Fulltable[[#This Row],[Distance]], Predict[[#All],[Distance (km)]:[Time on current form]], 3, FALSE), NA())</f>
        <v>#N/A</v>
      </c>
    </row>
    <row r="704" spans="1:10" x14ac:dyDescent="0.25">
      <c r="A704" s="1">
        <v>7.02</v>
      </c>
      <c r="B704" s="2">
        <f>Fulltable[[#This Row],[Distance]]^2</f>
        <v>49.280399999999993</v>
      </c>
      <c r="C704">
        <f>Fulltable[[#This Row],[Distance]]^3</f>
        <v>345.94840799999992</v>
      </c>
      <c r="D704">
        <f>Fulltable[[#This Row],[Distance]]^4</f>
        <v>2428.5578241599992</v>
      </c>
      <c r="E704">
        <f>Fulltable[[#This Row],[Distance]]^5</f>
        <v>17048.475925603194</v>
      </c>
      <c r="F704" s="13" t="e">
        <f>IF(ISNUMBER(VLOOKUP(Fulltable[[#This Row],[Distance]], PBmetric[[Distance (km)]:[PB (hh:mm:ss)]], 6, FALSE)), VLOOKUP(Fulltable[[#This Row],[Distance]], PBmetric[[Distance (km)]:[PB (hh:mm:ss)]], 6, FALSE), NA())</f>
        <v>#N/A</v>
      </c>
      <c r="G704" s="13">
        <f ca="1">$Q$4+$P$4*Fulltable[[#This Row],[Distance]]+$O$4*Fulltable[[#This Row],[D^2]]+$N$4*Fulltable[[#This Row],[D^3]]</f>
        <v>2.1252323498768842E-2</v>
      </c>
      <c r="H704" s="13">
        <f ca="1">Fulltable[[#This Row],[Forecast]]*(1+AVERAGE(cform[faster (-ve) /
slower (+ve)]))</f>
        <v>2.2002994265993801E-2</v>
      </c>
      <c r="I704" s="13" t="e">
        <f>IF(ISNUMBER(VLOOKUP(Fulltable[[#This Row],[Distance]], Predict[[#All],[Distance (km)]:[Time on current form]], 2, FALSE)), VLOOKUP(Fulltable[[#This Row],[Distance]], Predict[[#All],[Distance (km)]:[Time on current form]], 2, FALSE), NA())</f>
        <v>#N/A</v>
      </c>
      <c r="J704" s="13" t="e">
        <f>IF(ISNUMBER(VLOOKUP(Fulltable[[#This Row],[Distance]], Predict[[#All],[Distance (km)]:[Time on current form]], 3, FALSE)), VLOOKUP(Fulltable[[#This Row],[Distance]], Predict[[#All],[Distance (km)]:[Time on current form]], 3, FALSE), NA())</f>
        <v>#N/A</v>
      </c>
    </row>
    <row r="705" spans="1:10" x14ac:dyDescent="0.25">
      <c r="A705" s="1">
        <v>7.03</v>
      </c>
      <c r="B705" s="2">
        <f>Fulltable[[#This Row],[Distance]]^2</f>
        <v>49.420900000000003</v>
      </c>
      <c r="C705">
        <f>Fulltable[[#This Row],[Distance]]^3</f>
        <v>347.42892700000004</v>
      </c>
      <c r="D705">
        <f>Fulltable[[#This Row],[Distance]]^4</f>
        <v>2442.4253568100003</v>
      </c>
      <c r="E705">
        <f>Fulltable[[#This Row],[Distance]]^5</f>
        <v>17170.250258374301</v>
      </c>
      <c r="F705" s="13" t="e">
        <f>IF(ISNUMBER(VLOOKUP(Fulltable[[#This Row],[Distance]], PBmetric[[Distance (km)]:[PB (hh:mm:ss)]], 6, FALSE)), VLOOKUP(Fulltable[[#This Row],[Distance]], PBmetric[[Distance (km)]:[PB (hh:mm:ss)]], 6, FALSE), NA())</f>
        <v>#N/A</v>
      </c>
      <c r="G705" s="13">
        <f ca="1">$Q$4+$P$4*Fulltable[[#This Row],[Distance]]+$O$4*Fulltable[[#This Row],[D^2]]+$N$4*Fulltable[[#This Row],[D^3]]</f>
        <v>2.1283882656294318E-2</v>
      </c>
      <c r="H705" s="13">
        <f ca="1">Fulltable[[#This Row],[Forecast]]*(1+AVERAGE(cform[faster (-ve) /
slower (+ve)]))</f>
        <v>2.2035668150433445E-2</v>
      </c>
      <c r="I705" s="13" t="e">
        <f>IF(ISNUMBER(VLOOKUP(Fulltable[[#This Row],[Distance]], Predict[[#All],[Distance (km)]:[Time on current form]], 2, FALSE)), VLOOKUP(Fulltable[[#This Row],[Distance]], Predict[[#All],[Distance (km)]:[Time on current form]], 2, FALSE), NA())</f>
        <v>#N/A</v>
      </c>
      <c r="J705" s="13" t="e">
        <f>IF(ISNUMBER(VLOOKUP(Fulltable[[#This Row],[Distance]], Predict[[#All],[Distance (km)]:[Time on current form]], 3, FALSE)), VLOOKUP(Fulltable[[#This Row],[Distance]], Predict[[#All],[Distance (km)]:[Time on current form]], 3, FALSE), NA())</f>
        <v>#N/A</v>
      </c>
    </row>
    <row r="706" spans="1:10" x14ac:dyDescent="0.25">
      <c r="A706" s="1">
        <v>7.04</v>
      </c>
      <c r="B706" s="2">
        <f>Fulltable[[#This Row],[Distance]]^2</f>
        <v>49.561599999999999</v>
      </c>
      <c r="C706">
        <f>Fulltable[[#This Row],[Distance]]^3</f>
        <v>348.91366399999998</v>
      </c>
      <c r="D706">
        <f>Fulltable[[#This Row],[Distance]]^4</f>
        <v>2456.35219456</v>
      </c>
      <c r="E706">
        <f>Fulltable[[#This Row],[Distance]]^5</f>
        <v>17292.719449702399</v>
      </c>
      <c r="F706" s="13" t="e">
        <f>IF(ISNUMBER(VLOOKUP(Fulltable[[#This Row],[Distance]], PBmetric[[Distance (km)]:[PB (hh:mm:ss)]], 6, FALSE)), VLOOKUP(Fulltable[[#This Row],[Distance]], PBmetric[[Distance (km)]:[PB (hh:mm:ss)]], 6, FALSE), NA())</f>
        <v>#N/A</v>
      </c>
      <c r="G706" s="13">
        <f ca="1">$Q$4+$P$4*Fulltable[[#This Row],[Distance]]+$O$4*Fulltable[[#This Row],[D^2]]+$N$4*Fulltable[[#This Row],[D^3]]</f>
        <v>2.1315445461820279E-2</v>
      </c>
      <c r="H706" s="13">
        <f ca="1">Fulltable[[#This Row],[Forecast]]*(1+AVERAGE(cform[faster (-ve) /
slower (+ve)]))</f>
        <v>2.2068345811727591E-2</v>
      </c>
      <c r="I706" s="13" t="e">
        <f>IF(ISNUMBER(VLOOKUP(Fulltable[[#This Row],[Distance]], Predict[[#All],[Distance (km)]:[Time on current form]], 2, FALSE)), VLOOKUP(Fulltable[[#This Row],[Distance]], Predict[[#All],[Distance (km)]:[Time on current form]], 2, FALSE), NA())</f>
        <v>#N/A</v>
      </c>
      <c r="J706" s="13" t="e">
        <f>IF(ISNUMBER(VLOOKUP(Fulltable[[#This Row],[Distance]], Predict[[#All],[Distance (km)]:[Time on current form]], 3, FALSE)), VLOOKUP(Fulltable[[#This Row],[Distance]], Predict[[#All],[Distance (km)]:[Time on current form]], 3, FALSE), NA())</f>
        <v>#N/A</v>
      </c>
    </row>
    <row r="707" spans="1:10" x14ac:dyDescent="0.25">
      <c r="A707" s="1">
        <v>7.05</v>
      </c>
      <c r="B707" s="2">
        <f>Fulltable[[#This Row],[Distance]]^2</f>
        <v>49.702500000000001</v>
      </c>
      <c r="C707">
        <f>Fulltable[[#This Row],[Distance]]^3</f>
        <v>350.402625</v>
      </c>
      <c r="D707">
        <f>Fulltable[[#This Row],[Distance]]^4</f>
        <v>2470.3385062500001</v>
      </c>
      <c r="E707">
        <f>Fulltable[[#This Row],[Distance]]^5</f>
        <v>17415.886469062501</v>
      </c>
      <c r="F707" s="13" t="e">
        <f>IF(ISNUMBER(VLOOKUP(Fulltable[[#This Row],[Distance]], PBmetric[[Distance (km)]:[PB (hh:mm:ss)]], 6, FALSE)), VLOOKUP(Fulltable[[#This Row],[Distance]], PBmetric[[Distance (km)]:[PB (hh:mm:ss)]], 6, FALSE), NA())</f>
        <v>#N/A</v>
      </c>
      <c r="G707" s="13">
        <f ca="1">$Q$4+$P$4*Fulltable[[#This Row],[Distance]]+$O$4*Fulltable[[#This Row],[D^2]]+$N$4*Fulltable[[#This Row],[D^3]]</f>
        <v>2.1347011915311333E-2</v>
      </c>
      <c r="H707" s="13">
        <f ca="1">Fulltable[[#This Row],[Forecast]]*(1+AVERAGE(cform[faster (-ve) /
slower (+ve)]))</f>
        <v>2.2101027249839599E-2</v>
      </c>
      <c r="I707" s="13" t="e">
        <f>IF(ISNUMBER(VLOOKUP(Fulltable[[#This Row],[Distance]], Predict[[#All],[Distance (km)]:[Time on current form]], 2, FALSE)), VLOOKUP(Fulltable[[#This Row],[Distance]], Predict[[#All],[Distance (km)]:[Time on current form]], 2, FALSE), NA())</f>
        <v>#N/A</v>
      </c>
      <c r="J707" s="13" t="e">
        <f>IF(ISNUMBER(VLOOKUP(Fulltable[[#This Row],[Distance]], Predict[[#All],[Distance (km)]:[Time on current form]], 3, FALSE)), VLOOKUP(Fulltable[[#This Row],[Distance]], Predict[[#All],[Distance (km)]:[Time on current form]], 3, FALSE), NA())</f>
        <v>#N/A</v>
      </c>
    </row>
    <row r="708" spans="1:10" x14ac:dyDescent="0.25">
      <c r="A708" s="1">
        <v>7.06</v>
      </c>
      <c r="B708" s="2">
        <f>Fulltable[[#This Row],[Distance]]^2</f>
        <v>49.843599999999995</v>
      </c>
      <c r="C708">
        <f>Fulltable[[#This Row],[Distance]]^3</f>
        <v>351.89581599999997</v>
      </c>
      <c r="D708">
        <f>Fulltable[[#This Row],[Distance]]^4</f>
        <v>2484.3844609599996</v>
      </c>
      <c r="E708">
        <f>Fulltable[[#This Row],[Distance]]^5</f>
        <v>17539.754294377595</v>
      </c>
      <c r="F708" s="13" t="e">
        <f>IF(ISNUMBER(VLOOKUP(Fulltable[[#This Row],[Distance]], PBmetric[[Distance (km)]:[PB (hh:mm:ss)]], 6, FALSE)), VLOOKUP(Fulltable[[#This Row],[Distance]], PBmetric[[Distance (km)]:[PB (hh:mm:ss)]], 6, FALSE), NA())</f>
        <v>#N/A</v>
      </c>
      <c r="G708" s="13">
        <f ca="1">$Q$4+$P$4*Fulltable[[#This Row],[Distance]]+$O$4*Fulltable[[#This Row],[D^2]]+$N$4*Fulltable[[#This Row],[D^3]]</f>
        <v>2.1378582016732064E-2</v>
      </c>
      <c r="H708" s="13">
        <f ca="1">Fulltable[[#This Row],[Forecast]]*(1+AVERAGE(cform[faster (-ve) /
slower (+ve)]))</f>
        <v>2.2133712464732804E-2</v>
      </c>
      <c r="I708" s="13" t="e">
        <f>IF(ISNUMBER(VLOOKUP(Fulltable[[#This Row],[Distance]], Predict[[#All],[Distance (km)]:[Time on current form]], 2, FALSE)), VLOOKUP(Fulltable[[#This Row],[Distance]], Predict[[#All],[Distance (km)]:[Time on current form]], 2, FALSE), NA())</f>
        <v>#N/A</v>
      </c>
      <c r="J708" s="13" t="e">
        <f>IF(ISNUMBER(VLOOKUP(Fulltable[[#This Row],[Distance]], Predict[[#All],[Distance (km)]:[Time on current form]], 3, FALSE)), VLOOKUP(Fulltable[[#This Row],[Distance]], Predict[[#All],[Distance (km)]:[Time on current form]], 3, FALSE), NA())</f>
        <v>#N/A</v>
      </c>
    </row>
    <row r="709" spans="1:10" x14ac:dyDescent="0.25">
      <c r="A709" s="1">
        <v>7.07</v>
      </c>
      <c r="B709" s="2">
        <f>Fulltable[[#This Row],[Distance]]^2</f>
        <v>49.984900000000003</v>
      </c>
      <c r="C709">
        <f>Fulltable[[#This Row],[Distance]]^3</f>
        <v>353.39324300000004</v>
      </c>
      <c r="D709">
        <f>Fulltable[[#This Row],[Distance]]^4</f>
        <v>2498.4902280100005</v>
      </c>
      <c r="E709">
        <f>Fulltable[[#This Row],[Distance]]^5</f>
        <v>17664.325912030705</v>
      </c>
      <c r="F709" s="13" t="e">
        <f>IF(ISNUMBER(VLOOKUP(Fulltable[[#This Row],[Distance]], PBmetric[[Distance (km)]:[PB (hh:mm:ss)]], 6, FALSE)), VLOOKUP(Fulltable[[#This Row],[Distance]], PBmetric[[Distance (km)]:[PB (hh:mm:ss)]], 6, FALSE), NA())</f>
        <v>#N/A</v>
      </c>
      <c r="G709" s="13">
        <f ca="1">$Q$4+$P$4*Fulltable[[#This Row],[Distance]]+$O$4*Fulltable[[#This Row],[D^2]]+$N$4*Fulltable[[#This Row],[D^3]]</f>
        <v>2.1410155766047084E-2</v>
      </c>
      <c r="H709" s="13">
        <f ca="1">Fulltable[[#This Row],[Forecast]]*(1+AVERAGE(cform[faster (-ve) /
slower (+ve)]))</f>
        <v>2.2166401456370569E-2</v>
      </c>
      <c r="I709" s="13" t="e">
        <f>IF(ISNUMBER(VLOOKUP(Fulltable[[#This Row],[Distance]], Predict[[#All],[Distance (km)]:[Time on current form]], 2, FALSE)), VLOOKUP(Fulltable[[#This Row],[Distance]], Predict[[#All],[Distance (km)]:[Time on current form]], 2, FALSE), NA())</f>
        <v>#N/A</v>
      </c>
      <c r="J709" s="13" t="e">
        <f>IF(ISNUMBER(VLOOKUP(Fulltable[[#This Row],[Distance]], Predict[[#All],[Distance (km)]:[Time on current form]], 3, FALSE)), VLOOKUP(Fulltable[[#This Row],[Distance]], Predict[[#All],[Distance (km)]:[Time on current form]], 3, FALSE), NA())</f>
        <v>#N/A</v>
      </c>
    </row>
    <row r="710" spans="1:10" x14ac:dyDescent="0.25">
      <c r="A710" s="1">
        <v>7.08</v>
      </c>
      <c r="B710" s="2">
        <f>Fulltable[[#This Row],[Distance]]^2</f>
        <v>50.126400000000004</v>
      </c>
      <c r="C710">
        <f>Fulltable[[#This Row],[Distance]]^3</f>
        <v>354.89491200000003</v>
      </c>
      <c r="D710">
        <f>Fulltable[[#This Row],[Distance]]^4</f>
        <v>2512.6559769600003</v>
      </c>
      <c r="E710">
        <f>Fulltable[[#This Row],[Distance]]^5</f>
        <v>17789.604316876801</v>
      </c>
      <c r="F710" s="13" t="e">
        <f>IF(ISNUMBER(VLOOKUP(Fulltable[[#This Row],[Distance]], PBmetric[[Distance (km)]:[PB (hh:mm:ss)]], 6, FALSE)), VLOOKUP(Fulltable[[#This Row],[Distance]], PBmetric[[Distance (km)]:[PB (hh:mm:ss)]], 6, FALSE), NA())</f>
        <v>#N/A</v>
      </c>
      <c r="G710" s="13">
        <f ca="1">$Q$4+$P$4*Fulltable[[#This Row],[Distance]]+$O$4*Fulltable[[#This Row],[D^2]]+$N$4*Fulltable[[#This Row],[D^3]]</f>
        <v>2.1441733163220983E-2</v>
      </c>
      <c r="H710" s="13">
        <f ca="1">Fulltable[[#This Row],[Forecast]]*(1+AVERAGE(cform[faster (-ve) /
slower (+ve)]))</f>
        <v>2.2199094224716231E-2</v>
      </c>
      <c r="I710" s="13" t="e">
        <f>IF(ISNUMBER(VLOOKUP(Fulltable[[#This Row],[Distance]], Predict[[#All],[Distance (km)]:[Time on current form]], 2, FALSE)), VLOOKUP(Fulltable[[#This Row],[Distance]], Predict[[#All],[Distance (km)]:[Time on current form]], 2, FALSE), NA())</f>
        <v>#N/A</v>
      </c>
      <c r="J710" s="13" t="e">
        <f>IF(ISNUMBER(VLOOKUP(Fulltable[[#This Row],[Distance]], Predict[[#All],[Distance (km)]:[Time on current form]], 3, FALSE)), VLOOKUP(Fulltable[[#This Row],[Distance]], Predict[[#All],[Distance (km)]:[Time on current form]], 3, FALSE), NA())</f>
        <v>#N/A</v>
      </c>
    </row>
    <row r="711" spans="1:10" x14ac:dyDescent="0.25">
      <c r="A711" s="1">
        <v>7.09</v>
      </c>
      <c r="B711" s="2">
        <f>Fulltable[[#This Row],[Distance]]^2</f>
        <v>50.268099999999997</v>
      </c>
      <c r="C711">
        <f>Fulltable[[#This Row],[Distance]]^3</f>
        <v>356.40082899999999</v>
      </c>
      <c r="D711">
        <f>Fulltable[[#This Row],[Distance]]^4</f>
        <v>2526.8818776099997</v>
      </c>
      <c r="E711">
        <f>Fulltable[[#This Row],[Distance]]^5</f>
        <v>17915.592512254898</v>
      </c>
      <c r="F711" s="13" t="e">
        <f>IF(ISNUMBER(VLOOKUP(Fulltable[[#This Row],[Distance]], PBmetric[[Distance (km)]:[PB (hh:mm:ss)]], 6, FALSE)), VLOOKUP(Fulltable[[#This Row],[Distance]], PBmetric[[Distance (km)]:[PB (hh:mm:ss)]], 6, FALSE), NA())</f>
        <v>#N/A</v>
      </c>
      <c r="G711" s="13">
        <f ca="1">$Q$4+$P$4*Fulltable[[#This Row],[Distance]]+$O$4*Fulltable[[#This Row],[D^2]]+$N$4*Fulltable[[#This Row],[D^3]]</f>
        <v>2.1473314208218353E-2</v>
      </c>
      <c r="H711" s="13">
        <f ca="1">Fulltable[[#This Row],[Forecast]]*(1+AVERAGE(cform[faster (-ve) /
slower (+ve)]))</f>
        <v>2.2231790769733133E-2</v>
      </c>
      <c r="I711" s="13" t="e">
        <f>IF(ISNUMBER(VLOOKUP(Fulltable[[#This Row],[Distance]], Predict[[#All],[Distance (km)]:[Time on current form]], 2, FALSE)), VLOOKUP(Fulltable[[#This Row],[Distance]], Predict[[#All],[Distance (km)]:[Time on current form]], 2, FALSE), NA())</f>
        <v>#N/A</v>
      </c>
      <c r="J711" s="13" t="e">
        <f>IF(ISNUMBER(VLOOKUP(Fulltable[[#This Row],[Distance]], Predict[[#All],[Distance (km)]:[Time on current form]], 3, FALSE)), VLOOKUP(Fulltable[[#This Row],[Distance]], Predict[[#All],[Distance (km)]:[Time on current form]], 3, FALSE), NA())</f>
        <v>#N/A</v>
      </c>
    </row>
    <row r="712" spans="1:10" x14ac:dyDescent="0.25">
      <c r="A712" s="1">
        <v>7.1</v>
      </c>
      <c r="B712" s="2">
        <f>Fulltable[[#This Row],[Distance]]^2</f>
        <v>50.41</v>
      </c>
      <c r="C712">
        <f>Fulltable[[#This Row],[Distance]]^3</f>
        <v>357.91099999999994</v>
      </c>
      <c r="D712">
        <f>Fulltable[[#This Row],[Distance]]^4</f>
        <v>2541.1680999999999</v>
      </c>
      <c r="E712">
        <f>Fulltable[[#This Row],[Distance]]^5</f>
        <v>18042.29351</v>
      </c>
      <c r="F712" s="13" t="e">
        <f>IF(ISNUMBER(VLOOKUP(Fulltable[[#This Row],[Distance]], PBmetric[[Distance (km)]:[PB (hh:mm:ss)]], 6, FALSE)), VLOOKUP(Fulltable[[#This Row],[Distance]], PBmetric[[Distance (km)]:[PB (hh:mm:ss)]], 6, FALSE), NA())</f>
        <v>#N/A</v>
      </c>
      <c r="G712" s="13">
        <f ca="1">$Q$4+$P$4*Fulltable[[#This Row],[Distance]]+$O$4*Fulltable[[#This Row],[D^2]]+$N$4*Fulltable[[#This Row],[D^3]]</f>
        <v>2.1504898901003797E-2</v>
      </c>
      <c r="H712" s="13">
        <f ca="1">Fulltable[[#This Row],[Forecast]]*(1+AVERAGE(cform[faster (-ve) /
slower (+ve)]))</f>
        <v>2.2264491091384623E-2</v>
      </c>
      <c r="I712" s="13" t="e">
        <f>IF(ISNUMBER(VLOOKUP(Fulltable[[#This Row],[Distance]], Predict[[#All],[Distance (km)]:[Time on current form]], 2, FALSE)), VLOOKUP(Fulltable[[#This Row],[Distance]], Predict[[#All],[Distance (km)]:[Time on current form]], 2, FALSE), NA())</f>
        <v>#N/A</v>
      </c>
      <c r="J712" s="13" t="e">
        <f>IF(ISNUMBER(VLOOKUP(Fulltable[[#This Row],[Distance]], Predict[[#All],[Distance (km)]:[Time on current form]], 3, FALSE)), VLOOKUP(Fulltable[[#This Row],[Distance]], Predict[[#All],[Distance (km)]:[Time on current form]], 3, FALSE), NA())</f>
        <v>#N/A</v>
      </c>
    </row>
    <row r="713" spans="1:10" x14ac:dyDescent="0.25">
      <c r="A713" s="1">
        <v>7.11</v>
      </c>
      <c r="B713" s="2">
        <f>Fulltable[[#This Row],[Distance]]^2</f>
        <v>50.552100000000003</v>
      </c>
      <c r="C713">
        <f>Fulltable[[#This Row],[Distance]]^3</f>
        <v>359.42543100000006</v>
      </c>
      <c r="D713">
        <f>Fulltable[[#This Row],[Distance]]^4</f>
        <v>2555.5148144100003</v>
      </c>
      <c r="E713">
        <f>Fulltable[[#This Row],[Distance]]^5</f>
        <v>18169.710330455102</v>
      </c>
      <c r="F713" s="13" t="e">
        <f>IF(ISNUMBER(VLOOKUP(Fulltable[[#This Row],[Distance]], PBmetric[[Distance (km)]:[PB (hh:mm:ss)]], 6, FALSE)), VLOOKUP(Fulltable[[#This Row],[Distance]], PBmetric[[Distance (km)]:[PB (hh:mm:ss)]], 6, FALSE), NA())</f>
        <v>#N/A</v>
      </c>
      <c r="G713" s="13">
        <f ca="1">$Q$4+$P$4*Fulltable[[#This Row],[Distance]]+$O$4*Fulltable[[#This Row],[D^2]]+$N$4*Fulltable[[#This Row],[D^3]]</f>
        <v>2.1536487241541908E-2</v>
      </c>
      <c r="H713" s="13">
        <f ca="1">Fulltable[[#This Row],[Forecast]]*(1+AVERAGE(cform[faster (-ve) /
slower (+ve)]))</f>
        <v>2.229719518963405E-2</v>
      </c>
      <c r="I713" s="13" t="e">
        <f>IF(ISNUMBER(VLOOKUP(Fulltable[[#This Row],[Distance]], Predict[[#All],[Distance (km)]:[Time on current form]], 2, FALSE)), VLOOKUP(Fulltable[[#This Row],[Distance]], Predict[[#All],[Distance (km)]:[Time on current form]], 2, FALSE), NA())</f>
        <v>#N/A</v>
      </c>
      <c r="J713" s="13" t="e">
        <f>IF(ISNUMBER(VLOOKUP(Fulltable[[#This Row],[Distance]], Predict[[#All],[Distance (km)]:[Time on current form]], 3, FALSE)), VLOOKUP(Fulltable[[#This Row],[Distance]], Predict[[#All],[Distance (km)]:[Time on current form]], 3, FALSE), NA())</f>
        <v>#N/A</v>
      </c>
    </row>
    <row r="714" spans="1:10" x14ac:dyDescent="0.25">
      <c r="A714" s="1">
        <v>7.12</v>
      </c>
      <c r="B714" s="2">
        <f>Fulltable[[#This Row],[Distance]]^2</f>
        <v>50.694400000000002</v>
      </c>
      <c r="C714">
        <f>Fulltable[[#This Row],[Distance]]^3</f>
        <v>360.94412800000003</v>
      </c>
      <c r="D714">
        <f>Fulltable[[#This Row],[Distance]]^4</f>
        <v>2569.9221913600004</v>
      </c>
      <c r="E714">
        <f>Fulltable[[#This Row],[Distance]]^5</f>
        <v>18297.846002483202</v>
      </c>
      <c r="F714" s="13" t="e">
        <f>IF(ISNUMBER(VLOOKUP(Fulltable[[#This Row],[Distance]], PBmetric[[Distance (km)]:[PB (hh:mm:ss)]], 6, FALSE)), VLOOKUP(Fulltable[[#This Row],[Distance]], PBmetric[[Distance (km)]:[PB (hh:mm:ss)]], 6, FALSE), NA())</f>
        <v>#N/A</v>
      </c>
      <c r="G714" s="13">
        <f ca="1">$Q$4+$P$4*Fulltable[[#This Row],[Distance]]+$O$4*Fulltable[[#This Row],[D^2]]+$N$4*Fulltable[[#This Row],[D^3]]</f>
        <v>2.1568079229797286E-2</v>
      </c>
      <c r="H714" s="13">
        <f ca="1">Fulltable[[#This Row],[Forecast]]*(1+AVERAGE(cform[faster (-ve) /
slower (+ve)]))</f>
        <v>2.2329903064444757E-2</v>
      </c>
      <c r="I714" s="13" t="e">
        <f>IF(ISNUMBER(VLOOKUP(Fulltable[[#This Row],[Distance]], Predict[[#All],[Distance (km)]:[Time on current form]], 2, FALSE)), VLOOKUP(Fulltable[[#This Row],[Distance]], Predict[[#All],[Distance (km)]:[Time on current form]], 2, FALSE), NA())</f>
        <v>#N/A</v>
      </c>
      <c r="J714" s="13" t="e">
        <f>IF(ISNUMBER(VLOOKUP(Fulltable[[#This Row],[Distance]], Predict[[#All],[Distance (km)]:[Time on current form]], 3, FALSE)), VLOOKUP(Fulltable[[#This Row],[Distance]], Predict[[#All],[Distance (km)]:[Time on current form]], 3, FALSE), NA())</f>
        <v>#N/A</v>
      </c>
    </row>
    <row r="715" spans="1:10" x14ac:dyDescent="0.25">
      <c r="A715" s="1">
        <v>7.13</v>
      </c>
      <c r="B715" s="2">
        <f>Fulltable[[#This Row],[Distance]]^2</f>
        <v>50.8369</v>
      </c>
      <c r="C715">
        <f>Fulltable[[#This Row],[Distance]]^3</f>
        <v>362.46709699999997</v>
      </c>
      <c r="D715">
        <f>Fulltable[[#This Row],[Distance]]^4</f>
        <v>2584.39040161</v>
      </c>
      <c r="E715">
        <f>Fulltable[[#This Row],[Distance]]^5</f>
        <v>18426.703563479299</v>
      </c>
      <c r="F715" s="13" t="e">
        <f>IF(ISNUMBER(VLOOKUP(Fulltable[[#This Row],[Distance]], PBmetric[[Distance (km)]:[PB (hh:mm:ss)]], 6, FALSE)), VLOOKUP(Fulltable[[#This Row],[Distance]], PBmetric[[Distance (km)]:[PB (hh:mm:ss)]], 6, FALSE), NA())</f>
        <v>#N/A</v>
      </c>
      <c r="G715" s="13">
        <f ca="1">$Q$4+$P$4*Fulltable[[#This Row],[Distance]]+$O$4*Fulltable[[#This Row],[D^2]]+$N$4*Fulltable[[#This Row],[D^3]]</f>
        <v>2.1599674865734528E-2</v>
      </c>
      <c r="H715" s="13">
        <f ca="1">Fulltable[[#This Row],[Forecast]]*(1+AVERAGE(cform[faster (-ve) /
slower (+ve)]))</f>
        <v>2.2362614715780098E-2</v>
      </c>
      <c r="I715" s="13" t="e">
        <f>IF(ISNUMBER(VLOOKUP(Fulltable[[#This Row],[Distance]], Predict[[#All],[Distance (km)]:[Time on current form]], 2, FALSE)), VLOOKUP(Fulltable[[#This Row],[Distance]], Predict[[#All],[Distance (km)]:[Time on current form]], 2, FALSE), NA())</f>
        <v>#N/A</v>
      </c>
      <c r="J715" s="13" t="e">
        <f>IF(ISNUMBER(VLOOKUP(Fulltable[[#This Row],[Distance]], Predict[[#All],[Distance (km)]:[Time on current form]], 3, FALSE)), VLOOKUP(Fulltable[[#This Row],[Distance]], Predict[[#All],[Distance (km)]:[Time on current form]], 3, FALSE), NA())</f>
        <v>#N/A</v>
      </c>
    </row>
    <row r="716" spans="1:10" x14ac:dyDescent="0.25">
      <c r="A716" s="1">
        <v>7.14</v>
      </c>
      <c r="B716" s="2">
        <f>Fulltable[[#This Row],[Distance]]^2</f>
        <v>50.979599999999998</v>
      </c>
      <c r="C716">
        <f>Fulltable[[#This Row],[Distance]]^3</f>
        <v>363.99434399999996</v>
      </c>
      <c r="D716">
        <f>Fulltable[[#This Row],[Distance]]^4</f>
        <v>2598.9196161599998</v>
      </c>
      <c r="E716">
        <f>Fulltable[[#This Row],[Distance]]^5</f>
        <v>18556.286059382397</v>
      </c>
      <c r="F716" s="13" t="e">
        <f>IF(ISNUMBER(VLOOKUP(Fulltable[[#This Row],[Distance]], PBmetric[[Distance (km)]:[PB (hh:mm:ss)]], 6, FALSE)), VLOOKUP(Fulltable[[#This Row],[Distance]], PBmetric[[Distance (km)]:[PB (hh:mm:ss)]], 6, FALSE), NA())</f>
        <v>#N/A</v>
      </c>
      <c r="G716" s="13">
        <f ca="1">$Q$4+$P$4*Fulltable[[#This Row],[Distance]]+$O$4*Fulltable[[#This Row],[D^2]]+$N$4*Fulltable[[#This Row],[D^3]]</f>
        <v>2.1631274149318227E-2</v>
      </c>
      <c r="H716" s="13">
        <f ca="1">Fulltable[[#This Row],[Forecast]]*(1+AVERAGE(cform[faster (-ve) /
slower (+ve)]))</f>
        <v>2.2395330143603408E-2</v>
      </c>
      <c r="I716" s="13" t="e">
        <f>IF(ISNUMBER(VLOOKUP(Fulltable[[#This Row],[Distance]], Predict[[#All],[Distance (km)]:[Time on current form]], 2, FALSE)), VLOOKUP(Fulltable[[#This Row],[Distance]], Predict[[#All],[Distance (km)]:[Time on current form]], 2, FALSE), NA())</f>
        <v>#N/A</v>
      </c>
      <c r="J716" s="13" t="e">
        <f>IF(ISNUMBER(VLOOKUP(Fulltable[[#This Row],[Distance]], Predict[[#All],[Distance (km)]:[Time on current form]], 3, FALSE)), VLOOKUP(Fulltable[[#This Row],[Distance]], Predict[[#All],[Distance (km)]:[Time on current form]], 3, FALSE), NA())</f>
        <v>#N/A</v>
      </c>
    </row>
    <row r="717" spans="1:10" x14ac:dyDescent="0.25">
      <c r="A717" s="1">
        <v>7.15</v>
      </c>
      <c r="B717" s="2">
        <f>Fulltable[[#This Row],[Distance]]^2</f>
        <v>51.122500000000002</v>
      </c>
      <c r="C717">
        <f>Fulltable[[#This Row],[Distance]]^3</f>
        <v>365.52587500000004</v>
      </c>
      <c r="D717">
        <f>Fulltable[[#This Row],[Distance]]^4</f>
        <v>2613.5100062500001</v>
      </c>
      <c r="E717">
        <f>Fulltable[[#This Row],[Distance]]^5</f>
        <v>18686.596544687502</v>
      </c>
      <c r="F717" s="13" t="e">
        <f>IF(ISNUMBER(VLOOKUP(Fulltable[[#This Row],[Distance]], PBmetric[[Distance (km)]:[PB (hh:mm:ss)]], 6, FALSE)), VLOOKUP(Fulltable[[#This Row],[Distance]], PBmetric[[Distance (km)]:[PB (hh:mm:ss)]], 6, FALSE), NA())</f>
        <v>#N/A</v>
      </c>
      <c r="G717" s="13">
        <f ca="1">$Q$4+$P$4*Fulltable[[#This Row],[Distance]]+$O$4*Fulltable[[#This Row],[D^2]]+$N$4*Fulltable[[#This Row],[D^3]]</f>
        <v>2.1662877080512979E-2</v>
      </c>
      <c r="H717" s="13">
        <f ca="1">Fulltable[[#This Row],[Forecast]]*(1+AVERAGE(cform[faster (-ve) /
slower (+ve)]))</f>
        <v>2.2428049347878037E-2</v>
      </c>
      <c r="I717" s="13" t="e">
        <f>IF(ISNUMBER(VLOOKUP(Fulltable[[#This Row],[Distance]], Predict[[#All],[Distance (km)]:[Time on current form]], 2, FALSE)), VLOOKUP(Fulltable[[#This Row],[Distance]], Predict[[#All],[Distance (km)]:[Time on current form]], 2, FALSE), NA())</f>
        <v>#N/A</v>
      </c>
      <c r="J717" s="13" t="e">
        <f>IF(ISNUMBER(VLOOKUP(Fulltable[[#This Row],[Distance]], Predict[[#All],[Distance (km)]:[Time on current form]], 3, FALSE)), VLOOKUP(Fulltable[[#This Row],[Distance]], Predict[[#All],[Distance (km)]:[Time on current form]], 3, FALSE), NA())</f>
        <v>#N/A</v>
      </c>
    </row>
    <row r="718" spans="1:10" x14ac:dyDescent="0.25">
      <c r="A718" s="1">
        <v>7.16</v>
      </c>
      <c r="B718" s="2">
        <f>Fulltable[[#This Row],[Distance]]^2</f>
        <v>51.265599999999999</v>
      </c>
      <c r="C718">
        <f>Fulltable[[#This Row],[Distance]]^3</f>
        <v>367.06169599999998</v>
      </c>
      <c r="D718">
        <f>Fulltable[[#This Row],[Distance]]^4</f>
        <v>2628.1617433599999</v>
      </c>
      <c r="E718">
        <f>Fulltable[[#This Row],[Distance]]^5</f>
        <v>18817.638082457601</v>
      </c>
      <c r="F718" s="13" t="e">
        <f>IF(ISNUMBER(VLOOKUP(Fulltable[[#This Row],[Distance]], PBmetric[[Distance (km)]:[PB (hh:mm:ss)]], 6, FALSE)), VLOOKUP(Fulltable[[#This Row],[Distance]], PBmetric[[Distance (km)]:[PB (hh:mm:ss)]], 6, FALSE), NA())</f>
        <v>#N/A</v>
      </c>
      <c r="G718" s="13">
        <f ca="1">$Q$4+$P$4*Fulltable[[#This Row],[Distance]]+$O$4*Fulltable[[#This Row],[D^2]]+$N$4*Fulltable[[#This Row],[D^3]]</f>
        <v>2.1694483659283385E-2</v>
      </c>
      <c r="H718" s="13">
        <f ca="1">Fulltable[[#This Row],[Forecast]]*(1+AVERAGE(cform[faster (-ve) /
slower (+ve)]))</f>
        <v>2.2460772328567337E-2</v>
      </c>
      <c r="I718" s="13" t="e">
        <f>IF(ISNUMBER(VLOOKUP(Fulltable[[#This Row],[Distance]], Predict[[#All],[Distance (km)]:[Time on current form]], 2, FALSE)), VLOOKUP(Fulltable[[#This Row],[Distance]], Predict[[#All],[Distance (km)]:[Time on current form]], 2, FALSE), NA())</f>
        <v>#N/A</v>
      </c>
      <c r="J718" s="13" t="e">
        <f>IF(ISNUMBER(VLOOKUP(Fulltable[[#This Row],[Distance]], Predict[[#All],[Distance (km)]:[Time on current form]], 3, FALSE)), VLOOKUP(Fulltable[[#This Row],[Distance]], Predict[[#All],[Distance (km)]:[Time on current form]], 3, FALSE), NA())</f>
        <v>#N/A</v>
      </c>
    </row>
    <row r="719" spans="1:10" x14ac:dyDescent="0.25">
      <c r="A719" s="1">
        <v>7.17</v>
      </c>
      <c r="B719" s="2">
        <f>Fulltable[[#This Row],[Distance]]^2</f>
        <v>51.408899999999996</v>
      </c>
      <c r="C719">
        <f>Fulltable[[#This Row],[Distance]]^3</f>
        <v>368.60181299999999</v>
      </c>
      <c r="D719">
        <f>Fulltable[[#This Row],[Distance]]^4</f>
        <v>2642.8749992099997</v>
      </c>
      <c r="E719">
        <f>Fulltable[[#This Row],[Distance]]^5</f>
        <v>18949.413744335699</v>
      </c>
      <c r="F719" s="13" t="e">
        <f>IF(ISNUMBER(VLOOKUP(Fulltable[[#This Row],[Distance]], PBmetric[[Distance (km)]:[PB (hh:mm:ss)]], 6, FALSE)), VLOOKUP(Fulltable[[#This Row],[Distance]], PBmetric[[Distance (km)]:[PB (hh:mm:ss)]], 6, FALSE), NA())</f>
        <v>#N/A</v>
      </c>
      <c r="G719" s="13">
        <f ca="1">$Q$4+$P$4*Fulltable[[#This Row],[Distance]]+$O$4*Fulltable[[#This Row],[D^2]]+$N$4*Fulltable[[#This Row],[D^3]]</f>
        <v>2.1726093885594037E-2</v>
      </c>
      <c r="H719" s="13">
        <f ca="1">Fulltable[[#This Row],[Forecast]]*(1+AVERAGE(cform[faster (-ve) /
slower (+ve)]))</f>
        <v>2.2493499085634645E-2</v>
      </c>
      <c r="I719" s="13" t="e">
        <f>IF(ISNUMBER(VLOOKUP(Fulltable[[#This Row],[Distance]], Predict[[#All],[Distance (km)]:[Time on current form]], 2, FALSE)), VLOOKUP(Fulltable[[#This Row],[Distance]], Predict[[#All],[Distance (km)]:[Time on current form]], 2, FALSE), NA())</f>
        <v>#N/A</v>
      </c>
      <c r="J719" s="13" t="e">
        <f>IF(ISNUMBER(VLOOKUP(Fulltable[[#This Row],[Distance]], Predict[[#All],[Distance (km)]:[Time on current form]], 3, FALSE)), VLOOKUP(Fulltable[[#This Row],[Distance]], Predict[[#All],[Distance (km)]:[Time on current form]], 3, FALSE), NA())</f>
        <v>#N/A</v>
      </c>
    </row>
    <row r="720" spans="1:10" x14ac:dyDescent="0.25">
      <c r="A720" s="1">
        <v>7.18</v>
      </c>
      <c r="B720" s="2">
        <f>Fulltable[[#This Row],[Distance]]^2</f>
        <v>51.552399999999999</v>
      </c>
      <c r="C720">
        <f>Fulltable[[#This Row],[Distance]]^3</f>
        <v>370.146232</v>
      </c>
      <c r="D720">
        <f>Fulltable[[#This Row],[Distance]]^4</f>
        <v>2657.6499457599998</v>
      </c>
      <c r="E720">
        <f>Fulltable[[#This Row],[Distance]]^5</f>
        <v>19081.926610556799</v>
      </c>
      <c r="F720" s="13" t="e">
        <f>IF(ISNUMBER(VLOOKUP(Fulltable[[#This Row],[Distance]], PBmetric[[Distance (km)]:[PB (hh:mm:ss)]], 6, FALSE)), VLOOKUP(Fulltable[[#This Row],[Distance]], PBmetric[[Distance (km)]:[PB (hh:mm:ss)]], 6, FALSE), NA())</f>
        <v>#N/A</v>
      </c>
      <c r="G720" s="13">
        <f ca="1">$Q$4+$P$4*Fulltable[[#This Row],[Distance]]+$O$4*Fulltable[[#This Row],[D^2]]+$N$4*Fulltable[[#This Row],[D^3]]</f>
        <v>2.175770775940954E-2</v>
      </c>
      <c r="H720" s="13">
        <f ca="1">Fulltable[[#This Row],[Forecast]]*(1+AVERAGE(cform[faster (-ve) /
slower (+ve)]))</f>
        <v>2.2526229619043315E-2</v>
      </c>
      <c r="I720" s="13" t="e">
        <f>IF(ISNUMBER(VLOOKUP(Fulltable[[#This Row],[Distance]], Predict[[#All],[Distance (km)]:[Time on current form]], 2, FALSE)), VLOOKUP(Fulltable[[#This Row],[Distance]], Predict[[#All],[Distance (km)]:[Time on current form]], 2, FALSE), NA())</f>
        <v>#N/A</v>
      </c>
      <c r="J720" s="13" t="e">
        <f>IF(ISNUMBER(VLOOKUP(Fulltable[[#This Row],[Distance]], Predict[[#All],[Distance (km)]:[Time on current form]], 3, FALSE)), VLOOKUP(Fulltable[[#This Row],[Distance]], Predict[[#All],[Distance (km)]:[Time on current form]], 3, FALSE), NA())</f>
        <v>#N/A</v>
      </c>
    </row>
    <row r="721" spans="1:10" x14ac:dyDescent="0.25">
      <c r="A721" s="1">
        <v>7.19</v>
      </c>
      <c r="B721" s="2">
        <f>Fulltable[[#This Row],[Distance]]^2</f>
        <v>51.696100000000008</v>
      </c>
      <c r="C721">
        <f>Fulltable[[#This Row],[Distance]]^3</f>
        <v>371.6949590000001</v>
      </c>
      <c r="D721">
        <f>Fulltable[[#This Row],[Distance]]^4</f>
        <v>2672.4867552100009</v>
      </c>
      <c r="E721">
        <f>Fulltable[[#This Row],[Distance]]^5</f>
        <v>19215.179769959908</v>
      </c>
      <c r="F721" s="13" t="e">
        <f>IF(ISNUMBER(VLOOKUP(Fulltable[[#This Row],[Distance]], PBmetric[[Distance (km)]:[PB (hh:mm:ss)]], 6, FALSE)), VLOOKUP(Fulltable[[#This Row],[Distance]], PBmetric[[Distance (km)]:[PB (hh:mm:ss)]], 6, FALSE), NA())</f>
        <v>#N/A</v>
      </c>
      <c r="G721" s="13">
        <f ca="1">$Q$4+$P$4*Fulltable[[#This Row],[Distance]]+$O$4*Fulltable[[#This Row],[D^2]]+$N$4*Fulltable[[#This Row],[D^3]]</f>
        <v>2.1789325280694483E-2</v>
      </c>
      <c r="H721" s="13">
        <f ca="1">Fulltable[[#This Row],[Forecast]]*(1+AVERAGE(cform[faster (-ve) /
slower (+ve)]))</f>
        <v>2.2558963928756691E-2</v>
      </c>
      <c r="I721" s="13" t="e">
        <f>IF(ISNUMBER(VLOOKUP(Fulltable[[#This Row],[Distance]], Predict[[#All],[Distance (km)]:[Time on current form]], 2, FALSE)), VLOOKUP(Fulltable[[#This Row],[Distance]], Predict[[#All],[Distance (km)]:[Time on current form]], 2, FALSE), NA())</f>
        <v>#N/A</v>
      </c>
      <c r="J721" s="13" t="e">
        <f>IF(ISNUMBER(VLOOKUP(Fulltable[[#This Row],[Distance]], Predict[[#All],[Distance (km)]:[Time on current form]], 3, FALSE)), VLOOKUP(Fulltable[[#This Row],[Distance]], Predict[[#All],[Distance (km)]:[Time on current form]], 3, FALSE), NA())</f>
        <v>#N/A</v>
      </c>
    </row>
    <row r="722" spans="1:10" x14ac:dyDescent="0.25">
      <c r="A722" s="1">
        <v>7.2</v>
      </c>
      <c r="B722" s="2">
        <f>Fulltable[[#This Row],[Distance]]^2</f>
        <v>51.84</v>
      </c>
      <c r="C722">
        <f>Fulltable[[#This Row],[Distance]]^3</f>
        <v>373.24800000000005</v>
      </c>
      <c r="D722">
        <f>Fulltable[[#This Row],[Distance]]^4</f>
        <v>2687.3856000000005</v>
      </c>
      <c r="E722">
        <f>Fulltable[[#This Row],[Distance]]^5</f>
        <v>19349.176320000006</v>
      </c>
      <c r="F722" s="13" t="e">
        <f>IF(ISNUMBER(VLOOKUP(Fulltable[[#This Row],[Distance]], PBmetric[[Distance (km)]:[PB (hh:mm:ss)]], 6, FALSE)), VLOOKUP(Fulltable[[#This Row],[Distance]], PBmetric[[Distance (km)]:[PB (hh:mm:ss)]], 6, FALSE), NA())</f>
        <v>#N/A</v>
      </c>
      <c r="G722" s="13">
        <f ca="1">$Q$4+$P$4*Fulltable[[#This Row],[Distance]]+$O$4*Fulltable[[#This Row],[D^2]]+$N$4*Fulltable[[#This Row],[D^3]]</f>
        <v>2.1820946449413462E-2</v>
      </c>
      <c r="H722" s="13">
        <f ca="1">Fulltable[[#This Row],[Forecast]]*(1+AVERAGE(cform[faster (-ve) /
slower (+ve)]))</f>
        <v>2.2591702014738115E-2</v>
      </c>
      <c r="I722" s="13" t="e">
        <f>IF(ISNUMBER(VLOOKUP(Fulltable[[#This Row],[Distance]], Predict[[#All],[Distance (km)]:[Time on current form]], 2, FALSE)), VLOOKUP(Fulltable[[#This Row],[Distance]], Predict[[#All],[Distance (km)]:[Time on current form]], 2, FALSE), NA())</f>
        <v>#N/A</v>
      </c>
      <c r="J722" s="13" t="e">
        <f>IF(ISNUMBER(VLOOKUP(Fulltable[[#This Row],[Distance]], Predict[[#All],[Distance (km)]:[Time on current form]], 3, FALSE)), VLOOKUP(Fulltable[[#This Row],[Distance]], Predict[[#All],[Distance (km)]:[Time on current form]], 3, FALSE), NA())</f>
        <v>#N/A</v>
      </c>
    </row>
    <row r="723" spans="1:10" x14ac:dyDescent="0.25">
      <c r="A723" s="1">
        <v>7.21</v>
      </c>
      <c r="B723" s="2">
        <f>Fulltable[[#This Row],[Distance]]^2</f>
        <v>51.984099999999998</v>
      </c>
      <c r="C723">
        <f>Fulltable[[#This Row],[Distance]]^3</f>
        <v>374.805361</v>
      </c>
      <c r="D723">
        <f>Fulltable[[#This Row],[Distance]]^4</f>
        <v>2702.3466528099998</v>
      </c>
      <c r="E723">
        <f>Fulltable[[#This Row],[Distance]]^5</f>
        <v>19483.919366760099</v>
      </c>
      <c r="F723" s="13" t="e">
        <f>IF(ISNUMBER(VLOOKUP(Fulltable[[#This Row],[Distance]], PBmetric[[Distance (km)]:[PB (hh:mm:ss)]], 6, FALSE)), VLOOKUP(Fulltable[[#This Row],[Distance]], PBmetric[[Distance (km)]:[PB (hh:mm:ss)]], 6, FALSE), NA())</f>
        <v>#N/A</v>
      </c>
      <c r="G723" s="13">
        <f ca="1">$Q$4+$P$4*Fulltable[[#This Row],[Distance]]+$O$4*Fulltable[[#This Row],[D^2]]+$N$4*Fulltable[[#This Row],[D^3]]</f>
        <v>2.1852571265531074E-2</v>
      </c>
      <c r="H723" s="13">
        <f ca="1">Fulltable[[#This Row],[Forecast]]*(1+AVERAGE(cform[faster (-ve) /
slower (+ve)]))</f>
        <v>2.2624443876950933E-2</v>
      </c>
      <c r="I723" s="13" t="e">
        <f>IF(ISNUMBER(VLOOKUP(Fulltable[[#This Row],[Distance]], Predict[[#All],[Distance (km)]:[Time on current form]], 2, FALSE)), VLOOKUP(Fulltable[[#This Row],[Distance]], Predict[[#All],[Distance (km)]:[Time on current form]], 2, FALSE), NA())</f>
        <v>#N/A</v>
      </c>
      <c r="J723" s="13" t="e">
        <f>IF(ISNUMBER(VLOOKUP(Fulltable[[#This Row],[Distance]], Predict[[#All],[Distance (km)]:[Time on current form]], 3, FALSE)), VLOOKUP(Fulltable[[#This Row],[Distance]], Predict[[#All],[Distance (km)]:[Time on current form]], 3, FALSE), NA())</f>
        <v>#N/A</v>
      </c>
    </row>
    <row r="724" spans="1:10" x14ac:dyDescent="0.25">
      <c r="A724" s="1">
        <v>7.22</v>
      </c>
      <c r="B724" s="2">
        <f>Fulltable[[#This Row],[Distance]]^2</f>
        <v>52.128399999999999</v>
      </c>
      <c r="C724">
        <f>Fulltable[[#This Row],[Distance]]^3</f>
        <v>376.36704799999995</v>
      </c>
      <c r="D724">
        <f>Fulltable[[#This Row],[Distance]]^4</f>
        <v>2717.3700865599999</v>
      </c>
      <c r="E724">
        <f>Fulltable[[#This Row],[Distance]]^5</f>
        <v>19619.4120249632</v>
      </c>
      <c r="F724" s="13" t="e">
        <f>IF(ISNUMBER(VLOOKUP(Fulltable[[#This Row],[Distance]], PBmetric[[Distance (km)]:[PB (hh:mm:ss)]], 6, FALSE)), VLOOKUP(Fulltable[[#This Row],[Distance]], PBmetric[[Distance (km)]:[PB (hh:mm:ss)]], 6, FALSE), NA())</f>
        <v>#N/A</v>
      </c>
      <c r="G724" s="13">
        <f ca="1">$Q$4+$P$4*Fulltable[[#This Row],[Distance]]+$O$4*Fulltable[[#This Row],[D^2]]+$N$4*Fulltable[[#This Row],[D^3]]</f>
        <v>2.1884199729011924E-2</v>
      </c>
      <c r="H724" s="13">
        <f ca="1">Fulltable[[#This Row],[Forecast]]*(1+AVERAGE(cform[faster (-ve) /
slower (+ve)]))</f>
        <v>2.26571895153585E-2</v>
      </c>
      <c r="I724" s="13" t="e">
        <f>IF(ISNUMBER(VLOOKUP(Fulltable[[#This Row],[Distance]], Predict[[#All],[Distance (km)]:[Time on current form]], 2, FALSE)), VLOOKUP(Fulltable[[#This Row],[Distance]], Predict[[#All],[Distance (km)]:[Time on current form]], 2, FALSE), NA())</f>
        <v>#N/A</v>
      </c>
      <c r="J724" s="13" t="e">
        <f>IF(ISNUMBER(VLOOKUP(Fulltable[[#This Row],[Distance]], Predict[[#All],[Distance (km)]:[Time on current form]], 3, FALSE)), VLOOKUP(Fulltable[[#This Row],[Distance]], Predict[[#All],[Distance (km)]:[Time on current form]], 3, FALSE), NA())</f>
        <v>#N/A</v>
      </c>
    </row>
    <row r="725" spans="1:10" x14ac:dyDescent="0.25">
      <c r="A725" s="1">
        <v>7.23</v>
      </c>
      <c r="B725" s="2">
        <f>Fulltable[[#This Row],[Distance]]^2</f>
        <v>52.272900000000007</v>
      </c>
      <c r="C725">
        <f>Fulltable[[#This Row],[Distance]]^3</f>
        <v>377.93306700000005</v>
      </c>
      <c r="D725">
        <f>Fulltable[[#This Row],[Distance]]^4</f>
        <v>2732.4560744100008</v>
      </c>
      <c r="E725">
        <f>Fulltable[[#This Row],[Distance]]^5</f>
        <v>19755.657417984308</v>
      </c>
      <c r="F725" s="13" t="e">
        <f>IF(ISNUMBER(VLOOKUP(Fulltable[[#This Row],[Distance]], PBmetric[[Distance (km)]:[PB (hh:mm:ss)]], 6, FALSE)), VLOOKUP(Fulltable[[#This Row],[Distance]], PBmetric[[Distance (km)]:[PB (hh:mm:ss)]], 6, FALSE), NA())</f>
        <v>#N/A</v>
      </c>
      <c r="G725" s="13">
        <f ca="1">$Q$4+$P$4*Fulltable[[#This Row],[Distance]]+$O$4*Fulltable[[#This Row],[D^2]]+$N$4*Fulltable[[#This Row],[D^3]]</f>
        <v>2.1915831839820602E-2</v>
      </c>
      <c r="H725" s="13">
        <f ca="1">Fulltable[[#This Row],[Forecast]]*(1+AVERAGE(cform[faster (-ve) /
slower (+ve)]))</f>
        <v>2.2689938929924158E-2</v>
      </c>
      <c r="I725" s="13" t="e">
        <f>IF(ISNUMBER(VLOOKUP(Fulltable[[#This Row],[Distance]], Predict[[#All],[Distance (km)]:[Time on current form]], 2, FALSE)), VLOOKUP(Fulltable[[#This Row],[Distance]], Predict[[#All],[Distance (km)]:[Time on current form]], 2, FALSE), NA())</f>
        <v>#N/A</v>
      </c>
      <c r="J725" s="13" t="e">
        <f>IF(ISNUMBER(VLOOKUP(Fulltable[[#This Row],[Distance]], Predict[[#All],[Distance (km)]:[Time on current form]], 3, FALSE)), VLOOKUP(Fulltable[[#This Row],[Distance]], Predict[[#All],[Distance (km)]:[Time on current form]], 3, FALSE), NA())</f>
        <v>#N/A</v>
      </c>
    </row>
    <row r="726" spans="1:10" x14ac:dyDescent="0.25">
      <c r="A726" s="1">
        <v>7.24</v>
      </c>
      <c r="B726" s="2">
        <f>Fulltable[[#This Row],[Distance]]^2</f>
        <v>52.4176</v>
      </c>
      <c r="C726">
        <f>Fulltable[[#This Row],[Distance]]^3</f>
        <v>379.503424</v>
      </c>
      <c r="D726">
        <f>Fulltable[[#This Row],[Distance]]^4</f>
        <v>2747.6047897600001</v>
      </c>
      <c r="E726">
        <f>Fulltable[[#This Row],[Distance]]^5</f>
        <v>19892.658677862401</v>
      </c>
      <c r="F726" s="13" t="e">
        <f>IF(ISNUMBER(VLOOKUP(Fulltable[[#This Row],[Distance]], PBmetric[[Distance (km)]:[PB (hh:mm:ss)]], 6, FALSE)), VLOOKUP(Fulltable[[#This Row],[Distance]], PBmetric[[Distance (km)]:[PB (hh:mm:ss)]], 6, FALSE), NA())</f>
        <v>#N/A</v>
      </c>
      <c r="G726" s="13">
        <f ca="1">$Q$4+$P$4*Fulltable[[#This Row],[Distance]]+$O$4*Fulltable[[#This Row],[D^2]]+$N$4*Fulltable[[#This Row],[D^3]]</f>
        <v>2.1947467597921703E-2</v>
      </c>
      <c r="H726" s="13">
        <f ca="1">Fulltable[[#This Row],[Forecast]]*(1+AVERAGE(cform[faster (-ve) /
slower (+ve)]))</f>
        <v>2.2722692120611246E-2</v>
      </c>
      <c r="I726" s="13" t="e">
        <f>IF(ISNUMBER(VLOOKUP(Fulltable[[#This Row],[Distance]], Predict[[#All],[Distance (km)]:[Time on current form]], 2, FALSE)), VLOOKUP(Fulltable[[#This Row],[Distance]], Predict[[#All],[Distance (km)]:[Time on current form]], 2, FALSE), NA())</f>
        <v>#N/A</v>
      </c>
      <c r="J726" s="13" t="e">
        <f>IF(ISNUMBER(VLOOKUP(Fulltable[[#This Row],[Distance]], Predict[[#All],[Distance (km)]:[Time on current form]], 3, FALSE)), VLOOKUP(Fulltable[[#This Row],[Distance]], Predict[[#All],[Distance (km)]:[Time on current form]], 3, FALSE), NA())</f>
        <v>#N/A</v>
      </c>
    </row>
    <row r="727" spans="1:10" x14ac:dyDescent="0.25">
      <c r="A727" s="1">
        <v>7.25</v>
      </c>
      <c r="B727" s="2">
        <f>Fulltable[[#This Row],[Distance]]^2</f>
        <v>52.5625</v>
      </c>
      <c r="C727">
        <f>Fulltable[[#This Row],[Distance]]^3</f>
        <v>381.078125</v>
      </c>
      <c r="D727">
        <f>Fulltable[[#This Row],[Distance]]^4</f>
        <v>2762.81640625</v>
      </c>
      <c r="E727">
        <f>Fulltable[[#This Row],[Distance]]^5</f>
        <v>20030.4189453125</v>
      </c>
      <c r="F727" s="13" t="e">
        <f>IF(ISNUMBER(VLOOKUP(Fulltable[[#This Row],[Distance]], PBmetric[[Distance (km)]:[PB (hh:mm:ss)]], 6, FALSE)), VLOOKUP(Fulltable[[#This Row],[Distance]], PBmetric[[Distance (km)]:[PB (hh:mm:ss)]], 6, FALSE), NA())</f>
        <v>#N/A</v>
      </c>
      <c r="G727" s="13">
        <f ca="1">$Q$4+$P$4*Fulltable[[#This Row],[Distance]]+$O$4*Fulltable[[#This Row],[D^2]]+$N$4*Fulltable[[#This Row],[D^3]]</f>
        <v>2.1979107003279826E-2</v>
      </c>
      <c r="H727" s="13">
        <f ca="1">Fulltable[[#This Row],[Forecast]]*(1+AVERAGE(cform[faster (-ve) /
slower (+ve)]))</f>
        <v>2.2755449087383119E-2</v>
      </c>
      <c r="I727" s="13" t="e">
        <f>IF(ISNUMBER(VLOOKUP(Fulltable[[#This Row],[Distance]], Predict[[#All],[Distance (km)]:[Time on current form]], 2, FALSE)), VLOOKUP(Fulltable[[#This Row],[Distance]], Predict[[#All],[Distance (km)]:[Time on current form]], 2, FALSE), NA())</f>
        <v>#N/A</v>
      </c>
      <c r="J727" s="13" t="e">
        <f>IF(ISNUMBER(VLOOKUP(Fulltable[[#This Row],[Distance]], Predict[[#All],[Distance (km)]:[Time on current form]], 3, FALSE)), VLOOKUP(Fulltable[[#This Row],[Distance]], Predict[[#All],[Distance (km)]:[Time on current form]], 3, FALSE), NA())</f>
        <v>#N/A</v>
      </c>
    </row>
    <row r="728" spans="1:10" x14ac:dyDescent="0.25">
      <c r="A728" s="1">
        <v>7.26</v>
      </c>
      <c r="B728" s="2">
        <f>Fulltable[[#This Row],[Distance]]^2</f>
        <v>52.707599999999999</v>
      </c>
      <c r="C728">
        <f>Fulltable[[#This Row],[Distance]]^3</f>
        <v>382.65717599999999</v>
      </c>
      <c r="D728">
        <f>Fulltable[[#This Row],[Distance]]^4</f>
        <v>2778.0910977600001</v>
      </c>
      <c r="E728">
        <f>Fulltable[[#This Row],[Distance]]^5</f>
        <v>20168.9413697376</v>
      </c>
      <c r="F728" s="13" t="e">
        <f>IF(ISNUMBER(VLOOKUP(Fulltable[[#This Row],[Distance]], PBmetric[[Distance (km)]:[PB (hh:mm:ss)]], 6, FALSE)), VLOOKUP(Fulltable[[#This Row],[Distance]], PBmetric[[Distance (km)]:[PB (hh:mm:ss)]], 6, FALSE), NA())</f>
        <v>#N/A</v>
      </c>
      <c r="G728" s="13">
        <f ca="1">$Q$4+$P$4*Fulltable[[#This Row],[Distance]]+$O$4*Fulltable[[#This Row],[D^2]]+$N$4*Fulltable[[#This Row],[D^3]]</f>
        <v>2.2010750055859566E-2</v>
      </c>
      <c r="H728" s="13">
        <f ca="1">Fulltable[[#This Row],[Forecast]]*(1+AVERAGE(cform[faster (-ve) /
slower (+ve)]))</f>
        <v>2.2788209830203115E-2</v>
      </c>
      <c r="I728" s="13" t="e">
        <f>IF(ISNUMBER(VLOOKUP(Fulltable[[#This Row],[Distance]], Predict[[#All],[Distance (km)]:[Time on current form]], 2, FALSE)), VLOOKUP(Fulltable[[#This Row],[Distance]], Predict[[#All],[Distance (km)]:[Time on current form]], 2, FALSE), NA())</f>
        <v>#N/A</v>
      </c>
      <c r="J728" s="13" t="e">
        <f>IF(ISNUMBER(VLOOKUP(Fulltable[[#This Row],[Distance]], Predict[[#All],[Distance (km)]:[Time on current form]], 3, FALSE)), VLOOKUP(Fulltable[[#This Row],[Distance]], Predict[[#All],[Distance (km)]:[Time on current form]], 3, FALSE), NA())</f>
        <v>#N/A</v>
      </c>
    </row>
    <row r="729" spans="1:10" x14ac:dyDescent="0.25">
      <c r="A729" s="1">
        <v>7.27</v>
      </c>
      <c r="B729" s="2">
        <f>Fulltable[[#This Row],[Distance]]^2</f>
        <v>52.852899999999991</v>
      </c>
      <c r="C729">
        <f>Fulltable[[#This Row],[Distance]]^3</f>
        <v>384.2405829999999</v>
      </c>
      <c r="D729">
        <f>Fulltable[[#This Row],[Distance]]^4</f>
        <v>2793.4290384099991</v>
      </c>
      <c r="E729">
        <f>Fulltable[[#This Row],[Distance]]^5</f>
        <v>20308.229109240692</v>
      </c>
      <c r="F729" s="13" t="e">
        <f>IF(ISNUMBER(VLOOKUP(Fulltable[[#This Row],[Distance]], PBmetric[[Distance (km)]:[PB (hh:mm:ss)]], 6, FALSE)), VLOOKUP(Fulltable[[#This Row],[Distance]], PBmetric[[Distance (km)]:[PB (hh:mm:ss)]], 6, FALSE), NA())</f>
        <v>#N/A</v>
      </c>
      <c r="G729" s="13">
        <f ca="1">$Q$4+$P$4*Fulltable[[#This Row],[Distance]]+$O$4*Fulltable[[#This Row],[D^2]]+$N$4*Fulltable[[#This Row],[D^3]]</f>
        <v>2.2042396755625523E-2</v>
      </c>
      <c r="H729" s="13">
        <f ca="1">Fulltable[[#This Row],[Forecast]]*(1+AVERAGE(cform[faster (-ve) /
slower (+ve)]))</f>
        <v>2.282097434903459E-2</v>
      </c>
      <c r="I729" s="13" t="e">
        <f>IF(ISNUMBER(VLOOKUP(Fulltable[[#This Row],[Distance]], Predict[[#All],[Distance (km)]:[Time on current form]], 2, FALSE)), VLOOKUP(Fulltable[[#This Row],[Distance]], Predict[[#All],[Distance (km)]:[Time on current form]], 2, FALSE), NA())</f>
        <v>#N/A</v>
      </c>
      <c r="J729" s="13" t="e">
        <f>IF(ISNUMBER(VLOOKUP(Fulltable[[#This Row],[Distance]], Predict[[#All],[Distance (km)]:[Time on current form]], 3, FALSE)), VLOOKUP(Fulltable[[#This Row],[Distance]], Predict[[#All],[Distance (km)]:[Time on current form]], 3, FALSE), NA())</f>
        <v>#N/A</v>
      </c>
    </row>
    <row r="730" spans="1:10" x14ac:dyDescent="0.25">
      <c r="A730" s="1">
        <v>7.28</v>
      </c>
      <c r="B730" s="2">
        <f>Fulltable[[#This Row],[Distance]]^2</f>
        <v>52.998400000000004</v>
      </c>
      <c r="C730">
        <f>Fulltable[[#This Row],[Distance]]^3</f>
        <v>385.82835200000005</v>
      </c>
      <c r="D730">
        <f>Fulltable[[#This Row],[Distance]]^4</f>
        <v>2808.8304025600005</v>
      </c>
      <c r="E730">
        <f>Fulltable[[#This Row],[Distance]]^5</f>
        <v>20448.285330636805</v>
      </c>
      <c r="F730" s="13" t="e">
        <f>IF(ISNUMBER(VLOOKUP(Fulltable[[#This Row],[Distance]], PBmetric[[Distance (km)]:[PB (hh:mm:ss)]], 6, FALSE)), VLOOKUP(Fulltable[[#This Row],[Distance]], PBmetric[[Distance (km)]:[PB (hh:mm:ss)]], 6, FALSE), NA())</f>
        <v>#N/A</v>
      </c>
      <c r="G730" s="13">
        <f ca="1">$Q$4+$P$4*Fulltable[[#This Row],[Distance]]+$O$4*Fulltable[[#This Row],[D^2]]+$N$4*Fulltable[[#This Row],[D^3]]</f>
        <v>2.2074047102542297E-2</v>
      </c>
      <c r="H730" s="13">
        <f ca="1">Fulltable[[#This Row],[Forecast]]*(1+AVERAGE(cform[faster (-ve) /
slower (+ve)]))</f>
        <v>2.2853742643840887E-2</v>
      </c>
      <c r="I730" s="13" t="e">
        <f>IF(ISNUMBER(VLOOKUP(Fulltable[[#This Row],[Distance]], Predict[[#All],[Distance (km)]:[Time on current form]], 2, FALSE)), VLOOKUP(Fulltable[[#This Row],[Distance]], Predict[[#All],[Distance (km)]:[Time on current form]], 2, FALSE), NA())</f>
        <v>#N/A</v>
      </c>
      <c r="J730" s="13" t="e">
        <f>IF(ISNUMBER(VLOOKUP(Fulltable[[#This Row],[Distance]], Predict[[#All],[Distance (km)]:[Time on current form]], 3, FALSE)), VLOOKUP(Fulltable[[#This Row],[Distance]], Predict[[#All],[Distance (km)]:[Time on current form]], 3, FALSE), NA())</f>
        <v>#N/A</v>
      </c>
    </row>
    <row r="731" spans="1:10" x14ac:dyDescent="0.25">
      <c r="A731" s="1">
        <v>7.29</v>
      </c>
      <c r="B731" s="2">
        <f>Fulltable[[#This Row],[Distance]]^2</f>
        <v>53.144100000000002</v>
      </c>
      <c r="C731">
        <f>Fulltable[[#This Row],[Distance]]^3</f>
        <v>387.42048900000003</v>
      </c>
      <c r="D731">
        <f>Fulltable[[#This Row],[Distance]]^4</f>
        <v>2824.2953648100001</v>
      </c>
      <c r="E731">
        <f>Fulltable[[#This Row],[Distance]]^5</f>
        <v>20589.1132094649</v>
      </c>
      <c r="F731" s="13" t="e">
        <f>IF(ISNUMBER(VLOOKUP(Fulltable[[#This Row],[Distance]], PBmetric[[Distance (km)]:[PB (hh:mm:ss)]], 6, FALSE)), VLOOKUP(Fulltable[[#This Row],[Distance]], PBmetric[[Distance (km)]:[PB (hh:mm:ss)]], 6, FALSE), NA())</f>
        <v>#N/A</v>
      </c>
      <c r="G731" s="13">
        <f ca="1">$Q$4+$P$4*Fulltable[[#This Row],[Distance]]+$O$4*Fulltable[[#This Row],[D^2]]+$N$4*Fulltable[[#This Row],[D^3]]</f>
        <v>2.2105701096574476E-2</v>
      </c>
      <c r="H731" s="13">
        <f ca="1">Fulltable[[#This Row],[Forecast]]*(1+AVERAGE(cform[faster (-ve) /
slower (+ve)]))</f>
        <v>2.2886514714585349E-2</v>
      </c>
      <c r="I731" s="13" t="e">
        <f>IF(ISNUMBER(VLOOKUP(Fulltable[[#This Row],[Distance]], Predict[[#All],[Distance (km)]:[Time on current form]], 2, FALSE)), VLOOKUP(Fulltable[[#This Row],[Distance]], Predict[[#All],[Distance (km)]:[Time on current form]], 2, FALSE), NA())</f>
        <v>#N/A</v>
      </c>
      <c r="J731" s="13" t="e">
        <f>IF(ISNUMBER(VLOOKUP(Fulltable[[#This Row],[Distance]], Predict[[#All],[Distance (km)]:[Time on current form]], 3, FALSE)), VLOOKUP(Fulltable[[#This Row],[Distance]], Predict[[#All],[Distance (km)]:[Time on current form]], 3, FALSE), NA())</f>
        <v>#N/A</v>
      </c>
    </row>
    <row r="732" spans="1:10" x14ac:dyDescent="0.25">
      <c r="A732" s="1">
        <v>7.3</v>
      </c>
      <c r="B732" s="2">
        <f>Fulltable[[#This Row],[Distance]]^2</f>
        <v>53.29</v>
      </c>
      <c r="C732">
        <f>Fulltable[[#This Row],[Distance]]^3</f>
        <v>389.017</v>
      </c>
      <c r="D732">
        <f>Fulltable[[#This Row],[Distance]]^4</f>
        <v>2839.8240999999998</v>
      </c>
      <c r="E732">
        <f>Fulltable[[#This Row],[Distance]]^5</f>
        <v>20730.715929999998</v>
      </c>
      <c r="F732" s="13" t="e">
        <f>IF(ISNUMBER(VLOOKUP(Fulltable[[#This Row],[Distance]], PBmetric[[Distance (km)]:[PB (hh:mm:ss)]], 6, FALSE)), VLOOKUP(Fulltable[[#This Row],[Distance]], PBmetric[[Distance (km)]:[PB (hh:mm:ss)]], 6, FALSE), NA())</f>
        <v>#N/A</v>
      </c>
      <c r="G732" s="13">
        <f ca="1">$Q$4+$P$4*Fulltable[[#This Row],[Distance]]+$O$4*Fulltable[[#This Row],[D^2]]+$N$4*Fulltable[[#This Row],[D^3]]</f>
        <v>2.2137358737686661E-2</v>
      </c>
      <c r="H732" s="13">
        <f ca="1">Fulltable[[#This Row],[Forecast]]*(1+AVERAGE(cform[faster (-ve) /
slower (+ve)]))</f>
        <v>2.2919290561231324E-2</v>
      </c>
      <c r="I732" s="13" t="e">
        <f>IF(ISNUMBER(VLOOKUP(Fulltable[[#This Row],[Distance]], Predict[[#All],[Distance (km)]:[Time on current form]], 2, FALSE)), VLOOKUP(Fulltable[[#This Row],[Distance]], Predict[[#All],[Distance (km)]:[Time on current form]], 2, FALSE), NA())</f>
        <v>#N/A</v>
      </c>
      <c r="J732" s="13" t="e">
        <f>IF(ISNUMBER(VLOOKUP(Fulltable[[#This Row],[Distance]], Predict[[#All],[Distance (km)]:[Time on current form]], 3, FALSE)), VLOOKUP(Fulltable[[#This Row],[Distance]], Predict[[#All],[Distance (km)]:[Time on current form]], 3, FALSE), NA())</f>
        <v>#N/A</v>
      </c>
    </row>
    <row r="733" spans="1:10" x14ac:dyDescent="0.25">
      <c r="A733" s="1">
        <v>7.31</v>
      </c>
      <c r="B733" s="2">
        <f>Fulltable[[#This Row],[Distance]]^2</f>
        <v>53.436099999999996</v>
      </c>
      <c r="C733">
        <f>Fulltable[[#This Row],[Distance]]^3</f>
        <v>390.61789099999993</v>
      </c>
      <c r="D733">
        <f>Fulltable[[#This Row],[Distance]]^4</f>
        <v>2855.4167832099997</v>
      </c>
      <c r="E733">
        <f>Fulltable[[#This Row],[Distance]]^5</f>
        <v>20873.096685265096</v>
      </c>
      <c r="F733" s="13" t="e">
        <f>IF(ISNUMBER(VLOOKUP(Fulltable[[#This Row],[Distance]], PBmetric[[Distance (km)]:[PB (hh:mm:ss)]], 6, FALSE)), VLOOKUP(Fulltable[[#This Row],[Distance]], PBmetric[[Distance (km)]:[PB (hh:mm:ss)]], 6, FALSE), NA())</f>
        <v>#N/A</v>
      </c>
      <c r="G733" s="13">
        <f ca="1">$Q$4+$P$4*Fulltable[[#This Row],[Distance]]+$O$4*Fulltable[[#This Row],[D^2]]+$N$4*Fulltable[[#This Row],[D^3]]</f>
        <v>2.216902002584345E-2</v>
      </c>
      <c r="H733" s="13">
        <f ca="1">Fulltable[[#This Row],[Forecast]]*(1+AVERAGE(cform[faster (-ve) /
slower (+ve)]))</f>
        <v>2.2952070183742162E-2</v>
      </c>
      <c r="I733" s="13" t="e">
        <f>IF(ISNUMBER(VLOOKUP(Fulltable[[#This Row],[Distance]], Predict[[#All],[Distance (km)]:[Time on current form]], 2, FALSE)), VLOOKUP(Fulltable[[#This Row],[Distance]], Predict[[#All],[Distance (km)]:[Time on current form]], 2, FALSE), NA())</f>
        <v>#N/A</v>
      </c>
      <c r="J733" s="13" t="e">
        <f>IF(ISNUMBER(VLOOKUP(Fulltable[[#This Row],[Distance]], Predict[[#All],[Distance (km)]:[Time on current form]], 3, FALSE)), VLOOKUP(Fulltable[[#This Row],[Distance]], Predict[[#All],[Distance (km)]:[Time on current form]], 3, FALSE), NA())</f>
        <v>#N/A</v>
      </c>
    </row>
    <row r="734" spans="1:10" x14ac:dyDescent="0.25">
      <c r="A734" s="1">
        <v>7.32</v>
      </c>
      <c r="B734" s="2">
        <f>Fulltable[[#This Row],[Distance]]^2</f>
        <v>53.582400000000007</v>
      </c>
      <c r="C734">
        <f>Fulltable[[#This Row],[Distance]]^3</f>
        <v>392.22316800000004</v>
      </c>
      <c r="D734">
        <f>Fulltable[[#This Row],[Distance]]^4</f>
        <v>2871.0735897600007</v>
      </c>
      <c r="E734">
        <f>Fulltable[[#This Row],[Distance]]^5</f>
        <v>21016.258677043206</v>
      </c>
      <c r="F734" s="13" t="e">
        <f>IF(ISNUMBER(VLOOKUP(Fulltable[[#This Row],[Distance]], PBmetric[[Distance (km)]:[PB (hh:mm:ss)]], 6, FALSE)), VLOOKUP(Fulltable[[#This Row],[Distance]], PBmetric[[Distance (km)]:[PB (hh:mm:ss)]], 6, FALSE), NA())</f>
        <v>#N/A</v>
      </c>
      <c r="G734" s="13">
        <f ca="1">$Q$4+$P$4*Fulltable[[#This Row],[Distance]]+$O$4*Fulltable[[#This Row],[D^2]]+$N$4*Fulltable[[#This Row],[D^3]]</f>
        <v>2.220068496100943E-2</v>
      </c>
      <c r="H734" s="13">
        <f ca="1">Fulltable[[#This Row],[Forecast]]*(1+AVERAGE(cform[faster (-ve) /
slower (+ve)]))</f>
        <v>2.2984853582081192E-2</v>
      </c>
      <c r="I734" s="13" t="e">
        <f>IF(ISNUMBER(VLOOKUP(Fulltable[[#This Row],[Distance]], Predict[[#All],[Distance (km)]:[Time on current form]], 2, FALSE)), VLOOKUP(Fulltable[[#This Row],[Distance]], Predict[[#All],[Distance (km)]:[Time on current form]], 2, FALSE), NA())</f>
        <v>#N/A</v>
      </c>
      <c r="J734" s="13" t="e">
        <f>IF(ISNUMBER(VLOOKUP(Fulltable[[#This Row],[Distance]], Predict[[#All],[Distance (km)]:[Time on current form]], 3, FALSE)), VLOOKUP(Fulltable[[#This Row],[Distance]], Predict[[#All],[Distance (km)]:[Time on current form]], 3, FALSE), NA())</f>
        <v>#N/A</v>
      </c>
    </row>
    <row r="735" spans="1:10" x14ac:dyDescent="0.25">
      <c r="A735" s="1">
        <v>7.33</v>
      </c>
      <c r="B735" s="2">
        <f>Fulltable[[#This Row],[Distance]]^2</f>
        <v>53.728900000000003</v>
      </c>
      <c r="C735">
        <f>Fulltable[[#This Row],[Distance]]^3</f>
        <v>393.83283700000004</v>
      </c>
      <c r="D735">
        <f>Fulltable[[#This Row],[Distance]]^4</f>
        <v>2886.7946952100001</v>
      </c>
      <c r="E735">
        <f>Fulltable[[#This Row],[Distance]]^5</f>
        <v>21160.205115889301</v>
      </c>
      <c r="F735" s="13" t="e">
        <f>IF(ISNUMBER(VLOOKUP(Fulltable[[#This Row],[Distance]], PBmetric[[Distance (km)]:[PB (hh:mm:ss)]], 6, FALSE)), VLOOKUP(Fulltable[[#This Row],[Distance]], PBmetric[[Distance (km)]:[PB (hh:mm:ss)]], 6, FALSE), NA())</f>
        <v>#N/A</v>
      </c>
      <c r="G735" s="13">
        <f ca="1">$Q$4+$P$4*Fulltable[[#This Row],[Distance]]+$O$4*Fulltable[[#This Row],[D^2]]+$N$4*Fulltable[[#This Row],[D^3]]</f>
        <v>2.2232353543149213E-2</v>
      </c>
      <c r="H735" s="13">
        <f ca="1">Fulltable[[#This Row],[Forecast]]*(1+AVERAGE(cform[faster (-ve) /
slower (+ve)]))</f>
        <v>2.3017640756211783E-2</v>
      </c>
      <c r="I735" s="13" t="e">
        <f>IF(ISNUMBER(VLOOKUP(Fulltable[[#This Row],[Distance]], Predict[[#All],[Distance (km)]:[Time on current form]], 2, FALSE)), VLOOKUP(Fulltable[[#This Row],[Distance]], Predict[[#All],[Distance (km)]:[Time on current form]], 2, FALSE), NA())</f>
        <v>#N/A</v>
      </c>
      <c r="J735" s="13" t="e">
        <f>IF(ISNUMBER(VLOOKUP(Fulltable[[#This Row],[Distance]], Predict[[#All],[Distance (km)]:[Time on current form]], 3, FALSE)), VLOOKUP(Fulltable[[#This Row],[Distance]], Predict[[#All],[Distance (km)]:[Time on current form]], 3, FALSE), NA())</f>
        <v>#N/A</v>
      </c>
    </row>
    <row r="736" spans="1:10" x14ac:dyDescent="0.25">
      <c r="A736" s="1">
        <v>7.34</v>
      </c>
      <c r="B736" s="2">
        <f>Fulltable[[#This Row],[Distance]]^2</f>
        <v>53.875599999999999</v>
      </c>
      <c r="C736">
        <f>Fulltable[[#This Row],[Distance]]^3</f>
        <v>395.44690399999996</v>
      </c>
      <c r="D736">
        <f>Fulltable[[#This Row],[Distance]]^4</f>
        <v>2902.5802753599996</v>
      </c>
      <c r="E736">
        <f>Fulltable[[#This Row],[Distance]]^5</f>
        <v>21304.939221142398</v>
      </c>
      <c r="F736" s="13" t="e">
        <f>IF(ISNUMBER(VLOOKUP(Fulltable[[#This Row],[Distance]], PBmetric[[Distance (km)]:[PB (hh:mm:ss)]], 6, FALSE)), VLOOKUP(Fulltable[[#This Row],[Distance]], PBmetric[[Distance (km)]:[PB (hh:mm:ss)]], 6, FALSE), NA())</f>
        <v>#N/A</v>
      </c>
      <c r="G736" s="13">
        <f ca="1">$Q$4+$P$4*Fulltable[[#This Row],[Distance]]+$O$4*Fulltable[[#This Row],[D^2]]+$N$4*Fulltable[[#This Row],[D^3]]</f>
        <v>2.2264025772227386E-2</v>
      </c>
      <c r="H736" s="13">
        <f ca="1">Fulltable[[#This Row],[Forecast]]*(1+AVERAGE(cform[faster (-ve) /
slower (+ve)]))</f>
        <v>2.3050431706097271E-2</v>
      </c>
      <c r="I736" s="13" t="e">
        <f>IF(ISNUMBER(VLOOKUP(Fulltable[[#This Row],[Distance]], Predict[[#All],[Distance (km)]:[Time on current form]], 2, FALSE)), VLOOKUP(Fulltable[[#This Row],[Distance]], Predict[[#All],[Distance (km)]:[Time on current form]], 2, FALSE), NA())</f>
        <v>#N/A</v>
      </c>
      <c r="J736" s="13" t="e">
        <f>IF(ISNUMBER(VLOOKUP(Fulltable[[#This Row],[Distance]], Predict[[#All],[Distance (km)]:[Time on current form]], 3, FALSE)), VLOOKUP(Fulltable[[#This Row],[Distance]], Predict[[#All],[Distance (km)]:[Time on current form]], 3, FALSE), NA())</f>
        <v>#N/A</v>
      </c>
    </row>
    <row r="737" spans="1:10" x14ac:dyDescent="0.25">
      <c r="A737" s="1">
        <v>7.35</v>
      </c>
      <c r="B737" s="2">
        <f>Fulltable[[#This Row],[Distance]]^2</f>
        <v>54.022499999999994</v>
      </c>
      <c r="C737">
        <f>Fulltable[[#This Row],[Distance]]^3</f>
        <v>397.06537499999996</v>
      </c>
      <c r="D737">
        <f>Fulltable[[#This Row],[Distance]]^4</f>
        <v>2918.4305062499993</v>
      </c>
      <c r="E737">
        <f>Fulltable[[#This Row],[Distance]]^5</f>
        <v>21450.464220937494</v>
      </c>
      <c r="F737" s="13" t="e">
        <f>IF(ISNUMBER(VLOOKUP(Fulltable[[#This Row],[Distance]], PBmetric[[Distance (km)]:[PB (hh:mm:ss)]], 6, FALSE)), VLOOKUP(Fulltable[[#This Row],[Distance]], PBmetric[[Distance (km)]:[PB (hh:mm:ss)]], 6, FALSE), NA())</f>
        <v>#N/A</v>
      </c>
      <c r="G737" s="13">
        <f ca="1">$Q$4+$P$4*Fulltable[[#This Row],[Distance]]+$O$4*Fulltable[[#This Row],[D^2]]+$N$4*Fulltable[[#This Row],[D^3]]</f>
        <v>2.229570164820855E-2</v>
      </c>
      <c r="H737" s="13">
        <f ca="1">Fulltable[[#This Row],[Forecast]]*(1+AVERAGE(cform[faster (-ve) /
slower (+ve)]))</f>
        <v>2.3083226431701003E-2</v>
      </c>
      <c r="I737" s="13" t="e">
        <f>IF(ISNUMBER(VLOOKUP(Fulltable[[#This Row],[Distance]], Predict[[#All],[Distance (km)]:[Time on current form]], 2, FALSE)), VLOOKUP(Fulltable[[#This Row],[Distance]], Predict[[#All],[Distance (km)]:[Time on current form]], 2, FALSE), NA())</f>
        <v>#N/A</v>
      </c>
      <c r="J737" s="13" t="e">
        <f>IF(ISNUMBER(VLOOKUP(Fulltable[[#This Row],[Distance]], Predict[[#All],[Distance (km)]:[Time on current form]], 3, FALSE)), VLOOKUP(Fulltable[[#This Row],[Distance]], Predict[[#All],[Distance (km)]:[Time on current form]], 3, FALSE), NA())</f>
        <v>#N/A</v>
      </c>
    </row>
    <row r="738" spans="1:10" x14ac:dyDescent="0.25">
      <c r="A738" s="1">
        <v>7.36</v>
      </c>
      <c r="B738" s="2">
        <f>Fulltable[[#This Row],[Distance]]^2</f>
        <v>54.169600000000003</v>
      </c>
      <c r="C738">
        <f>Fulltable[[#This Row],[Distance]]^3</f>
        <v>398.68825600000002</v>
      </c>
      <c r="D738">
        <f>Fulltable[[#This Row],[Distance]]^4</f>
        <v>2934.3455641600003</v>
      </c>
      <c r="E738">
        <f>Fulltable[[#This Row],[Distance]]^5</f>
        <v>21596.783352217604</v>
      </c>
      <c r="F738" s="13" t="e">
        <f>IF(ISNUMBER(VLOOKUP(Fulltable[[#This Row],[Distance]], PBmetric[[Distance (km)]:[PB (hh:mm:ss)]], 6, FALSE)), VLOOKUP(Fulltable[[#This Row],[Distance]], PBmetric[[Distance (km)]:[PB (hh:mm:ss)]], 6, FALSE), NA())</f>
        <v>#N/A</v>
      </c>
      <c r="G738" s="13">
        <f ca="1">$Q$4+$P$4*Fulltable[[#This Row],[Distance]]+$O$4*Fulltable[[#This Row],[D^2]]+$N$4*Fulltable[[#This Row],[D^3]]</f>
        <v>2.2327381171057294E-2</v>
      </c>
      <c r="H738" s="13">
        <f ca="1">Fulltable[[#This Row],[Forecast]]*(1+AVERAGE(cform[faster (-ve) /
slower (+ve)]))</f>
        <v>2.3116024932986319E-2</v>
      </c>
      <c r="I738" s="13" t="e">
        <f>IF(ISNUMBER(VLOOKUP(Fulltable[[#This Row],[Distance]], Predict[[#All],[Distance (km)]:[Time on current form]], 2, FALSE)), VLOOKUP(Fulltable[[#This Row],[Distance]], Predict[[#All],[Distance (km)]:[Time on current form]], 2, FALSE), NA())</f>
        <v>#N/A</v>
      </c>
      <c r="J738" s="13" t="e">
        <f>IF(ISNUMBER(VLOOKUP(Fulltable[[#This Row],[Distance]], Predict[[#All],[Distance (km)]:[Time on current form]], 3, FALSE)), VLOOKUP(Fulltable[[#This Row],[Distance]], Predict[[#All],[Distance (km)]:[Time on current form]], 3, FALSE), NA())</f>
        <v>#N/A</v>
      </c>
    </row>
    <row r="739" spans="1:10" x14ac:dyDescent="0.25">
      <c r="A739" s="1">
        <v>7.37</v>
      </c>
      <c r="B739" s="2">
        <f>Fulltable[[#This Row],[Distance]]^2</f>
        <v>54.316900000000004</v>
      </c>
      <c r="C739">
        <f>Fulltable[[#This Row],[Distance]]^3</f>
        <v>400.31555300000002</v>
      </c>
      <c r="D739">
        <f>Fulltable[[#This Row],[Distance]]^4</f>
        <v>2950.3256256100003</v>
      </c>
      <c r="E739">
        <f>Fulltable[[#This Row],[Distance]]^5</f>
        <v>21743.899860745703</v>
      </c>
      <c r="F739" s="13" t="e">
        <f>IF(ISNUMBER(VLOOKUP(Fulltable[[#This Row],[Distance]], PBmetric[[Distance (km)]:[PB (hh:mm:ss)]], 6, FALSE)), VLOOKUP(Fulltable[[#This Row],[Distance]], PBmetric[[Distance (km)]:[PB (hh:mm:ss)]], 6, FALSE), NA())</f>
        <v>#N/A</v>
      </c>
      <c r="G739" s="13">
        <f ca="1">$Q$4+$P$4*Fulltable[[#This Row],[Distance]]+$O$4*Fulltable[[#This Row],[D^2]]+$N$4*Fulltable[[#This Row],[D^3]]</f>
        <v>2.2359064340738227E-2</v>
      </c>
      <c r="H739" s="13">
        <f ca="1">Fulltable[[#This Row],[Forecast]]*(1+AVERAGE(cform[faster (-ve) /
slower (+ve)]))</f>
        <v>2.3148827209916581E-2</v>
      </c>
      <c r="I739" s="13" t="e">
        <f>IF(ISNUMBER(VLOOKUP(Fulltable[[#This Row],[Distance]], Predict[[#All],[Distance (km)]:[Time on current form]], 2, FALSE)), VLOOKUP(Fulltable[[#This Row],[Distance]], Predict[[#All],[Distance (km)]:[Time on current form]], 2, FALSE), NA())</f>
        <v>#N/A</v>
      </c>
      <c r="J739" s="13" t="e">
        <f>IF(ISNUMBER(VLOOKUP(Fulltable[[#This Row],[Distance]], Predict[[#All],[Distance (km)]:[Time on current form]], 3, FALSE)), VLOOKUP(Fulltable[[#This Row],[Distance]], Predict[[#All],[Distance (km)]:[Time on current form]], 3, FALSE), NA())</f>
        <v>#N/A</v>
      </c>
    </row>
    <row r="740" spans="1:10" x14ac:dyDescent="0.25">
      <c r="A740" s="1">
        <v>7.38</v>
      </c>
      <c r="B740" s="2">
        <f>Fulltable[[#This Row],[Distance]]^2</f>
        <v>54.464399999999998</v>
      </c>
      <c r="C740">
        <f>Fulltable[[#This Row],[Distance]]^3</f>
        <v>401.947272</v>
      </c>
      <c r="D740">
        <f>Fulltable[[#This Row],[Distance]]^4</f>
        <v>2966.3708673599999</v>
      </c>
      <c r="E740">
        <f>Fulltable[[#This Row],[Distance]]^5</f>
        <v>21891.8170011168</v>
      </c>
      <c r="F740" s="13" t="e">
        <f>IF(ISNUMBER(VLOOKUP(Fulltable[[#This Row],[Distance]], PBmetric[[Distance (km)]:[PB (hh:mm:ss)]], 6, FALSE)), VLOOKUP(Fulltable[[#This Row],[Distance]], PBmetric[[Distance (km)]:[PB (hh:mm:ss)]], 6, FALSE), NA())</f>
        <v>#N/A</v>
      </c>
      <c r="G740" s="13">
        <f ca="1">$Q$4+$P$4*Fulltable[[#This Row],[Distance]]+$O$4*Fulltable[[#This Row],[D^2]]+$N$4*Fulltable[[#This Row],[D^3]]</f>
        <v>2.2390751157215939E-2</v>
      </c>
      <c r="H740" s="13">
        <f ca="1">Fulltable[[#This Row],[Forecast]]*(1+AVERAGE(cform[faster (-ve) /
slower (+ve)]))</f>
        <v>2.318163326245512E-2</v>
      </c>
      <c r="I740" s="13" t="e">
        <f>IF(ISNUMBER(VLOOKUP(Fulltable[[#This Row],[Distance]], Predict[[#All],[Distance (km)]:[Time on current form]], 2, FALSE)), VLOOKUP(Fulltable[[#This Row],[Distance]], Predict[[#All],[Distance (km)]:[Time on current form]], 2, FALSE), NA())</f>
        <v>#N/A</v>
      </c>
      <c r="J740" s="13" t="e">
        <f>IF(ISNUMBER(VLOOKUP(Fulltable[[#This Row],[Distance]], Predict[[#All],[Distance (km)]:[Time on current form]], 3, FALSE)), VLOOKUP(Fulltable[[#This Row],[Distance]], Predict[[#All],[Distance (km)]:[Time on current form]], 3, FALSE), NA())</f>
        <v>#N/A</v>
      </c>
    </row>
    <row r="741" spans="1:10" x14ac:dyDescent="0.25">
      <c r="A741" s="1">
        <v>7.39</v>
      </c>
      <c r="B741" s="2">
        <f>Fulltable[[#This Row],[Distance]]^2</f>
        <v>54.612099999999998</v>
      </c>
      <c r="C741">
        <f>Fulltable[[#This Row],[Distance]]^3</f>
        <v>403.58341899999999</v>
      </c>
      <c r="D741">
        <f>Fulltable[[#This Row],[Distance]]^4</f>
        <v>2982.4814664099999</v>
      </c>
      <c r="E741">
        <f>Fulltable[[#This Row],[Distance]]^5</f>
        <v>22040.5380367699</v>
      </c>
      <c r="F741" s="13" t="e">
        <f>IF(ISNUMBER(VLOOKUP(Fulltable[[#This Row],[Distance]], PBmetric[[Distance (km)]:[PB (hh:mm:ss)]], 6, FALSE)), VLOOKUP(Fulltable[[#This Row],[Distance]], PBmetric[[Distance (km)]:[PB (hh:mm:ss)]], 6, FALSE), NA())</f>
        <v>#N/A</v>
      </c>
      <c r="G741" s="13">
        <f ca="1">$Q$4+$P$4*Fulltable[[#This Row],[Distance]]+$O$4*Fulltable[[#This Row],[D^2]]+$N$4*Fulltable[[#This Row],[D^3]]</f>
        <v>2.2422441620455019E-2</v>
      </c>
      <c r="H741" s="13">
        <f ca="1">Fulltable[[#This Row],[Forecast]]*(1+AVERAGE(cform[faster (-ve) /
slower (+ve)]))</f>
        <v>2.3214443090565282E-2</v>
      </c>
      <c r="I741" s="13" t="e">
        <f>IF(ISNUMBER(VLOOKUP(Fulltable[[#This Row],[Distance]], Predict[[#All],[Distance (km)]:[Time on current form]], 2, FALSE)), VLOOKUP(Fulltable[[#This Row],[Distance]], Predict[[#All],[Distance (km)]:[Time on current form]], 2, FALSE), NA())</f>
        <v>#N/A</v>
      </c>
      <c r="J741" s="13" t="e">
        <f>IF(ISNUMBER(VLOOKUP(Fulltable[[#This Row],[Distance]], Predict[[#All],[Distance (km)]:[Time on current form]], 3, FALSE)), VLOOKUP(Fulltable[[#This Row],[Distance]], Predict[[#All],[Distance (km)]:[Time on current form]], 3, FALSE), NA())</f>
        <v>#N/A</v>
      </c>
    </row>
    <row r="742" spans="1:10" x14ac:dyDescent="0.25">
      <c r="A742" s="1">
        <v>7.4</v>
      </c>
      <c r="B742" s="2">
        <f>Fulltable[[#This Row],[Distance]]^2</f>
        <v>54.760000000000005</v>
      </c>
      <c r="C742">
        <f>Fulltable[[#This Row],[Distance]]^3</f>
        <v>405.22400000000005</v>
      </c>
      <c r="D742">
        <f>Fulltable[[#This Row],[Distance]]^4</f>
        <v>2998.6576000000005</v>
      </c>
      <c r="E742">
        <f>Fulltable[[#This Row],[Distance]]^5</f>
        <v>22190.066240000004</v>
      </c>
      <c r="F742" s="13" t="e">
        <f>IF(ISNUMBER(VLOOKUP(Fulltable[[#This Row],[Distance]], PBmetric[[Distance (km)]:[PB (hh:mm:ss)]], 6, FALSE)), VLOOKUP(Fulltable[[#This Row],[Distance]], PBmetric[[Distance (km)]:[PB (hh:mm:ss)]], 6, FALSE), NA())</f>
        <v>#N/A</v>
      </c>
      <c r="G742" s="13">
        <f ca="1">$Q$4+$P$4*Fulltable[[#This Row],[Distance]]+$O$4*Fulltable[[#This Row],[D^2]]+$N$4*Fulltable[[#This Row],[D^3]]</f>
        <v>2.2454135730420079E-2</v>
      </c>
      <c r="H742" s="13">
        <f ca="1">Fulltable[[#This Row],[Forecast]]*(1+AVERAGE(cform[faster (-ve) /
slower (+ve)]))</f>
        <v>2.324725669421043E-2</v>
      </c>
      <c r="I742" s="13" t="e">
        <f>IF(ISNUMBER(VLOOKUP(Fulltable[[#This Row],[Distance]], Predict[[#All],[Distance (km)]:[Time on current form]], 2, FALSE)), VLOOKUP(Fulltable[[#This Row],[Distance]], Predict[[#All],[Distance (km)]:[Time on current form]], 2, FALSE), NA())</f>
        <v>#N/A</v>
      </c>
      <c r="J742" s="13" t="e">
        <f>IF(ISNUMBER(VLOOKUP(Fulltable[[#This Row],[Distance]], Predict[[#All],[Distance (km)]:[Time on current form]], 3, FALSE)), VLOOKUP(Fulltable[[#This Row],[Distance]], Predict[[#All],[Distance (km)]:[Time on current form]], 3, FALSE), NA())</f>
        <v>#N/A</v>
      </c>
    </row>
    <row r="743" spans="1:10" x14ac:dyDescent="0.25">
      <c r="A743" s="1">
        <v>7.41</v>
      </c>
      <c r="B743" s="2">
        <f>Fulltable[[#This Row],[Distance]]^2</f>
        <v>54.908100000000005</v>
      </c>
      <c r="C743">
        <f>Fulltable[[#This Row],[Distance]]^3</f>
        <v>406.86902100000003</v>
      </c>
      <c r="D743">
        <f>Fulltable[[#This Row],[Distance]]^4</f>
        <v>3014.8994456100004</v>
      </c>
      <c r="E743">
        <f>Fulltable[[#This Row],[Distance]]^5</f>
        <v>22340.404891970102</v>
      </c>
      <c r="F743" s="13" t="e">
        <f>IF(ISNUMBER(VLOOKUP(Fulltable[[#This Row],[Distance]], PBmetric[[Distance (km)]:[PB (hh:mm:ss)]], 6, FALSE)), VLOOKUP(Fulltable[[#This Row],[Distance]], PBmetric[[Distance (km)]:[PB (hh:mm:ss)]], 6, FALSE), NA())</f>
        <v>#N/A</v>
      </c>
      <c r="G743" s="13">
        <f ca="1">$Q$4+$P$4*Fulltable[[#This Row],[Distance]]+$O$4*Fulltable[[#This Row],[D^2]]+$N$4*Fulltable[[#This Row],[D^3]]</f>
        <v>2.2485833487075703E-2</v>
      </c>
      <c r="H743" s="13">
        <f ca="1">Fulltable[[#This Row],[Forecast]]*(1+AVERAGE(cform[faster (-ve) /
slower (+ve)]))</f>
        <v>2.328007407335389E-2</v>
      </c>
      <c r="I743" s="13" t="e">
        <f>IF(ISNUMBER(VLOOKUP(Fulltable[[#This Row],[Distance]], Predict[[#All],[Distance (km)]:[Time on current form]], 2, FALSE)), VLOOKUP(Fulltable[[#This Row],[Distance]], Predict[[#All],[Distance (km)]:[Time on current form]], 2, FALSE), NA())</f>
        <v>#N/A</v>
      </c>
      <c r="J743" s="13" t="e">
        <f>IF(ISNUMBER(VLOOKUP(Fulltable[[#This Row],[Distance]], Predict[[#All],[Distance (km)]:[Time on current form]], 3, FALSE)), VLOOKUP(Fulltable[[#This Row],[Distance]], Predict[[#All],[Distance (km)]:[Time on current form]], 3, FALSE), NA())</f>
        <v>#N/A</v>
      </c>
    </row>
    <row r="744" spans="1:10" x14ac:dyDescent="0.25">
      <c r="A744" s="1">
        <v>7.42</v>
      </c>
      <c r="B744" s="2">
        <f>Fulltable[[#This Row],[Distance]]^2</f>
        <v>55.056399999999996</v>
      </c>
      <c r="C744">
        <f>Fulltable[[#This Row],[Distance]]^3</f>
        <v>408.51848799999999</v>
      </c>
      <c r="D744">
        <f>Fulltable[[#This Row],[Distance]]^4</f>
        <v>3031.2071809599997</v>
      </c>
      <c r="E744">
        <f>Fulltable[[#This Row],[Distance]]^5</f>
        <v>22491.557282723199</v>
      </c>
      <c r="F744" s="13" t="e">
        <f>IF(ISNUMBER(VLOOKUP(Fulltable[[#This Row],[Distance]], PBmetric[[Distance (km)]:[PB (hh:mm:ss)]], 6, FALSE)), VLOOKUP(Fulltable[[#This Row],[Distance]], PBmetric[[Distance (km)]:[PB (hh:mm:ss)]], 6, FALSE), NA())</f>
        <v>#N/A</v>
      </c>
      <c r="G744" s="13">
        <f ca="1">$Q$4+$P$4*Fulltable[[#This Row],[Distance]]+$O$4*Fulltable[[#This Row],[D^2]]+$N$4*Fulltable[[#This Row],[D^3]]</f>
        <v>2.2517534890386492E-2</v>
      </c>
      <c r="H744" s="13">
        <f ca="1">Fulltable[[#This Row],[Forecast]]*(1+AVERAGE(cform[faster (-ve) /
slower (+ve)]))</f>
        <v>2.3312895227959016E-2</v>
      </c>
      <c r="I744" s="13" t="e">
        <f>IF(ISNUMBER(VLOOKUP(Fulltable[[#This Row],[Distance]], Predict[[#All],[Distance (km)]:[Time on current form]], 2, FALSE)), VLOOKUP(Fulltable[[#This Row],[Distance]], Predict[[#All],[Distance (km)]:[Time on current form]], 2, FALSE), NA())</f>
        <v>#N/A</v>
      </c>
      <c r="J744" s="13" t="e">
        <f>IF(ISNUMBER(VLOOKUP(Fulltable[[#This Row],[Distance]], Predict[[#All],[Distance (km)]:[Time on current form]], 3, FALSE)), VLOOKUP(Fulltable[[#This Row],[Distance]], Predict[[#All],[Distance (km)]:[Time on current form]], 3, FALSE), NA())</f>
        <v>#N/A</v>
      </c>
    </row>
    <row r="745" spans="1:10" x14ac:dyDescent="0.25">
      <c r="A745" s="1">
        <v>7.43</v>
      </c>
      <c r="B745" s="2">
        <f>Fulltable[[#This Row],[Distance]]^2</f>
        <v>55.204899999999995</v>
      </c>
      <c r="C745">
        <f>Fulltable[[#This Row],[Distance]]^3</f>
        <v>410.17240699999996</v>
      </c>
      <c r="D745">
        <f>Fulltable[[#This Row],[Distance]]^4</f>
        <v>3047.5809840099996</v>
      </c>
      <c r="E745">
        <f>Fulltable[[#This Row],[Distance]]^5</f>
        <v>22643.526711194296</v>
      </c>
      <c r="F745" s="13" t="e">
        <f>IF(ISNUMBER(VLOOKUP(Fulltable[[#This Row],[Distance]], PBmetric[[Distance (km)]:[PB (hh:mm:ss)]], 6, FALSE)), VLOOKUP(Fulltable[[#This Row],[Distance]], PBmetric[[Distance (km)]:[PB (hh:mm:ss)]], 6, FALSE), NA())</f>
        <v>#N/A</v>
      </c>
      <c r="G745" s="13">
        <f ca="1">$Q$4+$P$4*Fulltable[[#This Row],[Distance]]+$O$4*Fulltable[[#This Row],[D^2]]+$N$4*Fulltable[[#This Row],[D^3]]</f>
        <v>2.2549239940317045E-2</v>
      </c>
      <c r="H745" s="13">
        <f ca="1">Fulltable[[#This Row],[Forecast]]*(1+AVERAGE(cform[faster (-ve) /
slower (+ve)]))</f>
        <v>2.3345720157989157E-2</v>
      </c>
      <c r="I745" s="13" t="e">
        <f>IF(ISNUMBER(VLOOKUP(Fulltable[[#This Row],[Distance]], Predict[[#All],[Distance (km)]:[Time on current form]], 2, FALSE)), VLOOKUP(Fulltable[[#This Row],[Distance]], Predict[[#All],[Distance (km)]:[Time on current form]], 2, FALSE), NA())</f>
        <v>#N/A</v>
      </c>
      <c r="J745" s="13" t="e">
        <f>IF(ISNUMBER(VLOOKUP(Fulltable[[#This Row],[Distance]], Predict[[#All],[Distance (km)]:[Time on current form]], 3, FALSE)), VLOOKUP(Fulltable[[#This Row],[Distance]], Predict[[#All],[Distance (km)]:[Time on current form]], 3, FALSE), NA())</f>
        <v>#N/A</v>
      </c>
    </row>
    <row r="746" spans="1:10" x14ac:dyDescent="0.25">
      <c r="A746" s="1">
        <v>7.44</v>
      </c>
      <c r="B746" s="2">
        <f>Fulltable[[#This Row],[Distance]]^2</f>
        <v>55.353600000000007</v>
      </c>
      <c r="C746">
        <f>Fulltable[[#This Row],[Distance]]^3</f>
        <v>411.83078400000005</v>
      </c>
      <c r="D746">
        <f>Fulltable[[#This Row],[Distance]]^4</f>
        <v>3064.0210329600009</v>
      </c>
      <c r="E746">
        <f>Fulltable[[#This Row],[Distance]]^5</f>
        <v>22796.316485222407</v>
      </c>
      <c r="F746" s="13" t="e">
        <f>IF(ISNUMBER(VLOOKUP(Fulltable[[#This Row],[Distance]], PBmetric[[Distance (km)]:[PB (hh:mm:ss)]], 6, FALSE)), VLOOKUP(Fulltable[[#This Row],[Distance]], PBmetric[[Distance (km)]:[PB (hh:mm:ss)]], 6, FALSE), NA())</f>
        <v>#N/A</v>
      </c>
      <c r="G746" s="13">
        <f ca="1">$Q$4+$P$4*Fulltable[[#This Row],[Distance]]+$O$4*Fulltable[[#This Row],[D^2]]+$N$4*Fulltable[[#This Row],[D^3]]</f>
        <v>2.2580948636831962E-2</v>
      </c>
      <c r="H746" s="13">
        <f ca="1">Fulltable[[#This Row],[Forecast]]*(1+AVERAGE(cform[faster (-ve) /
slower (+ve)]))</f>
        <v>2.337854886340766E-2</v>
      </c>
      <c r="I746" s="13" t="e">
        <f>IF(ISNUMBER(VLOOKUP(Fulltable[[#This Row],[Distance]], Predict[[#All],[Distance (km)]:[Time on current form]], 2, FALSE)), VLOOKUP(Fulltable[[#This Row],[Distance]], Predict[[#All],[Distance (km)]:[Time on current form]], 2, FALSE), NA())</f>
        <v>#N/A</v>
      </c>
      <c r="J746" s="13" t="e">
        <f>IF(ISNUMBER(VLOOKUP(Fulltable[[#This Row],[Distance]], Predict[[#All],[Distance (km)]:[Time on current form]], 3, FALSE)), VLOOKUP(Fulltable[[#This Row],[Distance]], Predict[[#All],[Distance (km)]:[Time on current form]], 3, FALSE), NA())</f>
        <v>#N/A</v>
      </c>
    </row>
    <row r="747" spans="1:10" x14ac:dyDescent="0.25">
      <c r="A747" s="1">
        <v>7.45</v>
      </c>
      <c r="B747" s="2">
        <f>Fulltable[[#This Row],[Distance]]^2</f>
        <v>55.502500000000005</v>
      </c>
      <c r="C747">
        <f>Fulltable[[#This Row],[Distance]]^3</f>
        <v>413.49362500000007</v>
      </c>
      <c r="D747">
        <f>Fulltable[[#This Row],[Distance]]^4</f>
        <v>3080.5275062500004</v>
      </c>
      <c r="E747">
        <f>Fulltable[[#This Row],[Distance]]^5</f>
        <v>22949.929921562503</v>
      </c>
      <c r="F747" s="13" t="e">
        <f>IF(ISNUMBER(VLOOKUP(Fulltable[[#This Row],[Distance]], PBmetric[[Distance (km)]:[PB (hh:mm:ss)]], 6, FALSE)), VLOOKUP(Fulltable[[#This Row],[Distance]], PBmetric[[Distance (km)]:[PB (hh:mm:ss)]], 6, FALSE), NA())</f>
        <v>#N/A</v>
      </c>
      <c r="G747" s="13">
        <f ca="1">$Q$4+$P$4*Fulltable[[#This Row],[Distance]]+$O$4*Fulltable[[#This Row],[D^2]]+$N$4*Fulltable[[#This Row],[D^3]]</f>
        <v>2.2612660979895834E-2</v>
      </c>
      <c r="H747" s="13">
        <f ca="1">Fulltable[[#This Row],[Forecast]]*(1+AVERAGE(cform[faster (-ve) /
slower (+ve)]))</f>
        <v>2.3411381344177872E-2</v>
      </c>
      <c r="I747" s="13" t="e">
        <f>IF(ISNUMBER(VLOOKUP(Fulltable[[#This Row],[Distance]], Predict[[#All],[Distance (km)]:[Time on current form]], 2, FALSE)), VLOOKUP(Fulltable[[#This Row],[Distance]], Predict[[#All],[Distance (km)]:[Time on current form]], 2, FALSE), NA())</f>
        <v>#N/A</v>
      </c>
      <c r="J747" s="13" t="e">
        <f>IF(ISNUMBER(VLOOKUP(Fulltable[[#This Row],[Distance]], Predict[[#All],[Distance (km)]:[Time on current form]], 3, FALSE)), VLOOKUP(Fulltable[[#This Row],[Distance]], Predict[[#All],[Distance (km)]:[Time on current form]], 3, FALSE), NA())</f>
        <v>#N/A</v>
      </c>
    </row>
    <row r="748" spans="1:10" x14ac:dyDescent="0.25">
      <c r="A748" s="1">
        <v>7.46</v>
      </c>
      <c r="B748" s="2">
        <f>Fulltable[[#This Row],[Distance]]^2</f>
        <v>55.651600000000002</v>
      </c>
      <c r="C748">
        <f>Fulltable[[#This Row],[Distance]]^3</f>
        <v>415.16093599999999</v>
      </c>
      <c r="D748">
        <f>Fulltable[[#This Row],[Distance]]^4</f>
        <v>3097.10058256</v>
      </c>
      <c r="E748">
        <f>Fulltable[[#This Row],[Distance]]^5</f>
        <v>23104.370345897602</v>
      </c>
      <c r="F748" s="13" t="e">
        <f>IF(ISNUMBER(VLOOKUP(Fulltable[[#This Row],[Distance]], PBmetric[[Distance (km)]:[PB (hh:mm:ss)]], 6, FALSE)), VLOOKUP(Fulltable[[#This Row],[Distance]], PBmetric[[Distance (km)]:[PB (hh:mm:ss)]], 6, FALSE), NA())</f>
        <v>#N/A</v>
      </c>
      <c r="G748" s="13">
        <f ca="1">$Q$4+$P$4*Fulltable[[#This Row],[Distance]]+$O$4*Fulltable[[#This Row],[D^2]]+$N$4*Fulltable[[#This Row],[D^3]]</f>
        <v>2.2644376969473252E-2</v>
      </c>
      <c r="H748" s="13">
        <f ca="1">Fulltable[[#This Row],[Forecast]]*(1+AVERAGE(cform[faster (-ve) /
slower (+ve)]))</f>
        <v>2.3444217600263124E-2</v>
      </c>
      <c r="I748" s="13" t="e">
        <f>IF(ISNUMBER(VLOOKUP(Fulltable[[#This Row],[Distance]], Predict[[#All],[Distance (km)]:[Time on current form]], 2, FALSE)), VLOOKUP(Fulltable[[#This Row],[Distance]], Predict[[#All],[Distance (km)]:[Time on current form]], 2, FALSE), NA())</f>
        <v>#N/A</v>
      </c>
      <c r="J748" s="13" t="e">
        <f>IF(ISNUMBER(VLOOKUP(Fulltable[[#This Row],[Distance]], Predict[[#All],[Distance (km)]:[Time on current form]], 3, FALSE)), VLOOKUP(Fulltable[[#This Row],[Distance]], Predict[[#All],[Distance (km)]:[Time on current form]], 3, FALSE), NA())</f>
        <v>#N/A</v>
      </c>
    </row>
    <row r="749" spans="1:10" x14ac:dyDescent="0.25">
      <c r="A749" s="1">
        <v>7.47</v>
      </c>
      <c r="B749" s="2">
        <f>Fulltable[[#This Row],[Distance]]^2</f>
        <v>55.800899999999999</v>
      </c>
      <c r="C749">
        <f>Fulltable[[#This Row],[Distance]]^3</f>
        <v>416.83272299999999</v>
      </c>
      <c r="D749">
        <f>Fulltable[[#This Row],[Distance]]^4</f>
        <v>3113.7404408099997</v>
      </c>
      <c r="E749">
        <f>Fulltable[[#This Row],[Distance]]^5</f>
        <v>23259.641092850696</v>
      </c>
      <c r="F749" s="13" t="e">
        <f>IF(ISNUMBER(VLOOKUP(Fulltable[[#This Row],[Distance]], PBmetric[[Distance (km)]:[PB (hh:mm:ss)]], 6, FALSE)), VLOOKUP(Fulltable[[#This Row],[Distance]], PBmetric[[Distance (km)]:[PB (hh:mm:ss)]], 6, FALSE), NA())</f>
        <v>#N/A</v>
      </c>
      <c r="G749" s="13">
        <f ca="1">$Q$4+$P$4*Fulltable[[#This Row],[Distance]]+$O$4*Fulltable[[#This Row],[D^2]]+$N$4*Fulltable[[#This Row],[D^3]]</f>
        <v>2.2676096605528818E-2</v>
      </c>
      <c r="H749" s="13">
        <f ca="1">Fulltable[[#This Row],[Forecast]]*(1+AVERAGE(cform[faster (-ve) /
slower (+ve)]))</f>
        <v>2.3477057631626774E-2</v>
      </c>
      <c r="I749" s="13" t="e">
        <f>IF(ISNUMBER(VLOOKUP(Fulltable[[#This Row],[Distance]], Predict[[#All],[Distance (km)]:[Time on current form]], 2, FALSE)), VLOOKUP(Fulltable[[#This Row],[Distance]], Predict[[#All],[Distance (km)]:[Time on current form]], 2, FALSE), NA())</f>
        <v>#N/A</v>
      </c>
      <c r="J749" s="13" t="e">
        <f>IF(ISNUMBER(VLOOKUP(Fulltable[[#This Row],[Distance]], Predict[[#All],[Distance (km)]:[Time on current form]], 3, FALSE)), VLOOKUP(Fulltable[[#This Row],[Distance]], Predict[[#All],[Distance (km)]:[Time on current form]], 3, FALSE), NA())</f>
        <v>#N/A</v>
      </c>
    </row>
    <row r="750" spans="1:10" x14ac:dyDescent="0.25">
      <c r="A750" s="1">
        <v>7.48</v>
      </c>
      <c r="B750" s="2">
        <f>Fulltable[[#This Row],[Distance]]^2</f>
        <v>55.950400000000009</v>
      </c>
      <c r="C750">
        <f>Fulltable[[#This Row],[Distance]]^3</f>
        <v>418.50899200000009</v>
      </c>
      <c r="D750">
        <f>Fulltable[[#This Row],[Distance]]^4</f>
        <v>3130.447260160001</v>
      </c>
      <c r="E750">
        <f>Fulltable[[#This Row],[Distance]]^5</f>
        <v>23415.745505996809</v>
      </c>
      <c r="F750" s="13" t="e">
        <f>IF(ISNUMBER(VLOOKUP(Fulltable[[#This Row],[Distance]], PBmetric[[Distance (km)]:[PB (hh:mm:ss)]], 6, FALSE)), VLOOKUP(Fulltable[[#This Row],[Distance]], PBmetric[[Distance (km)]:[PB (hh:mm:ss)]], 6, FALSE), NA())</f>
        <v>#N/A</v>
      </c>
      <c r="G750" s="13">
        <f ca="1">$Q$4+$P$4*Fulltable[[#This Row],[Distance]]+$O$4*Fulltable[[#This Row],[D^2]]+$N$4*Fulltable[[#This Row],[D^3]]</f>
        <v>2.2707819888027139E-2</v>
      </c>
      <c r="H750" s="13">
        <f ca="1">Fulltable[[#This Row],[Forecast]]*(1+AVERAGE(cform[faster (-ve) /
slower (+ve)]))</f>
        <v>2.3509901438232179E-2</v>
      </c>
      <c r="I750" s="13" t="e">
        <f>IF(ISNUMBER(VLOOKUP(Fulltable[[#This Row],[Distance]], Predict[[#All],[Distance (km)]:[Time on current form]], 2, FALSE)), VLOOKUP(Fulltable[[#This Row],[Distance]], Predict[[#All],[Distance (km)]:[Time on current form]], 2, FALSE), NA())</f>
        <v>#N/A</v>
      </c>
      <c r="J750" s="13" t="e">
        <f>IF(ISNUMBER(VLOOKUP(Fulltable[[#This Row],[Distance]], Predict[[#All],[Distance (km)]:[Time on current form]], 3, FALSE)), VLOOKUP(Fulltable[[#This Row],[Distance]], Predict[[#All],[Distance (km)]:[Time on current form]], 3, FALSE), NA())</f>
        <v>#N/A</v>
      </c>
    </row>
    <row r="751" spans="1:10" x14ac:dyDescent="0.25">
      <c r="A751" s="1">
        <v>7.49</v>
      </c>
      <c r="B751" s="2">
        <f>Fulltable[[#This Row],[Distance]]^2</f>
        <v>56.100100000000005</v>
      </c>
      <c r="C751">
        <f>Fulltable[[#This Row],[Distance]]^3</f>
        <v>420.18974900000006</v>
      </c>
      <c r="D751">
        <f>Fulltable[[#This Row],[Distance]]^4</f>
        <v>3147.2212200100007</v>
      </c>
      <c r="E751">
        <f>Fulltable[[#This Row],[Distance]]^5</f>
        <v>23572.686937874907</v>
      </c>
      <c r="F751" s="13" t="e">
        <f>IF(ISNUMBER(VLOOKUP(Fulltable[[#This Row],[Distance]], PBmetric[[Distance (km)]:[PB (hh:mm:ss)]], 6, FALSE)), VLOOKUP(Fulltable[[#This Row],[Distance]], PBmetric[[Distance (km)]:[PB (hh:mm:ss)]], 6, FALSE), NA())</f>
        <v>#N/A</v>
      </c>
      <c r="G751" s="13">
        <f ca="1">$Q$4+$P$4*Fulltable[[#This Row],[Distance]]+$O$4*Fulltable[[#This Row],[D^2]]+$N$4*Fulltable[[#This Row],[D^3]]</f>
        <v>2.2739546816932795E-2</v>
      </c>
      <c r="H751" s="13">
        <f ca="1">Fulltable[[#This Row],[Forecast]]*(1+AVERAGE(cform[faster (-ve) /
slower (+ve)]))</f>
        <v>2.3542749020042667E-2</v>
      </c>
      <c r="I751" s="13" t="e">
        <f>IF(ISNUMBER(VLOOKUP(Fulltable[[#This Row],[Distance]], Predict[[#All],[Distance (km)]:[Time on current form]], 2, FALSE)), VLOOKUP(Fulltable[[#This Row],[Distance]], Predict[[#All],[Distance (km)]:[Time on current form]], 2, FALSE), NA())</f>
        <v>#N/A</v>
      </c>
      <c r="J751" s="13" t="e">
        <f>IF(ISNUMBER(VLOOKUP(Fulltable[[#This Row],[Distance]], Predict[[#All],[Distance (km)]:[Time on current form]], 3, FALSE)), VLOOKUP(Fulltable[[#This Row],[Distance]], Predict[[#All],[Distance (km)]:[Time on current form]], 3, FALSE), NA())</f>
        <v>#N/A</v>
      </c>
    </row>
    <row r="752" spans="1:10" x14ac:dyDescent="0.25">
      <c r="A752" s="1">
        <v>7.5</v>
      </c>
      <c r="B752" s="2">
        <f>Fulltable[[#This Row],[Distance]]^2</f>
        <v>56.25</v>
      </c>
      <c r="C752">
        <f>Fulltable[[#This Row],[Distance]]^3</f>
        <v>421.875</v>
      </c>
      <c r="D752">
        <f>Fulltable[[#This Row],[Distance]]^4</f>
        <v>3164.0625</v>
      </c>
      <c r="E752">
        <f>Fulltable[[#This Row],[Distance]]^5</f>
        <v>23730.46875</v>
      </c>
      <c r="F752" s="13" t="e">
        <f>IF(ISNUMBER(VLOOKUP(Fulltable[[#This Row],[Distance]], PBmetric[[Distance (km)]:[PB (hh:mm:ss)]], 6, FALSE)), VLOOKUP(Fulltable[[#This Row],[Distance]], PBmetric[[Distance (km)]:[PB (hh:mm:ss)]], 6, FALSE), NA())</f>
        <v>#N/A</v>
      </c>
      <c r="G752" s="13">
        <f ca="1">$Q$4+$P$4*Fulltable[[#This Row],[Distance]]+$O$4*Fulltable[[#This Row],[D^2]]+$N$4*Fulltable[[#This Row],[D^3]]</f>
        <v>2.2771277392210396E-2</v>
      </c>
      <c r="H752" s="13">
        <f ca="1">Fulltable[[#This Row],[Forecast]]*(1+AVERAGE(cform[faster (-ve) /
slower (+ve)]))</f>
        <v>2.3575600377021597E-2</v>
      </c>
      <c r="I752" s="13" t="e">
        <f>IF(ISNUMBER(VLOOKUP(Fulltable[[#This Row],[Distance]], Predict[[#All],[Distance (km)]:[Time on current form]], 2, FALSE)), VLOOKUP(Fulltable[[#This Row],[Distance]], Predict[[#All],[Distance (km)]:[Time on current form]], 2, FALSE), NA())</f>
        <v>#N/A</v>
      </c>
      <c r="J752" s="13" t="e">
        <f>IF(ISNUMBER(VLOOKUP(Fulltable[[#This Row],[Distance]], Predict[[#All],[Distance (km)]:[Time on current form]], 3, FALSE)), VLOOKUP(Fulltable[[#This Row],[Distance]], Predict[[#All],[Distance (km)]:[Time on current form]], 3, FALSE), NA())</f>
        <v>#N/A</v>
      </c>
    </row>
    <row r="753" spans="1:10" x14ac:dyDescent="0.25">
      <c r="A753" s="1">
        <v>7.51</v>
      </c>
      <c r="B753" s="2">
        <f>Fulltable[[#This Row],[Distance]]^2</f>
        <v>56.400099999999995</v>
      </c>
      <c r="C753">
        <f>Fulltable[[#This Row],[Distance]]^3</f>
        <v>423.56475099999994</v>
      </c>
      <c r="D753">
        <f>Fulltable[[#This Row],[Distance]]^4</f>
        <v>3180.9712800099992</v>
      </c>
      <c r="E753">
        <f>Fulltable[[#This Row],[Distance]]^5</f>
        <v>23889.094312875095</v>
      </c>
      <c r="F753" s="13" t="e">
        <f>IF(ISNUMBER(VLOOKUP(Fulltable[[#This Row],[Distance]], PBmetric[[Distance (km)]:[PB (hh:mm:ss)]], 6, FALSE)), VLOOKUP(Fulltable[[#This Row],[Distance]], PBmetric[[Distance (km)]:[PB (hh:mm:ss)]], 6, FALSE), NA())</f>
        <v>#N/A</v>
      </c>
      <c r="G753" s="13">
        <f ca="1">$Q$4+$P$4*Fulltable[[#This Row],[Distance]]+$O$4*Fulltable[[#This Row],[D^2]]+$N$4*Fulltable[[#This Row],[D^3]]</f>
        <v>2.2803011613824524E-2</v>
      </c>
      <c r="H753" s="13">
        <f ca="1">Fulltable[[#This Row],[Forecast]]*(1+AVERAGE(cform[faster (-ve) /
slower (+ve)]))</f>
        <v>2.3608455509132299E-2</v>
      </c>
      <c r="I753" s="13" t="e">
        <f>IF(ISNUMBER(VLOOKUP(Fulltable[[#This Row],[Distance]], Predict[[#All],[Distance (km)]:[Time on current form]], 2, FALSE)), VLOOKUP(Fulltable[[#This Row],[Distance]], Predict[[#All],[Distance (km)]:[Time on current form]], 2, FALSE), NA())</f>
        <v>#N/A</v>
      </c>
      <c r="J753" s="13" t="e">
        <f>IF(ISNUMBER(VLOOKUP(Fulltable[[#This Row],[Distance]], Predict[[#All],[Distance (km)]:[Time on current form]], 3, FALSE)), VLOOKUP(Fulltable[[#This Row],[Distance]], Predict[[#All],[Distance (km)]:[Time on current form]], 3, FALSE), NA())</f>
        <v>#N/A</v>
      </c>
    </row>
    <row r="754" spans="1:10" x14ac:dyDescent="0.25">
      <c r="A754" s="1">
        <v>7.52</v>
      </c>
      <c r="B754" s="2">
        <f>Fulltable[[#This Row],[Distance]]^2</f>
        <v>56.550399999999996</v>
      </c>
      <c r="C754">
        <f>Fulltable[[#This Row],[Distance]]^3</f>
        <v>425.25900799999994</v>
      </c>
      <c r="D754">
        <f>Fulltable[[#This Row],[Distance]]^4</f>
        <v>3197.9477401599997</v>
      </c>
      <c r="E754">
        <f>Fulltable[[#This Row],[Distance]]^5</f>
        <v>24048.567006003195</v>
      </c>
      <c r="F754" s="13" t="e">
        <f>IF(ISNUMBER(VLOOKUP(Fulltable[[#This Row],[Distance]], PBmetric[[Distance (km)]:[PB (hh:mm:ss)]], 6, FALSE)), VLOOKUP(Fulltable[[#This Row],[Distance]], PBmetric[[Distance (km)]:[PB (hh:mm:ss)]], 6, FALSE), NA())</f>
        <v>#N/A</v>
      </c>
      <c r="G754" s="13">
        <f ca="1">$Q$4+$P$4*Fulltable[[#This Row],[Distance]]+$O$4*Fulltable[[#This Row],[D^2]]+$N$4*Fulltable[[#This Row],[D^3]]</f>
        <v>2.2834749481739788E-2</v>
      </c>
      <c r="H754" s="13">
        <f ca="1">Fulltable[[#This Row],[Forecast]]*(1+AVERAGE(cform[faster (-ve) /
slower (+ve)]))</f>
        <v>2.3641314416338134E-2</v>
      </c>
      <c r="I754" s="13" t="e">
        <f>IF(ISNUMBER(VLOOKUP(Fulltable[[#This Row],[Distance]], Predict[[#All],[Distance (km)]:[Time on current form]], 2, FALSE)), VLOOKUP(Fulltable[[#This Row],[Distance]], Predict[[#All],[Distance (km)]:[Time on current form]], 2, FALSE), NA())</f>
        <v>#N/A</v>
      </c>
      <c r="J754" s="13" t="e">
        <f>IF(ISNUMBER(VLOOKUP(Fulltable[[#This Row],[Distance]], Predict[[#All],[Distance (km)]:[Time on current form]], 3, FALSE)), VLOOKUP(Fulltable[[#This Row],[Distance]], Predict[[#All],[Distance (km)]:[Time on current form]], 3, FALSE), NA())</f>
        <v>#N/A</v>
      </c>
    </row>
    <row r="755" spans="1:10" x14ac:dyDescent="0.25">
      <c r="A755" s="1">
        <v>7.53</v>
      </c>
      <c r="B755" s="2">
        <f>Fulltable[[#This Row],[Distance]]^2</f>
        <v>56.700900000000004</v>
      </c>
      <c r="C755">
        <f>Fulltable[[#This Row],[Distance]]^3</f>
        <v>426.95777700000002</v>
      </c>
      <c r="D755">
        <f>Fulltable[[#This Row],[Distance]]^4</f>
        <v>3214.9920608100006</v>
      </c>
      <c r="E755">
        <f>Fulltable[[#This Row],[Distance]]^5</f>
        <v>24208.890217899305</v>
      </c>
      <c r="F755" s="13" t="e">
        <f>IF(ISNUMBER(VLOOKUP(Fulltable[[#This Row],[Distance]], PBmetric[[Distance (km)]:[PB (hh:mm:ss)]], 6, FALSE)), VLOOKUP(Fulltable[[#This Row],[Distance]], PBmetric[[Distance (km)]:[PB (hh:mm:ss)]], 6, FALSE), NA())</f>
        <v>#N/A</v>
      </c>
      <c r="G755" s="13">
        <f ca="1">$Q$4+$P$4*Fulltable[[#This Row],[Distance]]+$O$4*Fulltable[[#This Row],[D^2]]+$N$4*Fulltable[[#This Row],[D^3]]</f>
        <v>2.2866490995920783E-2</v>
      </c>
      <c r="H755" s="13">
        <f ca="1">Fulltable[[#This Row],[Forecast]]*(1+AVERAGE(cform[faster (-ve) /
slower (+ve)]))</f>
        <v>2.3674177098602443E-2</v>
      </c>
      <c r="I755" s="13" t="e">
        <f>IF(ISNUMBER(VLOOKUP(Fulltable[[#This Row],[Distance]], Predict[[#All],[Distance (km)]:[Time on current form]], 2, FALSE)), VLOOKUP(Fulltable[[#This Row],[Distance]], Predict[[#All],[Distance (km)]:[Time on current form]], 2, FALSE), NA())</f>
        <v>#N/A</v>
      </c>
      <c r="J755" s="13" t="e">
        <f>IF(ISNUMBER(VLOOKUP(Fulltable[[#This Row],[Distance]], Predict[[#All],[Distance (km)]:[Time on current form]], 3, FALSE)), VLOOKUP(Fulltable[[#This Row],[Distance]], Predict[[#All],[Distance (km)]:[Time on current form]], 3, FALSE), NA())</f>
        <v>#N/A</v>
      </c>
    </row>
    <row r="756" spans="1:10" x14ac:dyDescent="0.25">
      <c r="A756" s="1">
        <v>7.54</v>
      </c>
      <c r="B756" s="2">
        <f>Fulltable[[#This Row],[Distance]]^2</f>
        <v>56.851599999999998</v>
      </c>
      <c r="C756">
        <f>Fulltable[[#This Row],[Distance]]^3</f>
        <v>428.66106400000001</v>
      </c>
      <c r="D756">
        <f>Fulltable[[#This Row],[Distance]]^4</f>
        <v>3232.1044225599999</v>
      </c>
      <c r="E756">
        <f>Fulltable[[#This Row],[Distance]]^5</f>
        <v>24370.067346102398</v>
      </c>
      <c r="F756" s="13" t="e">
        <f>IF(ISNUMBER(VLOOKUP(Fulltable[[#This Row],[Distance]], PBmetric[[Distance (km)]:[PB (hh:mm:ss)]], 6, FALSE)), VLOOKUP(Fulltable[[#This Row],[Distance]], PBmetric[[Distance (km)]:[PB (hh:mm:ss)]], 6, FALSE), NA())</f>
        <v>#N/A</v>
      </c>
      <c r="G756" s="13">
        <f ca="1">$Q$4+$P$4*Fulltable[[#This Row],[Distance]]+$O$4*Fulltable[[#This Row],[D^2]]+$N$4*Fulltable[[#This Row],[D^3]]</f>
        <v>2.2898236156332106E-2</v>
      </c>
      <c r="H756" s="13">
        <f ca="1">Fulltable[[#This Row],[Forecast]]*(1+AVERAGE(cform[faster (-ve) /
slower (+ve)]))</f>
        <v>2.3707043555888579E-2</v>
      </c>
      <c r="I756" s="13" t="e">
        <f>IF(ISNUMBER(VLOOKUP(Fulltable[[#This Row],[Distance]], Predict[[#All],[Distance (km)]:[Time on current form]], 2, FALSE)), VLOOKUP(Fulltable[[#This Row],[Distance]], Predict[[#All],[Distance (km)]:[Time on current form]], 2, FALSE), NA())</f>
        <v>#N/A</v>
      </c>
      <c r="J756" s="13" t="e">
        <f>IF(ISNUMBER(VLOOKUP(Fulltable[[#This Row],[Distance]], Predict[[#All],[Distance (km)]:[Time on current form]], 3, FALSE)), VLOOKUP(Fulltable[[#This Row],[Distance]], Predict[[#All],[Distance (km)]:[Time on current form]], 3, FALSE), NA())</f>
        <v>#N/A</v>
      </c>
    </row>
    <row r="757" spans="1:10" x14ac:dyDescent="0.25">
      <c r="A757" s="1">
        <v>7.55</v>
      </c>
      <c r="B757" s="2">
        <f>Fulltable[[#This Row],[Distance]]^2</f>
        <v>57.002499999999998</v>
      </c>
      <c r="C757">
        <f>Fulltable[[#This Row],[Distance]]^3</f>
        <v>430.36887499999995</v>
      </c>
      <c r="D757">
        <f>Fulltable[[#This Row],[Distance]]^4</f>
        <v>3249.2850062499997</v>
      </c>
      <c r="E757">
        <f>Fulltable[[#This Row],[Distance]]^5</f>
        <v>24532.101797187497</v>
      </c>
      <c r="F757" s="13" t="e">
        <f>IF(ISNUMBER(VLOOKUP(Fulltable[[#This Row],[Distance]], PBmetric[[Distance (km)]:[PB (hh:mm:ss)]], 6, FALSE)), VLOOKUP(Fulltable[[#This Row],[Distance]], PBmetric[[Distance (km)]:[PB (hh:mm:ss)]], 6, FALSE), NA())</f>
        <v>#N/A</v>
      </c>
      <c r="G757" s="13">
        <f ca="1">$Q$4+$P$4*Fulltable[[#This Row],[Distance]]+$O$4*Fulltable[[#This Row],[D^2]]+$N$4*Fulltable[[#This Row],[D^3]]</f>
        <v>2.2929984962938348E-2</v>
      </c>
      <c r="H757" s="13">
        <f ca="1">Fulltable[[#This Row],[Forecast]]*(1+AVERAGE(cform[faster (-ve) /
slower (+ve)]))</f>
        <v>2.3739913788159876E-2</v>
      </c>
      <c r="I757" s="13" t="e">
        <f>IF(ISNUMBER(VLOOKUP(Fulltable[[#This Row],[Distance]], Predict[[#All],[Distance (km)]:[Time on current form]], 2, FALSE)), VLOOKUP(Fulltable[[#This Row],[Distance]], Predict[[#All],[Distance (km)]:[Time on current form]], 2, FALSE), NA())</f>
        <v>#N/A</v>
      </c>
      <c r="J757" s="13" t="e">
        <f>IF(ISNUMBER(VLOOKUP(Fulltable[[#This Row],[Distance]], Predict[[#All],[Distance (km)]:[Time on current form]], 3, FALSE)), VLOOKUP(Fulltable[[#This Row],[Distance]], Predict[[#All],[Distance (km)]:[Time on current form]], 3, FALSE), NA())</f>
        <v>#N/A</v>
      </c>
    </row>
    <row r="758" spans="1:10" x14ac:dyDescent="0.25">
      <c r="A758" s="1">
        <v>7.56</v>
      </c>
      <c r="B758" s="2">
        <f>Fulltable[[#This Row],[Distance]]^2</f>
        <v>57.153599999999997</v>
      </c>
      <c r="C758">
        <f>Fulltable[[#This Row],[Distance]]^3</f>
        <v>432.08121599999998</v>
      </c>
      <c r="D758">
        <f>Fulltable[[#This Row],[Distance]]^4</f>
        <v>3266.5339929599995</v>
      </c>
      <c r="E758">
        <f>Fulltable[[#This Row],[Distance]]^5</f>
        <v>24694.996986777594</v>
      </c>
      <c r="F758" s="13" t="e">
        <f>IF(ISNUMBER(VLOOKUP(Fulltable[[#This Row],[Distance]], PBmetric[[Distance (km)]:[PB (hh:mm:ss)]], 6, FALSE)), VLOOKUP(Fulltable[[#This Row],[Distance]], PBmetric[[Distance (km)]:[PB (hh:mm:ss)]], 6, FALSE), NA())</f>
        <v>#N/A</v>
      </c>
      <c r="G758" s="13">
        <f ca="1">$Q$4+$P$4*Fulltable[[#This Row],[Distance]]+$O$4*Fulltable[[#This Row],[D^2]]+$N$4*Fulltable[[#This Row],[D^3]]</f>
        <v>2.2961737415704109E-2</v>
      </c>
      <c r="H758" s="13">
        <f ca="1">Fulltable[[#This Row],[Forecast]]*(1+AVERAGE(cform[faster (-ve) /
slower (+ve)]))</f>
        <v>2.3772787795379689E-2</v>
      </c>
      <c r="I758" s="13" t="e">
        <f>IF(ISNUMBER(VLOOKUP(Fulltable[[#This Row],[Distance]], Predict[[#All],[Distance (km)]:[Time on current form]], 2, FALSE)), VLOOKUP(Fulltable[[#This Row],[Distance]], Predict[[#All],[Distance (km)]:[Time on current form]], 2, FALSE), NA())</f>
        <v>#N/A</v>
      </c>
      <c r="J758" s="13" t="e">
        <f>IF(ISNUMBER(VLOOKUP(Fulltable[[#This Row],[Distance]], Predict[[#All],[Distance (km)]:[Time on current form]], 3, FALSE)), VLOOKUP(Fulltable[[#This Row],[Distance]], Predict[[#All],[Distance (km)]:[Time on current form]], 3, FALSE), NA())</f>
        <v>#N/A</v>
      </c>
    </row>
    <row r="759" spans="1:10" x14ac:dyDescent="0.25">
      <c r="A759" s="1">
        <v>7.57</v>
      </c>
      <c r="B759" s="2">
        <f>Fulltable[[#This Row],[Distance]]^2</f>
        <v>57.304900000000004</v>
      </c>
      <c r="C759">
        <f>Fulltable[[#This Row],[Distance]]^3</f>
        <v>433.79809300000005</v>
      </c>
      <c r="D759">
        <f>Fulltable[[#This Row],[Distance]]^4</f>
        <v>3283.8515640100004</v>
      </c>
      <c r="E759">
        <f>Fulltable[[#This Row],[Distance]]^5</f>
        <v>24858.756339555704</v>
      </c>
      <c r="F759" s="13" t="e">
        <f>IF(ISNUMBER(VLOOKUP(Fulltable[[#This Row],[Distance]], PBmetric[[Distance (km)]:[PB (hh:mm:ss)]], 6, FALSE)), VLOOKUP(Fulltable[[#This Row],[Distance]], PBmetric[[Distance (km)]:[PB (hh:mm:ss)]], 6, FALSE), NA())</f>
        <v>#N/A</v>
      </c>
      <c r="G759" s="13">
        <f ca="1">$Q$4+$P$4*Fulltable[[#This Row],[Distance]]+$O$4*Fulltable[[#This Row],[D^2]]+$N$4*Fulltable[[#This Row],[D^3]]</f>
        <v>2.2993493514593989E-2</v>
      </c>
      <c r="H759" s="13">
        <f ca="1">Fulltable[[#This Row],[Forecast]]*(1+AVERAGE(cform[faster (-ve) /
slower (+ve)]))</f>
        <v>2.3805665577511362E-2</v>
      </c>
      <c r="I759" s="13" t="e">
        <f>IF(ISNUMBER(VLOOKUP(Fulltable[[#This Row],[Distance]], Predict[[#All],[Distance (km)]:[Time on current form]], 2, FALSE)), VLOOKUP(Fulltable[[#This Row],[Distance]], Predict[[#All],[Distance (km)]:[Time on current form]], 2, FALSE), NA())</f>
        <v>#N/A</v>
      </c>
      <c r="J759" s="13" t="e">
        <f>IF(ISNUMBER(VLOOKUP(Fulltable[[#This Row],[Distance]], Predict[[#All],[Distance (km)]:[Time on current form]], 3, FALSE)), VLOOKUP(Fulltable[[#This Row],[Distance]], Predict[[#All],[Distance (km)]:[Time on current form]], 3, FALSE), NA())</f>
        <v>#N/A</v>
      </c>
    </row>
    <row r="760" spans="1:10" x14ac:dyDescent="0.25">
      <c r="A760" s="1">
        <v>7.58</v>
      </c>
      <c r="B760" s="2">
        <f>Fulltable[[#This Row],[Distance]]^2</f>
        <v>57.456400000000002</v>
      </c>
      <c r="C760">
        <f>Fulltable[[#This Row],[Distance]]^3</f>
        <v>435.51951200000002</v>
      </c>
      <c r="D760">
        <f>Fulltable[[#This Row],[Distance]]^4</f>
        <v>3301.2379009600004</v>
      </c>
      <c r="E760">
        <f>Fulltable[[#This Row],[Distance]]^5</f>
        <v>25023.383289276804</v>
      </c>
      <c r="F760" s="13" t="e">
        <f>IF(ISNUMBER(VLOOKUP(Fulltable[[#This Row],[Distance]], PBmetric[[Distance (km)]:[PB (hh:mm:ss)]], 6, FALSE)), VLOOKUP(Fulltable[[#This Row],[Distance]], PBmetric[[Distance (km)]:[PB (hh:mm:ss)]], 6, FALSE), NA())</f>
        <v>#N/A</v>
      </c>
      <c r="G760" s="13">
        <f ca="1">$Q$4+$P$4*Fulltable[[#This Row],[Distance]]+$O$4*Fulltable[[#This Row],[D^2]]+$N$4*Fulltable[[#This Row],[D^3]]</f>
        <v>2.3025253259572581E-2</v>
      </c>
      <c r="H760" s="13">
        <f ca="1">Fulltable[[#This Row],[Forecast]]*(1+AVERAGE(cform[faster (-ve) /
slower (+ve)]))</f>
        <v>2.3838547134518238E-2</v>
      </c>
      <c r="I760" s="13" t="e">
        <f>IF(ISNUMBER(VLOOKUP(Fulltable[[#This Row],[Distance]], Predict[[#All],[Distance (km)]:[Time on current form]], 2, FALSE)), VLOOKUP(Fulltable[[#This Row],[Distance]], Predict[[#All],[Distance (km)]:[Time on current form]], 2, FALSE), NA())</f>
        <v>#N/A</v>
      </c>
      <c r="J760" s="13" t="e">
        <f>IF(ISNUMBER(VLOOKUP(Fulltable[[#This Row],[Distance]], Predict[[#All],[Distance (km)]:[Time on current form]], 3, FALSE)), VLOOKUP(Fulltable[[#This Row],[Distance]], Predict[[#All],[Distance (km)]:[Time on current form]], 3, FALSE), NA())</f>
        <v>#N/A</v>
      </c>
    </row>
    <row r="761" spans="1:10" x14ac:dyDescent="0.25">
      <c r="A761" s="1">
        <v>7.59</v>
      </c>
      <c r="B761" s="2">
        <f>Fulltable[[#This Row],[Distance]]^2</f>
        <v>57.6081</v>
      </c>
      <c r="C761">
        <f>Fulltable[[#This Row],[Distance]]^3</f>
        <v>437.24547899999999</v>
      </c>
      <c r="D761">
        <f>Fulltable[[#This Row],[Distance]]^4</f>
        <v>3318.69318561</v>
      </c>
      <c r="E761">
        <f>Fulltable[[#This Row],[Distance]]^5</f>
        <v>25188.8812787799</v>
      </c>
      <c r="F761" s="13" t="e">
        <f>IF(ISNUMBER(VLOOKUP(Fulltable[[#This Row],[Distance]], PBmetric[[Distance (km)]:[PB (hh:mm:ss)]], 6, FALSE)), VLOOKUP(Fulltable[[#This Row],[Distance]], PBmetric[[Distance (km)]:[PB (hh:mm:ss)]], 6, FALSE), NA())</f>
        <v>#N/A</v>
      </c>
      <c r="G761" s="13">
        <f ca="1">$Q$4+$P$4*Fulltable[[#This Row],[Distance]]+$O$4*Fulltable[[#This Row],[D^2]]+$N$4*Fulltable[[#This Row],[D^3]]</f>
        <v>2.305701665060448E-2</v>
      </c>
      <c r="H761" s="13">
        <f ca="1">Fulltable[[#This Row],[Forecast]]*(1+AVERAGE(cform[faster (-ve) /
slower (+ve)]))</f>
        <v>2.3871432466363664E-2</v>
      </c>
      <c r="I761" s="13" t="e">
        <f>IF(ISNUMBER(VLOOKUP(Fulltable[[#This Row],[Distance]], Predict[[#All],[Distance (km)]:[Time on current form]], 2, FALSE)), VLOOKUP(Fulltable[[#This Row],[Distance]], Predict[[#All],[Distance (km)]:[Time on current form]], 2, FALSE), NA())</f>
        <v>#N/A</v>
      </c>
      <c r="J761" s="13" t="e">
        <f>IF(ISNUMBER(VLOOKUP(Fulltable[[#This Row],[Distance]], Predict[[#All],[Distance (km)]:[Time on current form]], 3, FALSE)), VLOOKUP(Fulltable[[#This Row],[Distance]], Predict[[#All],[Distance (km)]:[Time on current form]], 3, FALSE), NA())</f>
        <v>#N/A</v>
      </c>
    </row>
    <row r="762" spans="1:10" x14ac:dyDescent="0.25">
      <c r="A762" s="1">
        <v>7.6</v>
      </c>
      <c r="B762" s="2">
        <f>Fulltable[[#This Row],[Distance]]^2</f>
        <v>57.76</v>
      </c>
      <c r="C762">
        <f>Fulltable[[#This Row],[Distance]]^3</f>
        <v>438.97599999999994</v>
      </c>
      <c r="D762">
        <f>Fulltable[[#This Row],[Distance]]^4</f>
        <v>3336.2175999999999</v>
      </c>
      <c r="E762">
        <f>Fulltable[[#This Row],[Distance]]^5</f>
        <v>25355.25376</v>
      </c>
      <c r="F762" s="13" t="e">
        <f>IF(ISNUMBER(VLOOKUP(Fulltable[[#This Row],[Distance]], PBmetric[[Distance (km)]:[PB (hh:mm:ss)]], 6, FALSE)), VLOOKUP(Fulltable[[#This Row],[Distance]], PBmetric[[Distance (km)]:[PB (hh:mm:ss)]], 6, FALSE), NA())</f>
        <v>#N/A</v>
      </c>
      <c r="G762" s="13">
        <f ca="1">$Q$4+$P$4*Fulltable[[#This Row],[Distance]]+$O$4*Fulltable[[#This Row],[D^2]]+$N$4*Fulltable[[#This Row],[D^3]]</f>
        <v>2.3088783687654286E-2</v>
      </c>
      <c r="H762" s="13">
        <f ca="1">Fulltable[[#This Row],[Forecast]]*(1+AVERAGE(cform[faster (-ve) /
slower (+ve)]))</f>
        <v>2.3904321573010992E-2</v>
      </c>
      <c r="I762" s="13" t="e">
        <f>IF(ISNUMBER(VLOOKUP(Fulltable[[#This Row],[Distance]], Predict[[#All],[Distance (km)]:[Time on current form]], 2, FALSE)), VLOOKUP(Fulltable[[#This Row],[Distance]], Predict[[#All],[Distance (km)]:[Time on current form]], 2, FALSE), NA())</f>
        <v>#N/A</v>
      </c>
      <c r="J762" s="13" t="e">
        <f>IF(ISNUMBER(VLOOKUP(Fulltable[[#This Row],[Distance]], Predict[[#All],[Distance (km)]:[Time on current form]], 3, FALSE)), VLOOKUP(Fulltable[[#This Row],[Distance]], Predict[[#All],[Distance (km)]:[Time on current form]], 3, FALSE), NA())</f>
        <v>#N/A</v>
      </c>
    </row>
    <row r="763" spans="1:10" x14ac:dyDescent="0.25">
      <c r="A763" s="1">
        <v>7.61</v>
      </c>
      <c r="B763" s="2">
        <f>Fulltable[[#This Row],[Distance]]^2</f>
        <v>57.912100000000002</v>
      </c>
      <c r="C763">
        <f>Fulltable[[#This Row],[Distance]]^3</f>
        <v>440.71108100000004</v>
      </c>
      <c r="D763">
        <f>Fulltable[[#This Row],[Distance]]^4</f>
        <v>3353.8113264100002</v>
      </c>
      <c r="E763">
        <f>Fulltable[[#This Row],[Distance]]^5</f>
        <v>25522.504193980101</v>
      </c>
      <c r="F763" s="13" t="e">
        <f>IF(ISNUMBER(VLOOKUP(Fulltable[[#This Row],[Distance]], PBmetric[[Distance (km)]:[PB (hh:mm:ss)]], 6, FALSE)), VLOOKUP(Fulltable[[#This Row],[Distance]], PBmetric[[Distance (km)]:[PB (hh:mm:ss)]], 6, FALSE), NA())</f>
        <v>#N/A</v>
      </c>
      <c r="G763" s="13">
        <f ca="1">$Q$4+$P$4*Fulltable[[#This Row],[Distance]]+$O$4*Fulltable[[#This Row],[D^2]]+$N$4*Fulltable[[#This Row],[D^3]]</f>
        <v>2.3120554370686594E-2</v>
      </c>
      <c r="H763" s="13">
        <f ca="1">Fulltable[[#This Row],[Forecast]]*(1+AVERAGE(cform[faster (-ve) /
slower (+ve)]))</f>
        <v>2.3937214454423563E-2</v>
      </c>
      <c r="I763" s="13" t="e">
        <f>IF(ISNUMBER(VLOOKUP(Fulltable[[#This Row],[Distance]], Predict[[#All],[Distance (km)]:[Time on current form]], 2, FALSE)), VLOOKUP(Fulltable[[#This Row],[Distance]], Predict[[#All],[Distance (km)]:[Time on current form]], 2, FALSE), NA())</f>
        <v>#N/A</v>
      </c>
      <c r="J763" s="13" t="e">
        <f>IF(ISNUMBER(VLOOKUP(Fulltable[[#This Row],[Distance]], Predict[[#All],[Distance (km)]:[Time on current form]], 3, FALSE)), VLOOKUP(Fulltable[[#This Row],[Distance]], Predict[[#All],[Distance (km)]:[Time on current form]], 3, FALSE), NA())</f>
        <v>#N/A</v>
      </c>
    </row>
    <row r="764" spans="1:10" x14ac:dyDescent="0.25">
      <c r="A764" s="1">
        <v>7.62</v>
      </c>
      <c r="B764" s="2">
        <f>Fulltable[[#This Row],[Distance]]^2</f>
        <v>58.064399999999999</v>
      </c>
      <c r="C764">
        <f>Fulltable[[#This Row],[Distance]]^3</f>
        <v>442.45072800000003</v>
      </c>
      <c r="D764">
        <f>Fulltable[[#This Row],[Distance]]^4</f>
        <v>3371.4745473600001</v>
      </c>
      <c r="E764">
        <f>Fulltable[[#This Row],[Distance]]^5</f>
        <v>25690.6360508832</v>
      </c>
      <c r="F764" s="13" t="e">
        <f>IF(ISNUMBER(VLOOKUP(Fulltable[[#This Row],[Distance]], PBmetric[[Distance (km)]:[PB (hh:mm:ss)]], 6, FALSE)), VLOOKUP(Fulltable[[#This Row],[Distance]], PBmetric[[Distance (km)]:[PB (hh:mm:ss)]], 6, FALSE), NA())</f>
        <v>#N/A</v>
      </c>
      <c r="G764" s="13">
        <f ca="1">$Q$4+$P$4*Fulltable[[#This Row],[Distance]]+$O$4*Fulltable[[#This Row],[D^2]]+$N$4*Fulltable[[#This Row],[D^3]]</f>
        <v>2.3152328699665995E-2</v>
      </c>
      <c r="H764" s="13">
        <f ca="1">Fulltable[[#This Row],[Forecast]]*(1+AVERAGE(cform[faster (-ve) /
slower (+ve)]))</f>
        <v>2.3970111110564716E-2</v>
      </c>
      <c r="I764" s="13" t="e">
        <f>IF(ISNUMBER(VLOOKUP(Fulltable[[#This Row],[Distance]], Predict[[#All],[Distance (km)]:[Time on current form]], 2, FALSE)), VLOOKUP(Fulltable[[#This Row],[Distance]], Predict[[#All],[Distance (km)]:[Time on current form]], 2, FALSE), NA())</f>
        <v>#N/A</v>
      </c>
      <c r="J764" s="13" t="e">
        <f>IF(ISNUMBER(VLOOKUP(Fulltable[[#This Row],[Distance]], Predict[[#All],[Distance (km)]:[Time on current form]], 3, FALSE)), VLOOKUP(Fulltable[[#This Row],[Distance]], Predict[[#All],[Distance (km)]:[Time on current form]], 3, FALSE), NA())</f>
        <v>#N/A</v>
      </c>
    </row>
    <row r="765" spans="1:10" x14ac:dyDescent="0.25">
      <c r="A765" s="1">
        <v>7.63</v>
      </c>
      <c r="B765" s="2">
        <f>Fulltable[[#This Row],[Distance]]^2</f>
        <v>58.216899999999995</v>
      </c>
      <c r="C765">
        <f>Fulltable[[#This Row],[Distance]]^3</f>
        <v>444.19494699999996</v>
      </c>
      <c r="D765">
        <f>Fulltable[[#This Row],[Distance]]^4</f>
        <v>3389.2074456099995</v>
      </c>
      <c r="E765">
        <f>Fulltable[[#This Row],[Distance]]^5</f>
        <v>25859.652810004296</v>
      </c>
      <c r="F765" s="13" t="e">
        <f>IF(ISNUMBER(VLOOKUP(Fulltable[[#This Row],[Distance]], PBmetric[[Distance (km)]:[PB (hh:mm:ss)]], 6, FALSE)), VLOOKUP(Fulltable[[#This Row],[Distance]], PBmetric[[Distance (km)]:[PB (hh:mm:ss)]], 6, FALSE), NA())</f>
        <v>#N/A</v>
      </c>
      <c r="G765" s="13">
        <f ca="1">$Q$4+$P$4*Fulltable[[#This Row],[Distance]]+$O$4*Fulltable[[#This Row],[D^2]]+$N$4*Fulltable[[#This Row],[D^3]]</f>
        <v>2.3184106674557104E-2</v>
      </c>
      <c r="H765" s="13">
        <f ca="1">Fulltable[[#This Row],[Forecast]]*(1+AVERAGE(cform[faster (-ve) /
slower (+ve)]))</f>
        <v>2.400301154139782E-2</v>
      </c>
      <c r="I765" s="13" t="e">
        <f>IF(ISNUMBER(VLOOKUP(Fulltable[[#This Row],[Distance]], Predict[[#All],[Distance (km)]:[Time on current form]], 2, FALSE)), VLOOKUP(Fulltable[[#This Row],[Distance]], Predict[[#All],[Distance (km)]:[Time on current form]], 2, FALSE), NA())</f>
        <v>#N/A</v>
      </c>
      <c r="J765" s="13" t="e">
        <f>IF(ISNUMBER(VLOOKUP(Fulltable[[#This Row],[Distance]], Predict[[#All],[Distance (km)]:[Time on current form]], 3, FALSE)), VLOOKUP(Fulltable[[#This Row],[Distance]], Predict[[#All],[Distance (km)]:[Time on current form]], 3, FALSE), NA())</f>
        <v>#N/A</v>
      </c>
    </row>
    <row r="766" spans="1:10" x14ac:dyDescent="0.25">
      <c r="A766" s="1">
        <v>7.64</v>
      </c>
      <c r="B766" s="2">
        <f>Fulltable[[#This Row],[Distance]]^2</f>
        <v>58.369599999999998</v>
      </c>
      <c r="C766">
        <f>Fulltable[[#This Row],[Distance]]^3</f>
        <v>445.94374399999998</v>
      </c>
      <c r="D766">
        <f>Fulltable[[#This Row],[Distance]]^4</f>
        <v>3407.0102041599998</v>
      </c>
      <c r="E766">
        <f>Fulltable[[#This Row],[Distance]]^5</f>
        <v>26029.557959782396</v>
      </c>
      <c r="F766" s="13" t="e">
        <f>IF(ISNUMBER(VLOOKUP(Fulltable[[#This Row],[Distance]], PBmetric[[Distance (km)]:[PB (hh:mm:ss)]], 6, FALSE)), VLOOKUP(Fulltable[[#This Row],[Distance]], PBmetric[[Distance (km)]:[PB (hh:mm:ss)]], 6, FALSE), NA())</f>
        <v>#N/A</v>
      </c>
      <c r="G766" s="13">
        <f ca="1">$Q$4+$P$4*Fulltable[[#This Row],[Distance]]+$O$4*Fulltable[[#This Row],[D^2]]+$N$4*Fulltable[[#This Row],[D^3]]</f>
        <v>2.3215888295324498E-2</v>
      </c>
      <c r="H766" s="13">
        <f ca="1">Fulltable[[#This Row],[Forecast]]*(1+AVERAGE(cform[faster (-ve) /
slower (+ve)]))</f>
        <v>2.4035915746886197E-2</v>
      </c>
      <c r="I766" s="13" t="e">
        <f>IF(ISNUMBER(VLOOKUP(Fulltable[[#This Row],[Distance]], Predict[[#All],[Distance (km)]:[Time on current form]], 2, FALSE)), VLOOKUP(Fulltable[[#This Row],[Distance]], Predict[[#All],[Distance (km)]:[Time on current form]], 2, FALSE), NA())</f>
        <v>#N/A</v>
      </c>
      <c r="J766" s="13" t="e">
        <f>IF(ISNUMBER(VLOOKUP(Fulltable[[#This Row],[Distance]], Predict[[#All],[Distance (km)]:[Time on current form]], 3, FALSE)), VLOOKUP(Fulltable[[#This Row],[Distance]], Predict[[#All],[Distance (km)]:[Time on current form]], 3, FALSE), NA())</f>
        <v>#N/A</v>
      </c>
    </row>
    <row r="767" spans="1:10" x14ac:dyDescent="0.25">
      <c r="A767" s="1">
        <v>7.65</v>
      </c>
      <c r="B767" s="2">
        <f>Fulltable[[#This Row],[Distance]]^2</f>
        <v>58.522500000000008</v>
      </c>
      <c r="C767">
        <f>Fulltable[[#This Row],[Distance]]^3</f>
        <v>447.69712500000009</v>
      </c>
      <c r="D767">
        <f>Fulltable[[#This Row],[Distance]]^4</f>
        <v>3424.883006250001</v>
      </c>
      <c r="E767">
        <f>Fulltable[[#This Row],[Distance]]^5</f>
        <v>26200.354997812508</v>
      </c>
      <c r="F767" s="13" t="e">
        <f>IF(ISNUMBER(VLOOKUP(Fulltable[[#This Row],[Distance]], PBmetric[[Distance (km)]:[PB (hh:mm:ss)]], 6, FALSE)), VLOOKUP(Fulltable[[#This Row],[Distance]], PBmetric[[Distance (km)]:[PB (hh:mm:ss)]], 6, FALSE), NA())</f>
        <v>#N/A</v>
      </c>
      <c r="G767" s="13">
        <f ca="1">$Q$4+$P$4*Fulltable[[#This Row],[Distance]]+$O$4*Fulltable[[#This Row],[D^2]]+$N$4*Fulltable[[#This Row],[D^3]]</f>
        <v>2.3247673561932785E-2</v>
      </c>
      <c r="H767" s="13">
        <f ca="1">Fulltable[[#This Row],[Forecast]]*(1+AVERAGE(cform[faster (-ve) /
slower (+ve)]))</f>
        <v>2.4068823726993208E-2</v>
      </c>
      <c r="I767" s="13" t="e">
        <f>IF(ISNUMBER(VLOOKUP(Fulltable[[#This Row],[Distance]], Predict[[#All],[Distance (km)]:[Time on current form]], 2, FALSE)), VLOOKUP(Fulltable[[#This Row],[Distance]], Predict[[#All],[Distance (km)]:[Time on current form]], 2, FALSE), NA())</f>
        <v>#N/A</v>
      </c>
      <c r="J767" s="13" t="e">
        <f>IF(ISNUMBER(VLOOKUP(Fulltable[[#This Row],[Distance]], Predict[[#All],[Distance (km)]:[Time on current form]], 3, FALSE)), VLOOKUP(Fulltable[[#This Row],[Distance]], Predict[[#All],[Distance (km)]:[Time on current form]], 3, FALSE), NA())</f>
        <v>#N/A</v>
      </c>
    </row>
    <row r="768" spans="1:10" x14ac:dyDescent="0.25">
      <c r="A768" s="1">
        <v>7.66</v>
      </c>
      <c r="B768" s="2">
        <f>Fulltable[[#This Row],[Distance]]^2</f>
        <v>58.675600000000003</v>
      </c>
      <c r="C768">
        <f>Fulltable[[#This Row],[Distance]]^3</f>
        <v>449.45509600000003</v>
      </c>
      <c r="D768">
        <f>Fulltable[[#This Row],[Distance]]^4</f>
        <v>3442.8260353600003</v>
      </c>
      <c r="E768">
        <f>Fulltable[[#This Row],[Distance]]^5</f>
        <v>26372.047430857601</v>
      </c>
      <c r="F768" s="13" t="e">
        <f>IF(ISNUMBER(VLOOKUP(Fulltable[[#This Row],[Distance]], PBmetric[[Distance (km)]:[PB (hh:mm:ss)]], 6, FALSE)), VLOOKUP(Fulltable[[#This Row],[Distance]], PBmetric[[Distance (km)]:[PB (hh:mm:ss)]], 6, FALSE), NA())</f>
        <v>#N/A</v>
      </c>
      <c r="G768" s="13">
        <f ca="1">$Q$4+$P$4*Fulltable[[#This Row],[Distance]]+$O$4*Fulltable[[#This Row],[D^2]]+$N$4*Fulltable[[#This Row],[D^3]]</f>
        <v>2.3279462474346556E-2</v>
      </c>
      <c r="H768" s="13">
        <f ca="1">Fulltable[[#This Row],[Forecast]]*(1+AVERAGE(cform[faster (-ve) /
slower (+ve)]))</f>
        <v>2.410173548168219E-2</v>
      </c>
      <c r="I768" s="13" t="e">
        <f>IF(ISNUMBER(VLOOKUP(Fulltable[[#This Row],[Distance]], Predict[[#All],[Distance (km)]:[Time on current form]], 2, FALSE)), VLOOKUP(Fulltable[[#This Row],[Distance]], Predict[[#All],[Distance (km)]:[Time on current form]], 2, FALSE), NA())</f>
        <v>#N/A</v>
      </c>
      <c r="J768" s="13" t="e">
        <f>IF(ISNUMBER(VLOOKUP(Fulltable[[#This Row],[Distance]], Predict[[#All],[Distance (km)]:[Time on current form]], 3, FALSE)), VLOOKUP(Fulltable[[#This Row],[Distance]], Predict[[#All],[Distance (km)]:[Time on current form]], 3, FALSE), NA())</f>
        <v>#N/A</v>
      </c>
    </row>
    <row r="769" spans="1:10" x14ac:dyDescent="0.25">
      <c r="A769" s="1">
        <v>7.67</v>
      </c>
      <c r="B769" s="2">
        <f>Fulltable[[#This Row],[Distance]]^2</f>
        <v>58.828899999999997</v>
      </c>
      <c r="C769">
        <f>Fulltable[[#This Row],[Distance]]^3</f>
        <v>451.21766299999996</v>
      </c>
      <c r="D769">
        <f>Fulltable[[#This Row],[Distance]]^4</f>
        <v>3460.8394752099998</v>
      </c>
      <c r="E769">
        <f>Fulltable[[#This Row],[Distance]]^5</f>
        <v>26544.638774860698</v>
      </c>
      <c r="F769" s="13" t="e">
        <f>IF(ISNUMBER(VLOOKUP(Fulltable[[#This Row],[Distance]], PBmetric[[Distance (km)]:[PB (hh:mm:ss)]], 6, FALSE)), VLOOKUP(Fulltable[[#This Row],[Distance]], PBmetric[[Distance (km)]:[PB (hh:mm:ss)]], 6, FALSE), NA())</f>
        <v>#N/A</v>
      </c>
      <c r="G769" s="13">
        <f ca="1">$Q$4+$P$4*Fulltable[[#This Row],[Distance]]+$O$4*Fulltable[[#This Row],[D^2]]+$N$4*Fulltable[[#This Row],[D^3]]</f>
        <v>2.3311255032530408E-2</v>
      </c>
      <c r="H769" s="13">
        <f ca="1">Fulltable[[#This Row],[Forecast]]*(1+AVERAGE(cform[faster (-ve) /
slower (+ve)]))</f>
        <v>2.4134651010916493E-2</v>
      </c>
      <c r="I769" s="13" t="e">
        <f>IF(ISNUMBER(VLOOKUP(Fulltable[[#This Row],[Distance]], Predict[[#All],[Distance (km)]:[Time on current form]], 2, FALSE)), VLOOKUP(Fulltable[[#This Row],[Distance]], Predict[[#All],[Distance (km)]:[Time on current form]], 2, FALSE), NA())</f>
        <v>#N/A</v>
      </c>
      <c r="J769" s="13" t="e">
        <f>IF(ISNUMBER(VLOOKUP(Fulltable[[#This Row],[Distance]], Predict[[#All],[Distance (km)]:[Time on current form]], 3, FALSE)), VLOOKUP(Fulltable[[#This Row],[Distance]], Predict[[#All],[Distance (km)]:[Time on current form]], 3, FALSE), NA())</f>
        <v>#N/A</v>
      </c>
    </row>
    <row r="770" spans="1:10" x14ac:dyDescent="0.25">
      <c r="A770" s="1">
        <v>7.68</v>
      </c>
      <c r="B770" s="2">
        <f>Fulltable[[#This Row],[Distance]]^2</f>
        <v>58.982399999999998</v>
      </c>
      <c r="C770">
        <f>Fulltable[[#This Row],[Distance]]^3</f>
        <v>452.98483199999998</v>
      </c>
      <c r="D770">
        <f>Fulltable[[#This Row],[Distance]]^4</f>
        <v>3478.9235097599999</v>
      </c>
      <c r="E770">
        <f>Fulltable[[#This Row],[Distance]]^5</f>
        <v>26718.132554956799</v>
      </c>
      <c r="F770" s="13" t="e">
        <f>IF(ISNUMBER(VLOOKUP(Fulltable[[#This Row],[Distance]], PBmetric[[Distance (km)]:[PB (hh:mm:ss)]], 6, FALSE)), VLOOKUP(Fulltable[[#This Row],[Distance]], PBmetric[[Distance (km)]:[PB (hh:mm:ss)]], 6, FALSE), NA())</f>
        <v>#N/A</v>
      </c>
      <c r="G770" s="13">
        <f ca="1">$Q$4+$P$4*Fulltable[[#This Row],[Distance]]+$O$4*Fulltable[[#This Row],[D^2]]+$N$4*Fulltable[[#This Row],[D^3]]</f>
        <v>2.334305123644894E-2</v>
      </c>
      <c r="H770" s="13">
        <f ca="1">Fulltable[[#This Row],[Forecast]]*(1+AVERAGE(cform[faster (-ve) /
slower (+ve)]))</f>
        <v>2.4167570314659461E-2</v>
      </c>
      <c r="I770" s="13" t="e">
        <f>IF(ISNUMBER(VLOOKUP(Fulltable[[#This Row],[Distance]], Predict[[#All],[Distance (km)]:[Time on current form]], 2, FALSE)), VLOOKUP(Fulltable[[#This Row],[Distance]], Predict[[#All],[Distance (km)]:[Time on current form]], 2, FALSE), NA())</f>
        <v>#N/A</v>
      </c>
      <c r="J770" s="13" t="e">
        <f>IF(ISNUMBER(VLOOKUP(Fulltable[[#This Row],[Distance]], Predict[[#All],[Distance (km)]:[Time on current form]], 3, FALSE)), VLOOKUP(Fulltable[[#This Row],[Distance]], Predict[[#All],[Distance (km)]:[Time on current form]], 3, FALSE), NA())</f>
        <v>#N/A</v>
      </c>
    </row>
    <row r="771" spans="1:10" x14ac:dyDescent="0.25">
      <c r="A771" s="1">
        <v>7.69</v>
      </c>
      <c r="B771" s="2">
        <f>Fulltable[[#This Row],[Distance]]^2</f>
        <v>59.136100000000006</v>
      </c>
      <c r="C771">
        <f>Fulltable[[#This Row],[Distance]]^3</f>
        <v>454.75660900000008</v>
      </c>
      <c r="D771">
        <f>Fulltable[[#This Row],[Distance]]^4</f>
        <v>3497.0783232100007</v>
      </c>
      <c r="E771">
        <f>Fulltable[[#This Row],[Distance]]^5</f>
        <v>26892.532305484907</v>
      </c>
      <c r="F771" s="13" t="e">
        <f>IF(ISNUMBER(VLOOKUP(Fulltable[[#This Row],[Distance]], PBmetric[[Distance (km)]:[PB (hh:mm:ss)]], 6, FALSE)), VLOOKUP(Fulltable[[#This Row],[Distance]], PBmetric[[Distance (km)]:[PB (hh:mm:ss)]], 6, FALSE), NA())</f>
        <v>#N/A</v>
      </c>
      <c r="G771" s="13">
        <f ca="1">$Q$4+$P$4*Fulltable[[#This Row],[Distance]]+$O$4*Fulltable[[#This Row],[D^2]]+$N$4*Fulltable[[#This Row],[D^3]]</f>
        <v>2.3374851086066753E-2</v>
      </c>
      <c r="H771" s="13">
        <f ca="1">Fulltable[[#This Row],[Forecast]]*(1+AVERAGE(cform[faster (-ve) /
slower (+ve)]))</f>
        <v>2.4200493392874448E-2</v>
      </c>
      <c r="I771" s="13" t="e">
        <f>IF(ISNUMBER(VLOOKUP(Fulltable[[#This Row],[Distance]], Predict[[#All],[Distance (km)]:[Time on current form]], 2, FALSE)), VLOOKUP(Fulltable[[#This Row],[Distance]], Predict[[#All],[Distance (km)]:[Time on current form]], 2, FALSE), NA())</f>
        <v>#N/A</v>
      </c>
      <c r="J771" s="13" t="e">
        <f>IF(ISNUMBER(VLOOKUP(Fulltable[[#This Row],[Distance]], Predict[[#All],[Distance (km)]:[Time on current form]], 3, FALSE)), VLOOKUP(Fulltable[[#This Row],[Distance]], Predict[[#All],[Distance (km)]:[Time on current form]], 3, FALSE), NA())</f>
        <v>#N/A</v>
      </c>
    </row>
    <row r="772" spans="1:10" x14ac:dyDescent="0.25">
      <c r="A772" s="1">
        <v>7.7</v>
      </c>
      <c r="B772" s="2">
        <f>Fulltable[[#This Row],[Distance]]^2</f>
        <v>59.290000000000006</v>
      </c>
      <c r="C772">
        <f>Fulltable[[#This Row],[Distance]]^3</f>
        <v>456.53300000000007</v>
      </c>
      <c r="D772">
        <f>Fulltable[[#This Row],[Distance]]^4</f>
        <v>3515.3041000000007</v>
      </c>
      <c r="E772">
        <f>Fulltable[[#This Row],[Distance]]^5</f>
        <v>27067.841570000008</v>
      </c>
      <c r="F772" s="13" t="e">
        <f>IF(ISNUMBER(VLOOKUP(Fulltable[[#This Row],[Distance]], PBmetric[[Distance (km)]:[PB (hh:mm:ss)]], 6, FALSE)), VLOOKUP(Fulltable[[#This Row],[Distance]], PBmetric[[Distance (km)]:[PB (hh:mm:ss)]], 6, FALSE), NA())</f>
        <v>#N/A</v>
      </c>
      <c r="G772" s="13">
        <f ca="1">$Q$4+$P$4*Fulltable[[#This Row],[Distance]]+$O$4*Fulltable[[#This Row],[D^2]]+$N$4*Fulltable[[#This Row],[D^3]]</f>
        <v>2.3406654581348434E-2</v>
      </c>
      <c r="H772" s="13">
        <f ca="1">Fulltable[[#This Row],[Forecast]]*(1+AVERAGE(cform[faster (-ve) /
slower (+ve)]))</f>
        <v>2.4233420245524794E-2</v>
      </c>
      <c r="I772" s="13" t="e">
        <f>IF(ISNUMBER(VLOOKUP(Fulltable[[#This Row],[Distance]], Predict[[#All],[Distance (km)]:[Time on current form]], 2, FALSE)), VLOOKUP(Fulltable[[#This Row],[Distance]], Predict[[#All],[Distance (km)]:[Time on current form]], 2, FALSE), NA())</f>
        <v>#N/A</v>
      </c>
      <c r="J772" s="13" t="e">
        <f>IF(ISNUMBER(VLOOKUP(Fulltable[[#This Row],[Distance]], Predict[[#All],[Distance (km)]:[Time on current form]], 3, FALSE)), VLOOKUP(Fulltable[[#This Row],[Distance]], Predict[[#All],[Distance (km)]:[Time on current form]], 3, FALSE), NA())</f>
        <v>#N/A</v>
      </c>
    </row>
    <row r="773" spans="1:10" x14ac:dyDescent="0.25">
      <c r="A773" s="1">
        <v>7.71</v>
      </c>
      <c r="B773" s="2">
        <f>Fulltable[[#This Row],[Distance]]^2</f>
        <v>59.444099999999999</v>
      </c>
      <c r="C773">
        <f>Fulltable[[#This Row],[Distance]]^3</f>
        <v>458.31401099999999</v>
      </c>
      <c r="D773">
        <f>Fulltable[[#This Row],[Distance]]^4</f>
        <v>3533.6010248099997</v>
      </c>
      <c r="E773">
        <f>Fulltable[[#This Row],[Distance]]^5</f>
        <v>27244.063901285099</v>
      </c>
      <c r="F773" s="13" t="e">
        <f>IF(ISNUMBER(VLOOKUP(Fulltable[[#This Row],[Distance]], PBmetric[[Distance (km)]:[PB (hh:mm:ss)]], 6, FALSE)), VLOOKUP(Fulltable[[#This Row],[Distance]], PBmetric[[Distance (km)]:[PB (hh:mm:ss)]], 6, FALSE), NA())</f>
        <v>#N/A</v>
      </c>
      <c r="G773" s="13">
        <f ca="1">$Q$4+$P$4*Fulltable[[#This Row],[Distance]]+$O$4*Fulltable[[#This Row],[D^2]]+$N$4*Fulltable[[#This Row],[D^3]]</f>
        <v>2.3438461722258587E-2</v>
      </c>
      <c r="H773" s="13">
        <f ca="1">Fulltable[[#This Row],[Forecast]]*(1+AVERAGE(cform[faster (-ve) /
slower (+ve)]))</f>
        <v>2.4266350872573846E-2</v>
      </c>
      <c r="I773" s="13" t="e">
        <f>IF(ISNUMBER(VLOOKUP(Fulltable[[#This Row],[Distance]], Predict[[#All],[Distance (km)]:[Time on current form]], 2, FALSE)), VLOOKUP(Fulltable[[#This Row],[Distance]], Predict[[#All],[Distance (km)]:[Time on current form]], 2, FALSE), NA())</f>
        <v>#N/A</v>
      </c>
      <c r="J773" s="13" t="e">
        <f>IF(ISNUMBER(VLOOKUP(Fulltable[[#This Row],[Distance]], Predict[[#All],[Distance (km)]:[Time on current form]], 3, FALSE)), VLOOKUP(Fulltable[[#This Row],[Distance]], Predict[[#All],[Distance (km)]:[Time on current form]], 3, FALSE), NA())</f>
        <v>#N/A</v>
      </c>
    </row>
    <row r="774" spans="1:10" x14ac:dyDescent="0.25">
      <c r="A774" s="1">
        <v>7.72</v>
      </c>
      <c r="B774" s="2">
        <f>Fulltable[[#This Row],[Distance]]^2</f>
        <v>59.598399999999998</v>
      </c>
      <c r="C774">
        <f>Fulltable[[#This Row],[Distance]]^3</f>
        <v>460.09964799999995</v>
      </c>
      <c r="D774">
        <f>Fulltable[[#This Row],[Distance]]^4</f>
        <v>3551.9692825599996</v>
      </c>
      <c r="E774">
        <f>Fulltable[[#This Row],[Distance]]^5</f>
        <v>27421.202861363196</v>
      </c>
      <c r="F774" s="13" t="e">
        <f>IF(ISNUMBER(VLOOKUP(Fulltable[[#This Row],[Distance]], PBmetric[[Distance (km)]:[PB (hh:mm:ss)]], 6, FALSE)), VLOOKUP(Fulltable[[#This Row],[Distance]], PBmetric[[Distance (km)]:[PB (hh:mm:ss)]], 6, FALSE), NA())</f>
        <v>#N/A</v>
      </c>
      <c r="G774" s="13">
        <f ca="1">$Q$4+$P$4*Fulltable[[#This Row],[Distance]]+$O$4*Fulltable[[#This Row],[D^2]]+$N$4*Fulltable[[#This Row],[D^3]]</f>
        <v>2.34702725087618E-2</v>
      </c>
      <c r="H774" s="13">
        <f ca="1">Fulltable[[#This Row],[Forecast]]*(1+AVERAGE(cform[faster (-ve) /
slower (+ve)]))</f>
        <v>2.4299285273984943E-2</v>
      </c>
      <c r="I774" s="13" t="e">
        <f>IF(ISNUMBER(VLOOKUP(Fulltable[[#This Row],[Distance]], Predict[[#All],[Distance (km)]:[Time on current form]], 2, FALSE)), VLOOKUP(Fulltable[[#This Row],[Distance]], Predict[[#All],[Distance (km)]:[Time on current form]], 2, FALSE), NA())</f>
        <v>#N/A</v>
      </c>
      <c r="J774" s="13" t="e">
        <f>IF(ISNUMBER(VLOOKUP(Fulltable[[#This Row],[Distance]], Predict[[#All],[Distance (km)]:[Time on current form]], 3, FALSE)), VLOOKUP(Fulltable[[#This Row],[Distance]], Predict[[#All],[Distance (km)]:[Time on current form]], 3, FALSE), NA())</f>
        <v>#N/A</v>
      </c>
    </row>
    <row r="775" spans="1:10" x14ac:dyDescent="0.25">
      <c r="A775" s="1">
        <v>7.73</v>
      </c>
      <c r="B775" s="2">
        <f>Fulltable[[#This Row],[Distance]]^2</f>
        <v>59.752900000000004</v>
      </c>
      <c r="C775">
        <f>Fulltable[[#This Row],[Distance]]^3</f>
        <v>461.88991700000008</v>
      </c>
      <c r="D775">
        <f>Fulltable[[#This Row],[Distance]]^4</f>
        <v>3570.4090584100004</v>
      </c>
      <c r="E775">
        <f>Fulltable[[#This Row],[Distance]]^5</f>
        <v>27599.262021509305</v>
      </c>
      <c r="F775" s="13" t="e">
        <f>IF(ISNUMBER(VLOOKUP(Fulltable[[#This Row],[Distance]], PBmetric[[Distance (km)]:[PB (hh:mm:ss)]], 6, FALSE)), VLOOKUP(Fulltable[[#This Row],[Distance]], PBmetric[[Distance (km)]:[PB (hh:mm:ss)]], 6, FALSE), NA())</f>
        <v>#N/A</v>
      </c>
      <c r="G775" s="13">
        <f ca="1">$Q$4+$P$4*Fulltable[[#This Row],[Distance]]+$O$4*Fulltable[[#This Row],[D^2]]+$N$4*Fulltable[[#This Row],[D^3]]</f>
        <v>2.3502086940822682E-2</v>
      </c>
      <c r="H775" s="13">
        <f ca="1">Fulltable[[#This Row],[Forecast]]*(1+AVERAGE(cform[faster (-ve) /
slower (+ve)]))</f>
        <v>2.4332223449721444E-2</v>
      </c>
      <c r="I775" s="13" t="e">
        <f>IF(ISNUMBER(VLOOKUP(Fulltable[[#This Row],[Distance]], Predict[[#All],[Distance (km)]:[Time on current form]], 2, FALSE)), VLOOKUP(Fulltable[[#This Row],[Distance]], Predict[[#All],[Distance (km)]:[Time on current form]], 2, FALSE), NA())</f>
        <v>#N/A</v>
      </c>
      <c r="J775" s="13" t="e">
        <f>IF(ISNUMBER(VLOOKUP(Fulltable[[#This Row],[Distance]], Predict[[#All],[Distance (km)]:[Time on current form]], 3, FALSE)), VLOOKUP(Fulltable[[#This Row],[Distance]], Predict[[#All],[Distance (km)]:[Time on current form]], 3, FALSE), NA())</f>
        <v>#N/A</v>
      </c>
    </row>
    <row r="776" spans="1:10" x14ac:dyDescent="0.25">
      <c r="A776" s="1">
        <v>7.74</v>
      </c>
      <c r="B776" s="2">
        <f>Fulltable[[#This Row],[Distance]]^2</f>
        <v>59.907600000000002</v>
      </c>
      <c r="C776">
        <f>Fulltable[[#This Row],[Distance]]^3</f>
        <v>463.68482400000005</v>
      </c>
      <c r="D776">
        <f>Fulltable[[#This Row],[Distance]]^4</f>
        <v>3588.9205377600001</v>
      </c>
      <c r="E776">
        <f>Fulltable[[#This Row],[Distance]]^5</f>
        <v>27778.244962262401</v>
      </c>
      <c r="F776" s="13" t="e">
        <f>IF(ISNUMBER(VLOOKUP(Fulltable[[#This Row],[Distance]], PBmetric[[Distance (km)]:[PB (hh:mm:ss)]], 6, FALSE)), VLOOKUP(Fulltable[[#This Row],[Distance]], PBmetric[[Distance (km)]:[PB (hh:mm:ss)]], 6, FALSE), NA())</f>
        <v>#N/A</v>
      </c>
      <c r="G776" s="13">
        <f ca="1">$Q$4+$P$4*Fulltable[[#This Row],[Distance]]+$O$4*Fulltable[[#This Row],[D^2]]+$N$4*Fulltable[[#This Row],[D^3]]</f>
        <v>2.3533905018405823E-2</v>
      </c>
      <c r="H776" s="13">
        <f ca="1">Fulltable[[#This Row],[Forecast]]*(1+AVERAGE(cform[faster (-ve) /
slower (+ve)]))</f>
        <v>2.4365165399746688E-2</v>
      </c>
      <c r="I776" s="13" t="e">
        <f>IF(ISNUMBER(VLOOKUP(Fulltable[[#This Row],[Distance]], Predict[[#All],[Distance (km)]:[Time on current form]], 2, FALSE)), VLOOKUP(Fulltable[[#This Row],[Distance]], Predict[[#All],[Distance (km)]:[Time on current form]], 2, FALSE), NA())</f>
        <v>#N/A</v>
      </c>
      <c r="J776" s="13" t="e">
        <f>IF(ISNUMBER(VLOOKUP(Fulltable[[#This Row],[Distance]], Predict[[#All],[Distance (km)]:[Time on current form]], 3, FALSE)), VLOOKUP(Fulltable[[#This Row],[Distance]], Predict[[#All],[Distance (km)]:[Time on current form]], 3, FALSE), NA())</f>
        <v>#N/A</v>
      </c>
    </row>
    <row r="777" spans="1:10" x14ac:dyDescent="0.25">
      <c r="A777" s="1">
        <v>7.75</v>
      </c>
      <c r="B777" s="2">
        <f>Fulltable[[#This Row],[Distance]]^2</f>
        <v>60.0625</v>
      </c>
      <c r="C777">
        <f>Fulltable[[#This Row],[Distance]]^3</f>
        <v>465.484375</v>
      </c>
      <c r="D777">
        <f>Fulltable[[#This Row],[Distance]]^4</f>
        <v>3607.50390625</v>
      </c>
      <c r="E777">
        <f>Fulltable[[#This Row],[Distance]]^5</f>
        <v>27958.1552734375</v>
      </c>
      <c r="F777" s="13" t="e">
        <f>IF(ISNUMBER(VLOOKUP(Fulltable[[#This Row],[Distance]], PBmetric[[Distance (km)]:[PB (hh:mm:ss)]], 6, FALSE)), VLOOKUP(Fulltable[[#This Row],[Distance]], PBmetric[[Distance (km)]:[PB (hh:mm:ss)]], 6, FALSE), NA())</f>
        <v>#N/A</v>
      </c>
      <c r="G777" s="13">
        <f ca="1">$Q$4+$P$4*Fulltable[[#This Row],[Distance]]+$O$4*Fulltable[[#This Row],[D^2]]+$N$4*Fulltable[[#This Row],[D^3]]</f>
        <v>2.3565726741475817E-2</v>
      </c>
      <c r="H777" s="13">
        <f ca="1">Fulltable[[#This Row],[Forecast]]*(1+AVERAGE(cform[faster (-ve) /
slower (+ve)]))</f>
        <v>2.4398111124024024E-2</v>
      </c>
      <c r="I777" s="13" t="e">
        <f>IF(ISNUMBER(VLOOKUP(Fulltable[[#This Row],[Distance]], Predict[[#All],[Distance (km)]:[Time on current form]], 2, FALSE)), VLOOKUP(Fulltable[[#This Row],[Distance]], Predict[[#All],[Distance (km)]:[Time on current form]], 2, FALSE), NA())</f>
        <v>#N/A</v>
      </c>
      <c r="J777" s="13" t="e">
        <f>IF(ISNUMBER(VLOOKUP(Fulltable[[#This Row],[Distance]], Predict[[#All],[Distance (km)]:[Time on current form]], 3, FALSE)), VLOOKUP(Fulltable[[#This Row],[Distance]], Predict[[#All],[Distance (km)]:[Time on current form]], 3, FALSE), NA())</f>
        <v>#N/A</v>
      </c>
    </row>
    <row r="778" spans="1:10" x14ac:dyDescent="0.25">
      <c r="A778" s="1">
        <v>7.76</v>
      </c>
      <c r="B778" s="2">
        <f>Fulltable[[#This Row],[Distance]]^2</f>
        <v>60.217599999999997</v>
      </c>
      <c r="C778">
        <f>Fulltable[[#This Row],[Distance]]^3</f>
        <v>467.28857599999998</v>
      </c>
      <c r="D778">
        <f>Fulltable[[#This Row],[Distance]]^4</f>
        <v>3626.1593497599997</v>
      </c>
      <c r="E778">
        <f>Fulltable[[#This Row],[Distance]]^5</f>
        <v>28138.996554137597</v>
      </c>
      <c r="F778" s="13" t="e">
        <f>IF(ISNUMBER(VLOOKUP(Fulltable[[#This Row],[Distance]], PBmetric[[Distance (km)]:[PB (hh:mm:ss)]], 6, FALSE)), VLOOKUP(Fulltable[[#This Row],[Distance]], PBmetric[[Distance (km)]:[PB (hh:mm:ss)]], 6, FALSE), NA())</f>
        <v>#N/A</v>
      </c>
      <c r="G778" s="13">
        <f ca="1">$Q$4+$P$4*Fulltable[[#This Row],[Distance]]+$O$4*Fulltable[[#This Row],[D^2]]+$N$4*Fulltable[[#This Row],[D^3]]</f>
        <v>2.3597552109997266E-2</v>
      </c>
      <c r="H778" s="13">
        <f ca="1">Fulltable[[#This Row],[Forecast]]*(1+AVERAGE(cform[faster (-ve) /
slower (+ve)]))</f>
        <v>2.4431060622516793E-2</v>
      </c>
      <c r="I778" s="13" t="e">
        <f>IF(ISNUMBER(VLOOKUP(Fulltable[[#This Row],[Distance]], Predict[[#All],[Distance (km)]:[Time on current form]], 2, FALSE)), VLOOKUP(Fulltable[[#This Row],[Distance]], Predict[[#All],[Distance (km)]:[Time on current form]], 2, FALSE), NA())</f>
        <v>#N/A</v>
      </c>
      <c r="J778" s="13" t="e">
        <f>IF(ISNUMBER(VLOOKUP(Fulltable[[#This Row],[Distance]], Predict[[#All],[Distance (km)]:[Time on current form]], 3, FALSE)), VLOOKUP(Fulltable[[#This Row],[Distance]], Predict[[#All],[Distance (km)]:[Time on current form]], 3, FALSE), NA())</f>
        <v>#N/A</v>
      </c>
    </row>
    <row r="779" spans="1:10" x14ac:dyDescent="0.25">
      <c r="A779" s="1">
        <v>7.77</v>
      </c>
      <c r="B779" s="2">
        <f>Fulltable[[#This Row],[Distance]]^2</f>
        <v>60.372899999999994</v>
      </c>
      <c r="C779">
        <f>Fulltable[[#This Row],[Distance]]^3</f>
        <v>469.09743299999991</v>
      </c>
      <c r="D779">
        <f>Fulltable[[#This Row],[Distance]]^4</f>
        <v>3644.8870544099991</v>
      </c>
      <c r="E779">
        <f>Fulltable[[#This Row],[Distance]]^5</f>
        <v>28320.772412765691</v>
      </c>
      <c r="F779" s="13" t="e">
        <f>IF(ISNUMBER(VLOOKUP(Fulltable[[#This Row],[Distance]], PBmetric[[Distance (km)]:[PB (hh:mm:ss)]], 6, FALSE)), VLOOKUP(Fulltable[[#This Row],[Distance]], PBmetric[[Distance (km)]:[PB (hh:mm:ss)]], 6, FALSE), NA())</f>
        <v>#N/A</v>
      </c>
      <c r="G779" s="13">
        <f ca="1">$Q$4+$P$4*Fulltable[[#This Row],[Distance]]+$O$4*Fulltable[[#This Row],[D^2]]+$N$4*Fulltable[[#This Row],[D^3]]</f>
        <v>2.3629381123934763E-2</v>
      </c>
      <c r="H779" s="13">
        <f ca="1">Fulltable[[#This Row],[Forecast]]*(1+AVERAGE(cform[faster (-ve) /
slower (+ve)]))</f>
        <v>2.4464013895188347E-2</v>
      </c>
      <c r="I779" s="13" t="e">
        <f>IF(ISNUMBER(VLOOKUP(Fulltable[[#This Row],[Distance]], Predict[[#All],[Distance (km)]:[Time on current form]], 2, FALSE)), VLOOKUP(Fulltable[[#This Row],[Distance]], Predict[[#All],[Distance (km)]:[Time on current form]], 2, FALSE), NA())</f>
        <v>#N/A</v>
      </c>
      <c r="J779" s="13" t="e">
        <f>IF(ISNUMBER(VLOOKUP(Fulltable[[#This Row],[Distance]], Predict[[#All],[Distance (km)]:[Time on current form]], 3, FALSE)), VLOOKUP(Fulltable[[#This Row],[Distance]], Predict[[#All],[Distance (km)]:[Time on current form]], 3, FALSE), NA())</f>
        <v>#N/A</v>
      </c>
    </row>
    <row r="780" spans="1:10" x14ac:dyDescent="0.25">
      <c r="A780" s="1">
        <v>7.78</v>
      </c>
      <c r="B780" s="2">
        <f>Fulltable[[#This Row],[Distance]]^2</f>
        <v>60.528400000000005</v>
      </c>
      <c r="C780">
        <f>Fulltable[[#This Row],[Distance]]^3</f>
        <v>470.91095200000007</v>
      </c>
      <c r="D780">
        <f>Fulltable[[#This Row],[Distance]]^4</f>
        <v>3663.6872065600005</v>
      </c>
      <c r="E780">
        <f>Fulltable[[#This Row],[Distance]]^5</f>
        <v>28503.486467036804</v>
      </c>
      <c r="F780" s="13" t="e">
        <f>IF(ISNUMBER(VLOOKUP(Fulltable[[#This Row],[Distance]], PBmetric[[Distance (km)]:[PB (hh:mm:ss)]], 6, FALSE)), VLOOKUP(Fulltable[[#This Row],[Distance]], PBmetric[[Distance (km)]:[PB (hh:mm:ss)]], 6, FALSE), NA())</f>
        <v>#N/A</v>
      </c>
      <c r="G780" s="13">
        <f ca="1">$Q$4+$P$4*Fulltable[[#This Row],[Distance]]+$O$4*Fulltable[[#This Row],[D^2]]+$N$4*Fulltable[[#This Row],[D^3]]</f>
        <v>2.3661213783252907E-2</v>
      </c>
      <c r="H780" s="13">
        <f ca="1">Fulltable[[#This Row],[Forecast]]*(1+AVERAGE(cform[faster (-ve) /
slower (+ve)]))</f>
        <v>2.4496970942002032E-2</v>
      </c>
      <c r="I780" s="13" t="e">
        <f>IF(ISNUMBER(VLOOKUP(Fulltable[[#This Row],[Distance]], Predict[[#All],[Distance (km)]:[Time on current form]], 2, FALSE)), VLOOKUP(Fulltable[[#This Row],[Distance]], Predict[[#All],[Distance (km)]:[Time on current form]], 2, FALSE), NA())</f>
        <v>#N/A</v>
      </c>
      <c r="J780" s="13" t="e">
        <f>IF(ISNUMBER(VLOOKUP(Fulltable[[#This Row],[Distance]], Predict[[#All],[Distance (km)]:[Time on current form]], 3, FALSE)), VLOOKUP(Fulltable[[#This Row],[Distance]], Predict[[#All],[Distance (km)]:[Time on current form]], 3, FALSE), NA())</f>
        <v>#N/A</v>
      </c>
    </row>
    <row r="781" spans="1:10" x14ac:dyDescent="0.25">
      <c r="A781" s="1">
        <v>7.79</v>
      </c>
      <c r="B781" s="2">
        <f>Fulltable[[#This Row],[Distance]]^2</f>
        <v>60.684100000000001</v>
      </c>
      <c r="C781">
        <f>Fulltable[[#This Row],[Distance]]^3</f>
        <v>472.72913900000003</v>
      </c>
      <c r="D781">
        <f>Fulltable[[#This Row],[Distance]]^4</f>
        <v>3682.55999281</v>
      </c>
      <c r="E781">
        <f>Fulltable[[#This Row],[Distance]]^5</f>
        <v>28687.142343989901</v>
      </c>
      <c r="F781" s="13" t="e">
        <f>IF(ISNUMBER(VLOOKUP(Fulltable[[#This Row],[Distance]], PBmetric[[Distance (km)]:[PB (hh:mm:ss)]], 6, FALSE)), VLOOKUP(Fulltable[[#This Row],[Distance]], PBmetric[[Distance (km)]:[PB (hh:mm:ss)]], 6, FALSE), NA())</f>
        <v>#N/A</v>
      </c>
      <c r="G781" s="13">
        <f ca="1">$Q$4+$P$4*Fulltable[[#This Row],[Distance]]+$O$4*Fulltable[[#This Row],[D^2]]+$N$4*Fulltable[[#This Row],[D^3]]</f>
        <v>2.3693050087916296E-2</v>
      </c>
      <c r="H781" s="13">
        <f ca="1">Fulltable[[#This Row],[Forecast]]*(1+AVERAGE(cform[faster (-ve) /
slower (+ve)]))</f>
        <v>2.4529931762921189E-2</v>
      </c>
      <c r="I781" s="13" t="e">
        <f>IF(ISNUMBER(VLOOKUP(Fulltable[[#This Row],[Distance]], Predict[[#All],[Distance (km)]:[Time on current form]], 2, FALSE)), VLOOKUP(Fulltable[[#This Row],[Distance]], Predict[[#All],[Distance (km)]:[Time on current form]], 2, FALSE), NA())</f>
        <v>#N/A</v>
      </c>
      <c r="J781" s="13" t="e">
        <f>IF(ISNUMBER(VLOOKUP(Fulltable[[#This Row],[Distance]], Predict[[#All],[Distance (km)]:[Time on current form]], 3, FALSE)), VLOOKUP(Fulltable[[#This Row],[Distance]], Predict[[#All],[Distance (km)]:[Time on current form]], 3, FALSE), NA())</f>
        <v>#N/A</v>
      </c>
    </row>
    <row r="782" spans="1:10" x14ac:dyDescent="0.25">
      <c r="A782" s="1">
        <v>7.8</v>
      </c>
      <c r="B782" s="2">
        <f>Fulltable[[#This Row],[Distance]]^2</f>
        <v>60.839999999999996</v>
      </c>
      <c r="C782">
        <f>Fulltable[[#This Row],[Distance]]^3</f>
        <v>474.55199999999996</v>
      </c>
      <c r="D782">
        <f>Fulltable[[#This Row],[Distance]]^4</f>
        <v>3701.5055999999995</v>
      </c>
      <c r="E782">
        <f>Fulltable[[#This Row],[Distance]]^5</f>
        <v>28871.743679999996</v>
      </c>
      <c r="F782" s="13" t="e">
        <f>IF(ISNUMBER(VLOOKUP(Fulltable[[#This Row],[Distance]], PBmetric[[Distance (km)]:[PB (hh:mm:ss)]], 6, FALSE)), VLOOKUP(Fulltable[[#This Row],[Distance]], PBmetric[[Distance (km)]:[PB (hh:mm:ss)]], 6, FALSE), NA())</f>
        <v>#N/A</v>
      </c>
      <c r="G782" s="13">
        <f ca="1">$Q$4+$P$4*Fulltable[[#This Row],[Distance]]+$O$4*Fulltable[[#This Row],[D^2]]+$N$4*Fulltable[[#This Row],[D^3]]</f>
        <v>2.372489003788952E-2</v>
      </c>
      <c r="H782" s="13">
        <f ca="1">Fulltable[[#This Row],[Forecast]]*(1+AVERAGE(cform[faster (-ve) /
slower (+ve)]))</f>
        <v>2.4562896357909168E-2</v>
      </c>
      <c r="I782" s="13" t="e">
        <f>IF(ISNUMBER(VLOOKUP(Fulltable[[#This Row],[Distance]], Predict[[#All],[Distance (km)]:[Time on current form]], 2, FALSE)), VLOOKUP(Fulltable[[#This Row],[Distance]], Predict[[#All],[Distance (km)]:[Time on current form]], 2, FALSE), NA())</f>
        <v>#N/A</v>
      </c>
      <c r="J782" s="13" t="e">
        <f>IF(ISNUMBER(VLOOKUP(Fulltable[[#This Row],[Distance]], Predict[[#All],[Distance (km)]:[Time on current form]], 3, FALSE)), VLOOKUP(Fulltable[[#This Row],[Distance]], Predict[[#All],[Distance (km)]:[Time on current form]], 3, FALSE), NA())</f>
        <v>#N/A</v>
      </c>
    </row>
    <row r="783" spans="1:10" x14ac:dyDescent="0.25">
      <c r="A783" s="1">
        <v>7.81</v>
      </c>
      <c r="B783" s="2">
        <f>Fulltable[[#This Row],[Distance]]^2</f>
        <v>60.996099999999991</v>
      </c>
      <c r="C783">
        <f>Fulltable[[#This Row],[Distance]]^3</f>
        <v>476.3795409999999</v>
      </c>
      <c r="D783">
        <f>Fulltable[[#This Row],[Distance]]^4</f>
        <v>3720.5242152099991</v>
      </c>
      <c r="E783">
        <f>Fulltable[[#This Row],[Distance]]^5</f>
        <v>29057.294120790091</v>
      </c>
      <c r="F783" s="13" t="e">
        <f>IF(ISNUMBER(VLOOKUP(Fulltable[[#This Row],[Distance]], PBmetric[[Distance (km)]:[PB (hh:mm:ss)]], 6, FALSE)), VLOOKUP(Fulltable[[#This Row],[Distance]], PBmetric[[Distance (km)]:[PB (hh:mm:ss)]], 6, FALSE), NA())</f>
        <v>#N/A</v>
      </c>
      <c r="G783" s="13">
        <f ca="1">$Q$4+$P$4*Fulltable[[#This Row],[Distance]]+$O$4*Fulltable[[#This Row],[D^2]]+$N$4*Fulltable[[#This Row],[D^3]]</f>
        <v>2.3756733633137184E-2</v>
      </c>
      <c r="H783" s="13">
        <f ca="1">Fulltable[[#This Row],[Forecast]]*(1+AVERAGE(cform[faster (-ve) /
slower (+ve)]))</f>
        <v>2.4595864726929314E-2</v>
      </c>
      <c r="I783" s="13" t="e">
        <f>IF(ISNUMBER(VLOOKUP(Fulltable[[#This Row],[Distance]], Predict[[#All],[Distance (km)]:[Time on current form]], 2, FALSE)), VLOOKUP(Fulltable[[#This Row],[Distance]], Predict[[#All],[Distance (km)]:[Time on current form]], 2, FALSE), NA())</f>
        <v>#N/A</v>
      </c>
      <c r="J783" s="13" t="e">
        <f>IF(ISNUMBER(VLOOKUP(Fulltable[[#This Row],[Distance]], Predict[[#All],[Distance (km)]:[Time on current form]], 3, FALSE)), VLOOKUP(Fulltable[[#This Row],[Distance]], Predict[[#All],[Distance (km)]:[Time on current form]], 3, FALSE), NA())</f>
        <v>#N/A</v>
      </c>
    </row>
    <row r="784" spans="1:10" x14ac:dyDescent="0.25">
      <c r="A784" s="1">
        <v>7.82</v>
      </c>
      <c r="B784" s="2">
        <f>Fulltable[[#This Row],[Distance]]^2</f>
        <v>61.152400000000007</v>
      </c>
      <c r="C784">
        <f>Fulltable[[#This Row],[Distance]]^3</f>
        <v>478.21176800000006</v>
      </c>
      <c r="D784">
        <f>Fulltable[[#This Row],[Distance]]^4</f>
        <v>3739.6160257600009</v>
      </c>
      <c r="E784">
        <f>Fulltable[[#This Row],[Distance]]^5</f>
        <v>29243.79732144321</v>
      </c>
      <c r="F784" s="13" t="e">
        <f>IF(ISNUMBER(VLOOKUP(Fulltable[[#This Row],[Distance]], PBmetric[[Distance (km)]:[PB (hh:mm:ss)]], 6, FALSE)), VLOOKUP(Fulltable[[#This Row],[Distance]], PBmetric[[Distance (km)]:[PB (hh:mm:ss)]], 6, FALSE), NA())</f>
        <v>#N/A</v>
      </c>
      <c r="G784" s="13">
        <f ca="1">$Q$4+$P$4*Fulltable[[#This Row],[Distance]]+$O$4*Fulltable[[#This Row],[D^2]]+$N$4*Fulltable[[#This Row],[D^3]]</f>
        <v>2.3788580873623878E-2</v>
      </c>
      <c r="H784" s="13">
        <f ca="1">Fulltable[[#This Row],[Forecast]]*(1+AVERAGE(cform[faster (-ve) /
slower (+ve)]))</f>
        <v>2.4628836869944975E-2</v>
      </c>
      <c r="I784" s="13" t="e">
        <f>IF(ISNUMBER(VLOOKUP(Fulltable[[#This Row],[Distance]], Predict[[#All],[Distance (km)]:[Time on current form]], 2, FALSE)), VLOOKUP(Fulltable[[#This Row],[Distance]], Predict[[#All],[Distance (km)]:[Time on current form]], 2, FALSE), NA())</f>
        <v>#N/A</v>
      </c>
      <c r="J784" s="13" t="e">
        <f>IF(ISNUMBER(VLOOKUP(Fulltable[[#This Row],[Distance]], Predict[[#All],[Distance (km)]:[Time on current form]], 3, FALSE)), VLOOKUP(Fulltable[[#This Row],[Distance]], Predict[[#All],[Distance (km)]:[Time on current form]], 3, FALSE), NA())</f>
        <v>#N/A</v>
      </c>
    </row>
    <row r="785" spans="1:10" x14ac:dyDescent="0.25">
      <c r="A785" s="1">
        <v>7.83</v>
      </c>
      <c r="B785" s="2">
        <f>Fulltable[[#This Row],[Distance]]^2</f>
        <v>61.308900000000001</v>
      </c>
      <c r="C785">
        <f>Fulltable[[#This Row],[Distance]]^3</f>
        <v>480.04868700000003</v>
      </c>
      <c r="D785">
        <f>Fulltable[[#This Row],[Distance]]^4</f>
        <v>3758.78121921</v>
      </c>
      <c r="E785">
        <f>Fulltable[[#This Row],[Distance]]^5</f>
        <v>29431.256946414302</v>
      </c>
      <c r="F785" s="13" t="e">
        <f>IF(ISNUMBER(VLOOKUP(Fulltable[[#This Row],[Distance]], PBmetric[[Distance (km)]:[PB (hh:mm:ss)]], 6, FALSE)), VLOOKUP(Fulltable[[#This Row],[Distance]], PBmetric[[Distance (km)]:[PB (hh:mm:ss)]], 6, FALSE), NA())</f>
        <v>#N/A</v>
      </c>
      <c r="G785" s="13">
        <f ca="1">$Q$4+$P$4*Fulltable[[#This Row],[Distance]]+$O$4*Fulltable[[#This Row],[D^2]]+$N$4*Fulltable[[#This Row],[D^3]]</f>
        <v>2.3820431759314201E-2</v>
      </c>
      <c r="H785" s="13">
        <f ca="1">Fulltable[[#This Row],[Forecast]]*(1+AVERAGE(cform[faster (-ve) /
slower (+ve)]))</f>
        <v>2.4661812786919493E-2</v>
      </c>
      <c r="I785" s="13" t="e">
        <f>IF(ISNUMBER(VLOOKUP(Fulltable[[#This Row],[Distance]], Predict[[#All],[Distance (km)]:[Time on current form]], 2, FALSE)), VLOOKUP(Fulltable[[#This Row],[Distance]], Predict[[#All],[Distance (km)]:[Time on current form]], 2, FALSE), NA())</f>
        <v>#N/A</v>
      </c>
      <c r="J785" s="13" t="e">
        <f>IF(ISNUMBER(VLOOKUP(Fulltable[[#This Row],[Distance]], Predict[[#All],[Distance (km)]:[Time on current form]], 3, FALSE)), VLOOKUP(Fulltable[[#This Row],[Distance]], Predict[[#All],[Distance (km)]:[Time on current form]], 3, FALSE), NA())</f>
        <v>#N/A</v>
      </c>
    </row>
    <row r="786" spans="1:10" x14ac:dyDescent="0.25">
      <c r="A786" s="1">
        <v>7.84</v>
      </c>
      <c r="B786" s="2">
        <f>Fulltable[[#This Row],[Distance]]^2</f>
        <v>61.465599999999995</v>
      </c>
      <c r="C786">
        <f>Fulltable[[#This Row],[Distance]]^3</f>
        <v>481.89030399999996</v>
      </c>
      <c r="D786">
        <f>Fulltable[[#This Row],[Distance]]^4</f>
        <v>3778.0199833599995</v>
      </c>
      <c r="E786">
        <f>Fulltable[[#This Row],[Distance]]^5</f>
        <v>29619.676669542394</v>
      </c>
      <c r="F786" s="13" t="e">
        <f>IF(ISNUMBER(VLOOKUP(Fulltable[[#This Row],[Distance]], PBmetric[[Distance (km)]:[PB (hh:mm:ss)]], 6, FALSE)), VLOOKUP(Fulltable[[#This Row],[Distance]], PBmetric[[Distance (km)]:[PB (hh:mm:ss)]], 6, FALSE), NA())</f>
        <v>#N/A</v>
      </c>
      <c r="G786" s="13">
        <f ca="1">$Q$4+$P$4*Fulltable[[#This Row],[Distance]]+$O$4*Fulltable[[#This Row],[D^2]]+$N$4*Fulltable[[#This Row],[D^3]]</f>
        <v>2.3852286290172754E-2</v>
      </c>
      <c r="H786" s="13">
        <f ca="1">Fulltable[[#This Row],[Forecast]]*(1+AVERAGE(cform[faster (-ve) /
slower (+ve)]))</f>
        <v>2.4694792477816221E-2</v>
      </c>
      <c r="I786" s="13" t="e">
        <f>IF(ISNUMBER(VLOOKUP(Fulltable[[#This Row],[Distance]], Predict[[#All],[Distance (km)]:[Time on current form]], 2, FALSE)), VLOOKUP(Fulltable[[#This Row],[Distance]], Predict[[#All],[Distance (km)]:[Time on current form]], 2, FALSE), NA())</f>
        <v>#N/A</v>
      </c>
      <c r="J786" s="13" t="e">
        <f>IF(ISNUMBER(VLOOKUP(Fulltable[[#This Row],[Distance]], Predict[[#All],[Distance (km)]:[Time on current form]], 3, FALSE)), VLOOKUP(Fulltable[[#This Row],[Distance]], Predict[[#All],[Distance (km)]:[Time on current form]], 3, FALSE), NA())</f>
        <v>#N/A</v>
      </c>
    </row>
    <row r="787" spans="1:10" x14ac:dyDescent="0.25">
      <c r="A787" s="1">
        <v>7.85</v>
      </c>
      <c r="B787" s="2">
        <f>Fulltable[[#This Row],[Distance]]^2</f>
        <v>61.622499999999995</v>
      </c>
      <c r="C787">
        <f>Fulltable[[#This Row],[Distance]]^3</f>
        <v>483.73662499999995</v>
      </c>
      <c r="D787">
        <f>Fulltable[[#This Row],[Distance]]^4</f>
        <v>3797.3325062499994</v>
      </c>
      <c r="E787">
        <f>Fulltable[[#This Row],[Distance]]^5</f>
        <v>29809.060174062495</v>
      </c>
      <c r="F787" s="13" t="e">
        <f>IF(ISNUMBER(VLOOKUP(Fulltable[[#This Row],[Distance]], PBmetric[[Distance (km)]:[PB (hh:mm:ss)]], 6, FALSE)), VLOOKUP(Fulltable[[#This Row],[Distance]], PBmetric[[Distance (km)]:[PB (hh:mm:ss)]], 6, FALSE), NA())</f>
        <v>#N/A</v>
      </c>
      <c r="G787" s="13">
        <f ca="1">$Q$4+$P$4*Fulltable[[#This Row],[Distance]]+$O$4*Fulltable[[#This Row],[D^2]]+$N$4*Fulltable[[#This Row],[D^3]]</f>
        <v>2.3884144466164128E-2</v>
      </c>
      <c r="H787" s="13">
        <f ca="1">Fulltable[[#This Row],[Forecast]]*(1+AVERAGE(cform[faster (-ve) /
slower (+ve)]))</f>
        <v>2.4727775942598496E-2</v>
      </c>
      <c r="I787" s="13" t="e">
        <f>IF(ISNUMBER(VLOOKUP(Fulltable[[#This Row],[Distance]], Predict[[#All],[Distance (km)]:[Time on current form]], 2, FALSE)), VLOOKUP(Fulltable[[#This Row],[Distance]], Predict[[#All],[Distance (km)]:[Time on current form]], 2, FALSE), NA())</f>
        <v>#N/A</v>
      </c>
      <c r="J787" s="13" t="e">
        <f>IF(ISNUMBER(VLOOKUP(Fulltable[[#This Row],[Distance]], Predict[[#All],[Distance (km)]:[Time on current form]], 3, FALSE)), VLOOKUP(Fulltable[[#This Row],[Distance]], Predict[[#All],[Distance (km)]:[Time on current form]], 3, FALSE), NA())</f>
        <v>#N/A</v>
      </c>
    </row>
    <row r="788" spans="1:10" x14ac:dyDescent="0.25">
      <c r="A788" s="1">
        <v>7.86</v>
      </c>
      <c r="B788" s="2">
        <f>Fulltable[[#This Row],[Distance]]^2</f>
        <v>61.779600000000002</v>
      </c>
      <c r="C788">
        <f>Fulltable[[#This Row],[Distance]]^3</f>
        <v>485.58765600000004</v>
      </c>
      <c r="D788">
        <f>Fulltable[[#This Row],[Distance]]^4</f>
        <v>3816.7189761600002</v>
      </c>
      <c r="E788">
        <f>Fulltable[[#This Row],[Distance]]^5</f>
        <v>29999.411152617602</v>
      </c>
      <c r="F788" s="13" t="e">
        <f>IF(ISNUMBER(VLOOKUP(Fulltable[[#This Row],[Distance]], PBmetric[[Distance (km)]:[PB (hh:mm:ss)]], 6, FALSE)), VLOOKUP(Fulltable[[#This Row],[Distance]], PBmetric[[Distance (km)]:[PB (hh:mm:ss)]], 6, FALSE), NA())</f>
        <v>#N/A</v>
      </c>
      <c r="G788" s="13">
        <f ca="1">$Q$4+$P$4*Fulltable[[#This Row],[Distance]]+$O$4*Fulltable[[#This Row],[D^2]]+$N$4*Fulltable[[#This Row],[D^3]]</f>
        <v>2.3916006287252926E-2</v>
      </c>
      <c r="H788" s="13">
        <f ca="1">Fulltable[[#This Row],[Forecast]]*(1+AVERAGE(cform[faster (-ve) /
slower (+ve)]))</f>
        <v>2.4760763181229679E-2</v>
      </c>
      <c r="I788" s="13" t="e">
        <f>IF(ISNUMBER(VLOOKUP(Fulltable[[#This Row],[Distance]], Predict[[#All],[Distance (km)]:[Time on current form]], 2, FALSE)), VLOOKUP(Fulltable[[#This Row],[Distance]], Predict[[#All],[Distance (km)]:[Time on current form]], 2, FALSE), NA())</f>
        <v>#N/A</v>
      </c>
      <c r="J788" s="13" t="e">
        <f>IF(ISNUMBER(VLOOKUP(Fulltable[[#This Row],[Distance]], Predict[[#All],[Distance (km)]:[Time on current form]], 3, FALSE)), VLOOKUP(Fulltable[[#This Row],[Distance]], Predict[[#All],[Distance (km)]:[Time on current form]], 3, FALSE), NA())</f>
        <v>#N/A</v>
      </c>
    </row>
    <row r="789" spans="1:10" x14ac:dyDescent="0.25">
      <c r="A789" s="1">
        <v>7.87</v>
      </c>
      <c r="B789" s="2">
        <f>Fulltable[[#This Row],[Distance]]^2</f>
        <v>61.936900000000001</v>
      </c>
      <c r="C789">
        <f>Fulltable[[#This Row],[Distance]]^3</f>
        <v>487.44340299999999</v>
      </c>
      <c r="D789">
        <f>Fulltable[[#This Row],[Distance]]^4</f>
        <v>3836.1795816100002</v>
      </c>
      <c r="E789">
        <f>Fulltable[[#This Row],[Distance]]^5</f>
        <v>30190.733307270701</v>
      </c>
      <c r="F789" s="13" t="e">
        <f>IF(ISNUMBER(VLOOKUP(Fulltable[[#This Row],[Distance]], PBmetric[[Distance (km)]:[PB (hh:mm:ss)]], 6, FALSE)), VLOOKUP(Fulltable[[#This Row],[Distance]], PBmetric[[Distance (km)]:[PB (hh:mm:ss)]], 6, FALSE), NA())</f>
        <v>#N/A</v>
      </c>
      <c r="G789" s="13">
        <f ca="1">$Q$4+$P$4*Fulltable[[#This Row],[Distance]]+$O$4*Fulltable[[#This Row],[D^2]]+$N$4*Fulltable[[#This Row],[D^3]]</f>
        <v>2.3947871753403734E-2</v>
      </c>
      <c r="H789" s="13">
        <f ca="1">Fulltable[[#This Row],[Forecast]]*(1+AVERAGE(cform[faster (-ve) /
slower (+ve)]))</f>
        <v>2.47937541936731E-2</v>
      </c>
      <c r="I789" s="13" t="e">
        <f>IF(ISNUMBER(VLOOKUP(Fulltable[[#This Row],[Distance]], Predict[[#All],[Distance (km)]:[Time on current form]], 2, FALSE)), VLOOKUP(Fulltable[[#This Row],[Distance]], Predict[[#All],[Distance (km)]:[Time on current form]], 2, FALSE), NA())</f>
        <v>#N/A</v>
      </c>
      <c r="J789" s="13" t="e">
        <f>IF(ISNUMBER(VLOOKUP(Fulltable[[#This Row],[Distance]], Predict[[#All],[Distance (km)]:[Time on current form]], 3, FALSE)), VLOOKUP(Fulltable[[#This Row],[Distance]], Predict[[#All],[Distance (km)]:[Time on current form]], 3, FALSE), NA())</f>
        <v>#N/A</v>
      </c>
    </row>
    <row r="790" spans="1:10" x14ac:dyDescent="0.25">
      <c r="A790" s="1">
        <v>7.88</v>
      </c>
      <c r="B790" s="2">
        <f>Fulltable[[#This Row],[Distance]]^2</f>
        <v>62.0944</v>
      </c>
      <c r="C790">
        <f>Fulltable[[#This Row],[Distance]]^3</f>
        <v>489.30387200000001</v>
      </c>
      <c r="D790">
        <f>Fulltable[[#This Row],[Distance]]^4</f>
        <v>3855.71451136</v>
      </c>
      <c r="E790">
        <f>Fulltable[[#This Row],[Distance]]^5</f>
        <v>30383.030349516801</v>
      </c>
      <c r="F790" s="13" t="e">
        <f>IF(ISNUMBER(VLOOKUP(Fulltable[[#This Row],[Distance]], PBmetric[[Distance (km)]:[PB (hh:mm:ss)]], 6, FALSE)), VLOOKUP(Fulltable[[#This Row],[Distance]], PBmetric[[Distance (km)]:[PB (hh:mm:ss)]], 6, FALSE), NA())</f>
        <v>#N/A</v>
      </c>
      <c r="G790" s="13">
        <f ca="1">$Q$4+$P$4*Fulltable[[#This Row],[Distance]]+$O$4*Fulltable[[#This Row],[D^2]]+$N$4*Fulltable[[#This Row],[D^3]]</f>
        <v>2.3979740864581153E-2</v>
      </c>
      <c r="H790" s="13">
        <f ca="1">Fulltable[[#This Row],[Forecast]]*(1+AVERAGE(cform[faster (-ve) /
slower (+ve)]))</f>
        <v>2.4826748979892104E-2</v>
      </c>
      <c r="I790" s="13" t="e">
        <f>IF(ISNUMBER(VLOOKUP(Fulltable[[#This Row],[Distance]], Predict[[#All],[Distance (km)]:[Time on current form]], 2, FALSE)), VLOOKUP(Fulltable[[#This Row],[Distance]], Predict[[#All],[Distance (km)]:[Time on current form]], 2, FALSE), NA())</f>
        <v>#N/A</v>
      </c>
      <c r="J790" s="13" t="e">
        <f>IF(ISNUMBER(VLOOKUP(Fulltable[[#This Row],[Distance]], Predict[[#All],[Distance (km)]:[Time on current form]], 3, FALSE)), VLOOKUP(Fulltable[[#This Row],[Distance]], Predict[[#All],[Distance (km)]:[Time on current form]], 3, FALSE), NA())</f>
        <v>#N/A</v>
      </c>
    </row>
    <row r="791" spans="1:10" x14ac:dyDescent="0.25">
      <c r="A791" s="1">
        <v>7.89</v>
      </c>
      <c r="B791" s="2">
        <f>Fulltable[[#This Row],[Distance]]^2</f>
        <v>62.252099999999992</v>
      </c>
      <c r="C791">
        <f>Fulltable[[#This Row],[Distance]]^3</f>
        <v>491.16906899999992</v>
      </c>
      <c r="D791">
        <f>Fulltable[[#This Row],[Distance]]^4</f>
        <v>3875.3239544099988</v>
      </c>
      <c r="E791">
        <f>Fulltable[[#This Row],[Distance]]^5</f>
        <v>30576.306000294888</v>
      </c>
      <c r="F791" s="13" t="e">
        <f>IF(ISNUMBER(VLOOKUP(Fulltable[[#This Row],[Distance]], PBmetric[[Distance (km)]:[PB (hh:mm:ss)]], 6, FALSE)), VLOOKUP(Fulltable[[#This Row],[Distance]], PBmetric[[Distance (km)]:[PB (hh:mm:ss)]], 6, FALSE), NA())</f>
        <v>#N/A</v>
      </c>
      <c r="G791" s="13">
        <f ca="1">$Q$4+$P$4*Fulltable[[#This Row],[Distance]]+$O$4*Fulltable[[#This Row],[D^2]]+$N$4*Fulltable[[#This Row],[D^3]]</f>
        <v>2.4011613620749786E-2</v>
      </c>
      <c r="H791" s="13">
        <f ca="1">Fulltable[[#This Row],[Forecast]]*(1+AVERAGE(cform[faster (-ve) /
slower (+ve)]))</f>
        <v>2.4859747539850055E-2</v>
      </c>
      <c r="I791" s="13" t="e">
        <f>IF(ISNUMBER(VLOOKUP(Fulltable[[#This Row],[Distance]], Predict[[#All],[Distance (km)]:[Time on current form]], 2, FALSE)), VLOOKUP(Fulltable[[#This Row],[Distance]], Predict[[#All],[Distance (km)]:[Time on current form]], 2, FALSE), NA())</f>
        <v>#N/A</v>
      </c>
      <c r="J791" s="13" t="e">
        <f>IF(ISNUMBER(VLOOKUP(Fulltable[[#This Row],[Distance]], Predict[[#All],[Distance (km)]:[Time on current form]], 3, FALSE)), VLOOKUP(Fulltable[[#This Row],[Distance]], Predict[[#All],[Distance (km)]:[Time on current form]], 3, FALSE), NA())</f>
        <v>#N/A</v>
      </c>
    </row>
    <row r="792" spans="1:10" x14ac:dyDescent="0.25">
      <c r="A792" s="1">
        <v>7.9</v>
      </c>
      <c r="B792" s="2">
        <f>Fulltable[[#This Row],[Distance]]^2</f>
        <v>62.410000000000004</v>
      </c>
      <c r="C792">
        <f>Fulltable[[#This Row],[Distance]]^3</f>
        <v>493.03900000000004</v>
      </c>
      <c r="D792">
        <f>Fulltable[[#This Row],[Distance]]^4</f>
        <v>3895.0081000000005</v>
      </c>
      <c r="E792">
        <f>Fulltable[[#This Row],[Distance]]^5</f>
        <v>30770.563990000006</v>
      </c>
      <c r="F792" s="13" t="e">
        <f>IF(ISNUMBER(VLOOKUP(Fulltable[[#This Row],[Distance]], PBmetric[[Distance (km)]:[PB (hh:mm:ss)]], 6, FALSE)), VLOOKUP(Fulltable[[#This Row],[Distance]], PBmetric[[Distance (km)]:[PB (hh:mm:ss)]], 6, FALSE), NA())</f>
        <v>#N/A</v>
      </c>
      <c r="G792" s="13">
        <f ca="1">$Q$4+$P$4*Fulltable[[#This Row],[Distance]]+$O$4*Fulltable[[#This Row],[D^2]]+$N$4*Fulltable[[#This Row],[D^3]]</f>
        <v>2.4043490021874229E-2</v>
      </c>
      <c r="H792" s="13">
        <f ca="1">Fulltable[[#This Row],[Forecast]]*(1+AVERAGE(cform[faster (-ve) /
slower (+ve)]))</f>
        <v>2.4892749873510291E-2</v>
      </c>
      <c r="I792" s="13" t="e">
        <f>IF(ISNUMBER(VLOOKUP(Fulltable[[#This Row],[Distance]], Predict[[#All],[Distance (km)]:[Time on current form]], 2, FALSE)), VLOOKUP(Fulltable[[#This Row],[Distance]], Predict[[#All],[Distance (km)]:[Time on current form]], 2, FALSE), NA())</f>
        <v>#N/A</v>
      </c>
      <c r="J792" s="13" t="e">
        <f>IF(ISNUMBER(VLOOKUP(Fulltable[[#This Row],[Distance]], Predict[[#All],[Distance (km)]:[Time on current form]], 3, FALSE)), VLOOKUP(Fulltable[[#This Row],[Distance]], Predict[[#All],[Distance (km)]:[Time on current form]], 3, FALSE), NA())</f>
        <v>#N/A</v>
      </c>
    </row>
    <row r="793" spans="1:10" x14ac:dyDescent="0.25">
      <c r="A793" s="1">
        <v>7.91</v>
      </c>
      <c r="B793" s="2">
        <f>Fulltable[[#This Row],[Distance]]^2</f>
        <v>62.568100000000001</v>
      </c>
      <c r="C793">
        <f>Fulltable[[#This Row],[Distance]]^3</f>
        <v>494.91367100000002</v>
      </c>
      <c r="D793">
        <f>Fulltable[[#This Row],[Distance]]^4</f>
        <v>3914.7671376100002</v>
      </c>
      <c r="E793">
        <f>Fulltable[[#This Row],[Distance]]^5</f>
        <v>30965.808058495102</v>
      </c>
      <c r="F793" s="13" t="e">
        <f>IF(ISNUMBER(VLOOKUP(Fulltable[[#This Row],[Distance]], PBmetric[[Distance (km)]:[PB (hh:mm:ss)]], 6, FALSE)), VLOOKUP(Fulltable[[#This Row],[Distance]], PBmetric[[Distance (km)]:[PB (hh:mm:ss)]], 6, FALSE), NA())</f>
        <v>#N/A</v>
      </c>
      <c r="G793" s="13">
        <f ca="1">$Q$4+$P$4*Fulltable[[#This Row],[Distance]]+$O$4*Fulltable[[#This Row],[D^2]]+$N$4*Fulltable[[#This Row],[D^3]]</f>
        <v>2.4075370067919068E-2</v>
      </c>
      <c r="H793" s="13">
        <f ca="1">Fulltable[[#This Row],[Forecast]]*(1+AVERAGE(cform[faster (-ve) /
slower (+ve)]))</f>
        <v>2.4925755980836149E-2</v>
      </c>
      <c r="I793" s="13" t="e">
        <f>IF(ISNUMBER(VLOOKUP(Fulltable[[#This Row],[Distance]], Predict[[#All],[Distance (km)]:[Time on current form]], 2, FALSE)), VLOOKUP(Fulltable[[#This Row],[Distance]], Predict[[#All],[Distance (km)]:[Time on current form]], 2, FALSE), NA())</f>
        <v>#N/A</v>
      </c>
      <c r="J793" s="13" t="e">
        <f>IF(ISNUMBER(VLOOKUP(Fulltable[[#This Row],[Distance]], Predict[[#All],[Distance (km)]:[Time on current form]], 3, FALSE)), VLOOKUP(Fulltable[[#This Row],[Distance]], Predict[[#All],[Distance (km)]:[Time on current form]], 3, FALSE), NA())</f>
        <v>#N/A</v>
      </c>
    </row>
    <row r="794" spans="1:10" x14ac:dyDescent="0.25">
      <c r="A794" s="1">
        <v>7.92</v>
      </c>
      <c r="B794" s="2">
        <f>Fulltable[[#This Row],[Distance]]^2</f>
        <v>62.726399999999998</v>
      </c>
      <c r="C794">
        <f>Fulltable[[#This Row],[Distance]]^3</f>
        <v>496.79308799999995</v>
      </c>
      <c r="D794">
        <f>Fulltable[[#This Row],[Distance]]^4</f>
        <v>3934.6012569599998</v>
      </c>
      <c r="E794">
        <f>Fulltable[[#This Row],[Distance]]^5</f>
        <v>31162.041955123197</v>
      </c>
      <c r="F794" s="13" t="e">
        <f>IF(ISNUMBER(VLOOKUP(Fulltable[[#This Row],[Distance]], PBmetric[[Distance (km)]:[PB (hh:mm:ss)]], 6, FALSE)), VLOOKUP(Fulltable[[#This Row],[Distance]], PBmetric[[Distance (km)]:[PB (hh:mm:ss)]], 6, FALSE), NA())</f>
        <v>#N/A</v>
      </c>
      <c r="G794" s="13">
        <f ca="1">$Q$4+$P$4*Fulltable[[#This Row],[Distance]]+$O$4*Fulltable[[#This Row],[D^2]]+$N$4*Fulltable[[#This Row],[D^3]]</f>
        <v>2.4107253758848909E-2</v>
      </c>
      <c r="H794" s="13">
        <f ca="1">Fulltable[[#This Row],[Forecast]]*(1+AVERAGE(cform[faster (-ve) /
slower (+ve)]))</f>
        <v>2.4958765861790983E-2</v>
      </c>
      <c r="I794" s="13" t="e">
        <f>IF(ISNUMBER(VLOOKUP(Fulltable[[#This Row],[Distance]], Predict[[#All],[Distance (km)]:[Time on current form]], 2, FALSE)), VLOOKUP(Fulltable[[#This Row],[Distance]], Predict[[#All],[Distance (km)]:[Time on current form]], 2, FALSE), NA())</f>
        <v>#N/A</v>
      </c>
      <c r="J794" s="13" t="e">
        <f>IF(ISNUMBER(VLOOKUP(Fulltable[[#This Row],[Distance]], Predict[[#All],[Distance (km)]:[Time on current form]], 3, FALSE)), VLOOKUP(Fulltable[[#This Row],[Distance]], Predict[[#All],[Distance (km)]:[Time on current form]], 3, FALSE), NA())</f>
        <v>#N/A</v>
      </c>
    </row>
    <row r="795" spans="1:10" x14ac:dyDescent="0.25">
      <c r="A795" s="1">
        <v>7.93</v>
      </c>
      <c r="B795" s="2">
        <f>Fulltable[[#This Row],[Distance]]^2</f>
        <v>62.884899999999995</v>
      </c>
      <c r="C795">
        <f>Fulltable[[#This Row],[Distance]]^3</f>
        <v>498.67725699999994</v>
      </c>
      <c r="D795">
        <f>Fulltable[[#This Row],[Distance]]^4</f>
        <v>3954.5106480099994</v>
      </c>
      <c r="E795">
        <f>Fulltable[[#This Row],[Distance]]^5</f>
        <v>31359.269438719293</v>
      </c>
      <c r="F795" s="13" t="e">
        <f>IF(ISNUMBER(VLOOKUP(Fulltable[[#This Row],[Distance]], PBmetric[[Distance (km)]:[PB (hh:mm:ss)]], 6, FALSE)), VLOOKUP(Fulltable[[#This Row],[Distance]], PBmetric[[Distance (km)]:[PB (hh:mm:ss)]], 6, FALSE), NA())</f>
        <v>#N/A</v>
      </c>
      <c r="G795" s="13">
        <f ca="1">$Q$4+$P$4*Fulltable[[#This Row],[Distance]]+$O$4*Fulltable[[#This Row],[D^2]]+$N$4*Fulltable[[#This Row],[D^3]]</f>
        <v>2.4139141094628343E-2</v>
      </c>
      <c r="H795" s="13">
        <f ca="1">Fulltable[[#This Row],[Forecast]]*(1+AVERAGE(cform[faster (-ve) /
slower (+ve)]))</f>
        <v>2.4991779516338138E-2</v>
      </c>
      <c r="I795" s="13" t="e">
        <f>IF(ISNUMBER(VLOOKUP(Fulltable[[#This Row],[Distance]], Predict[[#All],[Distance (km)]:[Time on current form]], 2, FALSE)), VLOOKUP(Fulltable[[#This Row],[Distance]], Predict[[#All],[Distance (km)]:[Time on current form]], 2, FALSE), NA())</f>
        <v>#N/A</v>
      </c>
      <c r="J795" s="13" t="e">
        <f>IF(ISNUMBER(VLOOKUP(Fulltable[[#This Row],[Distance]], Predict[[#All],[Distance (km)]:[Time on current form]], 3, FALSE)), VLOOKUP(Fulltable[[#This Row],[Distance]], Predict[[#All],[Distance (km)]:[Time on current form]], 3, FALSE), NA())</f>
        <v>#N/A</v>
      </c>
    </row>
    <row r="796" spans="1:10" x14ac:dyDescent="0.25">
      <c r="A796" s="1">
        <v>7.94</v>
      </c>
      <c r="B796" s="2">
        <f>Fulltable[[#This Row],[Distance]]^2</f>
        <v>63.043600000000005</v>
      </c>
      <c r="C796">
        <f>Fulltable[[#This Row],[Distance]]^3</f>
        <v>500.56618400000008</v>
      </c>
      <c r="D796">
        <f>Fulltable[[#This Row],[Distance]]^4</f>
        <v>3974.4955009600008</v>
      </c>
      <c r="E796">
        <f>Fulltable[[#This Row],[Distance]]^5</f>
        <v>31557.494277622409</v>
      </c>
      <c r="F796" s="13" t="e">
        <f>IF(ISNUMBER(VLOOKUP(Fulltable[[#This Row],[Distance]], PBmetric[[Distance (km)]:[PB (hh:mm:ss)]], 6, FALSE)), VLOOKUP(Fulltable[[#This Row],[Distance]], PBmetric[[Distance (km)]:[PB (hh:mm:ss)]], 6, FALSE), NA())</f>
        <v>#N/A</v>
      </c>
      <c r="G796" s="13">
        <f ca="1">$Q$4+$P$4*Fulltable[[#This Row],[Distance]]+$O$4*Fulltable[[#This Row],[D^2]]+$N$4*Fulltable[[#This Row],[D^3]]</f>
        <v>2.417103207522198E-2</v>
      </c>
      <c r="H796" s="13">
        <f ca="1">Fulltable[[#This Row],[Forecast]]*(1+AVERAGE(cform[faster (-ve) /
slower (+ve)]))</f>
        <v>2.5024796944440968E-2</v>
      </c>
      <c r="I796" s="13" t="e">
        <f>IF(ISNUMBER(VLOOKUP(Fulltable[[#This Row],[Distance]], Predict[[#All],[Distance (km)]:[Time on current form]], 2, FALSE)), VLOOKUP(Fulltable[[#This Row],[Distance]], Predict[[#All],[Distance (km)]:[Time on current form]], 2, FALSE), NA())</f>
        <v>#N/A</v>
      </c>
      <c r="J796" s="13" t="e">
        <f>IF(ISNUMBER(VLOOKUP(Fulltable[[#This Row],[Distance]], Predict[[#All],[Distance (km)]:[Time on current form]], 3, FALSE)), VLOOKUP(Fulltable[[#This Row],[Distance]], Predict[[#All],[Distance (km)]:[Time on current form]], 3, FALSE), NA())</f>
        <v>#N/A</v>
      </c>
    </row>
    <row r="797" spans="1:10" x14ac:dyDescent="0.25">
      <c r="A797" s="1">
        <v>7.95</v>
      </c>
      <c r="B797" s="2">
        <f>Fulltable[[#This Row],[Distance]]^2</f>
        <v>63.202500000000001</v>
      </c>
      <c r="C797">
        <f>Fulltable[[#This Row],[Distance]]^3</f>
        <v>502.45987500000001</v>
      </c>
      <c r="D797">
        <f>Fulltable[[#This Row],[Distance]]^4</f>
        <v>3994.5560062499999</v>
      </c>
      <c r="E797">
        <f>Fulltable[[#This Row],[Distance]]^5</f>
        <v>31756.7202496875</v>
      </c>
      <c r="F797" s="13" t="e">
        <f>IF(ISNUMBER(VLOOKUP(Fulltable[[#This Row],[Distance]], PBmetric[[Distance (km)]:[PB (hh:mm:ss)]], 6, FALSE)), VLOOKUP(Fulltable[[#This Row],[Distance]], PBmetric[[Distance (km)]:[PB (hh:mm:ss)]], 6, FALSE), NA())</f>
        <v>#N/A</v>
      </c>
      <c r="G797" s="13">
        <f ca="1">$Q$4+$P$4*Fulltable[[#This Row],[Distance]]+$O$4*Fulltable[[#This Row],[D^2]]+$N$4*Fulltable[[#This Row],[D^3]]</f>
        <v>2.4202926700594398E-2</v>
      </c>
      <c r="H797" s="13">
        <f ca="1">Fulltable[[#This Row],[Forecast]]*(1+AVERAGE(cform[faster (-ve) /
slower (+ve)]))</f>
        <v>2.5057818146062803E-2</v>
      </c>
      <c r="I797" s="13" t="e">
        <f>IF(ISNUMBER(VLOOKUP(Fulltable[[#This Row],[Distance]], Predict[[#All],[Distance (km)]:[Time on current form]], 2, FALSE)), VLOOKUP(Fulltable[[#This Row],[Distance]], Predict[[#All],[Distance (km)]:[Time on current form]], 2, FALSE), NA())</f>
        <v>#N/A</v>
      </c>
      <c r="J797" s="13" t="e">
        <f>IF(ISNUMBER(VLOOKUP(Fulltable[[#This Row],[Distance]], Predict[[#All],[Distance (km)]:[Time on current form]], 3, FALSE)), VLOOKUP(Fulltable[[#This Row],[Distance]], Predict[[#All],[Distance (km)]:[Time on current form]], 3, FALSE), NA())</f>
        <v>#N/A</v>
      </c>
    </row>
    <row r="798" spans="1:10" x14ac:dyDescent="0.25">
      <c r="A798" s="1">
        <v>7.96</v>
      </c>
      <c r="B798" s="2">
        <f>Fulltable[[#This Row],[Distance]]^2</f>
        <v>63.361600000000003</v>
      </c>
      <c r="C798">
        <f>Fulltable[[#This Row],[Distance]]^3</f>
        <v>504.35833600000001</v>
      </c>
      <c r="D798">
        <f>Fulltable[[#This Row],[Distance]]^4</f>
        <v>4014.6923545600002</v>
      </c>
      <c r="E798">
        <f>Fulltable[[#This Row],[Distance]]^5</f>
        <v>31956.951142297603</v>
      </c>
      <c r="F798" s="13" t="e">
        <f>IF(ISNUMBER(VLOOKUP(Fulltable[[#This Row],[Distance]], PBmetric[[Distance (km)]:[PB (hh:mm:ss)]], 6, FALSE)), VLOOKUP(Fulltable[[#This Row],[Distance]], PBmetric[[Distance (km)]:[PB (hh:mm:ss)]], 6, FALSE), NA())</f>
        <v>#N/A</v>
      </c>
      <c r="G798" s="13">
        <f ca="1">$Q$4+$P$4*Fulltable[[#This Row],[Distance]]+$O$4*Fulltable[[#This Row],[D^2]]+$N$4*Fulltable[[#This Row],[D^3]]</f>
        <v>2.4234824970710205E-2</v>
      </c>
      <c r="H798" s="13">
        <f ca="1">Fulltable[[#This Row],[Forecast]]*(1+AVERAGE(cform[faster (-ve) /
slower (+ve)]))</f>
        <v>2.5090843121167005E-2</v>
      </c>
      <c r="I798" s="13" t="e">
        <f>IF(ISNUMBER(VLOOKUP(Fulltable[[#This Row],[Distance]], Predict[[#All],[Distance (km)]:[Time on current form]], 2, FALSE)), VLOOKUP(Fulltable[[#This Row],[Distance]], Predict[[#All],[Distance (km)]:[Time on current form]], 2, FALSE), NA())</f>
        <v>#N/A</v>
      </c>
      <c r="J798" s="13" t="e">
        <f>IF(ISNUMBER(VLOOKUP(Fulltable[[#This Row],[Distance]], Predict[[#All],[Distance (km)]:[Time on current form]], 3, FALSE)), VLOOKUP(Fulltable[[#This Row],[Distance]], Predict[[#All],[Distance (km)]:[Time on current form]], 3, FALSE), NA())</f>
        <v>#N/A</v>
      </c>
    </row>
    <row r="799" spans="1:10" x14ac:dyDescent="0.25">
      <c r="A799" s="1">
        <v>7.97</v>
      </c>
      <c r="B799" s="2">
        <f>Fulltable[[#This Row],[Distance]]^2</f>
        <v>63.520899999999997</v>
      </c>
      <c r="C799">
        <f>Fulltable[[#This Row],[Distance]]^3</f>
        <v>506.26157299999994</v>
      </c>
      <c r="D799">
        <f>Fulltable[[#This Row],[Distance]]^4</f>
        <v>4034.9047368099996</v>
      </c>
      <c r="E799">
        <f>Fulltable[[#This Row],[Distance]]^5</f>
        <v>32158.190752375696</v>
      </c>
      <c r="F799" s="13" t="e">
        <f>IF(ISNUMBER(VLOOKUP(Fulltable[[#This Row],[Distance]], PBmetric[[Distance (km)]:[PB (hh:mm:ss)]], 6, FALSE)), VLOOKUP(Fulltable[[#This Row],[Distance]], PBmetric[[Distance (km)]:[PB (hh:mm:ss)]], 6, FALSE), NA())</f>
        <v>#N/A</v>
      </c>
      <c r="G799" s="13">
        <f ca="1">$Q$4+$P$4*Fulltable[[#This Row],[Distance]]+$O$4*Fulltable[[#This Row],[D^2]]+$N$4*Fulltable[[#This Row],[D^3]]</f>
        <v>2.4266726885533996E-2</v>
      </c>
      <c r="H799" s="13">
        <f ca="1">Fulltable[[#This Row],[Forecast]]*(1+AVERAGE(cform[faster (-ve) /
slower (+ve)]))</f>
        <v>2.5123871869716909E-2</v>
      </c>
      <c r="I799" s="13" t="e">
        <f>IF(ISNUMBER(VLOOKUP(Fulltable[[#This Row],[Distance]], Predict[[#All],[Distance (km)]:[Time on current form]], 2, FALSE)), VLOOKUP(Fulltable[[#This Row],[Distance]], Predict[[#All],[Distance (km)]:[Time on current form]], 2, FALSE), NA())</f>
        <v>#N/A</v>
      </c>
      <c r="J799" s="13" t="e">
        <f>IF(ISNUMBER(VLOOKUP(Fulltable[[#This Row],[Distance]], Predict[[#All],[Distance (km)]:[Time on current form]], 3, FALSE)), VLOOKUP(Fulltable[[#This Row],[Distance]], Predict[[#All],[Distance (km)]:[Time on current form]], 3, FALSE), NA())</f>
        <v>#N/A</v>
      </c>
    </row>
    <row r="800" spans="1:10" x14ac:dyDescent="0.25">
      <c r="A800" s="1">
        <v>7.98</v>
      </c>
      <c r="B800" s="2">
        <f>Fulltable[[#This Row],[Distance]]^2</f>
        <v>63.680400000000006</v>
      </c>
      <c r="C800">
        <f>Fulltable[[#This Row],[Distance]]^3</f>
        <v>508.16959200000008</v>
      </c>
      <c r="D800">
        <f>Fulltable[[#This Row],[Distance]]^4</f>
        <v>4055.1933441600008</v>
      </c>
      <c r="E800">
        <f>Fulltable[[#This Row],[Distance]]^5</f>
        <v>32360.44288639681</v>
      </c>
      <c r="F800" s="13" t="e">
        <f>IF(ISNUMBER(VLOOKUP(Fulltable[[#This Row],[Distance]], PBmetric[[Distance (km)]:[PB (hh:mm:ss)]], 6, FALSE)), VLOOKUP(Fulltable[[#This Row],[Distance]], PBmetric[[Distance (km)]:[PB (hh:mm:ss)]], 6, FALSE), NA())</f>
        <v>#N/A</v>
      </c>
      <c r="G800" s="13">
        <f ca="1">$Q$4+$P$4*Fulltable[[#This Row],[Distance]]+$O$4*Fulltable[[#This Row],[D^2]]+$N$4*Fulltable[[#This Row],[D^3]]</f>
        <v>2.4298632445030364E-2</v>
      </c>
      <c r="H800" s="13">
        <f ca="1">Fulltable[[#This Row],[Forecast]]*(1+AVERAGE(cform[faster (-ve) /
slower (+ve)]))</f>
        <v>2.5156904391675866E-2</v>
      </c>
      <c r="I800" s="13" t="e">
        <f>IF(ISNUMBER(VLOOKUP(Fulltable[[#This Row],[Distance]], Predict[[#All],[Distance (km)]:[Time on current form]], 2, FALSE)), VLOOKUP(Fulltable[[#This Row],[Distance]], Predict[[#All],[Distance (km)]:[Time on current form]], 2, FALSE), NA())</f>
        <v>#N/A</v>
      </c>
      <c r="J800" s="13" t="e">
        <f>IF(ISNUMBER(VLOOKUP(Fulltable[[#This Row],[Distance]], Predict[[#All],[Distance (km)]:[Time on current form]], 3, FALSE)), VLOOKUP(Fulltable[[#This Row],[Distance]], Predict[[#All],[Distance (km)]:[Time on current form]], 3, FALSE), NA())</f>
        <v>#N/A</v>
      </c>
    </row>
    <row r="801" spans="1:10" x14ac:dyDescent="0.25">
      <c r="A801" s="1">
        <v>7.99</v>
      </c>
      <c r="B801" s="2">
        <f>Fulltable[[#This Row],[Distance]]^2</f>
        <v>63.840100000000007</v>
      </c>
      <c r="C801">
        <f>Fulltable[[#This Row],[Distance]]^3</f>
        <v>510.08239900000007</v>
      </c>
      <c r="D801">
        <f>Fulltable[[#This Row],[Distance]]^4</f>
        <v>4075.5583680100008</v>
      </c>
      <c r="E801">
        <f>Fulltable[[#This Row],[Distance]]^5</f>
        <v>32563.711360399906</v>
      </c>
      <c r="F801" s="13" t="e">
        <f>IF(ISNUMBER(VLOOKUP(Fulltable[[#This Row],[Distance]], PBmetric[[Distance (km)]:[PB (hh:mm:ss)]], 6, FALSE)), VLOOKUP(Fulltable[[#This Row],[Distance]], PBmetric[[Distance (km)]:[PB (hh:mm:ss)]], 6, FALSE), NA())</f>
        <v>#N/A</v>
      </c>
      <c r="G801" s="13">
        <f ca="1">$Q$4+$P$4*Fulltable[[#This Row],[Distance]]+$O$4*Fulltable[[#This Row],[D^2]]+$N$4*Fulltable[[#This Row],[D^3]]</f>
        <v>2.4330541649163911E-2</v>
      </c>
      <c r="H801" s="13">
        <f ca="1">Fulltable[[#This Row],[Forecast]]*(1+AVERAGE(cform[faster (-ve) /
slower (+ve)]))</f>
        <v>2.5189940687007223E-2</v>
      </c>
      <c r="I801" s="13" t="e">
        <f>IF(ISNUMBER(VLOOKUP(Fulltable[[#This Row],[Distance]], Predict[[#All],[Distance (km)]:[Time on current form]], 2, FALSE)), VLOOKUP(Fulltable[[#This Row],[Distance]], Predict[[#All],[Distance (km)]:[Time on current form]], 2, FALSE), NA())</f>
        <v>#N/A</v>
      </c>
      <c r="J801" s="13" t="e">
        <f>IF(ISNUMBER(VLOOKUP(Fulltable[[#This Row],[Distance]], Predict[[#All],[Distance (km)]:[Time on current form]], 3, FALSE)), VLOOKUP(Fulltable[[#This Row],[Distance]], Predict[[#All],[Distance (km)]:[Time on current form]], 3, FALSE), NA())</f>
        <v>#N/A</v>
      </c>
    </row>
    <row r="802" spans="1:10" x14ac:dyDescent="0.25">
      <c r="A802" s="1">
        <v>8</v>
      </c>
      <c r="B802" s="2">
        <f>Fulltable[[#This Row],[Distance]]^2</f>
        <v>64</v>
      </c>
      <c r="C802">
        <f>Fulltable[[#This Row],[Distance]]^3</f>
        <v>512</v>
      </c>
      <c r="D802">
        <f>Fulltable[[#This Row],[Distance]]^4</f>
        <v>4096</v>
      </c>
      <c r="E802">
        <f>Fulltable[[#This Row],[Distance]]^5</f>
        <v>32768</v>
      </c>
      <c r="F802" s="13" t="e">
        <f>IF(ISNUMBER(VLOOKUP(Fulltable[[#This Row],[Distance]], PBmetric[[Distance (km)]:[PB (hh:mm:ss)]], 6, FALSE)), VLOOKUP(Fulltable[[#This Row],[Distance]], PBmetric[[Distance (km)]:[PB (hh:mm:ss)]], 6, FALSE), NA())</f>
        <v>#N/A</v>
      </c>
      <c r="G802" s="13">
        <f ca="1">$Q$4+$P$4*Fulltable[[#This Row],[Distance]]+$O$4*Fulltable[[#This Row],[D^2]]+$N$4*Fulltable[[#This Row],[D^3]]</f>
        <v>2.4362454497899227E-2</v>
      </c>
      <c r="H802" s="13">
        <f ca="1">Fulltable[[#This Row],[Forecast]]*(1+AVERAGE(cform[faster (-ve) /
slower (+ve)]))</f>
        <v>2.5222980755674321E-2</v>
      </c>
      <c r="I802" s="13" t="e">
        <f>IF(ISNUMBER(VLOOKUP(Fulltable[[#This Row],[Distance]], Predict[[#All],[Distance (km)]:[Time on current form]], 2, FALSE)), VLOOKUP(Fulltable[[#This Row],[Distance]], Predict[[#All],[Distance (km)]:[Time on current form]], 2, FALSE), NA())</f>
        <v>#N/A</v>
      </c>
      <c r="J802" s="13" t="e">
        <f>IF(ISNUMBER(VLOOKUP(Fulltable[[#This Row],[Distance]], Predict[[#All],[Distance (km)]:[Time on current form]], 3, FALSE)), VLOOKUP(Fulltable[[#This Row],[Distance]], Predict[[#All],[Distance (km)]:[Time on current form]], 3, FALSE), NA())</f>
        <v>#N/A</v>
      </c>
    </row>
    <row r="803" spans="1:10" x14ac:dyDescent="0.25">
      <c r="A803" s="1">
        <v>8.01</v>
      </c>
      <c r="B803" s="2">
        <f>Fulltable[[#This Row],[Distance]]^2</f>
        <v>64.1601</v>
      </c>
      <c r="C803">
        <f>Fulltable[[#This Row],[Distance]]^3</f>
        <v>513.92240100000004</v>
      </c>
      <c r="D803">
        <f>Fulltable[[#This Row],[Distance]]^4</f>
        <v>4116.5184320099997</v>
      </c>
      <c r="E803">
        <f>Fulltable[[#This Row],[Distance]]^5</f>
        <v>32973.312640400094</v>
      </c>
      <c r="F803" s="13" t="e">
        <f>IF(ISNUMBER(VLOOKUP(Fulltable[[#This Row],[Distance]], PBmetric[[Distance (km)]:[PB (hh:mm:ss)]], 6, FALSE)), VLOOKUP(Fulltable[[#This Row],[Distance]], PBmetric[[Distance (km)]:[PB (hh:mm:ss)]], 6, FALSE), NA())</f>
        <v>#N/A</v>
      </c>
      <c r="G803" s="13">
        <f ca="1">$Q$4+$P$4*Fulltable[[#This Row],[Distance]]+$O$4*Fulltable[[#This Row],[D^2]]+$N$4*Fulltable[[#This Row],[D^3]]</f>
        <v>2.4394370991200919E-2</v>
      </c>
      <c r="H803" s="13">
        <f ca="1">Fulltable[[#This Row],[Forecast]]*(1+AVERAGE(cform[faster (-ve) /
slower (+ve)]))</f>
        <v>2.5256024597640512E-2</v>
      </c>
      <c r="I803" s="13" t="e">
        <f>IF(ISNUMBER(VLOOKUP(Fulltable[[#This Row],[Distance]], Predict[[#All],[Distance (km)]:[Time on current form]], 2, FALSE)), VLOOKUP(Fulltable[[#This Row],[Distance]], Predict[[#All],[Distance (km)]:[Time on current form]], 2, FALSE), NA())</f>
        <v>#N/A</v>
      </c>
      <c r="J803" s="13" t="e">
        <f>IF(ISNUMBER(VLOOKUP(Fulltable[[#This Row],[Distance]], Predict[[#All],[Distance (km)]:[Time on current form]], 3, FALSE)), VLOOKUP(Fulltable[[#This Row],[Distance]], Predict[[#All],[Distance (km)]:[Time on current form]], 3, FALSE), NA())</f>
        <v>#N/A</v>
      </c>
    </row>
    <row r="804" spans="1:10" x14ac:dyDescent="0.25">
      <c r="A804" s="1">
        <v>8.02</v>
      </c>
      <c r="B804" s="2">
        <f>Fulltable[[#This Row],[Distance]]^2</f>
        <v>64.320399999999992</v>
      </c>
      <c r="C804">
        <f>Fulltable[[#This Row],[Distance]]^3</f>
        <v>515.84960799999988</v>
      </c>
      <c r="D804">
        <f>Fulltable[[#This Row],[Distance]]^4</f>
        <v>4137.1138561599992</v>
      </c>
      <c r="E804">
        <f>Fulltable[[#This Row],[Distance]]^5</f>
        <v>33179.653126403195</v>
      </c>
      <c r="F804" s="13" t="e">
        <f>IF(ISNUMBER(VLOOKUP(Fulltable[[#This Row],[Distance]], PBmetric[[Distance (km)]:[PB (hh:mm:ss)]], 6, FALSE)), VLOOKUP(Fulltable[[#This Row],[Distance]], PBmetric[[Distance (km)]:[PB (hh:mm:ss)]], 6, FALSE), NA())</f>
        <v>#N/A</v>
      </c>
      <c r="G804" s="13">
        <f ca="1">$Q$4+$P$4*Fulltable[[#This Row],[Distance]]+$O$4*Fulltable[[#This Row],[D^2]]+$N$4*Fulltable[[#This Row],[D^3]]</f>
        <v>2.4426291129033575E-2</v>
      </c>
      <c r="H804" s="13">
        <f ca="1">Fulltable[[#This Row],[Forecast]]*(1+AVERAGE(cform[faster (-ve) /
slower (+ve)]))</f>
        <v>2.5289072212869142E-2</v>
      </c>
      <c r="I804" s="13" t="e">
        <f>IF(ISNUMBER(VLOOKUP(Fulltable[[#This Row],[Distance]], Predict[[#All],[Distance (km)]:[Time on current form]], 2, FALSE)), VLOOKUP(Fulltable[[#This Row],[Distance]], Predict[[#All],[Distance (km)]:[Time on current form]], 2, FALSE), NA())</f>
        <v>#N/A</v>
      </c>
      <c r="J804" s="13" t="e">
        <f>IF(ISNUMBER(VLOOKUP(Fulltable[[#This Row],[Distance]], Predict[[#All],[Distance (km)]:[Time on current form]], 3, FALSE)), VLOOKUP(Fulltable[[#This Row],[Distance]], Predict[[#All],[Distance (km)]:[Time on current form]], 3, FALSE), NA())</f>
        <v>#N/A</v>
      </c>
    </row>
    <row r="805" spans="1:10" x14ac:dyDescent="0.25">
      <c r="A805" s="1">
        <v>8.0299999999999994</v>
      </c>
      <c r="B805" s="2">
        <f>Fulltable[[#This Row],[Distance]]^2</f>
        <v>64.480899999999991</v>
      </c>
      <c r="C805">
        <f>Fulltable[[#This Row],[Distance]]^3</f>
        <v>517.78162699999984</v>
      </c>
      <c r="D805">
        <f>Fulltable[[#This Row],[Distance]]^4</f>
        <v>4157.7864648099985</v>
      </c>
      <c r="E805">
        <f>Fulltable[[#This Row],[Distance]]^5</f>
        <v>33387.025312424288</v>
      </c>
      <c r="F805" s="13" t="e">
        <f>IF(ISNUMBER(VLOOKUP(Fulltable[[#This Row],[Distance]], PBmetric[[Distance (km)]:[PB (hh:mm:ss)]], 6, FALSE)), VLOOKUP(Fulltable[[#This Row],[Distance]], PBmetric[[Distance (km)]:[PB (hh:mm:ss)]], 6, FALSE), NA())</f>
        <v>#N/A</v>
      </c>
      <c r="G805" s="13">
        <f ca="1">$Q$4+$P$4*Fulltable[[#This Row],[Distance]]+$O$4*Fulltable[[#This Row],[D^2]]+$N$4*Fulltable[[#This Row],[D^3]]</f>
        <v>2.4458214911361791E-2</v>
      </c>
      <c r="H805" s="13">
        <f ca="1">Fulltable[[#This Row],[Forecast]]*(1+AVERAGE(cform[faster (-ve) /
slower (+ve)]))</f>
        <v>2.5322123601323552E-2</v>
      </c>
      <c r="I805" s="13" t="e">
        <f>IF(ISNUMBER(VLOOKUP(Fulltable[[#This Row],[Distance]], Predict[[#All],[Distance (km)]:[Time on current form]], 2, FALSE)), VLOOKUP(Fulltable[[#This Row],[Distance]], Predict[[#All],[Distance (km)]:[Time on current form]], 2, FALSE), NA())</f>
        <v>#N/A</v>
      </c>
      <c r="J805" s="13" t="e">
        <f>IF(ISNUMBER(VLOOKUP(Fulltable[[#This Row],[Distance]], Predict[[#All],[Distance (km)]:[Time on current form]], 3, FALSE)), VLOOKUP(Fulltable[[#This Row],[Distance]], Predict[[#All],[Distance (km)]:[Time on current form]], 3, FALSE), NA())</f>
        <v>#N/A</v>
      </c>
    </row>
    <row r="806" spans="1:10" x14ac:dyDescent="0.25">
      <c r="A806" s="1">
        <v>8.0399999999999991</v>
      </c>
      <c r="B806" s="2">
        <f>Fulltable[[#This Row],[Distance]]^2</f>
        <v>64.641599999999983</v>
      </c>
      <c r="C806">
        <f>Fulltable[[#This Row],[Distance]]^3</f>
        <v>519.71846399999981</v>
      </c>
      <c r="D806">
        <f>Fulltable[[#This Row],[Distance]]^4</f>
        <v>4178.5364505599973</v>
      </c>
      <c r="E806">
        <f>Fulltable[[#This Row],[Distance]]^5</f>
        <v>33595.433062502372</v>
      </c>
      <c r="F806" s="13" t="e">
        <f>IF(ISNUMBER(VLOOKUP(Fulltable[[#This Row],[Distance]], PBmetric[[Distance (km)]:[PB (hh:mm:ss)]], 6, FALSE)), VLOOKUP(Fulltable[[#This Row],[Distance]], PBmetric[[Distance (km)]:[PB (hh:mm:ss)]], 6, FALSE), NA())</f>
        <v>#N/A</v>
      </c>
      <c r="G806" s="13">
        <f ca="1">$Q$4+$P$4*Fulltable[[#This Row],[Distance]]+$O$4*Fulltable[[#This Row],[D^2]]+$N$4*Fulltable[[#This Row],[D^3]]</f>
        <v>2.4490142338150167E-2</v>
      </c>
      <c r="H806" s="13">
        <f ca="1">Fulltable[[#This Row],[Forecast]]*(1+AVERAGE(cform[faster (-ve) /
slower (+ve)]))</f>
        <v>2.5355178762967091E-2</v>
      </c>
      <c r="I806" s="13" t="e">
        <f>IF(ISNUMBER(VLOOKUP(Fulltable[[#This Row],[Distance]], Predict[[#All],[Distance (km)]:[Time on current form]], 2, FALSE)), VLOOKUP(Fulltable[[#This Row],[Distance]], Predict[[#All],[Distance (km)]:[Time on current form]], 2, FALSE), NA())</f>
        <v>#N/A</v>
      </c>
      <c r="J806" s="13" t="e">
        <f>IF(ISNUMBER(VLOOKUP(Fulltable[[#This Row],[Distance]], Predict[[#All],[Distance (km)]:[Time on current form]], 3, FALSE)), VLOOKUP(Fulltable[[#This Row],[Distance]], Predict[[#All],[Distance (km)]:[Time on current form]], 3, FALSE), NA())</f>
        <v>#N/A</v>
      </c>
    </row>
    <row r="807" spans="1:10" x14ac:dyDescent="0.25">
      <c r="A807" s="1">
        <v>8.0500000000000007</v>
      </c>
      <c r="B807" s="2">
        <f>Fulltable[[#This Row],[Distance]]^2</f>
        <v>64.802500000000009</v>
      </c>
      <c r="C807">
        <f>Fulltable[[#This Row],[Distance]]^3</f>
        <v>521.66012500000011</v>
      </c>
      <c r="D807">
        <f>Fulltable[[#This Row],[Distance]]^4</f>
        <v>4199.3640062500008</v>
      </c>
      <c r="E807">
        <f>Fulltable[[#This Row],[Distance]]^5</f>
        <v>33804.880250312512</v>
      </c>
      <c r="F807" s="13">
        <f>IF(ISNUMBER(VLOOKUP(Fulltable[[#This Row],[Distance]], PBmetric[[Distance (km)]:[PB (hh:mm:ss)]], 6, FALSE)), VLOOKUP(Fulltable[[#This Row],[Distance]], PBmetric[[Distance (km)]:[PB (hh:mm:ss)]], 6, FALSE), NA())</f>
        <v>2.4386574074074074E-2</v>
      </c>
      <c r="G807" s="13">
        <f ca="1">$Q$4+$P$4*Fulltable[[#This Row],[Distance]]+$O$4*Fulltable[[#This Row],[D^2]]+$N$4*Fulltable[[#This Row],[D^3]]</f>
        <v>2.4522073409363309E-2</v>
      </c>
      <c r="H807" s="13">
        <f ca="1">Fulltable[[#This Row],[Forecast]]*(1+AVERAGE(cform[faster (-ve) /
slower (+ve)]))</f>
        <v>2.5388237697763112E-2</v>
      </c>
      <c r="I807" s="13" t="e">
        <f>IF(ISNUMBER(VLOOKUP(Fulltable[[#This Row],[Distance]], Predict[[#All],[Distance (km)]:[Time on current form]], 2, FALSE)), VLOOKUP(Fulltable[[#This Row],[Distance]], Predict[[#All],[Distance (km)]:[Time on current form]], 2, FALSE), NA())</f>
        <v>#N/A</v>
      </c>
      <c r="J807" s="13" t="e">
        <f>IF(ISNUMBER(VLOOKUP(Fulltable[[#This Row],[Distance]], Predict[[#All],[Distance (km)]:[Time on current form]], 3, FALSE)), VLOOKUP(Fulltable[[#This Row],[Distance]], Predict[[#All],[Distance (km)]:[Time on current form]], 3, FALSE), NA())</f>
        <v>#N/A</v>
      </c>
    </row>
    <row r="808" spans="1:10" x14ac:dyDescent="0.25">
      <c r="A808" s="1">
        <v>8.06</v>
      </c>
      <c r="B808" s="2">
        <f>Fulltable[[#This Row],[Distance]]^2</f>
        <v>64.963600000000014</v>
      </c>
      <c r="C808">
        <f>Fulltable[[#This Row],[Distance]]^3</f>
        <v>523.60661600000014</v>
      </c>
      <c r="D808">
        <f>Fulltable[[#This Row],[Distance]]^4</f>
        <v>4220.2693249600015</v>
      </c>
      <c r="E808">
        <f>Fulltable[[#This Row],[Distance]]^5</f>
        <v>34015.370759177611</v>
      </c>
      <c r="F808" s="13" t="e">
        <f>IF(ISNUMBER(VLOOKUP(Fulltable[[#This Row],[Distance]], PBmetric[[Distance (km)]:[PB (hh:mm:ss)]], 6, FALSE)), VLOOKUP(Fulltable[[#This Row],[Distance]], PBmetric[[Distance (km)]:[PB (hh:mm:ss)]], 6, FALSE), NA())</f>
        <v>#N/A</v>
      </c>
      <c r="G808" s="13">
        <f ca="1">$Q$4+$P$4*Fulltable[[#This Row],[Distance]]+$O$4*Fulltable[[#This Row],[D^2]]+$N$4*Fulltable[[#This Row],[D^3]]</f>
        <v>2.4554008124965797E-2</v>
      </c>
      <c r="H808" s="13">
        <f ca="1">Fulltable[[#This Row],[Forecast]]*(1+AVERAGE(cform[faster (-ve) /
slower (+ve)]))</f>
        <v>2.5421300405674953E-2</v>
      </c>
      <c r="I808" s="13" t="e">
        <f>IF(ISNUMBER(VLOOKUP(Fulltable[[#This Row],[Distance]], Predict[[#All],[Distance (km)]:[Time on current form]], 2, FALSE)), VLOOKUP(Fulltable[[#This Row],[Distance]], Predict[[#All],[Distance (km)]:[Time on current form]], 2, FALSE), NA())</f>
        <v>#N/A</v>
      </c>
      <c r="J808" s="13" t="e">
        <f>IF(ISNUMBER(VLOOKUP(Fulltable[[#This Row],[Distance]], Predict[[#All],[Distance (km)]:[Time on current form]], 3, FALSE)), VLOOKUP(Fulltable[[#This Row],[Distance]], Predict[[#All],[Distance (km)]:[Time on current form]], 3, FALSE), NA())</f>
        <v>#N/A</v>
      </c>
    </row>
    <row r="809" spans="1:10" x14ac:dyDescent="0.25">
      <c r="A809" s="1">
        <v>8.07</v>
      </c>
      <c r="B809" s="2">
        <f>Fulltable[[#This Row],[Distance]]^2</f>
        <v>65.124900000000011</v>
      </c>
      <c r="C809">
        <f>Fulltable[[#This Row],[Distance]]^3</f>
        <v>525.55794300000014</v>
      </c>
      <c r="D809">
        <f>Fulltable[[#This Row],[Distance]]^4</f>
        <v>4241.2526000100015</v>
      </c>
      <c r="E809">
        <f>Fulltable[[#This Row],[Distance]]^5</f>
        <v>34226.908482080711</v>
      </c>
      <c r="F809" s="13" t="e">
        <f>IF(ISNUMBER(VLOOKUP(Fulltable[[#This Row],[Distance]], PBmetric[[Distance (km)]:[PB (hh:mm:ss)]], 6, FALSE)), VLOOKUP(Fulltable[[#This Row],[Distance]], PBmetric[[Distance (km)]:[PB (hh:mm:ss)]], 6, FALSE), NA())</f>
        <v>#N/A</v>
      </c>
      <c r="G809" s="13">
        <f ca="1">$Q$4+$P$4*Fulltable[[#This Row],[Distance]]+$O$4*Fulltable[[#This Row],[D^2]]+$N$4*Fulltable[[#This Row],[D^3]]</f>
        <v>2.4585946484922232E-2</v>
      </c>
      <c r="H809" s="13">
        <f ca="1">Fulltable[[#This Row],[Forecast]]*(1+AVERAGE(cform[faster (-ve) /
slower (+ve)]))</f>
        <v>2.5454366886665955E-2</v>
      </c>
      <c r="I809" s="13" t="e">
        <f>IF(ISNUMBER(VLOOKUP(Fulltable[[#This Row],[Distance]], Predict[[#All],[Distance (km)]:[Time on current form]], 2, FALSE)), VLOOKUP(Fulltable[[#This Row],[Distance]], Predict[[#All],[Distance (km)]:[Time on current form]], 2, FALSE), NA())</f>
        <v>#N/A</v>
      </c>
      <c r="J809" s="13" t="e">
        <f>IF(ISNUMBER(VLOOKUP(Fulltable[[#This Row],[Distance]], Predict[[#All],[Distance (km)]:[Time on current form]], 3, FALSE)), VLOOKUP(Fulltable[[#This Row],[Distance]], Predict[[#All],[Distance (km)]:[Time on current form]], 3, FALSE), NA())</f>
        <v>#N/A</v>
      </c>
    </row>
    <row r="810" spans="1:10" x14ac:dyDescent="0.25">
      <c r="A810" s="1">
        <v>8.08</v>
      </c>
      <c r="B810" s="2">
        <f>Fulltable[[#This Row],[Distance]]^2</f>
        <v>65.2864</v>
      </c>
      <c r="C810">
        <f>Fulltable[[#This Row],[Distance]]^3</f>
        <v>527.51411199999995</v>
      </c>
      <c r="D810">
        <f>Fulltable[[#This Row],[Distance]]^4</f>
        <v>4262.3140249600001</v>
      </c>
      <c r="E810">
        <f>Fulltable[[#This Row],[Distance]]^5</f>
        <v>34439.497321676798</v>
      </c>
      <c r="F810" s="13" t="e">
        <f>IF(ISNUMBER(VLOOKUP(Fulltable[[#This Row],[Distance]], PBmetric[[Distance (km)]:[PB (hh:mm:ss)]], 6, FALSE)), VLOOKUP(Fulltable[[#This Row],[Distance]], PBmetric[[Distance (km)]:[PB (hh:mm:ss)]], 6, FALSE), NA())</f>
        <v>#N/A</v>
      </c>
      <c r="G810" s="13">
        <f ca="1">$Q$4+$P$4*Fulltable[[#This Row],[Distance]]+$O$4*Fulltable[[#This Row],[D^2]]+$N$4*Fulltable[[#This Row],[D^3]]</f>
        <v>2.4617888489197215E-2</v>
      </c>
      <c r="H810" s="13">
        <f ca="1">Fulltable[[#This Row],[Forecast]]*(1+AVERAGE(cform[faster (-ve) /
slower (+ve)]))</f>
        <v>2.5487437140699475E-2</v>
      </c>
      <c r="I810" s="13" t="e">
        <f>IF(ISNUMBER(VLOOKUP(Fulltable[[#This Row],[Distance]], Predict[[#All],[Distance (km)]:[Time on current form]], 2, FALSE)), VLOOKUP(Fulltable[[#This Row],[Distance]], Predict[[#All],[Distance (km)]:[Time on current form]], 2, FALSE), NA())</f>
        <v>#N/A</v>
      </c>
      <c r="J810" s="13" t="e">
        <f>IF(ISNUMBER(VLOOKUP(Fulltable[[#This Row],[Distance]], Predict[[#All],[Distance (km)]:[Time on current form]], 3, FALSE)), VLOOKUP(Fulltable[[#This Row],[Distance]], Predict[[#All],[Distance (km)]:[Time on current form]], 3, FALSE), NA())</f>
        <v>#N/A</v>
      </c>
    </row>
    <row r="811" spans="1:10" x14ac:dyDescent="0.25">
      <c r="A811" s="1">
        <v>8.09</v>
      </c>
      <c r="B811" s="2">
        <f>Fulltable[[#This Row],[Distance]]^2</f>
        <v>65.448099999999997</v>
      </c>
      <c r="C811">
        <f>Fulltable[[#This Row],[Distance]]^3</f>
        <v>529.47512899999992</v>
      </c>
      <c r="D811">
        <f>Fulltable[[#This Row],[Distance]]^4</f>
        <v>4283.4537936099996</v>
      </c>
      <c r="E811">
        <f>Fulltable[[#This Row],[Distance]]^5</f>
        <v>34653.141190304894</v>
      </c>
      <c r="F811" s="13" t="e">
        <f>IF(ISNUMBER(VLOOKUP(Fulltable[[#This Row],[Distance]], PBmetric[[Distance (km)]:[PB (hh:mm:ss)]], 6, FALSE)), VLOOKUP(Fulltable[[#This Row],[Distance]], PBmetric[[Distance (km)]:[PB (hh:mm:ss)]], 6, FALSE), NA())</f>
        <v>#N/A</v>
      </c>
      <c r="G811" s="13">
        <f ca="1">$Q$4+$P$4*Fulltable[[#This Row],[Distance]]+$O$4*Fulltable[[#This Row],[D^2]]+$N$4*Fulltable[[#This Row],[D^3]]</f>
        <v>2.4649834137755344E-2</v>
      </c>
      <c r="H811" s="13">
        <f ca="1">Fulltable[[#This Row],[Forecast]]*(1+AVERAGE(cform[faster (-ve) /
slower (+ve)]))</f>
        <v>2.5520511167738853E-2</v>
      </c>
      <c r="I811" s="13" t="e">
        <f>IF(ISNUMBER(VLOOKUP(Fulltable[[#This Row],[Distance]], Predict[[#All],[Distance (km)]:[Time on current form]], 2, FALSE)), VLOOKUP(Fulltable[[#This Row],[Distance]], Predict[[#All],[Distance (km)]:[Time on current form]], 2, FALSE), NA())</f>
        <v>#N/A</v>
      </c>
      <c r="J811" s="13" t="e">
        <f>IF(ISNUMBER(VLOOKUP(Fulltable[[#This Row],[Distance]], Predict[[#All],[Distance (km)]:[Time on current form]], 3, FALSE)), VLOOKUP(Fulltable[[#This Row],[Distance]], Predict[[#All],[Distance (km)]:[Time on current form]], 3, FALSE), NA())</f>
        <v>#N/A</v>
      </c>
    </row>
    <row r="812" spans="1:10" x14ac:dyDescent="0.25">
      <c r="A812" s="1">
        <v>8.1</v>
      </c>
      <c r="B812" s="2">
        <f>Fulltable[[#This Row],[Distance]]^2</f>
        <v>65.61</v>
      </c>
      <c r="C812">
        <f>Fulltable[[#This Row],[Distance]]^3</f>
        <v>531.44099999999992</v>
      </c>
      <c r="D812">
        <f>Fulltable[[#This Row],[Distance]]^4</f>
        <v>4304.6720999999998</v>
      </c>
      <c r="E812">
        <f>Fulltable[[#This Row],[Distance]]^5</f>
        <v>34867.844009999993</v>
      </c>
      <c r="F812" s="13" t="e">
        <f>IF(ISNUMBER(VLOOKUP(Fulltable[[#This Row],[Distance]], PBmetric[[Distance (km)]:[PB (hh:mm:ss)]], 6, FALSE)), VLOOKUP(Fulltable[[#This Row],[Distance]], PBmetric[[Distance (km)]:[PB (hh:mm:ss)]], 6, FALSE), NA())</f>
        <v>#N/A</v>
      </c>
      <c r="G812" s="13">
        <f ca="1">$Q$4+$P$4*Fulltable[[#This Row],[Distance]]+$O$4*Fulltable[[#This Row],[D^2]]+$N$4*Fulltable[[#This Row],[D^3]]</f>
        <v>2.468178343056121E-2</v>
      </c>
      <c r="H812" s="13">
        <f ca="1">Fulltable[[#This Row],[Forecast]]*(1+AVERAGE(cform[faster (-ve) /
slower (+ve)]))</f>
        <v>2.555358896774744E-2</v>
      </c>
      <c r="I812" s="13" t="e">
        <f>IF(ISNUMBER(VLOOKUP(Fulltable[[#This Row],[Distance]], Predict[[#All],[Distance (km)]:[Time on current form]], 2, FALSE)), VLOOKUP(Fulltable[[#This Row],[Distance]], Predict[[#All],[Distance (km)]:[Time on current form]], 2, FALSE), NA())</f>
        <v>#N/A</v>
      </c>
      <c r="J812" s="13" t="e">
        <f>IF(ISNUMBER(VLOOKUP(Fulltable[[#This Row],[Distance]], Predict[[#All],[Distance (km)]:[Time on current form]], 3, FALSE)), VLOOKUP(Fulltable[[#This Row],[Distance]], Predict[[#All],[Distance (km)]:[Time on current form]], 3, FALSE), NA())</f>
        <v>#N/A</v>
      </c>
    </row>
    <row r="813" spans="1:10" x14ac:dyDescent="0.25">
      <c r="A813" s="1">
        <v>8.11</v>
      </c>
      <c r="B813" s="2">
        <f>Fulltable[[#This Row],[Distance]]^2</f>
        <v>65.772099999999995</v>
      </c>
      <c r="C813">
        <f>Fulltable[[#This Row],[Distance]]^3</f>
        <v>533.41173099999992</v>
      </c>
      <c r="D813">
        <f>Fulltable[[#This Row],[Distance]]^4</f>
        <v>4325.9691384099997</v>
      </c>
      <c r="E813">
        <f>Fulltable[[#This Row],[Distance]]^5</f>
        <v>35083.609712505095</v>
      </c>
      <c r="F813" s="13" t="e">
        <f>IF(ISNUMBER(VLOOKUP(Fulltable[[#This Row],[Distance]], PBmetric[[Distance (km)]:[PB (hh:mm:ss)]], 6, FALSE)), VLOOKUP(Fulltable[[#This Row],[Distance]], PBmetric[[Distance (km)]:[PB (hh:mm:ss)]], 6, FALSE), NA())</f>
        <v>#N/A</v>
      </c>
      <c r="G813" s="13">
        <f ca="1">$Q$4+$P$4*Fulltable[[#This Row],[Distance]]+$O$4*Fulltable[[#This Row],[D^2]]+$N$4*Fulltable[[#This Row],[D^3]]</f>
        <v>2.4713736367579415E-2</v>
      </c>
      <c r="H813" s="13">
        <f ca="1">Fulltable[[#This Row],[Forecast]]*(1+AVERAGE(cform[faster (-ve) /
slower (+ve)]))</f>
        <v>2.558667054068858E-2</v>
      </c>
      <c r="I813" s="13" t="e">
        <f>IF(ISNUMBER(VLOOKUP(Fulltable[[#This Row],[Distance]], Predict[[#All],[Distance (km)]:[Time on current form]], 2, FALSE)), VLOOKUP(Fulltable[[#This Row],[Distance]], Predict[[#All],[Distance (km)]:[Time on current form]], 2, FALSE), NA())</f>
        <v>#N/A</v>
      </c>
      <c r="J813" s="13" t="e">
        <f>IF(ISNUMBER(VLOOKUP(Fulltable[[#This Row],[Distance]], Predict[[#All],[Distance (km)]:[Time on current form]], 3, FALSE)), VLOOKUP(Fulltable[[#This Row],[Distance]], Predict[[#All],[Distance (km)]:[Time on current form]], 3, FALSE), NA())</f>
        <v>#N/A</v>
      </c>
    </row>
    <row r="814" spans="1:10" x14ac:dyDescent="0.25">
      <c r="A814" s="1">
        <v>8.1199999999999992</v>
      </c>
      <c r="B814" s="2">
        <f>Fulltable[[#This Row],[Distance]]^2</f>
        <v>65.934399999999982</v>
      </c>
      <c r="C814">
        <f>Fulltable[[#This Row],[Distance]]^3</f>
        <v>535.3873279999998</v>
      </c>
      <c r="D814">
        <f>Fulltable[[#This Row],[Distance]]^4</f>
        <v>4347.3451033599977</v>
      </c>
      <c r="E814">
        <f>Fulltable[[#This Row],[Distance]]^5</f>
        <v>35300.442239283177</v>
      </c>
      <c r="F814" s="13" t="e">
        <f>IF(ISNUMBER(VLOOKUP(Fulltable[[#This Row],[Distance]], PBmetric[[Distance (km)]:[PB (hh:mm:ss)]], 6, FALSE)), VLOOKUP(Fulltable[[#This Row],[Distance]], PBmetric[[Distance (km)]:[PB (hh:mm:ss)]], 6, FALSE), NA())</f>
        <v>#N/A</v>
      </c>
      <c r="G814" s="13">
        <f ca="1">$Q$4+$P$4*Fulltable[[#This Row],[Distance]]+$O$4*Fulltable[[#This Row],[D^2]]+$N$4*Fulltable[[#This Row],[D^3]]</f>
        <v>2.4745692948774552E-2</v>
      </c>
      <c r="H814" s="13">
        <f ca="1">Fulltable[[#This Row],[Forecast]]*(1+AVERAGE(cform[faster (-ve) /
slower (+ve)]))</f>
        <v>2.5619755886525618E-2</v>
      </c>
      <c r="I814" s="13" t="e">
        <f>IF(ISNUMBER(VLOOKUP(Fulltable[[#This Row],[Distance]], Predict[[#All],[Distance (km)]:[Time on current form]], 2, FALSE)), VLOOKUP(Fulltable[[#This Row],[Distance]], Predict[[#All],[Distance (km)]:[Time on current form]], 2, FALSE), NA())</f>
        <v>#N/A</v>
      </c>
      <c r="J814" s="13" t="e">
        <f>IF(ISNUMBER(VLOOKUP(Fulltable[[#This Row],[Distance]], Predict[[#All],[Distance (km)]:[Time on current form]], 3, FALSE)), VLOOKUP(Fulltable[[#This Row],[Distance]], Predict[[#All],[Distance (km)]:[Time on current form]], 3, FALSE), NA())</f>
        <v>#N/A</v>
      </c>
    </row>
    <row r="815" spans="1:10" x14ac:dyDescent="0.25">
      <c r="A815" s="1">
        <v>8.1300000000000008</v>
      </c>
      <c r="B815" s="2">
        <f>Fulltable[[#This Row],[Distance]]^2</f>
        <v>66.096900000000019</v>
      </c>
      <c r="C815">
        <f>Fulltable[[#This Row],[Distance]]^3</f>
        <v>537.36779700000022</v>
      </c>
      <c r="D815">
        <f>Fulltable[[#This Row],[Distance]]^4</f>
        <v>4368.8001896100022</v>
      </c>
      <c r="E815">
        <f>Fulltable[[#This Row],[Distance]]^5</f>
        <v>35518.345541529321</v>
      </c>
      <c r="F815" s="13" t="e">
        <f>IF(ISNUMBER(VLOOKUP(Fulltable[[#This Row],[Distance]], PBmetric[[Distance (km)]:[PB (hh:mm:ss)]], 6, FALSE)), VLOOKUP(Fulltable[[#This Row],[Distance]], PBmetric[[Distance (km)]:[PB (hh:mm:ss)]], 6, FALSE), NA())</f>
        <v>#N/A</v>
      </c>
      <c r="G815" s="13">
        <f ca="1">$Q$4+$P$4*Fulltable[[#This Row],[Distance]]+$O$4*Fulltable[[#This Row],[D^2]]+$N$4*Fulltable[[#This Row],[D^3]]</f>
        <v>2.4777653174111222E-2</v>
      </c>
      <c r="H815" s="13">
        <f ca="1">Fulltable[[#This Row],[Forecast]]*(1+AVERAGE(cform[faster (-ve) /
slower (+ve)]))</f>
        <v>2.5652845005221903E-2</v>
      </c>
      <c r="I815" s="13" t="e">
        <f>IF(ISNUMBER(VLOOKUP(Fulltable[[#This Row],[Distance]], Predict[[#All],[Distance (km)]:[Time on current form]], 2, FALSE)), VLOOKUP(Fulltable[[#This Row],[Distance]], Predict[[#All],[Distance (km)]:[Time on current form]], 2, FALSE), NA())</f>
        <v>#N/A</v>
      </c>
      <c r="J815" s="13" t="e">
        <f>IF(ISNUMBER(VLOOKUP(Fulltable[[#This Row],[Distance]], Predict[[#All],[Distance (km)]:[Time on current form]], 3, FALSE)), VLOOKUP(Fulltable[[#This Row],[Distance]], Predict[[#All],[Distance (km)]:[Time on current form]], 3, FALSE), NA())</f>
        <v>#N/A</v>
      </c>
    </row>
    <row r="816" spans="1:10" x14ac:dyDescent="0.25">
      <c r="A816" s="1">
        <v>8.14</v>
      </c>
      <c r="B816" s="2">
        <f>Fulltable[[#This Row],[Distance]]^2</f>
        <v>66.259600000000006</v>
      </c>
      <c r="C816">
        <f>Fulltable[[#This Row],[Distance]]^3</f>
        <v>539.35314400000004</v>
      </c>
      <c r="D816">
        <f>Fulltable[[#This Row],[Distance]]^4</f>
        <v>4390.3345921600012</v>
      </c>
      <c r="E816">
        <f>Fulltable[[#This Row],[Distance]]^5</f>
        <v>35737.323580182412</v>
      </c>
      <c r="F816" s="13" t="e">
        <f>IF(ISNUMBER(VLOOKUP(Fulltable[[#This Row],[Distance]], PBmetric[[Distance (km)]:[PB (hh:mm:ss)]], 6, FALSE)), VLOOKUP(Fulltable[[#This Row],[Distance]], PBmetric[[Distance (km)]:[PB (hh:mm:ss)]], 6, FALSE), NA())</f>
        <v>#N/A</v>
      </c>
      <c r="G816" s="13">
        <f ca="1">$Q$4+$P$4*Fulltable[[#This Row],[Distance]]+$O$4*Fulltable[[#This Row],[D^2]]+$N$4*Fulltable[[#This Row],[D^3]]</f>
        <v>2.4809617043554017E-2</v>
      </c>
      <c r="H816" s="13">
        <f ca="1">Fulltable[[#This Row],[Forecast]]*(1+AVERAGE(cform[faster (-ve) /
slower (+ve)]))</f>
        <v>2.5685937896740778E-2</v>
      </c>
      <c r="I816" s="13" t="e">
        <f>IF(ISNUMBER(VLOOKUP(Fulltable[[#This Row],[Distance]], Predict[[#All],[Distance (km)]:[Time on current form]], 2, FALSE)), VLOOKUP(Fulltable[[#This Row],[Distance]], Predict[[#All],[Distance (km)]:[Time on current form]], 2, FALSE), NA())</f>
        <v>#N/A</v>
      </c>
      <c r="J816" s="13" t="e">
        <f>IF(ISNUMBER(VLOOKUP(Fulltable[[#This Row],[Distance]], Predict[[#All],[Distance (km)]:[Time on current form]], 3, FALSE)), VLOOKUP(Fulltable[[#This Row],[Distance]], Predict[[#All],[Distance (km)]:[Time on current form]], 3, FALSE), NA())</f>
        <v>#N/A</v>
      </c>
    </row>
    <row r="817" spans="1:10" x14ac:dyDescent="0.25">
      <c r="A817" s="1">
        <v>8.15</v>
      </c>
      <c r="B817" s="2">
        <f>Fulltable[[#This Row],[Distance]]^2</f>
        <v>66.422499999999999</v>
      </c>
      <c r="C817">
        <f>Fulltable[[#This Row],[Distance]]^3</f>
        <v>541.34337500000004</v>
      </c>
      <c r="D817">
        <f>Fulltable[[#This Row],[Distance]]^4</f>
        <v>4411.9485062499998</v>
      </c>
      <c r="E817">
        <f>Fulltable[[#This Row],[Distance]]^5</f>
        <v>35957.380325937498</v>
      </c>
      <c r="F817" s="13" t="e">
        <f>IF(ISNUMBER(VLOOKUP(Fulltable[[#This Row],[Distance]], PBmetric[[Distance (km)]:[PB (hh:mm:ss)]], 6, FALSE)), VLOOKUP(Fulltable[[#This Row],[Distance]], PBmetric[[Distance (km)]:[PB (hh:mm:ss)]], 6, FALSE), NA())</f>
        <v>#N/A</v>
      </c>
      <c r="G817" s="13">
        <f ca="1">$Q$4+$P$4*Fulltable[[#This Row],[Distance]]+$O$4*Fulltable[[#This Row],[D^2]]+$N$4*Fulltable[[#This Row],[D^3]]</f>
        <v>2.4841584557067531E-2</v>
      </c>
      <c r="H817" s="13">
        <f ca="1">Fulltable[[#This Row],[Forecast]]*(1+AVERAGE(cform[faster (-ve) /
slower (+ve)]))</f>
        <v>2.5719034561045587E-2</v>
      </c>
      <c r="I817" s="13" t="e">
        <f>IF(ISNUMBER(VLOOKUP(Fulltable[[#This Row],[Distance]], Predict[[#All],[Distance (km)]:[Time on current form]], 2, FALSE)), VLOOKUP(Fulltable[[#This Row],[Distance]], Predict[[#All],[Distance (km)]:[Time on current form]], 2, FALSE), NA())</f>
        <v>#N/A</v>
      </c>
      <c r="J817" s="13" t="e">
        <f>IF(ISNUMBER(VLOOKUP(Fulltable[[#This Row],[Distance]], Predict[[#All],[Distance (km)]:[Time on current form]], 3, FALSE)), VLOOKUP(Fulltable[[#This Row],[Distance]], Predict[[#All],[Distance (km)]:[Time on current form]], 3, FALSE), NA())</f>
        <v>#N/A</v>
      </c>
    </row>
    <row r="818" spans="1:10" x14ac:dyDescent="0.25">
      <c r="A818" s="1">
        <v>8.16</v>
      </c>
      <c r="B818" s="2">
        <f>Fulltable[[#This Row],[Distance]]^2</f>
        <v>66.585599999999999</v>
      </c>
      <c r="C818">
        <f>Fulltable[[#This Row],[Distance]]^3</f>
        <v>543.33849599999996</v>
      </c>
      <c r="D818">
        <f>Fulltable[[#This Row],[Distance]]^4</f>
        <v>4433.6421273599999</v>
      </c>
      <c r="E818">
        <f>Fulltable[[#This Row],[Distance]]^5</f>
        <v>36178.519759257601</v>
      </c>
      <c r="F818" s="13" t="e">
        <f>IF(ISNUMBER(VLOOKUP(Fulltable[[#This Row],[Distance]], PBmetric[[Distance (km)]:[PB (hh:mm:ss)]], 6, FALSE)), VLOOKUP(Fulltable[[#This Row],[Distance]], PBmetric[[Distance (km)]:[PB (hh:mm:ss)]], 6, FALSE), NA())</f>
        <v>#N/A</v>
      </c>
      <c r="G818" s="13">
        <f ca="1">$Q$4+$P$4*Fulltable[[#This Row],[Distance]]+$O$4*Fulltable[[#This Row],[D^2]]+$N$4*Fulltable[[#This Row],[D^3]]</f>
        <v>2.4873555714616368E-2</v>
      </c>
      <c r="H818" s="13">
        <f ca="1">Fulltable[[#This Row],[Forecast]]*(1+AVERAGE(cform[faster (-ve) /
slower (+ve)]))</f>
        <v>2.5752134998099679E-2</v>
      </c>
      <c r="I818" s="13" t="e">
        <f>IF(ISNUMBER(VLOOKUP(Fulltable[[#This Row],[Distance]], Predict[[#All],[Distance (km)]:[Time on current form]], 2, FALSE)), VLOOKUP(Fulltable[[#This Row],[Distance]], Predict[[#All],[Distance (km)]:[Time on current form]], 2, FALSE), NA())</f>
        <v>#N/A</v>
      </c>
      <c r="J818" s="13" t="e">
        <f>IF(ISNUMBER(VLOOKUP(Fulltable[[#This Row],[Distance]], Predict[[#All],[Distance (km)]:[Time on current form]], 3, FALSE)), VLOOKUP(Fulltable[[#This Row],[Distance]], Predict[[#All],[Distance (km)]:[Time on current form]], 3, FALSE), NA())</f>
        <v>#N/A</v>
      </c>
    </row>
    <row r="819" spans="1:10" x14ac:dyDescent="0.25">
      <c r="A819" s="1">
        <v>8.17</v>
      </c>
      <c r="B819" s="2">
        <f>Fulltable[[#This Row],[Distance]]^2</f>
        <v>66.748899999999992</v>
      </c>
      <c r="C819">
        <f>Fulltable[[#This Row],[Distance]]^3</f>
        <v>545.33851299999992</v>
      </c>
      <c r="D819">
        <f>Fulltable[[#This Row],[Distance]]^4</f>
        <v>4455.4156512099989</v>
      </c>
      <c r="E819">
        <f>Fulltable[[#This Row],[Distance]]^5</f>
        <v>36400.74587038569</v>
      </c>
      <c r="F819" s="13" t="e">
        <f>IF(ISNUMBER(VLOOKUP(Fulltable[[#This Row],[Distance]], PBmetric[[Distance (km)]:[PB (hh:mm:ss)]], 6, FALSE)), VLOOKUP(Fulltable[[#This Row],[Distance]], PBmetric[[Distance (km)]:[PB (hh:mm:ss)]], 6, FALSE), NA())</f>
        <v>#N/A</v>
      </c>
      <c r="G819" s="13">
        <f ca="1">$Q$4+$P$4*Fulltable[[#This Row],[Distance]]+$O$4*Fulltable[[#This Row],[D^2]]+$N$4*Fulltable[[#This Row],[D^3]]</f>
        <v>2.4905530516165123E-2</v>
      </c>
      <c r="H819" s="13">
        <f ca="1">Fulltable[[#This Row],[Forecast]]*(1+AVERAGE(cform[faster (-ve) /
slower (+ve)]))</f>
        <v>2.5785239207866406E-2</v>
      </c>
      <c r="I819" s="13" t="e">
        <f>IF(ISNUMBER(VLOOKUP(Fulltable[[#This Row],[Distance]], Predict[[#All],[Distance (km)]:[Time on current form]], 2, FALSE)), VLOOKUP(Fulltable[[#This Row],[Distance]], Predict[[#All],[Distance (km)]:[Time on current form]], 2, FALSE), NA())</f>
        <v>#N/A</v>
      </c>
      <c r="J819" s="13" t="e">
        <f>IF(ISNUMBER(VLOOKUP(Fulltable[[#This Row],[Distance]], Predict[[#All],[Distance (km)]:[Time on current form]], 3, FALSE)), VLOOKUP(Fulltable[[#This Row],[Distance]], Predict[[#All],[Distance (km)]:[Time on current form]], 3, FALSE), NA())</f>
        <v>#N/A</v>
      </c>
    </row>
    <row r="820" spans="1:10" x14ac:dyDescent="0.25">
      <c r="A820" s="1">
        <v>8.18</v>
      </c>
      <c r="B820" s="2">
        <f>Fulltable[[#This Row],[Distance]]^2</f>
        <v>66.912399999999991</v>
      </c>
      <c r="C820">
        <f>Fulltable[[#This Row],[Distance]]^3</f>
        <v>547.34343199999989</v>
      </c>
      <c r="D820">
        <f>Fulltable[[#This Row],[Distance]]^4</f>
        <v>4477.2692737599991</v>
      </c>
      <c r="E820">
        <f>Fulltable[[#This Row],[Distance]]^5</f>
        <v>36624.062659356794</v>
      </c>
      <c r="F820" s="13" t="e">
        <f>IF(ISNUMBER(VLOOKUP(Fulltable[[#This Row],[Distance]], PBmetric[[Distance (km)]:[PB (hh:mm:ss)]], 6, FALSE)), VLOOKUP(Fulltable[[#This Row],[Distance]], PBmetric[[Distance (km)]:[PB (hh:mm:ss)]], 6, FALSE), NA())</f>
        <v>#N/A</v>
      </c>
      <c r="G820" s="13">
        <f ca="1">$Q$4+$P$4*Fulltable[[#This Row],[Distance]]+$O$4*Fulltable[[#This Row],[D^2]]+$N$4*Fulltable[[#This Row],[D^3]]</f>
        <v>2.493750896167839E-2</v>
      </c>
      <c r="H820" s="13">
        <f ca="1">Fulltable[[#This Row],[Forecast]]*(1+AVERAGE(cform[faster (-ve) /
slower (+ve)]))</f>
        <v>2.5818347190309104E-2</v>
      </c>
      <c r="I820" s="13" t="e">
        <f>IF(ISNUMBER(VLOOKUP(Fulltable[[#This Row],[Distance]], Predict[[#All],[Distance (km)]:[Time on current form]], 2, FALSE)), VLOOKUP(Fulltable[[#This Row],[Distance]], Predict[[#All],[Distance (km)]:[Time on current form]], 2, FALSE), NA())</f>
        <v>#N/A</v>
      </c>
      <c r="J820" s="13" t="e">
        <f>IF(ISNUMBER(VLOOKUP(Fulltable[[#This Row],[Distance]], Predict[[#All],[Distance (km)]:[Time on current form]], 3, FALSE)), VLOOKUP(Fulltable[[#This Row],[Distance]], Predict[[#All],[Distance (km)]:[Time on current form]], 3, FALSE), NA())</f>
        <v>#N/A</v>
      </c>
    </row>
    <row r="821" spans="1:10" x14ac:dyDescent="0.25">
      <c r="A821" s="1">
        <v>8.19</v>
      </c>
      <c r="B821" s="2">
        <f>Fulltable[[#This Row],[Distance]]^2</f>
        <v>67.076099999999997</v>
      </c>
      <c r="C821">
        <f>Fulltable[[#This Row],[Distance]]^3</f>
        <v>549.35325899999998</v>
      </c>
      <c r="D821">
        <f>Fulltable[[#This Row],[Distance]]^4</f>
        <v>4499.2031912099992</v>
      </c>
      <c r="E821">
        <f>Fulltable[[#This Row],[Distance]]^5</f>
        <v>36848.474136009892</v>
      </c>
      <c r="F821" s="13" t="e">
        <f>IF(ISNUMBER(VLOOKUP(Fulltable[[#This Row],[Distance]], PBmetric[[Distance (km)]:[PB (hh:mm:ss)]], 6, FALSE)), VLOOKUP(Fulltable[[#This Row],[Distance]], PBmetric[[Distance (km)]:[PB (hh:mm:ss)]], 6, FALSE), NA())</f>
        <v>#N/A</v>
      </c>
      <c r="G821" s="13">
        <f ca="1">$Q$4+$P$4*Fulltable[[#This Row],[Distance]]+$O$4*Fulltable[[#This Row],[D^2]]+$N$4*Fulltable[[#This Row],[D^3]]</f>
        <v>2.4969491051120764E-2</v>
      </c>
      <c r="H821" s="13">
        <f ca="1">Fulltable[[#This Row],[Forecast]]*(1+AVERAGE(cform[faster (-ve) /
slower (+ve)]))</f>
        <v>2.585145894539112E-2</v>
      </c>
      <c r="I821" s="13" t="e">
        <f>IF(ISNUMBER(VLOOKUP(Fulltable[[#This Row],[Distance]], Predict[[#All],[Distance (km)]:[Time on current form]], 2, FALSE)), VLOOKUP(Fulltable[[#This Row],[Distance]], Predict[[#All],[Distance (km)]:[Time on current form]], 2, FALSE), NA())</f>
        <v>#N/A</v>
      </c>
      <c r="J821" s="13" t="e">
        <f>IF(ISNUMBER(VLOOKUP(Fulltable[[#This Row],[Distance]], Predict[[#All],[Distance (km)]:[Time on current form]], 3, FALSE)), VLOOKUP(Fulltable[[#This Row],[Distance]], Predict[[#All],[Distance (km)]:[Time on current form]], 3, FALSE), NA())</f>
        <v>#N/A</v>
      </c>
    </row>
    <row r="822" spans="1:10" x14ac:dyDescent="0.25">
      <c r="A822" s="1">
        <v>8.1999999999999993</v>
      </c>
      <c r="B822" s="2">
        <f>Fulltable[[#This Row],[Distance]]^2</f>
        <v>67.239999999999995</v>
      </c>
      <c r="C822">
        <f>Fulltable[[#This Row],[Distance]]^3</f>
        <v>551.36799999999994</v>
      </c>
      <c r="D822">
        <f>Fulltable[[#This Row],[Distance]]^4</f>
        <v>4521.217599999999</v>
      </c>
      <c r="E822">
        <f>Fulltable[[#This Row],[Distance]]^5</f>
        <v>37073.984319999989</v>
      </c>
      <c r="F822" s="13" t="e">
        <f>IF(ISNUMBER(VLOOKUP(Fulltable[[#This Row],[Distance]], PBmetric[[Distance (km)]:[PB (hh:mm:ss)]], 6, FALSE)), VLOOKUP(Fulltable[[#This Row],[Distance]], PBmetric[[Distance (km)]:[PB (hh:mm:ss)]], 6, FALSE), NA())</f>
        <v>#N/A</v>
      </c>
      <c r="G822" s="13">
        <f ca="1">$Q$4+$P$4*Fulltable[[#This Row],[Distance]]+$O$4*Fulltable[[#This Row],[D^2]]+$N$4*Fulltable[[#This Row],[D^3]]</f>
        <v>2.5001476784456848E-2</v>
      </c>
      <c r="H822" s="13">
        <f ca="1">Fulltable[[#This Row],[Forecast]]*(1+AVERAGE(cform[faster (-ve) /
slower (+ve)]))</f>
        <v>2.5884574473075812E-2</v>
      </c>
      <c r="I822" s="13" t="e">
        <f>IF(ISNUMBER(VLOOKUP(Fulltable[[#This Row],[Distance]], Predict[[#All],[Distance (km)]:[Time on current form]], 2, FALSE)), VLOOKUP(Fulltable[[#This Row],[Distance]], Predict[[#All],[Distance (km)]:[Time on current form]], 2, FALSE), NA())</f>
        <v>#N/A</v>
      </c>
      <c r="J822" s="13" t="e">
        <f>IF(ISNUMBER(VLOOKUP(Fulltable[[#This Row],[Distance]], Predict[[#All],[Distance (km)]:[Time on current form]], 3, FALSE)), VLOOKUP(Fulltable[[#This Row],[Distance]], Predict[[#All],[Distance (km)]:[Time on current form]], 3, FALSE), NA())</f>
        <v>#N/A</v>
      </c>
    </row>
    <row r="823" spans="1:10" x14ac:dyDescent="0.25">
      <c r="A823" s="1">
        <v>8.2100000000000009</v>
      </c>
      <c r="B823" s="2">
        <f>Fulltable[[#This Row],[Distance]]^2</f>
        <v>67.404100000000014</v>
      </c>
      <c r="C823">
        <f>Fulltable[[#This Row],[Distance]]^3</f>
        <v>553.38766100000021</v>
      </c>
      <c r="D823">
        <f>Fulltable[[#This Row],[Distance]]^4</f>
        <v>4543.3126968100023</v>
      </c>
      <c r="E823">
        <f>Fulltable[[#This Row],[Distance]]^5</f>
        <v>37300.597240810122</v>
      </c>
      <c r="F823" s="13" t="e">
        <f>IF(ISNUMBER(VLOOKUP(Fulltable[[#This Row],[Distance]], PBmetric[[Distance (km)]:[PB (hh:mm:ss)]], 6, FALSE)), VLOOKUP(Fulltable[[#This Row],[Distance]], PBmetric[[Distance (km)]:[PB (hh:mm:ss)]], 6, FALSE), NA())</f>
        <v>#N/A</v>
      </c>
      <c r="G823" s="13">
        <f ca="1">$Q$4+$P$4*Fulltable[[#This Row],[Distance]]+$O$4*Fulltable[[#This Row],[D^2]]+$N$4*Fulltable[[#This Row],[D^3]]</f>
        <v>2.5033466161651242E-2</v>
      </c>
      <c r="H823" s="13">
        <f ca="1">Fulltable[[#This Row],[Forecast]]*(1+AVERAGE(cform[faster (-ve) /
slower (+ve)]))</f>
        <v>2.5917693773326523E-2</v>
      </c>
      <c r="I823" s="13" t="e">
        <f>IF(ISNUMBER(VLOOKUP(Fulltable[[#This Row],[Distance]], Predict[[#All],[Distance (km)]:[Time on current form]], 2, FALSE)), VLOOKUP(Fulltable[[#This Row],[Distance]], Predict[[#All],[Distance (km)]:[Time on current form]], 2, FALSE), NA())</f>
        <v>#N/A</v>
      </c>
      <c r="J823" s="13" t="e">
        <f>IF(ISNUMBER(VLOOKUP(Fulltable[[#This Row],[Distance]], Predict[[#All],[Distance (km)]:[Time on current form]], 3, FALSE)), VLOOKUP(Fulltable[[#This Row],[Distance]], Predict[[#All],[Distance (km)]:[Time on current form]], 3, FALSE), NA())</f>
        <v>#N/A</v>
      </c>
    </row>
    <row r="824" spans="1:10" x14ac:dyDescent="0.25">
      <c r="A824" s="1">
        <v>8.2200000000000006</v>
      </c>
      <c r="B824" s="2">
        <f>Fulltable[[#This Row],[Distance]]^2</f>
        <v>67.568400000000011</v>
      </c>
      <c r="C824">
        <f>Fulltable[[#This Row],[Distance]]^3</f>
        <v>555.41224800000009</v>
      </c>
      <c r="D824">
        <f>Fulltable[[#This Row],[Distance]]^4</f>
        <v>4565.4886785600011</v>
      </c>
      <c r="E824">
        <f>Fulltable[[#This Row],[Distance]]^5</f>
        <v>37528.316937763215</v>
      </c>
      <c r="F824" s="13" t="e">
        <f>IF(ISNUMBER(VLOOKUP(Fulltable[[#This Row],[Distance]], PBmetric[[Distance (km)]:[PB (hh:mm:ss)]], 6, FALSE)), VLOOKUP(Fulltable[[#This Row],[Distance]], PBmetric[[Distance (km)]:[PB (hh:mm:ss)]], 6, FALSE), NA())</f>
        <v>#N/A</v>
      </c>
      <c r="G824" s="13">
        <f ca="1">$Q$4+$P$4*Fulltable[[#This Row],[Distance]]+$O$4*Fulltable[[#This Row],[D^2]]+$N$4*Fulltable[[#This Row],[D^3]]</f>
        <v>2.5065459182668528E-2</v>
      </c>
      <c r="H824" s="13">
        <f ca="1">Fulltable[[#This Row],[Forecast]]*(1+AVERAGE(cform[faster (-ve) /
slower (+ve)]))</f>
        <v>2.5950816846106586E-2</v>
      </c>
      <c r="I824" s="13" t="e">
        <f>IF(ISNUMBER(VLOOKUP(Fulltable[[#This Row],[Distance]], Predict[[#All],[Distance (km)]:[Time on current form]], 2, FALSE)), VLOOKUP(Fulltable[[#This Row],[Distance]], Predict[[#All],[Distance (km)]:[Time on current form]], 2, FALSE), NA())</f>
        <v>#N/A</v>
      </c>
      <c r="J824" s="13" t="e">
        <f>IF(ISNUMBER(VLOOKUP(Fulltable[[#This Row],[Distance]], Predict[[#All],[Distance (km)]:[Time on current form]], 3, FALSE)), VLOOKUP(Fulltable[[#This Row],[Distance]], Predict[[#All],[Distance (km)]:[Time on current form]], 3, FALSE), NA())</f>
        <v>#N/A</v>
      </c>
    </row>
    <row r="825" spans="1:10" x14ac:dyDescent="0.25">
      <c r="A825" s="1">
        <v>8.23</v>
      </c>
      <c r="B825" s="2">
        <f>Fulltable[[#This Row],[Distance]]^2</f>
        <v>67.732900000000001</v>
      </c>
      <c r="C825">
        <f>Fulltable[[#This Row],[Distance]]^3</f>
        <v>557.44176700000003</v>
      </c>
      <c r="D825">
        <f>Fulltable[[#This Row],[Distance]]^4</f>
        <v>4587.7457424100003</v>
      </c>
      <c r="E825">
        <f>Fulltable[[#This Row],[Distance]]^5</f>
        <v>37757.147460034306</v>
      </c>
      <c r="F825" s="13" t="e">
        <f>IF(ISNUMBER(VLOOKUP(Fulltable[[#This Row],[Distance]], PBmetric[[Distance (km)]:[PB (hh:mm:ss)]], 6, FALSE)), VLOOKUP(Fulltable[[#This Row],[Distance]], PBmetric[[Distance (km)]:[PB (hh:mm:ss)]], 6, FALSE), NA())</f>
        <v>#N/A</v>
      </c>
      <c r="G825" s="13">
        <f ca="1">$Q$4+$P$4*Fulltable[[#This Row],[Distance]]+$O$4*Fulltable[[#This Row],[D^2]]+$N$4*Fulltable[[#This Row],[D^3]]</f>
        <v>2.5097455847473308E-2</v>
      </c>
      <c r="H825" s="13">
        <f ca="1">Fulltable[[#This Row],[Forecast]]*(1+AVERAGE(cform[faster (-ve) /
slower (+ve)]))</f>
        <v>2.5983943691379352E-2</v>
      </c>
      <c r="I825" s="13" t="e">
        <f>IF(ISNUMBER(VLOOKUP(Fulltable[[#This Row],[Distance]], Predict[[#All],[Distance (km)]:[Time on current form]], 2, FALSE)), VLOOKUP(Fulltable[[#This Row],[Distance]], Predict[[#All],[Distance (km)]:[Time on current form]], 2, FALSE), NA())</f>
        <v>#N/A</v>
      </c>
      <c r="J825" s="13" t="e">
        <f>IF(ISNUMBER(VLOOKUP(Fulltable[[#This Row],[Distance]], Predict[[#All],[Distance (km)]:[Time on current form]], 3, FALSE)), VLOOKUP(Fulltable[[#This Row],[Distance]], Predict[[#All],[Distance (km)]:[Time on current form]], 3, FALSE), NA())</f>
        <v>#N/A</v>
      </c>
    </row>
    <row r="826" spans="1:10" x14ac:dyDescent="0.25">
      <c r="A826" s="1">
        <v>8.24</v>
      </c>
      <c r="B826" s="2">
        <f>Fulltable[[#This Row],[Distance]]^2</f>
        <v>67.897599999999997</v>
      </c>
      <c r="C826">
        <f>Fulltable[[#This Row],[Distance]]^3</f>
        <v>559.476224</v>
      </c>
      <c r="D826">
        <f>Fulltable[[#This Row],[Distance]]^4</f>
        <v>4610.0840857599997</v>
      </c>
      <c r="E826">
        <f>Fulltable[[#This Row],[Distance]]^5</f>
        <v>37987.092866662395</v>
      </c>
      <c r="F826" s="13" t="e">
        <f>IF(ISNUMBER(VLOOKUP(Fulltable[[#This Row],[Distance]], PBmetric[[Distance (km)]:[PB (hh:mm:ss)]], 6, FALSE)), VLOOKUP(Fulltable[[#This Row],[Distance]], PBmetric[[Distance (km)]:[PB (hh:mm:ss)]], 6, FALSE), NA())</f>
        <v>#N/A</v>
      </c>
      <c r="G826" s="13">
        <f ca="1">$Q$4+$P$4*Fulltable[[#This Row],[Distance]]+$O$4*Fulltable[[#This Row],[D^2]]+$N$4*Fulltable[[#This Row],[D^3]]</f>
        <v>2.512945615603019E-2</v>
      </c>
      <c r="H826" s="13">
        <f ca="1">Fulltable[[#This Row],[Forecast]]*(1+AVERAGE(cform[faster (-ve) /
slower (+ve)]))</f>
        <v>2.6017074309108181E-2</v>
      </c>
      <c r="I826" s="13" t="e">
        <f>IF(ISNUMBER(VLOOKUP(Fulltable[[#This Row],[Distance]], Predict[[#All],[Distance (km)]:[Time on current form]], 2, FALSE)), VLOOKUP(Fulltable[[#This Row],[Distance]], Predict[[#All],[Distance (km)]:[Time on current form]], 2, FALSE), NA())</f>
        <v>#N/A</v>
      </c>
      <c r="J826" s="13" t="e">
        <f>IF(ISNUMBER(VLOOKUP(Fulltable[[#This Row],[Distance]], Predict[[#All],[Distance (km)]:[Time on current form]], 3, FALSE)), VLOOKUP(Fulltable[[#This Row],[Distance]], Predict[[#All],[Distance (km)]:[Time on current form]], 3, FALSE), NA())</f>
        <v>#N/A</v>
      </c>
    </row>
    <row r="827" spans="1:10" x14ac:dyDescent="0.25">
      <c r="A827" s="1">
        <v>8.25</v>
      </c>
      <c r="B827" s="2">
        <f>Fulltable[[#This Row],[Distance]]^2</f>
        <v>68.0625</v>
      </c>
      <c r="C827">
        <f>Fulltable[[#This Row],[Distance]]^3</f>
        <v>561.515625</v>
      </c>
      <c r="D827">
        <f>Fulltable[[#This Row],[Distance]]^4</f>
        <v>4632.50390625</v>
      </c>
      <c r="E827">
        <f>Fulltable[[#This Row],[Distance]]^5</f>
        <v>38218.1572265625</v>
      </c>
      <c r="F827" s="13" t="e">
        <f>IF(ISNUMBER(VLOOKUP(Fulltable[[#This Row],[Distance]], PBmetric[[Distance (km)]:[PB (hh:mm:ss)]], 6, FALSE)), VLOOKUP(Fulltable[[#This Row],[Distance]], PBmetric[[Distance (km)]:[PB (hh:mm:ss)]], 6, FALSE), NA())</f>
        <v>#N/A</v>
      </c>
      <c r="G827" s="13">
        <f ca="1">$Q$4+$P$4*Fulltable[[#This Row],[Distance]]+$O$4*Fulltable[[#This Row],[D^2]]+$N$4*Fulltable[[#This Row],[D^3]]</f>
        <v>2.5161460108303755E-2</v>
      </c>
      <c r="H827" s="13">
        <f ca="1">Fulltable[[#This Row],[Forecast]]*(1+AVERAGE(cform[faster (-ve) /
slower (+ve)]))</f>
        <v>2.6050208699256401E-2</v>
      </c>
      <c r="I827" s="13" t="e">
        <f>IF(ISNUMBER(VLOOKUP(Fulltable[[#This Row],[Distance]], Predict[[#All],[Distance (km)]:[Time on current form]], 2, FALSE)), VLOOKUP(Fulltable[[#This Row],[Distance]], Predict[[#All],[Distance (km)]:[Time on current form]], 2, FALSE), NA())</f>
        <v>#N/A</v>
      </c>
      <c r="J827" s="13" t="e">
        <f>IF(ISNUMBER(VLOOKUP(Fulltable[[#This Row],[Distance]], Predict[[#All],[Distance (km)]:[Time on current form]], 3, FALSE)), VLOOKUP(Fulltable[[#This Row],[Distance]], Predict[[#All],[Distance (km)]:[Time on current form]], 3, FALSE), NA())</f>
        <v>#N/A</v>
      </c>
    </row>
    <row r="828" spans="1:10" x14ac:dyDescent="0.25">
      <c r="A828" s="1">
        <v>8.26</v>
      </c>
      <c r="B828" s="2">
        <f>Fulltable[[#This Row],[Distance]]^2</f>
        <v>68.227599999999995</v>
      </c>
      <c r="C828">
        <f>Fulltable[[#This Row],[Distance]]^3</f>
        <v>563.55997599999989</v>
      </c>
      <c r="D828">
        <f>Fulltable[[#This Row],[Distance]]^4</f>
        <v>4655.0054017599996</v>
      </c>
      <c r="E828">
        <f>Fulltable[[#This Row],[Distance]]^5</f>
        <v>38450.344618537594</v>
      </c>
      <c r="F828" s="13" t="e">
        <f>IF(ISNUMBER(VLOOKUP(Fulltable[[#This Row],[Distance]], PBmetric[[Distance (km)]:[PB (hh:mm:ss)]], 6, FALSE)), VLOOKUP(Fulltable[[#This Row],[Distance]], PBmetric[[Distance (km)]:[PB (hh:mm:ss)]], 6, FALSE), NA())</f>
        <v>#N/A</v>
      </c>
      <c r="G828" s="13">
        <f ca="1">$Q$4+$P$4*Fulltable[[#This Row],[Distance]]+$O$4*Fulltable[[#This Row],[D^2]]+$N$4*Fulltable[[#This Row],[D^3]]</f>
        <v>2.519346770425861E-2</v>
      </c>
      <c r="H828" s="13">
        <f ca="1">Fulltable[[#This Row],[Forecast]]*(1+AVERAGE(cform[faster (-ve) /
slower (+ve)]))</f>
        <v>2.6083346861787371E-2</v>
      </c>
      <c r="I828" s="13" t="e">
        <f>IF(ISNUMBER(VLOOKUP(Fulltable[[#This Row],[Distance]], Predict[[#All],[Distance (km)]:[Time on current form]], 2, FALSE)), VLOOKUP(Fulltable[[#This Row],[Distance]], Predict[[#All],[Distance (km)]:[Time on current form]], 2, FALSE), NA())</f>
        <v>#N/A</v>
      </c>
      <c r="J828" s="13" t="e">
        <f>IF(ISNUMBER(VLOOKUP(Fulltable[[#This Row],[Distance]], Predict[[#All],[Distance (km)]:[Time on current form]], 3, FALSE)), VLOOKUP(Fulltable[[#This Row],[Distance]], Predict[[#All],[Distance (km)]:[Time on current form]], 3, FALSE), NA())</f>
        <v>#N/A</v>
      </c>
    </row>
    <row r="829" spans="1:10" x14ac:dyDescent="0.25">
      <c r="A829" s="1">
        <v>8.27</v>
      </c>
      <c r="B829" s="2">
        <f>Fulltable[[#This Row],[Distance]]^2</f>
        <v>68.392899999999997</v>
      </c>
      <c r="C829">
        <f>Fulltable[[#This Row],[Distance]]^3</f>
        <v>565.609283</v>
      </c>
      <c r="D829">
        <f>Fulltable[[#This Row],[Distance]]^4</f>
        <v>4677.5887704099996</v>
      </c>
      <c r="E829">
        <f>Fulltable[[#This Row],[Distance]]^5</f>
        <v>38683.659131290697</v>
      </c>
      <c r="F829" s="13" t="e">
        <f>IF(ISNUMBER(VLOOKUP(Fulltable[[#This Row],[Distance]], PBmetric[[Distance (km)]:[PB (hh:mm:ss)]], 6, FALSE)), VLOOKUP(Fulltable[[#This Row],[Distance]], PBmetric[[Distance (km)]:[PB (hh:mm:ss)]], 6, FALSE), NA())</f>
        <v>#N/A</v>
      </c>
      <c r="G829" s="13">
        <f ca="1">$Q$4+$P$4*Fulltable[[#This Row],[Distance]]+$O$4*Fulltable[[#This Row],[D^2]]+$N$4*Fulltable[[#This Row],[D^3]]</f>
        <v>2.5225478943859347E-2</v>
      </c>
      <c r="H829" s="13">
        <f ca="1">Fulltable[[#This Row],[Forecast]]*(1+AVERAGE(cform[faster (-ve) /
slower (+ve)]))</f>
        <v>2.6116488796664429E-2</v>
      </c>
      <c r="I829" s="13" t="e">
        <f>IF(ISNUMBER(VLOOKUP(Fulltable[[#This Row],[Distance]], Predict[[#All],[Distance (km)]:[Time on current form]], 2, FALSE)), VLOOKUP(Fulltable[[#This Row],[Distance]], Predict[[#All],[Distance (km)]:[Time on current form]], 2, FALSE), NA())</f>
        <v>#N/A</v>
      </c>
      <c r="J829" s="13" t="e">
        <f>IF(ISNUMBER(VLOOKUP(Fulltable[[#This Row],[Distance]], Predict[[#All],[Distance (km)]:[Time on current form]], 3, FALSE)), VLOOKUP(Fulltable[[#This Row],[Distance]], Predict[[#All],[Distance (km)]:[Time on current form]], 3, FALSE), NA())</f>
        <v>#N/A</v>
      </c>
    </row>
    <row r="830" spans="1:10" x14ac:dyDescent="0.25">
      <c r="A830" s="1">
        <v>8.2799999999999994</v>
      </c>
      <c r="B830" s="2">
        <f>Fulltable[[#This Row],[Distance]]^2</f>
        <v>68.558399999999992</v>
      </c>
      <c r="C830">
        <f>Fulltable[[#This Row],[Distance]]^3</f>
        <v>567.66355199999987</v>
      </c>
      <c r="D830">
        <f>Fulltable[[#This Row],[Distance]]^4</f>
        <v>4700.2542105599987</v>
      </c>
      <c r="E830">
        <f>Fulltable[[#This Row],[Distance]]^5</f>
        <v>38918.104863436783</v>
      </c>
      <c r="F830" s="13" t="e">
        <f>IF(ISNUMBER(VLOOKUP(Fulltable[[#This Row],[Distance]], PBmetric[[Distance (km)]:[PB (hh:mm:ss)]], 6, FALSE)), VLOOKUP(Fulltable[[#This Row],[Distance]], PBmetric[[Distance (km)]:[PB (hh:mm:ss)]], 6, FALSE), NA())</f>
        <v>#N/A</v>
      </c>
      <c r="G830" s="13">
        <f ca="1">$Q$4+$P$4*Fulltable[[#This Row],[Distance]]+$O$4*Fulltable[[#This Row],[D^2]]+$N$4*Fulltable[[#This Row],[D^3]]</f>
        <v>2.5257493827070564E-2</v>
      </c>
      <c r="H830" s="13">
        <f ca="1">Fulltable[[#This Row],[Forecast]]*(1+AVERAGE(cform[faster (-ve) /
slower (+ve)]))</f>
        <v>2.6149634503850924E-2</v>
      </c>
      <c r="I830" s="13" t="e">
        <f>IF(ISNUMBER(VLOOKUP(Fulltable[[#This Row],[Distance]], Predict[[#All],[Distance (km)]:[Time on current form]], 2, FALSE)), VLOOKUP(Fulltable[[#This Row],[Distance]], Predict[[#All],[Distance (km)]:[Time on current form]], 2, FALSE), NA())</f>
        <v>#N/A</v>
      </c>
      <c r="J830" s="13" t="e">
        <f>IF(ISNUMBER(VLOOKUP(Fulltable[[#This Row],[Distance]], Predict[[#All],[Distance (km)]:[Time on current form]], 3, FALSE)), VLOOKUP(Fulltable[[#This Row],[Distance]], Predict[[#All],[Distance (km)]:[Time on current form]], 3, FALSE), NA())</f>
        <v>#N/A</v>
      </c>
    </row>
    <row r="831" spans="1:10" x14ac:dyDescent="0.25">
      <c r="A831" s="1">
        <v>8.2899999999999991</v>
      </c>
      <c r="B831" s="2">
        <f>Fulltable[[#This Row],[Distance]]^2</f>
        <v>68.724099999999993</v>
      </c>
      <c r="C831">
        <f>Fulltable[[#This Row],[Distance]]^3</f>
        <v>569.72278899999992</v>
      </c>
      <c r="D831">
        <f>Fulltable[[#This Row],[Distance]]^4</f>
        <v>4723.0019208099993</v>
      </c>
      <c r="E831">
        <f>Fulltable[[#This Row],[Distance]]^5</f>
        <v>39153.685923514888</v>
      </c>
      <c r="F831" s="13" t="e">
        <f>IF(ISNUMBER(VLOOKUP(Fulltable[[#This Row],[Distance]], PBmetric[[Distance (km)]:[PB (hh:mm:ss)]], 6, FALSE)), VLOOKUP(Fulltable[[#This Row],[Distance]], PBmetric[[Distance (km)]:[PB (hh:mm:ss)]], 6, FALSE), NA())</f>
        <v>#N/A</v>
      </c>
      <c r="G831" s="13">
        <f ca="1">$Q$4+$P$4*Fulltable[[#This Row],[Distance]]+$O$4*Fulltable[[#This Row],[D^2]]+$N$4*Fulltable[[#This Row],[D^3]]</f>
        <v>2.5289512353856861E-2</v>
      </c>
      <c r="H831" s="13">
        <f ca="1">Fulltable[[#This Row],[Forecast]]*(1+AVERAGE(cform[faster (-ve) /
slower (+ve)]))</f>
        <v>2.6182783983310205E-2</v>
      </c>
      <c r="I831" s="13" t="e">
        <f>IF(ISNUMBER(VLOOKUP(Fulltable[[#This Row],[Distance]], Predict[[#All],[Distance (km)]:[Time on current form]], 2, FALSE)), VLOOKUP(Fulltable[[#This Row],[Distance]], Predict[[#All],[Distance (km)]:[Time on current form]], 2, FALSE), NA())</f>
        <v>#N/A</v>
      </c>
      <c r="J831" s="13" t="e">
        <f>IF(ISNUMBER(VLOOKUP(Fulltable[[#This Row],[Distance]], Predict[[#All],[Distance (km)]:[Time on current form]], 3, FALSE)), VLOOKUP(Fulltable[[#This Row],[Distance]], Predict[[#All],[Distance (km)]:[Time on current form]], 3, FALSE), NA())</f>
        <v>#N/A</v>
      </c>
    </row>
    <row r="832" spans="1:10" x14ac:dyDescent="0.25">
      <c r="A832" s="1">
        <v>8.3000000000000007</v>
      </c>
      <c r="B832" s="2">
        <f>Fulltable[[#This Row],[Distance]]^2</f>
        <v>68.890000000000015</v>
      </c>
      <c r="C832">
        <f>Fulltable[[#This Row],[Distance]]^3</f>
        <v>571.78700000000015</v>
      </c>
      <c r="D832">
        <f>Fulltable[[#This Row],[Distance]]^4</f>
        <v>4745.8321000000024</v>
      </c>
      <c r="E832">
        <f>Fulltable[[#This Row],[Distance]]^5</f>
        <v>39390.406430000025</v>
      </c>
      <c r="F832" s="13" t="e">
        <f>IF(ISNUMBER(VLOOKUP(Fulltable[[#This Row],[Distance]], PBmetric[[Distance (km)]:[PB (hh:mm:ss)]], 6, FALSE)), VLOOKUP(Fulltable[[#This Row],[Distance]], PBmetric[[Distance (km)]:[PB (hh:mm:ss)]], 6, FALSE), NA())</f>
        <v>#N/A</v>
      </c>
      <c r="G832" s="13">
        <f ca="1">$Q$4+$P$4*Fulltable[[#This Row],[Distance]]+$O$4*Fulltable[[#This Row],[D^2]]+$N$4*Fulltable[[#This Row],[D^3]]</f>
        <v>2.5321534524182832E-2</v>
      </c>
      <c r="H832" s="13">
        <f ca="1">Fulltable[[#This Row],[Forecast]]*(1+AVERAGE(cform[faster (-ve) /
slower (+ve)]))</f>
        <v>2.6215937235005617E-2</v>
      </c>
      <c r="I832" s="13" t="e">
        <f>IF(ISNUMBER(VLOOKUP(Fulltable[[#This Row],[Distance]], Predict[[#All],[Distance (km)]:[Time on current form]], 2, FALSE)), VLOOKUP(Fulltable[[#This Row],[Distance]], Predict[[#All],[Distance (km)]:[Time on current form]], 2, FALSE), NA())</f>
        <v>#N/A</v>
      </c>
      <c r="J832" s="13" t="e">
        <f>IF(ISNUMBER(VLOOKUP(Fulltable[[#This Row],[Distance]], Predict[[#All],[Distance (km)]:[Time on current form]], 3, FALSE)), VLOOKUP(Fulltable[[#This Row],[Distance]], Predict[[#All],[Distance (km)]:[Time on current form]], 3, FALSE), NA())</f>
        <v>#N/A</v>
      </c>
    </row>
    <row r="833" spans="1:10" x14ac:dyDescent="0.25">
      <c r="A833" s="1">
        <v>8.31</v>
      </c>
      <c r="B833" s="2">
        <f>Fulltable[[#This Row],[Distance]]^2</f>
        <v>69.056100000000015</v>
      </c>
      <c r="C833">
        <f>Fulltable[[#This Row],[Distance]]^3</f>
        <v>573.85619100000019</v>
      </c>
      <c r="D833">
        <f>Fulltable[[#This Row],[Distance]]^4</f>
        <v>4768.7449472100025</v>
      </c>
      <c r="E833">
        <f>Fulltable[[#This Row],[Distance]]^5</f>
        <v>39628.270511315124</v>
      </c>
      <c r="F833" s="13" t="e">
        <f>IF(ISNUMBER(VLOOKUP(Fulltable[[#This Row],[Distance]], PBmetric[[Distance (km)]:[PB (hh:mm:ss)]], 6, FALSE)), VLOOKUP(Fulltable[[#This Row],[Distance]], PBmetric[[Distance (km)]:[PB (hh:mm:ss)]], 6, FALSE), NA())</f>
        <v>#N/A</v>
      </c>
      <c r="G833" s="13">
        <f ca="1">$Q$4+$P$4*Fulltable[[#This Row],[Distance]]+$O$4*Fulltable[[#This Row],[D^2]]+$N$4*Fulltable[[#This Row],[D^3]]</f>
        <v>2.535356033801307E-2</v>
      </c>
      <c r="H833" s="13">
        <f ca="1">Fulltable[[#This Row],[Forecast]]*(1+AVERAGE(cform[faster (-ve) /
slower (+ve)]))</f>
        <v>2.6249094258900502E-2</v>
      </c>
      <c r="I833" s="13" t="e">
        <f>IF(ISNUMBER(VLOOKUP(Fulltable[[#This Row],[Distance]], Predict[[#All],[Distance (km)]:[Time on current form]], 2, FALSE)), VLOOKUP(Fulltable[[#This Row],[Distance]], Predict[[#All],[Distance (km)]:[Time on current form]], 2, FALSE), NA())</f>
        <v>#N/A</v>
      </c>
      <c r="J833" s="13" t="e">
        <f>IF(ISNUMBER(VLOOKUP(Fulltable[[#This Row],[Distance]], Predict[[#All],[Distance (km)]:[Time on current form]], 3, FALSE)), VLOOKUP(Fulltable[[#This Row],[Distance]], Predict[[#All],[Distance (km)]:[Time on current form]], 3, FALSE), NA())</f>
        <v>#N/A</v>
      </c>
    </row>
    <row r="834" spans="1:10" x14ac:dyDescent="0.25">
      <c r="A834" s="1">
        <v>8.32</v>
      </c>
      <c r="B834" s="2">
        <f>Fulltable[[#This Row],[Distance]]^2</f>
        <v>69.222400000000007</v>
      </c>
      <c r="C834">
        <f>Fulltable[[#This Row],[Distance]]^3</f>
        <v>575.93036800000004</v>
      </c>
      <c r="D834">
        <f>Fulltable[[#This Row],[Distance]]^4</f>
        <v>4791.7406617600009</v>
      </c>
      <c r="E834">
        <f>Fulltable[[#This Row],[Distance]]^5</f>
        <v>39867.282305843211</v>
      </c>
      <c r="F834" s="13" t="e">
        <f>IF(ISNUMBER(VLOOKUP(Fulltable[[#This Row],[Distance]], PBmetric[[Distance (km)]:[PB (hh:mm:ss)]], 6, FALSE)), VLOOKUP(Fulltable[[#This Row],[Distance]], PBmetric[[Distance (km)]:[PB (hh:mm:ss)]], 6, FALSE), NA())</f>
        <v>#N/A</v>
      </c>
      <c r="G834" s="13">
        <f ca="1">$Q$4+$P$4*Fulltable[[#This Row],[Distance]]+$O$4*Fulltable[[#This Row],[D^2]]+$N$4*Fulltable[[#This Row],[D^3]]</f>
        <v>2.5385589795312177E-2</v>
      </c>
      <c r="H834" s="13">
        <f ca="1">Fulltable[[#This Row],[Forecast]]*(1+AVERAGE(cform[faster (-ve) /
slower (+ve)]))</f>
        <v>2.6282255054958212E-2</v>
      </c>
      <c r="I834" s="13" t="e">
        <f>IF(ISNUMBER(VLOOKUP(Fulltable[[#This Row],[Distance]], Predict[[#All],[Distance (km)]:[Time on current form]], 2, FALSE)), VLOOKUP(Fulltable[[#This Row],[Distance]], Predict[[#All],[Distance (km)]:[Time on current form]], 2, FALSE), NA())</f>
        <v>#N/A</v>
      </c>
      <c r="J834" s="13" t="e">
        <f>IF(ISNUMBER(VLOOKUP(Fulltable[[#This Row],[Distance]], Predict[[#All],[Distance (km)]:[Time on current form]], 3, FALSE)), VLOOKUP(Fulltable[[#This Row],[Distance]], Predict[[#All],[Distance (km)]:[Time on current form]], 3, FALSE), NA())</f>
        <v>#N/A</v>
      </c>
    </row>
    <row r="835" spans="1:10" x14ac:dyDescent="0.25">
      <c r="A835" s="1">
        <v>8.33</v>
      </c>
      <c r="B835" s="2">
        <f>Fulltable[[#This Row],[Distance]]^2</f>
        <v>69.388900000000007</v>
      </c>
      <c r="C835">
        <f>Fulltable[[#This Row],[Distance]]^3</f>
        <v>578.00953700000002</v>
      </c>
      <c r="D835">
        <f>Fulltable[[#This Row],[Distance]]^4</f>
        <v>4814.8194432100008</v>
      </c>
      <c r="E835">
        <f>Fulltable[[#This Row],[Distance]]^5</f>
        <v>40107.445961939309</v>
      </c>
      <c r="F835" s="13" t="e">
        <f>IF(ISNUMBER(VLOOKUP(Fulltable[[#This Row],[Distance]], PBmetric[[Distance (km)]:[PB (hh:mm:ss)]], 6, FALSE)), VLOOKUP(Fulltable[[#This Row],[Distance]], PBmetric[[Distance (km)]:[PB (hh:mm:ss)]], 6, FALSE), NA())</f>
        <v>#N/A</v>
      </c>
      <c r="G835" s="13">
        <f ca="1">$Q$4+$P$4*Fulltable[[#This Row],[Distance]]+$O$4*Fulltable[[#This Row],[D^2]]+$N$4*Fulltable[[#This Row],[D^3]]</f>
        <v>2.5417622896044743E-2</v>
      </c>
      <c r="H835" s="13">
        <f ca="1">Fulltable[[#This Row],[Forecast]]*(1+AVERAGE(cform[faster (-ve) /
slower (+ve)]))</f>
        <v>2.6315419623142086E-2</v>
      </c>
      <c r="I835" s="13" t="e">
        <f>IF(ISNUMBER(VLOOKUP(Fulltable[[#This Row],[Distance]], Predict[[#All],[Distance (km)]:[Time on current form]], 2, FALSE)), VLOOKUP(Fulltable[[#This Row],[Distance]], Predict[[#All],[Distance (km)]:[Time on current form]], 2, FALSE), NA())</f>
        <v>#N/A</v>
      </c>
      <c r="J835" s="13" t="e">
        <f>IF(ISNUMBER(VLOOKUP(Fulltable[[#This Row],[Distance]], Predict[[#All],[Distance (km)]:[Time on current form]], 3, FALSE)), VLOOKUP(Fulltable[[#This Row],[Distance]], Predict[[#All],[Distance (km)]:[Time on current form]], 3, FALSE), NA())</f>
        <v>#N/A</v>
      </c>
    </row>
    <row r="836" spans="1:10" x14ac:dyDescent="0.25">
      <c r="A836" s="1">
        <v>8.34</v>
      </c>
      <c r="B836" s="2">
        <f>Fulltable[[#This Row],[Distance]]^2</f>
        <v>69.555599999999998</v>
      </c>
      <c r="C836">
        <f>Fulltable[[#This Row],[Distance]]^3</f>
        <v>580.093704</v>
      </c>
      <c r="D836">
        <f>Fulltable[[#This Row],[Distance]]^4</f>
        <v>4837.9814913599994</v>
      </c>
      <c r="E836">
        <f>Fulltable[[#This Row],[Distance]]^5</f>
        <v>40348.765637942393</v>
      </c>
      <c r="F836" s="13" t="e">
        <f>IF(ISNUMBER(VLOOKUP(Fulltable[[#This Row],[Distance]], PBmetric[[Distance (km)]:[PB (hh:mm:ss)]], 6, FALSE)), VLOOKUP(Fulltable[[#This Row],[Distance]], PBmetric[[Distance (km)]:[PB (hh:mm:ss)]], 6, FALSE), NA())</f>
        <v>#N/A</v>
      </c>
      <c r="G836" s="13">
        <f ca="1">$Q$4+$P$4*Fulltable[[#This Row],[Distance]]+$O$4*Fulltable[[#This Row],[D^2]]+$N$4*Fulltable[[#This Row],[D^3]]</f>
        <v>2.5449659640175371E-2</v>
      </c>
      <c r="H836" s="13">
        <f ca="1">Fulltable[[#This Row],[Forecast]]*(1+AVERAGE(cform[faster (-ve) /
slower (+ve)]))</f>
        <v>2.6348587963415476E-2</v>
      </c>
      <c r="I836" s="13" t="e">
        <f>IF(ISNUMBER(VLOOKUP(Fulltable[[#This Row],[Distance]], Predict[[#All],[Distance (km)]:[Time on current form]], 2, FALSE)), VLOOKUP(Fulltable[[#This Row],[Distance]], Predict[[#All],[Distance (km)]:[Time on current form]], 2, FALSE), NA())</f>
        <v>#N/A</v>
      </c>
      <c r="J836" s="13" t="e">
        <f>IF(ISNUMBER(VLOOKUP(Fulltable[[#This Row],[Distance]], Predict[[#All],[Distance (km)]:[Time on current form]], 3, FALSE)), VLOOKUP(Fulltable[[#This Row],[Distance]], Predict[[#All],[Distance (km)]:[Time on current form]], 3, FALSE), NA())</f>
        <v>#N/A</v>
      </c>
    </row>
    <row r="837" spans="1:10" x14ac:dyDescent="0.25">
      <c r="A837" s="1">
        <v>8.35</v>
      </c>
      <c r="B837" s="2">
        <f>Fulltable[[#This Row],[Distance]]^2</f>
        <v>69.722499999999997</v>
      </c>
      <c r="C837">
        <f>Fulltable[[#This Row],[Distance]]^3</f>
        <v>582.18287499999997</v>
      </c>
      <c r="D837">
        <f>Fulltable[[#This Row],[Distance]]^4</f>
        <v>4861.2270062499992</v>
      </c>
      <c r="E837">
        <f>Fulltable[[#This Row],[Distance]]^5</f>
        <v>40591.245502187492</v>
      </c>
      <c r="F837" s="13" t="e">
        <f>IF(ISNUMBER(VLOOKUP(Fulltable[[#This Row],[Distance]], PBmetric[[Distance (km)]:[PB (hh:mm:ss)]], 6, FALSE)), VLOOKUP(Fulltable[[#This Row],[Distance]], PBmetric[[Distance (km)]:[PB (hh:mm:ss)]], 6, FALSE), NA())</f>
        <v>#N/A</v>
      </c>
      <c r="G837" s="13">
        <f ca="1">$Q$4+$P$4*Fulltable[[#This Row],[Distance]]+$O$4*Fulltable[[#This Row],[D^2]]+$N$4*Fulltable[[#This Row],[D^3]]</f>
        <v>2.5481700027668659E-2</v>
      </c>
      <c r="H837" s="13">
        <f ca="1">Fulltable[[#This Row],[Forecast]]*(1+AVERAGE(cform[faster (-ve) /
slower (+ve)]))</f>
        <v>2.6381760075741729E-2</v>
      </c>
      <c r="I837" s="13" t="e">
        <f>IF(ISNUMBER(VLOOKUP(Fulltable[[#This Row],[Distance]], Predict[[#All],[Distance (km)]:[Time on current form]], 2, FALSE)), VLOOKUP(Fulltable[[#This Row],[Distance]], Predict[[#All],[Distance (km)]:[Time on current form]], 2, FALSE), NA())</f>
        <v>#N/A</v>
      </c>
      <c r="J837" s="13" t="e">
        <f>IF(ISNUMBER(VLOOKUP(Fulltable[[#This Row],[Distance]], Predict[[#All],[Distance (km)]:[Time on current form]], 3, FALSE)), VLOOKUP(Fulltable[[#This Row],[Distance]], Predict[[#All],[Distance (km)]:[Time on current form]], 3, FALSE), NA())</f>
        <v>#N/A</v>
      </c>
    </row>
    <row r="838" spans="1:10" x14ac:dyDescent="0.25">
      <c r="A838" s="1">
        <v>8.36</v>
      </c>
      <c r="B838" s="2">
        <f>Fulltable[[#This Row],[Distance]]^2</f>
        <v>69.889599999999987</v>
      </c>
      <c r="C838">
        <f>Fulltable[[#This Row],[Distance]]^3</f>
        <v>584.2770559999999</v>
      </c>
      <c r="D838">
        <f>Fulltable[[#This Row],[Distance]]^4</f>
        <v>4884.5561881599979</v>
      </c>
      <c r="E838">
        <f>Fulltable[[#This Row],[Distance]]^5</f>
        <v>40834.889733017582</v>
      </c>
      <c r="F838" s="13" t="e">
        <f>IF(ISNUMBER(VLOOKUP(Fulltable[[#This Row],[Distance]], PBmetric[[Distance (km)]:[PB (hh:mm:ss)]], 6, FALSE)), VLOOKUP(Fulltable[[#This Row],[Distance]], PBmetric[[Distance (km)]:[PB (hh:mm:ss)]], 6, FALSE), NA())</f>
        <v>#N/A</v>
      </c>
      <c r="G838" s="13">
        <f ca="1">$Q$4+$P$4*Fulltable[[#This Row],[Distance]]+$O$4*Fulltable[[#This Row],[D^2]]+$N$4*Fulltable[[#This Row],[D^3]]</f>
        <v>2.5513744058489194E-2</v>
      </c>
      <c r="H838" s="13">
        <f ca="1">Fulltable[[#This Row],[Forecast]]*(1+AVERAGE(cform[faster (-ve) /
slower (+ve)]))</f>
        <v>2.6414935960084183E-2</v>
      </c>
      <c r="I838" s="13" t="e">
        <f>IF(ISNUMBER(VLOOKUP(Fulltable[[#This Row],[Distance]], Predict[[#All],[Distance (km)]:[Time on current form]], 2, FALSE)), VLOOKUP(Fulltable[[#This Row],[Distance]], Predict[[#All],[Distance (km)]:[Time on current form]], 2, FALSE), NA())</f>
        <v>#N/A</v>
      </c>
      <c r="J838" s="13" t="e">
        <f>IF(ISNUMBER(VLOOKUP(Fulltable[[#This Row],[Distance]], Predict[[#All],[Distance (km)]:[Time on current form]], 3, FALSE)), VLOOKUP(Fulltable[[#This Row],[Distance]], Predict[[#All],[Distance (km)]:[Time on current form]], 3, FALSE), NA())</f>
        <v>#N/A</v>
      </c>
    </row>
    <row r="839" spans="1:10" x14ac:dyDescent="0.25">
      <c r="A839" s="1">
        <v>8.3699999999999992</v>
      </c>
      <c r="B839" s="2">
        <f>Fulltable[[#This Row],[Distance]]^2</f>
        <v>70.056899999999985</v>
      </c>
      <c r="C839">
        <f>Fulltable[[#This Row],[Distance]]^3</f>
        <v>586.37625299999979</v>
      </c>
      <c r="D839">
        <f>Fulltable[[#This Row],[Distance]]^4</f>
        <v>4907.9692376099974</v>
      </c>
      <c r="E839">
        <f>Fulltable[[#This Row],[Distance]]^5</f>
        <v>41079.702518795675</v>
      </c>
      <c r="F839" s="13" t="e">
        <f>IF(ISNUMBER(VLOOKUP(Fulltable[[#This Row],[Distance]], PBmetric[[Distance (km)]:[PB (hh:mm:ss)]], 6, FALSE)), VLOOKUP(Fulltable[[#This Row],[Distance]], PBmetric[[Distance (km)]:[PB (hh:mm:ss)]], 6, FALSE), NA())</f>
        <v>#N/A</v>
      </c>
      <c r="G839" s="13">
        <f ca="1">$Q$4+$P$4*Fulltable[[#This Row],[Distance]]+$O$4*Fulltable[[#This Row],[D^2]]+$N$4*Fulltable[[#This Row],[D^3]]</f>
        <v>2.5545791732601585E-2</v>
      </c>
      <c r="H839" s="13">
        <f ca="1">Fulltable[[#This Row],[Forecast]]*(1+AVERAGE(cform[faster (-ve) /
slower (+ve)]))</f>
        <v>2.6448115616406195E-2</v>
      </c>
      <c r="I839" s="13" t="e">
        <f>IF(ISNUMBER(VLOOKUP(Fulltable[[#This Row],[Distance]], Predict[[#All],[Distance (km)]:[Time on current form]], 2, FALSE)), VLOOKUP(Fulltable[[#This Row],[Distance]], Predict[[#All],[Distance (km)]:[Time on current form]], 2, FALSE), NA())</f>
        <v>#N/A</v>
      </c>
      <c r="J839" s="13" t="e">
        <f>IF(ISNUMBER(VLOOKUP(Fulltable[[#This Row],[Distance]], Predict[[#All],[Distance (km)]:[Time on current form]], 3, FALSE)), VLOOKUP(Fulltable[[#This Row],[Distance]], Predict[[#All],[Distance (km)]:[Time on current form]], 3, FALSE), NA())</f>
        <v>#N/A</v>
      </c>
    </row>
    <row r="840" spans="1:10" x14ac:dyDescent="0.25">
      <c r="A840" s="1">
        <v>8.3800000000000008</v>
      </c>
      <c r="B840" s="2">
        <f>Fulltable[[#This Row],[Distance]]^2</f>
        <v>70.224400000000017</v>
      </c>
      <c r="C840">
        <f>Fulltable[[#This Row],[Distance]]^3</f>
        <v>588.48047200000019</v>
      </c>
      <c r="D840">
        <f>Fulltable[[#This Row],[Distance]]^4</f>
        <v>4931.4663553600021</v>
      </c>
      <c r="E840">
        <f>Fulltable[[#This Row],[Distance]]^5</f>
        <v>41325.688057916821</v>
      </c>
      <c r="F840" s="13" t="e">
        <f>IF(ISNUMBER(VLOOKUP(Fulltable[[#This Row],[Distance]], PBmetric[[Distance (km)]:[PB (hh:mm:ss)]], 6, FALSE)), VLOOKUP(Fulltable[[#This Row],[Distance]], PBmetric[[Distance (km)]:[PB (hh:mm:ss)]], 6, FALSE), NA())</f>
        <v>#N/A</v>
      </c>
      <c r="G840" s="13">
        <f ca="1">$Q$4+$P$4*Fulltable[[#This Row],[Distance]]+$O$4*Fulltable[[#This Row],[D^2]]+$N$4*Fulltable[[#This Row],[D^3]]</f>
        <v>2.5577843049970427E-2</v>
      </c>
      <c r="H840" s="13">
        <f ca="1">Fulltable[[#This Row],[Forecast]]*(1+AVERAGE(cform[faster (-ve) /
slower (+ve)]))</f>
        <v>2.648129904467111E-2</v>
      </c>
      <c r="I840" s="13" t="e">
        <f>IF(ISNUMBER(VLOOKUP(Fulltable[[#This Row],[Distance]], Predict[[#All],[Distance (km)]:[Time on current form]], 2, FALSE)), VLOOKUP(Fulltable[[#This Row],[Distance]], Predict[[#All],[Distance (km)]:[Time on current form]], 2, FALSE), NA())</f>
        <v>#N/A</v>
      </c>
      <c r="J840" s="13" t="e">
        <f>IF(ISNUMBER(VLOOKUP(Fulltable[[#This Row],[Distance]], Predict[[#All],[Distance (km)]:[Time on current form]], 3, FALSE)), VLOOKUP(Fulltable[[#This Row],[Distance]], Predict[[#All],[Distance (km)]:[Time on current form]], 3, FALSE), NA())</f>
        <v>#N/A</v>
      </c>
    </row>
    <row r="841" spans="1:10" x14ac:dyDescent="0.25">
      <c r="A841" s="1">
        <v>8.39</v>
      </c>
      <c r="B841" s="2">
        <f>Fulltable[[#This Row],[Distance]]^2</f>
        <v>70.392100000000013</v>
      </c>
      <c r="C841">
        <f>Fulltable[[#This Row],[Distance]]^3</f>
        <v>590.58971900000017</v>
      </c>
      <c r="D841">
        <f>Fulltable[[#This Row],[Distance]]^4</f>
        <v>4955.0477424100018</v>
      </c>
      <c r="E841">
        <f>Fulltable[[#This Row],[Distance]]^5</f>
        <v>41572.850558819919</v>
      </c>
      <c r="F841" s="13" t="e">
        <f>IF(ISNUMBER(VLOOKUP(Fulltable[[#This Row],[Distance]], PBmetric[[Distance (km)]:[PB (hh:mm:ss)]], 6, FALSE)), VLOOKUP(Fulltable[[#This Row],[Distance]], PBmetric[[Distance (km)]:[PB (hh:mm:ss)]], 6, FALSE), NA())</f>
        <v>#N/A</v>
      </c>
      <c r="G841" s="13">
        <f ca="1">$Q$4+$P$4*Fulltable[[#This Row],[Distance]]+$O$4*Fulltable[[#This Row],[D^2]]+$N$4*Fulltable[[#This Row],[D^3]]</f>
        <v>2.5609898010560305E-2</v>
      </c>
      <c r="H841" s="13">
        <f ca="1">Fulltable[[#This Row],[Forecast]]*(1+AVERAGE(cform[faster (-ve) /
slower (+ve)]))</f>
        <v>2.6514486244842265E-2</v>
      </c>
      <c r="I841" s="13" t="e">
        <f>IF(ISNUMBER(VLOOKUP(Fulltable[[#This Row],[Distance]], Predict[[#All],[Distance (km)]:[Time on current form]], 2, FALSE)), VLOOKUP(Fulltable[[#This Row],[Distance]], Predict[[#All],[Distance (km)]:[Time on current form]], 2, FALSE), NA())</f>
        <v>#N/A</v>
      </c>
      <c r="J841" s="13" t="e">
        <f>IF(ISNUMBER(VLOOKUP(Fulltable[[#This Row],[Distance]], Predict[[#All],[Distance (km)]:[Time on current form]], 3, FALSE)), VLOOKUP(Fulltable[[#This Row],[Distance]], Predict[[#All],[Distance (km)]:[Time on current form]], 3, FALSE), NA())</f>
        <v>#N/A</v>
      </c>
    </row>
    <row r="842" spans="1:10" x14ac:dyDescent="0.25">
      <c r="A842" s="1">
        <v>8.4</v>
      </c>
      <c r="B842" s="2">
        <f>Fulltable[[#This Row],[Distance]]^2</f>
        <v>70.56</v>
      </c>
      <c r="C842">
        <f>Fulltable[[#This Row],[Distance]]^3</f>
        <v>592.70400000000006</v>
      </c>
      <c r="D842">
        <f>Fulltable[[#This Row],[Distance]]^4</f>
        <v>4978.7136</v>
      </c>
      <c r="E842">
        <f>Fulltable[[#This Row],[Distance]]^5</f>
        <v>41821.194240000004</v>
      </c>
      <c r="F842" s="13" t="e">
        <f>IF(ISNUMBER(VLOOKUP(Fulltable[[#This Row],[Distance]], PBmetric[[Distance (km)]:[PB (hh:mm:ss)]], 6, FALSE)), VLOOKUP(Fulltable[[#This Row],[Distance]], PBmetric[[Distance (km)]:[PB (hh:mm:ss)]], 6, FALSE), NA())</f>
        <v>#N/A</v>
      </c>
      <c r="G842" s="13">
        <f ca="1">$Q$4+$P$4*Fulltable[[#This Row],[Distance]]+$O$4*Fulltable[[#This Row],[D^2]]+$N$4*Fulltable[[#This Row],[D^3]]</f>
        <v>2.5641956614335829E-2</v>
      </c>
      <c r="H842" s="13">
        <f ca="1">Fulltable[[#This Row],[Forecast]]*(1+AVERAGE(cform[faster (-ve) /
slower (+ve)]))</f>
        <v>2.6547677216883014E-2</v>
      </c>
      <c r="I842" s="13" t="e">
        <f>IF(ISNUMBER(VLOOKUP(Fulltable[[#This Row],[Distance]], Predict[[#All],[Distance (km)]:[Time on current form]], 2, FALSE)), VLOOKUP(Fulltable[[#This Row],[Distance]], Predict[[#All],[Distance (km)]:[Time on current form]], 2, FALSE), NA())</f>
        <v>#N/A</v>
      </c>
      <c r="J842" s="13" t="e">
        <f>IF(ISNUMBER(VLOOKUP(Fulltable[[#This Row],[Distance]], Predict[[#All],[Distance (km)]:[Time on current form]], 3, FALSE)), VLOOKUP(Fulltable[[#This Row],[Distance]], Predict[[#All],[Distance (km)]:[Time on current form]], 3, FALSE), NA())</f>
        <v>#N/A</v>
      </c>
    </row>
    <row r="843" spans="1:10" x14ac:dyDescent="0.25">
      <c r="A843" s="1">
        <v>8.41</v>
      </c>
      <c r="B843" s="2">
        <f>Fulltable[[#This Row],[Distance]]^2</f>
        <v>70.728099999999998</v>
      </c>
      <c r="C843">
        <f>Fulltable[[#This Row],[Distance]]^3</f>
        <v>594.82332099999996</v>
      </c>
      <c r="D843">
        <f>Fulltable[[#This Row],[Distance]]^4</f>
        <v>5002.4641296099999</v>
      </c>
      <c r="E843">
        <f>Fulltable[[#This Row],[Distance]]^5</f>
        <v>42070.723330020097</v>
      </c>
      <c r="F843" s="13" t="e">
        <f>IF(ISNUMBER(VLOOKUP(Fulltable[[#This Row],[Distance]], PBmetric[[Distance (km)]:[PB (hh:mm:ss)]], 6, FALSE)), VLOOKUP(Fulltable[[#This Row],[Distance]], PBmetric[[Distance (km)]:[PB (hh:mm:ss)]], 6, FALSE), NA())</f>
        <v>#N/A</v>
      </c>
      <c r="G843" s="13">
        <f ca="1">$Q$4+$P$4*Fulltable[[#This Row],[Distance]]+$O$4*Fulltable[[#This Row],[D^2]]+$N$4*Fulltable[[#This Row],[D^3]]</f>
        <v>2.5674018861261583E-2</v>
      </c>
      <c r="H843" s="13">
        <f ca="1">Fulltable[[#This Row],[Forecast]]*(1+AVERAGE(cform[faster (-ve) /
slower (+ve)]))</f>
        <v>2.6580871960756695E-2</v>
      </c>
      <c r="I843" s="13" t="e">
        <f>IF(ISNUMBER(VLOOKUP(Fulltable[[#This Row],[Distance]], Predict[[#All],[Distance (km)]:[Time on current form]], 2, FALSE)), VLOOKUP(Fulltable[[#This Row],[Distance]], Predict[[#All],[Distance (km)]:[Time on current form]], 2, FALSE), NA())</f>
        <v>#N/A</v>
      </c>
      <c r="J843" s="13" t="e">
        <f>IF(ISNUMBER(VLOOKUP(Fulltable[[#This Row],[Distance]], Predict[[#All],[Distance (km)]:[Time on current form]], 3, FALSE)), VLOOKUP(Fulltable[[#This Row],[Distance]], Predict[[#All],[Distance (km)]:[Time on current form]], 3, FALSE), NA())</f>
        <v>#N/A</v>
      </c>
    </row>
    <row r="844" spans="1:10" x14ac:dyDescent="0.25">
      <c r="A844" s="1">
        <v>8.42</v>
      </c>
      <c r="B844" s="2">
        <f>Fulltable[[#This Row],[Distance]]^2</f>
        <v>70.8964</v>
      </c>
      <c r="C844">
        <f>Fulltable[[#This Row],[Distance]]^3</f>
        <v>596.94768799999997</v>
      </c>
      <c r="D844">
        <f>Fulltable[[#This Row],[Distance]]^4</f>
        <v>5026.2995329599999</v>
      </c>
      <c r="E844">
        <f>Fulltable[[#This Row],[Distance]]^5</f>
        <v>42321.442067523196</v>
      </c>
      <c r="F844" s="13" t="e">
        <f>IF(ISNUMBER(VLOOKUP(Fulltable[[#This Row],[Distance]], PBmetric[[Distance (km)]:[PB (hh:mm:ss)]], 6, FALSE)), VLOOKUP(Fulltable[[#This Row],[Distance]], PBmetric[[Distance (km)]:[PB (hh:mm:ss)]], 6, FALSE), NA())</f>
        <v>#N/A</v>
      </c>
      <c r="G844" s="13">
        <f ca="1">$Q$4+$P$4*Fulltable[[#This Row],[Distance]]+$O$4*Fulltable[[#This Row],[D^2]]+$N$4*Fulltable[[#This Row],[D^3]]</f>
        <v>2.5706084751302174E-2</v>
      </c>
      <c r="H844" s="13">
        <f ca="1">Fulltable[[#This Row],[Forecast]]*(1+AVERAGE(cform[faster (-ve) /
slower (+ve)]))</f>
        <v>2.6614070476426662E-2</v>
      </c>
      <c r="I844" s="13" t="e">
        <f>IF(ISNUMBER(VLOOKUP(Fulltable[[#This Row],[Distance]], Predict[[#All],[Distance (km)]:[Time on current form]], 2, FALSE)), VLOOKUP(Fulltable[[#This Row],[Distance]], Predict[[#All],[Distance (km)]:[Time on current form]], 2, FALSE), NA())</f>
        <v>#N/A</v>
      </c>
      <c r="J844" s="13" t="e">
        <f>IF(ISNUMBER(VLOOKUP(Fulltable[[#This Row],[Distance]], Predict[[#All],[Distance (km)]:[Time on current form]], 3, FALSE)), VLOOKUP(Fulltable[[#This Row],[Distance]], Predict[[#All],[Distance (km)]:[Time on current form]], 3, FALSE), NA())</f>
        <v>#N/A</v>
      </c>
    </row>
    <row r="845" spans="1:10" x14ac:dyDescent="0.25">
      <c r="A845" s="1">
        <v>8.43</v>
      </c>
      <c r="B845" s="2">
        <f>Fulltable[[#This Row],[Distance]]^2</f>
        <v>71.064899999999994</v>
      </c>
      <c r="C845">
        <f>Fulltable[[#This Row],[Distance]]^3</f>
        <v>599.07710699999996</v>
      </c>
      <c r="D845">
        <f>Fulltable[[#This Row],[Distance]]^4</f>
        <v>5050.2200120099988</v>
      </c>
      <c r="E845">
        <f>Fulltable[[#This Row],[Distance]]^5</f>
        <v>42573.354701244287</v>
      </c>
      <c r="F845" s="13" t="e">
        <f>IF(ISNUMBER(VLOOKUP(Fulltable[[#This Row],[Distance]], PBmetric[[Distance (km)]:[PB (hh:mm:ss)]], 6, FALSE)), VLOOKUP(Fulltable[[#This Row],[Distance]], PBmetric[[Distance (km)]:[PB (hh:mm:ss)]], 6, FALSE), NA())</f>
        <v>#N/A</v>
      </c>
      <c r="G845" s="13">
        <f ca="1">$Q$4+$P$4*Fulltable[[#This Row],[Distance]]+$O$4*Fulltable[[#This Row],[D^2]]+$N$4*Fulltable[[#This Row],[D^3]]</f>
        <v>2.57381542844222E-2</v>
      </c>
      <c r="H845" s="13">
        <f ca="1">Fulltable[[#This Row],[Forecast]]*(1+AVERAGE(cform[faster (-ve) /
slower (+ve)]))</f>
        <v>2.6647272763856266E-2</v>
      </c>
      <c r="I845" s="13" t="e">
        <f>IF(ISNUMBER(VLOOKUP(Fulltable[[#This Row],[Distance]], Predict[[#All],[Distance (km)]:[Time on current form]], 2, FALSE)), VLOOKUP(Fulltable[[#This Row],[Distance]], Predict[[#All],[Distance (km)]:[Time on current form]], 2, FALSE), NA())</f>
        <v>#N/A</v>
      </c>
      <c r="J845" s="13" t="e">
        <f>IF(ISNUMBER(VLOOKUP(Fulltable[[#This Row],[Distance]], Predict[[#All],[Distance (km)]:[Time on current form]], 3, FALSE)), VLOOKUP(Fulltable[[#This Row],[Distance]], Predict[[#All],[Distance (km)]:[Time on current form]], 3, FALSE), NA())</f>
        <v>#N/A</v>
      </c>
    </row>
    <row r="846" spans="1:10" x14ac:dyDescent="0.25">
      <c r="A846" s="1">
        <v>8.44</v>
      </c>
      <c r="B846" s="2">
        <f>Fulltable[[#This Row],[Distance]]^2</f>
        <v>71.233599999999996</v>
      </c>
      <c r="C846">
        <f>Fulltable[[#This Row],[Distance]]^3</f>
        <v>601.2115839999999</v>
      </c>
      <c r="D846">
        <f>Fulltable[[#This Row],[Distance]]^4</f>
        <v>5074.2257689599992</v>
      </c>
      <c r="E846">
        <f>Fulltable[[#This Row],[Distance]]^5</f>
        <v>42826.46549002239</v>
      </c>
      <c r="F846" s="13" t="e">
        <f>IF(ISNUMBER(VLOOKUP(Fulltable[[#This Row],[Distance]], PBmetric[[Distance (km)]:[PB (hh:mm:ss)]], 6, FALSE)), VLOOKUP(Fulltable[[#This Row],[Distance]], PBmetric[[Distance (km)]:[PB (hh:mm:ss)]], 6, FALSE), NA())</f>
        <v>#N/A</v>
      </c>
      <c r="G846" s="13">
        <f ca="1">$Q$4+$P$4*Fulltable[[#This Row],[Distance]]+$O$4*Fulltable[[#This Row],[D^2]]+$N$4*Fulltable[[#This Row],[D^3]]</f>
        <v>2.5770227460586246E-2</v>
      </c>
      <c r="H846" s="13">
        <f ca="1">Fulltable[[#This Row],[Forecast]]*(1+AVERAGE(cform[faster (-ve) /
slower (+ve)]))</f>
        <v>2.6680478823008839E-2</v>
      </c>
      <c r="I846" s="13" t="e">
        <f>IF(ISNUMBER(VLOOKUP(Fulltable[[#This Row],[Distance]], Predict[[#All],[Distance (km)]:[Time on current form]], 2, FALSE)), VLOOKUP(Fulltable[[#This Row],[Distance]], Predict[[#All],[Distance (km)]:[Time on current form]], 2, FALSE), NA())</f>
        <v>#N/A</v>
      </c>
      <c r="J846" s="13" t="e">
        <f>IF(ISNUMBER(VLOOKUP(Fulltable[[#This Row],[Distance]], Predict[[#All],[Distance (km)]:[Time on current form]], 3, FALSE)), VLOOKUP(Fulltable[[#This Row],[Distance]], Predict[[#All],[Distance (km)]:[Time on current form]], 3, FALSE), NA())</f>
        <v>#N/A</v>
      </c>
    </row>
    <row r="847" spans="1:10" x14ac:dyDescent="0.25">
      <c r="A847" s="1">
        <v>8.4499999999999993</v>
      </c>
      <c r="B847" s="2">
        <f>Fulltable[[#This Row],[Distance]]^2</f>
        <v>71.402499999999989</v>
      </c>
      <c r="C847">
        <f>Fulltable[[#This Row],[Distance]]^3</f>
        <v>603.35112499999991</v>
      </c>
      <c r="D847">
        <f>Fulltable[[#This Row],[Distance]]^4</f>
        <v>5098.3170062499985</v>
      </c>
      <c r="E847">
        <f>Fulltable[[#This Row],[Distance]]^5</f>
        <v>43080.77870281248</v>
      </c>
      <c r="F847" s="13" t="e">
        <f>IF(ISNUMBER(VLOOKUP(Fulltable[[#This Row],[Distance]], PBmetric[[Distance (km)]:[PB (hh:mm:ss)]], 6, FALSE)), VLOOKUP(Fulltable[[#This Row],[Distance]], PBmetric[[Distance (km)]:[PB (hh:mm:ss)]], 6, FALSE), NA())</f>
        <v>#N/A</v>
      </c>
      <c r="G847" s="13">
        <f ca="1">$Q$4+$P$4*Fulltable[[#This Row],[Distance]]+$O$4*Fulltable[[#This Row],[D^2]]+$N$4*Fulltable[[#This Row],[D^3]]</f>
        <v>2.5802304279758916E-2</v>
      </c>
      <c r="H847" s="13">
        <f ca="1">Fulltable[[#This Row],[Forecast]]*(1+AVERAGE(cform[faster (-ve) /
slower (+ve)]))</f>
        <v>2.6713688653847732E-2</v>
      </c>
      <c r="I847" s="13" t="e">
        <f>IF(ISNUMBER(VLOOKUP(Fulltable[[#This Row],[Distance]], Predict[[#All],[Distance (km)]:[Time on current form]], 2, FALSE)), VLOOKUP(Fulltable[[#This Row],[Distance]], Predict[[#All],[Distance (km)]:[Time on current form]], 2, FALSE), NA())</f>
        <v>#N/A</v>
      </c>
      <c r="J847" s="13" t="e">
        <f>IF(ISNUMBER(VLOOKUP(Fulltable[[#This Row],[Distance]], Predict[[#All],[Distance (km)]:[Time on current form]], 3, FALSE)), VLOOKUP(Fulltable[[#This Row],[Distance]], Predict[[#All],[Distance (km)]:[Time on current form]], 3, FALSE), NA())</f>
        <v>#N/A</v>
      </c>
    </row>
    <row r="848" spans="1:10" x14ac:dyDescent="0.25">
      <c r="A848" s="1">
        <v>8.4600000000000009</v>
      </c>
      <c r="B848" s="2">
        <f>Fulltable[[#This Row],[Distance]]^2</f>
        <v>71.571600000000018</v>
      </c>
      <c r="C848">
        <f>Fulltable[[#This Row],[Distance]]^3</f>
        <v>605.49573600000019</v>
      </c>
      <c r="D848">
        <f>Fulltable[[#This Row],[Distance]]^4</f>
        <v>5122.4939265600024</v>
      </c>
      <c r="E848">
        <f>Fulltable[[#This Row],[Distance]]^5</f>
        <v>43336.298618697627</v>
      </c>
      <c r="F848" s="13" t="e">
        <f>IF(ISNUMBER(VLOOKUP(Fulltable[[#This Row],[Distance]], PBmetric[[Distance (km)]:[PB (hh:mm:ss)]], 6, FALSE)), VLOOKUP(Fulltable[[#This Row],[Distance]], PBmetric[[Distance (km)]:[PB (hh:mm:ss)]], 6, FALSE), NA())</f>
        <v>#N/A</v>
      </c>
      <c r="G848" s="13">
        <f ca="1">$Q$4+$P$4*Fulltable[[#This Row],[Distance]]+$O$4*Fulltable[[#This Row],[D^2]]+$N$4*Fulltable[[#This Row],[D^3]]</f>
        <v>2.5834384741904817E-2</v>
      </c>
      <c r="H848" s="13">
        <f ca="1">Fulltable[[#This Row],[Forecast]]*(1+AVERAGE(cform[faster (-ve) /
slower (+ve)]))</f>
        <v>2.6746902256336309E-2</v>
      </c>
      <c r="I848" s="13" t="e">
        <f>IF(ISNUMBER(VLOOKUP(Fulltable[[#This Row],[Distance]], Predict[[#All],[Distance (km)]:[Time on current form]], 2, FALSE)), VLOOKUP(Fulltable[[#This Row],[Distance]], Predict[[#All],[Distance (km)]:[Time on current form]], 2, FALSE), NA())</f>
        <v>#N/A</v>
      </c>
      <c r="J848" s="13" t="e">
        <f>IF(ISNUMBER(VLOOKUP(Fulltable[[#This Row],[Distance]], Predict[[#All],[Distance (km)]:[Time on current form]], 3, FALSE)), VLOOKUP(Fulltable[[#This Row],[Distance]], Predict[[#All],[Distance (km)]:[Time on current form]], 3, FALSE), NA())</f>
        <v>#N/A</v>
      </c>
    </row>
    <row r="849" spans="1:10" x14ac:dyDescent="0.25">
      <c r="A849" s="1">
        <v>8.4700000000000006</v>
      </c>
      <c r="B849" s="2">
        <f>Fulltable[[#This Row],[Distance]]^2</f>
        <v>71.740900000000011</v>
      </c>
      <c r="C849">
        <f>Fulltable[[#This Row],[Distance]]^3</f>
        <v>607.64542300000016</v>
      </c>
      <c r="D849">
        <f>Fulltable[[#This Row],[Distance]]^4</f>
        <v>5146.7567328100013</v>
      </c>
      <c r="E849">
        <f>Fulltable[[#This Row],[Distance]]^5</f>
        <v>43593.029526900711</v>
      </c>
      <c r="F849" s="13" t="e">
        <f>IF(ISNUMBER(VLOOKUP(Fulltable[[#This Row],[Distance]], PBmetric[[Distance (km)]:[PB (hh:mm:ss)]], 6, FALSE)), VLOOKUP(Fulltable[[#This Row],[Distance]], PBmetric[[Distance (km)]:[PB (hh:mm:ss)]], 6, FALSE), NA())</f>
        <v>#N/A</v>
      </c>
      <c r="G849" s="13">
        <f ca="1">$Q$4+$P$4*Fulltable[[#This Row],[Distance]]+$O$4*Fulltable[[#This Row],[D^2]]+$N$4*Fulltable[[#This Row],[D^3]]</f>
        <v>2.5866468846988525E-2</v>
      </c>
      <c r="H849" s="13">
        <f ca="1">Fulltable[[#This Row],[Forecast]]*(1+AVERAGE(cform[faster (-ve) /
slower (+ve)]))</f>
        <v>2.6780119630437884E-2</v>
      </c>
      <c r="I849" s="13" t="e">
        <f>IF(ISNUMBER(VLOOKUP(Fulltable[[#This Row],[Distance]], Predict[[#All],[Distance (km)]:[Time on current form]], 2, FALSE)), VLOOKUP(Fulltable[[#This Row],[Distance]], Predict[[#All],[Distance (km)]:[Time on current form]], 2, FALSE), NA())</f>
        <v>#N/A</v>
      </c>
      <c r="J849" s="13" t="e">
        <f>IF(ISNUMBER(VLOOKUP(Fulltable[[#This Row],[Distance]], Predict[[#All],[Distance (km)]:[Time on current form]], 3, FALSE)), VLOOKUP(Fulltable[[#This Row],[Distance]], Predict[[#All],[Distance (km)]:[Time on current form]], 3, FALSE), NA())</f>
        <v>#N/A</v>
      </c>
    </row>
    <row r="850" spans="1:10" x14ac:dyDescent="0.25">
      <c r="A850" s="1">
        <v>8.48</v>
      </c>
      <c r="B850" s="2">
        <f>Fulltable[[#This Row],[Distance]]^2</f>
        <v>71.91040000000001</v>
      </c>
      <c r="C850">
        <f>Fulltable[[#This Row],[Distance]]^3</f>
        <v>609.80019200000015</v>
      </c>
      <c r="D850">
        <f>Fulltable[[#This Row],[Distance]]^4</f>
        <v>5171.1056281600013</v>
      </c>
      <c r="E850">
        <f>Fulltable[[#This Row],[Distance]]^5</f>
        <v>43850.975726796816</v>
      </c>
      <c r="F850" s="13" t="e">
        <f>IF(ISNUMBER(VLOOKUP(Fulltable[[#This Row],[Distance]], PBmetric[[Distance (km)]:[PB (hh:mm:ss)]], 6, FALSE)), VLOOKUP(Fulltable[[#This Row],[Distance]], PBmetric[[Distance (km)]:[PB (hh:mm:ss)]], 6, FALSE), NA())</f>
        <v>#N/A</v>
      </c>
      <c r="G850" s="13">
        <f ca="1">$Q$4+$P$4*Fulltable[[#This Row],[Distance]]+$O$4*Fulltable[[#This Row],[D^2]]+$N$4*Fulltable[[#This Row],[D^3]]</f>
        <v>2.5898556594974649E-2</v>
      </c>
      <c r="H850" s="13">
        <f ca="1">Fulltable[[#This Row],[Forecast]]*(1+AVERAGE(cform[faster (-ve) /
slower (+ve)]))</f>
        <v>2.6813340776115826E-2</v>
      </c>
      <c r="I850" s="13" t="e">
        <f>IF(ISNUMBER(VLOOKUP(Fulltable[[#This Row],[Distance]], Predict[[#All],[Distance (km)]:[Time on current form]], 2, FALSE)), VLOOKUP(Fulltable[[#This Row],[Distance]], Predict[[#All],[Distance (km)]:[Time on current form]], 2, FALSE), NA())</f>
        <v>#N/A</v>
      </c>
      <c r="J850" s="13" t="e">
        <f>IF(ISNUMBER(VLOOKUP(Fulltable[[#This Row],[Distance]], Predict[[#All],[Distance (km)]:[Time on current form]], 3, FALSE)), VLOOKUP(Fulltable[[#This Row],[Distance]], Predict[[#All],[Distance (km)]:[Time on current form]], 3, FALSE), NA())</f>
        <v>#N/A</v>
      </c>
    </row>
    <row r="851" spans="1:10" x14ac:dyDescent="0.25">
      <c r="A851" s="1">
        <v>8.49</v>
      </c>
      <c r="B851" s="2">
        <f>Fulltable[[#This Row],[Distance]]^2</f>
        <v>72.080100000000002</v>
      </c>
      <c r="C851">
        <f>Fulltable[[#This Row],[Distance]]^3</f>
        <v>611.96004900000003</v>
      </c>
      <c r="D851">
        <f>Fulltable[[#This Row],[Distance]]^4</f>
        <v>5195.5408160100005</v>
      </c>
      <c r="E851">
        <f>Fulltable[[#This Row],[Distance]]^5</f>
        <v>44110.141527924905</v>
      </c>
      <c r="F851" s="13" t="e">
        <f>IF(ISNUMBER(VLOOKUP(Fulltable[[#This Row],[Distance]], PBmetric[[Distance (km)]:[PB (hh:mm:ss)]], 6, FALSE)), VLOOKUP(Fulltable[[#This Row],[Distance]], PBmetric[[Distance (km)]:[PB (hh:mm:ss)]], 6, FALSE), NA())</f>
        <v>#N/A</v>
      </c>
      <c r="G851" s="13">
        <f ca="1">$Q$4+$P$4*Fulltable[[#This Row],[Distance]]+$O$4*Fulltable[[#This Row],[D^2]]+$N$4*Fulltable[[#This Row],[D^3]]</f>
        <v>2.5930647985827782E-2</v>
      </c>
      <c r="H851" s="13">
        <f ca="1">Fulltable[[#This Row],[Forecast]]*(1+AVERAGE(cform[faster (-ve) /
slower (+ve)]))</f>
        <v>2.6846565693333473E-2</v>
      </c>
      <c r="I851" s="13" t="e">
        <f>IF(ISNUMBER(VLOOKUP(Fulltable[[#This Row],[Distance]], Predict[[#All],[Distance (km)]:[Time on current form]], 2, FALSE)), VLOOKUP(Fulltable[[#This Row],[Distance]], Predict[[#All],[Distance (km)]:[Time on current form]], 2, FALSE), NA())</f>
        <v>#N/A</v>
      </c>
      <c r="J851" s="13" t="e">
        <f>IF(ISNUMBER(VLOOKUP(Fulltable[[#This Row],[Distance]], Predict[[#All],[Distance (km)]:[Time on current form]], 3, FALSE)), VLOOKUP(Fulltable[[#This Row],[Distance]], Predict[[#All],[Distance (km)]:[Time on current form]], 3, FALSE), NA())</f>
        <v>#N/A</v>
      </c>
    </row>
    <row r="852" spans="1:10" x14ac:dyDescent="0.25">
      <c r="A852" s="1">
        <v>8.5</v>
      </c>
      <c r="B852" s="2">
        <f>Fulltable[[#This Row],[Distance]]^2</f>
        <v>72.25</v>
      </c>
      <c r="C852">
        <f>Fulltable[[#This Row],[Distance]]^3</f>
        <v>614.125</v>
      </c>
      <c r="D852">
        <f>Fulltable[[#This Row],[Distance]]^4</f>
        <v>5220.0625</v>
      </c>
      <c r="E852">
        <f>Fulltable[[#This Row],[Distance]]^5</f>
        <v>44370.53125</v>
      </c>
      <c r="F852" s="13" t="e">
        <f>IF(ISNUMBER(VLOOKUP(Fulltable[[#This Row],[Distance]], PBmetric[[Distance (km)]:[PB (hh:mm:ss)]], 6, FALSE)), VLOOKUP(Fulltable[[#This Row],[Distance]], PBmetric[[Distance (km)]:[PB (hh:mm:ss)]], 6, FALSE), NA())</f>
        <v>#N/A</v>
      </c>
      <c r="G852" s="13">
        <f ca="1">$Q$4+$P$4*Fulltable[[#This Row],[Distance]]+$O$4*Fulltable[[#This Row],[D^2]]+$N$4*Fulltable[[#This Row],[D^3]]</f>
        <v>2.5962743019512523E-2</v>
      </c>
      <c r="H852" s="13">
        <f ca="1">Fulltable[[#This Row],[Forecast]]*(1+AVERAGE(cform[faster (-ve) /
slower (+ve)]))</f>
        <v>2.6879794382054175E-2</v>
      </c>
      <c r="I852" s="13" t="e">
        <f>IF(ISNUMBER(VLOOKUP(Fulltable[[#This Row],[Distance]], Predict[[#All],[Distance (km)]:[Time on current form]], 2, FALSE)), VLOOKUP(Fulltable[[#This Row],[Distance]], Predict[[#All],[Distance (km)]:[Time on current form]], 2, FALSE), NA())</f>
        <v>#N/A</v>
      </c>
      <c r="J852" s="13" t="e">
        <f>IF(ISNUMBER(VLOOKUP(Fulltable[[#This Row],[Distance]], Predict[[#All],[Distance (km)]:[Time on current form]], 3, FALSE)), VLOOKUP(Fulltable[[#This Row],[Distance]], Predict[[#All],[Distance (km)]:[Time on current form]], 3, FALSE), NA())</f>
        <v>#N/A</v>
      </c>
    </row>
    <row r="853" spans="1:10" x14ac:dyDescent="0.25">
      <c r="A853" s="1">
        <v>8.51</v>
      </c>
      <c r="B853" s="2">
        <f>Fulltable[[#This Row],[Distance]]^2</f>
        <v>72.420099999999991</v>
      </c>
      <c r="C853">
        <f>Fulltable[[#This Row],[Distance]]^3</f>
        <v>616.29505099999994</v>
      </c>
      <c r="D853">
        <f>Fulltable[[#This Row],[Distance]]^4</f>
        <v>5244.6708840099991</v>
      </c>
      <c r="E853">
        <f>Fulltable[[#This Row],[Distance]]^5</f>
        <v>44632.149222925094</v>
      </c>
      <c r="F853" s="13" t="e">
        <f>IF(ISNUMBER(VLOOKUP(Fulltable[[#This Row],[Distance]], PBmetric[[Distance (km)]:[PB (hh:mm:ss)]], 6, FALSE)), VLOOKUP(Fulltable[[#This Row],[Distance]], PBmetric[[Distance (km)]:[PB (hh:mm:ss)]], 6, FALSE), NA())</f>
        <v>#N/A</v>
      </c>
      <c r="G853" s="13">
        <f ca="1">$Q$4+$P$4*Fulltable[[#This Row],[Distance]]+$O$4*Fulltable[[#This Row],[D^2]]+$N$4*Fulltable[[#This Row],[D^3]]</f>
        <v>2.5994841695993465E-2</v>
      </c>
      <c r="H853" s="13">
        <f ca="1">Fulltable[[#This Row],[Forecast]]*(1+AVERAGE(cform[faster (-ve) /
slower (+ve)]))</f>
        <v>2.6913026842241273E-2</v>
      </c>
      <c r="I853" s="13" t="e">
        <f>IF(ISNUMBER(VLOOKUP(Fulltable[[#This Row],[Distance]], Predict[[#All],[Distance (km)]:[Time on current form]], 2, FALSE)), VLOOKUP(Fulltable[[#This Row],[Distance]], Predict[[#All],[Distance (km)]:[Time on current form]], 2, FALSE), NA())</f>
        <v>#N/A</v>
      </c>
      <c r="J853" s="13" t="e">
        <f>IF(ISNUMBER(VLOOKUP(Fulltable[[#This Row],[Distance]], Predict[[#All],[Distance (km)]:[Time on current form]], 3, FALSE)), VLOOKUP(Fulltable[[#This Row],[Distance]], Predict[[#All],[Distance (km)]:[Time on current form]], 3, FALSE), NA())</f>
        <v>#N/A</v>
      </c>
    </row>
    <row r="854" spans="1:10" x14ac:dyDescent="0.25">
      <c r="A854" s="1">
        <v>8.52</v>
      </c>
      <c r="B854" s="2">
        <f>Fulltable[[#This Row],[Distance]]^2</f>
        <v>72.590399999999988</v>
      </c>
      <c r="C854">
        <f>Fulltable[[#This Row],[Distance]]^3</f>
        <v>618.47020799999984</v>
      </c>
      <c r="D854">
        <f>Fulltable[[#This Row],[Distance]]^4</f>
        <v>5269.3661721599983</v>
      </c>
      <c r="E854">
        <f>Fulltable[[#This Row],[Distance]]^5</f>
        <v>44894.999786803186</v>
      </c>
      <c r="F854" s="13" t="e">
        <f>IF(ISNUMBER(VLOOKUP(Fulltable[[#This Row],[Distance]], PBmetric[[Distance (km)]:[PB (hh:mm:ss)]], 6, FALSE)), VLOOKUP(Fulltable[[#This Row],[Distance]], PBmetric[[Distance (km)]:[PB (hh:mm:ss)]], 6, FALSE), NA())</f>
        <v>#N/A</v>
      </c>
      <c r="G854" s="13">
        <f ca="1">$Q$4+$P$4*Fulltable[[#This Row],[Distance]]+$O$4*Fulltable[[#This Row],[D^2]]+$N$4*Fulltable[[#This Row],[D^3]]</f>
        <v>2.6026944015235212E-2</v>
      </c>
      <c r="H854" s="13">
        <f ca="1">Fulltable[[#This Row],[Forecast]]*(1+AVERAGE(cform[faster (-ve) /
slower (+ve)]))</f>
        <v>2.6946263073858123E-2</v>
      </c>
      <c r="I854" s="13" t="e">
        <f>IF(ISNUMBER(VLOOKUP(Fulltable[[#This Row],[Distance]], Predict[[#All],[Distance (km)]:[Time on current form]], 2, FALSE)), VLOOKUP(Fulltable[[#This Row],[Distance]], Predict[[#All],[Distance (km)]:[Time on current form]], 2, FALSE), NA())</f>
        <v>#N/A</v>
      </c>
      <c r="J854" s="13" t="e">
        <f>IF(ISNUMBER(VLOOKUP(Fulltable[[#This Row],[Distance]], Predict[[#All],[Distance (km)]:[Time on current form]], 3, FALSE)), VLOOKUP(Fulltable[[#This Row],[Distance]], Predict[[#All],[Distance (km)]:[Time on current form]], 3, FALSE), NA())</f>
        <v>#N/A</v>
      </c>
    </row>
    <row r="855" spans="1:10" x14ac:dyDescent="0.25">
      <c r="A855" s="1">
        <v>8.5299999999999994</v>
      </c>
      <c r="B855" s="2">
        <f>Fulltable[[#This Row],[Distance]]^2</f>
        <v>72.760899999999992</v>
      </c>
      <c r="C855">
        <f>Fulltable[[#This Row],[Distance]]^3</f>
        <v>620.65047699999991</v>
      </c>
      <c r="D855">
        <f>Fulltable[[#This Row],[Distance]]^4</f>
        <v>5294.1485688099992</v>
      </c>
      <c r="E855">
        <f>Fulltable[[#This Row],[Distance]]^5</f>
        <v>45159.08729194929</v>
      </c>
      <c r="F855" s="13" t="e">
        <f>IF(ISNUMBER(VLOOKUP(Fulltable[[#This Row],[Distance]], PBmetric[[Distance (km)]:[PB (hh:mm:ss)]], 6, FALSE)), VLOOKUP(Fulltable[[#This Row],[Distance]], PBmetric[[Distance (km)]:[PB (hh:mm:ss)]], 6, FALSE), NA())</f>
        <v>#N/A</v>
      </c>
      <c r="G855" s="13">
        <f ca="1">$Q$4+$P$4*Fulltable[[#This Row],[Distance]]+$O$4*Fulltable[[#This Row],[D^2]]+$N$4*Fulltable[[#This Row],[D^3]]</f>
        <v>2.6059049977202355E-2</v>
      </c>
      <c r="H855" s="13">
        <f ca="1">Fulltable[[#This Row],[Forecast]]*(1+AVERAGE(cform[faster (-ve) /
slower (+ve)]))</f>
        <v>2.6979503076868059E-2</v>
      </c>
      <c r="I855" s="13" t="e">
        <f>IF(ISNUMBER(VLOOKUP(Fulltable[[#This Row],[Distance]], Predict[[#All],[Distance (km)]:[Time on current form]], 2, FALSE)), VLOOKUP(Fulltable[[#This Row],[Distance]], Predict[[#All],[Distance (km)]:[Time on current form]], 2, FALSE), NA())</f>
        <v>#N/A</v>
      </c>
      <c r="J855" s="13" t="e">
        <f>IF(ISNUMBER(VLOOKUP(Fulltable[[#This Row],[Distance]], Predict[[#All],[Distance (km)]:[Time on current form]], 3, FALSE)), VLOOKUP(Fulltable[[#This Row],[Distance]], Predict[[#All],[Distance (km)]:[Time on current form]], 3, FALSE), NA())</f>
        <v>#N/A</v>
      </c>
    </row>
    <row r="856" spans="1:10" x14ac:dyDescent="0.25">
      <c r="A856" s="1">
        <v>8.5399999999999991</v>
      </c>
      <c r="B856" s="2">
        <f>Fulltable[[#This Row],[Distance]]^2</f>
        <v>72.931599999999989</v>
      </c>
      <c r="C856">
        <f>Fulltable[[#This Row],[Distance]]^3</f>
        <v>622.83586399999979</v>
      </c>
      <c r="D856">
        <f>Fulltable[[#This Row],[Distance]]^4</f>
        <v>5319.0182785599982</v>
      </c>
      <c r="E856">
        <f>Fulltable[[#This Row],[Distance]]^5</f>
        <v>45424.41609890238</v>
      </c>
      <c r="F856" s="13" t="e">
        <f>IF(ISNUMBER(VLOOKUP(Fulltable[[#This Row],[Distance]], PBmetric[[Distance (km)]:[PB (hh:mm:ss)]], 6, FALSE)), VLOOKUP(Fulltable[[#This Row],[Distance]], PBmetric[[Distance (km)]:[PB (hh:mm:ss)]], 6, FALSE), NA())</f>
        <v>#N/A</v>
      </c>
      <c r="G856" s="13">
        <f ca="1">$Q$4+$P$4*Fulltable[[#This Row],[Distance]]+$O$4*Fulltable[[#This Row],[D^2]]+$N$4*Fulltable[[#This Row],[D^3]]</f>
        <v>2.609115958185949E-2</v>
      </c>
      <c r="H856" s="13">
        <f ca="1">Fulltable[[#This Row],[Forecast]]*(1+AVERAGE(cform[faster (-ve) /
slower (+ve)]))</f>
        <v>2.7012746851234434E-2</v>
      </c>
      <c r="I856" s="13" t="e">
        <f>IF(ISNUMBER(VLOOKUP(Fulltable[[#This Row],[Distance]], Predict[[#All],[Distance (km)]:[Time on current form]], 2, FALSE)), VLOOKUP(Fulltable[[#This Row],[Distance]], Predict[[#All],[Distance (km)]:[Time on current form]], 2, FALSE), NA())</f>
        <v>#N/A</v>
      </c>
      <c r="J856" s="13" t="e">
        <f>IF(ISNUMBER(VLOOKUP(Fulltable[[#This Row],[Distance]], Predict[[#All],[Distance (km)]:[Time on current form]], 3, FALSE)), VLOOKUP(Fulltable[[#This Row],[Distance]], Predict[[#All],[Distance (km)]:[Time on current form]], 3, FALSE), NA())</f>
        <v>#N/A</v>
      </c>
    </row>
    <row r="857" spans="1:10" x14ac:dyDescent="0.25">
      <c r="A857" s="1">
        <v>8.5500000000000007</v>
      </c>
      <c r="B857" s="2">
        <f>Fulltable[[#This Row],[Distance]]^2</f>
        <v>73.102500000000006</v>
      </c>
      <c r="C857">
        <f>Fulltable[[#This Row],[Distance]]^3</f>
        <v>625.02637500000014</v>
      </c>
      <c r="D857">
        <f>Fulltable[[#This Row],[Distance]]^4</f>
        <v>5343.9755062500008</v>
      </c>
      <c r="E857">
        <f>Fulltable[[#This Row],[Distance]]^5</f>
        <v>45690.990578437508</v>
      </c>
      <c r="F857" s="13" t="e">
        <f>IF(ISNUMBER(VLOOKUP(Fulltable[[#This Row],[Distance]], PBmetric[[Distance (km)]:[PB (hh:mm:ss)]], 6, FALSE)), VLOOKUP(Fulltable[[#This Row],[Distance]], PBmetric[[Distance (km)]:[PB (hh:mm:ss)]], 6, FALSE), NA())</f>
        <v>#N/A</v>
      </c>
      <c r="G857" s="13">
        <f ca="1">$Q$4+$P$4*Fulltable[[#This Row],[Distance]]+$O$4*Fulltable[[#This Row],[D^2]]+$N$4*Fulltable[[#This Row],[D^3]]</f>
        <v>2.6123272829171224E-2</v>
      </c>
      <c r="H857" s="13">
        <f ca="1">Fulltable[[#This Row],[Forecast]]*(1+AVERAGE(cform[faster (-ve) /
slower (+ve)]))</f>
        <v>2.7045994396920601E-2</v>
      </c>
      <c r="I857" s="13" t="e">
        <f>IF(ISNUMBER(VLOOKUP(Fulltable[[#This Row],[Distance]], Predict[[#All],[Distance (km)]:[Time on current form]], 2, FALSE)), VLOOKUP(Fulltable[[#This Row],[Distance]], Predict[[#All],[Distance (km)]:[Time on current form]], 2, FALSE), NA())</f>
        <v>#N/A</v>
      </c>
      <c r="J857" s="13" t="e">
        <f>IF(ISNUMBER(VLOOKUP(Fulltable[[#This Row],[Distance]], Predict[[#All],[Distance (km)]:[Time on current form]], 3, FALSE)), VLOOKUP(Fulltable[[#This Row],[Distance]], Predict[[#All],[Distance (km)]:[Time on current form]], 3, FALSE), NA())</f>
        <v>#N/A</v>
      </c>
    </row>
    <row r="858" spans="1:10" x14ac:dyDescent="0.25">
      <c r="A858" s="1">
        <v>8.56</v>
      </c>
      <c r="B858" s="2">
        <f>Fulltable[[#This Row],[Distance]]^2</f>
        <v>73.273600000000002</v>
      </c>
      <c r="C858">
        <f>Fulltable[[#This Row],[Distance]]^3</f>
        <v>627.22201600000005</v>
      </c>
      <c r="D858">
        <f>Fulltable[[#This Row],[Distance]]^4</f>
        <v>5369.02045696</v>
      </c>
      <c r="E858">
        <f>Fulltable[[#This Row],[Distance]]^5</f>
        <v>45958.815111577605</v>
      </c>
      <c r="F858" s="13" t="e">
        <f>IF(ISNUMBER(VLOOKUP(Fulltable[[#This Row],[Distance]], PBmetric[[Distance (km)]:[PB (hh:mm:ss)]], 6, FALSE)), VLOOKUP(Fulltable[[#This Row],[Distance]], PBmetric[[Distance (km)]:[PB (hh:mm:ss)]], 6, FALSE), NA())</f>
        <v>#N/A</v>
      </c>
      <c r="G858" s="13">
        <f ca="1">$Q$4+$P$4*Fulltable[[#This Row],[Distance]]+$O$4*Fulltable[[#This Row],[D^2]]+$N$4*Fulltable[[#This Row],[D^3]]</f>
        <v>2.6155389719102137E-2</v>
      </c>
      <c r="H858" s="13">
        <f ca="1">Fulltable[[#This Row],[Forecast]]*(1+AVERAGE(cform[faster (-ve) /
slower (+ve)]))</f>
        <v>2.707924571388989E-2</v>
      </c>
      <c r="I858" s="13" t="e">
        <f>IF(ISNUMBER(VLOOKUP(Fulltable[[#This Row],[Distance]], Predict[[#All],[Distance (km)]:[Time on current form]], 2, FALSE)), VLOOKUP(Fulltable[[#This Row],[Distance]], Predict[[#All],[Distance (km)]:[Time on current form]], 2, FALSE), NA())</f>
        <v>#N/A</v>
      </c>
      <c r="J858" s="13" t="e">
        <f>IF(ISNUMBER(VLOOKUP(Fulltable[[#This Row],[Distance]], Predict[[#All],[Distance (km)]:[Time on current form]], 3, FALSE)), VLOOKUP(Fulltable[[#This Row],[Distance]], Predict[[#All],[Distance (km)]:[Time on current form]], 3, FALSE), NA())</f>
        <v>#N/A</v>
      </c>
    </row>
    <row r="859" spans="1:10" x14ac:dyDescent="0.25">
      <c r="A859" s="1">
        <v>8.57</v>
      </c>
      <c r="B859" s="2">
        <f>Fulltable[[#This Row],[Distance]]^2</f>
        <v>73.444900000000004</v>
      </c>
      <c r="C859">
        <f>Fulltable[[#This Row],[Distance]]^3</f>
        <v>629.42279300000007</v>
      </c>
      <c r="D859">
        <f>Fulltable[[#This Row],[Distance]]^4</f>
        <v>5394.1533360100002</v>
      </c>
      <c r="E859">
        <f>Fulltable[[#This Row],[Distance]]^5</f>
        <v>46227.894089605703</v>
      </c>
      <c r="F859" s="13" t="e">
        <f>IF(ISNUMBER(VLOOKUP(Fulltable[[#This Row],[Distance]], PBmetric[[Distance (km)]:[PB (hh:mm:ss)]], 6, FALSE)), VLOOKUP(Fulltable[[#This Row],[Distance]], PBmetric[[Distance (km)]:[PB (hh:mm:ss)]], 6, FALSE), NA())</f>
        <v>#N/A</v>
      </c>
      <c r="G859" s="13">
        <f ca="1">$Q$4+$P$4*Fulltable[[#This Row],[Distance]]+$O$4*Fulltable[[#This Row],[D^2]]+$N$4*Fulltable[[#This Row],[D^3]]</f>
        <v>2.6187510251616836E-2</v>
      </c>
      <c r="H859" s="13">
        <f ca="1">Fulltable[[#This Row],[Forecast]]*(1+AVERAGE(cform[faster (-ve) /
slower (+ve)]))</f>
        <v>2.7112500802105657E-2</v>
      </c>
      <c r="I859" s="13" t="e">
        <f>IF(ISNUMBER(VLOOKUP(Fulltable[[#This Row],[Distance]], Predict[[#All],[Distance (km)]:[Time on current form]], 2, FALSE)), VLOOKUP(Fulltable[[#This Row],[Distance]], Predict[[#All],[Distance (km)]:[Time on current form]], 2, FALSE), NA())</f>
        <v>#N/A</v>
      </c>
      <c r="J859" s="13" t="e">
        <f>IF(ISNUMBER(VLOOKUP(Fulltable[[#This Row],[Distance]], Predict[[#All],[Distance (km)]:[Time on current form]], 3, FALSE)), VLOOKUP(Fulltable[[#This Row],[Distance]], Predict[[#All],[Distance (km)]:[Time on current form]], 3, FALSE), NA())</f>
        <v>#N/A</v>
      </c>
    </row>
    <row r="860" spans="1:10" x14ac:dyDescent="0.25">
      <c r="A860" s="1">
        <v>8.58</v>
      </c>
      <c r="B860" s="2">
        <f>Fulltable[[#This Row],[Distance]]^2</f>
        <v>73.616399999999999</v>
      </c>
      <c r="C860">
        <f>Fulltable[[#This Row],[Distance]]^3</f>
        <v>631.62871199999995</v>
      </c>
      <c r="D860">
        <f>Fulltable[[#This Row],[Distance]]^4</f>
        <v>5419.3743489600001</v>
      </c>
      <c r="E860">
        <f>Fulltable[[#This Row],[Distance]]^5</f>
        <v>46498.231914076801</v>
      </c>
      <c r="F860" s="13" t="e">
        <f>IF(ISNUMBER(VLOOKUP(Fulltable[[#This Row],[Distance]], PBmetric[[Distance (km)]:[PB (hh:mm:ss)]], 6, FALSE)), VLOOKUP(Fulltable[[#This Row],[Distance]], PBmetric[[Distance (km)]:[PB (hh:mm:ss)]], 6, FALSE), NA())</f>
        <v>#N/A</v>
      </c>
      <c r="G860" s="13">
        <f ca="1">$Q$4+$P$4*Fulltable[[#This Row],[Distance]]+$O$4*Fulltable[[#This Row],[D^2]]+$N$4*Fulltable[[#This Row],[D^3]]</f>
        <v>2.6219634426679912E-2</v>
      </c>
      <c r="H860" s="13">
        <f ca="1">Fulltable[[#This Row],[Forecast]]*(1+AVERAGE(cform[faster (-ve) /
slower (+ve)]))</f>
        <v>2.7145759661531245E-2</v>
      </c>
      <c r="I860" s="13" t="e">
        <f>IF(ISNUMBER(VLOOKUP(Fulltable[[#This Row],[Distance]], Predict[[#All],[Distance (km)]:[Time on current form]], 2, FALSE)), VLOOKUP(Fulltable[[#This Row],[Distance]], Predict[[#All],[Distance (km)]:[Time on current form]], 2, FALSE), NA())</f>
        <v>#N/A</v>
      </c>
      <c r="J860" s="13" t="e">
        <f>IF(ISNUMBER(VLOOKUP(Fulltable[[#This Row],[Distance]], Predict[[#All],[Distance (km)]:[Time on current form]], 3, FALSE)), VLOOKUP(Fulltable[[#This Row],[Distance]], Predict[[#All],[Distance (km)]:[Time on current form]], 3, FALSE), NA())</f>
        <v>#N/A</v>
      </c>
    </row>
    <row r="861" spans="1:10" x14ac:dyDescent="0.25">
      <c r="A861" s="1">
        <v>8.59</v>
      </c>
      <c r="B861" s="2">
        <f>Fulltable[[#This Row],[Distance]]^2</f>
        <v>73.7881</v>
      </c>
      <c r="C861">
        <f>Fulltable[[#This Row],[Distance]]^3</f>
        <v>633.83977900000002</v>
      </c>
      <c r="D861">
        <f>Fulltable[[#This Row],[Distance]]^4</f>
        <v>5444.6837016099998</v>
      </c>
      <c r="E861">
        <f>Fulltable[[#This Row],[Distance]]^5</f>
        <v>46769.8329968299</v>
      </c>
      <c r="F861" s="13" t="e">
        <f>IF(ISNUMBER(VLOOKUP(Fulltable[[#This Row],[Distance]], PBmetric[[Distance (km)]:[PB (hh:mm:ss)]], 6, FALSE)), VLOOKUP(Fulltable[[#This Row],[Distance]], PBmetric[[Distance (km)]:[PB (hh:mm:ss)]], 6, FALSE), NA())</f>
        <v>#N/A</v>
      </c>
      <c r="G861" s="13">
        <f ca="1">$Q$4+$P$4*Fulltable[[#This Row],[Distance]]+$O$4*Fulltable[[#This Row],[D^2]]+$N$4*Fulltable[[#This Row],[D^3]]</f>
        <v>2.6251762244255968E-2</v>
      </c>
      <c r="H861" s="13">
        <f ca="1">Fulltable[[#This Row],[Forecast]]*(1+AVERAGE(cform[faster (-ve) /
slower (+ve)]))</f>
        <v>2.7179022292130001E-2</v>
      </c>
      <c r="I861" s="13" t="e">
        <f>IF(ISNUMBER(VLOOKUP(Fulltable[[#This Row],[Distance]], Predict[[#All],[Distance (km)]:[Time on current form]], 2, FALSE)), VLOOKUP(Fulltable[[#This Row],[Distance]], Predict[[#All],[Distance (km)]:[Time on current form]], 2, FALSE), NA())</f>
        <v>#N/A</v>
      </c>
      <c r="J861" s="13" t="e">
        <f>IF(ISNUMBER(VLOOKUP(Fulltable[[#This Row],[Distance]], Predict[[#All],[Distance (km)]:[Time on current form]], 3, FALSE)), VLOOKUP(Fulltable[[#This Row],[Distance]], Predict[[#All],[Distance (km)]:[Time on current form]], 3, FALSE), NA())</f>
        <v>#N/A</v>
      </c>
    </row>
    <row r="862" spans="1:10" x14ac:dyDescent="0.25">
      <c r="A862" s="1">
        <v>8.6</v>
      </c>
      <c r="B862" s="2">
        <f>Fulltable[[#This Row],[Distance]]^2</f>
        <v>73.959999999999994</v>
      </c>
      <c r="C862">
        <f>Fulltable[[#This Row],[Distance]]^3</f>
        <v>636.05599999999993</v>
      </c>
      <c r="D862">
        <f>Fulltable[[#This Row],[Distance]]^4</f>
        <v>5470.0815999999995</v>
      </c>
      <c r="E862">
        <f>Fulltable[[#This Row],[Distance]]^5</f>
        <v>47042.701759999996</v>
      </c>
      <c r="F862" s="13" t="e">
        <f>IF(ISNUMBER(VLOOKUP(Fulltable[[#This Row],[Distance]], PBmetric[[Distance (km)]:[PB (hh:mm:ss)]], 6, FALSE)), VLOOKUP(Fulltable[[#This Row],[Distance]], PBmetric[[Distance (km)]:[PB (hh:mm:ss)]], 6, FALSE), NA())</f>
        <v>#N/A</v>
      </c>
      <c r="G862" s="13">
        <f ca="1">$Q$4+$P$4*Fulltable[[#This Row],[Distance]]+$O$4*Fulltable[[#This Row],[D^2]]+$N$4*Fulltable[[#This Row],[D^3]]</f>
        <v>2.6283893704309596E-2</v>
      </c>
      <c r="H862" s="13">
        <f ca="1">Fulltable[[#This Row],[Forecast]]*(1+AVERAGE(cform[faster (-ve) /
slower (+ve)]))</f>
        <v>2.7212288693865275E-2</v>
      </c>
      <c r="I862" s="13" t="e">
        <f>IF(ISNUMBER(VLOOKUP(Fulltable[[#This Row],[Distance]], Predict[[#All],[Distance (km)]:[Time on current form]], 2, FALSE)), VLOOKUP(Fulltable[[#This Row],[Distance]], Predict[[#All],[Distance (km)]:[Time on current form]], 2, FALSE), NA())</f>
        <v>#N/A</v>
      </c>
      <c r="J862" s="13" t="e">
        <f>IF(ISNUMBER(VLOOKUP(Fulltable[[#This Row],[Distance]], Predict[[#All],[Distance (km)]:[Time on current form]], 3, FALSE)), VLOOKUP(Fulltable[[#This Row],[Distance]], Predict[[#All],[Distance (km)]:[Time on current form]], 3, FALSE), NA())</f>
        <v>#N/A</v>
      </c>
    </row>
    <row r="863" spans="1:10" x14ac:dyDescent="0.25">
      <c r="A863" s="1">
        <v>8.61</v>
      </c>
      <c r="B863" s="2">
        <f>Fulltable[[#This Row],[Distance]]^2</f>
        <v>74.132099999999994</v>
      </c>
      <c r="C863">
        <f>Fulltable[[#This Row],[Distance]]^3</f>
        <v>638.27738099999988</v>
      </c>
      <c r="D863">
        <f>Fulltable[[#This Row],[Distance]]^4</f>
        <v>5495.5682504099996</v>
      </c>
      <c r="E863">
        <f>Fulltable[[#This Row],[Distance]]^5</f>
        <v>47316.842636030095</v>
      </c>
      <c r="F863" s="13" t="e">
        <f>IF(ISNUMBER(VLOOKUP(Fulltable[[#This Row],[Distance]], PBmetric[[Distance (km)]:[PB (hh:mm:ss)]], 6, FALSE)), VLOOKUP(Fulltable[[#This Row],[Distance]], PBmetric[[Distance (km)]:[PB (hh:mm:ss)]], 6, FALSE), NA())</f>
        <v>#N/A</v>
      </c>
      <c r="G863" s="13">
        <f ca="1">$Q$4+$P$4*Fulltable[[#This Row],[Distance]]+$O$4*Fulltable[[#This Row],[D^2]]+$N$4*Fulltable[[#This Row],[D^3]]</f>
        <v>2.6316028806805395E-2</v>
      </c>
      <c r="H863" s="13">
        <f ca="1">Fulltable[[#This Row],[Forecast]]*(1+AVERAGE(cform[faster (-ve) /
slower (+ve)]))</f>
        <v>2.7245558866700405E-2</v>
      </c>
      <c r="I863" s="13" t="e">
        <f>IF(ISNUMBER(VLOOKUP(Fulltable[[#This Row],[Distance]], Predict[[#All],[Distance (km)]:[Time on current form]], 2, FALSE)), VLOOKUP(Fulltable[[#This Row],[Distance]], Predict[[#All],[Distance (km)]:[Time on current form]], 2, FALSE), NA())</f>
        <v>#N/A</v>
      </c>
      <c r="J863" s="13" t="e">
        <f>IF(ISNUMBER(VLOOKUP(Fulltable[[#This Row],[Distance]], Predict[[#All],[Distance (km)]:[Time on current form]], 3, FALSE)), VLOOKUP(Fulltable[[#This Row],[Distance]], Predict[[#All],[Distance (km)]:[Time on current form]], 3, FALSE), NA())</f>
        <v>#N/A</v>
      </c>
    </row>
    <row r="864" spans="1:10" x14ac:dyDescent="0.25">
      <c r="A864" s="1">
        <v>8.6199999999999992</v>
      </c>
      <c r="B864" s="2">
        <f>Fulltable[[#This Row],[Distance]]^2</f>
        <v>74.304399999999987</v>
      </c>
      <c r="C864">
        <f>Fulltable[[#This Row],[Distance]]^3</f>
        <v>640.50392799999986</v>
      </c>
      <c r="D864">
        <f>Fulltable[[#This Row],[Distance]]^4</f>
        <v>5521.1438593599978</v>
      </c>
      <c r="E864">
        <f>Fulltable[[#This Row],[Distance]]^5</f>
        <v>47592.260067683179</v>
      </c>
      <c r="F864" s="13" t="e">
        <f>IF(ISNUMBER(VLOOKUP(Fulltable[[#This Row],[Distance]], PBmetric[[Distance (km)]:[PB (hh:mm:ss)]], 6, FALSE)), VLOOKUP(Fulltable[[#This Row],[Distance]], PBmetric[[Distance (km)]:[PB (hh:mm:ss)]], 6, FALSE), NA())</f>
        <v>#N/A</v>
      </c>
      <c r="G864" s="13">
        <f ca="1">$Q$4+$P$4*Fulltable[[#This Row],[Distance]]+$O$4*Fulltable[[#This Row],[D^2]]+$N$4*Fulltable[[#This Row],[D^3]]</f>
        <v>2.6348167551707963E-2</v>
      </c>
      <c r="H864" s="13">
        <f ca="1">Fulltable[[#This Row],[Forecast]]*(1+AVERAGE(cform[faster (-ve) /
slower (+ve)]))</f>
        <v>2.7278832810598747E-2</v>
      </c>
      <c r="I864" s="13" t="e">
        <f>IF(ISNUMBER(VLOOKUP(Fulltable[[#This Row],[Distance]], Predict[[#All],[Distance (km)]:[Time on current form]], 2, FALSE)), VLOOKUP(Fulltable[[#This Row],[Distance]], Predict[[#All],[Distance (km)]:[Time on current form]], 2, FALSE), NA())</f>
        <v>#N/A</v>
      </c>
      <c r="J864" s="13" t="e">
        <f>IF(ISNUMBER(VLOOKUP(Fulltable[[#This Row],[Distance]], Predict[[#All],[Distance (km)]:[Time on current form]], 3, FALSE)), VLOOKUP(Fulltable[[#This Row],[Distance]], Predict[[#All],[Distance (km)]:[Time on current form]], 3, FALSE), NA())</f>
        <v>#N/A</v>
      </c>
    </row>
    <row r="865" spans="1:10" x14ac:dyDescent="0.25">
      <c r="A865" s="1">
        <v>8.6300000000000008</v>
      </c>
      <c r="B865" s="2">
        <f>Fulltable[[#This Row],[Distance]]^2</f>
        <v>74.476900000000015</v>
      </c>
      <c r="C865">
        <f>Fulltable[[#This Row],[Distance]]^3</f>
        <v>642.7356470000002</v>
      </c>
      <c r="D865">
        <f>Fulltable[[#This Row],[Distance]]^4</f>
        <v>5546.8086336100023</v>
      </c>
      <c r="E865">
        <f>Fulltable[[#This Row],[Distance]]^5</f>
        <v>47868.958508054326</v>
      </c>
      <c r="F865" s="13" t="e">
        <f>IF(ISNUMBER(VLOOKUP(Fulltable[[#This Row],[Distance]], PBmetric[[Distance (km)]:[PB (hh:mm:ss)]], 6, FALSE)), VLOOKUP(Fulltable[[#This Row],[Distance]], PBmetric[[Distance (km)]:[PB (hh:mm:ss)]], 6, FALSE), NA())</f>
        <v>#N/A</v>
      </c>
      <c r="G865" s="13">
        <f ca="1">$Q$4+$P$4*Fulltable[[#This Row],[Distance]]+$O$4*Fulltable[[#This Row],[D^2]]+$N$4*Fulltable[[#This Row],[D^3]]</f>
        <v>2.6380309938981897E-2</v>
      </c>
      <c r="H865" s="13">
        <f ca="1">Fulltable[[#This Row],[Forecast]]*(1+AVERAGE(cform[faster (-ve) /
slower (+ve)]))</f>
        <v>2.7312110525523646E-2</v>
      </c>
      <c r="I865" s="13" t="e">
        <f>IF(ISNUMBER(VLOOKUP(Fulltable[[#This Row],[Distance]], Predict[[#All],[Distance (km)]:[Time on current form]], 2, FALSE)), VLOOKUP(Fulltable[[#This Row],[Distance]], Predict[[#All],[Distance (km)]:[Time on current form]], 2, FALSE), NA())</f>
        <v>#N/A</v>
      </c>
      <c r="J865" s="13" t="e">
        <f>IF(ISNUMBER(VLOOKUP(Fulltable[[#This Row],[Distance]], Predict[[#All],[Distance (km)]:[Time on current form]], 3, FALSE)), VLOOKUP(Fulltable[[#This Row],[Distance]], Predict[[#All],[Distance (km)]:[Time on current form]], 3, FALSE), NA())</f>
        <v>#N/A</v>
      </c>
    </row>
    <row r="866" spans="1:10" x14ac:dyDescent="0.25">
      <c r="A866" s="1">
        <v>8.64</v>
      </c>
      <c r="B866" s="2">
        <f>Fulltable[[#This Row],[Distance]]^2</f>
        <v>74.649600000000007</v>
      </c>
      <c r="C866">
        <f>Fulltable[[#This Row],[Distance]]^3</f>
        <v>644.97254400000008</v>
      </c>
      <c r="D866">
        <f>Fulltable[[#This Row],[Distance]]^4</f>
        <v>5572.5627801600012</v>
      </c>
      <c r="E866">
        <f>Fulltable[[#This Row],[Distance]]^5</f>
        <v>48146.942420582411</v>
      </c>
      <c r="F866" s="13" t="e">
        <f>IF(ISNUMBER(VLOOKUP(Fulltable[[#This Row],[Distance]], PBmetric[[Distance (km)]:[PB (hh:mm:ss)]], 6, FALSE)), VLOOKUP(Fulltable[[#This Row],[Distance]], PBmetric[[Distance (km)]:[PB (hh:mm:ss)]], 6, FALSE), NA())</f>
        <v>#N/A</v>
      </c>
      <c r="G866" s="13">
        <f ca="1">$Q$4+$P$4*Fulltable[[#This Row],[Distance]]+$O$4*Fulltable[[#This Row],[D^2]]+$N$4*Fulltable[[#This Row],[D^3]]</f>
        <v>2.6412455968591788E-2</v>
      </c>
      <c r="H866" s="13">
        <f ca="1">Fulltable[[#This Row],[Forecast]]*(1+AVERAGE(cform[faster (-ve) /
slower (+ve)]))</f>
        <v>2.734539201143844E-2</v>
      </c>
      <c r="I866" s="13" t="e">
        <f>IF(ISNUMBER(VLOOKUP(Fulltable[[#This Row],[Distance]], Predict[[#All],[Distance (km)]:[Time on current form]], 2, FALSE)), VLOOKUP(Fulltable[[#This Row],[Distance]], Predict[[#All],[Distance (km)]:[Time on current form]], 2, FALSE), NA())</f>
        <v>#N/A</v>
      </c>
      <c r="J866" s="13" t="e">
        <f>IF(ISNUMBER(VLOOKUP(Fulltable[[#This Row],[Distance]], Predict[[#All],[Distance (km)]:[Time on current form]], 3, FALSE)), VLOOKUP(Fulltable[[#This Row],[Distance]], Predict[[#All],[Distance (km)]:[Time on current form]], 3, FALSE), NA())</f>
        <v>#N/A</v>
      </c>
    </row>
    <row r="867" spans="1:10" x14ac:dyDescent="0.25">
      <c r="A867" s="1">
        <v>8.65</v>
      </c>
      <c r="B867" s="2">
        <f>Fulltable[[#This Row],[Distance]]^2</f>
        <v>74.822500000000005</v>
      </c>
      <c r="C867">
        <f>Fulltable[[#This Row],[Distance]]^3</f>
        <v>647.21462500000007</v>
      </c>
      <c r="D867">
        <f>Fulltable[[#This Row],[Distance]]^4</f>
        <v>5598.4065062500003</v>
      </c>
      <c r="E867">
        <f>Fulltable[[#This Row],[Distance]]^5</f>
        <v>48426.216279062508</v>
      </c>
      <c r="F867" s="13" t="e">
        <f>IF(ISNUMBER(VLOOKUP(Fulltable[[#This Row],[Distance]], PBmetric[[Distance (km)]:[PB (hh:mm:ss)]], 6, FALSE)), VLOOKUP(Fulltable[[#This Row],[Distance]], PBmetric[[Distance (km)]:[PB (hh:mm:ss)]], 6, FALSE), NA())</f>
        <v>#N/A</v>
      </c>
      <c r="G867" s="13">
        <f ca="1">$Q$4+$P$4*Fulltable[[#This Row],[Distance]]+$O$4*Fulltable[[#This Row],[D^2]]+$N$4*Fulltable[[#This Row],[D^3]]</f>
        <v>2.6444605640502238E-2</v>
      </c>
      <c r="H867" s="13">
        <f ca="1">Fulltable[[#This Row],[Forecast]]*(1+AVERAGE(cform[faster (-ve) /
slower (+ve)]))</f>
        <v>2.7378677268306478E-2</v>
      </c>
      <c r="I867" s="13" t="e">
        <f>IF(ISNUMBER(VLOOKUP(Fulltable[[#This Row],[Distance]], Predict[[#All],[Distance (km)]:[Time on current form]], 2, FALSE)), VLOOKUP(Fulltable[[#This Row],[Distance]], Predict[[#All],[Distance (km)]:[Time on current form]], 2, FALSE), NA())</f>
        <v>#N/A</v>
      </c>
      <c r="J867" s="13" t="e">
        <f>IF(ISNUMBER(VLOOKUP(Fulltable[[#This Row],[Distance]], Predict[[#All],[Distance (km)]:[Time on current form]], 3, FALSE)), VLOOKUP(Fulltable[[#This Row],[Distance]], Predict[[#All],[Distance (km)]:[Time on current form]], 3, FALSE), NA())</f>
        <v>#N/A</v>
      </c>
    </row>
    <row r="868" spans="1:10" x14ac:dyDescent="0.25">
      <c r="A868" s="1">
        <v>8.66</v>
      </c>
      <c r="B868" s="2">
        <f>Fulltable[[#This Row],[Distance]]^2</f>
        <v>74.995599999999996</v>
      </c>
      <c r="C868">
        <f>Fulltable[[#This Row],[Distance]]^3</f>
        <v>649.46189600000002</v>
      </c>
      <c r="D868">
        <f>Fulltable[[#This Row],[Distance]]^4</f>
        <v>5624.3400193599991</v>
      </c>
      <c r="E868">
        <f>Fulltable[[#This Row],[Distance]]^5</f>
        <v>48706.784567657596</v>
      </c>
      <c r="F868" s="13" t="e">
        <f>IF(ISNUMBER(VLOOKUP(Fulltable[[#This Row],[Distance]], PBmetric[[Distance (km)]:[PB (hh:mm:ss)]], 6, FALSE)), VLOOKUP(Fulltable[[#This Row],[Distance]], PBmetric[[Distance (km)]:[PB (hh:mm:ss)]], 6, FALSE), NA())</f>
        <v>#N/A</v>
      </c>
      <c r="G868" s="13">
        <f ca="1">$Q$4+$P$4*Fulltable[[#This Row],[Distance]]+$O$4*Fulltable[[#This Row],[D^2]]+$N$4*Fulltable[[#This Row],[D^3]]</f>
        <v>2.6476758954677843E-2</v>
      </c>
      <c r="H868" s="13">
        <f ca="1">Fulltable[[#This Row],[Forecast]]*(1+AVERAGE(cform[faster (-ve) /
slower (+ve)]))</f>
        <v>2.7411966296091113E-2</v>
      </c>
      <c r="I868" s="13" t="e">
        <f>IF(ISNUMBER(VLOOKUP(Fulltable[[#This Row],[Distance]], Predict[[#All],[Distance (km)]:[Time on current form]], 2, FALSE)), VLOOKUP(Fulltable[[#This Row],[Distance]], Predict[[#All],[Distance (km)]:[Time on current form]], 2, FALSE), NA())</f>
        <v>#N/A</v>
      </c>
      <c r="J868" s="13" t="e">
        <f>IF(ISNUMBER(VLOOKUP(Fulltable[[#This Row],[Distance]], Predict[[#All],[Distance (km)]:[Time on current form]], 3, FALSE)), VLOOKUP(Fulltable[[#This Row],[Distance]], Predict[[#All],[Distance (km)]:[Time on current form]], 3, FALSE), NA())</f>
        <v>#N/A</v>
      </c>
    </row>
    <row r="869" spans="1:10" x14ac:dyDescent="0.25">
      <c r="A869" s="1">
        <v>8.67</v>
      </c>
      <c r="B869" s="2">
        <f>Fulltable[[#This Row],[Distance]]^2</f>
        <v>75.168899999999994</v>
      </c>
      <c r="C869">
        <f>Fulltable[[#This Row],[Distance]]^3</f>
        <v>651.71436299999993</v>
      </c>
      <c r="D869">
        <f>Fulltable[[#This Row],[Distance]]^4</f>
        <v>5650.3635272099991</v>
      </c>
      <c r="E869">
        <f>Fulltable[[#This Row],[Distance]]^5</f>
        <v>48988.651780910695</v>
      </c>
      <c r="F869" s="13" t="e">
        <f>IF(ISNUMBER(VLOOKUP(Fulltable[[#This Row],[Distance]], PBmetric[[Distance (km)]:[PB (hh:mm:ss)]], 6, FALSE)), VLOOKUP(Fulltable[[#This Row],[Distance]], PBmetric[[Distance (km)]:[PB (hh:mm:ss)]], 6, FALSE), NA())</f>
        <v>#N/A</v>
      </c>
      <c r="G869" s="13">
        <f ca="1">$Q$4+$P$4*Fulltable[[#This Row],[Distance]]+$O$4*Fulltable[[#This Row],[D^2]]+$N$4*Fulltable[[#This Row],[D^3]]</f>
        <v>2.6508915911083199E-2</v>
      </c>
      <c r="H869" s="13">
        <f ca="1">Fulltable[[#This Row],[Forecast]]*(1+AVERAGE(cform[faster (-ve) /
slower (+ve)]))</f>
        <v>2.7445259094755686E-2</v>
      </c>
      <c r="I869" s="13" t="e">
        <f>IF(ISNUMBER(VLOOKUP(Fulltable[[#This Row],[Distance]], Predict[[#All],[Distance (km)]:[Time on current form]], 2, FALSE)), VLOOKUP(Fulltable[[#This Row],[Distance]], Predict[[#All],[Distance (km)]:[Time on current form]], 2, FALSE), NA())</f>
        <v>#N/A</v>
      </c>
      <c r="J869" s="13" t="e">
        <f>IF(ISNUMBER(VLOOKUP(Fulltable[[#This Row],[Distance]], Predict[[#All],[Distance (km)]:[Time on current form]], 3, FALSE)), VLOOKUP(Fulltable[[#This Row],[Distance]], Predict[[#All],[Distance (km)]:[Time on current form]], 3, FALSE), NA())</f>
        <v>#N/A</v>
      </c>
    </row>
    <row r="870" spans="1:10" x14ac:dyDescent="0.25">
      <c r="A870" s="1">
        <v>8.68</v>
      </c>
      <c r="B870" s="2">
        <f>Fulltable[[#This Row],[Distance]]^2</f>
        <v>75.342399999999998</v>
      </c>
      <c r="C870">
        <f>Fulltable[[#This Row],[Distance]]^3</f>
        <v>653.97203200000001</v>
      </c>
      <c r="D870">
        <f>Fulltable[[#This Row],[Distance]]^4</f>
        <v>5676.4772377599993</v>
      </c>
      <c r="E870">
        <f>Fulltable[[#This Row],[Distance]]^5</f>
        <v>49271.822423756792</v>
      </c>
      <c r="F870" s="13" t="e">
        <f>IF(ISNUMBER(VLOOKUP(Fulltable[[#This Row],[Distance]], PBmetric[[Distance (km)]:[PB (hh:mm:ss)]], 6, FALSE)), VLOOKUP(Fulltable[[#This Row],[Distance]], PBmetric[[Distance (km)]:[PB (hh:mm:ss)]], 6, FALSE), NA())</f>
        <v>#N/A</v>
      </c>
      <c r="G870" s="13">
        <f ca="1">$Q$4+$P$4*Fulltable[[#This Row],[Distance]]+$O$4*Fulltable[[#This Row],[D^2]]+$N$4*Fulltable[[#This Row],[D^3]]</f>
        <v>2.65410765096829E-2</v>
      </c>
      <c r="H870" s="13">
        <f ca="1">Fulltable[[#This Row],[Forecast]]*(1+AVERAGE(cform[faster (-ve) /
slower (+ve)]))</f>
        <v>2.7478555664263538E-2</v>
      </c>
      <c r="I870" s="13" t="e">
        <f>IF(ISNUMBER(VLOOKUP(Fulltable[[#This Row],[Distance]], Predict[[#All],[Distance (km)]:[Time on current form]], 2, FALSE)), VLOOKUP(Fulltable[[#This Row],[Distance]], Predict[[#All],[Distance (km)]:[Time on current form]], 2, FALSE), NA())</f>
        <v>#N/A</v>
      </c>
      <c r="J870" s="13" t="e">
        <f>IF(ISNUMBER(VLOOKUP(Fulltable[[#This Row],[Distance]], Predict[[#All],[Distance (km)]:[Time on current form]], 3, FALSE)), VLOOKUP(Fulltable[[#This Row],[Distance]], Predict[[#All],[Distance (km)]:[Time on current form]], 3, FALSE), NA())</f>
        <v>#N/A</v>
      </c>
    </row>
    <row r="871" spans="1:10" x14ac:dyDescent="0.25">
      <c r="A871" s="1">
        <v>8.69</v>
      </c>
      <c r="B871" s="2">
        <f>Fulltable[[#This Row],[Distance]]^2</f>
        <v>75.516099999999994</v>
      </c>
      <c r="C871">
        <f>Fulltable[[#This Row],[Distance]]^3</f>
        <v>656.2349089999999</v>
      </c>
      <c r="D871">
        <f>Fulltable[[#This Row],[Distance]]^4</f>
        <v>5702.6813592099988</v>
      </c>
      <c r="E871">
        <f>Fulltable[[#This Row],[Distance]]^5</f>
        <v>49556.301011534888</v>
      </c>
      <c r="F871" s="13" t="e">
        <f>IF(ISNUMBER(VLOOKUP(Fulltable[[#This Row],[Distance]], PBmetric[[Distance (km)]:[PB (hh:mm:ss)]], 6, FALSE)), VLOOKUP(Fulltable[[#This Row],[Distance]], PBmetric[[Distance (km)]:[PB (hh:mm:ss)]], 6, FALSE), NA())</f>
        <v>#N/A</v>
      </c>
      <c r="G871" s="13">
        <f ca="1">$Q$4+$P$4*Fulltable[[#This Row],[Distance]]+$O$4*Fulltable[[#This Row],[D^2]]+$N$4*Fulltable[[#This Row],[D^3]]</f>
        <v>2.6573240750441544E-2</v>
      </c>
      <c r="H871" s="13">
        <f ca="1">Fulltable[[#This Row],[Forecast]]*(1+AVERAGE(cform[faster (-ve) /
slower (+ve)]))</f>
        <v>2.751185600457802E-2</v>
      </c>
      <c r="I871" s="13" t="e">
        <f>IF(ISNUMBER(VLOOKUP(Fulltable[[#This Row],[Distance]], Predict[[#All],[Distance (km)]:[Time on current form]], 2, FALSE)), VLOOKUP(Fulltable[[#This Row],[Distance]], Predict[[#All],[Distance (km)]:[Time on current form]], 2, FALSE), NA())</f>
        <v>#N/A</v>
      </c>
      <c r="J871" s="13" t="e">
        <f>IF(ISNUMBER(VLOOKUP(Fulltable[[#This Row],[Distance]], Predict[[#All],[Distance (km)]:[Time on current form]], 3, FALSE)), VLOOKUP(Fulltable[[#This Row],[Distance]], Predict[[#All],[Distance (km)]:[Time on current form]], 3, FALSE), NA())</f>
        <v>#N/A</v>
      </c>
    </row>
    <row r="872" spans="1:10" x14ac:dyDescent="0.25">
      <c r="A872" s="1">
        <v>8.6999999999999993</v>
      </c>
      <c r="B872" s="2">
        <f>Fulltable[[#This Row],[Distance]]^2</f>
        <v>75.689999999999984</v>
      </c>
      <c r="C872">
        <f>Fulltable[[#This Row],[Distance]]^3</f>
        <v>658.50299999999982</v>
      </c>
      <c r="D872">
        <f>Fulltable[[#This Row],[Distance]]^4</f>
        <v>5728.9760999999971</v>
      </c>
      <c r="E872">
        <f>Fulltable[[#This Row],[Distance]]^5</f>
        <v>49842.09206999997</v>
      </c>
      <c r="F872" s="13" t="e">
        <f>IF(ISNUMBER(VLOOKUP(Fulltable[[#This Row],[Distance]], PBmetric[[Distance (km)]:[PB (hh:mm:ss)]], 6, FALSE)), VLOOKUP(Fulltable[[#This Row],[Distance]], PBmetric[[Distance (km)]:[PB (hh:mm:ss)]], 6, FALSE), NA())</f>
        <v>#N/A</v>
      </c>
      <c r="G872" s="13">
        <f ca="1">$Q$4+$P$4*Fulltable[[#This Row],[Distance]]+$O$4*Fulltable[[#This Row],[D^2]]+$N$4*Fulltable[[#This Row],[D^3]]</f>
        <v>2.6605408633323731E-2</v>
      </c>
      <c r="H872" s="13">
        <f ca="1">Fulltable[[#This Row],[Forecast]]*(1+AVERAGE(cform[faster (-ve) /
slower (+ve)]))</f>
        <v>2.7545160115662482E-2</v>
      </c>
      <c r="I872" s="13" t="e">
        <f>IF(ISNUMBER(VLOOKUP(Fulltable[[#This Row],[Distance]], Predict[[#All],[Distance (km)]:[Time on current form]], 2, FALSE)), VLOOKUP(Fulltable[[#This Row],[Distance]], Predict[[#All],[Distance (km)]:[Time on current form]], 2, FALSE), NA())</f>
        <v>#N/A</v>
      </c>
      <c r="J872" s="13" t="e">
        <f>IF(ISNUMBER(VLOOKUP(Fulltable[[#This Row],[Distance]], Predict[[#All],[Distance (km)]:[Time on current form]], 3, FALSE)), VLOOKUP(Fulltable[[#This Row],[Distance]], Predict[[#All],[Distance (km)]:[Time on current form]], 3, FALSE), NA())</f>
        <v>#N/A</v>
      </c>
    </row>
    <row r="873" spans="1:10" x14ac:dyDescent="0.25">
      <c r="A873" s="1">
        <v>8.7100000000000009</v>
      </c>
      <c r="B873" s="2">
        <f>Fulltable[[#This Row],[Distance]]^2</f>
        <v>75.864100000000022</v>
      </c>
      <c r="C873">
        <f>Fulltable[[#This Row],[Distance]]^3</f>
        <v>660.77631100000031</v>
      </c>
      <c r="D873">
        <f>Fulltable[[#This Row],[Distance]]^4</f>
        <v>5755.3616688100037</v>
      </c>
      <c r="E873">
        <f>Fulltable[[#This Row],[Distance]]^5</f>
        <v>50129.200135335137</v>
      </c>
      <c r="F873" s="13" t="e">
        <f>IF(ISNUMBER(VLOOKUP(Fulltable[[#This Row],[Distance]], PBmetric[[Distance (km)]:[PB (hh:mm:ss)]], 6, FALSE)), VLOOKUP(Fulltable[[#This Row],[Distance]], PBmetric[[Distance (km)]:[PB (hh:mm:ss)]], 6, FALSE), NA())</f>
        <v>#N/A</v>
      </c>
      <c r="G873" s="13">
        <f ca="1">$Q$4+$P$4*Fulltable[[#This Row],[Distance]]+$O$4*Fulltable[[#This Row],[D^2]]+$N$4*Fulltable[[#This Row],[D^3]]</f>
        <v>2.6637580158294059E-2</v>
      </c>
      <c r="H873" s="13">
        <f ca="1">Fulltable[[#This Row],[Forecast]]*(1+AVERAGE(cform[faster (-ve) /
slower (+ve)]))</f>
        <v>2.7578467997480271E-2</v>
      </c>
      <c r="I873" s="13" t="e">
        <f>IF(ISNUMBER(VLOOKUP(Fulltable[[#This Row],[Distance]], Predict[[#All],[Distance (km)]:[Time on current form]], 2, FALSE)), VLOOKUP(Fulltable[[#This Row],[Distance]], Predict[[#All],[Distance (km)]:[Time on current form]], 2, FALSE), NA())</f>
        <v>#N/A</v>
      </c>
      <c r="J873" s="13" t="e">
        <f>IF(ISNUMBER(VLOOKUP(Fulltable[[#This Row],[Distance]], Predict[[#All],[Distance (km)]:[Time on current form]], 3, FALSE)), VLOOKUP(Fulltable[[#This Row],[Distance]], Predict[[#All],[Distance (km)]:[Time on current form]], 3, FALSE), NA())</f>
        <v>#N/A</v>
      </c>
    </row>
    <row r="874" spans="1:10" x14ac:dyDescent="0.25">
      <c r="A874" s="1">
        <v>8.7200000000000006</v>
      </c>
      <c r="B874" s="2">
        <f>Fulltable[[#This Row],[Distance]]^2</f>
        <v>76.03840000000001</v>
      </c>
      <c r="C874">
        <f>Fulltable[[#This Row],[Distance]]^3</f>
        <v>663.05484800000011</v>
      </c>
      <c r="D874">
        <f>Fulltable[[#This Row],[Distance]]^4</f>
        <v>5781.8382745600011</v>
      </c>
      <c r="E874">
        <f>Fulltable[[#This Row],[Distance]]^5</f>
        <v>50417.629754163216</v>
      </c>
      <c r="F874" s="13" t="e">
        <f>IF(ISNUMBER(VLOOKUP(Fulltable[[#This Row],[Distance]], PBmetric[[Distance (km)]:[PB (hh:mm:ss)]], 6, FALSE)), VLOOKUP(Fulltable[[#This Row],[Distance]], PBmetric[[Distance (km)]:[PB (hh:mm:ss)]], 6, FALSE), NA())</f>
        <v>#N/A</v>
      </c>
      <c r="G874" s="13">
        <f ca="1">$Q$4+$P$4*Fulltable[[#This Row],[Distance]]+$O$4*Fulltable[[#This Row],[D^2]]+$N$4*Fulltable[[#This Row],[D^3]]</f>
        <v>2.6669755325317117E-2</v>
      </c>
      <c r="H874" s="13">
        <f ca="1">Fulltable[[#This Row],[Forecast]]*(1+AVERAGE(cform[faster (-ve) /
slower (+ve)]))</f>
        <v>2.7611779649994724E-2</v>
      </c>
      <c r="I874" s="13" t="e">
        <f>IF(ISNUMBER(VLOOKUP(Fulltable[[#This Row],[Distance]], Predict[[#All],[Distance (km)]:[Time on current form]], 2, FALSE)), VLOOKUP(Fulltable[[#This Row],[Distance]], Predict[[#All],[Distance (km)]:[Time on current form]], 2, FALSE), NA())</f>
        <v>#N/A</v>
      </c>
      <c r="J874" s="13" t="e">
        <f>IF(ISNUMBER(VLOOKUP(Fulltable[[#This Row],[Distance]], Predict[[#All],[Distance (km)]:[Time on current form]], 3, FALSE)), VLOOKUP(Fulltable[[#This Row],[Distance]], Predict[[#All],[Distance (km)]:[Time on current form]], 3, FALSE), NA())</f>
        <v>#N/A</v>
      </c>
    </row>
    <row r="875" spans="1:10" x14ac:dyDescent="0.25">
      <c r="A875" s="1">
        <v>8.73</v>
      </c>
      <c r="B875" s="2">
        <f>Fulltable[[#This Row],[Distance]]^2</f>
        <v>76.212900000000005</v>
      </c>
      <c r="C875">
        <f>Fulltable[[#This Row],[Distance]]^3</f>
        <v>665.33861700000011</v>
      </c>
      <c r="D875">
        <f>Fulltable[[#This Row],[Distance]]^4</f>
        <v>5808.406126410001</v>
      </c>
      <c r="E875">
        <f>Fulltable[[#This Row],[Distance]]^5</f>
        <v>50707.385483559308</v>
      </c>
      <c r="F875" s="13" t="e">
        <f>IF(ISNUMBER(VLOOKUP(Fulltable[[#This Row],[Distance]], PBmetric[[Distance (km)]:[PB (hh:mm:ss)]], 6, FALSE)), VLOOKUP(Fulltable[[#This Row],[Distance]], PBmetric[[Distance (km)]:[PB (hh:mm:ss)]], 6, FALSE), NA())</f>
        <v>#N/A</v>
      </c>
      <c r="G875" s="13">
        <f ca="1">$Q$4+$P$4*Fulltable[[#This Row],[Distance]]+$O$4*Fulltable[[#This Row],[D^2]]+$N$4*Fulltable[[#This Row],[D^3]]</f>
        <v>2.6701934134357504E-2</v>
      </c>
      <c r="H875" s="13">
        <f ca="1">Fulltable[[#This Row],[Forecast]]*(1+AVERAGE(cform[faster (-ve) /
slower (+ve)]))</f>
        <v>2.7645095073169191E-2</v>
      </c>
      <c r="I875" s="13" t="e">
        <f>IF(ISNUMBER(VLOOKUP(Fulltable[[#This Row],[Distance]], Predict[[#All],[Distance (km)]:[Time on current form]], 2, FALSE)), VLOOKUP(Fulltable[[#This Row],[Distance]], Predict[[#All],[Distance (km)]:[Time on current form]], 2, FALSE), NA())</f>
        <v>#N/A</v>
      </c>
      <c r="J875" s="13" t="e">
        <f>IF(ISNUMBER(VLOOKUP(Fulltable[[#This Row],[Distance]], Predict[[#All],[Distance (km)]:[Time on current form]], 3, FALSE)), VLOOKUP(Fulltable[[#This Row],[Distance]], Predict[[#All],[Distance (km)]:[Time on current form]], 3, FALSE), NA())</f>
        <v>#N/A</v>
      </c>
    </row>
    <row r="876" spans="1:10" x14ac:dyDescent="0.25">
      <c r="A876" s="1">
        <v>8.74</v>
      </c>
      <c r="B876" s="2">
        <f>Fulltable[[#This Row],[Distance]]^2</f>
        <v>76.387600000000006</v>
      </c>
      <c r="C876">
        <f>Fulltable[[#This Row],[Distance]]^3</f>
        <v>667.62762400000008</v>
      </c>
      <c r="D876">
        <f>Fulltable[[#This Row],[Distance]]^4</f>
        <v>5835.0654337600008</v>
      </c>
      <c r="E876">
        <f>Fulltable[[#This Row],[Distance]]^5</f>
        <v>50998.471891062407</v>
      </c>
      <c r="F876" s="13" t="e">
        <f>IF(ISNUMBER(VLOOKUP(Fulltable[[#This Row],[Distance]], PBmetric[[Distance (km)]:[PB (hh:mm:ss)]], 6, FALSE)), VLOOKUP(Fulltable[[#This Row],[Distance]], PBmetric[[Distance (km)]:[PB (hh:mm:ss)]], 6, FALSE), NA())</f>
        <v>#N/A</v>
      </c>
      <c r="G876" s="13">
        <f ca="1">$Q$4+$P$4*Fulltable[[#This Row],[Distance]]+$O$4*Fulltable[[#This Row],[D^2]]+$N$4*Fulltable[[#This Row],[D^3]]</f>
        <v>2.673411658537982E-2</v>
      </c>
      <c r="H876" s="13">
        <f ca="1">Fulltable[[#This Row],[Forecast]]*(1+AVERAGE(cform[faster (-ve) /
slower (+ve)]))</f>
        <v>2.767841426696702E-2</v>
      </c>
      <c r="I876" s="13" t="e">
        <f>IF(ISNUMBER(VLOOKUP(Fulltable[[#This Row],[Distance]], Predict[[#All],[Distance (km)]:[Time on current form]], 2, FALSE)), VLOOKUP(Fulltable[[#This Row],[Distance]], Predict[[#All],[Distance (km)]:[Time on current form]], 2, FALSE), NA())</f>
        <v>#N/A</v>
      </c>
      <c r="J876" s="13" t="e">
        <f>IF(ISNUMBER(VLOOKUP(Fulltable[[#This Row],[Distance]], Predict[[#All],[Distance (km)]:[Time on current form]], 3, FALSE)), VLOOKUP(Fulltable[[#This Row],[Distance]], Predict[[#All],[Distance (km)]:[Time on current form]], 3, FALSE), NA())</f>
        <v>#N/A</v>
      </c>
    </row>
    <row r="877" spans="1:10" x14ac:dyDescent="0.25">
      <c r="A877" s="1">
        <v>8.75</v>
      </c>
      <c r="B877" s="2">
        <f>Fulltable[[#This Row],[Distance]]^2</f>
        <v>76.5625</v>
      </c>
      <c r="C877">
        <f>Fulltable[[#This Row],[Distance]]^3</f>
        <v>669.921875</v>
      </c>
      <c r="D877">
        <f>Fulltable[[#This Row],[Distance]]^4</f>
        <v>5861.81640625</v>
      </c>
      <c r="E877">
        <f>Fulltable[[#This Row],[Distance]]^5</f>
        <v>51290.8935546875</v>
      </c>
      <c r="F877" s="13" t="e">
        <f>IF(ISNUMBER(VLOOKUP(Fulltable[[#This Row],[Distance]], PBmetric[[Distance (km)]:[PB (hh:mm:ss)]], 6, FALSE)), VLOOKUP(Fulltable[[#This Row],[Distance]], PBmetric[[Distance (km)]:[PB (hh:mm:ss)]], 6, FALSE), NA())</f>
        <v>#N/A</v>
      </c>
      <c r="G877" s="13">
        <f ca="1">$Q$4+$P$4*Fulltable[[#This Row],[Distance]]+$O$4*Fulltable[[#This Row],[D^2]]+$N$4*Fulltable[[#This Row],[D^3]]</f>
        <v>2.6766302678348657E-2</v>
      </c>
      <c r="H877" s="13">
        <f ca="1">Fulltable[[#This Row],[Forecast]]*(1+AVERAGE(cform[faster (-ve) /
slower (+ve)]))</f>
        <v>2.7711737231351556E-2</v>
      </c>
      <c r="I877" s="13" t="e">
        <f>IF(ISNUMBER(VLOOKUP(Fulltable[[#This Row],[Distance]], Predict[[#All],[Distance (km)]:[Time on current form]], 2, FALSE)), VLOOKUP(Fulltable[[#This Row],[Distance]], Predict[[#All],[Distance (km)]:[Time on current form]], 2, FALSE), NA())</f>
        <v>#N/A</v>
      </c>
      <c r="J877" s="13" t="e">
        <f>IF(ISNUMBER(VLOOKUP(Fulltable[[#This Row],[Distance]], Predict[[#All],[Distance (km)]:[Time on current form]], 3, FALSE)), VLOOKUP(Fulltable[[#This Row],[Distance]], Predict[[#All],[Distance (km)]:[Time on current form]], 3, FALSE), NA())</f>
        <v>#N/A</v>
      </c>
    </row>
    <row r="878" spans="1:10" x14ac:dyDescent="0.25">
      <c r="A878" s="1">
        <v>8.76</v>
      </c>
      <c r="B878" s="2">
        <f>Fulltable[[#This Row],[Distance]]^2</f>
        <v>76.7376</v>
      </c>
      <c r="C878">
        <f>Fulltable[[#This Row],[Distance]]^3</f>
        <v>672.22137599999996</v>
      </c>
      <c r="D878">
        <f>Fulltable[[#This Row],[Distance]]^4</f>
        <v>5888.65925376</v>
      </c>
      <c r="E878">
        <f>Fulltable[[#This Row],[Distance]]^5</f>
        <v>51584.6550629376</v>
      </c>
      <c r="F878" s="13" t="e">
        <f>IF(ISNUMBER(VLOOKUP(Fulltable[[#This Row],[Distance]], PBmetric[[Distance (km)]:[PB (hh:mm:ss)]], 6, FALSE)), VLOOKUP(Fulltable[[#This Row],[Distance]], PBmetric[[Distance (km)]:[PB (hh:mm:ss)]], 6, FALSE), NA())</f>
        <v>#N/A</v>
      </c>
      <c r="G878" s="13">
        <f ca="1">$Q$4+$P$4*Fulltable[[#This Row],[Distance]]+$O$4*Fulltable[[#This Row],[D^2]]+$N$4*Fulltable[[#This Row],[D^3]]</f>
        <v>2.6798492413228618E-2</v>
      </c>
      <c r="H878" s="13">
        <f ca="1">Fulltable[[#This Row],[Forecast]]*(1+AVERAGE(cform[faster (-ve) /
slower (+ve)]))</f>
        <v>2.7745063966286145E-2</v>
      </c>
      <c r="I878" s="13" t="e">
        <f>IF(ISNUMBER(VLOOKUP(Fulltable[[#This Row],[Distance]], Predict[[#All],[Distance (km)]:[Time on current form]], 2, FALSE)), VLOOKUP(Fulltable[[#This Row],[Distance]], Predict[[#All],[Distance (km)]:[Time on current form]], 2, FALSE), NA())</f>
        <v>#N/A</v>
      </c>
      <c r="J878" s="13" t="e">
        <f>IF(ISNUMBER(VLOOKUP(Fulltable[[#This Row],[Distance]], Predict[[#All],[Distance (km)]:[Time on current form]], 3, FALSE)), VLOOKUP(Fulltable[[#This Row],[Distance]], Predict[[#All],[Distance (km)]:[Time on current form]], 3, FALSE), NA())</f>
        <v>#N/A</v>
      </c>
    </row>
    <row r="879" spans="1:10" x14ac:dyDescent="0.25">
      <c r="A879" s="1">
        <v>8.77</v>
      </c>
      <c r="B879" s="2">
        <f>Fulltable[[#This Row],[Distance]]^2</f>
        <v>76.912899999999993</v>
      </c>
      <c r="C879">
        <f>Fulltable[[#This Row],[Distance]]^3</f>
        <v>674.52613299999996</v>
      </c>
      <c r="D879">
        <f>Fulltable[[#This Row],[Distance]]^4</f>
        <v>5915.5941864099987</v>
      </c>
      <c r="E879">
        <f>Fulltable[[#This Row],[Distance]]^5</f>
        <v>51879.761014815689</v>
      </c>
      <c r="F879" s="13" t="e">
        <f>IF(ISNUMBER(VLOOKUP(Fulltable[[#This Row],[Distance]], PBmetric[[Distance (km)]:[PB (hh:mm:ss)]], 6, FALSE)), VLOOKUP(Fulltable[[#This Row],[Distance]], PBmetric[[Distance (km)]:[PB (hh:mm:ss)]], 6, FALSE), NA())</f>
        <v>#N/A</v>
      </c>
      <c r="G879" s="13">
        <f ca="1">$Q$4+$P$4*Fulltable[[#This Row],[Distance]]+$O$4*Fulltable[[#This Row],[D^2]]+$N$4*Fulltable[[#This Row],[D^3]]</f>
        <v>2.6830685789984297E-2</v>
      </c>
      <c r="H879" s="13">
        <f ca="1">Fulltable[[#This Row],[Forecast]]*(1+AVERAGE(cform[faster (-ve) /
slower (+ve)]))</f>
        <v>2.7778394471734136E-2</v>
      </c>
      <c r="I879" s="13" t="e">
        <f>IF(ISNUMBER(VLOOKUP(Fulltable[[#This Row],[Distance]], Predict[[#All],[Distance (km)]:[Time on current form]], 2, FALSE)), VLOOKUP(Fulltable[[#This Row],[Distance]], Predict[[#All],[Distance (km)]:[Time on current form]], 2, FALSE), NA())</f>
        <v>#N/A</v>
      </c>
      <c r="J879" s="13" t="e">
        <f>IF(ISNUMBER(VLOOKUP(Fulltable[[#This Row],[Distance]], Predict[[#All],[Distance (km)]:[Time on current form]], 3, FALSE)), VLOOKUP(Fulltable[[#This Row],[Distance]], Predict[[#All],[Distance (km)]:[Time on current form]], 3, FALSE), NA())</f>
        <v>#N/A</v>
      </c>
    </row>
    <row r="880" spans="1:10" x14ac:dyDescent="0.25">
      <c r="A880" s="1">
        <v>8.7799999999999994</v>
      </c>
      <c r="B880" s="2">
        <f>Fulltable[[#This Row],[Distance]]^2</f>
        <v>77.088399999999993</v>
      </c>
      <c r="C880">
        <f>Fulltable[[#This Row],[Distance]]^3</f>
        <v>676.83615199999986</v>
      </c>
      <c r="D880">
        <f>Fulltable[[#This Row],[Distance]]^4</f>
        <v>5942.6214145599988</v>
      </c>
      <c r="E880">
        <f>Fulltable[[#This Row],[Distance]]^5</f>
        <v>52176.216019836786</v>
      </c>
      <c r="F880" s="13" t="e">
        <f>IF(ISNUMBER(VLOOKUP(Fulltable[[#This Row],[Distance]], PBmetric[[Distance (km)]:[PB (hh:mm:ss)]], 6, FALSE)), VLOOKUP(Fulltable[[#This Row],[Distance]], PBmetric[[Distance (km)]:[PB (hh:mm:ss)]], 6, FALSE), NA())</f>
        <v>#N/A</v>
      </c>
      <c r="G880" s="13">
        <f ca="1">$Q$4+$P$4*Fulltable[[#This Row],[Distance]]+$O$4*Fulltable[[#This Row],[D^2]]+$N$4*Fulltable[[#This Row],[D^3]]</f>
        <v>2.6862882808580291E-2</v>
      </c>
      <c r="H880" s="13">
        <f ca="1">Fulltable[[#This Row],[Forecast]]*(1+AVERAGE(cform[faster (-ve) /
slower (+ve)]))</f>
        <v>2.7811728747658873E-2</v>
      </c>
      <c r="I880" s="13" t="e">
        <f>IF(ISNUMBER(VLOOKUP(Fulltable[[#This Row],[Distance]], Predict[[#All],[Distance (km)]:[Time on current form]], 2, FALSE)), VLOOKUP(Fulltable[[#This Row],[Distance]], Predict[[#All],[Distance (km)]:[Time on current form]], 2, FALSE), NA())</f>
        <v>#N/A</v>
      </c>
      <c r="J880" s="13" t="e">
        <f>IF(ISNUMBER(VLOOKUP(Fulltable[[#This Row],[Distance]], Predict[[#All],[Distance (km)]:[Time on current form]], 3, FALSE)), VLOOKUP(Fulltable[[#This Row],[Distance]], Predict[[#All],[Distance (km)]:[Time on current form]], 3, FALSE), NA())</f>
        <v>#N/A</v>
      </c>
    </row>
    <row r="881" spans="1:10" x14ac:dyDescent="0.25">
      <c r="A881" s="1">
        <v>8.7899999999999991</v>
      </c>
      <c r="B881" s="2">
        <f>Fulltable[[#This Row],[Distance]]^2</f>
        <v>77.264099999999985</v>
      </c>
      <c r="C881">
        <f>Fulltable[[#This Row],[Distance]]^3</f>
        <v>679.15143899999975</v>
      </c>
      <c r="D881">
        <f>Fulltable[[#This Row],[Distance]]^4</f>
        <v>5969.7411488099979</v>
      </c>
      <c r="E881">
        <f>Fulltable[[#This Row],[Distance]]^5</f>
        <v>52474.024698039873</v>
      </c>
      <c r="F881" s="13" t="e">
        <f>IF(ISNUMBER(VLOOKUP(Fulltable[[#This Row],[Distance]], PBmetric[[Distance (km)]:[PB (hh:mm:ss)]], 6, FALSE)), VLOOKUP(Fulltable[[#This Row],[Distance]], PBmetric[[Distance (km)]:[PB (hh:mm:ss)]], 6, FALSE), NA())</f>
        <v>#N/A</v>
      </c>
      <c r="G881" s="13">
        <f ca="1">$Q$4+$P$4*Fulltable[[#This Row],[Distance]]+$O$4*Fulltable[[#This Row],[D^2]]+$N$4*Fulltable[[#This Row],[D^3]]</f>
        <v>2.6895083468981191E-2</v>
      </c>
      <c r="H881" s="13">
        <f ca="1">Fulltable[[#This Row],[Forecast]]*(1+AVERAGE(cform[faster (-ve) /
slower (+ve)]))</f>
        <v>2.7845066794023699E-2</v>
      </c>
      <c r="I881" s="13" t="e">
        <f>IF(ISNUMBER(VLOOKUP(Fulltable[[#This Row],[Distance]], Predict[[#All],[Distance (km)]:[Time on current form]], 2, FALSE)), VLOOKUP(Fulltable[[#This Row],[Distance]], Predict[[#All],[Distance (km)]:[Time on current form]], 2, FALSE), NA())</f>
        <v>#N/A</v>
      </c>
      <c r="J881" s="13" t="e">
        <f>IF(ISNUMBER(VLOOKUP(Fulltable[[#This Row],[Distance]], Predict[[#All],[Distance (km)]:[Time on current form]], 3, FALSE)), VLOOKUP(Fulltable[[#This Row],[Distance]], Predict[[#All],[Distance (km)]:[Time on current form]], 3, FALSE), NA())</f>
        <v>#N/A</v>
      </c>
    </row>
    <row r="882" spans="1:10" x14ac:dyDescent="0.25">
      <c r="A882" s="1">
        <v>8.8000000000000007</v>
      </c>
      <c r="B882" s="2">
        <f>Fulltable[[#This Row],[Distance]]^2</f>
        <v>77.440000000000012</v>
      </c>
      <c r="C882">
        <f>Fulltable[[#This Row],[Distance]]^3</f>
        <v>681.47200000000021</v>
      </c>
      <c r="D882">
        <f>Fulltable[[#This Row],[Distance]]^4</f>
        <v>5996.9536000000016</v>
      </c>
      <c r="E882">
        <f>Fulltable[[#This Row],[Distance]]^5</f>
        <v>52773.191680000018</v>
      </c>
      <c r="F882" s="13" t="e">
        <f>IF(ISNUMBER(VLOOKUP(Fulltable[[#This Row],[Distance]], PBmetric[[Distance (km)]:[PB (hh:mm:ss)]], 6, FALSE)), VLOOKUP(Fulltable[[#This Row],[Distance]], PBmetric[[Distance (km)]:[PB (hh:mm:ss)]], 6, FALSE), NA())</f>
        <v>#N/A</v>
      </c>
      <c r="G882" s="13">
        <f ca="1">$Q$4+$P$4*Fulltable[[#This Row],[Distance]]+$O$4*Fulltable[[#This Row],[D^2]]+$N$4*Fulltable[[#This Row],[D^3]]</f>
        <v>2.6927287771151606E-2</v>
      </c>
      <c r="H882" s="13">
        <f ca="1">Fulltable[[#This Row],[Forecast]]*(1+AVERAGE(cform[faster (-ve) /
slower (+ve)]))</f>
        <v>2.7878408610791969E-2</v>
      </c>
      <c r="I882" s="13" t="e">
        <f>IF(ISNUMBER(VLOOKUP(Fulltable[[#This Row],[Distance]], Predict[[#All],[Distance (km)]:[Time on current form]], 2, FALSE)), VLOOKUP(Fulltable[[#This Row],[Distance]], Predict[[#All],[Distance (km)]:[Time on current form]], 2, FALSE), NA())</f>
        <v>#N/A</v>
      </c>
      <c r="J882" s="13" t="e">
        <f>IF(ISNUMBER(VLOOKUP(Fulltable[[#This Row],[Distance]], Predict[[#All],[Distance (km)]:[Time on current form]], 3, FALSE)), VLOOKUP(Fulltable[[#This Row],[Distance]], Predict[[#All],[Distance (km)]:[Time on current form]], 3, FALSE), NA())</f>
        <v>#N/A</v>
      </c>
    </row>
    <row r="883" spans="1:10" x14ac:dyDescent="0.25">
      <c r="A883" s="1">
        <v>8.81</v>
      </c>
      <c r="B883" s="2">
        <f>Fulltable[[#This Row],[Distance]]^2</f>
        <v>77.616100000000003</v>
      </c>
      <c r="C883">
        <f>Fulltable[[#This Row],[Distance]]^3</f>
        <v>683.79784100000006</v>
      </c>
      <c r="D883">
        <f>Fulltable[[#This Row],[Distance]]^4</f>
        <v>6024.2589792100007</v>
      </c>
      <c r="E883">
        <f>Fulltable[[#This Row],[Distance]]^5</f>
        <v>53073.72160684011</v>
      </c>
      <c r="F883" s="13" t="e">
        <f>IF(ISNUMBER(VLOOKUP(Fulltable[[#This Row],[Distance]], PBmetric[[Distance (km)]:[PB (hh:mm:ss)]], 6, FALSE)), VLOOKUP(Fulltable[[#This Row],[Distance]], PBmetric[[Distance (km)]:[PB (hh:mm:ss)]], 6, FALSE), NA())</f>
        <v>#N/A</v>
      </c>
      <c r="G883" s="13">
        <f ca="1">$Q$4+$P$4*Fulltable[[#This Row],[Distance]]+$O$4*Fulltable[[#This Row],[D^2]]+$N$4*Fulltable[[#This Row],[D^3]]</f>
        <v>2.6959495715056122E-2</v>
      </c>
      <c r="H883" s="13">
        <f ca="1">Fulltable[[#This Row],[Forecast]]*(1+AVERAGE(cform[faster (-ve) /
slower (+ve)]))</f>
        <v>2.7911754197927022E-2</v>
      </c>
      <c r="I883" s="13" t="e">
        <f>IF(ISNUMBER(VLOOKUP(Fulltable[[#This Row],[Distance]], Predict[[#All],[Distance (km)]:[Time on current form]], 2, FALSE)), VLOOKUP(Fulltable[[#This Row],[Distance]], Predict[[#All],[Distance (km)]:[Time on current form]], 2, FALSE), NA())</f>
        <v>#N/A</v>
      </c>
      <c r="J883" s="13" t="e">
        <f>IF(ISNUMBER(VLOOKUP(Fulltable[[#This Row],[Distance]], Predict[[#All],[Distance (km)]:[Time on current form]], 3, FALSE)), VLOOKUP(Fulltable[[#This Row],[Distance]], Predict[[#All],[Distance (km)]:[Time on current form]], 3, FALSE), NA())</f>
        <v>#N/A</v>
      </c>
    </row>
    <row r="884" spans="1:10" x14ac:dyDescent="0.25">
      <c r="A884" s="1">
        <v>8.82</v>
      </c>
      <c r="B884" s="2">
        <f>Fulltable[[#This Row],[Distance]]^2</f>
        <v>77.792400000000001</v>
      </c>
      <c r="C884">
        <f>Fulltable[[#This Row],[Distance]]^3</f>
        <v>686.12896799999999</v>
      </c>
      <c r="D884">
        <f>Fulltable[[#This Row],[Distance]]^4</f>
        <v>6051.6574977600003</v>
      </c>
      <c r="E884">
        <f>Fulltable[[#This Row],[Distance]]^5</f>
        <v>53375.619130243205</v>
      </c>
      <c r="F884" s="13" t="e">
        <f>IF(ISNUMBER(VLOOKUP(Fulltable[[#This Row],[Distance]], PBmetric[[Distance (km)]:[PB (hh:mm:ss)]], 6, FALSE)), VLOOKUP(Fulltable[[#This Row],[Distance]], PBmetric[[Distance (km)]:[PB (hh:mm:ss)]], 6, FALSE), NA())</f>
        <v>#N/A</v>
      </c>
      <c r="G884" s="13">
        <f ca="1">$Q$4+$P$4*Fulltable[[#This Row],[Distance]]+$O$4*Fulltable[[#This Row],[D^2]]+$N$4*Fulltable[[#This Row],[D^3]]</f>
        <v>2.6991707300659334E-2</v>
      </c>
      <c r="H884" s="13">
        <f ca="1">Fulltable[[#This Row],[Forecast]]*(1+AVERAGE(cform[faster (-ve) /
slower (+ve)]))</f>
        <v>2.79451035553922E-2</v>
      </c>
      <c r="I884" s="13" t="e">
        <f>IF(ISNUMBER(VLOOKUP(Fulltable[[#This Row],[Distance]], Predict[[#All],[Distance (km)]:[Time on current form]], 2, FALSE)), VLOOKUP(Fulltable[[#This Row],[Distance]], Predict[[#All],[Distance (km)]:[Time on current form]], 2, FALSE), NA())</f>
        <v>#N/A</v>
      </c>
      <c r="J884" s="13" t="e">
        <f>IF(ISNUMBER(VLOOKUP(Fulltable[[#This Row],[Distance]], Predict[[#All],[Distance (km)]:[Time on current form]], 3, FALSE)), VLOOKUP(Fulltable[[#This Row],[Distance]], Predict[[#All],[Distance (km)]:[Time on current form]], 3, FALSE), NA())</f>
        <v>#N/A</v>
      </c>
    </row>
    <row r="885" spans="1:10" x14ac:dyDescent="0.25">
      <c r="A885" s="1">
        <v>8.83</v>
      </c>
      <c r="B885" s="2">
        <f>Fulltable[[#This Row],[Distance]]^2</f>
        <v>77.968900000000005</v>
      </c>
      <c r="C885">
        <f>Fulltable[[#This Row],[Distance]]^3</f>
        <v>688.46538700000008</v>
      </c>
      <c r="D885">
        <f>Fulltable[[#This Row],[Distance]]^4</f>
        <v>6079.1493672100005</v>
      </c>
      <c r="E885">
        <f>Fulltable[[#This Row],[Distance]]^5</f>
        <v>53678.888912464303</v>
      </c>
      <c r="F885" s="13" t="e">
        <f>IF(ISNUMBER(VLOOKUP(Fulltable[[#This Row],[Distance]], PBmetric[[Distance (km)]:[PB (hh:mm:ss)]], 6, FALSE)), VLOOKUP(Fulltable[[#This Row],[Distance]], PBmetric[[Distance (km)]:[PB (hh:mm:ss)]], 6, FALSE), NA())</f>
        <v>#N/A</v>
      </c>
      <c r="G885" s="13">
        <f ca="1">$Q$4+$P$4*Fulltable[[#This Row],[Distance]]+$O$4*Fulltable[[#This Row],[D^2]]+$N$4*Fulltable[[#This Row],[D^3]]</f>
        <v>2.7023922527925848E-2</v>
      </c>
      <c r="H885" s="13">
        <f ca="1">Fulltable[[#This Row],[Forecast]]*(1+AVERAGE(cform[faster (-ve) /
slower (+ve)]))</f>
        <v>2.7978456683150861E-2</v>
      </c>
      <c r="I885" s="13" t="e">
        <f>IF(ISNUMBER(VLOOKUP(Fulltable[[#This Row],[Distance]], Predict[[#All],[Distance (km)]:[Time on current form]], 2, FALSE)), VLOOKUP(Fulltable[[#This Row],[Distance]], Predict[[#All],[Distance (km)]:[Time on current form]], 2, FALSE), NA())</f>
        <v>#N/A</v>
      </c>
      <c r="J885" s="13" t="e">
        <f>IF(ISNUMBER(VLOOKUP(Fulltable[[#This Row],[Distance]], Predict[[#All],[Distance (km)]:[Time on current form]], 3, FALSE)), VLOOKUP(Fulltable[[#This Row],[Distance]], Predict[[#All],[Distance (km)]:[Time on current form]], 3, FALSE), NA())</f>
        <v>#N/A</v>
      </c>
    </row>
    <row r="886" spans="1:10" x14ac:dyDescent="0.25">
      <c r="A886" s="1">
        <v>8.84</v>
      </c>
      <c r="B886" s="2">
        <f>Fulltable[[#This Row],[Distance]]^2</f>
        <v>78.145600000000002</v>
      </c>
      <c r="C886">
        <f>Fulltable[[#This Row],[Distance]]^3</f>
        <v>690.80710399999998</v>
      </c>
      <c r="D886">
        <f>Fulltable[[#This Row],[Distance]]^4</f>
        <v>6106.7347993600006</v>
      </c>
      <c r="E886">
        <f>Fulltable[[#This Row],[Distance]]^5</f>
        <v>53983.535626342404</v>
      </c>
      <c r="F886" s="13" t="e">
        <f>IF(ISNUMBER(VLOOKUP(Fulltable[[#This Row],[Distance]], PBmetric[[Distance (km)]:[PB (hh:mm:ss)]], 6, FALSE)), VLOOKUP(Fulltable[[#This Row],[Distance]], PBmetric[[Distance (km)]:[PB (hh:mm:ss)]], 6, FALSE), NA())</f>
        <v>#N/A</v>
      </c>
      <c r="G886" s="13">
        <f ca="1">$Q$4+$P$4*Fulltable[[#This Row],[Distance]]+$O$4*Fulltable[[#This Row],[D^2]]+$N$4*Fulltable[[#This Row],[D^3]]</f>
        <v>2.7056141396820256E-2</v>
      </c>
      <c r="H886" s="13">
        <f ca="1">Fulltable[[#This Row],[Forecast]]*(1+AVERAGE(cform[faster (-ve) /
slower (+ve)]))</f>
        <v>2.8011813581166341E-2</v>
      </c>
      <c r="I886" s="13" t="e">
        <f>IF(ISNUMBER(VLOOKUP(Fulltable[[#This Row],[Distance]], Predict[[#All],[Distance (km)]:[Time on current form]], 2, FALSE)), VLOOKUP(Fulltable[[#This Row],[Distance]], Predict[[#All],[Distance (km)]:[Time on current form]], 2, FALSE), NA())</f>
        <v>#N/A</v>
      </c>
      <c r="J886" s="13" t="e">
        <f>IF(ISNUMBER(VLOOKUP(Fulltable[[#This Row],[Distance]], Predict[[#All],[Distance (km)]:[Time on current form]], 3, FALSE)), VLOOKUP(Fulltable[[#This Row],[Distance]], Predict[[#All],[Distance (km)]:[Time on current form]], 3, FALSE), NA())</f>
        <v>#N/A</v>
      </c>
    </row>
    <row r="887" spans="1:10" x14ac:dyDescent="0.25">
      <c r="A887" s="1">
        <v>8.85</v>
      </c>
      <c r="B887" s="2">
        <f>Fulltable[[#This Row],[Distance]]^2</f>
        <v>78.322499999999991</v>
      </c>
      <c r="C887">
        <f>Fulltable[[#This Row],[Distance]]^3</f>
        <v>693.15412499999991</v>
      </c>
      <c r="D887">
        <f>Fulltable[[#This Row],[Distance]]^4</f>
        <v>6134.4140062499982</v>
      </c>
      <c r="E887">
        <f>Fulltable[[#This Row],[Distance]]^5</f>
        <v>54289.563955312486</v>
      </c>
      <c r="F887" s="13" t="e">
        <f>IF(ISNUMBER(VLOOKUP(Fulltable[[#This Row],[Distance]], PBmetric[[Distance (km)]:[PB (hh:mm:ss)]], 6, FALSE)), VLOOKUP(Fulltable[[#This Row],[Distance]], PBmetric[[Distance (km)]:[PB (hh:mm:ss)]], 6, FALSE), NA())</f>
        <v>#N/A</v>
      </c>
      <c r="G887" s="13">
        <f ca="1">$Q$4+$P$4*Fulltable[[#This Row],[Distance]]+$O$4*Fulltable[[#This Row],[D^2]]+$N$4*Fulltable[[#This Row],[D^3]]</f>
        <v>2.7088363907307157E-2</v>
      </c>
      <c r="H887" s="13">
        <f ca="1">Fulltable[[#This Row],[Forecast]]*(1+AVERAGE(cform[faster (-ve) /
slower (+ve)]))</f>
        <v>2.8045174249401995E-2</v>
      </c>
      <c r="I887" s="13" t="e">
        <f>IF(ISNUMBER(VLOOKUP(Fulltable[[#This Row],[Distance]], Predict[[#All],[Distance (km)]:[Time on current form]], 2, FALSE)), VLOOKUP(Fulltable[[#This Row],[Distance]], Predict[[#All],[Distance (km)]:[Time on current form]], 2, FALSE), NA())</f>
        <v>#N/A</v>
      </c>
      <c r="J887" s="13" t="e">
        <f>IF(ISNUMBER(VLOOKUP(Fulltable[[#This Row],[Distance]], Predict[[#All],[Distance (km)]:[Time on current form]], 3, FALSE)), VLOOKUP(Fulltable[[#This Row],[Distance]], Predict[[#All],[Distance (km)]:[Time on current form]], 3, FALSE), NA())</f>
        <v>#N/A</v>
      </c>
    </row>
    <row r="888" spans="1:10" x14ac:dyDescent="0.25">
      <c r="A888" s="1">
        <v>8.86</v>
      </c>
      <c r="B888" s="2">
        <f>Fulltable[[#This Row],[Distance]]^2</f>
        <v>78.499599999999987</v>
      </c>
      <c r="C888">
        <f>Fulltable[[#This Row],[Distance]]^3</f>
        <v>695.50645599999984</v>
      </c>
      <c r="D888">
        <f>Fulltable[[#This Row],[Distance]]^4</f>
        <v>6162.1872001599977</v>
      </c>
      <c r="E888">
        <f>Fulltable[[#This Row],[Distance]]^5</f>
        <v>54596.978593417574</v>
      </c>
      <c r="F888" s="13" t="e">
        <f>IF(ISNUMBER(VLOOKUP(Fulltable[[#This Row],[Distance]], PBmetric[[Distance (km)]:[PB (hh:mm:ss)]], 6, FALSE)), VLOOKUP(Fulltable[[#This Row],[Distance]], PBmetric[[Distance (km)]:[PB (hh:mm:ss)]], 6, FALSE), NA())</f>
        <v>#N/A</v>
      </c>
      <c r="G888" s="13">
        <f ca="1">$Q$4+$P$4*Fulltable[[#This Row],[Distance]]+$O$4*Fulltable[[#This Row],[D^2]]+$N$4*Fulltable[[#This Row],[D^3]]</f>
        <v>2.7120590059351139E-2</v>
      </c>
      <c r="H888" s="13">
        <f ca="1">Fulltable[[#This Row],[Forecast]]*(1+AVERAGE(cform[faster (-ve) /
slower (+ve)]))</f>
        <v>2.8078538687821158E-2</v>
      </c>
      <c r="I888" s="13" t="e">
        <f>IF(ISNUMBER(VLOOKUP(Fulltable[[#This Row],[Distance]], Predict[[#All],[Distance (km)]:[Time on current form]], 2, FALSE)), VLOOKUP(Fulltable[[#This Row],[Distance]], Predict[[#All],[Distance (km)]:[Time on current form]], 2, FALSE), NA())</f>
        <v>#N/A</v>
      </c>
      <c r="J888" s="13" t="e">
        <f>IF(ISNUMBER(VLOOKUP(Fulltable[[#This Row],[Distance]], Predict[[#All],[Distance (km)]:[Time on current form]], 3, FALSE)), VLOOKUP(Fulltable[[#This Row],[Distance]], Predict[[#All],[Distance (km)]:[Time on current form]], 3, FALSE), NA())</f>
        <v>#N/A</v>
      </c>
    </row>
    <row r="889" spans="1:10" x14ac:dyDescent="0.25">
      <c r="A889" s="1">
        <v>8.8699999999999992</v>
      </c>
      <c r="B889" s="2">
        <f>Fulltable[[#This Row],[Distance]]^2</f>
        <v>78.676899999999989</v>
      </c>
      <c r="C889">
        <f>Fulltable[[#This Row],[Distance]]^3</f>
        <v>697.86410299999989</v>
      </c>
      <c r="D889">
        <f>Fulltable[[#This Row],[Distance]]^4</f>
        <v>6190.0545936099979</v>
      </c>
      <c r="E889">
        <f>Fulltable[[#This Row],[Distance]]^5</f>
        <v>54905.784245320676</v>
      </c>
      <c r="F889" s="13" t="e">
        <f>IF(ISNUMBER(VLOOKUP(Fulltable[[#This Row],[Distance]], PBmetric[[Distance (km)]:[PB (hh:mm:ss)]], 6, FALSE)), VLOOKUP(Fulltable[[#This Row],[Distance]], PBmetric[[Distance (km)]:[PB (hh:mm:ss)]], 6, FALSE), NA())</f>
        <v>#N/A</v>
      </c>
      <c r="G889" s="13">
        <f ca="1">$Q$4+$P$4*Fulltable[[#This Row],[Distance]]+$O$4*Fulltable[[#This Row],[D^2]]+$N$4*Fulltable[[#This Row],[D^3]]</f>
        <v>2.7152819852916808E-2</v>
      </c>
      <c r="H889" s="13">
        <f ca="1">Fulltable[[#This Row],[Forecast]]*(1+AVERAGE(cform[faster (-ve) /
slower (+ve)]))</f>
        <v>2.8111906896387182E-2</v>
      </c>
      <c r="I889" s="13" t="e">
        <f>IF(ISNUMBER(VLOOKUP(Fulltable[[#This Row],[Distance]], Predict[[#All],[Distance (km)]:[Time on current form]], 2, FALSE)), VLOOKUP(Fulltable[[#This Row],[Distance]], Predict[[#All],[Distance (km)]:[Time on current form]], 2, FALSE), NA())</f>
        <v>#N/A</v>
      </c>
      <c r="J889" s="13" t="e">
        <f>IF(ISNUMBER(VLOOKUP(Fulltable[[#This Row],[Distance]], Predict[[#All],[Distance (km)]:[Time on current form]], 3, FALSE)), VLOOKUP(Fulltable[[#This Row],[Distance]], Predict[[#All],[Distance (km)]:[Time on current form]], 3, FALSE), NA())</f>
        <v>#N/A</v>
      </c>
    </row>
    <row r="890" spans="1:10" x14ac:dyDescent="0.25">
      <c r="A890" s="1">
        <v>8.8800000000000008</v>
      </c>
      <c r="B890" s="2">
        <f>Fulltable[[#This Row],[Distance]]^2</f>
        <v>78.854400000000012</v>
      </c>
      <c r="C890">
        <f>Fulltable[[#This Row],[Distance]]^3</f>
        <v>700.22707200000013</v>
      </c>
      <c r="D890">
        <f>Fulltable[[#This Row],[Distance]]^4</f>
        <v>6218.0163993600017</v>
      </c>
      <c r="E890">
        <f>Fulltable[[#This Row],[Distance]]^5</f>
        <v>55215.985626316819</v>
      </c>
      <c r="F890" s="13" t="e">
        <f>IF(ISNUMBER(VLOOKUP(Fulltable[[#This Row],[Distance]], PBmetric[[Distance (km)]:[PB (hh:mm:ss)]], 6, FALSE)), VLOOKUP(Fulltable[[#This Row],[Distance]], PBmetric[[Distance (km)]:[PB (hh:mm:ss)]], 6, FALSE), NA())</f>
        <v>#N/A</v>
      </c>
      <c r="G890" s="13">
        <f ca="1">$Q$4+$P$4*Fulltable[[#This Row],[Distance]]+$O$4*Fulltable[[#This Row],[D^2]]+$N$4*Fulltable[[#This Row],[D^3]]</f>
        <v>2.7185053287968768E-2</v>
      </c>
      <c r="H890" s="13">
        <f ca="1">Fulltable[[#This Row],[Forecast]]*(1+AVERAGE(cform[faster (-ve) /
slower (+ve)]))</f>
        <v>2.8145278875063427E-2</v>
      </c>
      <c r="I890" s="13" t="e">
        <f>IF(ISNUMBER(VLOOKUP(Fulltable[[#This Row],[Distance]], Predict[[#All],[Distance (km)]:[Time on current form]], 2, FALSE)), VLOOKUP(Fulltable[[#This Row],[Distance]], Predict[[#All],[Distance (km)]:[Time on current form]], 2, FALSE), NA())</f>
        <v>#N/A</v>
      </c>
      <c r="J890" s="13" t="e">
        <f>IF(ISNUMBER(VLOOKUP(Fulltable[[#This Row],[Distance]], Predict[[#All],[Distance (km)]:[Time on current form]], 3, FALSE)), VLOOKUP(Fulltable[[#This Row],[Distance]], Predict[[#All],[Distance (km)]:[Time on current form]], 3, FALSE), NA())</f>
        <v>#N/A</v>
      </c>
    </row>
    <row r="891" spans="1:10" x14ac:dyDescent="0.25">
      <c r="A891" s="1">
        <v>8.89</v>
      </c>
      <c r="B891" s="2">
        <f>Fulltable[[#This Row],[Distance]]^2</f>
        <v>79.032100000000014</v>
      </c>
      <c r="C891">
        <f>Fulltable[[#This Row],[Distance]]^3</f>
        <v>702.59536900000012</v>
      </c>
      <c r="D891">
        <f>Fulltable[[#This Row],[Distance]]^4</f>
        <v>6246.0728304100021</v>
      </c>
      <c r="E891">
        <f>Fulltable[[#This Row],[Distance]]^5</f>
        <v>55527.58746234492</v>
      </c>
      <c r="F891" s="13" t="e">
        <f>IF(ISNUMBER(VLOOKUP(Fulltable[[#This Row],[Distance]], PBmetric[[Distance (km)]:[PB (hh:mm:ss)]], 6, FALSE)), VLOOKUP(Fulltable[[#This Row],[Distance]], PBmetric[[Distance (km)]:[PB (hh:mm:ss)]], 6, FALSE), NA())</f>
        <v>#N/A</v>
      </c>
      <c r="G891" s="13">
        <f ca="1">$Q$4+$P$4*Fulltable[[#This Row],[Distance]]+$O$4*Fulltable[[#This Row],[D^2]]+$N$4*Fulltable[[#This Row],[D^3]]</f>
        <v>2.7217290364471593E-2</v>
      </c>
      <c r="H891" s="13">
        <f ca="1">Fulltable[[#This Row],[Forecast]]*(1+AVERAGE(cform[faster (-ve) /
slower (+ve)]))</f>
        <v>2.8178654623813214E-2</v>
      </c>
      <c r="I891" s="13" t="e">
        <f>IF(ISNUMBER(VLOOKUP(Fulltable[[#This Row],[Distance]], Predict[[#All],[Distance (km)]:[Time on current form]], 2, FALSE)), VLOOKUP(Fulltable[[#This Row],[Distance]], Predict[[#All],[Distance (km)]:[Time on current form]], 2, FALSE), NA())</f>
        <v>#N/A</v>
      </c>
      <c r="J891" s="13" t="e">
        <f>IF(ISNUMBER(VLOOKUP(Fulltable[[#This Row],[Distance]], Predict[[#All],[Distance (km)]:[Time on current form]], 3, FALSE)), VLOOKUP(Fulltable[[#This Row],[Distance]], Predict[[#All],[Distance (km)]:[Time on current form]], 3, FALSE), NA())</f>
        <v>#N/A</v>
      </c>
    </row>
    <row r="892" spans="1:10" x14ac:dyDescent="0.25">
      <c r="A892" s="1">
        <v>8.9</v>
      </c>
      <c r="B892" s="2">
        <f>Fulltable[[#This Row],[Distance]]^2</f>
        <v>79.210000000000008</v>
      </c>
      <c r="C892">
        <f>Fulltable[[#This Row],[Distance]]^3</f>
        <v>704.96900000000005</v>
      </c>
      <c r="D892">
        <f>Fulltable[[#This Row],[Distance]]^4</f>
        <v>6274.2241000000013</v>
      </c>
      <c r="E892">
        <f>Fulltable[[#This Row],[Distance]]^5</f>
        <v>55840.59449000001</v>
      </c>
      <c r="F892" s="13" t="e">
        <f>IF(ISNUMBER(VLOOKUP(Fulltable[[#This Row],[Distance]], PBmetric[[Distance (km)]:[PB (hh:mm:ss)]], 6, FALSE)), VLOOKUP(Fulltable[[#This Row],[Distance]], PBmetric[[Distance (km)]:[PB (hh:mm:ss)]], 6, FALSE), NA())</f>
        <v>#N/A</v>
      </c>
      <c r="G892" s="13">
        <f ca="1">$Q$4+$P$4*Fulltable[[#This Row],[Distance]]+$O$4*Fulltable[[#This Row],[D^2]]+$N$4*Fulltable[[#This Row],[D^3]]</f>
        <v>2.7249531082389897E-2</v>
      </c>
      <c r="H892" s="13">
        <f ca="1">Fulltable[[#This Row],[Forecast]]*(1+AVERAGE(cform[faster (-ve) /
slower (+ve)]))</f>
        <v>2.8212034142599905E-2</v>
      </c>
      <c r="I892" s="13" t="e">
        <f>IF(ISNUMBER(VLOOKUP(Fulltable[[#This Row],[Distance]], Predict[[#All],[Distance (km)]:[Time on current form]], 2, FALSE)), VLOOKUP(Fulltable[[#This Row],[Distance]], Predict[[#All],[Distance (km)]:[Time on current form]], 2, FALSE), NA())</f>
        <v>#N/A</v>
      </c>
      <c r="J892" s="13" t="e">
        <f>IF(ISNUMBER(VLOOKUP(Fulltable[[#This Row],[Distance]], Predict[[#All],[Distance (km)]:[Time on current form]], 3, FALSE)), VLOOKUP(Fulltable[[#This Row],[Distance]], Predict[[#All],[Distance (km)]:[Time on current form]], 3, FALSE), NA())</f>
        <v>#N/A</v>
      </c>
    </row>
    <row r="893" spans="1:10" x14ac:dyDescent="0.25">
      <c r="A893" s="1">
        <v>8.91</v>
      </c>
      <c r="B893" s="2">
        <f>Fulltable[[#This Row],[Distance]]^2</f>
        <v>79.388100000000009</v>
      </c>
      <c r="C893">
        <f>Fulltable[[#This Row],[Distance]]^3</f>
        <v>707.34797100000014</v>
      </c>
      <c r="D893">
        <f>Fulltable[[#This Row],[Distance]]^4</f>
        <v>6302.4704216100017</v>
      </c>
      <c r="E893">
        <f>Fulltable[[#This Row],[Distance]]^5</f>
        <v>56155.011456545115</v>
      </c>
      <c r="F893" s="13" t="e">
        <f>IF(ISNUMBER(VLOOKUP(Fulltable[[#This Row],[Distance]], PBmetric[[Distance (km)]:[PB (hh:mm:ss)]], 6, FALSE)), VLOOKUP(Fulltable[[#This Row],[Distance]], PBmetric[[Distance (km)]:[PB (hh:mm:ss)]], 6, FALSE), NA())</f>
        <v>#N/A</v>
      </c>
      <c r="G893" s="13">
        <f ca="1">$Q$4+$P$4*Fulltable[[#This Row],[Distance]]+$O$4*Fulltable[[#This Row],[D^2]]+$N$4*Fulltable[[#This Row],[D^3]]</f>
        <v>2.728177544168827E-2</v>
      </c>
      <c r="H893" s="13">
        <f ca="1">Fulltable[[#This Row],[Forecast]]*(1+AVERAGE(cform[faster (-ve) /
slower (+ve)]))</f>
        <v>2.8245417431386838E-2</v>
      </c>
      <c r="I893" s="13" t="e">
        <f>IF(ISNUMBER(VLOOKUP(Fulltable[[#This Row],[Distance]], Predict[[#All],[Distance (km)]:[Time on current form]], 2, FALSE)), VLOOKUP(Fulltable[[#This Row],[Distance]], Predict[[#All],[Distance (km)]:[Time on current form]], 2, FALSE), NA())</f>
        <v>#N/A</v>
      </c>
      <c r="J893" s="13" t="e">
        <f>IF(ISNUMBER(VLOOKUP(Fulltable[[#This Row],[Distance]], Predict[[#All],[Distance (km)]:[Time on current form]], 3, FALSE)), VLOOKUP(Fulltable[[#This Row],[Distance]], Predict[[#All],[Distance (km)]:[Time on current form]], 3, FALSE), NA())</f>
        <v>#N/A</v>
      </c>
    </row>
    <row r="894" spans="1:10" x14ac:dyDescent="0.25">
      <c r="A894" s="1">
        <v>8.92</v>
      </c>
      <c r="B894" s="2">
        <f>Fulltable[[#This Row],[Distance]]^2</f>
        <v>79.566400000000002</v>
      </c>
      <c r="C894">
        <f>Fulltable[[#This Row],[Distance]]^3</f>
        <v>709.73228800000004</v>
      </c>
      <c r="D894">
        <f>Fulltable[[#This Row],[Distance]]^4</f>
        <v>6330.8120089600006</v>
      </c>
      <c r="E894">
        <f>Fulltable[[#This Row],[Distance]]^5</f>
        <v>56470.843119923207</v>
      </c>
      <c r="F894" s="13" t="e">
        <f>IF(ISNUMBER(VLOOKUP(Fulltable[[#This Row],[Distance]], PBmetric[[Distance (km)]:[PB (hh:mm:ss)]], 6, FALSE)), VLOOKUP(Fulltable[[#This Row],[Distance]], PBmetric[[Distance (km)]:[PB (hh:mm:ss)]], 6, FALSE), NA())</f>
        <v>#N/A</v>
      </c>
      <c r="G894" s="13">
        <f ca="1">$Q$4+$P$4*Fulltable[[#This Row],[Distance]]+$O$4*Fulltable[[#This Row],[D^2]]+$N$4*Fulltable[[#This Row],[D^3]]</f>
        <v>2.731402344233131E-2</v>
      </c>
      <c r="H894" s="13">
        <f ca="1">Fulltable[[#This Row],[Forecast]]*(1+AVERAGE(cform[faster (-ve) /
slower (+ve)]))</f>
        <v>2.8278804490137362E-2</v>
      </c>
      <c r="I894" s="13" t="e">
        <f>IF(ISNUMBER(VLOOKUP(Fulltable[[#This Row],[Distance]], Predict[[#All],[Distance (km)]:[Time on current form]], 2, FALSE)), VLOOKUP(Fulltable[[#This Row],[Distance]], Predict[[#All],[Distance (km)]:[Time on current form]], 2, FALSE), NA())</f>
        <v>#N/A</v>
      </c>
      <c r="J894" s="13" t="e">
        <f>IF(ISNUMBER(VLOOKUP(Fulltable[[#This Row],[Distance]], Predict[[#All],[Distance (km)]:[Time on current form]], 3, FALSE)), VLOOKUP(Fulltable[[#This Row],[Distance]], Predict[[#All],[Distance (km)]:[Time on current form]], 3, FALSE), NA())</f>
        <v>#N/A</v>
      </c>
    </row>
    <row r="895" spans="1:10" x14ac:dyDescent="0.25">
      <c r="A895" s="1">
        <v>8.93</v>
      </c>
      <c r="B895" s="2">
        <f>Fulltable[[#This Row],[Distance]]^2</f>
        <v>79.744900000000001</v>
      </c>
      <c r="C895">
        <f>Fulltable[[#This Row],[Distance]]^3</f>
        <v>712.12195699999995</v>
      </c>
      <c r="D895">
        <f>Fulltable[[#This Row],[Distance]]^4</f>
        <v>6359.24907601</v>
      </c>
      <c r="E895">
        <f>Fulltable[[#This Row],[Distance]]^5</f>
        <v>56788.094248769296</v>
      </c>
      <c r="F895" s="13" t="e">
        <f>IF(ISNUMBER(VLOOKUP(Fulltable[[#This Row],[Distance]], PBmetric[[Distance (km)]:[PB (hh:mm:ss)]], 6, FALSE)), VLOOKUP(Fulltable[[#This Row],[Distance]], PBmetric[[Distance (km)]:[PB (hh:mm:ss)]], 6, FALSE), NA())</f>
        <v>#N/A</v>
      </c>
      <c r="G895" s="13">
        <f ca="1">$Q$4+$P$4*Fulltable[[#This Row],[Distance]]+$O$4*Fulltable[[#This Row],[D^2]]+$N$4*Fulltable[[#This Row],[D^3]]</f>
        <v>2.7346275084283618E-2</v>
      </c>
      <c r="H895" s="13">
        <f ca="1">Fulltable[[#This Row],[Forecast]]*(1+AVERAGE(cform[faster (-ve) /
slower (+ve)]))</f>
        <v>2.8312195318814831E-2</v>
      </c>
      <c r="I895" s="13" t="e">
        <f>IF(ISNUMBER(VLOOKUP(Fulltable[[#This Row],[Distance]], Predict[[#All],[Distance (km)]:[Time on current form]], 2, FALSE)), VLOOKUP(Fulltable[[#This Row],[Distance]], Predict[[#All],[Distance (km)]:[Time on current form]], 2, FALSE), NA())</f>
        <v>#N/A</v>
      </c>
      <c r="J895" s="13" t="e">
        <f>IF(ISNUMBER(VLOOKUP(Fulltable[[#This Row],[Distance]], Predict[[#All],[Distance (km)]:[Time on current form]], 3, FALSE)), VLOOKUP(Fulltable[[#This Row],[Distance]], Predict[[#All],[Distance (km)]:[Time on current form]], 3, FALSE), NA())</f>
        <v>#N/A</v>
      </c>
    </row>
    <row r="896" spans="1:10" x14ac:dyDescent="0.25">
      <c r="A896" s="1">
        <v>8.94</v>
      </c>
      <c r="B896" s="2">
        <f>Fulltable[[#This Row],[Distance]]^2</f>
        <v>79.923599999999993</v>
      </c>
      <c r="C896">
        <f>Fulltable[[#This Row],[Distance]]^3</f>
        <v>714.51698399999987</v>
      </c>
      <c r="D896">
        <f>Fulltable[[#This Row],[Distance]]^4</f>
        <v>6387.7818369599991</v>
      </c>
      <c r="E896">
        <f>Fulltable[[#This Row],[Distance]]^5</f>
        <v>57106.769622422391</v>
      </c>
      <c r="F896" s="13" t="e">
        <f>IF(ISNUMBER(VLOOKUP(Fulltable[[#This Row],[Distance]], PBmetric[[Distance (km)]:[PB (hh:mm:ss)]], 6, FALSE)), VLOOKUP(Fulltable[[#This Row],[Distance]], PBmetric[[Distance (km)]:[PB (hh:mm:ss)]], 6, FALSE), NA())</f>
        <v>#N/A</v>
      </c>
      <c r="G896" s="13">
        <f ca="1">$Q$4+$P$4*Fulltable[[#This Row],[Distance]]+$O$4*Fulltable[[#This Row],[D^2]]+$N$4*Fulltable[[#This Row],[D^3]]</f>
        <v>2.7378530367509788E-2</v>
      </c>
      <c r="H896" s="13">
        <f ca="1">Fulltable[[#This Row],[Forecast]]*(1+AVERAGE(cform[faster (-ve) /
slower (+ve)]))</f>
        <v>2.8345589917382584E-2</v>
      </c>
      <c r="I896" s="13" t="e">
        <f>IF(ISNUMBER(VLOOKUP(Fulltable[[#This Row],[Distance]], Predict[[#All],[Distance (km)]:[Time on current form]], 2, FALSE)), VLOOKUP(Fulltable[[#This Row],[Distance]], Predict[[#All],[Distance (km)]:[Time on current form]], 2, FALSE), NA())</f>
        <v>#N/A</v>
      </c>
      <c r="J896" s="13" t="e">
        <f>IF(ISNUMBER(VLOOKUP(Fulltable[[#This Row],[Distance]], Predict[[#All],[Distance (km)]:[Time on current form]], 3, FALSE)), VLOOKUP(Fulltable[[#This Row],[Distance]], Predict[[#All],[Distance (km)]:[Time on current form]], 3, FALSE), NA())</f>
        <v>#N/A</v>
      </c>
    </row>
    <row r="897" spans="1:10" x14ac:dyDescent="0.25">
      <c r="A897" s="1">
        <v>8.9499999999999993</v>
      </c>
      <c r="B897" s="2">
        <f>Fulltable[[#This Row],[Distance]]^2</f>
        <v>80.102499999999992</v>
      </c>
      <c r="C897">
        <f>Fulltable[[#This Row],[Distance]]^3</f>
        <v>716.91737499999988</v>
      </c>
      <c r="D897">
        <f>Fulltable[[#This Row],[Distance]]^4</f>
        <v>6416.4105062499984</v>
      </c>
      <c r="E897">
        <f>Fulltable[[#This Row],[Distance]]^5</f>
        <v>57426.874030937484</v>
      </c>
      <c r="F897" s="13" t="e">
        <f>IF(ISNUMBER(VLOOKUP(Fulltable[[#This Row],[Distance]], PBmetric[[Distance (km)]:[PB (hh:mm:ss)]], 6, FALSE)), VLOOKUP(Fulltable[[#This Row],[Distance]], PBmetric[[Distance (km)]:[PB (hh:mm:ss)]], 6, FALSE), NA())</f>
        <v>#N/A</v>
      </c>
      <c r="G897" s="13">
        <f ca="1">$Q$4+$P$4*Fulltable[[#This Row],[Distance]]+$O$4*Fulltable[[#This Row],[D^2]]+$N$4*Fulltable[[#This Row],[D^3]]</f>
        <v>2.7410789291974411E-2</v>
      </c>
      <c r="H897" s="13">
        <f ca="1">Fulltable[[#This Row],[Forecast]]*(1+AVERAGE(cform[faster (-ve) /
slower (+ve)]))</f>
        <v>2.8378988285803965E-2</v>
      </c>
      <c r="I897" s="13" t="e">
        <f>IF(ISNUMBER(VLOOKUP(Fulltable[[#This Row],[Distance]], Predict[[#All],[Distance (km)]:[Time on current form]], 2, FALSE)), VLOOKUP(Fulltable[[#This Row],[Distance]], Predict[[#All],[Distance (km)]:[Time on current form]], 2, FALSE), NA())</f>
        <v>#N/A</v>
      </c>
      <c r="J897" s="13" t="e">
        <f>IF(ISNUMBER(VLOOKUP(Fulltable[[#This Row],[Distance]], Predict[[#All],[Distance (km)]:[Time on current form]], 3, FALSE)), VLOOKUP(Fulltable[[#This Row],[Distance]], Predict[[#All],[Distance (km)]:[Time on current form]], 3, FALSE), NA())</f>
        <v>#N/A</v>
      </c>
    </row>
    <row r="898" spans="1:10" x14ac:dyDescent="0.25">
      <c r="A898" s="1">
        <v>8.9600000000000009</v>
      </c>
      <c r="B898" s="2">
        <f>Fulltable[[#This Row],[Distance]]^2</f>
        <v>80.281600000000012</v>
      </c>
      <c r="C898">
        <f>Fulltable[[#This Row],[Distance]]^3</f>
        <v>719.3231360000002</v>
      </c>
      <c r="D898">
        <f>Fulltable[[#This Row],[Distance]]^4</f>
        <v>6445.1352985600015</v>
      </c>
      <c r="E898">
        <f>Fulltable[[#This Row],[Distance]]^5</f>
        <v>57748.412275097617</v>
      </c>
      <c r="F898" s="13" t="e">
        <f>IF(ISNUMBER(VLOOKUP(Fulltable[[#This Row],[Distance]], PBmetric[[Distance (km)]:[PB (hh:mm:ss)]], 6, FALSE)), VLOOKUP(Fulltable[[#This Row],[Distance]], PBmetric[[Distance (km)]:[PB (hh:mm:ss)]], 6, FALSE), NA())</f>
        <v>#N/A</v>
      </c>
      <c r="G898" s="13">
        <f ca="1">$Q$4+$P$4*Fulltable[[#This Row],[Distance]]+$O$4*Fulltable[[#This Row],[D^2]]+$N$4*Fulltable[[#This Row],[D^3]]</f>
        <v>2.7443051857642092E-2</v>
      </c>
      <c r="H898" s="13">
        <f ca="1">Fulltable[[#This Row],[Forecast]]*(1+AVERAGE(cform[faster (-ve) /
slower (+ve)]))</f>
        <v>2.8412390424042325E-2</v>
      </c>
      <c r="I898" s="13" t="e">
        <f>IF(ISNUMBER(VLOOKUP(Fulltable[[#This Row],[Distance]], Predict[[#All],[Distance (km)]:[Time on current form]], 2, FALSE)), VLOOKUP(Fulltable[[#This Row],[Distance]], Predict[[#All],[Distance (km)]:[Time on current form]], 2, FALSE), NA())</f>
        <v>#N/A</v>
      </c>
      <c r="J898" s="13" t="e">
        <f>IF(ISNUMBER(VLOOKUP(Fulltable[[#This Row],[Distance]], Predict[[#All],[Distance (km)]:[Time on current form]], 3, FALSE)), VLOOKUP(Fulltable[[#This Row],[Distance]], Predict[[#All],[Distance (km)]:[Time on current form]], 3, FALSE), NA())</f>
        <v>#N/A</v>
      </c>
    </row>
    <row r="899" spans="1:10" x14ac:dyDescent="0.25">
      <c r="A899" s="1">
        <v>8.9700000000000006</v>
      </c>
      <c r="B899" s="2">
        <f>Fulltable[[#This Row],[Distance]]^2</f>
        <v>80.460900000000009</v>
      </c>
      <c r="C899">
        <f>Fulltable[[#This Row],[Distance]]^3</f>
        <v>721.73427300000014</v>
      </c>
      <c r="D899">
        <f>Fulltable[[#This Row],[Distance]]^4</f>
        <v>6473.9564288100019</v>
      </c>
      <c r="E899">
        <f>Fulltable[[#This Row],[Distance]]^5</f>
        <v>58071.389166425724</v>
      </c>
      <c r="F899" s="13" t="e">
        <f>IF(ISNUMBER(VLOOKUP(Fulltable[[#This Row],[Distance]], PBmetric[[Distance (km)]:[PB (hh:mm:ss)]], 6, FALSE)), VLOOKUP(Fulltable[[#This Row],[Distance]], PBmetric[[Distance (km)]:[PB (hh:mm:ss)]], 6, FALSE), NA())</f>
        <v>#N/A</v>
      </c>
      <c r="G899" s="13">
        <f ca="1">$Q$4+$P$4*Fulltable[[#This Row],[Distance]]+$O$4*Fulltable[[#This Row],[D^2]]+$N$4*Fulltable[[#This Row],[D^3]]</f>
        <v>2.7475318064477425E-2</v>
      </c>
      <c r="H899" s="13">
        <f ca="1">Fulltable[[#This Row],[Forecast]]*(1+AVERAGE(cform[faster (-ve) /
slower (+ve)]))</f>
        <v>2.844579633206101E-2</v>
      </c>
      <c r="I899" s="13" t="e">
        <f>IF(ISNUMBER(VLOOKUP(Fulltable[[#This Row],[Distance]], Predict[[#All],[Distance (km)]:[Time on current form]], 2, FALSE)), VLOOKUP(Fulltable[[#This Row],[Distance]], Predict[[#All],[Distance (km)]:[Time on current form]], 2, FALSE), NA())</f>
        <v>#N/A</v>
      </c>
      <c r="J899" s="13" t="e">
        <f>IF(ISNUMBER(VLOOKUP(Fulltable[[#This Row],[Distance]], Predict[[#All],[Distance (km)]:[Time on current form]], 3, FALSE)), VLOOKUP(Fulltable[[#This Row],[Distance]], Predict[[#All],[Distance (km)]:[Time on current form]], 3, FALSE), NA())</f>
        <v>#N/A</v>
      </c>
    </row>
    <row r="900" spans="1:10" x14ac:dyDescent="0.25">
      <c r="A900" s="1">
        <v>8.98</v>
      </c>
      <c r="B900" s="2">
        <f>Fulltable[[#This Row],[Distance]]^2</f>
        <v>80.640400000000014</v>
      </c>
      <c r="C900">
        <f>Fulltable[[#This Row],[Distance]]^3</f>
        <v>724.15079200000014</v>
      </c>
      <c r="D900">
        <f>Fulltable[[#This Row],[Distance]]^4</f>
        <v>6502.8741121600024</v>
      </c>
      <c r="E900">
        <f>Fulltable[[#This Row],[Distance]]^5</f>
        <v>58395.809527196827</v>
      </c>
      <c r="F900" s="13" t="e">
        <f>IF(ISNUMBER(VLOOKUP(Fulltable[[#This Row],[Distance]], PBmetric[[Distance (km)]:[PB (hh:mm:ss)]], 6, FALSE)), VLOOKUP(Fulltable[[#This Row],[Distance]], PBmetric[[Distance (km)]:[PB (hh:mm:ss)]], 6, FALSE), NA())</f>
        <v>#N/A</v>
      </c>
      <c r="G900" s="13">
        <f ca="1">$Q$4+$P$4*Fulltable[[#This Row],[Distance]]+$O$4*Fulltable[[#This Row],[D^2]]+$N$4*Fulltable[[#This Row],[D^3]]</f>
        <v>2.7507587912445002E-2</v>
      </c>
      <c r="H900" s="13">
        <f ca="1">Fulltable[[#This Row],[Forecast]]*(1+AVERAGE(cform[faster (-ve) /
slower (+ve)]))</f>
        <v>2.8479206009823357E-2</v>
      </c>
      <c r="I900" s="13" t="e">
        <f>IF(ISNUMBER(VLOOKUP(Fulltable[[#This Row],[Distance]], Predict[[#All],[Distance (km)]:[Time on current form]], 2, FALSE)), VLOOKUP(Fulltable[[#This Row],[Distance]], Predict[[#All],[Distance (km)]:[Time on current form]], 2, FALSE), NA())</f>
        <v>#N/A</v>
      </c>
      <c r="J900" s="13" t="e">
        <f>IF(ISNUMBER(VLOOKUP(Fulltable[[#This Row],[Distance]], Predict[[#All],[Distance (km)]:[Time on current form]], 3, FALSE)), VLOOKUP(Fulltable[[#This Row],[Distance]], Predict[[#All],[Distance (km)]:[Time on current form]], 3, FALSE), NA())</f>
        <v>#N/A</v>
      </c>
    </row>
    <row r="901" spans="1:10" x14ac:dyDescent="0.25">
      <c r="A901" s="1">
        <v>8.99</v>
      </c>
      <c r="B901" s="2">
        <f>Fulltable[[#This Row],[Distance]]^2</f>
        <v>80.820100000000011</v>
      </c>
      <c r="C901">
        <f>Fulltable[[#This Row],[Distance]]^3</f>
        <v>726.57269900000006</v>
      </c>
      <c r="D901">
        <f>Fulltable[[#This Row],[Distance]]^4</f>
        <v>6531.8885640100016</v>
      </c>
      <c r="E901">
        <f>Fulltable[[#This Row],[Distance]]^5</f>
        <v>58721.678190449915</v>
      </c>
      <c r="F901" s="13" t="e">
        <f>IF(ISNUMBER(VLOOKUP(Fulltable[[#This Row],[Distance]], PBmetric[[Distance (km)]:[PB (hh:mm:ss)]], 6, FALSE)), VLOOKUP(Fulltable[[#This Row],[Distance]], PBmetric[[Distance (km)]:[PB (hh:mm:ss)]], 6, FALSE), NA())</f>
        <v>#N/A</v>
      </c>
      <c r="G901" s="13">
        <f ca="1">$Q$4+$P$4*Fulltable[[#This Row],[Distance]]+$O$4*Fulltable[[#This Row],[D^2]]+$N$4*Fulltable[[#This Row],[D^3]]</f>
        <v>2.7539861401509425E-2</v>
      </c>
      <c r="H901" s="13">
        <f ca="1">Fulltable[[#This Row],[Forecast]]*(1+AVERAGE(cform[faster (-ve) /
slower (+ve)]))</f>
        <v>2.8512619457292727E-2</v>
      </c>
      <c r="I901" s="13" t="e">
        <f>IF(ISNUMBER(VLOOKUP(Fulltable[[#This Row],[Distance]], Predict[[#All],[Distance (km)]:[Time on current form]], 2, FALSE)), VLOOKUP(Fulltable[[#This Row],[Distance]], Predict[[#All],[Distance (km)]:[Time on current form]], 2, FALSE), NA())</f>
        <v>#N/A</v>
      </c>
      <c r="J901" s="13" t="e">
        <f>IF(ISNUMBER(VLOOKUP(Fulltable[[#This Row],[Distance]], Predict[[#All],[Distance (km)]:[Time on current form]], 3, FALSE)), VLOOKUP(Fulltable[[#This Row],[Distance]], Predict[[#All],[Distance (km)]:[Time on current form]], 3, FALSE), NA())</f>
        <v>#N/A</v>
      </c>
    </row>
    <row r="902" spans="1:10" x14ac:dyDescent="0.25">
      <c r="A902" s="1">
        <v>9</v>
      </c>
      <c r="B902" s="2">
        <f>Fulltable[[#This Row],[Distance]]^2</f>
        <v>81</v>
      </c>
      <c r="C902">
        <f>Fulltable[[#This Row],[Distance]]^3</f>
        <v>729</v>
      </c>
      <c r="D902">
        <f>Fulltable[[#This Row],[Distance]]^4</f>
        <v>6561</v>
      </c>
      <c r="E902">
        <f>Fulltable[[#This Row],[Distance]]^5</f>
        <v>59049</v>
      </c>
      <c r="F902" s="13" t="e">
        <f>IF(ISNUMBER(VLOOKUP(Fulltable[[#This Row],[Distance]], PBmetric[[Distance (km)]:[PB (hh:mm:ss)]], 6, FALSE)), VLOOKUP(Fulltable[[#This Row],[Distance]], PBmetric[[Distance (km)]:[PB (hh:mm:ss)]], 6, FALSE), NA())</f>
        <v>#N/A</v>
      </c>
      <c r="G902" s="13">
        <f ca="1">$Q$4+$P$4*Fulltable[[#This Row],[Distance]]+$O$4*Fulltable[[#This Row],[D^2]]+$N$4*Fulltable[[#This Row],[D^3]]</f>
        <v>2.7572138531635287E-2</v>
      </c>
      <c r="H902" s="13">
        <f ca="1">Fulltable[[#This Row],[Forecast]]*(1+AVERAGE(cform[faster (-ve) /
slower (+ve)]))</f>
        <v>2.8546036674432455E-2</v>
      </c>
      <c r="I902" s="13" t="e">
        <f>IF(ISNUMBER(VLOOKUP(Fulltable[[#This Row],[Distance]], Predict[[#All],[Distance (km)]:[Time on current form]], 2, FALSE)), VLOOKUP(Fulltable[[#This Row],[Distance]], Predict[[#All],[Distance (km)]:[Time on current form]], 2, FALSE), NA())</f>
        <v>#N/A</v>
      </c>
      <c r="J902" s="13" t="e">
        <f>IF(ISNUMBER(VLOOKUP(Fulltable[[#This Row],[Distance]], Predict[[#All],[Distance (km)]:[Time on current form]], 3, FALSE)), VLOOKUP(Fulltable[[#This Row],[Distance]], Predict[[#All],[Distance (km)]:[Time on current form]], 3, FALSE), NA())</f>
        <v>#N/A</v>
      </c>
    </row>
    <row r="903" spans="1:10" x14ac:dyDescent="0.25">
      <c r="A903" s="1">
        <v>9.01</v>
      </c>
      <c r="B903" s="2">
        <f>Fulltable[[#This Row],[Distance]]^2</f>
        <v>81.180099999999996</v>
      </c>
      <c r="C903">
        <f>Fulltable[[#This Row],[Distance]]^3</f>
        <v>731.43270099999995</v>
      </c>
      <c r="D903">
        <f>Fulltable[[#This Row],[Distance]]^4</f>
        <v>6590.2086360099993</v>
      </c>
      <c r="E903">
        <f>Fulltable[[#This Row],[Distance]]^5</f>
        <v>59377.779810450091</v>
      </c>
      <c r="F903" s="13" t="e">
        <f>IF(ISNUMBER(VLOOKUP(Fulltable[[#This Row],[Distance]], PBmetric[[Distance (km)]:[PB (hh:mm:ss)]], 6, FALSE)), VLOOKUP(Fulltable[[#This Row],[Distance]], PBmetric[[Distance (km)]:[PB (hh:mm:ss)]], 6, FALSE), NA())</f>
        <v>#N/A</v>
      </c>
      <c r="G903" s="13">
        <f ca="1">$Q$4+$P$4*Fulltable[[#This Row],[Distance]]+$O$4*Fulltable[[#This Row],[D^2]]+$N$4*Fulltable[[#This Row],[D^3]]</f>
        <v>2.7604419302787189E-2</v>
      </c>
      <c r="H903" s="13">
        <f ca="1">Fulltable[[#This Row],[Forecast]]*(1+AVERAGE(cform[faster (-ve) /
slower (+ve)]))</f>
        <v>2.8579457661205891E-2</v>
      </c>
      <c r="I903" s="13" t="e">
        <f>IF(ISNUMBER(VLOOKUP(Fulltable[[#This Row],[Distance]], Predict[[#All],[Distance (km)]:[Time on current form]], 2, FALSE)), VLOOKUP(Fulltable[[#This Row],[Distance]], Predict[[#All],[Distance (km)]:[Time on current form]], 2, FALSE), NA())</f>
        <v>#N/A</v>
      </c>
      <c r="J903" s="13" t="e">
        <f>IF(ISNUMBER(VLOOKUP(Fulltable[[#This Row],[Distance]], Predict[[#All],[Distance (km)]:[Time on current form]], 3, FALSE)), VLOOKUP(Fulltable[[#This Row],[Distance]], Predict[[#All],[Distance (km)]:[Time on current form]], 3, FALSE), NA())</f>
        <v>#N/A</v>
      </c>
    </row>
    <row r="904" spans="1:10" x14ac:dyDescent="0.25">
      <c r="A904" s="1">
        <v>9.02</v>
      </c>
      <c r="B904" s="2">
        <f>Fulltable[[#This Row],[Distance]]^2</f>
        <v>81.360399999999998</v>
      </c>
      <c r="C904">
        <f>Fulltable[[#This Row],[Distance]]^3</f>
        <v>733.8708079999999</v>
      </c>
      <c r="D904">
        <f>Fulltable[[#This Row],[Distance]]^4</f>
        <v>6619.5146881599994</v>
      </c>
      <c r="E904">
        <f>Fulltable[[#This Row],[Distance]]^5</f>
        <v>59708.02248720319</v>
      </c>
      <c r="F904" s="13" t="e">
        <f>IF(ISNUMBER(VLOOKUP(Fulltable[[#This Row],[Distance]], PBmetric[[Distance (km)]:[PB (hh:mm:ss)]], 6, FALSE)), VLOOKUP(Fulltable[[#This Row],[Distance]], PBmetric[[Distance (km)]:[PB (hh:mm:ss)]], 6, FALSE), NA())</f>
        <v>#N/A</v>
      </c>
      <c r="G904" s="13">
        <f ca="1">$Q$4+$P$4*Fulltable[[#This Row],[Distance]]+$O$4*Fulltable[[#This Row],[D^2]]+$N$4*Fulltable[[#This Row],[D^3]]</f>
        <v>2.7636703714929722E-2</v>
      </c>
      <c r="H904" s="13">
        <f ca="1">Fulltable[[#This Row],[Forecast]]*(1+AVERAGE(cform[faster (-ve) /
slower (+ve)]))</f>
        <v>2.8612882417576379E-2</v>
      </c>
      <c r="I904" s="13" t="e">
        <f>IF(ISNUMBER(VLOOKUP(Fulltable[[#This Row],[Distance]], Predict[[#All],[Distance (km)]:[Time on current form]], 2, FALSE)), VLOOKUP(Fulltable[[#This Row],[Distance]], Predict[[#All],[Distance (km)]:[Time on current form]], 2, FALSE), NA())</f>
        <v>#N/A</v>
      </c>
      <c r="J904" s="13" t="e">
        <f>IF(ISNUMBER(VLOOKUP(Fulltable[[#This Row],[Distance]], Predict[[#All],[Distance (km)]:[Time on current form]], 3, FALSE)), VLOOKUP(Fulltable[[#This Row],[Distance]], Predict[[#All],[Distance (km)]:[Time on current form]], 3, FALSE), NA())</f>
        <v>#N/A</v>
      </c>
    </row>
    <row r="905" spans="1:10" x14ac:dyDescent="0.25">
      <c r="A905" s="1">
        <v>9.0299999999999994</v>
      </c>
      <c r="B905" s="2">
        <f>Fulltable[[#This Row],[Distance]]^2</f>
        <v>81.540899999999993</v>
      </c>
      <c r="C905">
        <f>Fulltable[[#This Row],[Distance]]^3</f>
        <v>736.31432699999993</v>
      </c>
      <c r="D905">
        <f>Fulltable[[#This Row],[Distance]]^4</f>
        <v>6648.9183728099988</v>
      </c>
      <c r="E905">
        <f>Fulltable[[#This Row],[Distance]]^5</f>
        <v>60039.732906474288</v>
      </c>
      <c r="F905" s="13" t="e">
        <f>IF(ISNUMBER(VLOOKUP(Fulltable[[#This Row],[Distance]], PBmetric[[Distance (km)]:[PB (hh:mm:ss)]], 6, FALSE)), VLOOKUP(Fulltable[[#This Row],[Distance]], PBmetric[[Distance (km)]:[PB (hh:mm:ss)]], 6, FALSE), NA())</f>
        <v>#N/A</v>
      </c>
      <c r="G905" s="13">
        <f ca="1">$Q$4+$P$4*Fulltable[[#This Row],[Distance]]+$O$4*Fulltable[[#This Row],[D^2]]+$N$4*Fulltable[[#This Row],[D^3]]</f>
        <v>2.7668991768027493E-2</v>
      </c>
      <c r="H905" s="13">
        <f ca="1">Fulltable[[#This Row],[Forecast]]*(1+AVERAGE(cform[faster (-ve) /
slower (+ve)]))</f>
        <v>2.8646310943507274E-2</v>
      </c>
      <c r="I905" s="13" t="e">
        <f>IF(ISNUMBER(VLOOKUP(Fulltable[[#This Row],[Distance]], Predict[[#All],[Distance (km)]:[Time on current form]], 2, FALSE)), VLOOKUP(Fulltable[[#This Row],[Distance]], Predict[[#All],[Distance (km)]:[Time on current form]], 2, FALSE), NA())</f>
        <v>#N/A</v>
      </c>
      <c r="J905" s="13" t="e">
        <f>IF(ISNUMBER(VLOOKUP(Fulltable[[#This Row],[Distance]], Predict[[#All],[Distance (km)]:[Time on current form]], 3, FALSE)), VLOOKUP(Fulltable[[#This Row],[Distance]], Predict[[#All],[Distance (km)]:[Time on current form]], 3, FALSE), NA())</f>
        <v>#N/A</v>
      </c>
    </row>
    <row r="906" spans="1:10" x14ac:dyDescent="0.25">
      <c r="A906" s="1">
        <v>9.0399999999999991</v>
      </c>
      <c r="B906" s="2">
        <f>Fulltable[[#This Row],[Distance]]^2</f>
        <v>81.721599999999981</v>
      </c>
      <c r="C906">
        <f>Fulltable[[#This Row],[Distance]]^3</f>
        <v>738.76326399999971</v>
      </c>
      <c r="D906">
        <f>Fulltable[[#This Row],[Distance]]^4</f>
        <v>6678.4199065599969</v>
      </c>
      <c r="E906">
        <f>Fulltable[[#This Row],[Distance]]^5</f>
        <v>60372.915955302364</v>
      </c>
      <c r="F906" s="13" t="e">
        <f>IF(ISNUMBER(VLOOKUP(Fulltable[[#This Row],[Distance]], PBmetric[[Distance (km)]:[PB (hh:mm:ss)]], 6, FALSE)), VLOOKUP(Fulltable[[#This Row],[Distance]], PBmetric[[Distance (km)]:[PB (hh:mm:ss)]], 6, FALSE), NA())</f>
        <v>#N/A</v>
      </c>
      <c r="G906" s="13">
        <f ca="1">$Q$4+$P$4*Fulltable[[#This Row],[Distance]]+$O$4*Fulltable[[#This Row],[D^2]]+$N$4*Fulltable[[#This Row],[D^3]]</f>
        <v>2.770128346204509E-2</v>
      </c>
      <c r="H906" s="13">
        <f ca="1">Fulltable[[#This Row],[Forecast]]*(1+AVERAGE(cform[faster (-ve) /
slower (+ve)]))</f>
        <v>2.8679743238961913E-2</v>
      </c>
      <c r="I906" s="13" t="e">
        <f>IF(ISNUMBER(VLOOKUP(Fulltable[[#This Row],[Distance]], Predict[[#All],[Distance (km)]:[Time on current form]], 2, FALSE)), VLOOKUP(Fulltable[[#This Row],[Distance]], Predict[[#All],[Distance (km)]:[Time on current form]], 2, FALSE), NA())</f>
        <v>#N/A</v>
      </c>
      <c r="J906" s="13" t="e">
        <f>IF(ISNUMBER(VLOOKUP(Fulltable[[#This Row],[Distance]], Predict[[#All],[Distance (km)]:[Time on current form]], 3, FALSE)), VLOOKUP(Fulltable[[#This Row],[Distance]], Predict[[#All],[Distance (km)]:[Time on current form]], 3, FALSE), NA())</f>
        <v>#N/A</v>
      </c>
    </row>
    <row r="907" spans="1:10" x14ac:dyDescent="0.25">
      <c r="A907" s="1">
        <v>9.0500000000000007</v>
      </c>
      <c r="B907" s="2">
        <f>Fulltable[[#This Row],[Distance]]^2</f>
        <v>81.902500000000018</v>
      </c>
      <c r="C907">
        <f>Fulltable[[#This Row],[Distance]]^3</f>
        <v>741.21762500000023</v>
      </c>
      <c r="D907">
        <f>Fulltable[[#This Row],[Distance]]^4</f>
        <v>6708.0195062500025</v>
      </c>
      <c r="E907">
        <f>Fulltable[[#This Row],[Distance]]^5</f>
        <v>60707.576531562525</v>
      </c>
      <c r="F907" s="13" t="e">
        <f>IF(ISNUMBER(VLOOKUP(Fulltable[[#This Row],[Distance]], PBmetric[[Distance (km)]:[PB (hh:mm:ss)]], 6, FALSE)), VLOOKUP(Fulltable[[#This Row],[Distance]], PBmetric[[Distance (km)]:[PB (hh:mm:ss)]], 6, FALSE), NA())</f>
        <v>#N/A</v>
      </c>
      <c r="G907" s="13">
        <f ca="1">$Q$4+$P$4*Fulltable[[#This Row],[Distance]]+$O$4*Fulltable[[#This Row],[D^2]]+$N$4*Fulltable[[#This Row],[D^3]]</f>
        <v>2.7733578796947111E-2</v>
      </c>
      <c r="H907" s="13">
        <f ca="1">Fulltable[[#This Row],[Forecast]]*(1+AVERAGE(cform[faster (-ve) /
slower (+ve)]))</f>
        <v>2.8713179303903644E-2</v>
      </c>
      <c r="I907" s="13" t="e">
        <f>IF(ISNUMBER(VLOOKUP(Fulltable[[#This Row],[Distance]], Predict[[#All],[Distance (km)]:[Time on current form]], 2, FALSE)), VLOOKUP(Fulltable[[#This Row],[Distance]], Predict[[#All],[Distance (km)]:[Time on current form]], 2, FALSE), NA())</f>
        <v>#N/A</v>
      </c>
      <c r="J907" s="13" t="e">
        <f>IF(ISNUMBER(VLOOKUP(Fulltable[[#This Row],[Distance]], Predict[[#All],[Distance (km)]:[Time on current form]], 3, FALSE)), VLOOKUP(Fulltable[[#This Row],[Distance]], Predict[[#All],[Distance (km)]:[Time on current form]], 3, FALSE), NA())</f>
        <v>#N/A</v>
      </c>
    </row>
    <row r="908" spans="1:10" x14ac:dyDescent="0.25">
      <c r="A908" s="1">
        <v>9.06</v>
      </c>
      <c r="B908" s="2">
        <f>Fulltable[[#This Row],[Distance]]^2</f>
        <v>82.083600000000004</v>
      </c>
      <c r="C908">
        <f>Fulltable[[#This Row],[Distance]]^3</f>
        <v>743.67741600000011</v>
      </c>
      <c r="D908">
        <f>Fulltable[[#This Row],[Distance]]^4</f>
        <v>6737.7173889600008</v>
      </c>
      <c r="E908">
        <f>Fulltable[[#This Row],[Distance]]^5</f>
        <v>61043.719543977611</v>
      </c>
      <c r="F908" s="13" t="e">
        <f>IF(ISNUMBER(VLOOKUP(Fulltable[[#This Row],[Distance]], PBmetric[[Distance (km)]:[PB (hh:mm:ss)]], 6, FALSE)), VLOOKUP(Fulltable[[#This Row],[Distance]], PBmetric[[Distance (km)]:[PB (hh:mm:ss)]], 6, FALSE), NA())</f>
        <v>#N/A</v>
      </c>
      <c r="G908" s="13">
        <f ca="1">$Q$4+$P$4*Fulltable[[#This Row],[Distance]]+$O$4*Fulltable[[#This Row],[D^2]]+$N$4*Fulltable[[#This Row],[D^3]]</f>
        <v>2.7765877772698153E-2</v>
      </c>
      <c r="H908" s="13">
        <f ca="1">Fulltable[[#This Row],[Forecast]]*(1+AVERAGE(cform[faster (-ve) /
slower (+ve)]))</f>
        <v>2.8746619138295813E-2</v>
      </c>
      <c r="I908" s="13" t="e">
        <f>IF(ISNUMBER(VLOOKUP(Fulltable[[#This Row],[Distance]], Predict[[#All],[Distance (km)]:[Time on current form]], 2, FALSE)), VLOOKUP(Fulltable[[#This Row],[Distance]], Predict[[#All],[Distance (km)]:[Time on current form]], 2, FALSE), NA())</f>
        <v>#N/A</v>
      </c>
      <c r="J908" s="13" t="e">
        <f>IF(ISNUMBER(VLOOKUP(Fulltable[[#This Row],[Distance]], Predict[[#All],[Distance (km)]:[Time on current form]], 3, FALSE)), VLOOKUP(Fulltable[[#This Row],[Distance]], Predict[[#All],[Distance (km)]:[Time on current form]], 3, FALSE), NA())</f>
        <v>#N/A</v>
      </c>
    </row>
    <row r="909" spans="1:10" x14ac:dyDescent="0.25">
      <c r="A909" s="1">
        <v>9.07</v>
      </c>
      <c r="B909" s="2">
        <f>Fulltable[[#This Row],[Distance]]^2</f>
        <v>82.264900000000011</v>
      </c>
      <c r="C909">
        <f>Fulltable[[#This Row],[Distance]]^3</f>
        <v>746.14264300000013</v>
      </c>
      <c r="D909">
        <f>Fulltable[[#This Row],[Distance]]^4</f>
        <v>6767.513772010002</v>
      </c>
      <c r="E909">
        <f>Fulltable[[#This Row],[Distance]]^5</f>
        <v>61381.349912130718</v>
      </c>
      <c r="F909" s="13" t="e">
        <f>IF(ISNUMBER(VLOOKUP(Fulltable[[#This Row],[Distance]], PBmetric[[Distance (km)]:[PB (hh:mm:ss)]], 6, FALSE)), VLOOKUP(Fulltable[[#This Row],[Distance]], PBmetric[[Distance (km)]:[PB (hh:mm:ss)]], 6, FALSE), NA())</f>
        <v>#N/A</v>
      </c>
      <c r="G909" s="13">
        <f ca="1">$Q$4+$P$4*Fulltable[[#This Row],[Distance]]+$O$4*Fulltable[[#This Row],[D^2]]+$N$4*Fulltable[[#This Row],[D^3]]</f>
        <v>2.7798180389262812E-2</v>
      </c>
      <c r="H909" s="13">
        <f ca="1">Fulltable[[#This Row],[Forecast]]*(1+AVERAGE(cform[faster (-ve) /
slower (+ve)]))</f>
        <v>2.8780062742101768E-2</v>
      </c>
      <c r="I909" s="13" t="e">
        <f>IF(ISNUMBER(VLOOKUP(Fulltable[[#This Row],[Distance]], Predict[[#All],[Distance (km)]:[Time on current form]], 2, FALSE)), VLOOKUP(Fulltable[[#This Row],[Distance]], Predict[[#All],[Distance (km)]:[Time on current form]], 2, FALSE), NA())</f>
        <v>#N/A</v>
      </c>
      <c r="J909" s="13" t="e">
        <f>IF(ISNUMBER(VLOOKUP(Fulltable[[#This Row],[Distance]], Predict[[#All],[Distance (km)]:[Time on current form]], 3, FALSE)), VLOOKUP(Fulltable[[#This Row],[Distance]], Predict[[#All],[Distance (km)]:[Time on current form]], 3, FALSE), NA())</f>
        <v>#N/A</v>
      </c>
    </row>
    <row r="910" spans="1:10" x14ac:dyDescent="0.25">
      <c r="A910" s="1">
        <v>9.08</v>
      </c>
      <c r="B910" s="2">
        <f>Fulltable[[#This Row],[Distance]]^2</f>
        <v>82.446399999999997</v>
      </c>
      <c r="C910">
        <f>Fulltable[[#This Row],[Distance]]^3</f>
        <v>748.61331199999995</v>
      </c>
      <c r="D910">
        <f>Fulltable[[#This Row],[Distance]]^4</f>
        <v>6797.4088729599998</v>
      </c>
      <c r="E910">
        <f>Fulltable[[#This Row],[Distance]]^5</f>
        <v>61720.472566476798</v>
      </c>
      <c r="F910" s="13" t="e">
        <f>IF(ISNUMBER(VLOOKUP(Fulltable[[#This Row],[Distance]], PBmetric[[Distance (km)]:[PB (hh:mm:ss)]], 6, FALSE)), VLOOKUP(Fulltable[[#This Row],[Distance]], PBmetric[[Distance (km)]:[PB (hh:mm:ss)]], 6, FALSE), NA())</f>
        <v>#N/A</v>
      </c>
      <c r="G910" s="13">
        <f ca="1">$Q$4+$P$4*Fulltable[[#This Row],[Distance]]+$O$4*Fulltable[[#This Row],[D^2]]+$N$4*Fulltable[[#This Row],[D^3]]</f>
        <v>2.7830486646605684E-2</v>
      </c>
      <c r="H910" s="13">
        <f ca="1">Fulltable[[#This Row],[Forecast]]*(1+AVERAGE(cform[faster (-ve) /
slower (+ve)]))</f>
        <v>2.8813510115284852E-2</v>
      </c>
      <c r="I910" s="13" t="e">
        <f>IF(ISNUMBER(VLOOKUP(Fulltable[[#This Row],[Distance]], Predict[[#All],[Distance (km)]:[Time on current form]], 2, FALSE)), VLOOKUP(Fulltable[[#This Row],[Distance]], Predict[[#All],[Distance (km)]:[Time on current form]], 2, FALSE), NA())</f>
        <v>#N/A</v>
      </c>
      <c r="J910" s="13" t="e">
        <f>IF(ISNUMBER(VLOOKUP(Fulltable[[#This Row],[Distance]], Predict[[#All],[Distance (km)]:[Time on current form]], 3, FALSE)), VLOOKUP(Fulltable[[#This Row],[Distance]], Predict[[#All],[Distance (km)]:[Time on current form]], 3, FALSE), NA())</f>
        <v>#N/A</v>
      </c>
    </row>
    <row r="911" spans="1:10" x14ac:dyDescent="0.25">
      <c r="A911" s="1">
        <v>9.09</v>
      </c>
      <c r="B911" s="2">
        <f>Fulltable[[#This Row],[Distance]]^2</f>
        <v>82.628100000000003</v>
      </c>
      <c r="C911">
        <f>Fulltable[[#This Row],[Distance]]^3</f>
        <v>751.089429</v>
      </c>
      <c r="D911">
        <f>Fulltable[[#This Row],[Distance]]^4</f>
        <v>6827.4029096100003</v>
      </c>
      <c r="E911">
        <f>Fulltable[[#This Row],[Distance]]^5</f>
        <v>62061.092448354902</v>
      </c>
      <c r="F911" s="13" t="e">
        <f>IF(ISNUMBER(VLOOKUP(Fulltable[[#This Row],[Distance]], PBmetric[[Distance (km)]:[PB (hh:mm:ss)]], 6, FALSE)), VLOOKUP(Fulltable[[#This Row],[Distance]], PBmetric[[Distance (km)]:[PB (hh:mm:ss)]], 6, FALSE), NA())</f>
        <v>#N/A</v>
      </c>
      <c r="G911" s="13">
        <f ca="1">$Q$4+$P$4*Fulltable[[#This Row],[Distance]]+$O$4*Fulltable[[#This Row],[D^2]]+$N$4*Fulltable[[#This Row],[D^3]]</f>
        <v>2.7862796544691367E-2</v>
      </c>
      <c r="H911" s="13">
        <f ca="1">Fulltable[[#This Row],[Forecast]]*(1+AVERAGE(cform[faster (-ve) /
slower (+ve)]))</f>
        <v>2.8846961257808411E-2</v>
      </c>
      <c r="I911" s="13" t="e">
        <f>IF(ISNUMBER(VLOOKUP(Fulltable[[#This Row],[Distance]], Predict[[#All],[Distance (km)]:[Time on current form]], 2, FALSE)), VLOOKUP(Fulltable[[#This Row],[Distance]], Predict[[#All],[Distance (km)]:[Time on current form]], 2, FALSE), NA())</f>
        <v>#N/A</v>
      </c>
      <c r="J911" s="13" t="e">
        <f>IF(ISNUMBER(VLOOKUP(Fulltable[[#This Row],[Distance]], Predict[[#All],[Distance (km)]:[Time on current form]], 3, FALSE)), VLOOKUP(Fulltable[[#This Row],[Distance]], Predict[[#All],[Distance (km)]:[Time on current form]], 3, FALSE), NA())</f>
        <v>#N/A</v>
      </c>
    </row>
    <row r="912" spans="1:10" x14ac:dyDescent="0.25">
      <c r="A912" s="1">
        <v>9.1</v>
      </c>
      <c r="B912" s="2">
        <f>Fulltable[[#This Row],[Distance]]^2</f>
        <v>82.809999999999988</v>
      </c>
      <c r="C912">
        <f>Fulltable[[#This Row],[Distance]]^3</f>
        <v>753.57099999999991</v>
      </c>
      <c r="D912">
        <f>Fulltable[[#This Row],[Distance]]^4</f>
        <v>6857.4960999999985</v>
      </c>
      <c r="E912">
        <f>Fulltable[[#This Row],[Distance]]^5</f>
        <v>62403.214509999983</v>
      </c>
      <c r="F912" s="13" t="e">
        <f>IF(ISNUMBER(VLOOKUP(Fulltable[[#This Row],[Distance]], PBmetric[[Distance (km)]:[PB (hh:mm:ss)]], 6, FALSE)), VLOOKUP(Fulltable[[#This Row],[Distance]], PBmetric[[Distance (km)]:[PB (hh:mm:ss)]], 6, FALSE), NA())</f>
        <v>#N/A</v>
      </c>
      <c r="G912" s="13">
        <f ca="1">$Q$4+$P$4*Fulltable[[#This Row],[Distance]]+$O$4*Fulltable[[#This Row],[D^2]]+$N$4*Fulltable[[#This Row],[D^3]]</f>
        <v>2.789511008348446E-2</v>
      </c>
      <c r="H912" s="13">
        <f ca="1">Fulltable[[#This Row],[Forecast]]*(1+AVERAGE(cform[faster (-ve) /
slower (+ve)]))</f>
        <v>2.8880416169635797E-2</v>
      </c>
      <c r="I912" s="13" t="e">
        <f>IF(ISNUMBER(VLOOKUP(Fulltable[[#This Row],[Distance]], Predict[[#All],[Distance (km)]:[Time on current form]], 2, FALSE)), VLOOKUP(Fulltable[[#This Row],[Distance]], Predict[[#All],[Distance (km)]:[Time on current form]], 2, FALSE), NA())</f>
        <v>#N/A</v>
      </c>
      <c r="J912" s="13" t="e">
        <f>IF(ISNUMBER(VLOOKUP(Fulltable[[#This Row],[Distance]], Predict[[#All],[Distance (km)]:[Time on current form]], 3, FALSE)), VLOOKUP(Fulltable[[#This Row],[Distance]], Predict[[#All],[Distance (km)]:[Time on current form]], 3, FALSE), NA())</f>
        <v>#N/A</v>
      </c>
    </row>
    <row r="913" spans="1:10" x14ac:dyDescent="0.25">
      <c r="A913" s="1">
        <v>9.11</v>
      </c>
      <c r="B913" s="2">
        <f>Fulltable[[#This Row],[Distance]]^2</f>
        <v>82.992099999999994</v>
      </c>
      <c r="C913">
        <f>Fulltable[[#This Row],[Distance]]^3</f>
        <v>756.05803099999991</v>
      </c>
      <c r="D913">
        <f>Fulltable[[#This Row],[Distance]]^4</f>
        <v>6887.6886624099989</v>
      </c>
      <c r="E913">
        <f>Fulltable[[#This Row],[Distance]]^5</f>
        <v>62746.843714555085</v>
      </c>
      <c r="F913" s="13" t="e">
        <f>IF(ISNUMBER(VLOOKUP(Fulltable[[#This Row],[Distance]], PBmetric[[Distance (km)]:[PB (hh:mm:ss)]], 6, FALSE)), VLOOKUP(Fulltable[[#This Row],[Distance]], PBmetric[[Distance (km)]:[PB (hh:mm:ss)]], 6, FALSE), NA())</f>
        <v>#N/A</v>
      </c>
      <c r="G913" s="13">
        <f ca="1">$Q$4+$P$4*Fulltable[[#This Row],[Distance]]+$O$4*Fulltable[[#This Row],[D^2]]+$N$4*Fulltable[[#This Row],[D^3]]</f>
        <v>2.7927427262949556E-2</v>
      </c>
      <c r="H913" s="13">
        <f ca="1">Fulltable[[#This Row],[Forecast]]*(1+AVERAGE(cform[faster (-ve) /
slower (+ve)]))</f>
        <v>2.891387485073035E-2</v>
      </c>
      <c r="I913" s="13" t="e">
        <f>IF(ISNUMBER(VLOOKUP(Fulltable[[#This Row],[Distance]], Predict[[#All],[Distance (km)]:[Time on current form]], 2, FALSE)), VLOOKUP(Fulltable[[#This Row],[Distance]], Predict[[#All],[Distance (km)]:[Time on current form]], 2, FALSE), NA())</f>
        <v>#N/A</v>
      </c>
      <c r="J913" s="13" t="e">
        <f>IF(ISNUMBER(VLOOKUP(Fulltable[[#This Row],[Distance]], Predict[[#All],[Distance (km)]:[Time on current form]], 3, FALSE)), VLOOKUP(Fulltable[[#This Row],[Distance]], Predict[[#All],[Distance (km)]:[Time on current form]], 3, FALSE), NA())</f>
        <v>#N/A</v>
      </c>
    </row>
    <row r="914" spans="1:10" x14ac:dyDescent="0.25">
      <c r="A914" s="1">
        <v>9.1199999999999992</v>
      </c>
      <c r="B914" s="2">
        <f>Fulltable[[#This Row],[Distance]]^2</f>
        <v>83.174399999999991</v>
      </c>
      <c r="C914">
        <f>Fulltable[[#This Row],[Distance]]^3</f>
        <v>758.55052799999987</v>
      </c>
      <c r="D914">
        <f>Fulltable[[#This Row],[Distance]]^4</f>
        <v>6917.9808153599988</v>
      </c>
      <c r="E914">
        <f>Fulltable[[#This Row],[Distance]]^5</f>
        <v>63091.985036083184</v>
      </c>
      <c r="F914" s="13" t="e">
        <f>IF(ISNUMBER(VLOOKUP(Fulltable[[#This Row],[Distance]], PBmetric[[Distance (km)]:[PB (hh:mm:ss)]], 6, FALSE)), VLOOKUP(Fulltable[[#This Row],[Distance]], PBmetric[[Distance (km)]:[PB (hh:mm:ss)]], 6, FALSE), NA())</f>
        <v>#N/A</v>
      </c>
      <c r="G914" s="13">
        <f ca="1">$Q$4+$P$4*Fulltable[[#This Row],[Distance]]+$O$4*Fulltable[[#This Row],[D^2]]+$N$4*Fulltable[[#This Row],[D^3]]</f>
        <v>2.7959748083051253E-2</v>
      </c>
      <c r="H914" s="13">
        <f ca="1">Fulltable[[#This Row],[Forecast]]*(1+AVERAGE(cform[faster (-ve) /
slower (+ve)]))</f>
        <v>2.894733730105542E-2</v>
      </c>
      <c r="I914" s="13" t="e">
        <f>IF(ISNUMBER(VLOOKUP(Fulltable[[#This Row],[Distance]], Predict[[#All],[Distance (km)]:[Time on current form]], 2, FALSE)), VLOOKUP(Fulltable[[#This Row],[Distance]], Predict[[#All],[Distance (km)]:[Time on current form]], 2, FALSE), NA())</f>
        <v>#N/A</v>
      </c>
      <c r="J914" s="13" t="e">
        <f>IF(ISNUMBER(VLOOKUP(Fulltable[[#This Row],[Distance]], Predict[[#All],[Distance (km)]:[Time on current form]], 3, FALSE)), VLOOKUP(Fulltable[[#This Row],[Distance]], Predict[[#All],[Distance (km)]:[Time on current form]], 3, FALSE), NA())</f>
        <v>#N/A</v>
      </c>
    </row>
    <row r="915" spans="1:10" x14ac:dyDescent="0.25">
      <c r="A915" s="1">
        <v>9.1300000000000008</v>
      </c>
      <c r="B915" s="2">
        <f>Fulltable[[#This Row],[Distance]]^2</f>
        <v>83.35690000000001</v>
      </c>
      <c r="C915">
        <f>Fulltable[[#This Row],[Distance]]^3</f>
        <v>761.04849700000011</v>
      </c>
      <c r="D915">
        <f>Fulltable[[#This Row],[Distance]]^4</f>
        <v>6948.3727776100013</v>
      </c>
      <c r="E915">
        <f>Fulltable[[#This Row],[Distance]]^5</f>
        <v>63438.643459579318</v>
      </c>
      <c r="F915" s="13" t="e">
        <f>IF(ISNUMBER(VLOOKUP(Fulltable[[#This Row],[Distance]], PBmetric[[Distance (km)]:[PB (hh:mm:ss)]], 6, FALSE)), VLOOKUP(Fulltable[[#This Row],[Distance]], PBmetric[[Distance (km)]:[PB (hh:mm:ss)]], 6, FALSE), NA())</f>
        <v>#N/A</v>
      </c>
      <c r="G915" s="13">
        <f ca="1">$Q$4+$P$4*Fulltable[[#This Row],[Distance]]+$O$4*Fulltable[[#This Row],[D^2]]+$N$4*Fulltable[[#This Row],[D^3]]</f>
        <v>2.7992072543754156E-2</v>
      </c>
      <c r="H915" s="13">
        <f ca="1">Fulltable[[#This Row],[Forecast]]*(1+AVERAGE(cform[faster (-ve) /
slower (+ve)]))</f>
        <v>2.8980803520574361E-2</v>
      </c>
      <c r="I915" s="13" t="e">
        <f>IF(ISNUMBER(VLOOKUP(Fulltable[[#This Row],[Distance]], Predict[[#All],[Distance (km)]:[Time on current form]], 2, FALSE)), VLOOKUP(Fulltable[[#This Row],[Distance]], Predict[[#All],[Distance (km)]:[Time on current form]], 2, FALSE), NA())</f>
        <v>#N/A</v>
      </c>
      <c r="J915" s="13" t="e">
        <f>IF(ISNUMBER(VLOOKUP(Fulltable[[#This Row],[Distance]], Predict[[#All],[Distance (km)]:[Time on current form]], 3, FALSE)), VLOOKUP(Fulltable[[#This Row],[Distance]], Predict[[#All],[Distance (km)]:[Time on current form]], 3, FALSE), NA())</f>
        <v>#N/A</v>
      </c>
    </row>
    <row r="916" spans="1:10" x14ac:dyDescent="0.25">
      <c r="A916" s="1">
        <v>9.14</v>
      </c>
      <c r="B916" s="2">
        <f>Fulltable[[#This Row],[Distance]]^2</f>
        <v>83.539600000000007</v>
      </c>
      <c r="C916">
        <f>Fulltable[[#This Row],[Distance]]^3</f>
        <v>763.55194400000016</v>
      </c>
      <c r="D916">
        <f>Fulltable[[#This Row],[Distance]]^4</f>
        <v>6978.8647681600014</v>
      </c>
      <c r="E916">
        <f>Fulltable[[#This Row],[Distance]]^5</f>
        <v>63786.823980982415</v>
      </c>
      <c r="F916" s="13" t="e">
        <f>IF(ISNUMBER(VLOOKUP(Fulltable[[#This Row],[Distance]], PBmetric[[Distance (km)]:[PB (hh:mm:ss)]], 6, FALSE)), VLOOKUP(Fulltable[[#This Row],[Distance]], PBmetric[[Distance (km)]:[PB (hh:mm:ss)]], 6, FALSE), NA())</f>
        <v>#N/A</v>
      </c>
      <c r="G916" s="13">
        <f ca="1">$Q$4+$P$4*Fulltable[[#This Row],[Distance]]+$O$4*Fulltable[[#This Row],[D^2]]+$N$4*Fulltable[[#This Row],[D^3]]</f>
        <v>2.8024400645022846E-2</v>
      </c>
      <c r="H916" s="13">
        <f ca="1">Fulltable[[#This Row],[Forecast]]*(1+AVERAGE(cform[faster (-ve) /
slower (+ve)]))</f>
        <v>2.90142735092505E-2</v>
      </c>
      <c r="I916" s="13" t="e">
        <f>IF(ISNUMBER(VLOOKUP(Fulltable[[#This Row],[Distance]], Predict[[#All],[Distance (km)]:[Time on current form]], 2, FALSE)), VLOOKUP(Fulltable[[#This Row],[Distance]], Predict[[#All],[Distance (km)]:[Time on current form]], 2, FALSE), NA())</f>
        <v>#N/A</v>
      </c>
      <c r="J916" s="13" t="e">
        <f>IF(ISNUMBER(VLOOKUP(Fulltable[[#This Row],[Distance]], Predict[[#All],[Distance (km)]:[Time on current form]], 3, FALSE)), VLOOKUP(Fulltable[[#This Row],[Distance]], Predict[[#All],[Distance (km)]:[Time on current form]], 3, FALSE), NA())</f>
        <v>#N/A</v>
      </c>
    </row>
    <row r="917" spans="1:10" x14ac:dyDescent="0.25">
      <c r="A917" s="1">
        <v>9.15</v>
      </c>
      <c r="B917" s="2">
        <f>Fulltable[[#This Row],[Distance]]^2</f>
        <v>83.722500000000011</v>
      </c>
      <c r="C917">
        <f>Fulltable[[#This Row],[Distance]]^3</f>
        <v>766.06087500000012</v>
      </c>
      <c r="D917">
        <f>Fulltable[[#This Row],[Distance]]^4</f>
        <v>7009.4570062500015</v>
      </c>
      <c r="E917">
        <f>Fulltable[[#This Row],[Distance]]^5</f>
        <v>64136.531607187513</v>
      </c>
      <c r="F917" s="13" t="e">
        <f>IF(ISNUMBER(VLOOKUP(Fulltable[[#This Row],[Distance]], PBmetric[[Distance (km)]:[PB (hh:mm:ss)]], 6, FALSE)), VLOOKUP(Fulltable[[#This Row],[Distance]], PBmetric[[Distance (km)]:[PB (hh:mm:ss)]], 6, FALSE), NA())</f>
        <v>#N/A</v>
      </c>
      <c r="G917" s="13">
        <f ca="1">$Q$4+$P$4*Fulltable[[#This Row],[Distance]]+$O$4*Fulltable[[#This Row],[D^2]]+$N$4*Fulltable[[#This Row],[D^3]]</f>
        <v>2.8056732386821926E-2</v>
      </c>
      <c r="H917" s="13">
        <f ca="1">Fulltable[[#This Row],[Forecast]]*(1+AVERAGE(cform[faster (-ve) /
slower (+ve)]))</f>
        <v>2.9047747267047192E-2</v>
      </c>
      <c r="I917" s="13" t="e">
        <f>IF(ISNUMBER(VLOOKUP(Fulltable[[#This Row],[Distance]], Predict[[#All],[Distance (km)]:[Time on current form]], 2, FALSE)), VLOOKUP(Fulltable[[#This Row],[Distance]], Predict[[#All],[Distance (km)]:[Time on current form]], 2, FALSE), NA())</f>
        <v>#N/A</v>
      </c>
      <c r="J917" s="13" t="e">
        <f>IF(ISNUMBER(VLOOKUP(Fulltable[[#This Row],[Distance]], Predict[[#All],[Distance (km)]:[Time on current form]], 3, FALSE)), VLOOKUP(Fulltable[[#This Row],[Distance]], Predict[[#All],[Distance (km)]:[Time on current form]], 3, FALSE), NA())</f>
        <v>#N/A</v>
      </c>
    </row>
    <row r="918" spans="1:10" x14ac:dyDescent="0.25">
      <c r="A918" s="1">
        <v>9.16</v>
      </c>
      <c r="B918" s="2">
        <f>Fulltable[[#This Row],[Distance]]^2</f>
        <v>83.905600000000007</v>
      </c>
      <c r="C918">
        <f>Fulltable[[#This Row],[Distance]]^3</f>
        <v>768.57529600000009</v>
      </c>
      <c r="D918">
        <f>Fulltable[[#This Row],[Distance]]^4</f>
        <v>7040.1497113600008</v>
      </c>
      <c r="E918">
        <f>Fulltable[[#This Row],[Distance]]^5</f>
        <v>64487.771356057609</v>
      </c>
      <c r="F918" s="13" t="e">
        <f>IF(ISNUMBER(VLOOKUP(Fulltable[[#This Row],[Distance]], PBmetric[[Distance (km)]:[PB (hh:mm:ss)]], 6, FALSE)), VLOOKUP(Fulltable[[#This Row],[Distance]], PBmetric[[Distance (km)]:[PB (hh:mm:ss)]], 6, FALSE), NA())</f>
        <v>#N/A</v>
      </c>
      <c r="G918" s="13">
        <f ca="1">$Q$4+$P$4*Fulltable[[#This Row],[Distance]]+$O$4*Fulltable[[#This Row],[D^2]]+$N$4*Fulltable[[#This Row],[D^3]]</f>
        <v>2.8089067769115995E-2</v>
      </c>
      <c r="H918" s="13">
        <f ca="1">Fulltable[[#This Row],[Forecast]]*(1+AVERAGE(cform[faster (-ve) /
slower (+ve)]))</f>
        <v>2.9081224793927787E-2</v>
      </c>
      <c r="I918" s="13" t="e">
        <f>IF(ISNUMBER(VLOOKUP(Fulltable[[#This Row],[Distance]], Predict[[#All],[Distance (km)]:[Time on current form]], 2, FALSE)), VLOOKUP(Fulltable[[#This Row],[Distance]], Predict[[#All],[Distance (km)]:[Time on current form]], 2, FALSE), NA())</f>
        <v>#N/A</v>
      </c>
      <c r="J918" s="13" t="e">
        <f>IF(ISNUMBER(VLOOKUP(Fulltable[[#This Row],[Distance]], Predict[[#All],[Distance (km)]:[Time on current form]], 3, FALSE)), VLOOKUP(Fulltable[[#This Row],[Distance]], Predict[[#All],[Distance (km)]:[Time on current form]], 3, FALSE), NA())</f>
        <v>#N/A</v>
      </c>
    </row>
    <row r="919" spans="1:10" x14ac:dyDescent="0.25">
      <c r="A919" s="1">
        <v>9.17</v>
      </c>
      <c r="B919" s="2">
        <f>Fulltable[[#This Row],[Distance]]^2</f>
        <v>84.088899999999995</v>
      </c>
      <c r="C919">
        <f>Fulltable[[#This Row],[Distance]]^3</f>
        <v>771.09521299999994</v>
      </c>
      <c r="D919">
        <f>Fulltable[[#This Row],[Distance]]^4</f>
        <v>7070.9431032099992</v>
      </c>
      <c r="E919">
        <f>Fulltable[[#This Row],[Distance]]^5</f>
        <v>64840.548256435693</v>
      </c>
      <c r="F919" s="13" t="e">
        <f>IF(ISNUMBER(VLOOKUP(Fulltable[[#This Row],[Distance]], PBmetric[[Distance (km)]:[PB (hh:mm:ss)]], 6, FALSE)), VLOOKUP(Fulltable[[#This Row],[Distance]], PBmetric[[Distance (km)]:[PB (hh:mm:ss)]], 6, FALSE), NA())</f>
        <v>#N/A</v>
      </c>
      <c r="G919" s="13">
        <f ca="1">$Q$4+$P$4*Fulltable[[#This Row],[Distance]]+$O$4*Fulltable[[#This Row],[D^2]]+$N$4*Fulltable[[#This Row],[D^3]]</f>
        <v>2.8121406791869648E-2</v>
      </c>
      <c r="H919" s="13">
        <f ca="1">Fulltable[[#This Row],[Forecast]]*(1+AVERAGE(cform[faster (-ve) /
slower (+ve)]))</f>
        <v>2.9114706089855627E-2</v>
      </c>
      <c r="I919" s="13" t="e">
        <f>IF(ISNUMBER(VLOOKUP(Fulltable[[#This Row],[Distance]], Predict[[#All],[Distance (km)]:[Time on current form]], 2, FALSE)), VLOOKUP(Fulltable[[#This Row],[Distance]], Predict[[#All],[Distance (km)]:[Time on current form]], 2, FALSE), NA())</f>
        <v>#N/A</v>
      </c>
      <c r="J919" s="13" t="e">
        <f>IF(ISNUMBER(VLOOKUP(Fulltable[[#This Row],[Distance]], Predict[[#All],[Distance (km)]:[Time on current form]], 3, FALSE)), VLOOKUP(Fulltable[[#This Row],[Distance]], Predict[[#All],[Distance (km)]:[Time on current form]], 3, FALSE), NA())</f>
        <v>#N/A</v>
      </c>
    </row>
    <row r="920" spans="1:10" x14ac:dyDescent="0.25">
      <c r="A920" s="1">
        <v>9.18</v>
      </c>
      <c r="B920" s="2">
        <f>Fulltable[[#This Row],[Distance]]^2</f>
        <v>84.27239999999999</v>
      </c>
      <c r="C920">
        <f>Fulltable[[#This Row],[Distance]]^3</f>
        <v>773.62063199999989</v>
      </c>
      <c r="D920">
        <f>Fulltable[[#This Row],[Distance]]^4</f>
        <v>7101.8374017599981</v>
      </c>
      <c r="E920">
        <f>Fulltable[[#This Row],[Distance]]^5</f>
        <v>65194.867348156782</v>
      </c>
      <c r="F920" s="13" t="e">
        <f>IF(ISNUMBER(VLOOKUP(Fulltable[[#This Row],[Distance]], PBmetric[[Distance (km)]:[PB (hh:mm:ss)]], 6, FALSE)), VLOOKUP(Fulltable[[#This Row],[Distance]], PBmetric[[Distance (km)]:[PB (hh:mm:ss)]], 6, FALSE), NA())</f>
        <v>#N/A</v>
      </c>
      <c r="G920" s="13">
        <f ca="1">$Q$4+$P$4*Fulltable[[#This Row],[Distance]]+$O$4*Fulltable[[#This Row],[D^2]]+$N$4*Fulltable[[#This Row],[D^3]]</f>
        <v>2.8153749455047488E-2</v>
      </c>
      <c r="H920" s="13">
        <f ca="1">Fulltable[[#This Row],[Forecast]]*(1+AVERAGE(cform[faster (-ve) /
slower (+ve)]))</f>
        <v>2.9148191154794067E-2</v>
      </c>
      <c r="I920" s="13" t="e">
        <f>IF(ISNUMBER(VLOOKUP(Fulltable[[#This Row],[Distance]], Predict[[#All],[Distance (km)]:[Time on current form]], 2, FALSE)), VLOOKUP(Fulltable[[#This Row],[Distance]], Predict[[#All],[Distance (km)]:[Time on current form]], 2, FALSE), NA())</f>
        <v>#N/A</v>
      </c>
      <c r="J920" s="13" t="e">
        <f>IF(ISNUMBER(VLOOKUP(Fulltable[[#This Row],[Distance]], Predict[[#All],[Distance (km)]:[Time on current form]], 3, FALSE)), VLOOKUP(Fulltable[[#This Row],[Distance]], Predict[[#All],[Distance (km)]:[Time on current form]], 3, FALSE), NA())</f>
        <v>#N/A</v>
      </c>
    </row>
    <row r="921" spans="1:10" x14ac:dyDescent="0.25">
      <c r="A921" s="1">
        <v>9.19</v>
      </c>
      <c r="B921" s="2">
        <f>Fulltable[[#This Row],[Distance]]^2</f>
        <v>84.456099999999992</v>
      </c>
      <c r="C921">
        <f>Fulltable[[#This Row],[Distance]]^3</f>
        <v>776.15155899999991</v>
      </c>
      <c r="D921">
        <f>Fulltable[[#This Row],[Distance]]^4</f>
        <v>7132.8328272099989</v>
      </c>
      <c r="E921">
        <f>Fulltable[[#This Row],[Distance]]^5</f>
        <v>65550.733682059887</v>
      </c>
      <c r="F921" s="13" t="e">
        <f>IF(ISNUMBER(VLOOKUP(Fulltable[[#This Row],[Distance]], PBmetric[[Distance (km)]:[PB (hh:mm:ss)]], 6, FALSE)), VLOOKUP(Fulltable[[#This Row],[Distance]], PBmetric[[Distance (km)]:[PB (hh:mm:ss)]], 6, FALSE), NA())</f>
        <v>#N/A</v>
      </c>
      <c r="G921" s="13">
        <f ca="1">$Q$4+$P$4*Fulltable[[#This Row],[Distance]]+$O$4*Fulltable[[#This Row],[D^2]]+$N$4*Fulltable[[#This Row],[D^3]]</f>
        <v>2.81860957586141E-2</v>
      </c>
      <c r="H921" s="13">
        <f ca="1">Fulltable[[#This Row],[Forecast]]*(1+AVERAGE(cform[faster (-ve) /
slower (+ve)]))</f>
        <v>2.9181679988706438E-2</v>
      </c>
      <c r="I921" s="13" t="e">
        <f>IF(ISNUMBER(VLOOKUP(Fulltable[[#This Row],[Distance]], Predict[[#All],[Distance (km)]:[Time on current form]], 2, FALSE)), VLOOKUP(Fulltable[[#This Row],[Distance]], Predict[[#All],[Distance (km)]:[Time on current form]], 2, FALSE), NA())</f>
        <v>#N/A</v>
      </c>
      <c r="J921" s="13" t="e">
        <f>IF(ISNUMBER(VLOOKUP(Fulltable[[#This Row],[Distance]], Predict[[#All],[Distance (km)]:[Time on current form]], 3, FALSE)), VLOOKUP(Fulltable[[#This Row],[Distance]], Predict[[#All],[Distance (km)]:[Time on current form]], 3, FALSE), NA())</f>
        <v>#N/A</v>
      </c>
    </row>
    <row r="922" spans="1:10" x14ac:dyDescent="0.25">
      <c r="A922" s="1">
        <v>9.1999999999999993</v>
      </c>
      <c r="B922" s="2">
        <f>Fulltable[[#This Row],[Distance]]^2</f>
        <v>84.639999999999986</v>
      </c>
      <c r="C922">
        <f>Fulltable[[#This Row],[Distance]]^3</f>
        <v>778.68799999999976</v>
      </c>
      <c r="D922">
        <f>Fulltable[[#This Row],[Distance]]^4</f>
        <v>7163.9295999999977</v>
      </c>
      <c r="E922">
        <f>Fulltable[[#This Row],[Distance]]^5</f>
        <v>65908.152319999979</v>
      </c>
      <c r="F922" s="13" t="e">
        <f>IF(ISNUMBER(VLOOKUP(Fulltable[[#This Row],[Distance]], PBmetric[[Distance (km)]:[PB (hh:mm:ss)]], 6, FALSE)), VLOOKUP(Fulltable[[#This Row],[Distance]], PBmetric[[Distance (km)]:[PB (hh:mm:ss)]], 6, FALSE), NA())</f>
        <v>#N/A</v>
      </c>
      <c r="G922" s="13">
        <f ca="1">$Q$4+$P$4*Fulltable[[#This Row],[Distance]]+$O$4*Fulltable[[#This Row],[D^2]]+$N$4*Fulltable[[#This Row],[D^3]]</f>
        <v>2.8218445702534088E-2</v>
      </c>
      <c r="H922" s="13">
        <f ca="1">Fulltable[[#This Row],[Forecast]]*(1+AVERAGE(cform[faster (-ve) /
slower (+ve)]))</f>
        <v>2.9215172591556093E-2</v>
      </c>
      <c r="I922" s="13" t="e">
        <f>IF(ISNUMBER(VLOOKUP(Fulltable[[#This Row],[Distance]], Predict[[#All],[Distance (km)]:[Time on current form]], 2, FALSE)), VLOOKUP(Fulltable[[#This Row],[Distance]], Predict[[#All],[Distance (km)]:[Time on current form]], 2, FALSE), NA())</f>
        <v>#N/A</v>
      </c>
      <c r="J922" s="13" t="e">
        <f>IF(ISNUMBER(VLOOKUP(Fulltable[[#This Row],[Distance]], Predict[[#All],[Distance (km)]:[Time on current form]], 3, FALSE)), VLOOKUP(Fulltable[[#This Row],[Distance]], Predict[[#All],[Distance (km)]:[Time on current form]], 3, FALSE), NA())</f>
        <v>#N/A</v>
      </c>
    </row>
    <row r="923" spans="1:10" x14ac:dyDescent="0.25">
      <c r="A923" s="1">
        <v>9.2100000000000009</v>
      </c>
      <c r="B923" s="2">
        <f>Fulltable[[#This Row],[Distance]]^2</f>
        <v>84.824100000000016</v>
      </c>
      <c r="C923">
        <f>Fulltable[[#This Row],[Distance]]^3</f>
        <v>781.22996100000023</v>
      </c>
      <c r="D923">
        <f>Fulltable[[#This Row],[Distance]]^4</f>
        <v>7195.1279408100027</v>
      </c>
      <c r="E923">
        <f>Fulltable[[#This Row],[Distance]]^5</f>
        <v>66267.128334860128</v>
      </c>
      <c r="F923" s="13" t="e">
        <f>IF(ISNUMBER(VLOOKUP(Fulltable[[#This Row],[Distance]], PBmetric[[Distance (km)]:[PB (hh:mm:ss)]], 6, FALSE)), VLOOKUP(Fulltable[[#This Row],[Distance]], PBmetric[[Distance (km)]:[PB (hh:mm:ss)]], 6, FALSE), NA())</f>
        <v>#N/A</v>
      </c>
      <c r="G923" s="13">
        <f ca="1">$Q$4+$P$4*Fulltable[[#This Row],[Distance]]+$O$4*Fulltable[[#This Row],[D^2]]+$N$4*Fulltable[[#This Row],[D^3]]</f>
        <v>2.8250799286772054E-2</v>
      </c>
      <c r="H923" s="13">
        <f ca="1">Fulltable[[#This Row],[Forecast]]*(1+AVERAGE(cform[faster (-ve) /
slower (+ve)]))</f>
        <v>2.9248668963306391E-2</v>
      </c>
      <c r="I923" s="13" t="e">
        <f>IF(ISNUMBER(VLOOKUP(Fulltable[[#This Row],[Distance]], Predict[[#All],[Distance (km)]:[Time on current form]], 2, FALSE)), VLOOKUP(Fulltable[[#This Row],[Distance]], Predict[[#All],[Distance (km)]:[Time on current form]], 2, FALSE), NA())</f>
        <v>#N/A</v>
      </c>
      <c r="J923" s="13" t="e">
        <f>IF(ISNUMBER(VLOOKUP(Fulltable[[#This Row],[Distance]], Predict[[#All],[Distance (km)]:[Time on current form]], 3, FALSE)), VLOOKUP(Fulltable[[#This Row],[Distance]], Predict[[#All],[Distance (km)]:[Time on current form]], 3, FALSE), NA())</f>
        <v>#N/A</v>
      </c>
    </row>
    <row r="924" spans="1:10" x14ac:dyDescent="0.25">
      <c r="A924" s="1">
        <v>9.2200000000000006</v>
      </c>
      <c r="B924" s="2">
        <f>Fulltable[[#This Row],[Distance]]^2</f>
        <v>85.008400000000009</v>
      </c>
      <c r="C924">
        <f>Fulltable[[#This Row],[Distance]]^3</f>
        <v>783.77744800000016</v>
      </c>
      <c r="D924">
        <f>Fulltable[[#This Row],[Distance]]^4</f>
        <v>7226.4280705600013</v>
      </c>
      <c r="E924">
        <f>Fulltable[[#This Row],[Distance]]^5</f>
        <v>66627.666810563212</v>
      </c>
      <c r="F924" s="13" t="e">
        <f>IF(ISNUMBER(VLOOKUP(Fulltable[[#This Row],[Distance]], PBmetric[[Distance (km)]:[PB (hh:mm:ss)]], 6, FALSE)), VLOOKUP(Fulltable[[#This Row],[Distance]], PBmetric[[Distance (km)]:[PB (hh:mm:ss)]], 6, FALSE), NA())</f>
        <v>#N/A</v>
      </c>
      <c r="G924" s="13">
        <f ca="1">$Q$4+$P$4*Fulltable[[#This Row],[Distance]]+$O$4*Fulltable[[#This Row],[D^2]]+$N$4*Fulltable[[#This Row],[D^3]]</f>
        <v>2.8283156511292585E-2</v>
      </c>
      <c r="H924" s="13">
        <f ca="1">Fulltable[[#This Row],[Forecast]]*(1+AVERAGE(cform[faster (-ve) /
slower (+ve)]))</f>
        <v>2.9282169103920661E-2</v>
      </c>
      <c r="I924" s="13" t="e">
        <f>IF(ISNUMBER(VLOOKUP(Fulltable[[#This Row],[Distance]], Predict[[#All],[Distance (km)]:[Time on current form]], 2, FALSE)), VLOOKUP(Fulltable[[#This Row],[Distance]], Predict[[#All],[Distance (km)]:[Time on current form]], 2, FALSE), NA())</f>
        <v>#N/A</v>
      </c>
      <c r="J924" s="13" t="e">
        <f>IF(ISNUMBER(VLOOKUP(Fulltable[[#This Row],[Distance]], Predict[[#All],[Distance (km)]:[Time on current form]], 3, FALSE)), VLOOKUP(Fulltable[[#This Row],[Distance]], Predict[[#All],[Distance (km)]:[Time on current form]], 3, FALSE), NA())</f>
        <v>#N/A</v>
      </c>
    </row>
    <row r="925" spans="1:10" x14ac:dyDescent="0.25">
      <c r="A925" s="1">
        <v>9.23</v>
      </c>
      <c r="B925" s="2">
        <f>Fulltable[[#This Row],[Distance]]^2</f>
        <v>85.192900000000009</v>
      </c>
      <c r="C925">
        <f>Fulltable[[#This Row],[Distance]]^3</f>
        <v>786.33046700000011</v>
      </c>
      <c r="D925">
        <f>Fulltable[[#This Row],[Distance]]^4</f>
        <v>7257.8302104100012</v>
      </c>
      <c r="E925">
        <f>Fulltable[[#This Row],[Distance]]^5</f>
        <v>66989.77284208432</v>
      </c>
      <c r="F925" s="13" t="e">
        <f>IF(ISNUMBER(VLOOKUP(Fulltable[[#This Row],[Distance]], PBmetric[[Distance (km)]:[PB (hh:mm:ss)]], 6, FALSE)), VLOOKUP(Fulltable[[#This Row],[Distance]], PBmetric[[Distance (km)]:[PB (hh:mm:ss)]], 6, FALSE), NA())</f>
        <v>#N/A</v>
      </c>
      <c r="G925" s="13">
        <f ca="1">$Q$4+$P$4*Fulltable[[#This Row],[Distance]]+$O$4*Fulltable[[#This Row],[D^2]]+$N$4*Fulltable[[#This Row],[D^3]]</f>
        <v>2.8315517376060275E-2</v>
      </c>
      <c r="H925" s="13">
        <f ca="1">Fulltable[[#This Row],[Forecast]]*(1+AVERAGE(cform[faster (-ve) /
slower (+ve)]))</f>
        <v>2.9315673013362249E-2</v>
      </c>
      <c r="I925" s="13" t="e">
        <f>IF(ISNUMBER(VLOOKUP(Fulltable[[#This Row],[Distance]], Predict[[#All],[Distance (km)]:[Time on current form]], 2, FALSE)), VLOOKUP(Fulltable[[#This Row],[Distance]], Predict[[#All],[Distance (km)]:[Time on current form]], 2, FALSE), NA())</f>
        <v>#N/A</v>
      </c>
      <c r="J925" s="13" t="e">
        <f>IF(ISNUMBER(VLOOKUP(Fulltable[[#This Row],[Distance]], Predict[[#All],[Distance (km)]:[Time on current form]], 3, FALSE)), VLOOKUP(Fulltable[[#This Row],[Distance]], Predict[[#All],[Distance (km)]:[Time on current form]], 3, FALSE), NA())</f>
        <v>#N/A</v>
      </c>
    </row>
    <row r="926" spans="1:10" x14ac:dyDescent="0.25">
      <c r="A926" s="1">
        <v>9.24</v>
      </c>
      <c r="B926" s="2">
        <f>Fulltable[[#This Row],[Distance]]^2</f>
        <v>85.377600000000001</v>
      </c>
      <c r="C926">
        <f>Fulltable[[#This Row],[Distance]]^3</f>
        <v>788.88902400000006</v>
      </c>
      <c r="D926">
        <f>Fulltable[[#This Row],[Distance]]^4</f>
        <v>7289.3345817600002</v>
      </c>
      <c r="E926">
        <f>Fulltable[[#This Row],[Distance]]^5</f>
        <v>67353.451535462402</v>
      </c>
      <c r="F926" s="13" t="e">
        <f>IF(ISNUMBER(VLOOKUP(Fulltable[[#This Row],[Distance]], PBmetric[[Distance (km)]:[PB (hh:mm:ss)]], 6, FALSE)), VLOOKUP(Fulltable[[#This Row],[Distance]], PBmetric[[Distance (km)]:[PB (hh:mm:ss)]], 6, FALSE), NA())</f>
        <v>#N/A</v>
      </c>
      <c r="G926" s="13">
        <f ca="1">$Q$4+$P$4*Fulltable[[#This Row],[Distance]]+$O$4*Fulltable[[#This Row],[D^2]]+$N$4*Fulltable[[#This Row],[D^3]]</f>
        <v>2.8347881881039729E-2</v>
      </c>
      <c r="H926" s="13">
        <f ca="1">Fulltable[[#This Row],[Forecast]]*(1+AVERAGE(cform[faster (-ve) /
slower (+ve)]))</f>
        <v>2.934918069159451E-2</v>
      </c>
      <c r="I926" s="13" t="e">
        <f>IF(ISNUMBER(VLOOKUP(Fulltable[[#This Row],[Distance]], Predict[[#All],[Distance (km)]:[Time on current form]], 2, FALSE)), VLOOKUP(Fulltable[[#This Row],[Distance]], Predict[[#All],[Distance (km)]:[Time on current form]], 2, FALSE), NA())</f>
        <v>#N/A</v>
      </c>
      <c r="J926" s="13" t="e">
        <f>IF(ISNUMBER(VLOOKUP(Fulltable[[#This Row],[Distance]], Predict[[#All],[Distance (km)]:[Time on current form]], 3, FALSE)), VLOOKUP(Fulltable[[#This Row],[Distance]], Predict[[#All],[Distance (km)]:[Time on current form]], 3, FALSE), NA())</f>
        <v>#N/A</v>
      </c>
    </row>
    <row r="927" spans="1:10" x14ac:dyDescent="0.25">
      <c r="A927" s="1">
        <v>9.25</v>
      </c>
      <c r="B927" s="2">
        <f>Fulltable[[#This Row],[Distance]]^2</f>
        <v>85.5625</v>
      </c>
      <c r="C927">
        <f>Fulltable[[#This Row],[Distance]]^3</f>
        <v>791.453125</v>
      </c>
      <c r="D927">
        <f>Fulltable[[#This Row],[Distance]]^4</f>
        <v>7320.94140625</v>
      </c>
      <c r="E927">
        <f>Fulltable[[#This Row],[Distance]]^5</f>
        <v>67718.7080078125</v>
      </c>
      <c r="F927" s="13" t="e">
        <f>IF(ISNUMBER(VLOOKUP(Fulltable[[#This Row],[Distance]], PBmetric[[Distance (km)]:[PB (hh:mm:ss)]], 6, FALSE)), VLOOKUP(Fulltable[[#This Row],[Distance]], PBmetric[[Distance (km)]:[PB (hh:mm:ss)]], 6, FALSE), NA())</f>
        <v>#N/A</v>
      </c>
      <c r="G927" s="13">
        <f ca="1">$Q$4+$P$4*Fulltable[[#This Row],[Distance]]+$O$4*Fulltable[[#This Row],[D^2]]+$N$4*Fulltable[[#This Row],[D^3]]</f>
        <v>2.8380250026195545E-2</v>
      </c>
      <c r="H927" s="13">
        <f ca="1">Fulltable[[#This Row],[Forecast]]*(1+AVERAGE(cform[faster (-ve) /
slower (+ve)]))</f>
        <v>2.9382692138580791E-2</v>
      </c>
      <c r="I927" s="13" t="e">
        <f>IF(ISNUMBER(VLOOKUP(Fulltable[[#This Row],[Distance]], Predict[[#All],[Distance (km)]:[Time on current form]], 2, FALSE)), VLOOKUP(Fulltable[[#This Row],[Distance]], Predict[[#All],[Distance (km)]:[Time on current form]], 2, FALSE), NA())</f>
        <v>#N/A</v>
      </c>
      <c r="J927" s="13" t="e">
        <f>IF(ISNUMBER(VLOOKUP(Fulltable[[#This Row],[Distance]], Predict[[#All],[Distance (km)]:[Time on current form]], 3, FALSE)), VLOOKUP(Fulltable[[#This Row],[Distance]], Predict[[#All],[Distance (km)]:[Time on current form]], 3, FALSE), NA())</f>
        <v>#N/A</v>
      </c>
    </row>
    <row r="928" spans="1:10" x14ac:dyDescent="0.25">
      <c r="A928" s="1">
        <v>9.26</v>
      </c>
      <c r="B928" s="2">
        <f>Fulltable[[#This Row],[Distance]]^2</f>
        <v>85.747599999999991</v>
      </c>
      <c r="C928">
        <f>Fulltable[[#This Row],[Distance]]^3</f>
        <v>794.02277599999991</v>
      </c>
      <c r="D928">
        <f>Fulltable[[#This Row],[Distance]]^4</f>
        <v>7352.6509057599987</v>
      </c>
      <c r="E928">
        <f>Fulltable[[#This Row],[Distance]]^5</f>
        <v>68085.547387337589</v>
      </c>
      <c r="F928" s="13" t="e">
        <f>IF(ISNUMBER(VLOOKUP(Fulltable[[#This Row],[Distance]], PBmetric[[Distance (km)]:[PB (hh:mm:ss)]], 6, FALSE)), VLOOKUP(Fulltable[[#This Row],[Distance]], PBmetric[[Distance (km)]:[PB (hh:mm:ss)]], 6, FALSE), NA())</f>
        <v>#N/A</v>
      </c>
      <c r="G928" s="13">
        <f ca="1">$Q$4+$P$4*Fulltable[[#This Row],[Distance]]+$O$4*Fulltable[[#This Row],[D^2]]+$N$4*Fulltable[[#This Row],[D^3]]</f>
        <v>2.8412621811492306E-2</v>
      </c>
      <c r="H928" s="13">
        <f ca="1">Fulltable[[#This Row],[Forecast]]*(1+AVERAGE(cform[faster (-ve) /
slower (+ve)]))</f>
        <v>2.9416207354284421E-2</v>
      </c>
      <c r="I928" s="13" t="e">
        <f>IF(ISNUMBER(VLOOKUP(Fulltable[[#This Row],[Distance]], Predict[[#All],[Distance (km)]:[Time on current form]], 2, FALSE)), VLOOKUP(Fulltable[[#This Row],[Distance]], Predict[[#All],[Distance (km)]:[Time on current form]], 2, FALSE), NA())</f>
        <v>#N/A</v>
      </c>
      <c r="J928" s="13" t="e">
        <f>IF(ISNUMBER(VLOOKUP(Fulltable[[#This Row],[Distance]], Predict[[#All],[Distance (km)]:[Time on current form]], 3, FALSE)), VLOOKUP(Fulltable[[#This Row],[Distance]], Predict[[#All],[Distance (km)]:[Time on current form]], 3, FALSE), NA())</f>
        <v>#N/A</v>
      </c>
    </row>
    <row r="929" spans="1:10" x14ac:dyDescent="0.25">
      <c r="A929" s="1">
        <v>9.27</v>
      </c>
      <c r="B929" s="2">
        <f>Fulltable[[#This Row],[Distance]]^2</f>
        <v>85.932899999999989</v>
      </c>
      <c r="C929">
        <f>Fulltable[[#This Row],[Distance]]^3</f>
        <v>796.59798299999989</v>
      </c>
      <c r="D929">
        <f>Fulltable[[#This Row],[Distance]]^4</f>
        <v>7384.4633024099985</v>
      </c>
      <c r="E929">
        <f>Fulltable[[#This Row],[Distance]]^5</f>
        <v>68453.974813340683</v>
      </c>
      <c r="F929" s="13" t="e">
        <f>IF(ISNUMBER(VLOOKUP(Fulltable[[#This Row],[Distance]], PBmetric[[Distance (km)]:[PB (hh:mm:ss)]], 6, FALSE)), VLOOKUP(Fulltable[[#This Row],[Distance]], PBmetric[[Distance (km)]:[PB (hh:mm:ss)]], 6, FALSE), NA())</f>
        <v>#N/A</v>
      </c>
      <c r="G929" s="13">
        <f ca="1">$Q$4+$P$4*Fulltable[[#This Row],[Distance]]+$O$4*Fulltable[[#This Row],[D^2]]+$N$4*Fulltable[[#This Row],[D^3]]</f>
        <v>2.8444997236894625E-2</v>
      </c>
      <c r="H929" s="13">
        <f ca="1">Fulltable[[#This Row],[Forecast]]*(1+AVERAGE(cform[faster (-ve) /
slower (+ve)]))</f>
        <v>2.9449726338668769E-2</v>
      </c>
      <c r="I929" s="13" t="e">
        <f>IF(ISNUMBER(VLOOKUP(Fulltable[[#This Row],[Distance]], Predict[[#All],[Distance (km)]:[Time on current form]], 2, FALSE)), VLOOKUP(Fulltable[[#This Row],[Distance]], Predict[[#All],[Distance (km)]:[Time on current form]], 2, FALSE), NA())</f>
        <v>#N/A</v>
      </c>
      <c r="J929" s="13" t="e">
        <f>IF(ISNUMBER(VLOOKUP(Fulltable[[#This Row],[Distance]], Predict[[#All],[Distance (km)]:[Time on current form]], 3, FALSE)), VLOOKUP(Fulltable[[#This Row],[Distance]], Predict[[#All],[Distance (km)]:[Time on current form]], 3, FALSE), NA())</f>
        <v>#N/A</v>
      </c>
    </row>
    <row r="930" spans="1:10" x14ac:dyDescent="0.25">
      <c r="A930" s="1">
        <v>9.2799999999999994</v>
      </c>
      <c r="B930" s="2">
        <f>Fulltable[[#This Row],[Distance]]^2</f>
        <v>86.118399999999994</v>
      </c>
      <c r="C930">
        <f>Fulltable[[#This Row],[Distance]]^3</f>
        <v>799.17875199999992</v>
      </c>
      <c r="D930">
        <f>Fulltable[[#This Row],[Distance]]^4</f>
        <v>7416.3788185599988</v>
      </c>
      <c r="E930">
        <f>Fulltable[[#This Row],[Distance]]^5</f>
        <v>68823.995436236786</v>
      </c>
      <c r="F930" s="13" t="e">
        <f>IF(ISNUMBER(VLOOKUP(Fulltable[[#This Row],[Distance]], PBmetric[[Distance (km)]:[PB (hh:mm:ss)]], 6, FALSE)), VLOOKUP(Fulltable[[#This Row],[Distance]], PBmetric[[Distance (km)]:[PB (hh:mm:ss)]], 6, FALSE), NA())</f>
        <v>#N/A</v>
      </c>
      <c r="G930" s="13">
        <f ca="1">$Q$4+$P$4*Fulltable[[#This Row],[Distance]]+$O$4*Fulltable[[#This Row],[D^2]]+$N$4*Fulltable[[#This Row],[D^3]]</f>
        <v>2.8477376302367092E-2</v>
      </c>
      <c r="H930" s="13">
        <f ca="1">Fulltable[[#This Row],[Forecast]]*(1+AVERAGE(cform[faster (-ve) /
slower (+ve)]))</f>
        <v>2.948324909169717E-2</v>
      </c>
      <c r="I930" s="13" t="e">
        <f>IF(ISNUMBER(VLOOKUP(Fulltable[[#This Row],[Distance]], Predict[[#All],[Distance (km)]:[Time on current form]], 2, FALSE)), VLOOKUP(Fulltable[[#This Row],[Distance]], Predict[[#All],[Distance (km)]:[Time on current form]], 2, FALSE), NA())</f>
        <v>#N/A</v>
      </c>
      <c r="J930" s="13" t="e">
        <f>IF(ISNUMBER(VLOOKUP(Fulltable[[#This Row],[Distance]], Predict[[#All],[Distance (km)]:[Time on current form]], 3, FALSE)), VLOOKUP(Fulltable[[#This Row],[Distance]], Predict[[#All],[Distance (km)]:[Time on current form]], 3, FALSE), NA())</f>
        <v>#N/A</v>
      </c>
    </row>
    <row r="931" spans="1:10" x14ac:dyDescent="0.25">
      <c r="A931" s="1">
        <v>9.2899999999999991</v>
      </c>
      <c r="B931" s="2">
        <f>Fulltable[[#This Row],[Distance]]^2</f>
        <v>86.304099999999991</v>
      </c>
      <c r="C931">
        <f>Fulltable[[#This Row],[Distance]]^3</f>
        <v>801.76508899999988</v>
      </c>
      <c r="D931">
        <f>Fulltable[[#This Row],[Distance]]^4</f>
        <v>7448.3976768099983</v>
      </c>
      <c r="E931">
        <f>Fulltable[[#This Row],[Distance]]^5</f>
        <v>69195.614417564881</v>
      </c>
      <c r="F931" s="13" t="e">
        <f>IF(ISNUMBER(VLOOKUP(Fulltable[[#This Row],[Distance]], PBmetric[[Distance (km)]:[PB (hh:mm:ss)]], 6, FALSE)), VLOOKUP(Fulltable[[#This Row],[Distance]], PBmetric[[Distance (km)]:[PB (hh:mm:ss)]], 6, FALSE), NA())</f>
        <v>#N/A</v>
      </c>
      <c r="G931" s="13">
        <f ca="1">$Q$4+$P$4*Fulltable[[#This Row],[Distance]]+$O$4*Fulltable[[#This Row],[D^2]]+$N$4*Fulltable[[#This Row],[D^3]]</f>
        <v>2.8509759007874308E-2</v>
      </c>
      <c r="H931" s="13">
        <f ca="1">Fulltable[[#This Row],[Forecast]]*(1+AVERAGE(cform[faster (-ve) /
slower (+ve)]))</f>
        <v>2.9516775613332977E-2</v>
      </c>
      <c r="I931" s="13" t="e">
        <f>IF(ISNUMBER(VLOOKUP(Fulltable[[#This Row],[Distance]], Predict[[#All],[Distance (km)]:[Time on current form]], 2, FALSE)), VLOOKUP(Fulltable[[#This Row],[Distance]], Predict[[#All],[Distance (km)]:[Time on current form]], 2, FALSE), NA())</f>
        <v>#N/A</v>
      </c>
      <c r="J931" s="13" t="e">
        <f>IF(ISNUMBER(VLOOKUP(Fulltable[[#This Row],[Distance]], Predict[[#All],[Distance (km)]:[Time on current form]], 3, FALSE)), VLOOKUP(Fulltable[[#This Row],[Distance]], Predict[[#All],[Distance (km)]:[Time on current form]], 3, FALSE), NA())</f>
        <v>#N/A</v>
      </c>
    </row>
    <row r="932" spans="1:10" x14ac:dyDescent="0.25">
      <c r="A932" s="1">
        <v>9.3000000000000007</v>
      </c>
      <c r="B932" s="2">
        <f>Fulltable[[#This Row],[Distance]]^2</f>
        <v>86.490000000000009</v>
      </c>
      <c r="C932">
        <f>Fulltable[[#This Row],[Distance]]^3</f>
        <v>804.3570000000002</v>
      </c>
      <c r="D932">
        <f>Fulltable[[#This Row],[Distance]]^4</f>
        <v>7480.5201000000015</v>
      </c>
      <c r="E932">
        <f>Fulltable[[#This Row],[Distance]]^5</f>
        <v>69568.836930000019</v>
      </c>
      <c r="F932" s="13" t="e">
        <f>IF(ISNUMBER(VLOOKUP(Fulltable[[#This Row],[Distance]], PBmetric[[Distance (km)]:[PB (hh:mm:ss)]], 6, FALSE)), VLOOKUP(Fulltable[[#This Row],[Distance]], PBmetric[[Distance (km)]:[PB (hh:mm:ss)]], 6, FALSE), NA())</f>
        <v>#N/A</v>
      </c>
      <c r="G932" s="13">
        <f ca="1">$Q$4+$P$4*Fulltable[[#This Row],[Distance]]+$O$4*Fulltable[[#This Row],[D^2]]+$N$4*Fulltable[[#This Row],[D^3]]</f>
        <v>2.8542145353380864E-2</v>
      </c>
      <c r="H932" s="13">
        <f ca="1">Fulltable[[#This Row],[Forecast]]*(1+AVERAGE(cform[faster (-ve) /
slower (+ve)]))</f>
        <v>2.955030590353953E-2</v>
      </c>
      <c r="I932" s="13" t="e">
        <f>IF(ISNUMBER(VLOOKUP(Fulltable[[#This Row],[Distance]], Predict[[#All],[Distance (km)]:[Time on current form]], 2, FALSE)), VLOOKUP(Fulltable[[#This Row],[Distance]], Predict[[#All],[Distance (km)]:[Time on current form]], 2, FALSE), NA())</f>
        <v>#N/A</v>
      </c>
      <c r="J932" s="13" t="e">
        <f>IF(ISNUMBER(VLOOKUP(Fulltable[[#This Row],[Distance]], Predict[[#All],[Distance (km)]:[Time on current form]], 3, FALSE)), VLOOKUP(Fulltable[[#This Row],[Distance]], Predict[[#All],[Distance (km)]:[Time on current form]], 3, FALSE), NA())</f>
        <v>#N/A</v>
      </c>
    </row>
    <row r="933" spans="1:10" x14ac:dyDescent="0.25">
      <c r="A933" s="1">
        <v>9.31</v>
      </c>
      <c r="B933" s="2">
        <f>Fulltable[[#This Row],[Distance]]^2</f>
        <v>86.676100000000005</v>
      </c>
      <c r="C933">
        <f>Fulltable[[#This Row],[Distance]]^3</f>
        <v>806.95449100000008</v>
      </c>
      <c r="D933">
        <f>Fulltable[[#This Row],[Distance]]^4</f>
        <v>7512.7463112100013</v>
      </c>
      <c r="E933">
        <f>Fulltable[[#This Row],[Distance]]^5</f>
        <v>69943.668157365115</v>
      </c>
      <c r="F933" s="13" t="e">
        <f>IF(ISNUMBER(VLOOKUP(Fulltable[[#This Row],[Distance]], PBmetric[[Distance (km)]:[PB (hh:mm:ss)]], 6, FALSE)), VLOOKUP(Fulltable[[#This Row],[Distance]], PBmetric[[Distance (km)]:[PB (hh:mm:ss)]], 6, FALSE), NA())</f>
        <v>#N/A</v>
      </c>
      <c r="G933" s="13">
        <f ca="1">$Q$4+$P$4*Fulltable[[#This Row],[Distance]]+$O$4*Fulltable[[#This Row],[D^2]]+$N$4*Fulltable[[#This Row],[D^3]]</f>
        <v>2.8574535338851355E-2</v>
      </c>
      <c r="H933" s="13">
        <f ca="1">Fulltable[[#This Row],[Forecast]]*(1+AVERAGE(cform[faster (-ve) /
slower (+ve)]))</f>
        <v>2.9583839962280173E-2</v>
      </c>
      <c r="I933" s="13" t="e">
        <f>IF(ISNUMBER(VLOOKUP(Fulltable[[#This Row],[Distance]], Predict[[#All],[Distance (km)]:[Time on current form]], 2, FALSE)), VLOOKUP(Fulltable[[#This Row],[Distance]], Predict[[#All],[Distance (km)]:[Time on current form]], 2, FALSE), NA())</f>
        <v>#N/A</v>
      </c>
      <c r="J933" s="13" t="e">
        <f>IF(ISNUMBER(VLOOKUP(Fulltable[[#This Row],[Distance]], Predict[[#All],[Distance (km)]:[Time on current form]], 3, FALSE)), VLOOKUP(Fulltable[[#This Row],[Distance]], Predict[[#All],[Distance (km)]:[Time on current form]], 3, FALSE), NA())</f>
        <v>#N/A</v>
      </c>
    </row>
    <row r="934" spans="1:10" x14ac:dyDescent="0.25">
      <c r="A934" s="1">
        <v>9.32</v>
      </c>
      <c r="B934" s="2">
        <f>Fulltable[[#This Row],[Distance]]^2</f>
        <v>86.862400000000008</v>
      </c>
      <c r="C934">
        <f>Fulltable[[#This Row],[Distance]]^3</f>
        <v>809.55756800000006</v>
      </c>
      <c r="D934">
        <f>Fulltable[[#This Row],[Distance]]^4</f>
        <v>7545.0765337600014</v>
      </c>
      <c r="E934">
        <f>Fulltable[[#This Row],[Distance]]^5</f>
        <v>70320.113294643219</v>
      </c>
      <c r="F934" s="13" t="e">
        <f>IF(ISNUMBER(VLOOKUP(Fulltable[[#This Row],[Distance]], PBmetric[[Distance (km)]:[PB (hh:mm:ss)]], 6, FALSE)), VLOOKUP(Fulltable[[#This Row],[Distance]], PBmetric[[Distance (km)]:[PB (hh:mm:ss)]], 6, FALSE), NA())</f>
        <v>#N/A</v>
      </c>
      <c r="G934" s="13">
        <f ca="1">$Q$4+$P$4*Fulltable[[#This Row],[Distance]]+$O$4*Fulltable[[#This Row],[D^2]]+$N$4*Fulltable[[#This Row],[D^3]]</f>
        <v>2.8606928964250381E-2</v>
      </c>
      <c r="H934" s="13">
        <f ca="1">Fulltable[[#This Row],[Forecast]]*(1+AVERAGE(cform[faster (-ve) /
slower (+ve)]))</f>
        <v>2.9617377789518253E-2</v>
      </c>
      <c r="I934" s="13" t="e">
        <f>IF(ISNUMBER(VLOOKUP(Fulltable[[#This Row],[Distance]], Predict[[#All],[Distance (km)]:[Time on current form]], 2, FALSE)), VLOOKUP(Fulltable[[#This Row],[Distance]], Predict[[#All],[Distance (km)]:[Time on current form]], 2, FALSE), NA())</f>
        <v>#N/A</v>
      </c>
      <c r="J934" s="13" t="e">
        <f>IF(ISNUMBER(VLOOKUP(Fulltable[[#This Row],[Distance]], Predict[[#All],[Distance (km)]:[Time on current form]], 3, FALSE)), VLOOKUP(Fulltable[[#This Row],[Distance]], Predict[[#All],[Distance (km)]:[Time on current form]], 3, FALSE), NA())</f>
        <v>#N/A</v>
      </c>
    </row>
    <row r="935" spans="1:10" x14ac:dyDescent="0.25">
      <c r="A935" s="1">
        <v>9.33</v>
      </c>
      <c r="B935" s="2">
        <f>Fulltable[[#This Row],[Distance]]^2</f>
        <v>87.048900000000003</v>
      </c>
      <c r="C935">
        <f>Fulltable[[#This Row],[Distance]]^3</f>
        <v>812.16623700000002</v>
      </c>
      <c r="D935">
        <f>Fulltable[[#This Row],[Distance]]^4</f>
        <v>7577.5109912100006</v>
      </c>
      <c r="E935">
        <f>Fulltable[[#This Row],[Distance]]^5</f>
        <v>70698.177547989311</v>
      </c>
      <c r="F935" s="13" t="e">
        <f>IF(ISNUMBER(VLOOKUP(Fulltable[[#This Row],[Distance]], PBmetric[[Distance (km)]:[PB (hh:mm:ss)]], 6, FALSE)), VLOOKUP(Fulltable[[#This Row],[Distance]], PBmetric[[Distance (km)]:[PB (hh:mm:ss)]], 6, FALSE), NA())</f>
        <v>#N/A</v>
      </c>
      <c r="G935" s="13">
        <f ca="1">$Q$4+$P$4*Fulltable[[#This Row],[Distance]]+$O$4*Fulltable[[#This Row],[D^2]]+$N$4*Fulltable[[#This Row],[D^3]]</f>
        <v>2.8639326229542541E-2</v>
      </c>
      <c r="H935" s="13">
        <f ca="1">Fulltable[[#This Row],[Forecast]]*(1+AVERAGE(cform[faster (-ve) /
slower (+ve)]))</f>
        <v>2.9650919385217123E-2</v>
      </c>
      <c r="I935" s="13" t="e">
        <f>IF(ISNUMBER(VLOOKUP(Fulltable[[#This Row],[Distance]], Predict[[#All],[Distance (km)]:[Time on current form]], 2, FALSE)), VLOOKUP(Fulltable[[#This Row],[Distance]], Predict[[#All],[Distance (km)]:[Time on current form]], 2, FALSE), NA())</f>
        <v>#N/A</v>
      </c>
      <c r="J935" s="13" t="e">
        <f>IF(ISNUMBER(VLOOKUP(Fulltable[[#This Row],[Distance]], Predict[[#All],[Distance (km)]:[Time on current form]], 3, FALSE)), VLOOKUP(Fulltable[[#This Row],[Distance]], Predict[[#All],[Distance (km)]:[Time on current form]], 3, FALSE), NA())</f>
        <v>#N/A</v>
      </c>
    </row>
    <row r="936" spans="1:10" x14ac:dyDescent="0.25">
      <c r="A936" s="1">
        <v>9.34</v>
      </c>
      <c r="B936" s="2">
        <f>Fulltable[[#This Row],[Distance]]^2</f>
        <v>87.235599999999991</v>
      </c>
      <c r="C936">
        <f>Fulltable[[#This Row],[Distance]]^3</f>
        <v>814.78050399999995</v>
      </c>
      <c r="D936">
        <f>Fulltable[[#This Row],[Distance]]^4</f>
        <v>7610.0499073599985</v>
      </c>
      <c r="E936">
        <f>Fulltable[[#This Row],[Distance]]^5</f>
        <v>71077.866134742391</v>
      </c>
      <c r="F936" s="13" t="e">
        <f>IF(ISNUMBER(VLOOKUP(Fulltable[[#This Row],[Distance]], PBmetric[[Distance (km)]:[PB (hh:mm:ss)]], 6, FALSE)), VLOOKUP(Fulltable[[#This Row],[Distance]], PBmetric[[Distance (km)]:[PB (hh:mm:ss)]], 6, FALSE), NA())</f>
        <v>#N/A</v>
      </c>
      <c r="G936" s="13">
        <f ca="1">$Q$4+$P$4*Fulltable[[#This Row],[Distance]]+$O$4*Fulltable[[#This Row],[D^2]]+$N$4*Fulltable[[#This Row],[D^3]]</f>
        <v>2.8671727134692425E-2</v>
      </c>
      <c r="H936" s="13">
        <f ca="1">Fulltable[[#This Row],[Forecast]]*(1+AVERAGE(cform[faster (-ve) /
slower (+ve)]))</f>
        <v>2.9684464749340118E-2</v>
      </c>
      <c r="I936" s="13" t="e">
        <f>IF(ISNUMBER(VLOOKUP(Fulltable[[#This Row],[Distance]], Predict[[#All],[Distance (km)]:[Time on current form]], 2, FALSE)), VLOOKUP(Fulltable[[#This Row],[Distance]], Predict[[#All],[Distance (km)]:[Time on current form]], 2, FALSE), NA())</f>
        <v>#N/A</v>
      </c>
      <c r="J936" s="13" t="e">
        <f>IF(ISNUMBER(VLOOKUP(Fulltable[[#This Row],[Distance]], Predict[[#All],[Distance (km)]:[Time on current form]], 3, FALSE)), VLOOKUP(Fulltable[[#This Row],[Distance]], Predict[[#All],[Distance (km)]:[Time on current form]], 3, FALSE), NA())</f>
        <v>#N/A</v>
      </c>
    </row>
    <row r="937" spans="1:10" x14ac:dyDescent="0.25">
      <c r="A937" s="1">
        <v>9.35</v>
      </c>
      <c r="B937" s="2">
        <f>Fulltable[[#This Row],[Distance]]^2</f>
        <v>87.422499999999999</v>
      </c>
      <c r="C937">
        <f>Fulltable[[#This Row],[Distance]]^3</f>
        <v>817.40037499999994</v>
      </c>
      <c r="D937">
        <f>Fulltable[[#This Row],[Distance]]^4</f>
        <v>7642.6935062499997</v>
      </c>
      <c r="E937">
        <f>Fulltable[[#This Row],[Distance]]^5</f>
        <v>71459.184283437498</v>
      </c>
      <c r="F937" s="13" t="e">
        <f>IF(ISNUMBER(VLOOKUP(Fulltable[[#This Row],[Distance]], PBmetric[[Distance (km)]:[PB (hh:mm:ss)]], 6, FALSE)), VLOOKUP(Fulltable[[#This Row],[Distance]], PBmetric[[Distance (km)]:[PB (hh:mm:ss)]], 6, FALSE), NA())</f>
        <v>#N/A</v>
      </c>
      <c r="G937" s="13">
        <f ca="1">$Q$4+$P$4*Fulltable[[#This Row],[Distance]]+$O$4*Fulltable[[#This Row],[D^2]]+$N$4*Fulltable[[#This Row],[D^3]]</f>
        <v>2.8704131679664638E-2</v>
      </c>
      <c r="H937" s="13">
        <f ca="1">Fulltable[[#This Row],[Forecast]]*(1+AVERAGE(cform[faster (-ve) /
slower (+ve)]))</f>
        <v>2.9718013881850597E-2</v>
      </c>
      <c r="I937" s="13" t="e">
        <f>IF(ISNUMBER(VLOOKUP(Fulltable[[#This Row],[Distance]], Predict[[#All],[Distance (km)]:[Time on current form]], 2, FALSE)), VLOOKUP(Fulltable[[#This Row],[Distance]], Predict[[#All],[Distance (km)]:[Time on current form]], 2, FALSE), NA())</f>
        <v>#N/A</v>
      </c>
      <c r="J937" s="13" t="e">
        <f>IF(ISNUMBER(VLOOKUP(Fulltable[[#This Row],[Distance]], Predict[[#All],[Distance (km)]:[Time on current form]], 3, FALSE)), VLOOKUP(Fulltable[[#This Row],[Distance]], Predict[[#All],[Distance (km)]:[Time on current form]], 3, FALSE), NA())</f>
        <v>#N/A</v>
      </c>
    </row>
    <row r="938" spans="1:10" x14ac:dyDescent="0.25">
      <c r="A938" s="1">
        <v>9.36</v>
      </c>
      <c r="B938" s="2">
        <f>Fulltable[[#This Row],[Distance]]^2</f>
        <v>87.609599999999986</v>
      </c>
      <c r="C938">
        <f>Fulltable[[#This Row],[Distance]]^3</f>
        <v>820.02585599999986</v>
      </c>
      <c r="D938">
        <f>Fulltable[[#This Row],[Distance]]^4</f>
        <v>7675.4420121599978</v>
      </c>
      <c r="E938">
        <f>Fulltable[[#This Row],[Distance]]^5</f>
        <v>71842.137233817572</v>
      </c>
      <c r="F938" s="13" t="e">
        <f>IF(ISNUMBER(VLOOKUP(Fulltable[[#This Row],[Distance]], PBmetric[[Distance (km)]:[PB (hh:mm:ss)]], 6, FALSE)), VLOOKUP(Fulltable[[#This Row],[Distance]], PBmetric[[Distance (km)]:[PB (hh:mm:ss)]], 6, FALSE), NA())</f>
        <v>#N/A</v>
      </c>
      <c r="G938" s="13">
        <f ca="1">$Q$4+$P$4*Fulltable[[#This Row],[Distance]]+$O$4*Fulltable[[#This Row],[D^2]]+$N$4*Fulltable[[#This Row],[D^3]]</f>
        <v>2.8736539864423771E-2</v>
      </c>
      <c r="H938" s="13">
        <f ca="1">Fulltable[[#This Row],[Forecast]]*(1+AVERAGE(cform[faster (-ve) /
slower (+ve)]))</f>
        <v>2.9751566782711895E-2</v>
      </c>
      <c r="I938" s="13" t="e">
        <f>IF(ISNUMBER(VLOOKUP(Fulltable[[#This Row],[Distance]], Predict[[#All],[Distance (km)]:[Time on current form]], 2, FALSE)), VLOOKUP(Fulltable[[#This Row],[Distance]], Predict[[#All],[Distance (km)]:[Time on current form]], 2, FALSE), NA())</f>
        <v>#N/A</v>
      </c>
      <c r="J938" s="13" t="e">
        <f>IF(ISNUMBER(VLOOKUP(Fulltable[[#This Row],[Distance]], Predict[[#All],[Distance (km)]:[Time on current form]], 3, FALSE)), VLOOKUP(Fulltable[[#This Row],[Distance]], Predict[[#All],[Distance (km)]:[Time on current form]], 3, FALSE), NA())</f>
        <v>#N/A</v>
      </c>
    </row>
    <row r="939" spans="1:10" x14ac:dyDescent="0.25">
      <c r="A939" s="1">
        <v>9.3699999999999992</v>
      </c>
      <c r="B939" s="2">
        <f>Fulltable[[#This Row],[Distance]]^2</f>
        <v>87.79689999999998</v>
      </c>
      <c r="C939">
        <f>Fulltable[[#This Row],[Distance]]^3</f>
        <v>822.6569529999997</v>
      </c>
      <c r="D939">
        <f>Fulltable[[#This Row],[Distance]]^4</f>
        <v>7708.295649609996</v>
      </c>
      <c r="E939">
        <f>Fulltable[[#This Row],[Distance]]^5</f>
        <v>72226.730236845659</v>
      </c>
      <c r="F939" s="13" t="e">
        <f>IF(ISNUMBER(VLOOKUP(Fulltable[[#This Row],[Distance]], PBmetric[[Distance (km)]:[PB (hh:mm:ss)]], 6, FALSE)), VLOOKUP(Fulltable[[#This Row],[Distance]], PBmetric[[Distance (km)]:[PB (hh:mm:ss)]], 6, FALSE), NA())</f>
        <v>#N/A</v>
      </c>
      <c r="G939" s="13">
        <f ca="1">$Q$4+$P$4*Fulltable[[#This Row],[Distance]]+$O$4*Fulltable[[#This Row],[D^2]]+$N$4*Fulltable[[#This Row],[D^3]]</f>
        <v>2.8768951688934424E-2</v>
      </c>
      <c r="H939" s="13">
        <f ca="1">Fulltable[[#This Row],[Forecast]]*(1+AVERAGE(cform[faster (-ve) /
slower (+ve)]))</f>
        <v>2.9785123451887368E-2</v>
      </c>
      <c r="I939" s="13" t="e">
        <f>IF(ISNUMBER(VLOOKUP(Fulltable[[#This Row],[Distance]], Predict[[#All],[Distance (km)]:[Time on current form]], 2, FALSE)), VLOOKUP(Fulltable[[#This Row],[Distance]], Predict[[#All],[Distance (km)]:[Time on current form]], 2, FALSE), NA())</f>
        <v>#N/A</v>
      </c>
      <c r="J939" s="13" t="e">
        <f>IF(ISNUMBER(VLOOKUP(Fulltable[[#This Row],[Distance]], Predict[[#All],[Distance (km)]:[Time on current form]], 3, FALSE)), VLOOKUP(Fulltable[[#This Row],[Distance]], Predict[[#All],[Distance (km)]:[Time on current form]], 3, FALSE), NA())</f>
        <v>#N/A</v>
      </c>
    </row>
    <row r="940" spans="1:10" x14ac:dyDescent="0.25">
      <c r="A940" s="1">
        <v>9.3800000000000008</v>
      </c>
      <c r="B940" s="2">
        <f>Fulltable[[#This Row],[Distance]]^2</f>
        <v>87.984400000000008</v>
      </c>
      <c r="C940">
        <f>Fulltable[[#This Row],[Distance]]^3</f>
        <v>825.29367200000013</v>
      </c>
      <c r="D940">
        <f>Fulltable[[#This Row],[Distance]]^4</f>
        <v>7741.254643360001</v>
      </c>
      <c r="E940">
        <f>Fulltable[[#This Row],[Distance]]^5</f>
        <v>72612.968554716819</v>
      </c>
      <c r="F940" s="13" t="e">
        <f>IF(ISNUMBER(VLOOKUP(Fulltable[[#This Row],[Distance]], PBmetric[[Distance (km)]:[PB (hh:mm:ss)]], 6, FALSE)), VLOOKUP(Fulltable[[#This Row],[Distance]], PBmetric[[Distance (km)]:[PB (hh:mm:ss)]], 6, FALSE), NA())</f>
        <v>#N/A</v>
      </c>
      <c r="G940" s="13">
        <f ca="1">$Q$4+$P$4*Fulltable[[#This Row],[Distance]]+$O$4*Fulltable[[#This Row],[D^2]]+$N$4*Fulltable[[#This Row],[D^3]]</f>
        <v>2.8801367153161193E-2</v>
      </c>
      <c r="H940" s="13">
        <f ca="1">Fulltable[[#This Row],[Forecast]]*(1+AVERAGE(cform[faster (-ve) /
slower (+ve)]))</f>
        <v>2.9818683889340357E-2</v>
      </c>
      <c r="I940" s="13" t="e">
        <f>IF(ISNUMBER(VLOOKUP(Fulltable[[#This Row],[Distance]], Predict[[#All],[Distance (km)]:[Time on current form]], 2, FALSE)), VLOOKUP(Fulltable[[#This Row],[Distance]], Predict[[#All],[Distance (km)]:[Time on current form]], 2, FALSE), NA())</f>
        <v>#N/A</v>
      </c>
      <c r="J940" s="13" t="e">
        <f>IF(ISNUMBER(VLOOKUP(Fulltable[[#This Row],[Distance]], Predict[[#All],[Distance (km)]:[Time on current form]], 3, FALSE)), VLOOKUP(Fulltable[[#This Row],[Distance]], Predict[[#All],[Distance (km)]:[Time on current form]], 3, FALSE), NA())</f>
        <v>#N/A</v>
      </c>
    </row>
    <row r="941" spans="1:10" x14ac:dyDescent="0.25">
      <c r="A941" s="1">
        <v>9.39</v>
      </c>
      <c r="B941" s="2">
        <f>Fulltable[[#This Row],[Distance]]^2</f>
        <v>88.172100000000015</v>
      </c>
      <c r="C941">
        <f>Fulltable[[#This Row],[Distance]]^3</f>
        <v>827.93601900000021</v>
      </c>
      <c r="D941">
        <f>Fulltable[[#This Row],[Distance]]^4</f>
        <v>7774.3192184100026</v>
      </c>
      <c r="E941">
        <f>Fulltable[[#This Row],[Distance]]^5</f>
        <v>73000.857460869927</v>
      </c>
      <c r="F941" s="13" t="e">
        <f>IF(ISNUMBER(VLOOKUP(Fulltable[[#This Row],[Distance]], PBmetric[[Distance (km)]:[PB (hh:mm:ss)]], 6, FALSE)), VLOOKUP(Fulltable[[#This Row],[Distance]], PBmetric[[Distance (km)]:[PB (hh:mm:ss)]], 6, FALSE), NA())</f>
        <v>#N/A</v>
      </c>
      <c r="G941" s="13">
        <f ca="1">$Q$4+$P$4*Fulltable[[#This Row],[Distance]]+$O$4*Fulltable[[#This Row],[D^2]]+$N$4*Fulltable[[#This Row],[D^3]]</f>
        <v>2.8833786257068669E-2</v>
      </c>
      <c r="H941" s="13">
        <f ca="1">Fulltable[[#This Row],[Forecast]]*(1+AVERAGE(cform[faster (-ve) /
slower (+ve)]))</f>
        <v>2.9852248095034204E-2</v>
      </c>
      <c r="I941" s="13" t="e">
        <f>IF(ISNUMBER(VLOOKUP(Fulltable[[#This Row],[Distance]], Predict[[#All],[Distance (km)]:[Time on current form]], 2, FALSE)), VLOOKUP(Fulltable[[#This Row],[Distance]], Predict[[#All],[Distance (km)]:[Time on current form]], 2, FALSE), NA())</f>
        <v>#N/A</v>
      </c>
      <c r="J941" s="13" t="e">
        <f>IF(ISNUMBER(VLOOKUP(Fulltable[[#This Row],[Distance]], Predict[[#All],[Distance (km)]:[Time on current form]], 3, FALSE)), VLOOKUP(Fulltable[[#This Row],[Distance]], Predict[[#All],[Distance (km)]:[Time on current form]], 3, FALSE), NA())</f>
        <v>#N/A</v>
      </c>
    </row>
    <row r="942" spans="1:10" x14ac:dyDescent="0.25">
      <c r="A942" s="1">
        <v>9.4</v>
      </c>
      <c r="B942" s="2">
        <f>Fulltable[[#This Row],[Distance]]^2</f>
        <v>88.360000000000014</v>
      </c>
      <c r="C942">
        <f>Fulltable[[#This Row],[Distance]]^3</f>
        <v>830.58400000000017</v>
      </c>
      <c r="D942">
        <f>Fulltable[[#This Row],[Distance]]^4</f>
        <v>7807.4896000000026</v>
      </c>
      <c r="E942">
        <f>Fulltable[[#This Row],[Distance]]^5</f>
        <v>73390.402240000025</v>
      </c>
      <c r="F942" s="13" t="e">
        <f>IF(ISNUMBER(VLOOKUP(Fulltable[[#This Row],[Distance]], PBmetric[[Distance (km)]:[PB (hh:mm:ss)]], 6, FALSE)), VLOOKUP(Fulltable[[#This Row],[Distance]], PBmetric[[Distance (km)]:[PB (hh:mm:ss)]], 6, FALSE), NA())</f>
        <v>#N/A</v>
      </c>
      <c r="G942" s="13">
        <f ca="1">$Q$4+$P$4*Fulltable[[#This Row],[Distance]]+$O$4*Fulltable[[#This Row],[D^2]]+$N$4*Fulltable[[#This Row],[D^3]]</f>
        <v>2.8866209000621458E-2</v>
      </c>
      <c r="H942" s="13">
        <f ca="1">Fulltable[[#This Row],[Forecast]]*(1+AVERAGE(cform[faster (-ve) /
slower (+ve)]))</f>
        <v>2.9885816068932265E-2</v>
      </c>
      <c r="I942" s="13" t="e">
        <f>IF(ISNUMBER(VLOOKUP(Fulltable[[#This Row],[Distance]], Predict[[#All],[Distance (km)]:[Time on current form]], 2, FALSE)), VLOOKUP(Fulltable[[#This Row],[Distance]], Predict[[#All],[Distance (km)]:[Time on current form]], 2, FALSE), NA())</f>
        <v>#N/A</v>
      </c>
      <c r="J942" s="13" t="e">
        <f>IF(ISNUMBER(VLOOKUP(Fulltable[[#This Row],[Distance]], Predict[[#All],[Distance (km)]:[Time on current form]], 3, FALSE)), VLOOKUP(Fulltable[[#This Row],[Distance]], Predict[[#All],[Distance (km)]:[Time on current form]], 3, FALSE), NA())</f>
        <v>#N/A</v>
      </c>
    </row>
    <row r="943" spans="1:10" x14ac:dyDescent="0.25">
      <c r="A943" s="1">
        <v>9.41</v>
      </c>
      <c r="B943" s="2">
        <f>Fulltable[[#This Row],[Distance]]^2</f>
        <v>88.548100000000005</v>
      </c>
      <c r="C943">
        <f>Fulltable[[#This Row],[Distance]]^3</f>
        <v>833.2376210000001</v>
      </c>
      <c r="D943">
        <f>Fulltable[[#This Row],[Distance]]^4</f>
        <v>7840.7660136100012</v>
      </c>
      <c r="E943">
        <f>Fulltable[[#This Row],[Distance]]^5</f>
        <v>73781.608188070109</v>
      </c>
      <c r="F943" s="13" t="e">
        <f>IF(ISNUMBER(VLOOKUP(Fulltable[[#This Row],[Distance]], PBmetric[[Distance (km)]:[PB (hh:mm:ss)]], 6, FALSE)), VLOOKUP(Fulltable[[#This Row],[Distance]], PBmetric[[Distance (km)]:[PB (hh:mm:ss)]], 6, FALSE), NA())</f>
        <v>#N/A</v>
      </c>
      <c r="G943" s="13">
        <f ca="1">$Q$4+$P$4*Fulltable[[#This Row],[Distance]]+$O$4*Fulltable[[#This Row],[D^2]]+$N$4*Fulltable[[#This Row],[D^3]]</f>
        <v>2.8898635383784146E-2</v>
      </c>
      <c r="H943" s="13">
        <f ca="1">Fulltable[[#This Row],[Forecast]]*(1+AVERAGE(cform[faster (-ve) /
slower (+ve)]))</f>
        <v>2.9919387810997872E-2</v>
      </c>
      <c r="I943" s="13" t="e">
        <f>IF(ISNUMBER(VLOOKUP(Fulltable[[#This Row],[Distance]], Predict[[#All],[Distance (km)]:[Time on current form]], 2, FALSE)), VLOOKUP(Fulltable[[#This Row],[Distance]], Predict[[#All],[Distance (km)]:[Time on current form]], 2, FALSE), NA())</f>
        <v>#N/A</v>
      </c>
      <c r="J943" s="13" t="e">
        <f>IF(ISNUMBER(VLOOKUP(Fulltable[[#This Row],[Distance]], Predict[[#All],[Distance (km)]:[Time on current form]], 3, FALSE)), VLOOKUP(Fulltable[[#This Row],[Distance]], Predict[[#All],[Distance (km)]:[Time on current form]], 3, FALSE), NA())</f>
        <v>#N/A</v>
      </c>
    </row>
    <row r="944" spans="1:10" x14ac:dyDescent="0.25">
      <c r="A944" s="1">
        <v>9.42</v>
      </c>
      <c r="B944" s="2">
        <f>Fulltable[[#This Row],[Distance]]^2</f>
        <v>88.736400000000003</v>
      </c>
      <c r="C944">
        <f>Fulltable[[#This Row],[Distance]]^3</f>
        <v>835.89688799999999</v>
      </c>
      <c r="D944">
        <f>Fulltable[[#This Row],[Distance]]^4</f>
        <v>7874.1486849600005</v>
      </c>
      <c r="E944">
        <f>Fulltable[[#This Row],[Distance]]^5</f>
        <v>74174.480612323197</v>
      </c>
      <c r="F944" s="13" t="e">
        <f>IF(ISNUMBER(VLOOKUP(Fulltable[[#This Row],[Distance]], PBmetric[[Distance (km)]:[PB (hh:mm:ss)]], 6, FALSE)), VLOOKUP(Fulltable[[#This Row],[Distance]], PBmetric[[Distance (km)]:[PB (hh:mm:ss)]], 6, FALSE), NA())</f>
        <v>#N/A</v>
      </c>
      <c r="G944" s="13">
        <f ca="1">$Q$4+$P$4*Fulltable[[#This Row],[Distance]]+$O$4*Fulltable[[#This Row],[D^2]]+$N$4*Fulltable[[#This Row],[D^3]]</f>
        <v>2.893106540652134E-2</v>
      </c>
      <c r="H944" s="13">
        <f ca="1">Fulltable[[#This Row],[Forecast]]*(1+AVERAGE(cform[faster (-ve) /
slower (+ve)]))</f>
        <v>2.9952963321194386E-2</v>
      </c>
      <c r="I944" s="13" t="e">
        <f>IF(ISNUMBER(VLOOKUP(Fulltable[[#This Row],[Distance]], Predict[[#All],[Distance (km)]:[Time on current form]], 2, FALSE)), VLOOKUP(Fulltable[[#This Row],[Distance]], Predict[[#All],[Distance (km)]:[Time on current form]], 2, FALSE), NA())</f>
        <v>#N/A</v>
      </c>
      <c r="J944" s="13" t="e">
        <f>IF(ISNUMBER(VLOOKUP(Fulltable[[#This Row],[Distance]], Predict[[#All],[Distance (km)]:[Time on current form]], 3, FALSE)), VLOOKUP(Fulltable[[#This Row],[Distance]], Predict[[#All],[Distance (km)]:[Time on current form]], 3, FALSE), NA())</f>
        <v>#N/A</v>
      </c>
    </row>
    <row r="945" spans="1:10" x14ac:dyDescent="0.25">
      <c r="A945" s="1">
        <v>9.43</v>
      </c>
      <c r="B945" s="2">
        <f>Fulltable[[#This Row],[Distance]]^2</f>
        <v>88.924899999999994</v>
      </c>
      <c r="C945">
        <f>Fulltable[[#This Row],[Distance]]^3</f>
        <v>838.56180699999993</v>
      </c>
      <c r="D945">
        <f>Fulltable[[#This Row],[Distance]]^4</f>
        <v>7907.6378400099993</v>
      </c>
      <c r="E945">
        <f>Fulltable[[#This Row],[Distance]]^5</f>
        <v>74569.024831294286</v>
      </c>
      <c r="F945" s="13" t="e">
        <f>IF(ISNUMBER(VLOOKUP(Fulltable[[#This Row],[Distance]], PBmetric[[Distance (km)]:[PB (hh:mm:ss)]], 6, FALSE)), VLOOKUP(Fulltable[[#This Row],[Distance]], PBmetric[[Distance (km)]:[PB (hh:mm:ss)]], 6, FALSE), NA())</f>
        <v>#N/A</v>
      </c>
      <c r="G945" s="13">
        <f ca="1">$Q$4+$P$4*Fulltable[[#This Row],[Distance]]+$O$4*Fulltable[[#This Row],[D^2]]+$N$4*Fulltable[[#This Row],[D^3]]</f>
        <v>2.8963499068797628E-2</v>
      </c>
      <c r="H945" s="13">
        <f ca="1">Fulltable[[#This Row],[Forecast]]*(1+AVERAGE(cform[faster (-ve) /
slower (+ve)]))</f>
        <v>2.9986542599485144E-2</v>
      </c>
      <c r="I945" s="13" t="e">
        <f>IF(ISNUMBER(VLOOKUP(Fulltable[[#This Row],[Distance]], Predict[[#All],[Distance (km)]:[Time on current form]], 2, FALSE)), VLOOKUP(Fulltable[[#This Row],[Distance]], Predict[[#All],[Distance (km)]:[Time on current form]], 2, FALSE), NA())</f>
        <v>#N/A</v>
      </c>
      <c r="J945" s="13" t="e">
        <f>IF(ISNUMBER(VLOOKUP(Fulltable[[#This Row],[Distance]], Predict[[#All],[Distance (km)]:[Time on current form]], 3, FALSE)), VLOOKUP(Fulltable[[#This Row],[Distance]], Predict[[#All],[Distance (km)]:[Time on current form]], 3, FALSE), NA())</f>
        <v>#N/A</v>
      </c>
    </row>
    <row r="946" spans="1:10" x14ac:dyDescent="0.25">
      <c r="A946" s="1">
        <v>9.44</v>
      </c>
      <c r="B946" s="2">
        <f>Fulltable[[#This Row],[Distance]]^2</f>
        <v>89.113599999999991</v>
      </c>
      <c r="C946">
        <f>Fulltable[[#This Row],[Distance]]^3</f>
        <v>841.23238399999991</v>
      </c>
      <c r="D946">
        <f>Fulltable[[#This Row],[Distance]]^4</f>
        <v>7941.2337049599982</v>
      </c>
      <c r="E946">
        <f>Fulltable[[#This Row],[Distance]]^5</f>
        <v>74965.246174822372</v>
      </c>
      <c r="F946" s="13" t="e">
        <f>IF(ISNUMBER(VLOOKUP(Fulltable[[#This Row],[Distance]], PBmetric[[Distance (km)]:[PB (hh:mm:ss)]], 6, FALSE)), VLOOKUP(Fulltable[[#This Row],[Distance]], PBmetric[[Distance (km)]:[PB (hh:mm:ss)]], 6, FALSE), NA())</f>
        <v>#N/A</v>
      </c>
      <c r="G946" s="13">
        <f ca="1">$Q$4+$P$4*Fulltable[[#This Row],[Distance]]+$O$4*Fulltable[[#This Row],[D^2]]+$N$4*Fulltable[[#This Row],[D^3]]</f>
        <v>2.8995936370577614E-2</v>
      </c>
      <c r="H946" s="13">
        <f ca="1">Fulltable[[#This Row],[Forecast]]*(1+AVERAGE(cform[faster (-ve) /
slower (+ve)]))</f>
        <v>3.0020125645833496E-2</v>
      </c>
      <c r="I946" s="13" t="e">
        <f>IF(ISNUMBER(VLOOKUP(Fulltable[[#This Row],[Distance]], Predict[[#All],[Distance (km)]:[Time on current form]], 2, FALSE)), VLOOKUP(Fulltable[[#This Row],[Distance]], Predict[[#All],[Distance (km)]:[Time on current form]], 2, FALSE), NA())</f>
        <v>#N/A</v>
      </c>
      <c r="J946" s="13" t="e">
        <f>IF(ISNUMBER(VLOOKUP(Fulltable[[#This Row],[Distance]], Predict[[#All],[Distance (km)]:[Time on current form]], 3, FALSE)), VLOOKUP(Fulltable[[#This Row],[Distance]], Predict[[#All],[Distance (km)]:[Time on current form]], 3, FALSE), NA())</f>
        <v>#N/A</v>
      </c>
    </row>
    <row r="947" spans="1:10" x14ac:dyDescent="0.25">
      <c r="A947" s="1">
        <v>9.4499999999999993</v>
      </c>
      <c r="B947" s="2">
        <f>Fulltable[[#This Row],[Distance]]^2</f>
        <v>89.302499999999981</v>
      </c>
      <c r="C947">
        <f>Fulltable[[#This Row],[Distance]]^3</f>
        <v>843.9086249999998</v>
      </c>
      <c r="D947">
        <f>Fulltable[[#This Row],[Distance]]^4</f>
        <v>7974.9365062499965</v>
      </c>
      <c r="E947">
        <f>Fulltable[[#This Row],[Distance]]^5</f>
        <v>75363.14998406246</v>
      </c>
      <c r="F947" s="13" t="e">
        <f>IF(ISNUMBER(VLOOKUP(Fulltable[[#This Row],[Distance]], PBmetric[[Distance (km)]:[PB (hh:mm:ss)]], 6, FALSE)), VLOOKUP(Fulltable[[#This Row],[Distance]], PBmetric[[Distance (km)]:[PB (hh:mm:ss)]], 6, FALSE), NA())</f>
        <v>#N/A</v>
      </c>
      <c r="G947" s="13">
        <f ca="1">$Q$4+$P$4*Fulltable[[#This Row],[Distance]]+$O$4*Fulltable[[#This Row],[D^2]]+$N$4*Fulltable[[#This Row],[D^3]]</f>
        <v>2.9028377311825896E-2</v>
      </c>
      <c r="H947" s="13">
        <f ca="1">Fulltable[[#This Row],[Forecast]]*(1+AVERAGE(cform[faster (-ve) /
slower (+ve)]))</f>
        <v>3.0053712460202792E-2</v>
      </c>
      <c r="I947" s="13" t="e">
        <f>IF(ISNUMBER(VLOOKUP(Fulltable[[#This Row],[Distance]], Predict[[#All],[Distance (km)]:[Time on current form]], 2, FALSE)), VLOOKUP(Fulltable[[#This Row],[Distance]], Predict[[#All],[Distance (km)]:[Time on current form]], 2, FALSE), NA())</f>
        <v>#N/A</v>
      </c>
      <c r="J947" s="13" t="e">
        <f>IF(ISNUMBER(VLOOKUP(Fulltable[[#This Row],[Distance]], Predict[[#All],[Distance (km)]:[Time on current form]], 3, FALSE)), VLOOKUP(Fulltable[[#This Row],[Distance]], Predict[[#All],[Distance (km)]:[Time on current form]], 3, FALSE), NA())</f>
        <v>#N/A</v>
      </c>
    </row>
    <row r="948" spans="1:10" x14ac:dyDescent="0.25">
      <c r="A948" s="1">
        <v>9.4600000000000009</v>
      </c>
      <c r="B948" s="2">
        <f>Fulltable[[#This Row],[Distance]]^2</f>
        <v>89.49160000000002</v>
      </c>
      <c r="C948">
        <f>Fulltable[[#This Row],[Distance]]^3</f>
        <v>846.59053600000027</v>
      </c>
      <c r="D948">
        <f>Fulltable[[#This Row],[Distance]]^4</f>
        <v>8008.7464705600032</v>
      </c>
      <c r="E948">
        <f>Fulltable[[#This Row],[Distance]]^5</f>
        <v>75762.741611497637</v>
      </c>
      <c r="F948" s="13" t="e">
        <f>IF(ISNUMBER(VLOOKUP(Fulltable[[#This Row],[Distance]], PBmetric[[Distance (km)]:[PB (hh:mm:ss)]], 6, FALSE)), VLOOKUP(Fulltable[[#This Row],[Distance]], PBmetric[[Distance (km)]:[PB (hh:mm:ss)]], 6, FALSE), NA())</f>
        <v>#N/A</v>
      </c>
      <c r="G948" s="13">
        <f ca="1">$Q$4+$P$4*Fulltable[[#This Row],[Distance]]+$O$4*Fulltable[[#This Row],[D^2]]+$N$4*Fulltable[[#This Row],[D^3]]</f>
        <v>2.9060821892507065E-2</v>
      </c>
      <c r="H948" s="13">
        <f ca="1">Fulltable[[#This Row],[Forecast]]*(1+AVERAGE(cform[faster (-ve) /
slower (+ve)]))</f>
        <v>3.0087303042556374E-2</v>
      </c>
      <c r="I948" s="13" t="e">
        <f>IF(ISNUMBER(VLOOKUP(Fulltable[[#This Row],[Distance]], Predict[[#All],[Distance (km)]:[Time on current form]], 2, FALSE)), VLOOKUP(Fulltable[[#This Row],[Distance]], Predict[[#All],[Distance (km)]:[Time on current form]], 2, FALSE), NA())</f>
        <v>#N/A</v>
      </c>
      <c r="J948" s="13" t="e">
        <f>IF(ISNUMBER(VLOOKUP(Fulltable[[#This Row],[Distance]], Predict[[#All],[Distance (km)]:[Time on current form]], 3, FALSE)), VLOOKUP(Fulltable[[#This Row],[Distance]], Predict[[#All],[Distance (km)]:[Time on current form]], 3, FALSE), NA())</f>
        <v>#N/A</v>
      </c>
    </row>
    <row r="949" spans="1:10" x14ac:dyDescent="0.25">
      <c r="A949" s="1">
        <v>9.4700000000000006</v>
      </c>
      <c r="B949" s="2">
        <f>Fulltable[[#This Row],[Distance]]^2</f>
        <v>89.680900000000008</v>
      </c>
      <c r="C949">
        <f>Fulltable[[#This Row],[Distance]]^3</f>
        <v>849.27812300000016</v>
      </c>
      <c r="D949">
        <f>Fulltable[[#This Row],[Distance]]^4</f>
        <v>8042.6638248100016</v>
      </c>
      <c r="E949">
        <f>Fulltable[[#This Row],[Distance]]^5</f>
        <v>76164.026420950715</v>
      </c>
      <c r="F949" s="13" t="e">
        <f>IF(ISNUMBER(VLOOKUP(Fulltable[[#This Row],[Distance]], PBmetric[[Distance (km)]:[PB (hh:mm:ss)]], 6, FALSE)), VLOOKUP(Fulltable[[#This Row],[Distance]], PBmetric[[Distance (km)]:[PB (hh:mm:ss)]], 6, FALSE), NA())</f>
        <v>#N/A</v>
      </c>
      <c r="G949" s="13">
        <f ca="1">$Q$4+$P$4*Fulltable[[#This Row],[Distance]]+$O$4*Fulltable[[#This Row],[D^2]]+$N$4*Fulltable[[#This Row],[D^3]]</f>
        <v>2.9093270112585716E-2</v>
      </c>
      <c r="H949" s="13">
        <f ca="1">Fulltable[[#This Row],[Forecast]]*(1+AVERAGE(cform[faster (-ve) /
slower (+ve)]))</f>
        <v>3.0120897392857584E-2</v>
      </c>
      <c r="I949" s="13" t="e">
        <f>IF(ISNUMBER(VLOOKUP(Fulltable[[#This Row],[Distance]], Predict[[#All],[Distance (km)]:[Time on current form]], 2, FALSE)), VLOOKUP(Fulltable[[#This Row],[Distance]], Predict[[#All],[Distance (km)]:[Time on current form]], 2, FALSE), NA())</f>
        <v>#N/A</v>
      </c>
      <c r="J949" s="13" t="e">
        <f>IF(ISNUMBER(VLOOKUP(Fulltable[[#This Row],[Distance]], Predict[[#All],[Distance (km)]:[Time on current form]], 3, FALSE)), VLOOKUP(Fulltable[[#This Row],[Distance]], Predict[[#All],[Distance (km)]:[Time on current form]], 3, FALSE), NA())</f>
        <v>#N/A</v>
      </c>
    </row>
    <row r="950" spans="1:10" x14ac:dyDescent="0.25">
      <c r="A950" s="1">
        <v>9.48</v>
      </c>
      <c r="B950" s="2">
        <f>Fulltable[[#This Row],[Distance]]^2</f>
        <v>89.870400000000004</v>
      </c>
      <c r="C950">
        <f>Fulltable[[#This Row],[Distance]]^3</f>
        <v>851.97139200000004</v>
      </c>
      <c r="D950">
        <f>Fulltable[[#This Row],[Distance]]^4</f>
        <v>8076.6887961600005</v>
      </c>
      <c r="E950">
        <f>Fulltable[[#This Row],[Distance]]^5</f>
        <v>76567.009787596806</v>
      </c>
      <c r="F950" s="13" t="e">
        <f>IF(ISNUMBER(VLOOKUP(Fulltable[[#This Row],[Distance]], PBmetric[[Distance (km)]:[PB (hh:mm:ss)]], 6, FALSE)), VLOOKUP(Fulltable[[#This Row],[Distance]], PBmetric[[Distance (km)]:[PB (hh:mm:ss)]], 6, FALSE), NA())</f>
        <v>#N/A</v>
      </c>
      <c r="G950" s="13">
        <f ca="1">$Q$4+$P$4*Fulltable[[#This Row],[Distance]]+$O$4*Fulltable[[#This Row],[D^2]]+$N$4*Fulltable[[#This Row],[D^3]]</f>
        <v>2.9125721972026449E-2</v>
      </c>
      <c r="H950" s="13">
        <f ca="1">Fulltable[[#This Row],[Forecast]]*(1+AVERAGE(cform[faster (-ve) /
slower (+ve)]))</f>
        <v>3.015449551106977E-2</v>
      </c>
      <c r="I950" s="13" t="e">
        <f>IF(ISNUMBER(VLOOKUP(Fulltable[[#This Row],[Distance]], Predict[[#All],[Distance (km)]:[Time on current form]], 2, FALSE)), VLOOKUP(Fulltable[[#This Row],[Distance]], Predict[[#All],[Distance (km)]:[Time on current form]], 2, FALSE), NA())</f>
        <v>#N/A</v>
      </c>
      <c r="J950" s="13" t="e">
        <f>IF(ISNUMBER(VLOOKUP(Fulltable[[#This Row],[Distance]], Predict[[#All],[Distance (km)]:[Time on current form]], 3, FALSE)), VLOOKUP(Fulltable[[#This Row],[Distance]], Predict[[#All],[Distance (km)]:[Time on current form]], 3, FALSE), NA())</f>
        <v>#N/A</v>
      </c>
    </row>
    <row r="951" spans="1:10" x14ac:dyDescent="0.25">
      <c r="A951" s="1">
        <v>9.49</v>
      </c>
      <c r="B951" s="2">
        <f>Fulltable[[#This Row],[Distance]]^2</f>
        <v>90.060100000000006</v>
      </c>
      <c r="C951">
        <f>Fulltable[[#This Row],[Distance]]^3</f>
        <v>854.6703490000001</v>
      </c>
      <c r="D951">
        <f>Fulltable[[#This Row],[Distance]]^4</f>
        <v>8110.8216120100014</v>
      </c>
      <c r="E951">
        <f>Fulltable[[#This Row],[Distance]]^5</f>
        <v>76971.697097974917</v>
      </c>
      <c r="F951" s="13" t="e">
        <f>IF(ISNUMBER(VLOOKUP(Fulltable[[#This Row],[Distance]], PBmetric[[Distance (km)]:[PB (hh:mm:ss)]], 6, FALSE)), VLOOKUP(Fulltable[[#This Row],[Distance]], PBmetric[[Distance (km)]:[PB (hh:mm:ss)]], 6, FALSE), NA())</f>
        <v>#N/A</v>
      </c>
      <c r="G951" s="13">
        <f ca="1">$Q$4+$P$4*Fulltable[[#This Row],[Distance]]+$O$4*Fulltable[[#This Row],[D^2]]+$N$4*Fulltable[[#This Row],[D^3]]</f>
        <v>2.9158177470793859E-2</v>
      </c>
      <c r="H951" s="13">
        <f ca="1">Fulltable[[#This Row],[Forecast]]*(1+AVERAGE(cform[faster (-ve) /
slower (+ve)]))</f>
        <v>3.0188097397156281E-2</v>
      </c>
      <c r="I951" s="13" t="e">
        <f>IF(ISNUMBER(VLOOKUP(Fulltable[[#This Row],[Distance]], Predict[[#All],[Distance (km)]:[Time on current form]], 2, FALSE)), VLOOKUP(Fulltable[[#This Row],[Distance]], Predict[[#All],[Distance (km)]:[Time on current form]], 2, FALSE), NA())</f>
        <v>#N/A</v>
      </c>
      <c r="J951" s="13" t="e">
        <f>IF(ISNUMBER(VLOOKUP(Fulltable[[#This Row],[Distance]], Predict[[#All],[Distance (km)]:[Time on current form]], 3, FALSE)), VLOOKUP(Fulltable[[#This Row],[Distance]], Predict[[#All],[Distance (km)]:[Time on current form]], 3, FALSE), NA())</f>
        <v>#N/A</v>
      </c>
    </row>
    <row r="952" spans="1:10" x14ac:dyDescent="0.25">
      <c r="A952" s="1">
        <v>9.5</v>
      </c>
      <c r="B952" s="2">
        <f>Fulltable[[#This Row],[Distance]]^2</f>
        <v>90.25</v>
      </c>
      <c r="C952">
        <f>Fulltable[[#This Row],[Distance]]^3</f>
        <v>857.375</v>
      </c>
      <c r="D952">
        <f>Fulltable[[#This Row],[Distance]]^4</f>
        <v>8145.0625</v>
      </c>
      <c r="E952">
        <f>Fulltable[[#This Row],[Distance]]^5</f>
        <v>77378.09375</v>
      </c>
      <c r="F952" s="13" t="e">
        <f>IF(ISNUMBER(VLOOKUP(Fulltable[[#This Row],[Distance]], PBmetric[[Distance (km)]:[PB (hh:mm:ss)]], 6, FALSE)), VLOOKUP(Fulltable[[#This Row],[Distance]], PBmetric[[Distance (km)]:[PB (hh:mm:ss)]], 6, FALSE), NA())</f>
        <v>#N/A</v>
      </c>
      <c r="G952" s="13">
        <f ca="1">$Q$4+$P$4*Fulltable[[#This Row],[Distance]]+$O$4*Fulltable[[#This Row],[D^2]]+$N$4*Fulltable[[#This Row],[D^3]]</f>
        <v>2.9190636608852551E-2</v>
      </c>
      <c r="H952" s="13">
        <f ca="1">Fulltable[[#This Row],[Forecast]]*(1+AVERAGE(cform[faster (-ve) /
slower (+ve)]))</f>
        <v>3.0221703051080469E-2</v>
      </c>
      <c r="I952" s="13" t="e">
        <f>IF(ISNUMBER(VLOOKUP(Fulltable[[#This Row],[Distance]], Predict[[#All],[Distance (km)]:[Time on current form]], 2, FALSE)), VLOOKUP(Fulltable[[#This Row],[Distance]], Predict[[#All],[Distance (km)]:[Time on current form]], 2, FALSE), NA())</f>
        <v>#N/A</v>
      </c>
      <c r="J952" s="13" t="e">
        <f>IF(ISNUMBER(VLOOKUP(Fulltable[[#This Row],[Distance]], Predict[[#All],[Distance (km)]:[Time on current form]], 3, FALSE)), VLOOKUP(Fulltable[[#This Row],[Distance]], Predict[[#All],[Distance (km)]:[Time on current form]], 3, FALSE), NA())</f>
        <v>#N/A</v>
      </c>
    </row>
    <row r="953" spans="1:10" x14ac:dyDescent="0.25">
      <c r="A953" s="1">
        <v>9.51</v>
      </c>
      <c r="B953" s="2">
        <f>Fulltable[[#This Row],[Distance]]^2</f>
        <v>90.440100000000001</v>
      </c>
      <c r="C953">
        <f>Fulltable[[#This Row],[Distance]]^3</f>
        <v>860.08535099999995</v>
      </c>
      <c r="D953">
        <f>Fulltable[[#This Row],[Distance]]^4</f>
        <v>8179.41168801</v>
      </c>
      <c r="E953">
        <f>Fulltable[[#This Row],[Distance]]^5</f>
        <v>77786.205152975104</v>
      </c>
      <c r="F953" s="13" t="e">
        <f>IF(ISNUMBER(VLOOKUP(Fulltable[[#This Row],[Distance]], PBmetric[[Distance (km)]:[PB (hh:mm:ss)]], 6, FALSE)), VLOOKUP(Fulltable[[#This Row],[Distance]], PBmetric[[Distance (km)]:[PB (hh:mm:ss)]], 6, FALSE), NA())</f>
        <v>#N/A</v>
      </c>
      <c r="G953" s="13">
        <f ca="1">$Q$4+$P$4*Fulltable[[#This Row],[Distance]]+$O$4*Fulltable[[#This Row],[D^2]]+$N$4*Fulltable[[#This Row],[D^3]]</f>
        <v>2.9223099386167108E-2</v>
      </c>
      <c r="H953" s="13">
        <f ca="1">Fulltable[[#This Row],[Forecast]]*(1+AVERAGE(cform[faster (-ve) /
slower (+ve)]))</f>
        <v>3.0255312472805666E-2</v>
      </c>
      <c r="I953" s="13" t="e">
        <f>IF(ISNUMBER(VLOOKUP(Fulltable[[#This Row],[Distance]], Predict[[#All],[Distance (km)]:[Time on current form]], 2, FALSE)), VLOOKUP(Fulltable[[#This Row],[Distance]], Predict[[#All],[Distance (km)]:[Time on current form]], 2, FALSE), NA())</f>
        <v>#N/A</v>
      </c>
      <c r="J953" s="13" t="e">
        <f>IF(ISNUMBER(VLOOKUP(Fulltable[[#This Row],[Distance]], Predict[[#All],[Distance (km)]:[Time on current form]], 3, FALSE)), VLOOKUP(Fulltable[[#This Row],[Distance]], Predict[[#All],[Distance (km)]:[Time on current form]], 3, FALSE), NA())</f>
        <v>#N/A</v>
      </c>
    </row>
    <row r="954" spans="1:10" x14ac:dyDescent="0.25">
      <c r="A954" s="1">
        <v>9.52</v>
      </c>
      <c r="B954" s="2">
        <f>Fulltable[[#This Row],[Distance]]^2</f>
        <v>90.630399999999995</v>
      </c>
      <c r="C954">
        <f>Fulltable[[#This Row],[Distance]]^3</f>
        <v>862.80140799999992</v>
      </c>
      <c r="D954">
        <f>Fulltable[[#This Row],[Distance]]^4</f>
        <v>8213.8694041599992</v>
      </c>
      <c r="E954">
        <f>Fulltable[[#This Row],[Distance]]^5</f>
        <v>78196.03672760319</v>
      </c>
      <c r="F954" s="13" t="e">
        <f>IF(ISNUMBER(VLOOKUP(Fulltable[[#This Row],[Distance]], PBmetric[[Distance (km)]:[PB (hh:mm:ss)]], 6, FALSE)), VLOOKUP(Fulltable[[#This Row],[Distance]], PBmetric[[Distance (km)]:[PB (hh:mm:ss)]], 6, FALSE), NA())</f>
        <v>#N/A</v>
      </c>
      <c r="G954" s="13">
        <f ca="1">$Q$4+$P$4*Fulltable[[#This Row],[Distance]]+$O$4*Fulltable[[#This Row],[D^2]]+$N$4*Fulltable[[#This Row],[D^3]]</f>
        <v>2.9255565802702131E-2</v>
      </c>
      <c r="H954" s="13">
        <f ca="1">Fulltable[[#This Row],[Forecast]]*(1+AVERAGE(cform[faster (-ve) /
slower (+ve)]))</f>
        <v>3.0288925662295223E-2</v>
      </c>
      <c r="I954" s="13" t="e">
        <f>IF(ISNUMBER(VLOOKUP(Fulltable[[#This Row],[Distance]], Predict[[#All],[Distance (km)]:[Time on current form]], 2, FALSE)), VLOOKUP(Fulltable[[#This Row],[Distance]], Predict[[#All],[Distance (km)]:[Time on current form]], 2, FALSE), NA())</f>
        <v>#N/A</v>
      </c>
      <c r="J954" s="13" t="e">
        <f>IF(ISNUMBER(VLOOKUP(Fulltable[[#This Row],[Distance]], Predict[[#All],[Distance (km)]:[Time on current form]], 3, FALSE)), VLOOKUP(Fulltable[[#This Row],[Distance]], Predict[[#All],[Distance (km)]:[Time on current form]], 3, FALSE), NA())</f>
        <v>#N/A</v>
      </c>
    </row>
    <row r="955" spans="1:10" x14ac:dyDescent="0.25">
      <c r="A955" s="1">
        <v>9.5299999999999994</v>
      </c>
      <c r="B955" s="2">
        <f>Fulltable[[#This Row],[Distance]]^2</f>
        <v>90.820899999999995</v>
      </c>
      <c r="C955">
        <f>Fulltable[[#This Row],[Distance]]^3</f>
        <v>865.52317699999992</v>
      </c>
      <c r="D955">
        <f>Fulltable[[#This Row],[Distance]]^4</f>
        <v>8248.4358768099992</v>
      </c>
      <c r="E955">
        <f>Fulltable[[#This Row],[Distance]]^5</f>
        <v>78607.593905999282</v>
      </c>
      <c r="F955" s="13" t="e">
        <f>IF(ISNUMBER(VLOOKUP(Fulltable[[#This Row],[Distance]], PBmetric[[Distance (km)]:[PB (hh:mm:ss)]], 6, FALSE)), VLOOKUP(Fulltable[[#This Row],[Distance]], PBmetric[[Distance (km)]:[PB (hh:mm:ss)]], 6, FALSE), NA())</f>
        <v>#N/A</v>
      </c>
      <c r="G955" s="13">
        <f ca="1">$Q$4+$P$4*Fulltable[[#This Row],[Distance]]+$O$4*Fulltable[[#This Row],[D^2]]+$N$4*Fulltable[[#This Row],[D^3]]</f>
        <v>2.9288035858422223E-2</v>
      </c>
      <c r="H955" s="13">
        <f ca="1">Fulltable[[#This Row],[Forecast]]*(1+AVERAGE(cform[faster (-ve) /
slower (+ve)]))</f>
        <v>3.0322542619512491E-2</v>
      </c>
      <c r="I955" s="13" t="e">
        <f>IF(ISNUMBER(VLOOKUP(Fulltable[[#This Row],[Distance]], Predict[[#All],[Distance (km)]:[Time on current form]], 2, FALSE)), VLOOKUP(Fulltable[[#This Row],[Distance]], Predict[[#All],[Distance (km)]:[Time on current form]], 2, FALSE), NA())</f>
        <v>#N/A</v>
      </c>
      <c r="J955" s="13" t="e">
        <f>IF(ISNUMBER(VLOOKUP(Fulltable[[#This Row],[Distance]], Predict[[#All],[Distance (km)]:[Time on current form]], 3, FALSE)), VLOOKUP(Fulltable[[#This Row],[Distance]], Predict[[#All],[Distance (km)]:[Time on current form]], 3, FALSE), NA())</f>
        <v>#N/A</v>
      </c>
    </row>
    <row r="956" spans="1:10" x14ac:dyDescent="0.25">
      <c r="A956" s="1">
        <v>9.5399999999999991</v>
      </c>
      <c r="B956" s="2">
        <f>Fulltable[[#This Row],[Distance]]^2</f>
        <v>91.011599999999987</v>
      </c>
      <c r="C956">
        <f>Fulltable[[#This Row],[Distance]]^3</f>
        <v>868.2506639999998</v>
      </c>
      <c r="D956">
        <f>Fulltable[[#This Row],[Distance]]^4</f>
        <v>8283.111334559997</v>
      </c>
      <c r="E956">
        <f>Fulltable[[#This Row],[Distance]]^5</f>
        <v>79020.882131702368</v>
      </c>
      <c r="F956" s="13" t="e">
        <f>IF(ISNUMBER(VLOOKUP(Fulltable[[#This Row],[Distance]], PBmetric[[Distance (km)]:[PB (hh:mm:ss)]], 6, FALSE)), VLOOKUP(Fulltable[[#This Row],[Distance]], PBmetric[[Distance (km)]:[PB (hh:mm:ss)]], 6, FALSE), NA())</f>
        <v>#N/A</v>
      </c>
      <c r="G956" s="13">
        <f ca="1">$Q$4+$P$4*Fulltable[[#This Row],[Distance]]+$O$4*Fulltable[[#This Row],[D^2]]+$N$4*Fulltable[[#This Row],[D^3]]</f>
        <v>2.9320509553291976E-2</v>
      </c>
      <c r="H956" s="13">
        <f ca="1">Fulltable[[#This Row],[Forecast]]*(1+AVERAGE(cform[faster (-ve) /
slower (+ve)]))</f>
        <v>3.0356163344420817E-2</v>
      </c>
      <c r="I956" s="13" t="e">
        <f>IF(ISNUMBER(VLOOKUP(Fulltable[[#This Row],[Distance]], Predict[[#All],[Distance (km)]:[Time on current form]], 2, FALSE)), VLOOKUP(Fulltable[[#This Row],[Distance]], Predict[[#All],[Distance (km)]:[Time on current form]], 2, FALSE), NA())</f>
        <v>#N/A</v>
      </c>
      <c r="J956" s="13" t="e">
        <f>IF(ISNUMBER(VLOOKUP(Fulltable[[#This Row],[Distance]], Predict[[#All],[Distance (km)]:[Time on current form]], 3, FALSE)), VLOOKUP(Fulltable[[#This Row],[Distance]], Predict[[#All],[Distance (km)]:[Time on current form]], 3, FALSE), NA())</f>
        <v>#N/A</v>
      </c>
    </row>
    <row r="957" spans="1:10" x14ac:dyDescent="0.25">
      <c r="A957" s="1">
        <v>9.5500000000000007</v>
      </c>
      <c r="B957" s="2">
        <f>Fulltable[[#This Row],[Distance]]^2</f>
        <v>91.202500000000015</v>
      </c>
      <c r="C957">
        <f>Fulltable[[#This Row],[Distance]]^3</f>
        <v>870.98387500000024</v>
      </c>
      <c r="D957">
        <f>Fulltable[[#This Row],[Distance]]^4</f>
        <v>8317.8960062500028</v>
      </c>
      <c r="E957">
        <f>Fulltable[[#This Row],[Distance]]^5</f>
        <v>79435.90685968753</v>
      </c>
      <c r="F957" s="13" t="e">
        <f>IF(ISNUMBER(VLOOKUP(Fulltable[[#This Row],[Distance]], PBmetric[[Distance (km)]:[PB (hh:mm:ss)]], 6, FALSE)), VLOOKUP(Fulltable[[#This Row],[Distance]], PBmetric[[Distance (km)]:[PB (hh:mm:ss)]], 6, FALSE), NA())</f>
        <v>#N/A</v>
      </c>
      <c r="G957" s="13">
        <f ca="1">$Q$4+$P$4*Fulltable[[#This Row],[Distance]]+$O$4*Fulltable[[#This Row],[D^2]]+$N$4*Fulltable[[#This Row],[D^3]]</f>
        <v>2.9352986887275997E-2</v>
      </c>
      <c r="H957" s="13">
        <f ca="1">Fulltable[[#This Row],[Forecast]]*(1+AVERAGE(cform[faster (-ve) /
slower (+ve)]))</f>
        <v>3.038978783698355E-2</v>
      </c>
      <c r="I957" s="13" t="e">
        <f>IF(ISNUMBER(VLOOKUP(Fulltable[[#This Row],[Distance]], Predict[[#All],[Distance (km)]:[Time on current form]], 2, FALSE)), VLOOKUP(Fulltable[[#This Row],[Distance]], Predict[[#All],[Distance (km)]:[Time on current form]], 2, FALSE), NA())</f>
        <v>#N/A</v>
      </c>
      <c r="J957" s="13" t="e">
        <f>IF(ISNUMBER(VLOOKUP(Fulltable[[#This Row],[Distance]], Predict[[#All],[Distance (km)]:[Time on current form]], 3, FALSE)), VLOOKUP(Fulltable[[#This Row],[Distance]], Predict[[#All],[Distance (km)]:[Time on current form]], 3, FALSE), NA())</f>
        <v>#N/A</v>
      </c>
    </row>
    <row r="958" spans="1:10" x14ac:dyDescent="0.25">
      <c r="A958" s="1">
        <v>9.56</v>
      </c>
      <c r="B958" s="2">
        <f>Fulltable[[#This Row],[Distance]]^2</f>
        <v>91.393600000000006</v>
      </c>
      <c r="C958">
        <f>Fulltable[[#This Row],[Distance]]^3</f>
        <v>873.72281600000008</v>
      </c>
      <c r="D958">
        <f>Fulltable[[#This Row],[Distance]]^4</f>
        <v>8352.7901209600004</v>
      </c>
      <c r="E958">
        <f>Fulltable[[#This Row],[Distance]]^5</f>
        <v>79852.673556377602</v>
      </c>
      <c r="F958" s="13" t="e">
        <f>IF(ISNUMBER(VLOOKUP(Fulltable[[#This Row],[Distance]], PBmetric[[Distance (km)]:[PB (hh:mm:ss)]], 6, FALSE)), VLOOKUP(Fulltable[[#This Row],[Distance]], PBmetric[[Distance (km)]:[PB (hh:mm:ss)]], 6, FALSE), NA())</f>
        <v>#N/A</v>
      </c>
      <c r="G958" s="13">
        <f ca="1">$Q$4+$P$4*Fulltable[[#This Row],[Distance]]+$O$4*Fulltable[[#This Row],[D^2]]+$N$4*Fulltable[[#This Row],[D^3]]</f>
        <v>2.9385467860338861E-2</v>
      </c>
      <c r="H958" s="13">
        <f ca="1">Fulltable[[#This Row],[Forecast]]*(1+AVERAGE(cform[faster (-ve) /
slower (+ve)]))</f>
        <v>3.0423416097164018E-2</v>
      </c>
      <c r="I958" s="13" t="e">
        <f>IF(ISNUMBER(VLOOKUP(Fulltable[[#This Row],[Distance]], Predict[[#All],[Distance (km)]:[Time on current form]], 2, FALSE)), VLOOKUP(Fulltable[[#This Row],[Distance]], Predict[[#All],[Distance (km)]:[Time on current form]], 2, FALSE), NA())</f>
        <v>#N/A</v>
      </c>
      <c r="J958" s="13" t="e">
        <f>IF(ISNUMBER(VLOOKUP(Fulltable[[#This Row],[Distance]], Predict[[#All],[Distance (km)]:[Time on current form]], 3, FALSE)), VLOOKUP(Fulltable[[#This Row],[Distance]], Predict[[#All],[Distance (km)]:[Time on current form]], 3, FALSE), NA())</f>
        <v>#N/A</v>
      </c>
    </row>
    <row r="959" spans="1:10" x14ac:dyDescent="0.25">
      <c r="A959" s="1">
        <v>9.57</v>
      </c>
      <c r="B959" s="2">
        <f>Fulltable[[#This Row],[Distance]]^2</f>
        <v>91.584900000000005</v>
      </c>
      <c r="C959">
        <f>Fulltable[[#This Row],[Distance]]^3</f>
        <v>876.4674930000001</v>
      </c>
      <c r="D959">
        <f>Fulltable[[#This Row],[Distance]]^4</f>
        <v>8387.7939080100005</v>
      </c>
      <c r="E959">
        <f>Fulltable[[#This Row],[Distance]]^5</f>
        <v>80271.187699655711</v>
      </c>
      <c r="F959" s="13" t="e">
        <f>IF(ISNUMBER(VLOOKUP(Fulltable[[#This Row],[Distance]], PBmetric[[Distance (km)]:[PB (hh:mm:ss)]], 6, FALSE)), VLOOKUP(Fulltable[[#This Row],[Distance]], PBmetric[[Distance (km)]:[PB (hh:mm:ss)]], 6, FALSE), NA())</f>
        <v>#N/A</v>
      </c>
      <c r="G959" s="13">
        <f ca="1">$Q$4+$P$4*Fulltable[[#This Row],[Distance]]+$O$4*Fulltable[[#This Row],[D^2]]+$N$4*Fulltable[[#This Row],[D^3]]</f>
        <v>2.9417952472445181E-2</v>
      </c>
      <c r="H959" s="13">
        <f ca="1">Fulltable[[#This Row],[Forecast]]*(1+AVERAGE(cform[faster (-ve) /
slower (+ve)]))</f>
        <v>3.0457048124925584E-2</v>
      </c>
      <c r="I959" s="13" t="e">
        <f>IF(ISNUMBER(VLOOKUP(Fulltable[[#This Row],[Distance]], Predict[[#All],[Distance (km)]:[Time on current form]], 2, FALSE)), VLOOKUP(Fulltable[[#This Row],[Distance]], Predict[[#All],[Distance (km)]:[Time on current form]], 2, FALSE), NA())</f>
        <v>#N/A</v>
      </c>
      <c r="J959" s="13" t="e">
        <f>IF(ISNUMBER(VLOOKUP(Fulltable[[#This Row],[Distance]], Predict[[#All],[Distance (km)]:[Time on current form]], 3, FALSE)), VLOOKUP(Fulltable[[#This Row],[Distance]], Predict[[#All],[Distance (km)]:[Time on current form]], 3, FALSE), NA())</f>
        <v>#N/A</v>
      </c>
    </row>
    <row r="960" spans="1:10" x14ac:dyDescent="0.25">
      <c r="A960" s="1">
        <v>9.58</v>
      </c>
      <c r="B960" s="2">
        <f>Fulltable[[#This Row],[Distance]]^2</f>
        <v>91.776399999999995</v>
      </c>
      <c r="C960">
        <f>Fulltable[[#This Row],[Distance]]^3</f>
        <v>879.21791199999996</v>
      </c>
      <c r="D960">
        <f>Fulltable[[#This Row],[Distance]]^4</f>
        <v>8422.9075969599999</v>
      </c>
      <c r="E960">
        <f>Fulltable[[#This Row],[Distance]]^5</f>
        <v>80691.454778876796</v>
      </c>
      <c r="F960" s="13" t="e">
        <f>IF(ISNUMBER(VLOOKUP(Fulltable[[#This Row],[Distance]], PBmetric[[Distance (km)]:[PB (hh:mm:ss)]], 6, FALSE)), VLOOKUP(Fulltable[[#This Row],[Distance]], PBmetric[[Distance (km)]:[PB (hh:mm:ss)]], 6, FALSE), NA())</f>
        <v>#N/A</v>
      </c>
      <c r="G960" s="13">
        <f ca="1">$Q$4+$P$4*Fulltable[[#This Row],[Distance]]+$O$4*Fulltable[[#This Row],[D^2]]+$N$4*Fulltable[[#This Row],[D^3]]</f>
        <v>2.9450440723559547E-2</v>
      </c>
      <c r="H960" s="13">
        <f ca="1">Fulltable[[#This Row],[Forecast]]*(1+AVERAGE(cform[faster (-ve) /
slower (+ve)]))</f>
        <v>3.049068392023159E-2</v>
      </c>
      <c r="I960" s="13" t="e">
        <f>IF(ISNUMBER(VLOOKUP(Fulltable[[#This Row],[Distance]], Predict[[#All],[Distance (km)]:[Time on current form]], 2, FALSE)), VLOOKUP(Fulltable[[#This Row],[Distance]], Predict[[#All],[Distance (km)]:[Time on current form]], 2, FALSE), NA())</f>
        <v>#N/A</v>
      </c>
      <c r="J960" s="13" t="e">
        <f>IF(ISNUMBER(VLOOKUP(Fulltable[[#This Row],[Distance]], Predict[[#All],[Distance (km)]:[Time on current form]], 3, FALSE)), VLOOKUP(Fulltable[[#This Row],[Distance]], Predict[[#All],[Distance (km)]:[Time on current form]], 3, FALSE), NA())</f>
        <v>#N/A</v>
      </c>
    </row>
    <row r="961" spans="1:10" x14ac:dyDescent="0.25">
      <c r="A961" s="1">
        <v>9.59</v>
      </c>
      <c r="B961" s="2">
        <f>Fulltable[[#This Row],[Distance]]^2</f>
        <v>91.968099999999993</v>
      </c>
      <c r="C961">
        <f>Fulltable[[#This Row],[Distance]]^3</f>
        <v>881.97407899999996</v>
      </c>
      <c r="D961">
        <f>Fulltable[[#This Row],[Distance]]^4</f>
        <v>8458.1314176099986</v>
      </c>
      <c r="E961">
        <f>Fulltable[[#This Row],[Distance]]^5</f>
        <v>81113.48029487989</v>
      </c>
      <c r="F961" s="13" t="e">
        <f>IF(ISNUMBER(VLOOKUP(Fulltable[[#This Row],[Distance]], PBmetric[[Distance (km)]:[PB (hh:mm:ss)]], 6, FALSE)), VLOOKUP(Fulltable[[#This Row],[Distance]], PBmetric[[Distance (km)]:[PB (hh:mm:ss)]], 6, FALSE), NA())</f>
        <v>#N/A</v>
      </c>
      <c r="G961" s="13">
        <f ca="1">$Q$4+$P$4*Fulltable[[#This Row],[Distance]]+$O$4*Fulltable[[#This Row],[D^2]]+$N$4*Fulltable[[#This Row],[D^3]]</f>
        <v>2.9482932613646564E-2</v>
      </c>
      <c r="H961" s="13">
        <f ca="1">Fulltable[[#This Row],[Forecast]]*(1+AVERAGE(cform[faster (-ve) /
slower (+ve)]))</f>
        <v>3.0524323483045384E-2</v>
      </c>
      <c r="I961" s="13" t="e">
        <f>IF(ISNUMBER(VLOOKUP(Fulltable[[#This Row],[Distance]], Predict[[#All],[Distance (km)]:[Time on current form]], 2, FALSE)), VLOOKUP(Fulltable[[#This Row],[Distance]], Predict[[#All],[Distance (km)]:[Time on current form]], 2, FALSE), NA())</f>
        <v>#N/A</v>
      </c>
      <c r="J961" s="13" t="e">
        <f>IF(ISNUMBER(VLOOKUP(Fulltable[[#This Row],[Distance]], Predict[[#All],[Distance (km)]:[Time on current form]], 3, FALSE)), VLOOKUP(Fulltable[[#This Row],[Distance]], Predict[[#All],[Distance (km)]:[Time on current form]], 3, FALSE), NA())</f>
        <v>#N/A</v>
      </c>
    </row>
    <row r="962" spans="1:10" x14ac:dyDescent="0.25">
      <c r="A962" s="1">
        <v>9.6</v>
      </c>
      <c r="B962" s="2">
        <f>Fulltable[[#This Row],[Distance]]^2</f>
        <v>92.16</v>
      </c>
      <c r="C962">
        <f>Fulltable[[#This Row],[Distance]]^3</f>
        <v>884.73599999999999</v>
      </c>
      <c r="D962">
        <f>Fulltable[[#This Row],[Distance]]^4</f>
        <v>8493.4655999999995</v>
      </c>
      <c r="E962">
        <f>Fulltable[[#This Row],[Distance]]^5</f>
        <v>81537.269759999996</v>
      </c>
      <c r="F962" s="13" t="e">
        <f>IF(ISNUMBER(VLOOKUP(Fulltable[[#This Row],[Distance]], PBmetric[[Distance (km)]:[PB (hh:mm:ss)]], 6, FALSE)), VLOOKUP(Fulltable[[#This Row],[Distance]], PBmetric[[Distance (km)]:[PB (hh:mm:ss)]], 6, FALSE), NA())</f>
        <v>#N/A</v>
      </c>
      <c r="G962" s="13">
        <f ca="1">$Q$4+$P$4*Fulltable[[#This Row],[Distance]]+$O$4*Fulltable[[#This Row],[D^2]]+$N$4*Fulltable[[#This Row],[D^3]]</f>
        <v>2.9515428142670819E-2</v>
      </c>
      <c r="H962" s="13">
        <f ca="1">Fulltable[[#This Row],[Forecast]]*(1+AVERAGE(cform[faster (-ve) /
slower (+ve)]))</f>
        <v>3.0557966813330308E-2</v>
      </c>
      <c r="I962" s="13" t="e">
        <f>IF(ISNUMBER(VLOOKUP(Fulltable[[#This Row],[Distance]], Predict[[#All],[Distance (km)]:[Time on current form]], 2, FALSE)), VLOOKUP(Fulltable[[#This Row],[Distance]], Predict[[#All],[Distance (km)]:[Time on current form]], 2, FALSE), NA())</f>
        <v>#N/A</v>
      </c>
      <c r="J962" s="13" t="e">
        <f>IF(ISNUMBER(VLOOKUP(Fulltable[[#This Row],[Distance]], Predict[[#All],[Distance (km)]:[Time on current form]], 3, FALSE)), VLOOKUP(Fulltable[[#This Row],[Distance]], Predict[[#All],[Distance (km)]:[Time on current form]], 3, FALSE), NA())</f>
        <v>#N/A</v>
      </c>
    </row>
    <row r="963" spans="1:10" x14ac:dyDescent="0.25">
      <c r="A963" s="1">
        <v>9.61</v>
      </c>
      <c r="B963" s="2">
        <f>Fulltable[[#This Row],[Distance]]^2</f>
        <v>92.352099999999993</v>
      </c>
      <c r="C963">
        <f>Fulltable[[#This Row],[Distance]]^3</f>
        <v>887.50368099999992</v>
      </c>
      <c r="D963">
        <f>Fulltable[[#This Row],[Distance]]^4</f>
        <v>8528.9103744099993</v>
      </c>
      <c r="E963">
        <f>Fulltable[[#This Row],[Distance]]^5</f>
        <v>81962.828698080091</v>
      </c>
      <c r="F963" s="13" t="e">
        <f>IF(ISNUMBER(VLOOKUP(Fulltable[[#This Row],[Distance]], PBmetric[[Distance (km)]:[PB (hh:mm:ss)]], 6, FALSE)), VLOOKUP(Fulltable[[#This Row],[Distance]], PBmetric[[Distance (km)]:[PB (hh:mm:ss)]], 6, FALSE), NA())</f>
        <v>#N/A</v>
      </c>
      <c r="G963" s="13">
        <f ca="1">$Q$4+$P$4*Fulltable[[#This Row],[Distance]]+$O$4*Fulltable[[#This Row],[D^2]]+$N$4*Fulltable[[#This Row],[D^3]]</f>
        <v>2.9547927310596911E-2</v>
      </c>
      <c r="H963" s="13">
        <f ca="1">Fulltable[[#This Row],[Forecast]]*(1+AVERAGE(cform[faster (-ve) /
slower (+ve)]))</f>
        <v>3.0591613911049708E-2</v>
      </c>
      <c r="I963" s="13" t="e">
        <f>IF(ISNUMBER(VLOOKUP(Fulltable[[#This Row],[Distance]], Predict[[#All],[Distance (km)]:[Time on current form]], 2, FALSE)), VLOOKUP(Fulltable[[#This Row],[Distance]], Predict[[#All],[Distance (km)]:[Time on current form]], 2, FALSE), NA())</f>
        <v>#N/A</v>
      </c>
      <c r="J963" s="13" t="e">
        <f>IF(ISNUMBER(VLOOKUP(Fulltable[[#This Row],[Distance]], Predict[[#All],[Distance (km)]:[Time on current form]], 3, FALSE)), VLOOKUP(Fulltable[[#This Row],[Distance]], Predict[[#All],[Distance (km)]:[Time on current form]], 3, FALSE), NA())</f>
        <v>#N/A</v>
      </c>
    </row>
    <row r="964" spans="1:10" x14ac:dyDescent="0.25">
      <c r="A964" s="1">
        <v>9.6199999999999992</v>
      </c>
      <c r="B964" s="2">
        <f>Fulltable[[#This Row],[Distance]]^2</f>
        <v>92.544399999999982</v>
      </c>
      <c r="C964">
        <f>Fulltable[[#This Row],[Distance]]^3</f>
        <v>890.27712799999972</v>
      </c>
      <c r="D964">
        <f>Fulltable[[#This Row],[Distance]]^4</f>
        <v>8564.4659713599958</v>
      </c>
      <c r="E964">
        <f>Fulltable[[#This Row],[Distance]]^5</f>
        <v>82390.162644483149</v>
      </c>
      <c r="F964" s="13" t="e">
        <f>IF(ISNUMBER(VLOOKUP(Fulltable[[#This Row],[Distance]], PBmetric[[Distance (km)]:[PB (hh:mm:ss)]], 6, FALSE)), VLOOKUP(Fulltable[[#This Row],[Distance]], PBmetric[[Distance (km)]:[PB (hh:mm:ss)]], 6, FALSE), NA())</f>
        <v>#N/A</v>
      </c>
      <c r="G964" s="13">
        <f ca="1">$Q$4+$P$4*Fulltable[[#This Row],[Distance]]+$O$4*Fulltable[[#This Row],[D^2]]+$N$4*Fulltable[[#This Row],[D^3]]</f>
        <v>2.9580430117389443E-2</v>
      </c>
      <c r="H964" s="13">
        <f ca="1">Fulltable[[#This Row],[Forecast]]*(1+AVERAGE(cform[faster (-ve) /
slower (+ve)]))</f>
        <v>3.0625264776166936E-2</v>
      </c>
      <c r="I964" s="13" t="e">
        <f>IF(ISNUMBER(VLOOKUP(Fulltable[[#This Row],[Distance]], Predict[[#All],[Distance (km)]:[Time on current form]], 2, FALSE)), VLOOKUP(Fulltable[[#This Row],[Distance]], Predict[[#All],[Distance (km)]:[Time on current form]], 2, FALSE), NA())</f>
        <v>#N/A</v>
      </c>
      <c r="J964" s="13" t="e">
        <f>IF(ISNUMBER(VLOOKUP(Fulltable[[#This Row],[Distance]], Predict[[#All],[Distance (km)]:[Time on current form]], 3, FALSE)), VLOOKUP(Fulltable[[#This Row],[Distance]], Predict[[#All],[Distance (km)]:[Time on current form]], 3, FALSE), NA())</f>
        <v>#N/A</v>
      </c>
    </row>
    <row r="965" spans="1:10" x14ac:dyDescent="0.25">
      <c r="A965" s="1">
        <v>9.6300000000000008</v>
      </c>
      <c r="B965" s="2">
        <f>Fulltable[[#This Row],[Distance]]^2</f>
        <v>92.73690000000002</v>
      </c>
      <c r="C965">
        <f>Fulltable[[#This Row],[Distance]]^3</f>
        <v>893.0563470000003</v>
      </c>
      <c r="D965">
        <f>Fulltable[[#This Row],[Distance]]^4</f>
        <v>8600.1326216100042</v>
      </c>
      <c r="E965">
        <f>Fulltable[[#This Row],[Distance]]^5</f>
        <v>82819.277146104345</v>
      </c>
      <c r="F965" s="13" t="e">
        <f>IF(ISNUMBER(VLOOKUP(Fulltable[[#This Row],[Distance]], PBmetric[[Distance (km)]:[PB (hh:mm:ss)]], 6, FALSE)), VLOOKUP(Fulltable[[#This Row],[Distance]], PBmetric[[Distance (km)]:[PB (hh:mm:ss)]], 6, FALSE), NA())</f>
        <v>#N/A</v>
      </c>
      <c r="G965" s="13">
        <f ca="1">$Q$4+$P$4*Fulltable[[#This Row],[Distance]]+$O$4*Fulltable[[#This Row],[D^2]]+$N$4*Fulltable[[#This Row],[D^3]]</f>
        <v>2.9612936563013007E-2</v>
      </c>
      <c r="H965" s="13">
        <f ca="1">Fulltable[[#This Row],[Forecast]]*(1+AVERAGE(cform[faster (-ve) /
slower (+ve)]))</f>
        <v>3.0658919408645336E-2</v>
      </c>
      <c r="I965" s="13" t="e">
        <f>IF(ISNUMBER(VLOOKUP(Fulltable[[#This Row],[Distance]], Predict[[#All],[Distance (km)]:[Time on current form]], 2, FALSE)), VLOOKUP(Fulltable[[#This Row],[Distance]], Predict[[#All],[Distance (km)]:[Time on current form]], 2, FALSE), NA())</f>
        <v>#N/A</v>
      </c>
      <c r="J965" s="13" t="e">
        <f>IF(ISNUMBER(VLOOKUP(Fulltable[[#This Row],[Distance]], Predict[[#All],[Distance (km)]:[Time on current form]], 3, FALSE)), VLOOKUP(Fulltable[[#This Row],[Distance]], Predict[[#All],[Distance (km)]:[Time on current form]], 3, FALSE), NA())</f>
        <v>#N/A</v>
      </c>
    </row>
    <row r="966" spans="1:10" x14ac:dyDescent="0.25">
      <c r="A966" s="1">
        <v>9.64</v>
      </c>
      <c r="B966" s="2">
        <f>Fulltable[[#This Row],[Distance]]^2</f>
        <v>92.929600000000008</v>
      </c>
      <c r="C966">
        <f>Fulltable[[#This Row],[Distance]]^3</f>
        <v>895.84134400000016</v>
      </c>
      <c r="D966">
        <f>Fulltable[[#This Row],[Distance]]^4</f>
        <v>8635.9105561600009</v>
      </c>
      <c r="E966">
        <f>Fulltable[[#This Row],[Distance]]^5</f>
        <v>83250.177761382409</v>
      </c>
      <c r="F966" s="13" t="e">
        <f>IF(ISNUMBER(VLOOKUP(Fulltable[[#This Row],[Distance]], PBmetric[[Distance (km)]:[PB (hh:mm:ss)]], 6, FALSE)), VLOOKUP(Fulltable[[#This Row],[Distance]], PBmetric[[Distance (km)]:[PB (hh:mm:ss)]], 6, FALSE), NA())</f>
        <v>#N/A</v>
      </c>
      <c r="G966" s="13">
        <f ca="1">$Q$4+$P$4*Fulltable[[#This Row],[Distance]]+$O$4*Fulltable[[#This Row],[D^2]]+$N$4*Fulltable[[#This Row],[D^3]]</f>
        <v>2.9645446647432197E-2</v>
      </c>
      <c r="H966" s="13">
        <f ca="1">Fulltable[[#This Row],[Forecast]]*(1+AVERAGE(cform[faster (-ve) /
slower (+ve)]))</f>
        <v>3.0692577808448251E-2</v>
      </c>
      <c r="I966" s="13" t="e">
        <f>IF(ISNUMBER(VLOOKUP(Fulltable[[#This Row],[Distance]], Predict[[#All],[Distance (km)]:[Time on current form]], 2, FALSE)), VLOOKUP(Fulltable[[#This Row],[Distance]], Predict[[#All],[Distance (km)]:[Time on current form]], 2, FALSE), NA())</f>
        <v>#N/A</v>
      </c>
      <c r="J966" s="13" t="e">
        <f>IF(ISNUMBER(VLOOKUP(Fulltable[[#This Row],[Distance]], Predict[[#All],[Distance (km)]:[Time on current form]], 3, FALSE)), VLOOKUP(Fulltable[[#This Row],[Distance]], Predict[[#All],[Distance (km)]:[Time on current form]], 3, FALSE), NA())</f>
        <v>#N/A</v>
      </c>
    </row>
    <row r="967" spans="1:10" x14ac:dyDescent="0.25">
      <c r="A967" s="1">
        <v>9.65</v>
      </c>
      <c r="B967" s="2">
        <f>Fulltable[[#This Row],[Distance]]^2</f>
        <v>93.122500000000002</v>
      </c>
      <c r="C967">
        <f>Fulltable[[#This Row],[Distance]]^3</f>
        <v>898.63212500000009</v>
      </c>
      <c r="D967">
        <f>Fulltable[[#This Row],[Distance]]^4</f>
        <v>8671.8000062499996</v>
      </c>
      <c r="E967">
        <f>Fulltable[[#This Row],[Distance]]^5</f>
        <v>83682.870060312503</v>
      </c>
      <c r="F967" s="13" t="e">
        <f>IF(ISNUMBER(VLOOKUP(Fulltable[[#This Row],[Distance]], PBmetric[[Distance (km)]:[PB (hh:mm:ss)]], 6, FALSE)), VLOOKUP(Fulltable[[#This Row],[Distance]], PBmetric[[Distance (km)]:[PB (hh:mm:ss)]], 6, FALSE), NA())</f>
        <v>#N/A</v>
      </c>
      <c r="G967" s="13">
        <f ca="1">$Q$4+$P$4*Fulltable[[#This Row],[Distance]]+$O$4*Fulltable[[#This Row],[D^2]]+$N$4*Fulltable[[#This Row],[D^3]]</f>
        <v>2.9677960370611614E-2</v>
      </c>
      <c r="H967" s="13">
        <f ca="1">Fulltable[[#This Row],[Forecast]]*(1+AVERAGE(cform[faster (-ve) /
slower (+ve)]))</f>
        <v>3.0726239975539027E-2</v>
      </c>
      <c r="I967" s="13" t="e">
        <f>IF(ISNUMBER(VLOOKUP(Fulltable[[#This Row],[Distance]], Predict[[#All],[Distance (km)]:[Time on current form]], 2, FALSE)), VLOOKUP(Fulltable[[#This Row],[Distance]], Predict[[#All],[Distance (km)]:[Time on current form]], 2, FALSE), NA())</f>
        <v>#N/A</v>
      </c>
      <c r="J967" s="13" t="e">
        <f>IF(ISNUMBER(VLOOKUP(Fulltable[[#This Row],[Distance]], Predict[[#All],[Distance (km)]:[Time on current form]], 3, FALSE)), VLOOKUP(Fulltable[[#This Row],[Distance]], Predict[[#All],[Distance (km)]:[Time on current form]], 3, FALSE), NA())</f>
        <v>#N/A</v>
      </c>
    </row>
    <row r="968" spans="1:10" x14ac:dyDescent="0.25">
      <c r="A968" s="1">
        <v>9.66</v>
      </c>
      <c r="B968" s="2">
        <f>Fulltable[[#This Row],[Distance]]^2</f>
        <v>93.315600000000003</v>
      </c>
      <c r="C968">
        <f>Fulltable[[#This Row],[Distance]]^3</f>
        <v>901.42869600000006</v>
      </c>
      <c r="D968">
        <f>Fulltable[[#This Row],[Distance]]^4</f>
        <v>8707.8012033600007</v>
      </c>
      <c r="E968">
        <f>Fulltable[[#This Row],[Distance]]^5</f>
        <v>84117.359624457604</v>
      </c>
      <c r="F968" s="13" t="e">
        <f>IF(ISNUMBER(VLOOKUP(Fulltable[[#This Row],[Distance]], PBmetric[[Distance (km)]:[PB (hh:mm:ss)]], 6, FALSE)), VLOOKUP(Fulltable[[#This Row],[Distance]], PBmetric[[Distance (km)]:[PB (hh:mm:ss)]], 6, FALSE), NA())</f>
        <v>#N/A</v>
      </c>
      <c r="G968" s="13">
        <f ca="1">$Q$4+$P$4*Fulltable[[#This Row],[Distance]]+$O$4*Fulltable[[#This Row],[D^2]]+$N$4*Fulltable[[#This Row],[D^3]]</f>
        <v>2.9710477732515849E-2</v>
      </c>
      <c r="H968" s="13">
        <f ca="1">Fulltable[[#This Row],[Forecast]]*(1+AVERAGE(cform[faster (-ve) /
slower (+ve)]))</f>
        <v>3.0759905909881011E-2</v>
      </c>
      <c r="I968" s="13" t="e">
        <f>IF(ISNUMBER(VLOOKUP(Fulltable[[#This Row],[Distance]], Predict[[#All],[Distance (km)]:[Time on current form]], 2, FALSE)), VLOOKUP(Fulltable[[#This Row],[Distance]], Predict[[#All],[Distance (km)]:[Time on current form]], 2, FALSE), NA())</f>
        <v>#N/A</v>
      </c>
      <c r="J968" s="13" t="e">
        <f>IF(ISNUMBER(VLOOKUP(Fulltable[[#This Row],[Distance]], Predict[[#All],[Distance (km)]:[Time on current form]], 3, FALSE)), VLOOKUP(Fulltable[[#This Row],[Distance]], Predict[[#All],[Distance (km)]:[Time on current form]], 3, FALSE), NA())</f>
        <v>#N/A</v>
      </c>
    </row>
    <row r="969" spans="1:10" x14ac:dyDescent="0.25">
      <c r="A969" s="1">
        <v>9.67</v>
      </c>
      <c r="B969" s="2">
        <f>Fulltable[[#This Row],[Distance]]^2</f>
        <v>93.508899999999997</v>
      </c>
      <c r="C969">
        <f>Fulltable[[#This Row],[Distance]]^3</f>
        <v>904.23106299999995</v>
      </c>
      <c r="D969">
        <f>Fulltable[[#This Row],[Distance]]^4</f>
        <v>8743.9143792100003</v>
      </c>
      <c r="E969">
        <f>Fulltable[[#This Row],[Distance]]^5</f>
        <v>84553.652046960706</v>
      </c>
      <c r="F969" s="13" t="e">
        <f>IF(ISNUMBER(VLOOKUP(Fulltable[[#This Row],[Distance]], PBmetric[[Distance (km)]:[PB (hh:mm:ss)]], 6, FALSE)), VLOOKUP(Fulltable[[#This Row],[Distance]], PBmetric[[Distance (km)]:[PB (hh:mm:ss)]], 6, FALSE), NA())</f>
        <v>#N/A</v>
      </c>
      <c r="G969" s="13">
        <f ca="1">$Q$4+$P$4*Fulltable[[#This Row],[Distance]]+$O$4*Fulltable[[#This Row],[D^2]]+$N$4*Fulltable[[#This Row],[D^3]]</f>
        <v>2.9742998733109503E-2</v>
      </c>
      <c r="H969" s="13">
        <f ca="1">Fulltable[[#This Row],[Forecast]]*(1+AVERAGE(cform[faster (-ve) /
slower (+ve)]))</f>
        <v>3.079357561143755E-2</v>
      </c>
      <c r="I969" s="13" t="e">
        <f>IF(ISNUMBER(VLOOKUP(Fulltable[[#This Row],[Distance]], Predict[[#All],[Distance (km)]:[Time on current form]], 2, FALSE)), VLOOKUP(Fulltable[[#This Row],[Distance]], Predict[[#All],[Distance (km)]:[Time on current form]], 2, FALSE), NA())</f>
        <v>#N/A</v>
      </c>
      <c r="J969" s="13" t="e">
        <f>IF(ISNUMBER(VLOOKUP(Fulltable[[#This Row],[Distance]], Predict[[#All],[Distance (km)]:[Time on current form]], 3, FALSE)), VLOOKUP(Fulltable[[#This Row],[Distance]], Predict[[#All],[Distance (km)]:[Time on current form]], 3, FALSE), NA())</f>
        <v>#N/A</v>
      </c>
    </row>
    <row r="970" spans="1:10" x14ac:dyDescent="0.25">
      <c r="A970" s="1">
        <v>9.68</v>
      </c>
      <c r="B970" s="2">
        <f>Fulltable[[#This Row],[Distance]]^2</f>
        <v>93.702399999999997</v>
      </c>
      <c r="C970">
        <f>Fulltable[[#This Row],[Distance]]^3</f>
        <v>907.03923199999997</v>
      </c>
      <c r="D970">
        <f>Fulltable[[#This Row],[Distance]]^4</f>
        <v>8780.1397657599991</v>
      </c>
      <c r="E970">
        <f>Fulltable[[#This Row],[Distance]]^5</f>
        <v>84991.752932556788</v>
      </c>
      <c r="F970" s="13" t="e">
        <f>IF(ISNUMBER(VLOOKUP(Fulltable[[#This Row],[Distance]], PBmetric[[Distance (km)]:[PB (hh:mm:ss)]], 6, FALSE)), VLOOKUP(Fulltable[[#This Row],[Distance]], PBmetric[[Distance (km)]:[PB (hh:mm:ss)]], 6, FALSE), NA())</f>
        <v>#N/A</v>
      </c>
      <c r="G970" s="13">
        <f ca="1">$Q$4+$P$4*Fulltable[[#This Row],[Distance]]+$O$4*Fulltable[[#This Row],[D^2]]+$N$4*Fulltable[[#This Row],[D^3]]</f>
        <v>2.9775523372357175E-2</v>
      </c>
      <c r="H970" s="13">
        <f ca="1">Fulltable[[#This Row],[Forecast]]*(1+AVERAGE(cform[faster (-ve) /
slower (+ve)]))</f>
        <v>3.0827249080171992E-2</v>
      </c>
      <c r="I970" s="13" t="e">
        <f>IF(ISNUMBER(VLOOKUP(Fulltable[[#This Row],[Distance]], Predict[[#All],[Distance (km)]:[Time on current form]], 2, FALSE)), VLOOKUP(Fulltable[[#This Row],[Distance]], Predict[[#All],[Distance (km)]:[Time on current form]], 2, FALSE), NA())</f>
        <v>#N/A</v>
      </c>
      <c r="J970" s="13" t="e">
        <f>IF(ISNUMBER(VLOOKUP(Fulltable[[#This Row],[Distance]], Predict[[#All],[Distance (km)]:[Time on current form]], 3, FALSE)), VLOOKUP(Fulltable[[#This Row],[Distance]], Predict[[#All],[Distance (km)]:[Time on current form]], 3, FALSE), NA())</f>
        <v>#N/A</v>
      </c>
    </row>
    <row r="971" spans="1:10" x14ac:dyDescent="0.25">
      <c r="A971" s="1">
        <v>9.69</v>
      </c>
      <c r="B971" s="2">
        <f>Fulltable[[#This Row],[Distance]]^2</f>
        <v>93.89609999999999</v>
      </c>
      <c r="C971">
        <f>Fulltable[[#This Row],[Distance]]^3</f>
        <v>909.85320899999988</v>
      </c>
      <c r="D971">
        <f>Fulltable[[#This Row],[Distance]]^4</f>
        <v>8816.477595209999</v>
      </c>
      <c r="E971">
        <f>Fulltable[[#This Row],[Distance]]^5</f>
        <v>85431.667897584892</v>
      </c>
      <c r="F971" s="13" t="e">
        <f>IF(ISNUMBER(VLOOKUP(Fulltable[[#This Row],[Distance]], PBmetric[[Distance (km)]:[PB (hh:mm:ss)]], 6, FALSE)), VLOOKUP(Fulltable[[#This Row],[Distance]], PBmetric[[Distance (km)]:[PB (hh:mm:ss)]], 6, FALSE), NA())</f>
        <v>#N/A</v>
      </c>
      <c r="G971" s="13">
        <f ca="1">$Q$4+$P$4*Fulltable[[#This Row],[Distance]]+$O$4*Fulltable[[#This Row],[D^2]]+$N$4*Fulltable[[#This Row],[D^3]]</f>
        <v>2.9808051650223457E-2</v>
      </c>
      <c r="H971" s="13">
        <f ca="1">Fulltable[[#This Row],[Forecast]]*(1+AVERAGE(cform[faster (-ve) /
slower (+ve)]))</f>
        <v>3.0860926316047678E-2</v>
      </c>
      <c r="I971" s="13" t="e">
        <f>IF(ISNUMBER(VLOOKUP(Fulltable[[#This Row],[Distance]], Predict[[#All],[Distance (km)]:[Time on current form]], 2, FALSE)), VLOOKUP(Fulltable[[#This Row],[Distance]], Predict[[#All],[Distance (km)]:[Time on current form]], 2, FALSE), NA())</f>
        <v>#N/A</v>
      </c>
      <c r="J971" s="13" t="e">
        <f>IF(ISNUMBER(VLOOKUP(Fulltable[[#This Row],[Distance]], Predict[[#All],[Distance (km)]:[Time on current form]], 3, FALSE)), VLOOKUP(Fulltable[[#This Row],[Distance]], Predict[[#All],[Distance (km)]:[Time on current form]], 3, FALSE), NA())</f>
        <v>#N/A</v>
      </c>
    </row>
    <row r="972" spans="1:10" x14ac:dyDescent="0.25">
      <c r="A972" s="1">
        <v>9.6999999999999993</v>
      </c>
      <c r="B972" s="2">
        <f>Fulltable[[#This Row],[Distance]]^2</f>
        <v>94.089999999999989</v>
      </c>
      <c r="C972">
        <f>Fulltable[[#This Row],[Distance]]^3</f>
        <v>912.67299999999977</v>
      </c>
      <c r="D972">
        <f>Fulltable[[#This Row],[Distance]]^4</f>
        <v>8852.9280999999974</v>
      </c>
      <c r="E972">
        <f>Fulltable[[#This Row],[Distance]]^5</f>
        <v>85873.402569999962</v>
      </c>
      <c r="F972" s="13" t="e">
        <f>IF(ISNUMBER(VLOOKUP(Fulltable[[#This Row],[Distance]], PBmetric[[Distance (km)]:[PB (hh:mm:ss)]], 6, FALSE)), VLOOKUP(Fulltable[[#This Row],[Distance]], PBmetric[[Distance (km)]:[PB (hh:mm:ss)]], 6, FALSE), NA())</f>
        <v>#N/A</v>
      </c>
      <c r="G972" s="13">
        <f ca="1">$Q$4+$P$4*Fulltable[[#This Row],[Distance]]+$O$4*Fulltable[[#This Row],[D^2]]+$N$4*Fulltable[[#This Row],[D^3]]</f>
        <v>2.9840583566672952E-2</v>
      </c>
      <c r="H972" s="13">
        <f ca="1">Fulltable[[#This Row],[Forecast]]*(1+AVERAGE(cform[faster (-ve) /
slower (+ve)]))</f>
        <v>3.0894607319027965E-2</v>
      </c>
      <c r="I972" s="13" t="e">
        <f>IF(ISNUMBER(VLOOKUP(Fulltable[[#This Row],[Distance]], Predict[[#All],[Distance (km)]:[Time on current form]], 2, FALSE)), VLOOKUP(Fulltable[[#This Row],[Distance]], Predict[[#All],[Distance (km)]:[Time on current form]], 2, FALSE), NA())</f>
        <v>#N/A</v>
      </c>
      <c r="J972" s="13" t="e">
        <f>IF(ISNUMBER(VLOOKUP(Fulltable[[#This Row],[Distance]], Predict[[#All],[Distance (km)]:[Time on current form]], 3, FALSE)), VLOOKUP(Fulltable[[#This Row],[Distance]], Predict[[#All],[Distance (km)]:[Time on current form]], 3, FALSE), NA())</f>
        <v>#N/A</v>
      </c>
    </row>
    <row r="973" spans="1:10" x14ac:dyDescent="0.25">
      <c r="A973" s="1">
        <v>9.7100000000000009</v>
      </c>
      <c r="B973" s="2">
        <f>Fulltable[[#This Row],[Distance]]^2</f>
        <v>94.284100000000024</v>
      </c>
      <c r="C973">
        <f>Fulltable[[#This Row],[Distance]]^3</f>
        <v>915.49861100000032</v>
      </c>
      <c r="D973">
        <f>Fulltable[[#This Row],[Distance]]^4</f>
        <v>8889.4915128100038</v>
      </c>
      <c r="E973">
        <f>Fulltable[[#This Row],[Distance]]^5</f>
        <v>86316.962589385148</v>
      </c>
      <c r="F973" s="13" t="e">
        <f>IF(ISNUMBER(VLOOKUP(Fulltable[[#This Row],[Distance]], PBmetric[[Distance (km)]:[PB (hh:mm:ss)]], 6, FALSE)), VLOOKUP(Fulltable[[#This Row],[Distance]], PBmetric[[Distance (km)]:[PB (hh:mm:ss)]], 6, FALSE), NA())</f>
        <v>#N/A</v>
      </c>
      <c r="G973" s="13">
        <f ca="1">$Q$4+$P$4*Fulltable[[#This Row],[Distance]]+$O$4*Fulltable[[#This Row],[D^2]]+$N$4*Fulltable[[#This Row],[D^3]]</f>
        <v>2.9873119121670254E-2</v>
      </c>
      <c r="H973" s="13">
        <f ca="1">Fulltable[[#This Row],[Forecast]]*(1+AVERAGE(cform[faster (-ve) /
slower (+ve)]))</f>
        <v>3.092829208907619E-2</v>
      </c>
      <c r="I973" s="13" t="e">
        <f>IF(ISNUMBER(VLOOKUP(Fulltable[[#This Row],[Distance]], Predict[[#All],[Distance (km)]:[Time on current form]], 2, FALSE)), VLOOKUP(Fulltable[[#This Row],[Distance]], Predict[[#All],[Distance (km)]:[Time on current form]], 2, FALSE), NA())</f>
        <v>#N/A</v>
      </c>
      <c r="J973" s="13" t="e">
        <f>IF(ISNUMBER(VLOOKUP(Fulltable[[#This Row],[Distance]], Predict[[#All],[Distance (km)]:[Time on current form]], 3, FALSE)), VLOOKUP(Fulltable[[#This Row],[Distance]], Predict[[#All],[Distance (km)]:[Time on current form]], 3, FALSE), NA())</f>
        <v>#N/A</v>
      </c>
    </row>
    <row r="974" spans="1:10" x14ac:dyDescent="0.25">
      <c r="A974" s="1">
        <v>9.7200000000000006</v>
      </c>
      <c r="B974" s="2">
        <f>Fulltable[[#This Row],[Distance]]^2</f>
        <v>94.478400000000008</v>
      </c>
      <c r="C974">
        <f>Fulltable[[#This Row],[Distance]]^3</f>
        <v>918.33004800000015</v>
      </c>
      <c r="D974">
        <f>Fulltable[[#This Row],[Distance]]^4</f>
        <v>8926.1680665600015</v>
      </c>
      <c r="E974">
        <f>Fulltable[[#This Row],[Distance]]^5</f>
        <v>86762.353606963225</v>
      </c>
      <c r="F974" s="13" t="e">
        <f>IF(ISNUMBER(VLOOKUP(Fulltable[[#This Row],[Distance]], PBmetric[[Distance (km)]:[PB (hh:mm:ss)]], 6, FALSE)), VLOOKUP(Fulltable[[#This Row],[Distance]], PBmetric[[Distance (km)]:[PB (hh:mm:ss)]], 6, FALSE), NA())</f>
        <v>#N/A</v>
      </c>
      <c r="G974" s="13">
        <f ca="1">$Q$4+$P$4*Fulltable[[#This Row],[Distance]]+$O$4*Fulltable[[#This Row],[D^2]]+$N$4*Fulltable[[#This Row],[D^3]]</f>
        <v>2.990565831517995E-2</v>
      </c>
      <c r="H974" s="13">
        <f ca="1">Fulltable[[#This Row],[Forecast]]*(1+AVERAGE(cform[faster (-ve) /
slower (+ve)]))</f>
        <v>3.0961980626155697E-2</v>
      </c>
      <c r="I974" s="13" t="e">
        <f>IF(ISNUMBER(VLOOKUP(Fulltable[[#This Row],[Distance]], Predict[[#All],[Distance (km)]:[Time on current form]], 2, FALSE)), VLOOKUP(Fulltable[[#This Row],[Distance]], Predict[[#All],[Distance (km)]:[Time on current form]], 2, FALSE), NA())</f>
        <v>#N/A</v>
      </c>
      <c r="J974" s="13" t="e">
        <f>IF(ISNUMBER(VLOOKUP(Fulltable[[#This Row],[Distance]], Predict[[#All],[Distance (km)]:[Time on current form]], 3, FALSE)), VLOOKUP(Fulltable[[#This Row],[Distance]], Predict[[#All],[Distance (km)]:[Time on current form]], 3, FALSE), NA())</f>
        <v>#N/A</v>
      </c>
    </row>
    <row r="975" spans="1:10" x14ac:dyDescent="0.25">
      <c r="A975" s="1">
        <v>9.73</v>
      </c>
      <c r="B975" s="2">
        <f>Fulltable[[#This Row],[Distance]]^2</f>
        <v>94.672900000000013</v>
      </c>
      <c r="C975">
        <f>Fulltable[[#This Row],[Distance]]^3</f>
        <v>921.16731700000014</v>
      </c>
      <c r="D975">
        <f>Fulltable[[#This Row],[Distance]]^4</f>
        <v>8962.9579944100024</v>
      </c>
      <c r="E975">
        <f>Fulltable[[#This Row],[Distance]]^5</f>
        <v>87209.581285609325</v>
      </c>
      <c r="F975" s="13" t="e">
        <f>IF(ISNUMBER(VLOOKUP(Fulltable[[#This Row],[Distance]], PBmetric[[Distance (km)]:[PB (hh:mm:ss)]], 6, FALSE)), VLOOKUP(Fulltable[[#This Row],[Distance]], PBmetric[[Distance (km)]:[PB (hh:mm:ss)]], 6, FALSE), NA())</f>
        <v>#N/A</v>
      </c>
      <c r="G975" s="13">
        <f ca="1">$Q$4+$P$4*Fulltable[[#This Row],[Distance]]+$O$4*Fulltable[[#This Row],[D^2]]+$N$4*Fulltable[[#This Row],[D^3]]</f>
        <v>2.9938201147166648E-2</v>
      </c>
      <c r="H975" s="13">
        <f ca="1">Fulltable[[#This Row],[Forecast]]*(1+AVERAGE(cform[faster (-ve) /
slower (+ve)]))</f>
        <v>3.0995672930229836E-2</v>
      </c>
      <c r="I975" s="13" t="e">
        <f>IF(ISNUMBER(VLOOKUP(Fulltable[[#This Row],[Distance]], Predict[[#All],[Distance (km)]:[Time on current form]], 2, FALSE)), VLOOKUP(Fulltable[[#This Row],[Distance]], Predict[[#All],[Distance (km)]:[Time on current form]], 2, FALSE), NA())</f>
        <v>#N/A</v>
      </c>
      <c r="J975" s="13" t="e">
        <f>IF(ISNUMBER(VLOOKUP(Fulltable[[#This Row],[Distance]], Predict[[#All],[Distance (km)]:[Time on current form]], 3, FALSE)), VLOOKUP(Fulltable[[#This Row],[Distance]], Predict[[#All],[Distance (km)]:[Time on current form]], 3, FALSE), NA())</f>
        <v>#N/A</v>
      </c>
    </row>
    <row r="976" spans="1:10" x14ac:dyDescent="0.25">
      <c r="A976" s="1">
        <v>9.74</v>
      </c>
      <c r="B976" s="2">
        <f>Fulltable[[#This Row],[Distance]]^2</f>
        <v>94.86760000000001</v>
      </c>
      <c r="C976">
        <f>Fulltable[[#This Row],[Distance]]^3</f>
        <v>924.01042400000017</v>
      </c>
      <c r="D976">
        <f>Fulltable[[#This Row],[Distance]]^4</f>
        <v>8999.8615297600027</v>
      </c>
      <c r="E976">
        <f>Fulltable[[#This Row],[Distance]]^5</f>
        <v>87658.651299862424</v>
      </c>
      <c r="F976" s="13" t="e">
        <f>IF(ISNUMBER(VLOOKUP(Fulltable[[#This Row],[Distance]], PBmetric[[Distance (km)]:[PB (hh:mm:ss)]], 6, FALSE)), VLOOKUP(Fulltable[[#This Row],[Distance]], PBmetric[[Distance (km)]:[PB (hh:mm:ss)]], 6, FALSE), NA())</f>
        <v>#N/A</v>
      </c>
      <c r="G976" s="13">
        <f ca="1">$Q$4+$P$4*Fulltable[[#This Row],[Distance]]+$O$4*Fulltable[[#This Row],[D^2]]+$N$4*Fulltable[[#This Row],[D^3]]</f>
        <v>2.9970747617594943E-2</v>
      </c>
      <c r="H976" s="13">
        <f ca="1">Fulltable[[#This Row],[Forecast]]*(1+AVERAGE(cform[faster (-ve) /
slower (+ve)]))</f>
        <v>3.1029369001261957E-2</v>
      </c>
      <c r="I976" s="13" t="e">
        <f>IF(ISNUMBER(VLOOKUP(Fulltable[[#This Row],[Distance]], Predict[[#All],[Distance (km)]:[Time on current form]], 2, FALSE)), VLOOKUP(Fulltable[[#This Row],[Distance]], Predict[[#All],[Distance (km)]:[Time on current form]], 2, FALSE), NA())</f>
        <v>#N/A</v>
      </c>
      <c r="J976" s="13" t="e">
        <f>IF(ISNUMBER(VLOOKUP(Fulltable[[#This Row],[Distance]], Predict[[#All],[Distance (km)]:[Time on current form]], 3, FALSE)), VLOOKUP(Fulltable[[#This Row],[Distance]], Predict[[#All],[Distance (km)]:[Time on current form]], 3, FALSE), NA())</f>
        <v>#N/A</v>
      </c>
    </row>
    <row r="977" spans="1:10" x14ac:dyDescent="0.25">
      <c r="A977" s="1">
        <v>9.75</v>
      </c>
      <c r="B977" s="2">
        <f>Fulltable[[#This Row],[Distance]]^2</f>
        <v>95.0625</v>
      </c>
      <c r="C977">
        <f>Fulltable[[#This Row],[Distance]]^3</f>
        <v>926.859375</v>
      </c>
      <c r="D977">
        <f>Fulltable[[#This Row],[Distance]]^4</f>
        <v>9036.87890625</v>
      </c>
      <c r="E977">
        <f>Fulltable[[#This Row],[Distance]]^5</f>
        <v>88109.5693359375</v>
      </c>
      <c r="F977" s="13" t="e">
        <f>IF(ISNUMBER(VLOOKUP(Fulltable[[#This Row],[Distance]], PBmetric[[Distance (km)]:[PB (hh:mm:ss)]], 6, FALSE)), VLOOKUP(Fulltable[[#This Row],[Distance]], PBmetric[[Distance (km)]:[PB (hh:mm:ss)]], 6, FALSE), NA())</f>
        <v>#N/A</v>
      </c>
      <c r="G977" s="13">
        <f ca="1">$Q$4+$P$4*Fulltable[[#This Row],[Distance]]+$O$4*Fulltable[[#This Row],[D^2]]+$N$4*Fulltable[[#This Row],[D^3]]</f>
        <v>3.0003297726429429E-2</v>
      </c>
      <c r="H977" s="13">
        <f ca="1">Fulltable[[#This Row],[Forecast]]*(1+AVERAGE(cform[faster (-ve) /
slower (+ve)]))</f>
        <v>3.1063068839215398E-2</v>
      </c>
      <c r="I977" s="13" t="e">
        <f>IF(ISNUMBER(VLOOKUP(Fulltable[[#This Row],[Distance]], Predict[[#All],[Distance (km)]:[Time on current form]], 2, FALSE)), VLOOKUP(Fulltable[[#This Row],[Distance]], Predict[[#All],[Distance (km)]:[Time on current form]], 2, FALSE), NA())</f>
        <v>#N/A</v>
      </c>
      <c r="J977" s="13" t="e">
        <f>IF(ISNUMBER(VLOOKUP(Fulltable[[#This Row],[Distance]], Predict[[#All],[Distance (km)]:[Time on current form]], 3, FALSE)), VLOOKUP(Fulltable[[#This Row],[Distance]], Predict[[#All],[Distance (km)]:[Time on current form]], 3, FALSE), NA())</f>
        <v>#N/A</v>
      </c>
    </row>
    <row r="978" spans="1:10" x14ac:dyDescent="0.25">
      <c r="A978" s="1">
        <v>9.76</v>
      </c>
      <c r="B978" s="2">
        <f>Fulltable[[#This Row],[Distance]]^2</f>
        <v>95.257599999999996</v>
      </c>
      <c r="C978">
        <f>Fulltable[[#This Row],[Distance]]^3</f>
        <v>929.71417599999995</v>
      </c>
      <c r="D978">
        <f>Fulltable[[#This Row],[Distance]]^4</f>
        <v>9074.0103577599984</v>
      </c>
      <c r="E978">
        <f>Fulltable[[#This Row],[Distance]]^5</f>
        <v>88562.341091737588</v>
      </c>
      <c r="F978" s="13" t="e">
        <f>IF(ISNUMBER(VLOOKUP(Fulltable[[#This Row],[Distance]], PBmetric[[Distance (km)]:[PB (hh:mm:ss)]], 6, FALSE)), VLOOKUP(Fulltable[[#This Row],[Distance]], PBmetric[[Distance (km)]:[PB (hh:mm:ss)]], 6, FALSE), NA())</f>
        <v>#N/A</v>
      </c>
      <c r="G978" s="13">
        <f ca="1">$Q$4+$P$4*Fulltable[[#This Row],[Distance]]+$O$4*Fulltable[[#This Row],[D^2]]+$N$4*Fulltable[[#This Row],[D^3]]</f>
        <v>3.0035851473634703E-2</v>
      </c>
      <c r="H978" s="13">
        <f ca="1">Fulltable[[#This Row],[Forecast]]*(1+AVERAGE(cform[faster (-ve) /
slower (+ve)]))</f>
        <v>3.1096772444053514E-2</v>
      </c>
      <c r="I978" s="13" t="e">
        <f>IF(ISNUMBER(VLOOKUP(Fulltable[[#This Row],[Distance]], Predict[[#All],[Distance (km)]:[Time on current form]], 2, FALSE)), VLOOKUP(Fulltable[[#This Row],[Distance]], Predict[[#All],[Distance (km)]:[Time on current form]], 2, FALSE), NA())</f>
        <v>#N/A</v>
      </c>
      <c r="J978" s="13" t="e">
        <f>IF(ISNUMBER(VLOOKUP(Fulltable[[#This Row],[Distance]], Predict[[#All],[Distance (km)]:[Time on current form]], 3, FALSE)), VLOOKUP(Fulltable[[#This Row],[Distance]], Predict[[#All],[Distance (km)]:[Time on current form]], 3, FALSE), NA())</f>
        <v>#N/A</v>
      </c>
    </row>
    <row r="979" spans="1:10" x14ac:dyDescent="0.25">
      <c r="A979" s="1">
        <v>9.77</v>
      </c>
      <c r="B979" s="2">
        <f>Fulltable[[#This Row],[Distance]]^2</f>
        <v>95.452899999999985</v>
      </c>
      <c r="C979">
        <f>Fulltable[[#This Row],[Distance]]^3</f>
        <v>932.57483299999978</v>
      </c>
      <c r="D979">
        <f>Fulltable[[#This Row],[Distance]]^4</f>
        <v>9111.2561184099977</v>
      </c>
      <c r="E979">
        <f>Fulltable[[#This Row],[Distance]]^5</f>
        <v>89016.972276865679</v>
      </c>
      <c r="F979" s="13" t="e">
        <f>IF(ISNUMBER(VLOOKUP(Fulltable[[#This Row],[Distance]], PBmetric[[Distance (km)]:[PB (hh:mm:ss)]], 6, FALSE)), VLOOKUP(Fulltable[[#This Row],[Distance]], PBmetric[[Distance (km)]:[PB (hh:mm:ss)]], 6, FALSE), NA())</f>
        <v>#N/A</v>
      </c>
      <c r="G979" s="13">
        <f ca="1">$Q$4+$P$4*Fulltable[[#This Row],[Distance]]+$O$4*Fulltable[[#This Row],[D^2]]+$N$4*Fulltable[[#This Row],[D^3]]</f>
        <v>3.0068408859175364E-2</v>
      </c>
      <c r="H979" s="13">
        <f ca="1">Fulltable[[#This Row],[Forecast]]*(1+AVERAGE(cform[faster (-ve) /
slower (+ve)]))</f>
        <v>3.1130479815739645E-2</v>
      </c>
      <c r="I979" s="13" t="e">
        <f>IF(ISNUMBER(VLOOKUP(Fulltable[[#This Row],[Distance]], Predict[[#All],[Distance (km)]:[Time on current form]], 2, FALSE)), VLOOKUP(Fulltable[[#This Row],[Distance]], Predict[[#All],[Distance (km)]:[Time on current form]], 2, FALSE), NA())</f>
        <v>#N/A</v>
      </c>
      <c r="J979" s="13" t="e">
        <f>IF(ISNUMBER(VLOOKUP(Fulltable[[#This Row],[Distance]], Predict[[#All],[Distance (km)]:[Time on current form]], 3, FALSE)), VLOOKUP(Fulltable[[#This Row],[Distance]], Predict[[#All],[Distance (km)]:[Time on current form]], 3, FALSE), NA())</f>
        <v>#N/A</v>
      </c>
    </row>
    <row r="980" spans="1:10" x14ac:dyDescent="0.25">
      <c r="A980" s="1">
        <v>9.7799999999999994</v>
      </c>
      <c r="B980" s="2">
        <f>Fulltable[[#This Row],[Distance]]^2</f>
        <v>95.648399999999981</v>
      </c>
      <c r="C980">
        <f>Fulltable[[#This Row],[Distance]]^3</f>
        <v>935.44135199999971</v>
      </c>
      <c r="D980">
        <f>Fulltable[[#This Row],[Distance]]^4</f>
        <v>9148.6164225599969</v>
      </c>
      <c r="E980">
        <f>Fulltable[[#This Row],[Distance]]^5</f>
        <v>89473.46861263676</v>
      </c>
      <c r="F980" s="13" t="e">
        <f>IF(ISNUMBER(VLOOKUP(Fulltable[[#This Row],[Distance]], PBmetric[[Distance (km)]:[PB (hh:mm:ss)]], 6, FALSE)), VLOOKUP(Fulltable[[#This Row],[Distance]], PBmetric[[Distance (km)]:[PB (hh:mm:ss)]], 6, FALSE), NA())</f>
        <v>#N/A</v>
      </c>
      <c r="G980" s="13">
        <f ca="1">$Q$4+$P$4*Fulltable[[#This Row],[Distance]]+$O$4*Fulltable[[#This Row],[D^2]]+$N$4*Fulltable[[#This Row],[D^3]]</f>
        <v>3.0100969883016002E-2</v>
      </c>
      <c r="H980" s="13">
        <f ca="1">Fulltable[[#This Row],[Forecast]]*(1+AVERAGE(cform[faster (-ve) /
slower (+ve)]))</f>
        <v>3.1164190954237135E-2</v>
      </c>
      <c r="I980" s="13" t="e">
        <f>IF(ISNUMBER(VLOOKUP(Fulltable[[#This Row],[Distance]], Predict[[#All],[Distance (km)]:[Time on current form]], 2, FALSE)), VLOOKUP(Fulltable[[#This Row],[Distance]], Predict[[#All],[Distance (km)]:[Time on current form]], 2, FALSE), NA())</f>
        <v>#N/A</v>
      </c>
      <c r="J980" s="13" t="e">
        <f>IF(ISNUMBER(VLOOKUP(Fulltable[[#This Row],[Distance]], Predict[[#All],[Distance (km)]:[Time on current form]], 3, FALSE)), VLOOKUP(Fulltable[[#This Row],[Distance]], Predict[[#All],[Distance (km)]:[Time on current form]], 3, FALSE), NA())</f>
        <v>#N/A</v>
      </c>
    </row>
    <row r="981" spans="1:10" x14ac:dyDescent="0.25">
      <c r="A981" s="1">
        <v>9.7899999999999991</v>
      </c>
      <c r="B981" s="2">
        <f>Fulltable[[#This Row],[Distance]]^2</f>
        <v>95.844099999999983</v>
      </c>
      <c r="C981">
        <f>Fulltable[[#This Row],[Distance]]^3</f>
        <v>938.31373899999971</v>
      </c>
      <c r="D981">
        <f>Fulltable[[#This Row],[Distance]]^4</f>
        <v>9186.091504809996</v>
      </c>
      <c r="E981">
        <f>Fulltable[[#This Row],[Distance]]^5</f>
        <v>89931.835832089855</v>
      </c>
      <c r="F981" s="13" t="e">
        <f>IF(ISNUMBER(VLOOKUP(Fulltable[[#This Row],[Distance]], PBmetric[[Distance (km)]:[PB (hh:mm:ss)]], 6, FALSE)), VLOOKUP(Fulltable[[#This Row],[Distance]], PBmetric[[Distance (km)]:[PB (hh:mm:ss)]], 6, FALSE), NA())</f>
        <v>#N/A</v>
      </c>
      <c r="G981" s="13">
        <f ca="1">$Q$4+$P$4*Fulltable[[#This Row],[Distance]]+$O$4*Fulltable[[#This Row],[D^2]]+$N$4*Fulltable[[#This Row],[D^3]]</f>
        <v>3.0133534545121222E-2</v>
      </c>
      <c r="H981" s="13">
        <f ca="1">Fulltable[[#This Row],[Forecast]]*(1+AVERAGE(cform[faster (-ve) /
slower (+ve)]))</f>
        <v>3.1197905859509337E-2</v>
      </c>
      <c r="I981" s="13" t="e">
        <f>IF(ISNUMBER(VLOOKUP(Fulltable[[#This Row],[Distance]], Predict[[#All],[Distance (km)]:[Time on current form]], 2, FALSE)), VLOOKUP(Fulltable[[#This Row],[Distance]], Predict[[#All],[Distance (km)]:[Time on current form]], 2, FALSE), NA())</f>
        <v>#N/A</v>
      </c>
      <c r="J981" s="13" t="e">
        <f>IF(ISNUMBER(VLOOKUP(Fulltable[[#This Row],[Distance]], Predict[[#All],[Distance (km)]:[Time on current form]], 3, FALSE)), VLOOKUP(Fulltable[[#This Row],[Distance]], Predict[[#All],[Distance (km)]:[Time on current form]], 3, FALSE), NA())</f>
        <v>#N/A</v>
      </c>
    </row>
    <row r="982" spans="1:10" x14ac:dyDescent="0.25">
      <c r="A982" s="1">
        <v>9.8000000000000007</v>
      </c>
      <c r="B982" s="2">
        <f>Fulltable[[#This Row],[Distance]]^2</f>
        <v>96.04000000000002</v>
      </c>
      <c r="C982">
        <f>Fulltable[[#This Row],[Distance]]^3</f>
        <v>941.19200000000023</v>
      </c>
      <c r="D982">
        <f>Fulltable[[#This Row],[Distance]]^4</f>
        <v>9223.6816000000035</v>
      </c>
      <c r="E982">
        <f>Fulltable[[#This Row],[Distance]]^5</f>
        <v>90392.079680000039</v>
      </c>
      <c r="F982" s="13" t="e">
        <f>IF(ISNUMBER(VLOOKUP(Fulltable[[#This Row],[Distance]], PBmetric[[Distance (km)]:[PB (hh:mm:ss)]], 6, FALSE)), VLOOKUP(Fulltable[[#This Row],[Distance]], PBmetric[[Distance (km)]:[PB (hh:mm:ss)]], 6, FALSE), NA())</f>
        <v>#N/A</v>
      </c>
      <c r="G982" s="13">
        <f ca="1">$Q$4+$P$4*Fulltable[[#This Row],[Distance]]+$O$4*Fulltable[[#This Row],[D^2]]+$N$4*Fulltable[[#This Row],[D^3]]</f>
        <v>3.0166102845455629E-2</v>
      </c>
      <c r="H982" s="13">
        <f ca="1">Fulltable[[#This Row],[Forecast]]*(1+AVERAGE(cform[faster (-ve) /
slower (+ve)]))</f>
        <v>3.1231624531519606E-2</v>
      </c>
      <c r="I982" s="13" t="e">
        <f>IF(ISNUMBER(VLOOKUP(Fulltable[[#This Row],[Distance]], Predict[[#All],[Distance (km)]:[Time on current form]], 2, FALSE)), VLOOKUP(Fulltable[[#This Row],[Distance]], Predict[[#All],[Distance (km)]:[Time on current form]], 2, FALSE), NA())</f>
        <v>#N/A</v>
      </c>
      <c r="J982" s="13" t="e">
        <f>IF(ISNUMBER(VLOOKUP(Fulltable[[#This Row],[Distance]], Predict[[#All],[Distance (km)]:[Time on current form]], 3, FALSE)), VLOOKUP(Fulltable[[#This Row],[Distance]], Predict[[#All],[Distance (km)]:[Time on current form]], 3, FALSE), NA())</f>
        <v>#N/A</v>
      </c>
    </row>
    <row r="983" spans="1:10" x14ac:dyDescent="0.25">
      <c r="A983" s="1">
        <v>9.81</v>
      </c>
      <c r="B983" s="2">
        <f>Fulltable[[#This Row],[Distance]]^2</f>
        <v>96.236100000000008</v>
      </c>
      <c r="C983">
        <f>Fulltable[[#This Row],[Distance]]^3</f>
        <v>944.07614100000012</v>
      </c>
      <c r="D983">
        <f>Fulltable[[#This Row],[Distance]]^4</f>
        <v>9261.3869432100018</v>
      </c>
      <c r="E983">
        <f>Fulltable[[#This Row],[Distance]]^5</f>
        <v>90854.205912890116</v>
      </c>
      <c r="F983" s="13" t="e">
        <f>IF(ISNUMBER(VLOOKUP(Fulltable[[#This Row],[Distance]], PBmetric[[Distance (km)]:[PB (hh:mm:ss)]], 6, FALSE)), VLOOKUP(Fulltable[[#This Row],[Distance]], PBmetric[[Distance (km)]:[PB (hh:mm:ss)]], 6, FALSE), NA())</f>
        <v>#N/A</v>
      </c>
      <c r="G983" s="13">
        <f ca="1">$Q$4+$P$4*Fulltable[[#This Row],[Distance]]+$O$4*Fulltable[[#This Row],[D^2]]+$N$4*Fulltable[[#This Row],[D^3]]</f>
        <v>3.01986747839838E-2</v>
      </c>
      <c r="H983" s="13">
        <f ca="1">Fulltable[[#This Row],[Forecast]]*(1+AVERAGE(cform[faster (-ve) /
slower (+ve)]))</f>
        <v>3.126534697023127E-2</v>
      </c>
      <c r="I983" s="13" t="e">
        <f>IF(ISNUMBER(VLOOKUP(Fulltable[[#This Row],[Distance]], Predict[[#All],[Distance (km)]:[Time on current form]], 2, FALSE)), VLOOKUP(Fulltable[[#This Row],[Distance]], Predict[[#All],[Distance (km)]:[Time on current form]], 2, FALSE), NA())</f>
        <v>#N/A</v>
      </c>
      <c r="J983" s="13" t="e">
        <f>IF(ISNUMBER(VLOOKUP(Fulltable[[#This Row],[Distance]], Predict[[#All],[Distance (km)]:[Time on current form]], 3, FALSE)), VLOOKUP(Fulltable[[#This Row],[Distance]], Predict[[#All],[Distance (km)]:[Time on current form]], 3, FALSE), NA())</f>
        <v>#N/A</v>
      </c>
    </row>
    <row r="984" spans="1:10" x14ac:dyDescent="0.25">
      <c r="A984" s="1">
        <v>9.82</v>
      </c>
      <c r="B984" s="2">
        <f>Fulltable[[#This Row],[Distance]]^2</f>
        <v>96.432400000000001</v>
      </c>
      <c r="C984">
        <f>Fulltable[[#This Row],[Distance]]^3</f>
        <v>946.96616800000004</v>
      </c>
      <c r="D984">
        <f>Fulltable[[#This Row],[Distance]]^4</f>
        <v>9299.2077697599998</v>
      </c>
      <c r="E984">
        <f>Fulltable[[#This Row],[Distance]]^5</f>
        <v>91318.220299043198</v>
      </c>
      <c r="F984" s="13" t="e">
        <f>IF(ISNUMBER(VLOOKUP(Fulltable[[#This Row],[Distance]], PBmetric[[Distance (km)]:[PB (hh:mm:ss)]], 6, FALSE)), VLOOKUP(Fulltable[[#This Row],[Distance]], PBmetric[[Distance (km)]:[PB (hh:mm:ss)]], 6, FALSE), NA())</f>
        <v>#N/A</v>
      </c>
      <c r="G984" s="13">
        <f ca="1">$Q$4+$P$4*Fulltable[[#This Row],[Distance]]+$O$4*Fulltable[[#This Row],[D^2]]+$N$4*Fulltable[[#This Row],[D^3]]</f>
        <v>3.0231250360670332E-2</v>
      </c>
      <c r="H984" s="13">
        <f ca="1">Fulltable[[#This Row],[Forecast]]*(1+AVERAGE(cform[faster (-ve) /
slower (+ve)]))</f>
        <v>3.1299073175607671E-2</v>
      </c>
      <c r="I984" s="13" t="e">
        <f>IF(ISNUMBER(VLOOKUP(Fulltable[[#This Row],[Distance]], Predict[[#All],[Distance (km)]:[Time on current form]], 2, FALSE)), VLOOKUP(Fulltable[[#This Row],[Distance]], Predict[[#All],[Distance (km)]:[Time on current form]], 2, FALSE), NA())</f>
        <v>#N/A</v>
      </c>
      <c r="J984" s="13" t="e">
        <f>IF(ISNUMBER(VLOOKUP(Fulltable[[#This Row],[Distance]], Predict[[#All],[Distance (km)]:[Time on current form]], 3, FALSE)), VLOOKUP(Fulltable[[#This Row],[Distance]], Predict[[#All],[Distance (km)]:[Time on current form]], 3, FALSE), NA())</f>
        <v>#N/A</v>
      </c>
    </row>
    <row r="985" spans="1:10" x14ac:dyDescent="0.25">
      <c r="A985" s="1">
        <v>9.83</v>
      </c>
      <c r="B985" s="2">
        <f>Fulltable[[#This Row],[Distance]]^2</f>
        <v>96.628900000000002</v>
      </c>
      <c r="C985">
        <f>Fulltable[[#This Row],[Distance]]^3</f>
        <v>949.86208699999997</v>
      </c>
      <c r="D985">
        <f>Fulltable[[#This Row],[Distance]]^4</f>
        <v>9337.1443152100001</v>
      </c>
      <c r="E985">
        <f>Fulltable[[#This Row],[Distance]]^5</f>
        <v>91784.128618514296</v>
      </c>
      <c r="F985" s="13" t="e">
        <f>IF(ISNUMBER(VLOOKUP(Fulltable[[#This Row],[Distance]], PBmetric[[Distance (km)]:[PB (hh:mm:ss)]], 6, FALSE)), VLOOKUP(Fulltable[[#This Row],[Distance]], PBmetric[[Distance (km)]:[PB (hh:mm:ss)]], 6, FALSE), NA())</f>
        <v>#N/A</v>
      </c>
      <c r="G985" s="13">
        <f ca="1">$Q$4+$P$4*Fulltable[[#This Row],[Distance]]+$O$4*Fulltable[[#This Row],[D^2]]+$N$4*Fulltable[[#This Row],[D^3]]</f>
        <v>3.0263829575479836E-2</v>
      </c>
      <c r="H985" s="13">
        <f ca="1">Fulltable[[#This Row],[Forecast]]*(1+AVERAGE(cform[faster (-ve) /
slower (+ve)]))</f>
        <v>3.1332803147612172E-2</v>
      </c>
      <c r="I985" s="13" t="e">
        <f>IF(ISNUMBER(VLOOKUP(Fulltable[[#This Row],[Distance]], Predict[[#All],[Distance (km)]:[Time on current form]], 2, FALSE)), VLOOKUP(Fulltable[[#This Row],[Distance]], Predict[[#All],[Distance (km)]:[Time on current form]], 2, FALSE), NA())</f>
        <v>#N/A</v>
      </c>
      <c r="J985" s="13" t="e">
        <f>IF(ISNUMBER(VLOOKUP(Fulltable[[#This Row],[Distance]], Predict[[#All],[Distance (km)]:[Time on current form]], 3, FALSE)), VLOOKUP(Fulltable[[#This Row],[Distance]], Predict[[#All],[Distance (km)]:[Time on current form]], 3, FALSE), NA())</f>
        <v>#N/A</v>
      </c>
    </row>
    <row r="986" spans="1:10" x14ac:dyDescent="0.25">
      <c r="A986" s="1">
        <v>9.84</v>
      </c>
      <c r="B986" s="2">
        <f>Fulltable[[#This Row],[Distance]]^2</f>
        <v>96.825599999999994</v>
      </c>
      <c r="C986">
        <f>Fulltable[[#This Row],[Distance]]^3</f>
        <v>952.76390399999991</v>
      </c>
      <c r="D986">
        <f>Fulltable[[#This Row],[Distance]]^4</f>
        <v>9375.1968153599992</v>
      </c>
      <c r="E986">
        <f>Fulltable[[#This Row],[Distance]]^5</f>
        <v>92251.936663142391</v>
      </c>
      <c r="F986" s="13" t="e">
        <f>IF(ISNUMBER(VLOOKUP(Fulltable[[#This Row],[Distance]], PBmetric[[Distance (km)]:[PB (hh:mm:ss)]], 6, FALSE)), VLOOKUP(Fulltable[[#This Row],[Distance]], PBmetric[[Distance (km)]:[PB (hh:mm:ss)]], 6, FALSE), NA())</f>
        <v>#N/A</v>
      </c>
      <c r="G986" s="13">
        <f ca="1">$Q$4+$P$4*Fulltable[[#This Row],[Distance]]+$O$4*Fulltable[[#This Row],[D^2]]+$N$4*Fulltable[[#This Row],[D^3]]</f>
        <v>3.0296412428376902E-2</v>
      </c>
      <c r="H986" s="13">
        <f ca="1">Fulltable[[#This Row],[Forecast]]*(1+AVERAGE(cform[faster (-ve) /
slower (+ve)]))</f>
        <v>3.1366536886208114E-2</v>
      </c>
      <c r="I986" s="13" t="e">
        <f>IF(ISNUMBER(VLOOKUP(Fulltable[[#This Row],[Distance]], Predict[[#All],[Distance (km)]:[Time on current form]], 2, FALSE)), VLOOKUP(Fulltable[[#This Row],[Distance]], Predict[[#All],[Distance (km)]:[Time on current form]], 2, FALSE), NA())</f>
        <v>#N/A</v>
      </c>
      <c r="J986" s="13" t="e">
        <f>IF(ISNUMBER(VLOOKUP(Fulltable[[#This Row],[Distance]], Predict[[#All],[Distance (km)]:[Time on current form]], 3, FALSE)), VLOOKUP(Fulltable[[#This Row],[Distance]], Predict[[#All],[Distance (km)]:[Time on current form]], 3, FALSE), NA())</f>
        <v>#N/A</v>
      </c>
    </row>
    <row r="987" spans="1:10" x14ac:dyDescent="0.25">
      <c r="A987" s="1">
        <v>9.85</v>
      </c>
      <c r="B987" s="2">
        <f>Fulltable[[#This Row],[Distance]]^2</f>
        <v>97.022499999999994</v>
      </c>
      <c r="C987">
        <f>Fulltable[[#This Row],[Distance]]^3</f>
        <v>955.67162499999995</v>
      </c>
      <c r="D987">
        <f>Fulltable[[#This Row],[Distance]]^4</f>
        <v>9413.3655062499984</v>
      </c>
      <c r="E987">
        <f>Fulltable[[#This Row],[Distance]]^5</f>
        <v>92721.650236562476</v>
      </c>
      <c r="F987" s="13" t="e">
        <f>IF(ISNUMBER(VLOOKUP(Fulltable[[#This Row],[Distance]], PBmetric[[Distance (km)]:[PB (hh:mm:ss)]], 6, FALSE)), VLOOKUP(Fulltable[[#This Row],[Distance]], PBmetric[[Distance (km)]:[PB (hh:mm:ss)]], 6, FALSE), NA())</f>
        <v>#N/A</v>
      </c>
      <c r="G987" s="13">
        <f ca="1">$Q$4+$P$4*Fulltable[[#This Row],[Distance]]+$O$4*Fulltable[[#This Row],[D^2]]+$N$4*Fulltable[[#This Row],[D^3]]</f>
        <v>3.0328998919326125E-2</v>
      </c>
      <c r="H987" s="13">
        <f ca="1">Fulltable[[#This Row],[Forecast]]*(1+AVERAGE(cform[faster (-ve) /
slower (+ve)]))</f>
        <v>3.140027439135884E-2</v>
      </c>
      <c r="I987" s="13" t="e">
        <f>IF(ISNUMBER(VLOOKUP(Fulltable[[#This Row],[Distance]], Predict[[#All],[Distance (km)]:[Time on current form]], 2, FALSE)), VLOOKUP(Fulltable[[#This Row],[Distance]], Predict[[#All],[Distance (km)]:[Time on current form]], 2, FALSE), NA())</f>
        <v>#N/A</v>
      </c>
      <c r="J987" s="13" t="e">
        <f>IF(ISNUMBER(VLOOKUP(Fulltable[[#This Row],[Distance]], Predict[[#All],[Distance (km)]:[Time on current form]], 3, FALSE)), VLOOKUP(Fulltable[[#This Row],[Distance]], Predict[[#All],[Distance (km)]:[Time on current form]], 3, FALSE), NA())</f>
        <v>#N/A</v>
      </c>
    </row>
    <row r="988" spans="1:10" x14ac:dyDescent="0.25">
      <c r="A988" s="1">
        <v>9.86</v>
      </c>
      <c r="B988" s="2">
        <f>Fulltable[[#This Row],[Distance]]^2</f>
        <v>97.219599999999986</v>
      </c>
      <c r="C988">
        <f>Fulltable[[#This Row],[Distance]]^3</f>
        <v>958.58525599999984</v>
      </c>
      <c r="D988">
        <f>Fulltable[[#This Row],[Distance]]^4</f>
        <v>9451.6506241599964</v>
      </c>
      <c r="E988">
        <f>Fulltable[[#This Row],[Distance]]^5</f>
        <v>93193.275154217554</v>
      </c>
      <c r="F988" s="13" t="e">
        <f>IF(ISNUMBER(VLOOKUP(Fulltable[[#This Row],[Distance]], PBmetric[[Distance (km)]:[PB (hh:mm:ss)]], 6, FALSE)), VLOOKUP(Fulltable[[#This Row],[Distance]], PBmetric[[Distance (km)]:[PB (hh:mm:ss)]], 6, FALSE), NA())</f>
        <v>#N/A</v>
      </c>
      <c r="G988" s="13">
        <f ca="1">$Q$4+$P$4*Fulltable[[#This Row],[Distance]]+$O$4*Fulltable[[#This Row],[D^2]]+$N$4*Fulltable[[#This Row],[D^3]]</f>
        <v>3.0361589048292104E-2</v>
      </c>
      <c r="H988" s="13">
        <f ca="1">Fulltable[[#This Row],[Forecast]]*(1+AVERAGE(cform[faster (-ve) /
slower (+ve)]))</f>
        <v>3.1434015663027698E-2</v>
      </c>
      <c r="I988" s="13" t="e">
        <f>IF(ISNUMBER(VLOOKUP(Fulltable[[#This Row],[Distance]], Predict[[#All],[Distance (km)]:[Time on current form]], 2, FALSE)), VLOOKUP(Fulltable[[#This Row],[Distance]], Predict[[#All],[Distance (km)]:[Time on current form]], 2, FALSE), NA())</f>
        <v>#N/A</v>
      </c>
      <c r="J988" s="13" t="e">
        <f>IF(ISNUMBER(VLOOKUP(Fulltable[[#This Row],[Distance]], Predict[[#All],[Distance (km)]:[Time on current form]], 3, FALSE)), VLOOKUP(Fulltable[[#This Row],[Distance]], Predict[[#All],[Distance (km)]:[Time on current form]], 3, FALSE), NA())</f>
        <v>#N/A</v>
      </c>
    </row>
    <row r="989" spans="1:10" x14ac:dyDescent="0.25">
      <c r="A989" s="1">
        <v>9.8699999999999992</v>
      </c>
      <c r="B989" s="2">
        <f>Fulltable[[#This Row],[Distance]]^2</f>
        <v>97.416899999999984</v>
      </c>
      <c r="C989">
        <f>Fulltable[[#This Row],[Distance]]^3</f>
        <v>961.50480299999981</v>
      </c>
      <c r="D989">
        <f>Fulltable[[#This Row],[Distance]]^4</f>
        <v>9490.0524056099966</v>
      </c>
      <c r="E989">
        <f>Fulltable[[#This Row],[Distance]]^5</f>
        <v>93666.817243370664</v>
      </c>
      <c r="F989" s="13" t="e">
        <f>IF(ISNUMBER(VLOOKUP(Fulltable[[#This Row],[Distance]], PBmetric[[Distance (km)]:[PB (hh:mm:ss)]], 6, FALSE)), VLOOKUP(Fulltable[[#This Row],[Distance]], PBmetric[[Distance (km)]:[PB (hh:mm:ss)]], 6, FALSE), NA())</f>
        <v>#N/A</v>
      </c>
      <c r="G989" s="13">
        <f ca="1">$Q$4+$P$4*Fulltable[[#This Row],[Distance]]+$O$4*Fulltable[[#This Row],[D^2]]+$N$4*Fulltable[[#This Row],[D^3]]</f>
        <v>3.0394182815239441E-2</v>
      </c>
      <c r="H989" s="13">
        <f ca="1">Fulltable[[#This Row],[Forecast]]*(1+AVERAGE(cform[faster (-ve) /
slower (+ve)]))</f>
        <v>3.1467760701178044E-2</v>
      </c>
      <c r="I989" s="13" t="e">
        <f>IF(ISNUMBER(VLOOKUP(Fulltable[[#This Row],[Distance]], Predict[[#All],[Distance (km)]:[Time on current form]], 2, FALSE)), VLOOKUP(Fulltable[[#This Row],[Distance]], Predict[[#All],[Distance (km)]:[Time on current form]], 2, FALSE), NA())</f>
        <v>#N/A</v>
      </c>
      <c r="J989" s="13" t="e">
        <f>IF(ISNUMBER(VLOOKUP(Fulltable[[#This Row],[Distance]], Predict[[#All],[Distance (km)]:[Time on current form]], 3, FALSE)), VLOOKUP(Fulltable[[#This Row],[Distance]], Predict[[#All],[Distance (km)]:[Time on current form]], 3, FALSE), NA())</f>
        <v>#N/A</v>
      </c>
    </row>
    <row r="990" spans="1:10" x14ac:dyDescent="0.25">
      <c r="A990" s="1">
        <v>9.8800000000000008</v>
      </c>
      <c r="B990" s="2">
        <f>Fulltable[[#This Row],[Distance]]^2</f>
        <v>97.614400000000018</v>
      </c>
      <c r="C990">
        <f>Fulltable[[#This Row],[Distance]]^3</f>
        <v>964.43027200000029</v>
      </c>
      <c r="D990">
        <f>Fulltable[[#This Row],[Distance]]^4</f>
        <v>9528.5710873600037</v>
      </c>
      <c r="E990">
        <f>Fulltable[[#This Row],[Distance]]^5</f>
        <v>94142.282343116851</v>
      </c>
      <c r="F990" s="13" t="e">
        <f>IF(ISNUMBER(VLOOKUP(Fulltable[[#This Row],[Distance]], PBmetric[[Distance (km)]:[PB (hh:mm:ss)]], 6, FALSE)), VLOOKUP(Fulltable[[#This Row],[Distance]], PBmetric[[Distance (km)]:[PB (hh:mm:ss)]], 6, FALSE), NA())</f>
        <v>#N/A</v>
      </c>
      <c r="G990" s="13">
        <f ca="1">$Q$4+$P$4*Fulltable[[#This Row],[Distance]]+$O$4*Fulltable[[#This Row],[D^2]]+$N$4*Fulltable[[#This Row],[D^3]]</f>
        <v>3.0426780220132725E-2</v>
      </c>
      <c r="H990" s="13">
        <f ca="1">Fulltable[[#This Row],[Forecast]]*(1+AVERAGE(cform[faster (-ve) /
slower (+ve)]))</f>
        <v>3.1501509505773205E-2</v>
      </c>
      <c r="I990" s="13" t="e">
        <f>IF(ISNUMBER(VLOOKUP(Fulltable[[#This Row],[Distance]], Predict[[#All],[Distance (km)]:[Time on current form]], 2, FALSE)), VLOOKUP(Fulltable[[#This Row],[Distance]], Predict[[#All],[Distance (km)]:[Time on current form]], 2, FALSE), NA())</f>
        <v>#N/A</v>
      </c>
      <c r="J990" s="13" t="e">
        <f>IF(ISNUMBER(VLOOKUP(Fulltable[[#This Row],[Distance]], Predict[[#All],[Distance (km)]:[Time on current form]], 3, FALSE)), VLOOKUP(Fulltable[[#This Row],[Distance]], Predict[[#All],[Distance (km)]:[Time on current form]], 3, FALSE), NA())</f>
        <v>#N/A</v>
      </c>
    </row>
    <row r="991" spans="1:10" x14ac:dyDescent="0.25">
      <c r="A991" s="1">
        <v>9.89</v>
      </c>
      <c r="B991" s="2">
        <f>Fulltable[[#This Row],[Distance]]^2</f>
        <v>97.812100000000015</v>
      </c>
      <c r="C991">
        <f>Fulltable[[#This Row],[Distance]]^3</f>
        <v>967.36166900000023</v>
      </c>
      <c r="D991">
        <f>Fulltable[[#This Row],[Distance]]^4</f>
        <v>9567.2069064100033</v>
      </c>
      <c r="E991">
        <f>Fulltable[[#This Row],[Distance]]^5</f>
        <v>94619.676304394932</v>
      </c>
      <c r="F991" s="13" t="e">
        <f>IF(ISNUMBER(VLOOKUP(Fulltable[[#This Row],[Distance]], PBmetric[[Distance (km)]:[PB (hh:mm:ss)]], 6, FALSE)), VLOOKUP(Fulltable[[#This Row],[Distance]], PBmetric[[Distance (km)]:[PB (hh:mm:ss)]], 6, FALSE), NA())</f>
        <v>#N/A</v>
      </c>
      <c r="G991" s="13">
        <f ca="1">$Q$4+$P$4*Fulltable[[#This Row],[Distance]]+$O$4*Fulltable[[#This Row],[D^2]]+$N$4*Fulltable[[#This Row],[D^3]]</f>
        <v>3.0459381262936552E-2</v>
      </c>
      <c r="H991" s="13">
        <f ca="1">Fulltable[[#This Row],[Forecast]]*(1+AVERAGE(cform[faster (-ve) /
slower (+ve)]))</f>
        <v>3.1535262076776545E-2</v>
      </c>
      <c r="I991" s="13" t="e">
        <f>IF(ISNUMBER(VLOOKUP(Fulltable[[#This Row],[Distance]], Predict[[#All],[Distance (km)]:[Time on current form]], 2, FALSE)), VLOOKUP(Fulltable[[#This Row],[Distance]], Predict[[#All],[Distance (km)]:[Time on current form]], 2, FALSE), NA())</f>
        <v>#N/A</v>
      </c>
      <c r="J991" s="13" t="e">
        <f>IF(ISNUMBER(VLOOKUP(Fulltable[[#This Row],[Distance]], Predict[[#All],[Distance (km)]:[Time on current form]], 3, FALSE)), VLOOKUP(Fulltable[[#This Row],[Distance]], Predict[[#All],[Distance (km)]:[Time on current form]], 3, FALSE), NA())</f>
        <v>#N/A</v>
      </c>
    </row>
    <row r="992" spans="1:10" x14ac:dyDescent="0.25">
      <c r="A992" s="1">
        <v>9.9</v>
      </c>
      <c r="B992" s="2">
        <f>Fulltable[[#This Row],[Distance]]^2</f>
        <v>98.01</v>
      </c>
      <c r="C992">
        <f>Fulltable[[#This Row],[Distance]]^3</f>
        <v>970.29900000000009</v>
      </c>
      <c r="D992">
        <f>Fulltable[[#This Row],[Distance]]^4</f>
        <v>9605.9601000000002</v>
      </c>
      <c r="E992">
        <f>Fulltable[[#This Row],[Distance]]^5</f>
        <v>95099.004990000001</v>
      </c>
      <c r="F992" s="13" t="e">
        <f>IF(ISNUMBER(VLOOKUP(Fulltable[[#This Row],[Distance]], PBmetric[[Distance (km)]:[PB (hh:mm:ss)]], 6, FALSE)), VLOOKUP(Fulltable[[#This Row],[Distance]], PBmetric[[Distance (km)]:[PB (hh:mm:ss)]], 6, FALSE), NA())</f>
        <v>#N/A</v>
      </c>
      <c r="G992" s="13">
        <f ca="1">$Q$4+$P$4*Fulltable[[#This Row],[Distance]]+$O$4*Fulltable[[#This Row],[D^2]]+$N$4*Fulltable[[#This Row],[D^3]]</f>
        <v>3.0491985943615522E-2</v>
      </c>
      <c r="H992" s="13">
        <f ca="1">Fulltable[[#This Row],[Forecast]]*(1+AVERAGE(cform[faster (-ve) /
slower (+ve)]))</f>
        <v>3.1569018414151391E-2</v>
      </c>
      <c r="I992" s="13" t="e">
        <f>IF(ISNUMBER(VLOOKUP(Fulltable[[#This Row],[Distance]], Predict[[#All],[Distance (km)]:[Time on current form]], 2, FALSE)), VLOOKUP(Fulltable[[#This Row],[Distance]], Predict[[#All],[Distance (km)]:[Time on current form]], 2, FALSE), NA())</f>
        <v>#N/A</v>
      </c>
      <c r="J992" s="13" t="e">
        <f>IF(ISNUMBER(VLOOKUP(Fulltable[[#This Row],[Distance]], Predict[[#All],[Distance (km)]:[Time on current form]], 3, FALSE)), VLOOKUP(Fulltable[[#This Row],[Distance]], Predict[[#All],[Distance (km)]:[Time on current form]], 3, FALSE), NA())</f>
        <v>#N/A</v>
      </c>
    </row>
    <row r="993" spans="1:10" x14ac:dyDescent="0.25">
      <c r="A993" s="1">
        <v>9.91</v>
      </c>
      <c r="B993" s="2">
        <f>Fulltable[[#This Row],[Distance]]^2</f>
        <v>98.208100000000002</v>
      </c>
      <c r="C993">
        <f>Fulltable[[#This Row],[Distance]]^3</f>
        <v>973.24227100000007</v>
      </c>
      <c r="D993">
        <f>Fulltable[[#This Row],[Distance]]^4</f>
        <v>9644.8309056100006</v>
      </c>
      <c r="E993">
        <f>Fulltable[[#This Row],[Distance]]^5</f>
        <v>95580.274274595111</v>
      </c>
      <c r="F993" s="13" t="e">
        <f>IF(ISNUMBER(VLOOKUP(Fulltable[[#This Row],[Distance]], PBmetric[[Distance (km)]:[PB (hh:mm:ss)]], 6, FALSE)), VLOOKUP(Fulltable[[#This Row],[Distance]], PBmetric[[Distance (km)]:[PB (hh:mm:ss)]], 6, FALSE), NA())</f>
        <v>#N/A</v>
      </c>
      <c r="G993" s="13">
        <f ca="1">$Q$4+$P$4*Fulltable[[#This Row],[Distance]]+$O$4*Fulltable[[#This Row],[D^2]]+$N$4*Fulltable[[#This Row],[D^3]]</f>
        <v>3.052459426213423E-2</v>
      </c>
      <c r="H993" s="13">
        <f ca="1">Fulltable[[#This Row],[Forecast]]*(1+AVERAGE(cform[faster (-ve) /
slower (+ve)]))</f>
        <v>3.1602778517861106E-2</v>
      </c>
      <c r="I993" s="13" t="e">
        <f>IF(ISNUMBER(VLOOKUP(Fulltable[[#This Row],[Distance]], Predict[[#All],[Distance (km)]:[Time on current form]], 2, FALSE)), VLOOKUP(Fulltable[[#This Row],[Distance]], Predict[[#All],[Distance (km)]:[Time on current form]], 2, FALSE), NA())</f>
        <v>#N/A</v>
      </c>
      <c r="J993" s="13" t="e">
        <f>IF(ISNUMBER(VLOOKUP(Fulltable[[#This Row],[Distance]], Predict[[#All],[Distance (km)]:[Time on current form]], 3, FALSE)), VLOOKUP(Fulltable[[#This Row],[Distance]], Predict[[#All],[Distance (km)]:[Time on current form]], 3, FALSE), NA())</f>
        <v>#N/A</v>
      </c>
    </row>
    <row r="994" spans="1:10" x14ac:dyDescent="0.25">
      <c r="A994" s="1">
        <v>9.92</v>
      </c>
      <c r="B994" s="2">
        <f>Fulltable[[#This Row],[Distance]]^2</f>
        <v>98.406400000000005</v>
      </c>
      <c r="C994">
        <f>Fulltable[[#This Row],[Distance]]^3</f>
        <v>976.19148800000005</v>
      </c>
      <c r="D994">
        <f>Fulltable[[#This Row],[Distance]]^4</f>
        <v>9683.8195609600007</v>
      </c>
      <c r="E994">
        <f>Fulltable[[#This Row],[Distance]]^5</f>
        <v>96063.490044723207</v>
      </c>
      <c r="F994" s="13" t="e">
        <f>IF(ISNUMBER(VLOOKUP(Fulltable[[#This Row],[Distance]], PBmetric[[Distance (km)]:[PB (hh:mm:ss)]], 6, FALSE)), VLOOKUP(Fulltable[[#This Row],[Distance]], PBmetric[[Distance (km)]:[PB (hh:mm:ss)]], 6, FALSE), NA())</f>
        <v>#N/A</v>
      </c>
      <c r="G994" s="13">
        <f ca="1">$Q$4+$P$4*Fulltable[[#This Row],[Distance]]+$O$4*Fulltable[[#This Row],[D^2]]+$N$4*Fulltable[[#This Row],[D^3]]</f>
        <v>3.0557206218457273E-2</v>
      </c>
      <c r="H994" s="13">
        <f ca="1">Fulltable[[#This Row],[Forecast]]*(1+AVERAGE(cform[faster (-ve) /
slower (+ve)]))</f>
        <v>3.1636542387869032E-2</v>
      </c>
      <c r="I994" s="13" t="e">
        <f>IF(ISNUMBER(VLOOKUP(Fulltable[[#This Row],[Distance]], Predict[[#All],[Distance (km)]:[Time on current form]], 2, FALSE)), VLOOKUP(Fulltable[[#This Row],[Distance]], Predict[[#All],[Distance (km)]:[Time on current form]], 2, FALSE), NA())</f>
        <v>#N/A</v>
      </c>
      <c r="J994" s="13" t="e">
        <f>IF(ISNUMBER(VLOOKUP(Fulltable[[#This Row],[Distance]], Predict[[#All],[Distance (km)]:[Time on current form]], 3, FALSE)), VLOOKUP(Fulltable[[#This Row],[Distance]], Predict[[#All],[Distance (km)]:[Time on current form]], 3, FALSE), NA())</f>
        <v>#N/A</v>
      </c>
    </row>
    <row r="995" spans="1:10" x14ac:dyDescent="0.25">
      <c r="A995" s="1">
        <v>9.93</v>
      </c>
      <c r="B995" s="2">
        <f>Fulltable[[#This Row],[Distance]]^2</f>
        <v>98.604900000000001</v>
      </c>
      <c r="C995">
        <f>Fulltable[[#This Row],[Distance]]^3</f>
        <v>979.146657</v>
      </c>
      <c r="D995">
        <f>Fulltable[[#This Row],[Distance]]^4</f>
        <v>9722.9263040099995</v>
      </c>
      <c r="E995">
        <f>Fulltable[[#This Row],[Distance]]^5</f>
        <v>96548.658198819292</v>
      </c>
      <c r="F995" s="13" t="e">
        <f>IF(ISNUMBER(VLOOKUP(Fulltable[[#This Row],[Distance]], PBmetric[[Distance (km)]:[PB (hh:mm:ss)]], 6, FALSE)), VLOOKUP(Fulltable[[#This Row],[Distance]], PBmetric[[Distance (km)]:[PB (hh:mm:ss)]], 6, FALSE), NA())</f>
        <v>#N/A</v>
      </c>
      <c r="G995" s="13">
        <f ca="1">$Q$4+$P$4*Fulltable[[#This Row],[Distance]]+$O$4*Fulltable[[#This Row],[D^2]]+$N$4*Fulltable[[#This Row],[D^3]]</f>
        <v>3.0589821812549246E-2</v>
      </c>
      <c r="H995" s="13">
        <f ca="1">Fulltable[[#This Row],[Forecast]]*(1+AVERAGE(cform[faster (-ve) /
slower (+ve)]))</f>
        <v>3.1670310024138511E-2</v>
      </c>
      <c r="I995" s="13" t="e">
        <f>IF(ISNUMBER(VLOOKUP(Fulltable[[#This Row],[Distance]], Predict[[#All],[Distance (km)]:[Time on current form]], 2, FALSE)), VLOOKUP(Fulltable[[#This Row],[Distance]], Predict[[#All],[Distance (km)]:[Time on current form]], 2, FALSE), NA())</f>
        <v>#N/A</v>
      </c>
      <c r="J995" s="13" t="e">
        <f>IF(ISNUMBER(VLOOKUP(Fulltable[[#This Row],[Distance]], Predict[[#All],[Distance (km)]:[Time on current form]], 3, FALSE)), VLOOKUP(Fulltable[[#This Row],[Distance]], Predict[[#All],[Distance (km)]:[Time on current form]], 3, FALSE), NA())</f>
        <v>#N/A</v>
      </c>
    </row>
    <row r="996" spans="1:10" x14ac:dyDescent="0.25">
      <c r="A996" s="1">
        <v>9.94</v>
      </c>
      <c r="B996" s="2">
        <f>Fulltable[[#This Row],[Distance]]^2</f>
        <v>98.803599999999989</v>
      </c>
      <c r="C996">
        <f>Fulltable[[#This Row],[Distance]]^3</f>
        <v>982.10778399999981</v>
      </c>
      <c r="D996">
        <f>Fulltable[[#This Row],[Distance]]^4</f>
        <v>9762.1513729599974</v>
      </c>
      <c r="E996">
        <f>Fulltable[[#This Row],[Distance]]^5</f>
        <v>97035.784647222375</v>
      </c>
      <c r="F996" s="13" t="e">
        <f>IF(ISNUMBER(VLOOKUP(Fulltable[[#This Row],[Distance]], PBmetric[[Distance (km)]:[PB (hh:mm:ss)]], 6, FALSE)), VLOOKUP(Fulltable[[#This Row],[Distance]], PBmetric[[Distance (km)]:[PB (hh:mm:ss)]], 6, FALSE), NA())</f>
        <v>#N/A</v>
      </c>
      <c r="G996" s="13">
        <f ca="1">$Q$4+$P$4*Fulltable[[#This Row],[Distance]]+$O$4*Fulltable[[#This Row],[D^2]]+$N$4*Fulltable[[#This Row],[D^3]]</f>
        <v>3.0622441044374754E-2</v>
      </c>
      <c r="H996" s="13">
        <f ca="1">Fulltable[[#This Row],[Forecast]]*(1+AVERAGE(cform[faster (-ve) /
slower (+ve)]))</f>
        <v>3.1704081426632891E-2</v>
      </c>
      <c r="I996" s="13" t="e">
        <f>IF(ISNUMBER(VLOOKUP(Fulltable[[#This Row],[Distance]], Predict[[#All],[Distance (km)]:[Time on current form]], 2, FALSE)), VLOOKUP(Fulltable[[#This Row],[Distance]], Predict[[#All],[Distance (km)]:[Time on current form]], 2, FALSE), NA())</f>
        <v>#N/A</v>
      </c>
      <c r="J996" s="13" t="e">
        <f>IF(ISNUMBER(VLOOKUP(Fulltable[[#This Row],[Distance]], Predict[[#All],[Distance (km)]:[Time on current form]], 3, FALSE)), VLOOKUP(Fulltable[[#This Row],[Distance]], Predict[[#All],[Distance (km)]:[Time on current form]], 3, FALSE), NA())</f>
        <v>#N/A</v>
      </c>
    </row>
    <row r="997" spans="1:10" x14ac:dyDescent="0.25">
      <c r="A997" s="1">
        <v>9.9499999999999993</v>
      </c>
      <c r="B997" s="2">
        <f>Fulltable[[#This Row],[Distance]]^2</f>
        <v>99.002499999999984</v>
      </c>
      <c r="C997">
        <f>Fulltable[[#This Row],[Distance]]^3</f>
        <v>985.07487499999979</v>
      </c>
      <c r="D997">
        <f>Fulltable[[#This Row],[Distance]]^4</f>
        <v>9801.4950062499975</v>
      </c>
      <c r="E997">
        <f>Fulltable[[#This Row],[Distance]]^5</f>
        <v>97524.875312187462</v>
      </c>
      <c r="F997" s="13" t="e">
        <f>IF(ISNUMBER(VLOOKUP(Fulltable[[#This Row],[Distance]], PBmetric[[Distance (km)]:[PB (hh:mm:ss)]], 6, FALSE)), VLOOKUP(Fulltable[[#This Row],[Distance]], PBmetric[[Distance (km)]:[PB (hh:mm:ss)]], 6, FALSE), NA())</f>
        <v>#N/A</v>
      </c>
      <c r="G997" s="13">
        <f ca="1">$Q$4+$P$4*Fulltable[[#This Row],[Distance]]+$O$4*Fulltable[[#This Row],[D^2]]+$N$4*Fulltable[[#This Row],[D^3]]</f>
        <v>3.0655063913898384E-2</v>
      </c>
      <c r="H997" s="13">
        <f ca="1">Fulltable[[#This Row],[Forecast]]*(1+AVERAGE(cform[faster (-ve) /
slower (+ve)]))</f>
        <v>3.1737856595315521E-2</v>
      </c>
      <c r="I997" s="13" t="e">
        <f>IF(ISNUMBER(VLOOKUP(Fulltable[[#This Row],[Distance]], Predict[[#All],[Distance (km)]:[Time on current form]], 2, FALSE)), VLOOKUP(Fulltable[[#This Row],[Distance]], Predict[[#All],[Distance (km)]:[Time on current form]], 2, FALSE), NA())</f>
        <v>#N/A</v>
      </c>
      <c r="J997" s="13" t="e">
        <f>IF(ISNUMBER(VLOOKUP(Fulltable[[#This Row],[Distance]], Predict[[#All],[Distance (km)]:[Time on current form]], 3, FALSE)), VLOOKUP(Fulltable[[#This Row],[Distance]], Predict[[#All],[Distance (km)]:[Time on current form]], 3, FALSE), NA())</f>
        <v>#N/A</v>
      </c>
    </row>
    <row r="998" spans="1:10" x14ac:dyDescent="0.25">
      <c r="A998" s="1">
        <v>9.9600000000000009</v>
      </c>
      <c r="B998" s="2">
        <f>Fulltable[[#This Row],[Distance]]^2</f>
        <v>99.201600000000013</v>
      </c>
      <c r="C998">
        <f>Fulltable[[#This Row],[Distance]]^3</f>
        <v>988.04793600000016</v>
      </c>
      <c r="D998">
        <f>Fulltable[[#This Row],[Distance]]^4</f>
        <v>9840.9574425600022</v>
      </c>
      <c r="E998">
        <f>Fulltable[[#This Row],[Distance]]^5</f>
        <v>98015.936127897628</v>
      </c>
      <c r="F998" s="13" t="e">
        <f>IF(ISNUMBER(VLOOKUP(Fulltable[[#This Row],[Distance]], PBmetric[[Distance (km)]:[PB (hh:mm:ss)]], 6, FALSE)), VLOOKUP(Fulltable[[#This Row],[Distance]], PBmetric[[Distance (km)]:[PB (hh:mm:ss)]], 6, FALSE), NA())</f>
        <v>#N/A</v>
      </c>
      <c r="G998" s="13">
        <f ca="1">$Q$4+$P$4*Fulltable[[#This Row],[Distance]]+$O$4*Fulltable[[#This Row],[D^2]]+$N$4*Fulltable[[#This Row],[D^3]]</f>
        <v>3.0687690421084744E-2</v>
      </c>
      <c r="H998" s="13">
        <f ca="1">Fulltable[[#This Row],[Forecast]]*(1+AVERAGE(cform[faster (-ve) /
slower (+ve)]))</f>
        <v>3.177163553014975E-2</v>
      </c>
      <c r="I998" s="13" t="e">
        <f>IF(ISNUMBER(VLOOKUP(Fulltable[[#This Row],[Distance]], Predict[[#All],[Distance (km)]:[Time on current form]], 2, FALSE)), VLOOKUP(Fulltable[[#This Row],[Distance]], Predict[[#All],[Distance (km)]:[Time on current form]], 2, FALSE), NA())</f>
        <v>#N/A</v>
      </c>
      <c r="J998" s="13" t="e">
        <f>IF(ISNUMBER(VLOOKUP(Fulltable[[#This Row],[Distance]], Predict[[#All],[Distance (km)]:[Time on current form]], 3, FALSE)), VLOOKUP(Fulltable[[#This Row],[Distance]], Predict[[#All],[Distance (km)]:[Time on current form]], 3, FALSE), NA())</f>
        <v>#N/A</v>
      </c>
    </row>
    <row r="999" spans="1:10" x14ac:dyDescent="0.25">
      <c r="A999" s="1">
        <v>9.9700000000000006</v>
      </c>
      <c r="B999" s="2">
        <f>Fulltable[[#This Row],[Distance]]^2</f>
        <v>99.400900000000007</v>
      </c>
      <c r="C999">
        <f>Fulltable[[#This Row],[Distance]]^3</f>
        <v>991.02697300000011</v>
      </c>
      <c r="D999">
        <f>Fulltable[[#This Row],[Distance]]^4</f>
        <v>9880.5389208100023</v>
      </c>
      <c r="E999">
        <f>Fulltable[[#This Row],[Distance]]^5</f>
        <v>98508.973040475728</v>
      </c>
      <c r="F999" s="13" t="e">
        <f>IF(ISNUMBER(VLOOKUP(Fulltable[[#This Row],[Distance]], PBmetric[[Distance (km)]:[PB (hh:mm:ss)]], 6, FALSE)), VLOOKUP(Fulltable[[#This Row],[Distance]], PBmetric[[Distance (km)]:[PB (hh:mm:ss)]], 6, FALSE), NA())</f>
        <v>#N/A</v>
      </c>
      <c r="G999" s="13">
        <f ca="1">$Q$4+$P$4*Fulltable[[#This Row],[Distance]]+$O$4*Fulltable[[#This Row],[D^2]]+$N$4*Fulltable[[#This Row],[D^3]]</f>
        <v>3.0720320565898414E-2</v>
      </c>
      <c r="H999" s="13">
        <f ca="1">Fulltable[[#This Row],[Forecast]]*(1+AVERAGE(cform[faster (-ve) /
slower (+ve)]))</f>
        <v>3.1805418231098906E-2</v>
      </c>
      <c r="I999" s="13" t="e">
        <f>IF(ISNUMBER(VLOOKUP(Fulltable[[#This Row],[Distance]], Predict[[#All],[Distance (km)]:[Time on current form]], 2, FALSE)), VLOOKUP(Fulltable[[#This Row],[Distance]], Predict[[#All],[Distance (km)]:[Time on current form]], 2, FALSE), NA())</f>
        <v>#N/A</v>
      </c>
      <c r="J999" s="13" t="e">
        <f>IF(ISNUMBER(VLOOKUP(Fulltable[[#This Row],[Distance]], Predict[[#All],[Distance (km)]:[Time on current form]], 3, FALSE)), VLOOKUP(Fulltable[[#This Row],[Distance]], Predict[[#All],[Distance (km)]:[Time on current form]], 3, FALSE), NA())</f>
        <v>#N/A</v>
      </c>
    </row>
    <row r="1000" spans="1:10" x14ac:dyDescent="0.25">
      <c r="A1000" s="1">
        <v>9.98</v>
      </c>
      <c r="B1000" s="2">
        <f>Fulltable[[#This Row],[Distance]]^2</f>
        <v>99.600400000000008</v>
      </c>
      <c r="C1000">
        <f>Fulltable[[#This Row],[Distance]]^3</f>
        <v>994.01199200000008</v>
      </c>
      <c r="D1000">
        <f>Fulltable[[#This Row],[Distance]]^4</f>
        <v>9920.2396801600007</v>
      </c>
      <c r="E1000">
        <f>Fulltable[[#This Row],[Distance]]^5</f>
        <v>99003.992007996814</v>
      </c>
      <c r="F1000" s="13" t="e">
        <f>IF(ISNUMBER(VLOOKUP(Fulltable[[#This Row],[Distance]], PBmetric[[Distance (km)]:[PB (hh:mm:ss)]], 6, FALSE)), VLOOKUP(Fulltable[[#This Row],[Distance]], PBmetric[[Distance (km)]:[PB (hh:mm:ss)]], 6, FALSE), NA())</f>
        <v>#N/A</v>
      </c>
      <c r="G1000" s="13">
        <f ca="1">$Q$4+$P$4*Fulltable[[#This Row],[Distance]]+$O$4*Fulltable[[#This Row],[D^2]]+$N$4*Fulltable[[#This Row],[D^3]]</f>
        <v>3.0752954348304006E-2</v>
      </c>
      <c r="H1000" s="13">
        <f ca="1">Fulltable[[#This Row],[Forecast]]*(1+AVERAGE(cform[faster (-ve) /
slower (+ve)]))</f>
        <v>3.1839204698126365E-2</v>
      </c>
      <c r="I1000" s="13" t="e">
        <f>IF(ISNUMBER(VLOOKUP(Fulltable[[#This Row],[Distance]], Predict[[#All],[Distance (km)]:[Time on current form]], 2, FALSE)), VLOOKUP(Fulltable[[#This Row],[Distance]], Predict[[#All],[Distance (km)]:[Time on current form]], 2, FALSE), NA())</f>
        <v>#N/A</v>
      </c>
      <c r="J1000" s="13" t="e">
        <f>IF(ISNUMBER(VLOOKUP(Fulltable[[#This Row],[Distance]], Predict[[#All],[Distance (km)]:[Time on current form]], 3, FALSE)), VLOOKUP(Fulltable[[#This Row],[Distance]], Predict[[#All],[Distance (km)]:[Time on current form]], 3, FALSE), NA())</f>
        <v>#N/A</v>
      </c>
    </row>
    <row r="1001" spans="1:10" x14ac:dyDescent="0.25">
      <c r="A1001" s="1">
        <v>9.99</v>
      </c>
      <c r="B1001" s="2">
        <f>Fulltable[[#This Row],[Distance]]^2</f>
        <v>99.8001</v>
      </c>
      <c r="C1001">
        <f>Fulltable[[#This Row],[Distance]]^3</f>
        <v>997.00299900000005</v>
      </c>
      <c r="D1001">
        <f>Fulltable[[#This Row],[Distance]]^4</f>
        <v>9960.0599600099995</v>
      </c>
      <c r="E1001">
        <f>Fulltable[[#This Row],[Distance]]^5</f>
        <v>99500.999000499898</v>
      </c>
      <c r="F1001" s="13" t="e">
        <f>IF(ISNUMBER(VLOOKUP(Fulltable[[#This Row],[Distance]], PBmetric[[Distance (km)]:[PB (hh:mm:ss)]], 6, FALSE)), VLOOKUP(Fulltable[[#This Row],[Distance]], PBmetric[[Distance (km)]:[PB (hh:mm:ss)]], 6, FALSE), NA())</f>
        <v>#N/A</v>
      </c>
      <c r="G1001" s="13">
        <f ca="1">$Q$4+$P$4*Fulltable[[#This Row],[Distance]]+$O$4*Fulltable[[#This Row],[D^2]]+$N$4*Fulltable[[#This Row],[D^3]]</f>
        <v>3.0785591768266105E-2</v>
      </c>
      <c r="H1001" s="13">
        <f ca="1">Fulltable[[#This Row],[Forecast]]*(1+AVERAGE(cform[faster (-ve) /
slower (+ve)]))</f>
        <v>3.1872994931195442E-2</v>
      </c>
      <c r="I1001" s="13" t="e">
        <f>IF(ISNUMBER(VLOOKUP(Fulltable[[#This Row],[Distance]], Predict[[#All],[Distance (km)]:[Time on current form]], 2, FALSE)), VLOOKUP(Fulltable[[#This Row],[Distance]], Predict[[#All],[Distance (km)]:[Time on current form]], 2, FALSE), NA())</f>
        <v>#N/A</v>
      </c>
      <c r="J1001" s="13" t="e">
        <f>IF(ISNUMBER(VLOOKUP(Fulltable[[#This Row],[Distance]], Predict[[#All],[Distance (km)]:[Time on current form]], 3, FALSE)), VLOOKUP(Fulltable[[#This Row],[Distance]], Predict[[#All],[Distance (km)]:[Time on current form]], 3, FALSE), NA())</f>
        <v>#N/A</v>
      </c>
    </row>
    <row r="1002" spans="1:10" x14ac:dyDescent="0.25">
      <c r="A1002" s="1">
        <v>10</v>
      </c>
      <c r="B1002" s="2">
        <f>Fulltable[[#This Row],[Distance]]^2</f>
        <v>100</v>
      </c>
      <c r="C1002">
        <f>Fulltable[[#This Row],[Distance]]^3</f>
        <v>1000</v>
      </c>
      <c r="D1002">
        <f>Fulltable[[#This Row],[Distance]]^4</f>
        <v>10000</v>
      </c>
      <c r="E1002">
        <f>Fulltable[[#This Row],[Distance]]^5</f>
        <v>100000</v>
      </c>
      <c r="F1002" s="13">
        <f>IF(ISNUMBER(VLOOKUP(Fulltable[[#This Row],[Distance]], PBmetric[[Distance (km)]:[PB (hh:mm:ss)]], 6, FALSE)), VLOOKUP(Fulltable[[#This Row],[Distance]], PBmetric[[Distance (km)]:[PB (hh:mm:ss)]], 6, FALSE), NA())</f>
        <v>3.0740740740740739E-2</v>
      </c>
      <c r="G1002" s="13">
        <f ca="1">$Q$4+$P$4*Fulltable[[#This Row],[Distance]]+$O$4*Fulltable[[#This Row],[D^2]]+$N$4*Fulltable[[#This Row],[D^3]]</f>
        <v>3.0818232825749314E-2</v>
      </c>
      <c r="H1002" s="13">
        <f ca="1">Fulltable[[#This Row],[Forecast]]*(1+AVERAGE(cform[faster (-ve) /
slower (+ve)]))</f>
        <v>3.1906788930269506E-2</v>
      </c>
      <c r="I1002" s="13" t="e">
        <f>IF(ISNUMBER(VLOOKUP(Fulltable[[#This Row],[Distance]], Predict[[#All],[Distance (km)]:[Time on current form]], 2, FALSE)), VLOOKUP(Fulltable[[#This Row],[Distance]], Predict[[#All],[Distance (km)]:[Time on current form]], 2, FALSE), NA())</f>
        <v>#N/A</v>
      </c>
      <c r="J1002" s="13" t="e">
        <f>IF(ISNUMBER(VLOOKUP(Fulltable[[#This Row],[Distance]], Predict[[#All],[Distance (km)]:[Time on current form]], 3, FALSE)), VLOOKUP(Fulltable[[#This Row],[Distance]], Predict[[#All],[Distance (km)]:[Time on current form]], 3, FALSE), NA())</f>
        <v>#N/A</v>
      </c>
    </row>
    <row r="1003" spans="1:10" x14ac:dyDescent="0.25">
      <c r="A1003" s="1">
        <v>10.01</v>
      </c>
      <c r="B1003" s="2">
        <f>Fulltable[[#This Row],[Distance]]^2</f>
        <v>100.20009999999999</v>
      </c>
      <c r="C1003">
        <f>Fulltable[[#This Row],[Distance]]^3</f>
        <v>1003.0030009999999</v>
      </c>
      <c r="D1003">
        <f>Fulltable[[#This Row],[Distance]]^4</f>
        <v>10040.060040009999</v>
      </c>
      <c r="E1003">
        <f>Fulltable[[#This Row],[Distance]]^5</f>
        <v>100501.00100050009</v>
      </c>
      <c r="F1003" s="13" t="e">
        <f>IF(ISNUMBER(VLOOKUP(Fulltable[[#This Row],[Distance]], PBmetric[[Distance (km)]:[PB (hh:mm:ss)]], 6, FALSE)), VLOOKUP(Fulltable[[#This Row],[Distance]], PBmetric[[Distance (km)]:[PB (hh:mm:ss)]], 6, FALSE), NA())</f>
        <v>#N/A</v>
      </c>
      <c r="G1003" s="13">
        <f ca="1">$Q$4+$P$4*Fulltable[[#This Row],[Distance]]+$O$4*Fulltable[[#This Row],[D^2]]+$N$4*Fulltable[[#This Row],[D^3]]</f>
        <v>3.0850877520718231E-2</v>
      </c>
      <c r="H1003" s="13">
        <f ca="1">Fulltable[[#This Row],[Forecast]]*(1+AVERAGE(cform[faster (-ve) /
slower (+ve)]))</f>
        <v>3.1940586695311891E-2</v>
      </c>
      <c r="I1003" s="13" t="e">
        <f>IF(ISNUMBER(VLOOKUP(Fulltable[[#This Row],[Distance]], Predict[[#All],[Distance (km)]:[Time on current form]], 2, FALSE)), VLOOKUP(Fulltable[[#This Row],[Distance]], Predict[[#All],[Distance (km)]:[Time on current form]], 2, FALSE), NA())</f>
        <v>#N/A</v>
      </c>
      <c r="J1003" s="13" t="e">
        <f>IF(ISNUMBER(VLOOKUP(Fulltable[[#This Row],[Distance]], Predict[[#All],[Distance (km)]:[Time on current form]], 3, FALSE)), VLOOKUP(Fulltable[[#This Row],[Distance]], Predict[[#All],[Distance (km)]:[Time on current form]], 3, FALSE), NA())</f>
        <v>#N/A</v>
      </c>
    </row>
    <row r="1004" spans="1:10" x14ac:dyDescent="0.25">
      <c r="A1004" s="1">
        <v>10.02</v>
      </c>
      <c r="B1004" s="2">
        <f>Fulltable[[#This Row],[Distance]]^2</f>
        <v>100.40039999999999</v>
      </c>
      <c r="C1004">
        <f>Fulltable[[#This Row],[Distance]]^3</f>
        <v>1006.0120079999998</v>
      </c>
      <c r="D1004">
        <f>Fulltable[[#This Row],[Distance]]^4</f>
        <v>10080.240320159997</v>
      </c>
      <c r="E1004">
        <f>Fulltable[[#This Row],[Distance]]^5</f>
        <v>101004.00800800316</v>
      </c>
      <c r="F1004" s="13" t="e">
        <f>IF(ISNUMBER(VLOOKUP(Fulltable[[#This Row],[Distance]], PBmetric[[Distance (km)]:[PB (hh:mm:ss)]], 6, FALSE)), VLOOKUP(Fulltable[[#This Row],[Distance]], PBmetric[[Distance (km)]:[PB (hh:mm:ss)]], 6, FALSE), NA())</f>
        <v>#N/A</v>
      </c>
      <c r="G1004" s="13">
        <f ca="1">$Q$4+$P$4*Fulltable[[#This Row],[Distance]]+$O$4*Fulltable[[#This Row],[D^2]]+$N$4*Fulltable[[#This Row],[D^3]]</f>
        <v>3.0883525853137448E-2</v>
      </c>
      <c r="H1004" s="13">
        <f ca="1">Fulltable[[#This Row],[Forecast]]*(1+AVERAGE(cform[faster (-ve) /
slower (+ve)]))</f>
        <v>3.1974388226285948E-2</v>
      </c>
      <c r="I1004" s="13" t="e">
        <f>IF(ISNUMBER(VLOOKUP(Fulltable[[#This Row],[Distance]], Predict[[#All],[Distance (km)]:[Time on current form]], 2, FALSE)), VLOOKUP(Fulltable[[#This Row],[Distance]], Predict[[#All],[Distance (km)]:[Time on current form]], 2, FALSE), NA())</f>
        <v>#N/A</v>
      </c>
      <c r="J1004" s="13" t="e">
        <f>IF(ISNUMBER(VLOOKUP(Fulltable[[#This Row],[Distance]], Predict[[#All],[Distance (km)]:[Time on current form]], 3, FALSE)), VLOOKUP(Fulltable[[#This Row],[Distance]], Predict[[#All],[Distance (km)]:[Time on current form]], 3, FALSE), NA())</f>
        <v>#N/A</v>
      </c>
    </row>
    <row r="1005" spans="1:10" x14ac:dyDescent="0.25">
      <c r="A1005" s="1">
        <v>10.029999999999999</v>
      </c>
      <c r="B1005" s="2">
        <f>Fulltable[[#This Row],[Distance]]^2</f>
        <v>100.60089999999998</v>
      </c>
      <c r="C1005">
        <f>Fulltable[[#This Row],[Distance]]^3</f>
        <v>1009.0270269999997</v>
      </c>
      <c r="D1005">
        <f>Fulltable[[#This Row],[Distance]]^4</f>
        <v>10120.541080809997</v>
      </c>
      <c r="E1005">
        <f>Fulltable[[#This Row],[Distance]]^5</f>
        <v>101509.02704052426</v>
      </c>
      <c r="F1005" s="13" t="e">
        <f>IF(ISNUMBER(VLOOKUP(Fulltable[[#This Row],[Distance]], PBmetric[[Distance (km)]:[PB (hh:mm:ss)]], 6, FALSE)), VLOOKUP(Fulltable[[#This Row],[Distance]], PBmetric[[Distance (km)]:[PB (hh:mm:ss)]], 6, FALSE), NA())</f>
        <v>#N/A</v>
      </c>
      <c r="G1005" s="13">
        <f ca="1">$Q$4+$P$4*Fulltable[[#This Row],[Distance]]+$O$4*Fulltable[[#This Row],[D^2]]+$N$4*Fulltable[[#This Row],[D^3]]</f>
        <v>3.0916177822971565E-2</v>
      </c>
      <c r="H1005" s="13">
        <f ca="1">Fulltable[[#This Row],[Forecast]]*(1+AVERAGE(cform[faster (-ve) /
slower (+ve)]))</f>
        <v>3.2008193523155024E-2</v>
      </c>
      <c r="I1005" s="13" t="e">
        <f>IF(ISNUMBER(VLOOKUP(Fulltable[[#This Row],[Distance]], Predict[[#All],[Distance (km)]:[Time on current form]], 2, FALSE)), VLOOKUP(Fulltable[[#This Row],[Distance]], Predict[[#All],[Distance (km)]:[Time on current form]], 2, FALSE), NA())</f>
        <v>#N/A</v>
      </c>
      <c r="J1005" s="13" t="e">
        <f>IF(ISNUMBER(VLOOKUP(Fulltable[[#This Row],[Distance]], Predict[[#All],[Distance (km)]:[Time on current form]], 3, FALSE)), VLOOKUP(Fulltable[[#This Row],[Distance]], Predict[[#All],[Distance (km)]:[Time on current form]], 3, FALSE), NA())</f>
        <v>#N/A</v>
      </c>
    </row>
    <row r="1006" spans="1:10" x14ac:dyDescent="0.25">
      <c r="A1006" s="1">
        <v>10.039999999999999</v>
      </c>
      <c r="B1006" s="2">
        <f>Fulltable[[#This Row],[Distance]]^2</f>
        <v>100.80159999999998</v>
      </c>
      <c r="C1006">
        <f>Fulltable[[#This Row],[Distance]]^3</f>
        <v>1012.0480639999997</v>
      </c>
      <c r="D1006">
        <f>Fulltable[[#This Row],[Distance]]^4</f>
        <v>10160.962562559997</v>
      </c>
      <c r="E1006">
        <f>Fulltable[[#This Row],[Distance]]^5</f>
        <v>102016.06412810236</v>
      </c>
      <c r="F1006" s="13" t="e">
        <f>IF(ISNUMBER(VLOOKUP(Fulltable[[#This Row],[Distance]], PBmetric[[Distance (km)]:[PB (hh:mm:ss)]], 6, FALSE)), VLOOKUP(Fulltable[[#This Row],[Distance]], PBmetric[[Distance (km)]:[PB (hh:mm:ss)]], 6, FALSE), NA())</f>
        <v>#N/A</v>
      </c>
      <c r="G1006" s="13">
        <f ca="1">$Q$4+$P$4*Fulltable[[#This Row],[Distance]]+$O$4*Fulltable[[#This Row],[D^2]]+$N$4*Fulltable[[#This Row],[D^3]]</f>
        <v>3.0948833430185178E-2</v>
      </c>
      <c r="H1006" s="13">
        <f ca="1">Fulltable[[#This Row],[Forecast]]*(1+AVERAGE(cform[faster (-ve) /
slower (+ve)]))</f>
        <v>3.2042002585882461E-2</v>
      </c>
      <c r="I1006" s="13" t="e">
        <f>IF(ISNUMBER(VLOOKUP(Fulltable[[#This Row],[Distance]], Predict[[#All],[Distance (km)]:[Time on current form]], 2, FALSE)), VLOOKUP(Fulltable[[#This Row],[Distance]], Predict[[#All],[Distance (km)]:[Time on current form]], 2, FALSE), NA())</f>
        <v>#N/A</v>
      </c>
      <c r="J1006" s="13" t="e">
        <f>IF(ISNUMBER(VLOOKUP(Fulltable[[#This Row],[Distance]], Predict[[#All],[Distance (km)]:[Time on current form]], 3, FALSE)), VLOOKUP(Fulltable[[#This Row],[Distance]], Predict[[#All],[Distance (km)]:[Time on current form]], 3, FALSE), NA())</f>
        <v>#N/A</v>
      </c>
    </row>
    <row r="1007" spans="1:10" x14ac:dyDescent="0.25">
      <c r="A1007" s="1">
        <v>10.050000000000001</v>
      </c>
      <c r="B1007" s="2">
        <f>Fulltable[[#This Row],[Distance]]^2</f>
        <v>101.00250000000001</v>
      </c>
      <c r="C1007">
        <f>Fulltable[[#This Row],[Distance]]^3</f>
        <v>1015.0751250000002</v>
      </c>
      <c r="D1007">
        <f>Fulltable[[#This Row],[Distance]]^4</f>
        <v>10201.505006250003</v>
      </c>
      <c r="E1007">
        <f>Fulltable[[#This Row],[Distance]]^5</f>
        <v>102525.12531281254</v>
      </c>
      <c r="F1007" s="13" t="e">
        <f>IF(ISNUMBER(VLOOKUP(Fulltable[[#This Row],[Distance]], PBmetric[[Distance (km)]:[PB (hh:mm:ss)]], 6, FALSE)), VLOOKUP(Fulltable[[#This Row],[Distance]], PBmetric[[Distance (km)]:[PB (hh:mm:ss)]], 6, FALSE), NA())</f>
        <v>#N/A</v>
      </c>
      <c r="G1007" s="13">
        <f ca="1">$Q$4+$P$4*Fulltable[[#This Row],[Distance]]+$O$4*Fulltable[[#This Row],[D^2]]+$N$4*Fulltable[[#This Row],[D^3]]</f>
        <v>3.0981492674742893E-2</v>
      </c>
      <c r="H1007" s="13">
        <f ca="1">Fulltable[[#This Row],[Forecast]]*(1+AVERAGE(cform[faster (-ve) /
slower (+ve)]))</f>
        <v>3.2075815414431615E-2</v>
      </c>
      <c r="I1007" s="13" t="e">
        <f>IF(ISNUMBER(VLOOKUP(Fulltable[[#This Row],[Distance]], Predict[[#All],[Distance (km)]:[Time on current form]], 2, FALSE)), VLOOKUP(Fulltable[[#This Row],[Distance]], Predict[[#All],[Distance (km)]:[Time on current form]], 2, FALSE), NA())</f>
        <v>#N/A</v>
      </c>
      <c r="J1007" s="13" t="e">
        <f>IF(ISNUMBER(VLOOKUP(Fulltable[[#This Row],[Distance]], Predict[[#All],[Distance (km)]:[Time on current form]], 3, FALSE)), VLOOKUP(Fulltable[[#This Row],[Distance]], Predict[[#All],[Distance (km)]:[Time on current form]], 3, FALSE), NA())</f>
        <v>#N/A</v>
      </c>
    </row>
    <row r="1008" spans="1:10" x14ac:dyDescent="0.25">
      <c r="A1008" s="1">
        <v>10.06</v>
      </c>
      <c r="B1008" s="2">
        <f>Fulltable[[#This Row],[Distance]]^2</f>
        <v>101.20360000000001</v>
      </c>
      <c r="C1008">
        <f>Fulltable[[#This Row],[Distance]]^3</f>
        <v>1018.1082160000001</v>
      </c>
      <c r="D1008">
        <f>Fulltable[[#This Row],[Distance]]^4</f>
        <v>10242.168652960001</v>
      </c>
      <c r="E1008">
        <f>Fulltable[[#This Row],[Distance]]^5</f>
        <v>103036.21664877761</v>
      </c>
      <c r="F1008" s="13" t="e">
        <f>IF(ISNUMBER(VLOOKUP(Fulltable[[#This Row],[Distance]], PBmetric[[Distance (km)]:[PB (hh:mm:ss)]], 6, FALSE)), VLOOKUP(Fulltable[[#This Row],[Distance]], PBmetric[[Distance (km)]:[PB (hh:mm:ss)]], 6, FALSE), NA())</f>
        <v>#N/A</v>
      </c>
      <c r="G1008" s="13">
        <f ca="1">$Q$4+$P$4*Fulltable[[#This Row],[Distance]]+$O$4*Fulltable[[#This Row],[D^2]]+$N$4*Fulltable[[#This Row],[D^3]]</f>
        <v>3.1014155556609288E-2</v>
      </c>
      <c r="H1008" s="13">
        <f ca="1">Fulltable[[#This Row],[Forecast]]*(1+AVERAGE(cform[faster (-ve) /
slower (+ve)]))</f>
        <v>3.210963200876582E-2</v>
      </c>
      <c r="I1008" s="13" t="e">
        <f>IF(ISNUMBER(VLOOKUP(Fulltable[[#This Row],[Distance]], Predict[[#All],[Distance (km)]:[Time on current form]], 2, FALSE)), VLOOKUP(Fulltable[[#This Row],[Distance]], Predict[[#All],[Distance (km)]:[Time on current form]], 2, FALSE), NA())</f>
        <v>#N/A</v>
      </c>
      <c r="J1008" s="13" t="e">
        <f>IF(ISNUMBER(VLOOKUP(Fulltable[[#This Row],[Distance]], Predict[[#All],[Distance (km)]:[Time on current form]], 3, FALSE)), VLOOKUP(Fulltable[[#This Row],[Distance]], Predict[[#All],[Distance (km)]:[Time on current form]], 3, FALSE), NA())</f>
        <v>#N/A</v>
      </c>
    </row>
    <row r="1009" spans="1:10" x14ac:dyDescent="0.25">
      <c r="A1009" s="1">
        <v>10.07</v>
      </c>
      <c r="B1009" s="2">
        <f>Fulltable[[#This Row],[Distance]]^2</f>
        <v>101.40490000000001</v>
      </c>
      <c r="C1009">
        <f>Fulltable[[#This Row],[Distance]]^3</f>
        <v>1021.1473430000002</v>
      </c>
      <c r="D1009">
        <f>Fulltable[[#This Row],[Distance]]^4</f>
        <v>10282.953744010003</v>
      </c>
      <c r="E1009">
        <f>Fulltable[[#This Row],[Distance]]^5</f>
        <v>103549.34420218073</v>
      </c>
      <c r="F1009" s="13" t="e">
        <f>IF(ISNUMBER(VLOOKUP(Fulltable[[#This Row],[Distance]], PBmetric[[Distance (km)]:[PB (hh:mm:ss)]], 6, FALSE)), VLOOKUP(Fulltable[[#This Row],[Distance]], PBmetric[[Distance (km)]:[PB (hh:mm:ss)]], 6, FALSE), NA())</f>
        <v>#N/A</v>
      </c>
      <c r="G1009" s="13">
        <f ca="1">$Q$4+$P$4*Fulltable[[#This Row],[Distance]]+$O$4*Fulltable[[#This Row],[D^2]]+$N$4*Fulltable[[#This Row],[D^3]]</f>
        <v>3.1046822075748968E-2</v>
      </c>
      <c r="H1009" s="13">
        <f ca="1">Fulltable[[#This Row],[Forecast]]*(1+AVERAGE(cform[faster (-ve) /
slower (+ve)]))</f>
        <v>3.214345236884842E-2</v>
      </c>
      <c r="I1009" s="13" t="e">
        <f>IF(ISNUMBER(VLOOKUP(Fulltable[[#This Row],[Distance]], Predict[[#All],[Distance (km)]:[Time on current form]], 2, FALSE)), VLOOKUP(Fulltable[[#This Row],[Distance]], Predict[[#All],[Distance (km)]:[Time on current form]], 2, FALSE), NA())</f>
        <v>#N/A</v>
      </c>
      <c r="J1009" s="13" t="e">
        <f>IF(ISNUMBER(VLOOKUP(Fulltable[[#This Row],[Distance]], Predict[[#All],[Distance (km)]:[Time on current form]], 3, FALSE)), VLOOKUP(Fulltable[[#This Row],[Distance]], Predict[[#All],[Distance (km)]:[Time on current form]], 3, FALSE), NA())</f>
        <v>#N/A</v>
      </c>
    </row>
    <row r="1010" spans="1:10" x14ac:dyDescent="0.25">
      <c r="A1010" s="1">
        <v>10.08</v>
      </c>
      <c r="B1010" s="2">
        <f>Fulltable[[#This Row],[Distance]]^2</f>
        <v>101.60640000000001</v>
      </c>
      <c r="C1010">
        <f>Fulltable[[#This Row],[Distance]]^3</f>
        <v>1024.1925120000001</v>
      </c>
      <c r="D1010">
        <f>Fulltable[[#This Row],[Distance]]^4</f>
        <v>10323.860520960001</v>
      </c>
      <c r="E1010">
        <f>Fulltable[[#This Row],[Distance]]^5</f>
        <v>104064.51405127681</v>
      </c>
      <c r="F1010" s="13" t="e">
        <f>IF(ISNUMBER(VLOOKUP(Fulltable[[#This Row],[Distance]], PBmetric[[Distance (km)]:[PB (hh:mm:ss)]], 6, FALSE)), VLOOKUP(Fulltable[[#This Row],[Distance]], PBmetric[[Distance (km)]:[PB (hh:mm:ss)]], 6, FALSE), NA())</f>
        <v>#N/A</v>
      </c>
      <c r="G1010" s="13">
        <f ca="1">$Q$4+$P$4*Fulltable[[#This Row],[Distance]]+$O$4*Fulltable[[#This Row],[D^2]]+$N$4*Fulltable[[#This Row],[D^3]]</f>
        <v>3.1079492232126527E-2</v>
      </c>
      <c r="H1010" s="13">
        <f ca="1">Fulltable[[#This Row],[Forecast]]*(1+AVERAGE(cform[faster (-ve) /
slower (+ve)]))</f>
        <v>3.2177276494642769E-2</v>
      </c>
      <c r="I1010" s="13" t="e">
        <f>IF(ISNUMBER(VLOOKUP(Fulltable[[#This Row],[Distance]], Predict[[#All],[Distance (km)]:[Time on current form]], 2, FALSE)), VLOOKUP(Fulltable[[#This Row],[Distance]], Predict[[#All],[Distance (km)]:[Time on current form]], 2, FALSE), NA())</f>
        <v>#N/A</v>
      </c>
      <c r="J1010" s="13" t="e">
        <f>IF(ISNUMBER(VLOOKUP(Fulltable[[#This Row],[Distance]], Predict[[#All],[Distance (km)]:[Time on current form]], 3, FALSE)), VLOOKUP(Fulltable[[#This Row],[Distance]], Predict[[#All],[Distance (km)]:[Time on current form]], 3, FALSE), NA())</f>
        <v>#N/A</v>
      </c>
    </row>
    <row r="1011" spans="1:10" x14ac:dyDescent="0.25">
      <c r="A1011" s="1">
        <v>10.09</v>
      </c>
      <c r="B1011" s="2">
        <f>Fulltable[[#This Row],[Distance]]^2</f>
        <v>101.8081</v>
      </c>
      <c r="C1011">
        <f>Fulltable[[#This Row],[Distance]]^3</f>
        <v>1027.243729</v>
      </c>
      <c r="D1011">
        <f>Fulltable[[#This Row],[Distance]]^4</f>
        <v>10364.889225609999</v>
      </c>
      <c r="E1011">
        <f>Fulltable[[#This Row],[Distance]]^5</f>
        <v>104581.73228640489</v>
      </c>
      <c r="F1011" s="13" t="e">
        <f>IF(ISNUMBER(VLOOKUP(Fulltable[[#This Row],[Distance]], PBmetric[[Distance (km)]:[PB (hh:mm:ss)]], 6, FALSE)), VLOOKUP(Fulltable[[#This Row],[Distance]], PBmetric[[Distance (km)]:[PB (hh:mm:ss)]], 6, FALSE), NA())</f>
        <v>#N/A</v>
      </c>
      <c r="G1011" s="13">
        <f ca="1">$Q$4+$P$4*Fulltable[[#This Row],[Distance]]+$O$4*Fulltable[[#This Row],[D^2]]+$N$4*Fulltable[[#This Row],[D^3]]</f>
        <v>3.1112166025706569E-2</v>
      </c>
      <c r="H1011" s="13">
        <f ca="1">Fulltable[[#This Row],[Forecast]]*(1+AVERAGE(cform[faster (-ve) /
slower (+ve)]))</f>
        <v>3.2211104386112216E-2</v>
      </c>
      <c r="I1011" s="13" t="e">
        <f>IF(ISNUMBER(VLOOKUP(Fulltable[[#This Row],[Distance]], Predict[[#All],[Distance (km)]:[Time on current form]], 2, FALSE)), VLOOKUP(Fulltable[[#This Row],[Distance]], Predict[[#All],[Distance (km)]:[Time on current form]], 2, FALSE), NA())</f>
        <v>#N/A</v>
      </c>
      <c r="J1011" s="13" t="e">
        <f>IF(ISNUMBER(VLOOKUP(Fulltable[[#This Row],[Distance]], Predict[[#All],[Distance (km)]:[Time on current form]], 3, FALSE)), VLOOKUP(Fulltable[[#This Row],[Distance]], Predict[[#All],[Distance (km)]:[Time on current form]], 3, FALSE), NA())</f>
        <v>#N/A</v>
      </c>
    </row>
    <row r="1012" spans="1:10" x14ac:dyDescent="0.25">
      <c r="A1012" s="1">
        <v>10.1</v>
      </c>
      <c r="B1012" s="2">
        <f>Fulltable[[#This Row],[Distance]]^2</f>
        <v>102.00999999999999</v>
      </c>
      <c r="C1012">
        <f>Fulltable[[#This Row],[Distance]]^3</f>
        <v>1030.3009999999999</v>
      </c>
      <c r="D1012">
        <f>Fulltable[[#This Row],[Distance]]^4</f>
        <v>10406.040099999998</v>
      </c>
      <c r="E1012">
        <f>Fulltable[[#This Row],[Distance]]^5</f>
        <v>105101.00500999998</v>
      </c>
      <c r="F1012" s="13" t="e">
        <f>IF(ISNUMBER(VLOOKUP(Fulltable[[#This Row],[Distance]], PBmetric[[Distance (km)]:[PB (hh:mm:ss)]], 6, FALSE)), VLOOKUP(Fulltable[[#This Row],[Distance]], PBmetric[[Distance (km)]:[PB (hh:mm:ss)]], 6, FALSE), NA())</f>
        <v>#N/A</v>
      </c>
      <c r="G1012" s="13">
        <f ca="1">$Q$4+$P$4*Fulltable[[#This Row],[Distance]]+$O$4*Fulltable[[#This Row],[D^2]]+$N$4*Fulltable[[#This Row],[D^3]]</f>
        <v>3.1144843456453689E-2</v>
      </c>
      <c r="H1012" s="13">
        <f ca="1">Fulltable[[#This Row],[Forecast]]*(1+AVERAGE(cform[faster (-ve) /
slower (+ve)]))</f>
        <v>3.224493604322011E-2</v>
      </c>
      <c r="I1012" s="13" t="e">
        <f>IF(ISNUMBER(VLOOKUP(Fulltable[[#This Row],[Distance]], Predict[[#All],[Distance (km)]:[Time on current form]], 2, FALSE)), VLOOKUP(Fulltable[[#This Row],[Distance]], Predict[[#All],[Distance (km)]:[Time on current form]], 2, FALSE), NA())</f>
        <v>#N/A</v>
      </c>
      <c r="J1012" s="13" t="e">
        <f>IF(ISNUMBER(VLOOKUP(Fulltable[[#This Row],[Distance]], Predict[[#All],[Distance (km)]:[Time on current form]], 3, FALSE)), VLOOKUP(Fulltable[[#This Row],[Distance]], Predict[[#All],[Distance (km)]:[Time on current form]], 3, FALSE), NA())</f>
        <v>#N/A</v>
      </c>
    </row>
    <row r="1013" spans="1:10" x14ac:dyDescent="0.25">
      <c r="A1013" s="1">
        <v>10.11</v>
      </c>
      <c r="B1013" s="2">
        <f>Fulltable[[#This Row],[Distance]]^2</f>
        <v>102.21209999999999</v>
      </c>
      <c r="C1013">
        <f>Fulltable[[#This Row],[Distance]]^3</f>
        <v>1033.3643309999998</v>
      </c>
      <c r="D1013">
        <f>Fulltable[[#This Row],[Distance]]^4</f>
        <v>10447.313386409998</v>
      </c>
      <c r="E1013">
        <f>Fulltable[[#This Row],[Distance]]^5</f>
        <v>105622.33833660507</v>
      </c>
      <c r="F1013" s="13" t="e">
        <f>IF(ISNUMBER(VLOOKUP(Fulltable[[#This Row],[Distance]], PBmetric[[Distance (km)]:[PB (hh:mm:ss)]], 6, FALSE)), VLOOKUP(Fulltable[[#This Row],[Distance]], PBmetric[[Distance (km)]:[PB (hh:mm:ss)]], 6, FALSE), NA())</f>
        <v>#N/A</v>
      </c>
      <c r="G1013" s="13">
        <f ca="1">$Q$4+$P$4*Fulltable[[#This Row],[Distance]]+$O$4*Fulltable[[#This Row],[D^2]]+$N$4*Fulltable[[#This Row],[D^3]]</f>
        <v>3.1177524524332482E-2</v>
      </c>
      <c r="H1013" s="13">
        <f ca="1">Fulltable[[#This Row],[Forecast]]*(1+AVERAGE(cform[faster (-ve) /
slower (+ve)]))</f>
        <v>3.2278771465929786E-2</v>
      </c>
      <c r="I1013" s="13" t="e">
        <f>IF(ISNUMBER(VLOOKUP(Fulltable[[#This Row],[Distance]], Predict[[#All],[Distance (km)]:[Time on current form]], 2, FALSE)), VLOOKUP(Fulltable[[#This Row],[Distance]], Predict[[#All],[Distance (km)]:[Time on current form]], 2, FALSE), NA())</f>
        <v>#N/A</v>
      </c>
      <c r="J1013" s="13" t="e">
        <f>IF(ISNUMBER(VLOOKUP(Fulltable[[#This Row],[Distance]], Predict[[#All],[Distance (km)]:[Time on current form]], 3, FALSE)), VLOOKUP(Fulltable[[#This Row],[Distance]], Predict[[#All],[Distance (km)]:[Time on current form]], 3, FALSE), NA())</f>
        <v>#N/A</v>
      </c>
    </row>
    <row r="1014" spans="1:10" x14ac:dyDescent="0.25">
      <c r="A1014" s="1">
        <v>10.119999999999999</v>
      </c>
      <c r="B1014" s="2">
        <f>Fulltable[[#This Row],[Distance]]^2</f>
        <v>102.41439999999999</v>
      </c>
      <c r="C1014">
        <f>Fulltable[[#This Row],[Distance]]^3</f>
        <v>1036.4337279999997</v>
      </c>
      <c r="D1014">
        <f>Fulltable[[#This Row],[Distance]]^4</f>
        <v>10488.709327359997</v>
      </c>
      <c r="E1014">
        <f>Fulltable[[#This Row],[Distance]]^5</f>
        <v>106145.73839288316</v>
      </c>
      <c r="F1014" s="13" t="e">
        <f>IF(ISNUMBER(VLOOKUP(Fulltable[[#This Row],[Distance]], PBmetric[[Distance (km)]:[PB (hh:mm:ss)]], 6, FALSE)), VLOOKUP(Fulltable[[#This Row],[Distance]], PBmetric[[Distance (km)]:[PB (hh:mm:ss)]], 6, FALSE), NA())</f>
        <v>#N/A</v>
      </c>
      <c r="G1014" s="13">
        <f ca="1">$Q$4+$P$4*Fulltable[[#This Row],[Distance]]+$O$4*Fulltable[[#This Row],[D^2]]+$N$4*Fulltable[[#This Row],[D^3]]</f>
        <v>3.1210209229307541E-2</v>
      </c>
      <c r="H1014" s="13">
        <f ca="1">Fulltable[[#This Row],[Forecast]]*(1+AVERAGE(cform[faster (-ve) /
slower (+ve)]))</f>
        <v>3.2312610654204592E-2</v>
      </c>
      <c r="I1014" s="13" t="e">
        <f>IF(ISNUMBER(VLOOKUP(Fulltable[[#This Row],[Distance]], Predict[[#All],[Distance (km)]:[Time on current form]], 2, FALSE)), VLOOKUP(Fulltable[[#This Row],[Distance]], Predict[[#All],[Distance (km)]:[Time on current form]], 2, FALSE), NA())</f>
        <v>#N/A</v>
      </c>
      <c r="J1014" s="13" t="e">
        <f>IF(ISNUMBER(VLOOKUP(Fulltable[[#This Row],[Distance]], Predict[[#All],[Distance (km)]:[Time on current form]], 3, FALSE)), VLOOKUP(Fulltable[[#This Row],[Distance]], Predict[[#All],[Distance (km)]:[Time on current form]], 3, FALSE), NA())</f>
        <v>#N/A</v>
      </c>
    </row>
    <row r="1015" spans="1:10" x14ac:dyDescent="0.25">
      <c r="A1015" s="1">
        <v>10.130000000000001</v>
      </c>
      <c r="B1015" s="2">
        <f>Fulltable[[#This Row],[Distance]]^2</f>
        <v>102.61690000000002</v>
      </c>
      <c r="C1015">
        <f>Fulltable[[#This Row],[Distance]]^3</f>
        <v>1039.5091970000003</v>
      </c>
      <c r="D1015">
        <f>Fulltable[[#This Row],[Distance]]^4</f>
        <v>10530.228165610004</v>
      </c>
      <c r="E1015">
        <f>Fulltable[[#This Row],[Distance]]^5</f>
        <v>106671.21131762935</v>
      </c>
      <c r="F1015" s="13" t="e">
        <f>IF(ISNUMBER(VLOOKUP(Fulltable[[#This Row],[Distance]], PBmetric[[Distance (km)]:[PB (hh:mm:ss)]], 6, FALSE)), VLOOKUP(Fulltable[[#This Row],[Distance]], PBmetric[[Distance (km)]:[PB (hh:mm:ss)]], 6, FALSE), NA())</f>
        <v>#N/A</v>
      </c>
      <c r="G1015" s="13">
        <f ca="1">$Q$4+$P$4*Fulltable[[#This Row],[Distance]]+$O$4*Fulltable[[#This Row],[D^2]]+$N$4*Fulltable[[#This Row],[D^3]]</f>
        <v>3.1242897571343475E-2</v>
      </c>
      <c r="H1015" s="13">
        <f ca="1">Fulltable[[#This Row],[Forecast]]*(1+AVERAGE(cform[faster (-ve) /
slower (+ve)]))</f>
        <v>3.2346453608007884E-2</v>
      </c>
      <c r="I1015" s="13" t="e">
        <f>IF(ISNUMBER(VLOOKUP(Fulltable[[#This Row],[Distance]], Predict[[#All],[Distance (km)]:[Time on current form]], 2, FALSE)), VLOOKUP(Fulltable[[#This Row],[Distance]], Predict[[#All],[Distance (km)]:[Time on current form]], 2, FALSE), NA())</f>
        <v>#N/A</v>
      </c>
      <c r="J1015" s="13" t="e">
        <f>IF(ISNUMBER(VLOOKUP(Fulltable[[#This Row],[Distance]], Predict[[#All],[Distance (km)]:[Time on current form]], 3, FALSE)), VLOOKUP(Fulltable[[#This Row],[Distance]], Predict[[#All],[Distance (km)]:[Time on current form]], 3, FALSE), NA())</f>
        <v>#N/A</v>
      </c>
    </row>
    <row r="1016" spans="1:10" x14ac:dyDescent="0.25">
      <c r="A1016" s="1">
        <v>10.14</v>
      </c>
      <c r="B1016" s="2">
        <f>Fulltable[[#This Row],[Distance]]^2</f>
        <v>102.81960000000001</v>
      </c>
      <c r="C1016">
        <f>Fulltable[[#This Row],[Distance]]^3</f>
        <v>1042.5907440000001</v>
      </c>
      <c r="D1016">
        <f>Fulltable[[#This Row],[Distance]]^4</f>
        <v>10571.870144160002</v>
      </c>
      <c r="E1016">
        <f>Fulltable[[#This Row],[Distance]]^5</f>
        <v>107198.76326178243</v>
      </c>
      <c r="F1016" s="13" t="e">
        <f>IF(ISNUMBER(VLOOKUP(Fulltable[[#This Row],[Distance]], PBmetric[[Distance (km)]:[PB (hh:mm:ss)]], 6, FALSE)), VLOOKUP(Fulltable[[#This Row],[Distance]], PBmetric[[Distance (km)]:[PB (hh:mm:ss)]], 6, FALSE), NA())</f>
        <v>#N/A</v>
      </c>
      <c r="G1016" s="13">
        <f ca="1">$Q$4+$P$4*Fulltable[[#This Row],[Distance]]+$O$4*Fulltable[[#This Row],[D^2]]+$N$4*Fulltable[[#This Row],[D^3]]</f>
        <v>3.1275589550404867E-2</v>
      </c>
      <c r="H1016" s="13">
        <f ca="1">Fulltable[[#This Row],[Forecast]]*(1+AVERAGE(cform[faster (-ve) /
slower (+ve)]))</f>
        <v>3.2380300327302998E-2</v>
      </c>
      <c r="I1016" s="13" t="e">
        <f>IF(ISNUMBER(VLOOKUP(Fulltable[[#This Row],[Distance]], Predict[[#All],[Distance (km)]:[Time on current form]], 2, FALSE)), VLOOKUP(Fulltable[[#This Row],[Distance]], Predict[[#All],[Distance (km)]:[Time on current form]], 2, FALSE), NA())</f>
        <v>#N/A</v>
      </c>
      <c r="J1016" s="13" t="e">
        <f>IF(ISNUMBER(VLOOKUP(Fulltable[[#This Row],[Distance]], Predict[[#All],[Distance (km)]:[Time on current form]], 3, FALSE)), VLOOKUP(Fulltable[[#This Row],[Distance]], Predict[[#All],[Distance (km)]:[Time on current form]], 3, FALSE), NA())</f>
        <v>#N/A</v>
      </c>
    </row>
    <row r="1017" spans="1:10" x14ac:dyDescent="0.25">
      <c r="A1017" s="1">
        <v>10.15</v>
      </c>
      <c r="B1017" s="2">
        <f>Fulltable[[#This Row],[Distance]]^2</f>
        <v>103.02250000000001</v>
      </c>
      <c r="C1017">
        <f>Fulltable[[#This Row],[Distance]]^3</f>
        <v>1045.6783750000002</v>
      </c>
      <c r="D1017">
        <f>Fulltable[[#This Row],[Distance]]^4</f>
        <v>10613.635506250002</v>
      </c>
      <c r="E1017">
        <f>Fulltable[[#This Row],[Distance]]^5</f>
        <v>107728.40038843753</v>
      </c>
      <c r="F1017" s="13" t="e">
        <f>IF(ISNUMBER(VLOOKUP(Fulltable[[#This Row],[Distance]], PBmetric[[Distance (km)]:[PB (hh:mm:ss)]], 6, FALSE)), VLOOKUP(Fulltable[[#This Row],[Distance]], PBmetric[[Distance (km)]:[PB (hh:mm:ss)]], 6, FALSE), NA())</f>
        <v>#N/A</v>
      </c>
      <c r="G1017" s="13">
        <f ca="1">$Q$4+$P$4*Fulltable[[#This Row],[Distance]]+$O$4*Fulltable[[#This Row],[D^2]]+$N$4*Fulltable[[#This Row],[D^3]]</f>
        <v>3.1308285166456312E-2</v>
      </c>
      <c r="H1017" s="13">
        <f ca="1">Fulltable[[#This Row],[Forecast]]*(1+AVERAGE(cform[faster (-ve) /
slower (+ve)]))</f>
        <v>3.2414150812053281E-2</v>
      </c>
      <c r="I1017" s="13" t="e">
        <f>IF(ISNUMBER(VLOOKUP(Fulltable[[#This Row],[Distance]], Predict[[#All],[Distance (km)]:[Time on current form]], 2, FALSE)), VLOOKUP(Fulltable[[#This Row],[Distance]], Predict[[#All],[Distance (km)]:[Time on current form]], 2, FALSE), NA())</f>
        <v>#N/A</v>
      </c>
      <c r="J1017" s="13" t="e">
        <f>IF(ISNUMBER(VLOOKUP(Fulltable[[#This Row],[Distance]], Predict[[#All],[Distance (km)]:[Time on current form]], 3, FALSE)), VLOOKUP(Fulltable[[#This Row],[Distance]], Predict[[#All],[Distance (km)]:[Time on current form]], 3, FALSE), NA())</f>
        <v>#N/A</v>
      </c>
    </row>
    <row r="1018" spans="1:10" x14ac:dyDescent="0.25">
      <c r="A1018" s="1">
        <v>10.16</v>
      </c>
      <c r="B1018" s="2">
        <f>Fulltable[[#This Row],[Distance]]^2</f>
        <v>103.2256</v>
      </c>
      <c r="C1018">
        <f>Fulltable[[#This Row],[Distance]]^3</f>
        <v>1048.7720959999999</v>
      </c>
      <c r="D1018">
        <f>Fulltable[[#This Row],[Distance]]^4</f>
        <v>10655.524495359999</v>
      </c>
      <c r="E1018">
        <f>Fulltable[[#This Row],[Distance]]^5</f>
        <v>108260.12887285759</v>
      </c>
      <c r="F1018" s="13" t="e">
        <f>IF(ISNUMBER(VLOOKUP(Fulltable[[#This Row],[Distance]], PBmetric[[Distance (km)]:[PB (hh:mm:ss)]], 6, FALSE)), VLOOKUP(Fulltable[[#This Row],[Distance]], PBmetric[[Distance (km)]:[PB (hh:mm:ss)]], 6, FALSE), NA())</f>
        <v>#N/A</v>
      </c>
      <c r="G1018" s="13">
        <f ca="1">$Q$4+$P$4*Fulltable[[#This Row],[Distance]]+$O$4*Fulltable[[#This Row],[D^2]]+$N$4*Fulltable[[#This Row],[D^3]]</f>
        <v>3.1340984419462418E-2</v>
      </c>
      <c r="H1018" s="13">
        <f ca="1">Fulltable[[#This Row],[Forecast]]*(1+AVERAGE(cform[faster (-ve) /
slower (+ve)]))</f>
        <v>3.2448005062222084E-2</v>
      </c>
      <c r="I1018" s="13" t="e">
        <f>IF(ISNUMBER(VLOOKUP(Fulltable[[#This Row],[Distance]], Predict[[#All],[Distance (km)]:[Time on current form]], 2, FALSE)), VLOOKUP(Fulltable[[#This Row],[Distance]], Predict[[#All],[Distance (km)]:[Time on current form]], 2, FALSE), NA())</f>
        <v>#N/A</v>
      </c>
      <c r="J1018" s="13" t="e">
        <f>IF(ISNUMBER(VLOOKUP(Fulltable[[#This Row],[Distance]], Predict[[#All],[Distance (km)]:[Time on current form]], 3, FALSE)), VLOOKUP(Fulltable[[#This Row],[Distance]], Predict[[#All],[Distance (km)]:[Time on current form]], 3, FALSE), NA())</f>
        <v>#N/A</v>
      </c>
    </row>
    <row r="1019" spans="1:10" x14ac:dyDescent="0.25">
      <c r="A1019" s="1">
        <v>10.17</v>
      </c>
      <c r="B1019" s="2">
        <f>Fulltable[[#This Row],[Distance]]^2</f>
        <v>103.4289</v>
      </c>
      <c r="C1019">
        <f>Fulltable[[#This Row],[Distance]]^3</f>
        <v>1051.8719129999999</v>
      </c>
      <c r="D1019">
        <f>Fulltable[[#This Row],[Distance]]^4</f>
        <v>10697.537355209999</v>
      </c>
      <c r="E1019">
        <f>Fulltable[[#This Row],[Distance]]^5</f>
        <v>108793.9549024857</v>
      </c>
      <c r="F1019" s="13" t="e">
        <f>IF(ISNUMBER(VLOOKUP(Fulltable[[#This Row],[Distance]], PBmetric[[Distance (km)]:[PB (hh:mm:ss)]], 6, FALSE)), VLOOKUP(Fulltable[[#This Row],[Distance]], PBmetric[[Distance (km)]:[PB (hh:mm:ss)]], 6, FALSE), NA())</f>
        <v>#N/A</v>
      </c>
      <c r="G1019" s="13">
        <f ca="1">$Q$4+$P$4*Fulltable[[#This Row],[Distance]]+$O$4*Fulltable[[#This Row],[D^2]]+$N$4*Fulltable[[#This Row],[D^3]]</f>
        <v>3.1373687309387777E-2</v>
      </c>
      <c r="H1019" s="13">
        <f ca="1">Fulltable[[#This Row],[Forecast]]*(1+AVERAGE(cform[faster (-ve) /
slower (+ve)]))</f>
        <v>3.2481863077772746E-2</v>
      </c>
      <c r="I1019" s="13" t="e">
        <f>IF(ISNUMBER(VLOOKUP(Fulltable[[#This Row],[Distance]], Predict[[#All],[Distance (km)]:[Time on current form]], 2, FALSE)), VLOOKUP(Fulltable[[#This Row],[Distance]], Predict[[#All],[Distance (km)]:[Time on current form]], 2, FALSE), NA())</f>
        <v>#N/A</v>
      </c>
      <c r="J1019" s="13" t="e">
        <f>IF(ISNUMBER(VLOOKUP(Fulltable[[#This Row],[Distance]], Predict[[#All],[Distance (km)]:[Time on current form]], 3, FALSE)), VLOOKUP(Fulltable[[#This Row],[Distance]], Predict[[#All],[Distance (km)]:[Time on current form]], 3, FALSE), NA())</f>
        <v>#N/A</v>
      </c>
    </row>
    <row r="1020" spans="1:10" x14ac:dyDescent="0.25">
      <c r="A1020" s="1">
        <v>10.18</v>
      </c>
      <c r="B1020" s="2">
        <f>Fulltable[[#This Row],[Distance]]^2</f>
        <v>103.63239999999999</v>
      </c>
      <c r="C1020">
        <f>Fulltable[[#This Row],[Distance]]^3</f>
        <v>1054.9778319999998</v>
      </c>
      <c r="D1020">
        <f>Fulltable[[#This Row],[Distance]]^4</f>
        <v>10739.674329759999</v>
      </c>
      <c r="E1020">
        <f>Fulltable[[#This Row],[Distance]]^5</f>
        <v>109329.88467695679</v>
      </c>
      <c r="F1020" s="13" t="e">
        <f>IF(ISNUMBER(VLOOKUP(Fulltable[[#This Row],[Distance]], PBmetric[[Distance (km)]:[PB (hh:mm:ss)]], 6, FALSE)), VLOOKUP(Fulltable[[#This Row],[Distance]], PBmetric[[Distance (km)]:[PB (hh:mm:ss)]], 6, FALSE), NA())</f>
        <v>#N/A</v>
      </c>
      <c r="G1020" s="13">
        <f ca="1">$Q$4+$P$4*Fulltable[[#This Row],[Distance]]+$O$4*Fulltable[[#This Row],[D^2]]+$N$4*Fulltable[[#This Row],[D^3]]</f>
        <v>3.1406393836196977E-2</v>
      </c>
      <c r="H1020" s="13">
        <f ca="1">Fulltable[[#This Row],[Forecast]]*(1+AVERAGE(cform[faster (-ve) /
slower (+ve)]))</f>
        <v>3.2515724858668618E-2</v>
      </c>
      <c r="I1020" s="13" t="e">
        <f>IF(ISNUMBER(VLOOKUP(Fulltable[[#This Row],[Distance]], Predict[[#All],[Distance (km)]:[Time on current form]], 2, FALSE)), VLOOKUP(Fulltable[[#This Row],[Distance]], Predict[[#All],[Distance (km)]:[Time on current form]], 2, FALSE), NA())</f>
        <v>#N/A</v>
      </c>
      <c r="J1020" s="13" t="e">
        <f>IF(ISNUMBER(VLOOKUP(Fulltable[[#This Row],[Distance]], Predict[[#All],[Distance (km)]:[Time on current form]], 3, FALSE)), VLOOKUP(Fulltable[[#This Row],[Distance]], Predict[[#All],[Distance (km)]:[Time on current form]], 3, FALSE), NA())</f>
        <v>#N/A</v>
      </c>
    </row>
    <row r="1021" spans="1:10" x14ac:dyDescent="0.25">
      <c r="A1021" s="1">
        <v>10.19</v>
      </c>
      <c r="B1021" s="2">
        <f>Fulltable[[#This Row],[Distance]]^2</f>
        <v>103.83609999999999</v>
      </c>
      <c r="C1021">
        <f>Fulltable[[#This Row],[Distance]]^3</f>
        <v>1058.0898589999999</v>
      </c>
      <c r="D1021">
        <f>Fulltable[[#This Row],[Distance]]^4</f>
        <v>10781.935663209997</v>
      </c>
      <c r="E1021">
        <f>Fulltable[[#This Row],[Distance]]^5</f>
        <v>109867.92440810986</v>
      </c>
      <c r="F1021" s="13" t="e">
        <f>IF(ISNUMBER(VLOOKUP(Fulltable[[#This Row],[Distance]], PBmetric[[Distance (km)]:[PB (hh:mm:ss)]], 6, FALSE)), VLOOKUP(Fulltable[[#This Row],[Distance]], PBmetric[[Distance (km)]:[PB (hh:mm:ss)]], 6, FALSE), NA())</f>
        <v>#N/A</v>
      </c>
      <c r="G1021" s="13">
        <f ca="1">$Q$4+$P$4*Fulltable[[#This Row],[Distance]]+$O$4*Fulltable[[#This Row],[D^2]]+$N$4*Fulltable[[#This Row],[D^3]]</f>
        <v>3.1439103999854633E-2</v>
      </c>
      <c r="H1021" s="13">
        <f ca="1">Fulltable[[#This Row],[Forecast]]*(1+AVERAGE(cform[faster (-ve) /
slower (+ve)]))</f>
        <v>3.2549590404873048E-2</v>
      </c>
      <c r="I1021" s="13" t="e">
        <f>IF(ISNUMBER(VLOOKUP(Fulltable[[#This Row],[Distance]], Predict[[#All],[Distance (km)]:[Time on current form]], 2, FALSE)), VLOOKUP(Fulltable[[#This Row],[Distance]], Predict[[#All],[Distance (km)]:[Time on current form]], 2, FALSE), NA())</f>
        <v>#N/A</v>
      </c>
      <c r="J1021" s="13" t="e">
        <f>IF(ISNUMBER(VLOOKUP(Fulltable[[#This Row],[Distance]], Predict[[#All],[Distance (km)]:[Time on current form]], 3, FALSE)), VLOOKUP(Fulltable[[#This Row],[Distance]], Predict[[#All],[Distance (km)]:[Time on current form]], 3, FALSE), NA())</f>
        <v>#N/A</v>
      </c>
    </row>
    <row r="1022" spans="1:10" x14ac:dyDescent="0.25">
      <c r="A1022" s="1">
        <v>10.199999999999999</v>
      </c>
      <c r="B1022" s="2">
        <f>Fulltable[[#This Row],[Distance]]^2</f>
        <v>104.03999999999999</v>
      </c>
      <c r="C1022">
        <f>Fulltable[[#This Row],[Distance]]^3</f>
        <v>1061.2079999999999</v>
      </c>
      <c r="D1022">
        <f>Fulltable[[#This Row],[Distance]]^4</f>
        <v>10824.321599999997</v>
      </c>
      <c r="E1022">
        <f>Fulltable[[#This Row],[Distance]]^5</f>
        <v>110408.08031999996</v>
      </c>
      <c r="F1022" s="13" t="e">
        <f>IF(ISNUMBER(VLOOKUP(Fulltable[[#This Row],[Distance]], PBmetric[[Distance (km)]:[PB (hh:mm:ss)]], 6, FALSE)), VLOOKUP(Fulltable[[#This Row],[Distance]], PBmetric[[Distance (km)]:[PB (hh:mm:ss)]], 6, FALSE), NA())</f>
        <v>#N/A</v>
      </c>
      <c r="G1022" s="13">
        <f ca="1">$Q$4+$P$4*Fulltable[[#This Row],[Distance]]+$O$4*Fulltable[[#This Row],[D^2]]+$N$4*Fulltable[[#This Row],[D^3]]</f>
        <v>3.1471817800325326E-2</v>
      </c>
      <c r="H1022" s="13">
        <f ca="1">Fulltable[[#This Row],[Forecast]]*(1+AVERAGE(cform[faster (-ve) /
slower (+ve)]))</f>
        <v>3.2583459716349378E-2</v>
      </c>
      <c r="I1022" s="13" t="e">
        <f>IF(ISNUMBER(VLOOKUP(Fulltable[[#This Row],[Distance]], Predict[[#All],[Distance (km)]:[Time on current form]], 2, FALSE)), VLOOKUP(Fulltable[[#This Row],[Distance]], Predict[[#All],[Distance (km)]:[Time on current form]], 2, FALSE), NA())</f>
        <v>#N/A</v>
      </c>
      <c r="J1022" s="13" t="e">
        <f>IF(ISNUMBER(VLOOKUP(Fulltable[[#This Row],[Distance]], Predict[[#All],[Distance (km)]:[Time on current form]], 3, FALSE)), VLOOKUP(Fulltable[[#This Row],[Distance]], Predict[[#All],[Distance (km)]:[Time on current form]], 3, FALSE), NA())</f>
        <v>#N/A</v>
      </c>
    </row>
    <row r="1023" spans="1:10" x14ac:dyDescent="0.25">
      <c r="A1023" s="1">
        <v>10.210000000000001</v>
      </c>
      <c r="B1023" s="2">
        <f>Fulltable[[#This Row],[Distance]]^2</f>
        <v>104.24410000000002</v>
      </c>
      <c r="C1023">
        <f>Fulltable[[#This Row],[Distance]]^3</f>
        <v>1064.3322610000002</v>
      </c>
      <c r="D1023">
        <f>Fulltable[[#This Row],[Distance]]^4</f>
        <v>10866.832384810004</v>
      </c>
      <c r="E1023">
        <f>Fulltable[[#This Row],[Distance]]^5</f>
        <v>110950.35864891016</v>
      </c>
      <c r="F1023" s="13" t="e">
        <f>IF(ISNUMBER(VLOOKUP(Fulltable[[#This Row],[Distance]], PBmetric[[Distance (km)]:[PB (hh:mm:ss)]], 6, FALSE)), VLOOKUP(Fulltable[[#This Row],[Distance]], PBmetric[[Distance (km)]:[PB (hh:mm:ss)]], 6, FALSE), NA())</f>
        <v>#N/A</v>
      </c>
      <c r="G1023" s="13">
        <f ca="1">$Q$4+$P$4*Fulltable[[#This Row],[Distance]]+$O$4*Fulltable[[#This Row],[D^2]]+$N$4*Fulltable[[#This Row],[D^3]]</f>
        <v>3.1504535237573669E-2</v>
      </c>
      <c r="H1023" s="13">
        <f ca="1">Fulltable[[#This Row],[Forecast]]*(1+AVERAGE(cform[faster (-ve) /
slower (+ve)]))</f>
        <v>3.261733279306097E-2</v>
      </c>
      <c r="I1023" s="13" t="e">
        <f>IF(ISNUMBER(VLOOKUP(Fulltable[[#This Row],[Distance]], Predict[[#All],[Distance (km)]:[Time on current form]], 2, FALSE)), VLOOKUP(Fulltable[[#This Row],[Distance]], Predict[[#All],[Distance (km)]:[Time on current form]], 2, FALSE), NA())</f>
        <v>#N/A</v>
      </c>
      <c r="J1023" s="13" t="e">
        <f>IF(ISNUMBER(VLOOKUP(Fulltable[[#This Row],[Distance]], Predict[[#All],[Distance (km)]:[Time on current form]], 3, FALSE)), VLOOKUP(Fulltable[[#This Row],[Distance]], Predict[[#All],[Distance (km)]:[Time on current form]], 3, FALSE), NA())</f>
        <v>#N/A</v>
      </c>
    </row>
    <row r="1024" spans="1:10" x14ac:dyDescent="0.25">
      <c r="A1024" s="1">
        <v>10.220000000000001</v>
      </c>
      <c r="B1024" s="2">
        <f>Fulltable[[#This Row],[Distance]]^2</f>
        <v>104.44840000000001</v>
      </c>
      <c r="C1024">
        <f>Fulltable[[#This Row],[Distance]]^3</f>
        <v>1067.4626480000002</v>
      </c>
      <c r="D1024">
        <f>Fulltable[[#This Row],[Distance]]^4</f>
        <v>10909.468262560002</v>
      </c>
      <c r="E1024">
        <f>Fulltable[[#This Row],[Distance]]^5</f>
        <v>111494.76564336322</v>
      </c>
      <c r="F1024" s="13" t="e">
        <f>IF(ISNUMBER(VLOOKUP(Fulltable[[#This Row],[Distance]], PBmetric[[Distance (km)]:[PB (hh:mm:ss)]], 6, FALSE)), VLOOKUP(Fulltable[[#This Row],[Distance]], PBmetric[[Distance (km)]:[PB (hh:mm:ss)]], 6, FALSE), NA())</f>
        <v>#N/A</v>
      </c>
      <c r="G1024" s="13">
        <f ca="1">$Q$4+$P$4*Fulltable[[#This Row],[Distance]]+$O$4*Fulltable[[#This Row],[D^2]]+$N$4*Fulltable[[#This Row],[D^3]]</f>
        <v>3.1537256311564239E-2</v>
      </c>
      <c r="H1024" s="13">
        <f ca="1">Fulltable[[#This Row],[Forecast]]*(1+AVERAGE(cform[faster (-ve) /
slower (+ve)]))</f>
        <v>3.2651209634971139E-2</v>
      </c>
      <c r="I1024" s="13" t="e">
        <f>IF(ISNUMBER(VLOOKUP(Fulltable[[#This Row],[Distance]], Predict[[#All],[Distance (km)]:[Time on current form]], 2, FALSE)), VLOOKUP(Fulltable[[#This Row],[Distance]], Predict[[#All],[Distance (km)]:[Time on current form]], 2, FALSE), NA())</f>
        <v>#N/A</v>
      </c>
      <c r="J1024" s="13" t="e">
        <f>IF(ISNUMBER(VLOOKUP(Fulltable[[#This Row],[Distance]], Predict[[#All],[Distance (km)]:[Time on current form]], 3, FALSE)), VLOOKUP(Fulltable[[#This Row],[Distance]], Predict[[#All],[Distance (km)]:[Time on current form]], 3, FALSE), NA())</f>
        <v>#N/A</v>
      </c>
    </row>
    <row r="1025" spans="1:10" x14ac:dyDescent="0.25">
      <c r="A1025" s="1">
        <v>10.23</v>
      </c>
      <c r="B1025" s="2">
        <f>Fulltable[[#This Row],[Distance]]^2</f>
        <v>104.6529</v>
      </c>
      <c r="C1025">
        <f>Fulltable[[#This Row],[Distance]]^3</f>
        <v>1070.5991670000001</v>
      </c>
      <c r="D1025">
        <f>Fulltable[[#This Row],[Distance]]^4</f>
        <v>10952.229478410001</v>
      </c>
      <c r="E1025">
        <f>Fulltable[[#This Row],[Distance]]^5</f>
        <v>112041.30756413432</v>
      </c>
      <c r="F1025" s="13" t="e">
        <f>IF(ISNUMBER(VLOOKUP(Fulltable[[#This Row],[Distance]], PBmetric[[Distance (km)]:[PB (hh:mm:ss)]], 6, FALSE)), VLOOKUP(Fulltable[[#This Row],[Distance]], PBmetric[[Distance (km)]:[PB (hh:mm:ss)]], 6, FALSE), NA())</f>
        <v>#N/A</v>
      </c>
      <c r="G1025" s="13">
        <f ca="1">$Q$4+$P$4*Fulltable[[#This Row],[Distance]]+$O$4*Fulltable[[#This Row],[D^2]]+$N$4*Fulltable[[#This Row],[D^3]]</f>
        <v>3.1569981022261641E-2</v>
      </c>
      <c r="H1025" s="13">
        <f ca="1">Fulltable[[#This Row],[Forecast]]*(1+AVERAGE(cform[faster (-ve) /
slower (+ve)]))</f>
        <v>3.2685090242043253E-2</v>
      </c>
      <c r="I1025" s="13" t="e">
        <f>IF(ISNUMBER(VLOOKUP(Fulltable[[#This Row],[Distance]], Predict[[#All],[Distance (km)]:[Time on current form]], 2, FALSE)), VLOOKUP(Fulltable[[#This Row],[Distance]], Predict[[#All],[Distance (km)]:[Time on current form]], 2, FALSE), NA())</f>
        <v>#N/A</v>
      </c>
      <c r="J1025" s="13" t="e">
        <f>IF(ISNUMBER(VLOOKUP(Fulltable[[#This Row],[Distance]], Predict[[#All],[Distance (km)]:[Time on current form]], 3, FALSE)), VLOOKUP(Fulltable[[#This Row],[Distance]], Predict[[#All],[Distance (km)]:[Time on current form]], 3, FALSE), NA())</f>
        <v>#N/A</v>
      </c>
    </row>
    <row r="1026" spans="1:10" x14ac:dyDescent="0.25">
      <c r="A1026" s="1">
        <v>10.24</v>
      </c>
      <c r="B1026" s="2">
        <f>Fulltable[[#This Row],[Distance]]^2</f>
        <v>104.85760000000001</v>
      </c>
      <c r="C1026">
        <f>Fulltable[[#This Row],[Distance]]^3</f>
        <v>1073.7418240000002</v>
      </c>
      <c r="D1026">
        <f>Fulltable[[#This Row],[Distance]]^4</f>
        <v>10995.11627776</v>
      </c>
      <c r="E1026">
        <f>Fulltable[[#This Row],[Distance]]^5</f>
        <v>112589.9906842624</v>
      </c>
      <c r="F1026" s="13" t="e">
        <f>IF(ISNUMBER(VLOOKUP(Fulltable[[#This Row],[Distance]], PBmetric[[Distance (km)]:[PB (hh:mm:ss)]], 6, FALSE)), VLOOKUP(Fulltable[[#This Row],[Distance]], PBmetric[[Distance (km)]:[PB (hh:mm:ss)]], 6, FALSE), NA())</f>
        <v>#N/A</v>
      </c>
      <c r="G1026" s="13">
        <f ca="1">$Q$4+$P$4*Fulltable[[#This Row],[Distance]]+$O$4*Fulltable[[#This Row],[D^2]]+$N$4*Fulltable[[#This Row],[D^3]]</f>
        <v>3.1602709369630472E-2</v>
      </c>
      <c r="H1026" s="13">
        <f ca="1">Fulltable[[#This Row],[Forecast]]*(1+AVERAGE(cform[faster (-ve) /
slower (+ve)]))</f>
        <v>3.2718974614240656E-2</v>
      </c>
      <c r="I1026" s="13" t="e">
        <f>IF(ISNUMBER(VLOOKUP(Fulltable[[#This Row],[Distance]], Predict[[#All],[Distance (km)]:[Time on current form]], 2, FALSE)), VLOOKUP(Fulltable[[#This Row],[Distance]], Predict[[#All],[Distance (km)]:[Time on current form]], 2, FALSE), NA())</f>
        <v>#N/A</v>
      </c>
      <c r="J1026" s="13" t="e">
        <f>IF(ISNUMBER(VLOOKUP(Fulltable[[#This Row],[Distance]], Predict[[#All],[Distance (km)]:[Time on current form]], 3, FALSE)), VLOOKUP(Fulltable[[#This Row],[Distance]], Predict[[#All],[Distance (km)]:[Time on current form]], 3, FALSE), NA())</f>
        <v>#N/A</v>
      </c>
    </row>
    <row r="1027" spans="1:10" x14ac:dyDescent="0.25">
      <c r="A1027" s="1">
        <v>10.25</v>
      </c>
      <c r="B1027" s="2">
        <f>Fulltable[[#This Row],[Distance]]^2</f>
        <v>105.0625</v>
      </c>
      <c r="C1027">
        <f>Fulltable[[#This Row],[Distance]]^3</f>
        <v>1076.890625</v>
      </c>
      <c r="D1027">
        <f>Fulltable[[#This Row],[Distance]]^4</f>
        <v>11038.12890625</v>
      </c>
      <c r="E1027">
        <f>Fulltable[[#This Row],[Distance]]^5</f>
        <v>113140.8212890625</v>
      </c>
      <c r="F1027" s="13" t="e">
        <f>IF(ISNUMBER(VLOOKUP(Fulltable[[#This Row],[Distance]], PBmetric[[Distance (km)]:[PB (hh:mm:ss)]], 6, FALSE)), VLOOKUP(Fulltable[[#This Row],[Distance]], PBmetric[[Distance (km)]:[PB (hh:mm:ss)]], 6, FALSE), NA())</f>
        <v>#N/A</v>
      </c>
      <c r="G1027" s="13">
        <f ca="1">$Q$4+$P$4*Fulltable[[#This Row],[Distance]]+$O$4*Fulltable[[#This Row],[D^2]]+$N$4*Fulltable[[#This Row],[D^3]]</f>
        <v>3.163544135363533E-2</v>
      </c>
      <c r="H1027" s="13">
        <f ca="1">Fulltable[[#This Row],[Forecast]]*(1+AVERAGE(cform[faster (-ve) /
slower (+ve)]))</f>
        <v>3.2752862751526689E-2</v>
      </c>
      <c r="I1027" s="13" t="e">
        <f>IF(ISNUMBER(VLOOKUP(Fulltable[[#This Row],[Distance]], Predict[[#All],[Distance (km)]:[Time on current form]], 2, FALSE)), VLOOKUP(Fulltable[[#This Row],[Distance]], Predict[[#All],[Distance (km)]:[Time on current form]], 2, FALSE), NA())</f>
        <v>#N/A</v>
      </c>
      <c r="J1027" s="13" t="e">
        <f>IF(ISNUMBER(VLOOKUP(Fulltable[[#This Row],[Distance]], Predict[[#All],[Distance (km)]:[Time on current form]], 3, FALSE)), VLOOKUP(Fulltable[[#This Row],[Distance]], Predict[[#All],[Distance (km)]:[Time on current form]], 3, FALSE), NA())</f>
        <v>#N/A</v>
      </c>
    </row>
    <row r="1028" spans="1:10" x14ac:dyDescent="0.25">
      <c r="A1028" s="1">
        <v>10.26</v>
      </c>
      <c r="B1028" s="2">
        <f>Fulltable[[#This Row],[Distance]]^2</f>
        <v>105.2676</v>
      </c>
      <c r="C1028">
        <f>Fulltable[[#This Row],[Distance]]^3</f>
        <v>1080.045576</v>
      </c>
      <c r="D1028">
        <f>Fulltable[[#This Row],[Distance]]^4</f>
        <v>11081.26760976</v>
      </c>
      <c r="E1028">
        <f>Fulltable[[#This Row],[Distance]]^5</f>
        <v>113693.80567613759</v>
      </c>
      <c r="F1028" s="13" t="e">
        <f>IF(ISNUMBER(VLOOKUP(Fulltable[[#This Row],[Distance]], PBmetric[[Distance (km)]:[PB (hh:mm:ss)]], 6, FALSE)), VLOOKUP(Fulltable[[#This Row],[Distance]], PBmetric[[Distance (km)]:[PB (hh:mm:ss)]], 6, FALSE), NA())</f>
        <v>#N/A</v>
      </c>
      <c r="G1028" s="13">
        <f ca="1">$Q$4+$P$4*Fulltable[[#This Row],[Distance]]+$O$4*Fulltable[[#This Row],[D^2]]+$N$4*Fulltable[[#This Row],[D^3]]</f>
        <v>3.1668176974240819E-2</v>
      </c>
      <c r="H1028" s="13">
        <f ca="1">Fulltable[[#This Row],[Forecast]]*(1+AVERAGE(cform[faster (-ve) /
slower (+ve)]))</f>
        <v>3.2786754653864714E-2</v>
      </c>
      <c r="I1028" s="13" t="e">
        <f>IF(ISNUMBER(VLOOKUP(Fulltable[[#This Row],[Distance]], Predict[[#All],[Distance (km)]:[Time on current form]], 2, FALSE)), VLOOKUP(Fulltable[[#This Row],[Distance]], Predict[[#All],[Distance (km)]:[Time on current form]], 2, FALSE), NA())</f>
        <v>#N/A</v>
      </c>
      <c r="J1028" s="13" t="e">
        <f>IF(ISNUMBER(VLOOKUP(Fulltable[[#This Row],[Distance]], Predict[[#All],[Distance (km)]:[Time on current form]], 3, FALSE)), VLOOKUP(Fulltable[[#This Row],[Distance]], Predict[[#All],[Distance (km)]:[Time on current form]], 3, FALSE), NA())</f>
        <v>#N/A</v>
      </c>
    </row>
    <row r="1029" spans="1:10" x14ac:dyDescent="0.25">
      <c r="A1029" s="1">
        <v>10.27</v>
      </c>
      <c r="B1029" s="2">
        <f>Fulltable[[#This Row],[Distance]]^2</f>
        <v>105.4729</v>
      </c>
      <c r="C1029">
        <f>Fulltable[[#This Row],[Distance]]^3</f>
        <v>1083.2066829999999</v>
      </c>
      <c r="D1029">
        <f>Fulltable[[#This Row],[Distance]]^4</f>
        <v>11124.532634409999</v>
      </c>
      <c r="E1029">
        <f>Fulltable[[#This Row],[Distance]]^5</f>
        <v>114248.95015539069</v>
      </c>
      <c r="F1029" s="13" t="e">
        <f>IF(ISNUMBER(VLOOKUP(Fulltable[[#This Row],[Distance]], PBmetric[[Distance (km)]:[PB (hh:mm:ss)]], 6, FALSE)), VLOOKUP(Fulltable[[#This Row],[Distance]], PBmetric[[Distance (km)]:[PB (hh:mm:ss)]], 6, FALSE), NA())</f>
        <v>#N/A</v>
      </c>
      <c r="G1029" s="13">
        <f ca="1">$Q$4+$P$4*Fulltable[[#This Row],[Distance]]+$O$4*Fulltable[[#This Row],[D^2]]+$N$4*Fulltable[[#This Row],[D^3]]</f>
        <v>3.1700916231411518E-2</v>
      </c>
      <c r="H1029" s="13">
        <f ca="1">Fulltable[[#This Row],[Forecast]]*(1+AVERAGE(cform[faster (-ve) /
slower (+ve)]))</f>
        <v>3.2820650321218052E-2</v>
      </c>
      <c r="I1029" s="13" t="e">
        <f>IF(ISNUMBER(VLOOKUP(Fulltable[[#This Row],[Distance]], Predict[[#All],[Distance (km)]:[Time on current form]], 2, FALSE)), VLOOKUP(Fulltable[[#This Row],[Distance]], Predict[[#All],[Distance (km)]:[Time on current form]], 2, FALSE), NA())</f>
        <v>#N/A</v>
      </c>
      <c r="J1029" s="13" t="e">
        <f>IF(ISNUMBER(VLOOKUP(Fulltable[[#This Row],[Distance]], Predict[[#All],[Distance (km)]:[Time on current form]], 3, FALSE)), VLOOKUP(Fulltable[[#This Row],[Distance]], Predict[[#All],[Distance (km)]:[Time on current form]], 3, FALSE), NA())</f>
        <v>#N/A</v>
      </c>
    </row>
    <row r="1030" spans="1:10" x14ac:dyDescent="0.25">
      <c r="A1030" s="1">
        <v>10.28</v>
      </c>
      <c r="B1030" s="2">
        <f>Fulltable[[#This Row],[Distance]]^2</f>
        <v>105.67839999999998</v>
      </c>
      <c r="C1030">
        <f>Fulltable[[#This Row],[Distance]]^3</f>
        <v>1086.3739519999997</v>
      </c>
      <c r="D1030">
        <f>Fulltable[[#This Row],[Distance]]^4</f>
        <v>11167.924226559997</v>
      </c>
      <c r="E1030">
        <f>Fulltable[[#This Row],[Distance]]^5</f>
        <v>114806.26104903677</v>
      </c>
      <c r="F1030" s="13" t="e">
        <f>IF(ISNUMBER(VLOOKUP(Fulltable[[#This Row],[Distance]], PBmetric[[Distance (km)]:[PB (hh:mm:ss)]], 6, FALSE)), VLOOKUP(Fulltable[[#This Row],[Distance]], PBmetric[[Distance (km)]:[PB (hh:mm:ss)]], 6, FALSE), NA())</f>
        <v>#N/A</v>
      </c>
      <c r="G1030" s="13">
        <f ca="1">$Q$4+$P$4*Fulltable[[#This Row],[Distance]]+$O$4*Fulltable[[#This Row],[D^2]]+$N$4*Fulltable[[#This Row],[D^3]]</f>
        <v>3.1733659125112036E-2</v>
      </c>
      <c r="H1030" s="13">
        <f ca="1">Fulltable[[#This Row],[Forecast]]*(1+AVERAGE(cform[faster (-ve) /
slower (+ve)]))</f>
        <v>3.2854549753550059E-2</v>
      </c>
      <c r="I1030" s="13" t="e">
        <f>IF(ISNUMBER(VLOOKUP(Fulltable[[#This Row],[Distance]], Predict[[#All],[Distance (km)]:[Time on current form]], 2, FALSE)), VLOOKUP(Fulltable[[#This Row],[Distance]], Predict[[#All],[Distance (km)]:[Time on current form]], 2, FALSE), NA())</f>
        <v>#N/A</v>
      </c>
      <c r="J1030" s="13" t="e">
        <f>IF(ISNUMBER(VLOOKUP(Fulltable[[#This Row],[Distance]], Predict[[#All],[Distance (km)]:[Time on current form]], 3, FALSE)), VLOOKUP(Fulltable[[#This Row],[Distance]], Predict[[#All],[Distance (km)]:[Time on current form]], 3, FALSE), NA())</f>
        <v>#N/A</v>
      </c>
    </row>
    <row r="1031" spans="1:10" x14ac:dyDescent="0.25">
      <c r="A1031" s="1">
        <v>10.29</v>
      </c>
      <c r="B1031" s="2">
        <f>Fulltable[[#This Row],[Distance]]^2</f>
        <v>105.88409999999999</v>
      </c>
      <c r="C1031">
        <f>Fulltable[[#This Row],[Distance]]^3</f>
        <v>1089.5473889999998</v>
      </c>
      <c r="D1031">
        <f>Fulltable[[#This Row],[Distance]]^4</f>
        <v>11211.442632809998</v>
      </c>
      <c r="E1031">
        <f>Fulltable[[#This Row],[Distance]]^5</f>
        <v>115365.74469161488</v>
      </c>
      <c r="F1031" s="13" t="e">
        <f>IF(ISNUMBER(VLOOKUP(Fulltable[[#This Row],[Distance]], PBmetric[[Distance (km)]:[PB (hh:mm:ss)]], 6, FALSE)), VLOOKUP(Fulltable[[#This Row],[Distance]], PBmetric[[Distance (km)]:[PB (hh:mm:ss)]], 6, FALSE), NA())</f>
        <v>#N/A</v>
      </c>
      <c r="G1031" s="13">
        <f ca="1">$Q$4+$P$4*Fulltable[[#This Row],[Distance]]+$O$4*Fulltable[[#This Row],[D^2]]+$N$4*Fulltable[[#This Row],[D^3]]</f>
        <v>3.1766405655306966E-2</v>
      </c>
      <c r="H1031" s="13">
        <f ca="1">Fulltable[[#This Row],[Forecast]]*(1+AVERAGE(cform[faster (-ve) /
slower (+ve)]))</f>
        <v>3.2888452950824092E-2</v>
      </c>
      <c r="I1031" s="13" t="e">
        <f>IF(ISNUMBER(VLOOKUP(Fulltable[[#This Row],[Distance]], Predict[[#All],[Distance (km)]:[Time on current form]], 2, FALSE)), VLOOKUP(Fulltable[[#This Row],[Distance]], Predict[[#All],[Distance (km)]:[Time on current form]], 2, FALSE), NA())</f>
        <v>#N/A</v>
      </c>
      <c r="J1031" s="13" t="e">
        <f>IF(ISNUMBER(VLOOKUP(Fulltable[[#This Row],[Distance]], Predict[[#All],[Distance (km)]:[Time on current form]], 3, FALSE)), VLOOKUP(Fulltable[[#This Row],[Distance]], Predict[[#All],[Distance (km)]:[Time on current form]], 3, FALSE), NA())</f>
        <v>#N/A</v>
      </c>
    </row>
    <row r="1032" spans="1:10" x14ac:dyDescent="0.25">
      <c r="A1032" s="1">
        <v>10.3</v>
      </c>
      <c r="B1032" s="2">
        <f>Fulltable[[#This Row],[Distance]]^2</f>
        <v>106.09000000000002</v>
      </c>
      <c r="C1032">
        <f>Fulltable[[#This Row],[Distance]]^3</f>
        <v>1092.7270000000003</v>
      </c>
      <c r="D1032">
        <f>Fulltable[[#This Row],[Distance]]^4</f>
        <v>11255.088100000004</v>
      </c>
      <c r="E1032">
        <f>Fulltable[[#This Row],[Distance]]^5</f>
        <v>115927.40743000005</v>
      </c>
      <c r="F1032" s="13" t="e">
        <f>IF(ISNUMBER(VLOOKUP(Fulltable[[#This Row],[Distance]], PBmetric[[Distance (km)]:[PB (hh:mm:ss)]], 6, FALSE)), VLOOKUP(Fulltable[[#This Row],[Distance]], PBmetric[[Distance (km)]:[PB (hh:mm:ss)]], 6, FALSE), NA())</f>
        <v>#N/A</v>
      </c>
      <c r="G1032" s="13">
        <f ca="1">$Q$4+$P$4*Fulltable[[#This Row],[Distance]]+$O$4*Fulltable[[#This Row],[D^2]]+$N$4*Fulltable[[#This Row],[D^3]]</f>
        <v>3.1799155821960912E-2</v>
      </c>
      <c r="H1032" s="13">
        <f ca="1">Fulltable[[#This Row],[Forecast]]*(1+AVERAGE(cform[faster (-ve) /
slower (+ve)]))</f>
        <v>3.2922359913003491E-2</v>
      </c>
      <c r="I1032" s="13" t="e">
        <f>IF(ISNUMBER(VLOOKUP(Fulltable[[#This Row],[Distance]], Predict[[#All],[Distance (km)]:[Time on current form]], 2, FALSE)), VLOOKUP(Fulltable[[#This Row],[Distance]], Predict[[#All],[Distance (km)]:[Time on current form]], 2, FALSE), NA())</f>
        <v>#N/A</v>
      </c>
      <c r="J1032" s="13" t="e">
        <f>IF(ISNUMBER(VLOOKUP(Fulltable[[#This Row],[Distance]], Predict[[#All],[Distance (km)]:[Time on current form]], 3, FALSE)), VLOOKUP(Fulltable[[#This Row],[Distance]], Predict[[#All],[Distance (km)]:[Time on current form]], 3, FALSE), NA())</f>
        <v>#N/A</v>
      </c>
    </row>
    <row r="1033" spans="1:10" x14ac:dyDescent="0.25">
      <c r="A1033" s="1">
        <v>10.31</v>
      </c>
      <c r="B1033" s="2">
        <f>Fulltable[[#This Row],[Distance]]^2</f>
        <v>106.29610000000001</v>
      </c>
      <c r="C1033">
        <f>Fulltable[[#This Row],[Distance]]^3</f>
        <v>1095.9127910000002</v>
      </c>
      <c r="D1033">
        <f>Fulltable[[#This Row],[Distance]]^4</f>
        <v>11298.860875210003</v>
      </c>
      <c r="E1033">
        <f>Fulltable[[#This Row],[Distance]]^5</f>
        <v>116491.25562341513</v>
      </c>
      <c r="F1033" s="13" t="e">
        <f>IF(ISNUMBER(VLOOKUP(Fulltable[[#This Row],[Distance]], PBmetric[[Distance (km)]:[PB (hh:mm:ss)]], 6, FALSE)), VLOOKUP(Fulltable[[#This Row],[Distance]], PBmetric[[Distance (km)]:[PB (hh:mm:ss)]], 6, FALSE), NA())</f>
        <v>#N/A</v>
      </c>
      <c r="G1033" s="13">
        <f ca="1">$Q$4+$P$4*Fulltable[[#This Row],[Distance]]+$O$4*Fulltable[[#This Row],[D^2]]+$N$4*Fulltable[[#This Row],[D^3]]</f>
        <v>3.1831909625038457E-2</v>
      </c>
      <c r="H1033" s="13">
        <f ca="1">Fulltable[[#This Row],[Forecast]]*(1+AVERAGE(cform[faster (-ve) /
slower (+ve)]))</f>
        <v>3.2956270640051591E-2</v>
      </c>
      <c r="I1033" s="13" t="e">
        <f>IF(ISNUMBER(VLOOKUP(Fulltable[[#This Row],[Distance]], Predict[[#All],[Distance (km)]:[Time on current form]], 2, FALSE)), VLOOKUP(Fulltable[[#This Row],[Distance]], Predict[[#All],[Distance (km)]:[Time on current form]], 2, FALSE), NA())</f>
        <v>#N/A</v>
      </c>
      <c r="J1033" s="13" t="e">
        <f>IF(ISNUMBER(VLOOKUP(Fulltable[[#This Row],[Distance]], Predict[[#All],[Distance (km)]:[Time on current form]], 3, FALSE)), VLOOKUP(Fulltable[[#This Row],[Distance]], Predict[[#All],[Distance (km)]:[Time on current form]], 3, FALSE), NA())</f>
        <v>#N/A</v>
      </c>
    </row>
    <row r="1034" spans="1:10" x14ac:dyDescent="0.25">
      <c r="A1034" s="1">
        <v>10.32</v>
      </c>
      <c r="B1034" s="2">
        <f>Fulltable[[#This Row],[Distance]]^2</f>
        <v>106.50240000000001</v>
      </c>
      <c r="C1034">
        <f>Fulltable[[#This Row],[Distance]]^3</f>
        <v>1099.1047680000001</v>
      </c>
      <c r="D1034">
        <f>Fulltable[[#This Row],[Distance]]^4</f>
        <v>11342.761205760002</v>
      </c>
      <c r="E1034">
        <f>Fulltable[[#This Row],[Distance]]^5</f>
        <v>117057.29564344323</v>
      </c>
      <c r="F1034" s="13" t="e">
        <f>IF(ISNUMBER(VLOOKUP(Fulltable[[#This Row],[Distance]], PBmetric[[Distance (km)]:[PB (hh:mm:ss)]], 6, FALSE)), VLOOKUP(Fulltable[[#This Row],[Distance]], PBmetric[[Distance (km)]:[PB (hh:mm:ss)]], 6, FALSE), NA())</f>
        <v>#N/A</v>
      </c>
      <c r="G1034" s="13">
        <f ca="1">$Q$4+$P$4*Fulltable[[#This Row],[Distance]]+$O$4*Fulltable[[#This Row],[D^2]]+$N$4*Fulltable[[#This Row],[D^3]]</f>
        <v>3.1864667064504207E-2</v>
      </c>
      <c r="H1034" s="13">
        <f ca="1">Fulltable[[#This Row],[Forecast]]*(1+AVERAGE(cform[faster (-ve) /
slower (+ve)]))</f>
        <v>3.2990185131931749E-2</v>
      </c>
      <c r="I1034" s="13" t="e">
        <f>IF(ISNUMBER(VLOOKUP(Fulltable[[#This Row],[Distance]], Predict[[#All],[Distance (km)]:[Time on current form]], 2, FALSE)), VLOOKUP(Fulltable[[#This Row],[Distance]], Predict[[#All],[Distance (km)]:[Time on current form]], 2, FALSE), NA())</f>
        <v>#N/A</v>
      </c>
      <c r="J1034" s="13" t="e">
        <f>IF(ISNUMBER(VLOOKUP(Fulltable[[#This Row],[Distance]], Predict[[#All],[Distance (km)]:[Time on current form]], 3, FALSE)), VLOOKUP(Fulltable[[#This Row],[Distance]], Predict[[#All],[Distance (km)]:[Time on current form]], 3, FALSE), NA())</f>
        <v>#N/A</v>
      </c>
    </row>
    <row r="1035" spans="1:10" x14ac:dyDescent="0.25">
      <c r="A1035" s="1">
        <v>10.33</v>
      </c>
      <c r="B1035" s="2">
        <f>Fulltable[[#This Row],[Distance]]^2</f>
        <v>106.7089</v>
      </c>
      <c r="C1035">
        <f>Fulltable[[#This Row],[Distance]]^3</f>
        <v>1102.3029369999999</v>
      </c>
      <c r="D1035">
        <f>Fulltable[[#This Row],[Distance]]^4</f>
        <v>11386.78933921</v>
      </c>
      <c r="E1035">
        <f>Fulltable[[#This Row],[Distance]]^5</f>
        <v>117625.53387403929</v>
      </c>
      <c r="F1035" s="13" t="e">
        <f>IF(ISNUMBER(VLOOKUP(Fulltable[[#This Row],[Distance]], PBmetric[[Distance (km)]:[PB (hh:mm:ss)]], 6, FALSE)), VLOOKUP(Fulltable[[#This Row],[Distance]], PBmetric[[Distance (km)]:[PB (hh:mm:ss)]], 6, FALSE), NA())</f>
        <v>#N/A</v>
      </c>
      <c r="G1035" s="13">
        <f ca="1">$Q$4+$P$4*Fulltable[[#This Row],[Distance]]+$O$4*Fulltable[[#This Row],[D^2]]+$N$4*Fulltable[[#This Row],[D^3]]</f>
        <v>3.1897428140322752E-2</v>
      </c>
      <c r="H1035" s="13">
        <f ca="1">Fulltable[[#This Row],[Forecast]]*(1+AVERAGE(cform[faster (-ve) /
slower (+ve)]))</f>
        <v>3.3024103388607312E-2</v>
      </c>
      <c r="I1035" s="13" t="e">
        <f>IF(ISNUMBER(VLOOKUP(Fulltable[[#This Row],[Distance]], Predict[[#All],[Distance (km)]:[Time on current form]], 2, FALSE)), VLOOKUP(Fulltable[[#This Row],[Distance]], Predict[[#All],[Distance (km)]:[Time on current form]], 2, FALSE), NA())</f>
        <v>#N/A</v>
      </c>
      <c r="J1035" s="13" t="e">
        <f>IF(ISNUMBER(VLOOKUP(Fulltable[[#This Row],[Distance]], Predict[[#All],[Distance (km)]:[Time on current form]], 3, FALSE)), VLOOKUP(Fulltable[[#This Row],[Distance]], Predict[[#All],[Distance (km)]:[Time on current form]], 3, FALSE), NA())</f>
        <v>#N/A</v>
      </c>
    </row>
    <row r="1036" spans="1:10" x14ac:dyDescent="0.25">
      <c r="A1036" s="1">
        <v>10.34</v>
      </c>
      <c r="B1036" s="2">
        <f>Fulltable[[#This Row],[Distance]]^2</f>
        <v>106.9156</v>
      </c>
      <c r="C1036">
        <f>Fulltable[[#This Row],[Distance]]^3</f>
        <v>1105.507304</v>
      </c>
      <c r="D1036">
        <f>Fulltable[[#This Row],[Distance]]^4</f>
        <v>11430.94552336</v>
      </c>
      <c r="E1036">
        <f>Fulltable[[#This Row],[Distance]]^5</f>
        <v>118195.9767115424</v>
      </c>
      <c r="F1036" s="13" t="e">
        <f>IF(ISNUMBER(VLOOKUP(Fulltable[[#This Row],[Distance]], PBmetric[[Distance (km)]:[PB (hh:mm:ss)]], 6, FALSE)), VLOOKUP(Fulltable[[#This Row],[Distance]], PBmetric[[Distance (km)]:[PB (hh:mm:ss)]], 6, FALSE), NA())</f>
        <v>#N/A</v>
      </c>
      <c r="G1036" s="13">
        <f ca="1">$Q$4+$P$4*Fulltable[[#This Row],[Distance]]+$O$4*Fulltable[[#This Row],[D^2]]+$N$4*Fulltable[[#This Row],[D^3]]</f>
        <v>3.1930192852458697E-2</v>
      </c>
      <c r="H1036" s="13">
        <f ca="1">Fulltable[[#This Row],[Forecast]]*(1+AVERAGE(cform[faster (-ve) /
slower (+ve)]))</f>
        <v>3.3058025410041623E-2</v>
      </c>
      <c r="I1036" s="13" t="e">
        <f>IF(ISNUMBER(VLOOKUP(Fulltable[[#This Row],[Distance]], Predict[[#All],[Distance (km)]:[Time on current form]], 2, FALSE)), VLOOKUP(Fulltable[[#This Row],[Distance]], Predict[[#All],[Distance (km)]:[Time on current form]], 2, FALSE), NA())</f>
        <v>#N/A</v>
      </c>
      <c r="J1036" s="13" t="e">
        <f>IF(ISNUMBER(VLOOKUP(Fulltable[[#This Row],[Distance]], Predict[[#All],[Distance (km)]:[Time on current form]], 3, FALSE)), VLOOKUP(Fulltable[[#This Row],[Distance]], Predict[[#All],[Distance (km)]:[Time on current form]], 3, FALSE), NA())</f>
        <v>#N/A</v>
      </c>
    </row>
    <row r="1037" spans="1:10" x14ac:dyDescent="0.25">
      <c r="A1037" s="1">
        <v>10.35</v>
      </c>
      <c r="B1037" s="2">
        <f>Fulltable[[#This Row],[Distance]]^2</f>
        <v>107.12249999999999</v>
      </c>
      <c r="C1037">
        <f>Fulltable[[#This Row],[Distance]]^3</f>
        <v>1108.7178749999998</v>
      </c>
      <c r="D1037">
        <f>Fulltable[[#This Row],[Distance]]^4</f>
        <v>11475.230006249998</v>
      </c>
      <c r="E1037">
        <f>Fulltable[[#This Row],[Distance]]^5</f>
        <v>118768.63056468748</v>
      </c>
      <c r="F1037" s="13" t="e">
        <f>IF(ISNUMBER(VLOOKUP(Fulltable[[#This Row],[Distance]], PBmetric[[Distance (km)]:[PB (hh:mm:ss)]], 6, FALSE)), VLOOKUP(Fulltable[[#This Row],[Distance]], PBmetric[[Distance (km)]:[PB (hh:mm:ss)]], 6, FALSE), NA())</f>
        <v>#N/A</v>
      </c>
      <c r="G1037" s="13">
        <f ca="1">$Q$4+$P$4*Fulltable[[#This Row],[Distance]]+$O$4*Fulltable[[#This Row],[D^2]]+$N$4*Fulltable[[#This Row],[D^3]]</f>
        <v>3.1962961200876633E-2</v>
      </c>
      <c r="H1037" s="13">
        <f ca="1">Fulltable[[#This Row],[Forecast]]*(1+AVERAGE(cform[faster (-ve) /
slower (+ve)]))</f>
        <v>3.3091951196198024E-2</v>
      </c>
      <c r="I1037" s="13" t="e">
        <f>IF(ISNUMBER(VLOOKUP(Fulltable[[#This Row],[Distance]], Predict[[#All],[Distance (km)]:[Time on current form]], 2, FALSE)), VLOOKUP(Fulltable[[#This Row],[Distance]], Predict[[#All],[Distance (km)]:[Time on current form]], 2, FALSE), NA())</f>
        <v>#N/A</v>
      </c>
      <c r="J1037" s="13" t="e">
        <f>IF(ISNUMBER(VLOOKUP(Fulltable[[#This Row],[Distance]], Predict[[#All],[Distance (km)]:[Time on current form]], 3, FALSE)), VLOOKUP(Fulltable[[#This Row],[Distance]], Predict[[#All],[Distance (km)]:[Time on current form]], 3, FALSE), NA())</f>
        <v>#N/A</v>
      </c>
    </row>
    <row r="1038" spans="1:10" x14ac:dyDescent="0.25">
      <c r="A1038" s="1">
        <v>10.36</v>
      </c>
      <c r="B1038" s="2">
        <f>Fulltable[[#This Row],[Distance]]^2</f>
        <v>107.32959999999999</v>
      </c>
      <c r="C1038">
        <f>Fulltable[[#This Row],[Distance]]^3</f>
        <v>1111.9346559999997</v>
      </c>
      <c r="D1038">
        <f>Fulltable[[#This Row],[Distance]]^4</f>
        <v>11519.643036159996</v>
      </c>
      <c r="E1038">
        <f>Fulltable[[#This Row],[Distance]]^5</f>
        <v>119343.50185461756</v>
      </c>
      <c r="F1038" s="13" t="e">
        <f>IF(ISNUMBER(VLOOKUP(Fulltable[[#This Row],[Distance]], PBmetric[[Distance (km)]:[PB (hh:mm:ss)]], 6, FALSE)), VLOOKUP(Fulltable[[#This Row],[Distance]], PBmetric[[Distance (km)]:[PB (hh:mm:ss)]], 6, FALSE), NA())</f>
        <v>#N/A</v>
      </c>
      <c r="G1038" s="13">
        <f ca="1">$Q$4+$P$4*Fulltable[[#This Row],[Distance]]+$O$4*Fulltable[[#This Row],[D^2]]+$N$4*Fulltable[[#This Row],[D^3]]</f>
        <v>3.1995733185541164E-2</v>
      </c>
      <c r="H1038" s="13">
        <f ca="1">Fulltable[[#This Row],[Forecast]]*(1+AVERAGE(cform[faster (-ve) /
slower (+ve)]))</f>
        <v>3.3125880747039871E-2</v>
      </c>
      <c r="I1038" s="13" t="e">
        <f>IF(ISNUMBER(VLOOKUP(Fulltable[[#This Row],[Distance]], Predict[[#All],[Distance (km)]:[Time on current form]], 2, FALSE)), VLOOKUP(Fulltable[[#This Row],[Distance]], Predict[[#All],[Distance (km)]:[Time on current form]], 2, FALSE), NA())</f>
        <v>#N/A</v>
      </c>
      <c r="J1038" s="13" t="e">
        <f>IF(ISNUMBER(VLOOKUP(Fulltable[[#This Row],[Distance]], Predict[[#All],[Distance (km)]:[Time on current form]], 3, FALSE)), VLOOKUP(Fulltable[[#This Row],[Distance]], Predict[[#All],[Distance (km)]:[Time on current form]], 3, FALSE), NA())</f>
        <v>#N/A</v>
      </c>
    </row>
    <row r="1039" spans="1:10" x14ac:dyDescent="0.25">
      <c r="A1039" s="1">
        <v>10.37</v>
      </c>
      <c r="B1039" s="2">
        <f>Fulltable[[#This Row],[Distance]]^2</f>
        <v>107.53689999999999</v>
      </c>
      <c r="C1039">
        <f>Fulltable[[#This Row],[Distance]]^3</f>
        <v>1115.1576529999998</v>
      </c>
      <c r="D1039">
        <f>Fulltable[[#This Row],[Distance]]^4</f>
        <v>11564.184861609998</v>
      </c>
      <c r="E1039">
        <f>Fulltable[[#This Row],[Distance]]^5</f>
        <v>119920.59701489567</v>
      </c>
      <c r="F1039" s="13" t="e">
        <f>IF(ISNUMBER(VLOOKUP(Fulltable[[#This Row],[Distance]], PBmetric[[Distance (km)]:[PB (hh:mm:ss)]], 6, FALSE)), VLOOKUP(Fulltable[[#This Row],[Distance]], PBmetric[[Distance (km)]:[PB (hh:mm:ss)]], 6, FALSE), NA())</f>
        <v>#N/A</v>
      </c>
      <c r="G1039" s="13">
        <f ca="1">$Q$4+$P$4*Fulltable[[#This Row],[Distance]]+$O$4*Fulltable[[#This Row],[D^2]]+$N$4*Fulltable[[#This Row],[D^3]]</f>
        <v>3.2028508806416882E-2</v>
      </c>
      <c r="H1039" s="13">
        <f ca="1">Fulltable[[#This Row],[Forecast]]*(1+AVERAGE(cform[faster (-ve) /
slower (+ve)]))</f>
        <v>3.3159814062530511E-2</v>
      </c>
      <c r="I1039" s="13" t="e">
        <f>IF(ISNUMBER(VLOOKUP(Fulltable[[#This Row],[Distance]], Predict[[#All],[Distance (km)]:[Time on current form]], 2, FALSE)), VLOOKUP(Fulltable[[#This Row],[Distance]], Predict[[#All],[Distance (km)]:[Time on current form]], 2, FALSE), NA())</f>
        <v>#N/A</v>
      </c>
      <c r="J1039" s="13" t="e">
        <f>IF(ISNUMBER(VLOOKUP(Fulltable[[#This Row],[Distance]], Predict[[#All],[Distance (km)]:[Time on current form]], 3, FALSE)), VLOOKUP(Fulltable[[#This Row],[Distance]], Predict[[#All],[Distance (km)]:[Time on current form]], 3, FALSE), NA())</f>
        <v>#N/A</v>
      </c>
    </row>
    <row r="1040" spans="1:10" x14ac:dyDescent="0.25">
      <c r="A1040" s="1">
        <v>10.38</v>
      </c>
      <c r="B1040" s="2">
        <f>Fulltable[[#This Row],[Distance]]^2</f>
        <v>107.74440000000001</v>
      </c>
      <c r="C1040">
        <f>Fulltable[[#This Row],[Distance]]^3</f>
        <v>1118.3868720000003</v>
      </c>
      <c r="D1040">
        <f>Fulltable[[#This Row],[Distance]]^4</f>
        <v>11608.855731360003</v>
      </c>
      <c r="E1040">
        <f>Fulltable[[#This Row],[Distance]]^5</f>
        <v>120499.92249151685</v>
      </c>
      <c r="F1040" s="13" t="e">
        <f>IF(ISNUMBER(VLOOKUP(Fulltable[[#This Row],[Distance]], PBmetric[[Distance (km)]:[PB (hh:mm:ss)]], 6, FALSE)), VLOOKUP(Fulltable[[#This Row],[Distance]], PBmetric[[Distance (km)]:[PB (hh:mm:ss)]], 6, FALSE), NA())</f>
        <v>#N/A</v>
      </c>
      <c r="G1040" s="13">
        <f ca="1">$Q$4+$P$4*Fulltable[[#This Row],[Distance]]+$O$4*Fulltable[[#This Row],[D^2]]+$N$4*Fulltable[[#This Row],[D^3]]</f>
        <v>3.2061288063468377E-2</v>
      </c>
      <c r="H1040" s="13">
        <f ca="1">Fulltable[[#This Row],[Forecast]]*(1+AVERAGE(cform[faster (-ve) /
slower (+ve)]))</f>
        <v>3.3193751142633274E-2</v>
      </c>
      <c r="I1040" s="13" t="e">
        <f>IF(ISNUMBER(VLOOKUP(Fulltable[[#This Row],[Distance]], Predict[[#All],[Distance (km)]:[Time on current form]], 2, FALSE)), VLOOKUP(Fulltable[[#This Row],[Distance]], Predict[[#All],[Distance (km)]:[Time on current form]], 2, FALSE), NA())</f>
        <v>#N/A</v>
      </c>
      <c r="J1040" s="13" t="e">
        <f>IF(ISNUMBER(VLOOKUP(Fulltable[[#This Row],[Distance]], Predict[[#All],[Distance (km)]:[Time on current form]], 3, FALSE)), VLOOKUP(Fulltable[[#This Row],[Distance]], Predict[[#All],[Distance (km)]:[Time on current form]], 3, FALSE), NA())</f>
        <v>#N/A</v>
      </c>
    </row>
    <row r="1041" spans="1:10" x14ac:dyDescent="0.25">
      <c r="A1041" s="1">
        <v>10.39</v>
      </c>
      <c r="B1041" s="2">
        <f>Fulltable[[#This Row],[Distance]]^2</f>
        <v>107.95210000000002</v>
      </c>
      <c r="C1041">
        <f>Fulltable[[#This Row],[Distance]]^3</f>
        <v>1121.6223190000003</v>
      </c>
      <c r="D1041">
        <f>Fulltable[[#This Row],[Distance]]^4</f>
        <v>11653.655894410003</v>
      </c>
      <c r="E1041">
        <f>Fulltable[[#This Row],[Distance]]^5</f>
        <v>121081.48474291994</v>
      </c>
      <c r="F1041" s="13" t="e">
        <f>IF(ISNUMBER(VLOOKUP(Fulltable[[#This Row],[Distance]], PBmetric[[Distance (km)]:[PB (hh:mm:ss)]], 6, FALSE)), VLOOKUP(Fulltable[[#This Row],[Distance]], PBmetric[[Distance (km)]:[PB (hh:mm:ss)]], 6, FALSE), NA())</f>
        <v>#N/A</v>
      </c>
      <c r="G1041" s="13">
        <f ca="1">$Q$4+$P$4*Fulltable[[#This Row],[Distance]]+$O$4*Fulltable[[#This Row],[D^2]]+$N$4*Fulltable[[#This Row],[D^3]]</f>
        <v>3.209407095666026E-2</v>
      </c>
      <c r="H1041" s="13">
        <f ca="1">Fulltable[[#This Row],[Forecast]]*(1+AVERAGE(cform[faster (-ve) /
slower (+ve)]))</f>
        <v>3.3227691987311528E-2</v>
      </c>
      <c r="I1041" s="13" t="e">
        <f>IF(ISNUMBER(VLOOKUP(Fulltable[[#This Row],[Distance]], Predict[[#All],[Distance (km)]:[Time on current form]], 2, FALSE)), VLOOKUP(Fulltable[[#This Row],[Distance]], Predict[[#All],[Distance (km)]:[Time on current form]], 2, FALSE), NA())</f>
        <v>#N/A</v>
      </c>
      <c r="J1041" s="13" t="e">
        <f>IF(ISNUMBER(VLOOKUP(Fulltable[[#This Row],[Distance]], Predict[[#All],[Distance (km)]:[Time on current form]], 3, FALSE)), VLOOKUP(Fulltable[[#This Row],[Distance]], Predict[[#All],[Distance (km)]:[Time on current form]], 3, FALSE), NA())</f>
        <v>#N/A</v>
      </c>
    </row>
    <row r="1042" spans="1:10" x14ac:dyDescent="0.25">
      <c r="A1042" s="1">
        <v>10.4</v>
      </c>
      <c r="B1042" s="2">
        <f>Fulltable[[#This Row],[Distance]]^2</f>
        <v>108.16000000000001</v>
      </c>
      <c r="C1042">
        <f>Fulltable[[#This Row],[Distance]]^3</f>
        <v>1124.8640000000003</v>
      </c>
      <c r="D1042">
        <f>Fulltable[[#This Row],[Distance]]^4</f>
        <v>11698.585600000002</v>
      </c>
      <c r="E1042">
        <f>Fulltable[[#This Row],[Distance]]^5</f>
        <v>121665.29024000003</v>
      </c>
      <c r="F1042" s="13" t="e">
        <f>IF(ISNUMBER(VLOOKUP(Fulltable[[#This Row],[Distance]], PBmetric[[Distance (km)]:[PB (hh:mm:ss)]], 6, FALSE)), VLOOKUP(Fulltable[[#This Row],[Distance]], PBmetric[[Distance (km)]:[PB (hh:mm:ss)]], 6, FALSE), NA())</f>
        <v>#N/A</v>
      </c>
      <c r="G1042" s="13">
        <f ca="1">$Q$4+$P$4*Fulltable[[#This Row],[Distance]]+$O$4*Fulltable[[#This Row],[D^2]]+$N$4*Fulltable[[#This Row],[D^3]]</f>
        <v>3.212685748595711E-2</v>
      </c>
      <c r="H1042" s="13">
        <f ca="1">Fulltable[[#This Row],[Forecast]]*(1+AVERAGE(cform[faster (-ve) /
slower (+ve)]))</f>
        <v>3.3261636596528595E-2</v>
      </c>
      <c r="I1042" s="13" t="e">
        <f>IF(ISNUMBER(VLOOKUP(Fulltable[[#This Row],[Distance]], Predict[[#All],[Distance (km)]:[Time on current form]], 2, FALSE)), VLOOKUP(Fulltable[[#This Row],[Distance]], Predict[[#All],[Distance (km)]:[Time on current form]], 2, FALSE), NA())</f>
        <v>#N/A</v>
      </c>
      <c r="J1042" s="13" t="e">
        <f>IF(ISNUMBER(VLOOKUP(Fulltable[[#This Row],[Distance]], Predict[[#All],[Distance (km)]:[Time on current form]], 3, FALSE)), VLOOKUP(Fulltable[[#This Row],[Distance]], Predict[[#All],[Distance (km)]:[Time on current form]], 3, FALSE), NA())</f>
        <v>#N/A</v>
      </c>
    </row>
    <row r="1043" spans="1:10" x14ac:dyDescent="0.25">
      <c r="A1043" s="1">
        <v>10.41</v>
      </c>
      <c r="B1043" s="2">
        <f>Fulltable[[#This Row],[Distance]]^2</f>
        <v>108.3681</v>
      </c>
      <c r="C1043">
        <f>Fulltable[[#This Row],[Distance]]^3</f>
        <v>1128.1119209999999</v>
      </c>
      <c r="D1043">
        <f>Fulltable[[#This Row],[Distance]]^4</f>
        <v>11743.64509761</v>
      </c>
      <c r="E1043">
        <f>Fulltable[[#This Row],[Distance]]^5</f>
        <v>122251.34546612011</v>
      </c>
      <c r="F1043" s="13" t="e">
        <f>IF(ISNUMBER(VLOOKUP(Fulltable[[#This Row],[Distance]], PBmetric[[Distance (km)]:[PB (hh:mm:ss)]], 6, FALSE)), VLOOKUP(Fulltable[[#This Row],[Distance]], PBmetric[[Distance (km)]:[PB (hh:mm:ss)]], 6, FALSE), NA())</f>
        <v>#N/A</v>
      </c>
      <c r="G1043" s="13">
        <f ca="1">$Q$4+$P$4*Fulltable[[#This Row],[Distance]]+$O$4*Fulltable[[#This Row],[D^2]]+$N$4*Fulltable[[#This Row],[D^3]]</f>
        <v>3.2159647651323536E-2</v>
      </c>
      <c r="H1043" s="13">
        <f ca="1">Fulltable[[#This Row],[Forecast]]*(1+AVERAGE(cform[faster (-ve) /
slower (+ve)]))</f>
        <v>3.3295584970247837E-2</v>
      </c>
      <c r="I1043" s="13" t="e">
        <f>IF(ISNUMBER(VLOOKUP(Fulltable[[#This Row],[Distance]], Predict[[#All],[Distance (km)]:[Time on current form]], 2, FALSE)), VLOOKUP(Fulltable[[#This Row],[Distance]], Predict[[#All],[Distance (km)]:[Time on current form]], 2, FALSE), NA())</f>
        <v>#N/A</v>
      </c>
      <c r="J1043" s="13" t="e">
        <f>IF(ISNUMBER(VLOOKUP(Fulltable[[#This Row],[Distance]], Predict[[#All],[Distance (km)]:[Time on current form]], 3, FALSE)), VLOOKUP(Fulltable[[#This Row],[Distance]], Predict[[#All],[Distance (km)]:[Time on current form]], 3, FALSE), NA())</f>
        <v>#N/A</v>
      </c>
    </row>
    <row r="1044" spans="1:10" x14ac:dyDescent="0.25">
      <c r="A1044" s="1">
        <v>10.42</v>
      </c>
      <c r="B1044" s="2">
        <f>Fulltable[[#This Row],[Distance]]^2</f>
        <v>108.57639999999999</v>
      </c>
      <c r="C1044">
        <f>Fulltable[[#This Row],[Distance]]^3</f>
        <v>1131.366088</v>
      </c>
      <c r="D1044">
        <f>Fulltable[[#This Row],[Distance]]^4</f>
        <v>11788.834636959999</v>
      </c>
      <c r="E1044">
        <f>Fulltable[[#This Row],[Distance]]^5</f>
        <v>122839.65691712318</v>
      </c>
      <c r="F1044" s="13" t="e">
        <f>IF(ISNUMBER(VLOOKUP(Fulltable[[#This Row],[Distance]], PBmetric[[Distance (km)]:[PB (hh:mm:ss)]], 6, FALSE)), VLOOKUP(Fulltable[[#This Row],[Distance]], PBmetric[[Distance (km)]:[PB (hh:mm:ss)]], 6, FALSE), NA())</f>
        <v>#N/A</v>
      </c>
      <c r="G1044" s="13">
        <f ca="1">$Q$4+$P$4*Fulltable[[#This Row],[Distance]]+$O$4*Fulltable[[#This Row],[D^2]]+$N$4*Fulltable[[#This Row],[D^3]]</f>
        <v>3.2192441452724131E-2</v>
      </c>
      <c r="H1044" s="13">
        <f ca="1">Fulltable[[#This Row],[Forecast]]*(1+AVERAGE(cform[faster (-ve) /
slower (+ve)]))</f>
        <v>3.3329537108432603E-2</v>
      </c>
      <c r="I1044" s="13" t="e">
        <f>IF(ISNUMBER(VLOOKUP(Fulltable[[#This Row],[Distance]], Predict[[#All],[Distance (km)]:[Time on current form]], 2, FALSE)), VLOOKUP(Fulltable[[#This Row],[Distance]], Predict[[#All],[Distance (km)]:[Time on current form]], 2, FALSE), NA())</f>
        <v>#N/A</v>
      </c>
      <c r="J1044" s="13" t="e">
        <f>IF(ISNUMBER(VLOOKUP(Fulltable[[#This Row],[Distance]], Predict[[#All],[Distance (km)]:[Time on current form]], 3, FALSE)), VLOOKUP(Fulltable[[#This Row],[Distance]], Predict[[#All],[Distance (km)]:[Time on current form]], 3, FALSE), NA())</f>
        <v>#N/A</v>
      </c>
    </row>
    <row r="1045" spans="1:10" x14ac:dyDescent="0.25">
      <c r="A1045" s="1">
        <v>10.43</v>
      </c>
      <c r="B1045" s="2">
        <f>Fulltable[[#This Row],[Distance]]^2</f>
        <v>108.78489999999999</v>
      </c>
      <c r="C1045">
        <f>Fulltable[[#This Row],[Distance]]^3</f>
        <v>1134.6265069999999</v>
      </c>
      <c r="D1045">
        <f>Fulltable[[#This Row],[Distance]]^4</f>
        <v>11834.154468009998</v>
      </c>
      <c r="E1045">
        <f>Fulltable[[#This Row],[Distance]]^5</f>
        <v>123430.23110134427</v>
      </c>
      <c r="F1045" s="13" t="e">
        <f>IF(ISNUMBER(VLOOKUP(Fulltable[[#This Row],[Distance]], PBmetric[[Distance (km)]:[PB (hh:mm:ss)]], 6, FALSE)), VLOOKUP(Fulltable[[#This Row],[Distance]], PBmetric[[Distance (km)]:[PB (hh:mm:ss)]], 6, FALSE), NA())</f>
        <v>#N/A</v>
      </c>
      <c r="G1045" s="13">
        <f ca="1">$Q$4+$P$4*Fulltable[[#This Row],[Distance]]+$O$4*Fulltable[[#This Row],[D^2]]+$N$4*Fulltable[[#This Row],[D^3]]</f>
        <v>3.2225238890123499E-2</v>
      </c>
      <c r="H1045" s="13">
        <f ca="1">Fulltable[[#This Row],[Forecast]]*(1+AVERAGE(cform[faster (-ve) /
slower (+ve)]))</f>
        <v>3.3363493011046227E-2</v>
      </c>
      <c r="I1045" s="13" t="e">
        <f>IF(ISNUMBER(VLOOKUP(Fulltable[[#This Row],[Distance]], Predict[[#All],[Distance (km)]:[Time on current form]], 2, FALSE)), VLOOKUP(Fulltable[[#This Row],[Distance]], Predict[[#All],[Distance (km)]:[Time on current form]], 2, FALSE), NA())</f>
        <v>#N/A</v>
      </c>
      <c r="J1045" s="13" t="e">
        <f>IF(ISNUMBER(VLOOKUP(Fulltable[[#This Row],[Distance]], Predict[[#All],[Distance (km)]:[Time on current form]], 3, FALSE)), VLOOKUP(Fulltable[[#This Row],[Distance]], Predict[[#All],[Distance (km)]:[Time on current form]], 3, FALSE), NA())</f>
        <v>#N/A</v>
      </c>
    </row>
    <row r="1046" spans="1:10" x14ac:dyDescent="0.25">
      <c r="A1046" s="1">
        <v>10.44</v>
      </c>
      <c r="B1046" s="2">
        <f>Fulltable[[#This Row],[Distance]]^2</f>
        <v>108.99359999999999</v>
      </c>
      <c r="C1046">
        <f>Fulltable[[#This Row],[Distance]]^3</f>
        <v>1137.8931839999998</v>
      </c>
      <c r="D1046">
        <f>Fulltable[[#This Row],[Distance]]^4</f>
        <v>11879.604840959997</v>
      </c>
      <c r="E1046">
        <f>Fulltable[[#This Row],[Distance]]^5</f>
        <v>124023.07453962236</v>
      </c>
      <c r="F1046" s="13" t="e">
        <f>IF(ISNUMBER(VLOOKUP(Fulltable[[#This Row],[Distance]], PBmetric[[Distance (km)]:[PB (hh:mm:ss)]], 6, FALSE)), VLOOKUP(Fulltable[[#This Row],[Distance]], PBmetric[[Distance (km)]:[PB (hh:mm:ss)]], 6, FALSE), NA())</f>
        <v>#N/A</v>
      </c>
      <c r="G1046" s="13">
        <f ca="1">$Q$4+$P$4*Fulltable[[#This Row],[Distance]]+$O$4*Fulltable[[#This Row],[D^2]]+$N$4*Fulltable[[#This Row],[D^3]]</f>
        <v>3.2258039963486224E-2</v>
      </c>
      <c r="H1046" s="13">
        <f ca="1">Fulltable[[#This Row],[Forecast]]*(1+AVERAGE(cform[faster (-ve) /
slower (+ve)]))</f>
        <v>3.3397452678052067E-2</v>
      </c>
      <c r="I1046" s="13" t="e">
        <f>IF(ISNUMBER(VLOOKUP(Fulltable[[#This Row],[Distance]], Predict[[#All],[Distance (km)]:[Time on current form]], 2, FALSE)), VLOOKUP(Fulltable[[#This Row],[Distance]], Predict[[#All],[Distance (km)]:[Time on current form]], 2, FALSE), NA())</f>
        <v>#N/A</v>
      </c>
      <c r="J1046" s="13" t="e">
        <f>IF(ISNUMBER(VLOOKUP(Fulltable[[#This Row],[Distance]], Predict[[#All],[Distance (km)]:[Time on current form]], 3, FALSE)), VLOOKUP(Fulltable[[#This Row],[Distance]], Predict[[#All],[Distance (km)]:[Time on current form]], 3, FALSE), NA())</f>
        <v>#N/A</v>
      </c>
    </row>
    <row r="1047" spans="1:10" x14ac:dyDescent="0.25">
      <c r="A1047" s="1">
        <v>10.45</v>
      </c>
      <c r="B1047" s="2">
        <f>Fulltable[[#This Row],[Distance]]^2</f>
        <v>109.20249999999999</v>
      </c>
      <c r="C1047">
        <f>Fulltable[[#This Row],[Distance]]^3</f>
        <v>1141.1661249999997</v>
      </c>
      <c r="D1047">
        <f>Fulltable[[#This Row],[Distance]]^4</f>
        <v>11925.186006249996</v>
      </c>
      <c r="E1047">
        <f>Fulltable[[#This Row],[Distance]]^5</f>
        <v>124618.19376531245</v>
      </c>
      <c r="F1047" s="13" t="e">
        <f>IF(ISNUMBER(VLOOKUP(Fulltable[[#This Row],[Distance]], PBmetric[[Distance (km)]:[PB (hh:mm:ss)]], 6, FALSE)), VLOOKUP(Fulltable[[#This Row],[Distance]], PBmetric[[Distance (km)]:[PB (hh:mm:ss)]], 6, FALSE), NA())</f>
        <v>#N/A</v>
      </c>
      <c r="G1047" s="13">
        <f ca="1">$Q$4+$P$4*Fulltable[[#This Row],[Distance]]+$O$4*Fulltable[[#This Row],[D^2]]+$N$4*Fulltable[[#This Row],[D^3]]</f>
        <v>3.2290844672776903E-2</v>
      </c>
      <c r="H1047" s="13">
        <f ca="1">Fulltable[[#This Row],[Forecast]]*(1+AVERAGE(cform[faster (-ve) /
slower (+ve)]))</f>
        <v>3.3431416109413449E-2</v>
      </c>
      <c r="I1047" s="13" t="e">
        <f>IF(ISNUMBER(VLOOKUP(Fulltable[[#This Row],[Distance]], Predict[[#All],[Distance (km)]:[Time on current form]], 2, FALSE)), VLOOKUP(Fulltable[[#This Row],[Distance]], Predict[[#All],[Distance (km)]:[Time on current form]], 2, FALSE), NA())</f>
        <v>#N/A</v>
      </c>
      <c r="J1047" s="13" t="e">
        <f>IF(ISNUMBER(VLOOKUP(Fulltable[[#This Row],[Distance]], Predict[[#All],[Distance (km)]:[Time on current form]], 3, FALSE)), VLOOKUP(Fulltable[[#This Row],[Distance]], Predict[[#All],[Distance (km)]:[Time on current form]], 3, FALSE), NA())</f>
        <v>#N/A</v>
      </c>
    </row>
    <row r="1048" spans="1:10" x14ac:dyDescent="0.25">
      <c r="A1048" s="1">
        <v>10.46</v>
      </c>
      <c r="B1048" s="2">
        <f>Fulltable[[#This Row],[Distance]]^2</f>
        <v>109.41160000000002</v>
      </c>
      <c r="C1048">
        <f>Fulltable[[#This Row],[Distance]]^3</f>
        <v>1144.4453360000002</v>
      </c>
      <c r="D1048">
        <f>Fulltable[[#This Row],[Distance]]^4</f>
        <v>11970.898214560004</v>
      </c>
      <c r="E1048">
        <f>Fulltable[[#This Row],[Distance]]^5</f>
        <v>125215.59532429765</v>
      </c>
      <c r="F1048" s="13" t="e">
        <f>IF(ISNUMBER(VLOOKUP(Fulltable[[#This Row],[Distance]], PBmetric[[Distance (km)]:[PB (hh:mm:ss)]], 6, FALSE)), VLOOKUP(Fulltable[[#This Row],[Distance]], PBmetric[[Distance (km)]:[PB (hh:mm:ss)]], 6, FALSE), NA())</f>
        <v>#N/A</v>
      </c>
      <c r="G1048" s="13">
        <f ca="1">$Q$4+$P$4*Fulltable[[#This Row],[Distance]]+$O$4*Fulltable[[#This Row],[D^2]]+$N$4*Fulltable[[#This Row],[D^3]]</f>
        <v>3.2323653017960155E-2</v>
      </c>
      <c r="H1048" s="13">
        <f ca="1">Fulltable[[#This Row],[Forecast]]*(1+AVERAGE(cform[faster (-ve) /
slower (+ve)]))</f>
        <v>3.3465383305093757E-2</v>
      </c>
      <c r="I1048" s="13" t="e">
        <f>IF(ISNUMBER(VLOOKUP(Fulltable[[#This Row],[Distance]], Predict[[#All],[Distance (km)]:[Time on current form]], 2, FALSE)), VLOOKUP(Fulltable[[#This Row],[Distance]], Predict[[#All],[Distance (km)]:[Time on current form]], 2, FALSE), NA())</f>
        <v>#N/A</v>
      </c>
      <c r="J1048" s="13" t="e">
        <f>IF(ISNUMBER(VLOOKUP(Fulltable[[#This Row],[Distance]], Predict[[#All],[Distance (km)]:[Time on current form]], 3, FALSE)), VLOOKUP(Fulltable[[#This Row],[Distance]], Predict[[#All],[Distance (km)]:[Time on current form]], 3, FALSE), NA())</f>
        <v>#N/A</v>
      </c>
    </row>
    <row r="1049" spans="1:10" x14ac:dyDescent="0.25">
      <c r="A1049" s="1">
        <v>10.47</v>
      </c>
      <c r="B1049" s="2">
        <f>Fulltable[[#This Row],[Distance]]^2</f>
        <v>109.62090000000002</v>
      </c>
      <c r="C1049">
        <f>Fulltable[[#This Row],[Distance]]^3</f>
        <v>1147.7308230000003</v>
      </c>
      <c r="D1049">
        <f>Fulltable[[#This Row],[Distance]]^4</f>
        <v>12016.741716810004</v>
      </c>
      <c r="E1049">
        <f>Fulltable[[#This Row],[Distance]]^5</f>
        <v>125815.28577500075</v>
      </c>
      <c r="F1049" s="13" t="e">
        <f>IF(ISNUMBER(VLOOKUP(Fulltable[[#This Row],[Distance]], PBmetric[[Distance (km)]:[PB (hh:mm:ss)]], 6, FALSE)), VLOOKUP(Fulltable[[#This Row],[Distance]], PBmetric[[Distance (km)]:[PB (hh:mm:ss)]], 6, FALSE), NA())</f>
        <v>#N/A</v>
      </c>
      <c r="G1049" s="13">
        <f ca="1">$Q$4+$P$4*Fulltable[[#This Row],[Distance]]+$O$4*Fulltable[[#This Row],[D^2]]+$N$4*Fulltable[[#This Row],[D^3]]</f>
        <v>3.2356464999000543E-2</v>
      </c>
      <c r="H1049" s="13">
        <f ca="1">Fulltable[[#This Row],[Forecast]]*(1+AVERAGE(cform[faster (-ve) /
slower (+ve)]))</f>
        <v>3.3499354265056291E-2</v>
      </c>
      <c r="I1049" s="13" t="e">
        <f>IF(ISNUMBER(VLOOKUP(Fulltable[[#This Row],[Distance]], Predict[[#All],[Distance (km)]:[Time on current form]], 2, FALSE)), VLOOKUP(Fulltable[[#This Row],[Distance]], Predict[[#All],[Distance (km)]:[Time on current form]], 2, FALSE), NA())</f>
        <v>#N/A</v>
      </c>
      <c r="J1049" s="13" t="e">
        <f>IF(ISNUMBER(VLOOKUP(Fulltable[[#This Row],[Distance]], Predict[[#All],[Distance (km)]:[Time on current form]], 3, FALSE)), VLOOKUP(Fulltable[[#This Row],[Distance]], Predict[[#All],[Distance (km)]:[Time on current form]], 3, FALSE), NA())</f>
        <v>#N/A</v>
      </c>
    </row>
    <row r="1050" spans="1:10" x14ac:dyDescent="0.25">
      <c r="A1050" s="1">
        <v>10.48</v>
      </c>
      <c r="B1050" s="2">
        <f>Fulltable[[#This Row],[Distance]]^2</f>
        <v>109.83040000000001</v>
      </c>
      <c r="C1050">
        <f>Fulltable[[#This Row],[Distance]]^3</f>
        <v>1151.0225920000003</v>
      </c>
      <c r="D1050">
        <f>Fulltable[[#This Row],[Distance]]^4</f>
        <v>12062.716764160003</v>
      </c>
      <c r="E1050">
        <f>Fulltable[[#This Row],[Distance]]^5</f>
        <v>126417.27168839684</v>
      </c>
      <c r="F1050" s="13" t="e">
        <f>IF(ISNUMBER(VLOOKUP(Fulltable[[#This Row],[Distance]], PBmetric[[Distance (km)]:[PB (hh:mm:ss)]], 6, FALSE)), VLOOKUP(Fulltable[[#This Row],[Distance]], PBmetric[[Distance (km)]:[PB (hh:mm:ss)]], 6, FALSE), NA())</f>
        <v>#N/A</v>
      </c>
      <c r="G1050" s="13">
        <f ca="1">$Q$4+$P$4*Fulltable[[#This Row],[Distance]]+$O$4*Fulltable[[#This Row],[D^2]]+$N$4*Fulltable[[#This Row],[D^3]]</f>
        <v>3.2389280615862694E-2</v>
      </c>
      <c r="H1050" s="13">
        <f ca="1">Fulltable[[#This Row],[Forecast]]*(1+AVERAGE(cform[faster (-ve) /
slower (+ve)]))</f>
        <v>3.3533328989264442E-2</v>
      </c>
      <c r="I1050" s="13" t="e">
        <f>IF(ISNUMBER(VLOOKUP(Fulltable[[#This Row],[Distance]], Predict[[#All],[Distance (km)]:[Time on current form]], 2, FALSE)), VLOOKUP(Fulltable[[#This Row],[Distance]], Predict[[#All],[Distance (km)]:[Time on current form]], 2, FALSE), NA())</f>
        <v>#N/A</v>
      </c>
      <c r="J1050" s="13" t="e">
        <f>IF(ISNUMBER(VLOOKUP(Fulltable[[#This Row],[Distance]], Predict[[#All],[Distance (km)]:[Time on current form]], 3, FALSE)), VLOOKUP(Fulltable[[#This Row],[Distance]], Predict[[#All],[Distance (km)]:[Time on current form]], 3, FALSE), NA())</f>
        <v>#N/A</v>
      </c>
    </row>
    <row r="1051" spans="1:10" x14ac:dyDescent="0.25">
      <c r="A1051" s="1">
        <v>10.49</v>
      </c>
      <c r="B1051" s="2">
        <f>Fulltable[[#This Row],[Distance]]^2</f>
        <v>110.04010000000001</v>
      </c>
      <c r="C1051">
        <f>Fulltable[[#This Row],[Distance]]^3</f>
        <v>1154.3206490000002</v>
      </c>
      <c r="D1051">
        <f>Fulltable[[#This Row],[Distance]]^4</f>
        <v>12108.823608010001</v>
      </c>
      <c r="E1051">
        <f>Fulltable[[#This Row],[Distance]]^5</f>
        <v>127021.55964802492</v>
      </c>
      <c r="F1051" s="13" t="e">
        <f>IF(ISNUMBER(VLOOKUP(Fulltable[[#This Row],[Distance]], PBmetric[[Distance (km)]:[PB (hh:mm:ss)]], 6, FALSE)), VLOOKUP(Fulltable[[#This Row],[Distance]], PBmetric[[Distance (km)]:[PB (hh:mm:ss)]], 6, FALSE), NA())</f>
        <v>#N/A</v>
      </c>
      <c r="G1051" s="13">
        <f ca="1">$Q$4+$P$4*Fulltable[[#This Row],[Distance]]+$O$4*Fulltable[[#This Row],[D^2]]+$N$4*Fulltable[[#This Row],[D^3]]</f>
        <v>3.2422099868511176E-2</v>
      </c>
      <c r="H1051" s="13">
        <f ca="1">Fulltable[[#This Row],[Forecast]]*(1+AVERAGE(cform[faster (-ve) /
slower (+ve)]))</f>
        <v>3.356730747768151E-2</v>
      </c>
      <c r="I1051" s="13" t="e">
        <f>IF(ISNUMBER(VLOOKUP(Fulltable[[#This Row],[Distance]], Predict[[#All],[Distance (km)]:[Time on current form]], 2, FALSE)), VLOOKUP(Fulltable[[#This Row],[Distance]], Predict[[#All],[Distance (km)]:[Time on current form]], 2, FALSE), NA())</f>
        <v>#N/A</v>
      </c>
      <c r="J1051" s="13" t="e">
        <f>IF(ISNUMBER(VLOOKUP(Fulltable[[#This Row],[Distance]], Predict[[#All],[Distance (km)]:[Time on current form]], 3, FALSE)), VLOOKUP(Fulltable[[#This Row],[Distance]], Predict[[#All],[Distance (km)]:[Time on current form]], 3, FALSE), NA())</f>
        <v>#N/A</v>
      </c>
    </row>
    <row r="1052" spans="1:10" x14ac:dyDescent="0.25">
      <c r="A1052" s="1">
        <v>10.5</v>
      </c>
      <c r="B1052" s="2">
        <f>Fulltable[[#This Row],[Distance]]^2</f>
        <v>110.25</v>
      </c>
      <c r="C1052">
        <f>Fulltable[[#This Row],[Distance]]^3</f>
        <v>1157.625</v>
      </c>
      <c r="D1052">
        <f>Fulltable[[#This Row],[Distance]]^4</f>
        <v>12155.0625</v>
      </c>
      <c r="E1052">
        <f>Fulltable[[#This Row],[Distance]]^5</f>
        <v>127628.15625</v>
      </c>
      <c r="F1052" s="13" t="e">
        <f>IF(ISNUMBER(VLOOKUP(Fulltable[[#This Row],[Distance]], PBmetric[[Distance (km)]:[PB (hh:mm:ss)]], 6, FALSE)), VLOOKUP(Fulltable[[#This Row],[Distance]], PBmetric[[Distance (km)]:[PB (hh:mm:ss)]], 6, FALSE), NA())</f>
        <v>#N/A</v>
      </c>
      <c r="G1052" s="13">
        <f ca="1">$Q$4+$P$4*Fulltable[[#This Row],[Distance]]+$O$4*Fulltable[[#This Row],[D^2]]+$N$4*Fulltable[[#This Row],[D^3]]</f>
        <v>3.2454922756910608E-2</v>
      </c>
      <c r="H1052" s="13">
        <f ca="1">Fulltable[[#This Row],[Forecast]]*(1+AVERAGE(cform[faster (-ve) /
slower (+ve)]))</f>
        <v>3.3601289730270878E-2</v>
      </c>
      <c r="I1052" s="13" t="e">
        <f>IF(ISNUMBER(VLOOKUP(Fulltable[[#This Row],[Distance]], Predict[[#All],[Distance (km)]:[Time on current form]], 2, FALSE)), VLOOKUP(Fulltable[[#This Row],[Distance]], Predict[[#All],[Distance (km)]:[Time on current form]], 2, FALSE), NA())</f>
        <v>#N/A</v>
      </c>
      <c r="J1052" s="13" t="e">
        <f>IF(ISNUMBER(VLOOKUP(Fulltable[[#This Row],[Distance]], Predict[[#All],[Distance (km)]:[Time on current form]], 3, FALSE)), VLOOKUP(Fulltable[[#This Row],[Distance]], Predict[[#All],[Distance (km)]:[Time on current form]], 3, FALSE), NA())</f>
        <v>#N/A</v>
      </c>
    </row>
    <row r="1053" spans="1:10" x14ac:dyDescent="0.25">
      <c r="A1053" s="1">
        <v>10.51</v>
      </c>
      <c r="B1053" s="2">
        <f>Fulltable[[#This Row],[Distance]]^2</f>
        <v>110.4601</v>
      </c>
      <c r="C1053">
        <f>Fulltable[[#This Row],[Distance]]^3</f>
        <v>1160.935651</v>
      </c>
      <c r="D1053">
        <f>Fulltable[[#This Row],[Distance]]^4</f>
        <v>12201.43369201</v>
      </c>
      <c r="E1053">
        <f>Fulltable[[#This Row],[Distance]]^5</f>
        <v>128237.06810302509</v>
      </c>
      <c r="F1053" s="13" t="e">
        <f>IF(ISNUMBER(VLOOKUP(Fulltable[[#This Row],[Distance]], PBmetric[[Distance (km)]:[PB (hh:mm:ss)]], 6, FALSE)), VLOOKUP(Fulltable[[#This Row],[Distance]], PBmetric[[Distance (km)]:[PB (hh:mm:ss)]], 6, FALSE), NA())</f>
        <v>#N/A</v>
      </c>
      <c r="G1053" s="13">
        <f ca="1">$Q$4+$P$4*Fulltable[[#This Row],[Distance]]+$O$4*Fulltable[[#This Row],[D^2]]+$N$4*Fulltable[[#This Row],[D^3]]</f>
        <v>3.2487749281025581E-2</v>
      </c>
      <c r="H1053" s="13">
        <f ca="1">Fulltable[[#This Row],[Forecast]]*(1+AVERAGE(cform[faster (-ve) /
slower (+ve)]))</f>
        <v>3.3635275746995874E-2</v>
      </c>
      <c r="I1053" s="13" t="e">
        <f>IF(ISNUMBER(VLOOKUP(Fulltable[[#This Row],[Distance]], Predict[[#All],[Distance (km)]:[Time on current form]], 2, FALSE)), VLOOKUP(Fulltable[[#This Row],[Distance]], Predict[[#All],[Distance (km)]:[Time on current form]], 2, FALSE), NA())</f>
        <v>#N/A</v>
      </c>
      <c r="J1053" s="13" t="e">
        <f>IF(ISNUMBER(VLOOKUP(Fulltable[[#This Row],[Distance]], Predict[[#All],[Distance (km)]:[Time on current form]], 3, FALSE)), VLOOKUP(Fulltable[[#This Row],[Distance]], Predict[[#All],[Distance (km)]:[Time on current form]], 3, FALSE), NA())</f>
        <v>#N/A</v>
      </c>
    </row>
    <row r="1054" spans="1:10" x14ac:dyDescent="0.25">
      <c r="A1054" s="1">
        <v>10.52</v>
      </c>
      <c r="B1054" s="2">
        <f>Fulltable[[#This Row],[Distance]]^2</f>
        <v>110.67039999999999</v>
      </c>
      <c r="C1054">
        <f>Fulltable[[#This Row],[Distance]]^3</f>
        <v>1164.2526079999998</v>
      </c>
      <c r="D1054">
        <f>Fulltable[[#This Row],[Distance]]^4</f>
        <v>12247.937436159997</v>
      </c>
      <c r="E1054">
        <f>Fulltable[[#This Row],[Distance]]^5</f>
        <v>128848.30182840316</v>
      </c>
      <c r="F1054" s="13" t="e">
        <f>IF(ISNUMBER(VLOOKUP(Fulltable[[#This Row],[Distance]], PBmetric[[Distance (km)]:[PB (hh:mm:ss)]], 6, FALSE)), VLOOKUP(Fulltable[[#This Row],[Distance]], PBmetric[[Distance (km)]:[PB (hh:mm:ss)]], 6, FALSE), NA())</f>
        <v>#N/A</v>
      </c>
      <c r="G1054" s="13">
        <f ca="1">$Q$4+$P$4*Fulltable[[#This Row],[Distance]]+$O$4*Fulltable[[#This Row],[D^2]]+$N$4*Fulltable[[#This Row],[D^3]]</f>
        <v>3.2520579440820693E-2</v>
      </c>
      <c r="H1054" s="13">
        <f ca="1">Fulltable[[#This Row],[Forecast]]*(1+AVERAGE(cform[faster (-ve) /
slower (+ve)]))</f>
        <v>3.3669265527819854E-2</v>
      </c>
      <c r="I1054" s="13" t="e">
        <f>IF(ISNUMBER(VLOOKUP(Fulltable[[#This Row],[Distance]], Predict[[#All],[Distance (km)]:[Time on current form]], 2, FALSE)), VLOOKUP(Fulltable[[#This Row],[Distance]], Predict[[#All],[Distance (km)]:[Time on current form]], 2, FALSE), NA())</f>
        <v>#N/A</v>
      </c>
      <c r="J1054" s="13" t="e">
        <f>IF(ISNUMBER(VLOOKUP(Fulltable[[#This Row],[Distance]], Predict[[#All],[Distance (km)]:[Time on current form]], 3, FALSE)), VLOOKUP(Fulltable[[#This Row],[Distance]], Predict[[#All],[Distance (km)]:[Time on current form]], 3, FALSE), NA())</f>
        <v>#N/A</v>
      </c>
    </row>
    <row r="1055" spans="1:10" x14ac:dyDescent="0.25">
      <c r="A1055" s="1">
        <v>10.53</v>
      </c>
      <c r="B1055" s="2">
        <f>Fulltable[[#This Row],[Distance]]^2</f>
        <v>110.88089999999998</v>
      </c>
      <c r="C1055">
        <f>Fulltable[[#This Row],[Distance]]^3</f>
        <v>1167.5758769999998</v>
      </c>
      <c r="D1055">
        <f>Fulltable[[#This Row],[Distance]]^4</f>
        <v>12294.573984809997</v>
      </c>
      <c r="E1055">
        <f>Fulltable[[#This Row],[Distance]]^5</f>
        <v>129461.86406004925</v>
      </c>
      <c r="F1055" s="13" t="e">
        <f>IF(ISNUMBER(VLOOKUP(Fulltable[[#This Row],[Distance]], PBmetric[[Distance (km)]:[PB (hh:mm:ss)]], 6, FALSE)), VLOOKUP(Fulltable[[#This Row],[Distance]], PBmetric[[Distance (km)]:[PB (hh:mm:ss)]], 6, FALSE), NA())</f>
        <v>#N/A</v>
      </c>
      <c r="G1055" s="13">
        <f ca="1">$Q$4+$P$4*Fulltable[[#This Row],[Distance]]+$O$4*Fulltable[[#This Row],[D^2]]+$N$4*Fulltable[[#This Row],[D^3]]</f>
        <v>3.2553413236260542E-2</v>
      </c>
      <c r="H1055" s="13">
        <f ca="1">Fulltable[[#This Row],[Forecast]]*(1+AVERAGE(cform[faster (-ve) /
slower (+ve)]))</f>
        <v>3.3703259072706167E-2</v>
      </c>
      <c r="I1055" s="13" t="e">
        <f>IF(ISNUMBER(VLOOKUP(Fulltable[[#This Row],[Distance]], Predict[[#All],[Distance (km)]:[Time on current form]], 2, FALSE)), VLOOKUP(Fulltable[[#This Row],[Distance]], Predict[[#All],[Distance (km)]:[Time on current form]], 2, FALSE), NA())</f>
        <v>#N/A</v>
      </c>
      <c r="J1055" s="13" t="e">
        <f>IF(ISNUMBER(VLOOKUP(Fulltable[[#This Row],[Distance]], Predict[[#All],[Distance (km)]:[Time on current form]], 3, FALSE)), VLOOKUP(Fulltable[[#This Row],[Distance]], Predict[[#All],[Distance (km)]:[Time on current form]], 3, FALSE), NA())</f>
        <v>#N/A</v>
      </c>
    </row>
    <row r="1056" spans="1:10" x14ac:dyDescent="0.25">
      <c r="A1056" s="1">
        <v>10.54</v>
      </c>
      <c r="B1056" s="2">
        <f>Fulltable[[#This Row],[Distance]]^2</f>
        <v>111.09159999999999</v>
      </c>
      <c r="C1056">
        <f>Fulltable[[#This Row],[Distance]]^3</f>
        <v>1170.9054639999997</v>
      </c>
      <c r="D1056">
        <f>Fulltable[[#This Row],[Distance]]^4</f>
        <v>12341.343590559996</v>
      </c>
      <c r="E1056">
        <f>Fulltable[[#This Row],[Distance]]^5</f>
        <v>130077.76144450235</v>
      </c>
      <c r="F1056" s="13" t="e">
        <f>IF(ISNUMBER(VLOOKUP(Fulltable[[#This Row],[Distance]], PBmetric[[Distance (km)]:[PB (hh:mm:ss)]], 6, FALSE)), VLOOKUP(Fulltable[[#This Row],[Distance]], PBmetric[[Distance (km)]:[PB (hh:mm:ss)]], 6, FALSE), NA())</f>
        <v>#N/A</v>
      </c>
      <c r="G1056" s="13">
        <f ca="1">$Q$4+$P$4*Fulltable[[#This Row],[Distance]]+$O$4*Fulltable[[#This Row],[D^2]]+$N$4*Fulltable[[#This Row],[D^3]]</f>
        <v>3.2586250667309712E-2</v>
      </c>
      <c r="H1056" s="13">
        <f ca="1">Fulltable[[#This Row],[Forecast]]*(1+AVERAGE(cform[faster (-ve) /
slower (+ve)]))</f>
        <v>3.373725638161814E-2</v>
      </c>
      <c r="I1056" s="13" t="e">
        <f>IF(ISNUMBER(VLOOKUP(Fulltable[[#This Row],[Distance]], Predict[[#All],[Distance (km)]:[Time on current form]], 2, FALSE)), VLOOKUP(Fulltable[[#This Row],[Distance]], Predict[[#All],[Distance (km)]:[Time on current form]], 2, FALSE), NA())</f>
        <v>#N/A</v>
      </c>
      <c r="J1056" s="13" t="e">
        <f>IF(ISNUMBER(VLOOKUP(Fulltable[[#This Row],[Distance]], Predict[[#All],[Distance (km)]:[Time on current form]], 3, FALSE)), VLOOKUP(Fulltable[[#This Row],[Distance]], Predict[[#All],[Distance (km)]:[Time on current form]], 3, FALSE), NA())</f>
        <v>#N/A</v>
      </c>
    </row>
    <row r="1057" spans="1:10" x14ac:dyDescent="0.25">
      <c r="A1057" s="1">
        <v>10.55</v>
      </c>
      <c r="B1057" s="2">
        <f>Fulltable[[#This Row],[Distance]]^2</f>
        <v>111.30250000000001</v>
      </c>
      <c r="C1057">
        <f>Fulltable[[#This Row],[Distance]]^3</f>
        <v>1174.2413750000001</v>
      </c>
      <c r="D1057">
        <f>Fulltable[[#This Row],[Distance]]^4</f>
        <v>12388.246506250001</v>
      </c>
      <c r="E1057">
        <f>Fulltable[[#This Row],[Distance]]^5</f>
        <v>130696.00064093752</v>
      </c>
      <c r="F1057" s="13" t="e">
        <f>IF(ISNUMBER(VLOOKUP(Fulltable[[#This Row],[Distance]], PBmetric[[Distance (km)]:[PB (hh:mm:ss)]], 6, FALSE)), VLOOKUP(Fulltable[[#This Row],[Distance]], PBmetric[[Distance (km)]:[PB (hh:mm:ss)]], 6, FALSE), NA())</f>
        <v>#N/A</v>
      </c>
      <c r="G1057" s="13">
        <f ca="1">$Q$4+$P$4*Fulltable[[#This Row],[Distance]]+$O$4*Fulltable[[#This Row],[D^2]]+$N$4*Fulltable[[#This Row],[D^3]]</f>
        <v>3.2619091733932813E-2</v>
      </c>
      <c r="H1057" s="13">
        <f ca="1">Fulltable[[#This Row],[Forecast]]*(1+AVERAGE(cform[faster (-ve) /
slower (+ve)]))</f>
        <v>3.3771257454519137E-2</v>
      </c>
      <c r="I1057" s="13" t="e">
        <f>IF(ISNUMBER(VLOOKUP(Fulltable[[#This Row],[Distance]], Predict[[#All],[Distance (km)]:[Time on current form]], 2, FALSE)), VLOOKUP(Fulltable[[#This Row],[Distance]], Predict[[#All],[Distance (km)]:[Time on current form]], 2, FALSE), NA())</f>
        <v>#N/A</v>
      </c>
      <c r="J1057" s="13" t="e">
        <f>IF(ISNUMBER(VLOOKUP(Fulltable[[#This Row],[Distance]], Predict[[#All],[Distance (km)]:[Time on current form]], 3, FALSE)), VLOOKUP(Fulltable[[#This Row],[Distance]], Predict[[#All],[Distance (km)]:[Time on current form]], 3, FALSE), NA())</f>
        <v>#N/A</v>
      </c>
    </row>
    <row r="1058" spans="1:10" x14ac:dyDescent="0.25">
      <c r="A1058" s="1">
        <v>10.56</v>
      </c>
      <c r="B1058" s="2">
        <f>Fulltable[[#This Row],[Distance]]^2</f>
        <v>111.51360000000001</v>
      </c>
      <c r="C1058">
        <f>Fulltable[[#This Row],[Distance]]^3</f>
        <v>1177.5836160000001</v>
      </c>
      <c r="D1058">
        <f>Fulltable[[#This Row],[Distance]]^4</f>
        <v>12435.282984960002</v>
      </c>
      <c r="E1058">
        <f>Fulltable[[#This Row],[Distance]]^5</f>
        <v>131316.58832117764</v>
      </c>
      <c r="F1058" s="13" t="e">
        <f>IF(ISNUMBER(VLOOKUP(Fulltable[[#This Row],[Distance]], PBmetric[[Distance (km)]:[PB (hh:mm:ss)]], 6, FALSE)), VLOOKUP(Fulltable[[#This Row],[Distance]], PBmetric[[Distance (km)]:[PB (hh:mm:ss)]], 6, FALSE), NA())</f>
        <v>#N/A</v>
      </c>
      <c r="G1058" s="13">
        <f ca="1">$Q$4+$P$4*Fulltable[[#This Row],[Distance]]+$O$4*Fulltable[[#This Row],[D^2]]+$N$4*Fulltable[[#This Row],[D^3]]</f>
        <v>3.2651936436094438E-2</v>
      </c>
      <c r="H1058" s="13">
        <f ca="1">Fulltable[[#This Row],[Forecast]]*(1+AVERAGE(cform[faster (-ve) /
slower (+ve)]))</f>
        <v>3.3805262291372498E-2</v>
      </c>
      <c r="I1058" s="13" t="e">
        <f>IF(ISNUMBER(VLOOKUP(Fulltable[[#This Row],[Distance]], Predict[[#All],[Distance (km)]:[Time on current form]], 2, FALSE)), VLOOKUP(Fulltable[[#This Row],[Distance]], Predict[[#All],[Distance (km)]:[Time on current form]], 2, FALSE), NA())</f>
        <v>#N/A</v>
      </c>
      <c r="J1058" s="13" t="e">
        <f>IF(ISNUMBER(VLOOKUP(Fulltable[[#This Row],[Distance]], Predict[[#All],[Distance (km)]:[Time on current form]], 3, FALSE)), VLOOKUP(Fulltable[[#This Row],[Distance]], Predict[[#All],[Distance (km)]:[Time on current form]], 3, FALSE), NA())</f>
        <v>#N/A</v>
      </c>
    </row>
    <row r="1059" spans="1:10" x14ac:dyDescent="0.25">
      <c r="A1059" s="1">
        <v>10.57</v>
      </c>
      <c r="B1059" s="2">
        <f>Fulltable[[#This Row],[Distance]]^2</f>
        <v>111.72490000000001</v>
      </c>
      <c r="C1059">
        <f>Fulltable[[#This Row],[Distance]]^3</f>
        <v>1180.9321930000001</v>
      </c>
      <c r="D1059">
        <f>Fulltable[[#This Row],[Distance]]^4</f>
        <v>12482.453280010001</v>
      </c>
      <c r="E1059">
        <f>Fulltable[[#This Row],[Distance]]^5</f>
        <v>131939.5311697057</v>
      </c>
      <c r="F1059" s="13" t="e">
        <f>IF(ISNUMBER(VLOOKUP(Fulltable[[#This Row],[Distance]], PBmetric[[Distance (km)]:[PB (hh:mm:ss)]], 6, FALSE)), VLOOKUP(Fulltable[[#This Row],[Distance]], PBmetric[[Distance (km)]:[PB (hh:mm:ss)]], 6, FALSE), NA())</f>
        <v>#N/A</v>
      </c>
      <c r="G1059" s="13">
        <f ca="1">$Q$4+$P$4*Fulltable[[#This Row],[Distance]]+$O$4*Fulltable[[#This Row],[D^2]]+$N$4*Fulltable[[#This Row],[D^3]]</f>
        <v>3.2684784773759176E-2</v>
      </c>
      <c r="H1059" s="13">
        <f ca="1">Fulltable[[#This Row],[Forecast]]*(1+AVERAGE(cform[faster (-ve) /
slower (+ve)]))</f>
        <v>3.3839270892141567E-2</v>
      </c>
      <c r="I1059" s="13" t="e">
        <f>IF(ISNUMBER(VLOOKUP(Fulltable[[#This Row],[Distance]], Predict[[#All],[Distance (km)]:[Time on current form]], 2, FALSE)), VLOOKUP(Fulltable[[#This Row],[Distance]], Predict[[#All],[Distance (km)]:[Time on current form]], 2, FALSE), NA())</f>
        <v>#N/A</v>
      </c>
      <c r="J1059" s="13" t="e">
        <f>IF(ISNUMBER(VLOOKUP(Fulltable[[#This Row],[Distance]], Predict[[#All],[Distance (km)]:[Time on current form]], 3, FALSE)), VLOOKUP(Fulltable[[#This Row],[Distance]], Predict[[#All],[Distance (km)]:[Time on current form]], 3, FALSE), NA())</f>
        <v>#N/A</v>
      </c>
    </row>
    <row r="1060" spans="1:10" x14ac:dyDescent="0.25">
      <c r="A1060" s="1">
        <v>10.58</v>
      </c>
      <c r="B1060" s="2">
        <f>Fulltable[[#This Row],[Distance]]^2</f>
        <v>111.93640000000001</v>
      </c>
      <c r="C1060">
        <f>Fulltable[[#This Row],[Distance]]^3</f>
        <v>1184.287112</v>
      </c>
      <c r="D1060">
        <f>Fulltable[[#This Row],[Distance]]^4</f>
        <v>12529.757644960002</v>
      </c>
      <c r="E1060">
        <f>Fulltable[[#This Row],[Distance]]^5</f>
        <v>132564.83588367683</v>
      </c>
      <c r="F1060" s="13" t="e">
        <f>IF(ISNUMBER(VLOOKUP(Fulltable[[#This Row],[Distance]], PBmetric[[Distance (km)]:[PB (hh:mm:ss)]], 6, FALSE)), VLOOKUP(Fulltable[[#This Row],[Distance]], PBmetric[[Distance (km)]:[PB (hh:mm:ss)]], 6, FALSE), NA())</f>
        <v>#N/A</v>
      </c>
      <c r="G1060" s="13">
        <f ca="1">$Q$4+$P$4*Fulltable[[#This Row],[Distance]]+$O$4*Fulltable[[#This Row],[D^2]]+$N$4*Fulltable[[#This Row],[D^3]]</f>
        <v>3.271763674689164E-2</v>
      </c>
      <c r="H1060" s="13">
        <f ca="1">Fulltable[[#This Row],[Forecast]]*(1+AVERAGE(cform[faster (-ve) /
slower (+ve)]))</f>
        <v>3.3873283256789698E-2</v>
      </c>
      <c r="I1060" s="13" t="e">
        <f>IF(ISNUMBER(VLOOKUP(Fulltable[[#This Row],[Distance]], Predict[[#All],[Distance (km)]:[Time on current form]], 2, FALSE)), VLOOKUP(Fulltable[[#This Row],[Distance]], Predict[[#All],[Distance (km)]:[Time on current form]], 2, FALSE), NA())</f>
        <v>#N/A</v>
      </c>
      <c r="J1060" s="13" t="e">
        <f>IF(ISNUMBER(VLOOKUP(Fulltable[[#This Row],[Distance]], Predict[[#All],[Distance (km)]:[Time on current form]], 3, FALSE)), VLOOKUP(Fulltable[[#This Row],[Distance]], Predict[[#All],[Distance (km)]:[Time on current form]], 3, FALSE), NA())</f>
        <v>#N/A</v>
      </c>
    </row>
    <row r="1061" spans="1:10" x14ac:dyDescent="0.25">
      <c r="A1061" s="1">
        <v>10.59</v>
      </c>
      <c r="B1061" s="2">
        <f>Fulltable[[#This Row],[Distance]]^2</f>
        <v>112.1481</v>
      </c>
      <c r="C1061">
        <f>Fulltable[[#This Row],[Distance]]^3</f>
        <v>1187.648379</v>
      </c>
      <c r="D1061">
        <f>Fulltable[[#This Row],[Distance]]^4</f>
        <v>12577.19633361</v>
      </c>
      <c r="E1061">
        <f>Fulltable[[#This Row],[Distance]]^5</f>
        <v>133192.50917292989</v>
      </c>
      <c r="F1061" s="13" t="e">
        <f>IF(ISNUMBER(VLOOKUP(Fulltable[[#This Row],[Distance]], PBmetric[[Distance (km)]:[PB (hh:mm:ss)]], 6, FALSE)), VLOOKUP(Fulltable[[#This Row],[Distance]], PBmetric[[Distance (km)]:[PB (hh:mm:ss)]], 6, FALSE), NA())</f>
        <v>#N/A</v>
      </c>
      <c r="G1061" s="13">
        <f ca="1">$Q$4+$P$4*Fulltable[[#This Row],[Distance]]+$O$4*Fulltable[[#This Row],[D^2]]+$N$4*Fulltable[[#This Row],[D^3]]</f>
        <v>3.2750492355456413E-2</v>
      </c>
      <c r="H1061" s="13">
        <f ca="1">Fulltable[[#This Row],[Forecast]]*(1+AVERAGE(cform[faster (-ve) /
slower (+ve)]))</f>
        <v>3.3907299385280226E-2</v>
      </c>
      <c r="I1061" s="13" t="e">
        <f>IF(ISNUMBER(VLOOKUP(Fulltable[[#This Row],[Distance]], Predict[[#All],[Distance (km)]:[Time on current form]], 2, FALSE)), VLOOKUP(Fulltable[[#This Row],[Distance]], Predict[[#All],[Distance (km)]:[Time on current form]], 2, FALSE), NA())</f>
        <v>#N/A</v>
      </c>
      <c r="J1061" s="13" t="e">
        <f>IF(ISNUMBER(VLOOKUP(Fulltable[[#This Row],[Distance]], Predict[[#All],[Distance (km)]:[Time on current form]], 3, FALSE)), VLOOKUP(Fulltable[[#This Row],[Distance]], Predict[[#All],[Distance (km)]:[Time on current form]], 3, FALSE), NA())</f>
        <v>#N/A</v>
      </c>
    </row>
    <row r="1062" spans="1:10" x14ac:dyDescent="0.25">
      <c r="A1062" s="1">
        <v>10.6</v>
      </c>
      <c r="B1062" s="2">
        <f>Fulltable[[#This Row],[Distance]]^2</f>
        <v>112.36</v>
      </c>
      <c r="C1062">
        <f>Fulltable[[#This Row],[Distance]]^3</f>
        <v>1191.0159999999998</v>
      </c>
      <c r="D1062">
        <f>Fulltable[[#This Row],[Distance]]^4</f>
        <v>12624.7696</v>
      </c>
      <c r="E1062">
        <f>Fulltable[[#This Row],[Distance]]^5</f>
        <v>133822.55776</v>
      </c>
      <c r="F1062" s="13" t="e">
        <f>IF(ISNUMBER(VLOOKUP(Fulltable[[#This Row],[Distance]], PBmetric[[Distance (km)]:[PB (hh:mm:ss)]], 6, FALSE)), VLOOKUP(Fulltable[[#This Row],[Distance]], PBmetric[[Distance (km)]:[PB (hh:mm:ss)]], 6, FALSE), NA())</f>
        <v>#N/A</v>
      </c>
      <c r="G1062" s="13">
        <f ca="1">$Q$4+$P$4*Fulltable[[#This Row],[Distance]]+$O$4*Fulltable[[#This Row],[D^2]]+$N$4*Fulltable[[#This Row],[D^3]]</f>
        <v>3.2783351599418094E-2</v>
      </c>
      <c r="H1062" s="13">
        <f ca="1">Fulltable[[#This Row],[Forecast]]*(1+AVERAGE(cform[faster (-ve) /
slower (+ve)]))</f>
        <v>3.3941319277576508E-2</v>
      </c>
      <c r="I1062" s="13" t="e">
        <f>IF(ISNUMBER(VLOOKUP(Fulltable[[#This Row],[Distance]], Predict[[#All],[Distance (km)]:[Time on current form]], 2, FALSE)), VLOOKUP(Fulltable[[#This Row],[Distance]], Predict[[#All],[Distance (km)]:[Time on current form]], 2, FALSE), NA())</f>
        <v>#N/A</v>
      </c>
      <c r="J1062" s="13" t="e">
        <f>IF(ISNUMBER(VLOOKUP(Fulltable[[#This Row],[Distance]], Predict[[#All],[Distance (km)]:[Time on current form]], 3, FALSE)), VLOOKUP(Fulltable[[#This Row],[Distance]], Predict[[#All],[Distance (km)]:[Time on current form]], 3, FALSE), NA())</f>
        <v>#N/A</v>
      </c>
    </row>
    <row r="1063" spans="1:10" x14ac:dyDescent="0.25">
      <c r="A1063" s="1">
        <v>10.61</v>
      </c>
      <c r="B1063" s="2">
        <f>Fulltable[[#This Row],[Distance]]^2</f>
        <v>112.57209999999999</v>
      </c>
      <c r="C1063">
        <f>Fulltable[[#This Row],[Distance]]^3</f>
        <v>1194.3899809999998</v>
      </c>
      <c r="D1063">
        <f>Fulltable[[#This Row],[Distance]]^4</f>
        <v>12672.477698409999</v>
      </c>
      <c r="E1063">
        <f>Fulltable[[#This Row],[Distance]]^5</f>
        <v>134454.98838013009</v>
      </c>
      <c r="F1063" s="13" t="e">
        <f>IF(ISNUMBER(VLOOKUP(Fulltable[[#This Row],[Distance]], PBmetric[[Distance (km)]:[PB (hh:mm:ss)]], 6, FALSE)), VLOOKUP(Fulltable[[#This Row],[Distance]], PBmetric[[Distance (km)]:[PB (hh:mm:ss)]], 6, FALSE), NA())</f>
        <v>#N/A</v>
      </c>
      <c r="G1063" s="13">
        <f ca="1">$Q$4+$P$4*Fulltable[[#This Row],[Distance]]+$O$4*Fulltable[[#This Row],[D^2]]+$N$4*Fulltable[[#This Row],[D^3]]</f>
        <v>3.2816214478741279E-2</v>
      </c>
      <c r="H1063" s="13">
        <f ca="1">Fulltable[[#This Row],[Forecast]]*(1+AVERAGE(cform[faster (-ve) /
slower (+ve)]))</f>
        <v>3.3975342933641878E-2</v>
      </c>
      <c r="I1063" s="13" t="e">
        <f>IF(ISNUMBER(VLOOKUP(Fulltable[[#This Row],[Distance]], Predict[[#All],[Distance (km)]:[Time on current form]], 2, FALSE)), VLOOKUP(Fulltable[[#This Row],[Distance]], Predict[[#All],[Distance (km)]:[Time on current form]], 2, FALSE), NA())</f>
        <v>#N/A</v>
      </c>
      <c r="J1063" s="13" t="e">
        <f>IF(ISNUMBER(VLOOKUP(Fulltable[[#This Row],[Distance]], Predict[[#All],[Distance (km)]:[Time on current form]], 3, FALSE)), VLOOKUP(Fulltable[[#This Row],[Distance]], Predict[[#All],[Distance (km)]:[Time on current form]], 3, FALSE), NA())</f>
        <v>#N/A</v>
      </c>
    </row>
    <row r="1064" spans="1:10" x14ac:dyDescent="0.25">
      <c r="A1064" s="1">
        <v>10.62</v>
      </c>
      <c r="B1064" s="2">
        <f>Fulltable[[#This Row],[Distance]]^2</f>
        <v>112.78439999999998</v>
      </c>
      <c r="C1064">
        <f>Fulltable[[#This Row],[Distance]]^3</f>
        <v>1197.7703279999996</v>
      </c>
      <c r="D1064">
        <f>Fulltable[[#This Row],[Distance]]^4</f>
        <v>12720.320883359995</v>
      </c>
      <c r="E1064">
        <f>Fulltable[[#This Row],[Distance]]^5</f>
        <v>135089.80778128313</v>
      </c>
      <c r="F1064" s="13" t="e">
        <f>IF(ISNUMBER(VLOOKUP(Fulltable[[#This Row],[Distance]], PBmetric[[Distance (km)]:[PB (hh:mm:ss)]], 6, FALSE)), VLOOKUP(Fulltable[[#This Row],[Distance]], PBmetric[[Distance (km)]:[PB (hh:mm:ss)]], 6, FALSE), NA())</f>
        <v>#N/A</v>
      </c>
      <c r="G1064" s="13">
        <f ca="1">$Q$4+$P$4*Fulltable[[#This Row],[Distance]]+$O$4*Fulltable[[#This Row],[D^2]]+$N$4*Fulltable[[#This Row],[D^3]]</f>
        <v>3.2849080993390574E-2</v>
      </c>
      <c r="H1064" s="13">
        <f ca="1">Fulltable[[#This Row],[Forecast]]*(1+AVERAGE(cform[faster (-ve) /
slower (+ve)]))</f>
        <v>3.4009370353439691E-2</v>
      </c>
      <c r="I1064" s="13" t="e">
        <f>IF(ISNUMBER(VLOOKUP(Fulltable[[#This Row],[Distance]], Predict[[#All],[Distance (km)]:[Time on current form]], 2, FALSE)), VLOOKUP(Fulltable[[#This Row],[Distance]], Predict[[#All],[Distance (km)]:[Time on current form]], 2, FALSE), NA())</f>
        <v>#N/A</v>
      </c>
      <c r="J1064" s="13" t="e">
        <f>IF(ISNUMBER(VLOOKUP(Fulltable[[#This Row],[Distance]], Predict[[#All],[Distance (km)]:[Time on current form]], 3, FALSE)), VLOOKUP(Fulltable[[#This Row],[Distance]], Predict[[#All],[Distance (km)]:[Time on current form]], 3, FALSE), NA())</f>
        <v>#N/A</v>
      </c>
    </row>
    <row r="1065" spans="1:10" x14ac:dyDescent="0.25">
      <c r="A1065" s="1">
        <v>10.63</v>
      </c>
      <c r="B1065" s="2">
        <f>Fulltable[[#This Row],[Distance]]^2</f>
        <v>112.99690000000001</v>
      </c>
      <c r="C1065">
        <f>Fulltable[[#This Row],[Distance]]^3</f>
        <v>1201.1570470000001</v>
      </c>
      <c r="D1065">
        <f>Fulltable[[#This Row],[Distance]]^4</f>
        <v>12768.299409610003</v>
      </c>
      <c r="E1065">
        <f>Fulltable[[#This Row],[Distance]]^5</f>
        <v>135727.02272415435</v>
      </c>
      <c r="F1065" s="13" t="e">
        <f>IF(ISNUMBER(VLOOKUP(Fulltable[[#This Row],[Distance]], PBmetric[[Distance (km)]:[PB (hh:mm:ss)]], 6, FALSE)), VLOOKUP(Fulltable[[#This Row],[Distance]], PBmetric[[Distance (km)]:[PB (hh:mm:ss)]], 6, FALSE), NA())</f>
        <v>#N/A</v>
      </c>
      <c r="G1065" s="13">
        <f ca="1">$Q$4+$P$4*Fulltable[[#This Row],[Distance]]+$O$4*Fulltable[[#This Row],[D^2]]+$N$4*Fulltable[[#This Row],[D^3]]</f>
        <v>3.2881951143330576E-2</v>
      </c>
      <c r="H1065" s="13">
        <f ca="1">Fulltable[[#This Row],[Forecast]]*(1+AVERAGE(cform[faster (-ve) /
slower (+ve)]))</f>
        <v>3.4043401536933304E-2</v>
      </c>
      <c r="I1065" s="13" t="e">
        <f>IF(ISNUMBER(VLOOKUP(Fulltable[[#This Row],[Distance]], Predict[[#All],[Distance (km)]:[Time on current form]], 2, FALSE)), VLOOKUP(Fulltable[[#This Row],[Distance]], Predict[[#All],[Distance (km)]:[Time on current form]], 2, FALSE), NA())</f>
        <v>#N/A</v>
      </c>
      <c r="J1065" s="13" t="e">
        <f>IF(ISNUMBER(VLOOKUP(Fulltable[[#This Row],[Distance]], Predict[[#All],[Distance (km)]:[Time on current form]], 3, FALSE)), VLOOKUP(Fulltable[[#This Row],[Distance]], Predict[[#All],[Distance (km)]:[Time on current form]], 3, FALSE), NA())</f>
        <v>#N/A</v>
      </c>
    </row>
    <row r="1066" spans="1:10" x14ac:dyDescent="0.25">
      <c r="A1066" s="1">
        <v>10.64</v>
      </c>
      <c r="B1066" s="2">
        <f>Fulltable[[#This Row],[Distance]]^2</f>
        <v>113.20960000000001</v>
      </c>
      <c r="C1066">
        <f>Fulltable[[#This Row],[Distance]]^3</f>
        <v>1204.550144</v>
      </c>
      <c r="D1066">
        <f>Fulltable[[#This Row],[Distance]]^4</f>
        <v>12816.413532160002</v>
      </c>
      <c r="E1066">
        <f>Fulltable[[#This Row],[Distance]]^5</f>
        <v>136366.63998218245</v>
      </c>
      <c r="F1066" s="13" t="e">
        <f>IF(ISNUMBER(VLOOKUP(Fulltable[[#This Row],[Distance]], PBmetric[[Distance (km)]:[PB (hh:mm:ss)]], 6, FALSE)), VLOOKUP(Fulltable[[#This Row],[Distance]], PBmetric[[Distance (km)]:[PB (hh:mm:ss)]], 6, FALSE), NA())</f>
        <v>#N/A</v>
      </c>
      <c r="G1066" s="13">
        <f ca="1">$Q$4+$P$4*Fulltable[[#This Row],[Distance]]+$O$4*Fulltable[[#This Row],[D^2]]+$N$4*Fulltable[[#This Row],[D^3]]</f>
        <v>3.2914824928525863E-2</v>
      </c>
      <c r="H1066" s="13">
        <f ca="1">Fulltable[[#This Row],[Forecast]]*(1+AVERAGE(cform[faster (-ve) /
slower (+ve)]))</f>
        <v>3.4077436484086038E-2</v>
      </c>
      <c r="I1066" s="13" t="e">
        <f>IF(ISNUMBER(VLOOKUP(Fulltable[[#This Row],[Distance]], Predict[[#All],[Distance (km)]:[Time on current form]], 2, FALSE)), VLOOKUP(Fulltable[[#This Row],[Distance]], Predict[[#All],[Distance (km)]:[Time on current form]], 2, FALSE), NA())</f>
        <v>#N/A</v>
      </c>
      <c r="J1066" s="13" t="e">
        <f>IF(ISNUMBER(VLOOKUP(Fulltable[[#This Row],[Distance]], Predict[[#All],[Distance (km)]:[Time on current form]], 3, FALSE)), VLOOKUP(Fulltable[[#This Row],[Distance]], Predict[[#All],[Distance (km)]:[Time on current form]], 3, FALSE), NA())</f>
        <v>#N/A</v>
      </c>
    </row>
    <row r="1067" spans="1:10" x14ac:dyDescent="0.25">
      <c r="A1067" s="1">
        <v>10.65</v>
      </c>
      <c r="B1067" s="2">
        <f>Fulltable[[#This Row],[Distance]]^2</f>
        <v>113.42250000000001</v>
      </c>
      <c r="C1067">
        <f>Fulltable[[#This Row],[Distance]]^3</f>
        <v>1207.9496250000002</v>
      </c>
      <c r="D1067">
        <f>Fulltable[[#This Row],[Distance]]^4</f>
        <v>12864.663506250003</v>
      </c>
      <c r="E1067">
        <f>Fulltable[[#This Row],[Distance]]^5</f>
        <v>137008.66634156252</v>
      </c>
      <c r="F1067" s="13" t="e">
        <f>IF(ISNUMBER(VLOOKUP(Fulltable[[#This Row],[Distance]], PBmetric[[Distance (km)]:[PB (hh:mm:ss)]], 6, FALSE)), VLOOKUP(Fulltable[[#This Row],[Distance]], PBmetric[[Distance (km)]:[PB (hh:mm:ss)]], 6, FALSE), NA())</f>
        <v>#N/A</v>
      </c>
      <c r="G1067" s="13">
        <f ca="1">$Q$4+$P$4*Fulltable[[#This Row],[Distance]]+$O$4*Fulltable[[#This Row],[D^2]]+$N$4*Fulltable[[#This Row],[D^3]]</f>
        <v>3.2947702348941045E-2</v>
      </c>
      <c r="H1067" s="13">
        <f ca="1">Fulltable[[#This Row],[Forecast]]*(1+AVERAGE(cform[faster (-ve) /
slower (+ve)]))</f>
        <v>3.4111475194861254E-2</v>
      </c>
      <c r="I1067" s="13" t="e">
        <f>IF(ISNUMBER(VLOOKUP(Fulltable[[#This Row],[Distance]], Predict[[#All],[Distance (km)]:[Time on current form]], 2, FALSE)), VLOOKUP(Fulltable[[#This Row],[Distance]], Predict[[#All],[Distance (km)]:[Time on current form]], 2, FALSE), NA())</f>
        <v>#N/A</v>
      </c>
      <c r="J1067" s="13" t="e">
        <f>IF(ISNUMBER(VLOOKUP(Fulltable[[#This Row],[Distance]], Predict[[#All],[Distance (km)]:[Time on current form]], 3, FALSE)), VLOOKUP(Fulltable[[#This Row],[Distance]], Predict[[#All],[Distance (km)]:[Time on current form]], 3, FALSE), NA())</f>
        <v>#N/A</v>
      </c>
    </row>
    <row r="1068" spans="1:10" x14ac:dyDescent="0.25">
      <c r="A1068" s="1">
        <v>10.66</v>
      </c>
      <c r="B1068" s="2">
        <f>Fulltable[[#This Row],[Distance]]^2</f>
        <v>113.6356</v>
      </c>
      <c r="C1068">
        <f>Fulltable[[#This Row],[Distance]]^3</f>
        <v>1211.3554959999999</v>
      </c>
      <c r="D1068">
        <f>Fulltable[[#This Row],[Distance]]^4</f>
        <v>12913.049587359999</v>
      </c>
      <c r="E1068">
        <f>Fulltable[[#This Row],[Distance]]^5</f>
        <v>137653.10860125758</v>
      </c>
      <c r="F1068" s="13" t="e">
        <f>IF(ISNUMBER(VLOOKUP(Fulltable[[#This Row],[Distance]], PBmetric[[Distance (km)]:[PB (hh:mm:ss)]], 6, FALSE)), VLOOKUP(Fulltable[[#This Row],[Distance]], PBmetric[[Distance (km)]:[PB (hh:mm:ss)]], 6, FALSE), NA())</f>
        <v>#N/A</v>
      </c>
      <c r="G1068" s="13">
        <f ca="1">$Q$4+$P$4*Fulltable[[#This Row],[Distance]]+$O$4*Fulltable[[#This Row],[D^2]]+$N$4*Fulltable[[#This Row],[D^3]]</f>
        <v>3.2980583404540721E-2</v>
      </c>
      <c r="H1068" s="13">
        <f ca="1">Fulltable[[#This Row],[Forecast]]*(1+AVERAGE(cform[faster (-ve) /
slower (+ve)]))</f>
        <v>3.4145517669222303E-2</v>
      </c>
      <c r="I1068" s="13" t="e">
        <f>IF(ISNUMBER(VLOOKUP(Fulltable[[#This Row],[Distance]], Predict[[#All],[Distance (km)]:[Time on current form]], 2, FALSE)), VLOOKUP(Fulltable[[#This Row],[Distance]], Predict[[#All],[Distance (km)]:[Time on current form]], 2, FALSE), NA())</f>
        <v>#N/A</v>
      </c>
      <c r="J1068" s="13" t="e">
        <f>IF(ISNUMBER(VLOOKUP(Fulltable[[#This Row],[Distance]], Predict[[#All],[Distance (km)]:[Time on current form]], 3, FALSE)), VLOOKUP(Fulltable[[#This Row],[Distance]], Predict[[#All],[Distance (km)]:[Time on current form]], 3, FALSE), NA())</f>
        <v>#N/A</v>
      </c>
    </row>
    <row r="1069" spans="1:10" x14ac:dyDescent="0.25">
      <c r="A1069" s="1">
        <v>10.67</v>
      </c>
      <c r="B1069" s="2">
        <f>Fulltable[[#This Row],[Distance]]^2</f>
        <v>113.8489</v>
      </c>
      <c r="C1069">
        <f>Fulltable[[#This Row],[Distance]]^3</f>
        <v>1214.7677630000001</v>
      </c>
      <c r="D1069">
        <f>Fulltable[[#This Row],[Distance]]^4</f>
        <v>12961.57203121</v>
      </c>
      <c r="E1069">
        <f>Fulltable[[#This Row],[Distance]]^5</f>
        <v>138299.97357301071</v>
      </c>
      <c r="F1069" s="13" t="e">
        <f>IF(ISNUMBER(VLOOKUP(Fulltable[[#This Row],[Distance]], PBmetric[[Distance (km)]:[PB (hh:mm:ss)]], 6, FALSE)), VLOOKUP(Fulltable[[#This Row],[Distance]], PBmetric[[Distance (km)]:[PB (hh:mm:ss)]], 6, FALSE), NA())</f>
        <v>#N/A</v>
      </c>
      <c r="G1069" s="13">
        <f ca="1">$Q$4+$P$4*Fulltable[[#This Row],[Distance]]+$O$4*Fulltable[[#This Row],[D^2]]+$N$4*Fulltable[[#This Row],[D^3]]</f>
        <v>3.3013468095289475E-2</v>
      </c>
      <c r="H1069" s="13">
        <f ca="1">Fulltable[[#This Row],[Forecast]]*(1+AVERAGE(cform[faster (-ve) /
slower (+ve)]))</f>
        <v>3.4179563907132511E-2</v>
      </c>
      <c r="I1069" s="13" t="e">
        <f>IF(ISNUMBER(VLOOKUP(Fulltable[[#This Row],[Distance]], Predict[[#All],[Distance (km)]:[Time on current form]], 2, FALSE)), VLOOKUP(Fulltable[[#This Row],[Distance]], Predict[[#All],[Distance (km)]:[Time on current form]], 2, FALSE), NA())</f>
        <v>#N/A</v>
      </c>
      <c r="J1069" s="13" t="e">
        <f>IF(ISNUMBER(VLOOKUP(Fulltable[[#This Row],[Distance]], Predict[[#All],[Distance (km)]:[Time on current form]], 3, FALSE)), VLOOKUP(Fulltable[[#This Row],[Distance]], Predict[[#All],[Distance (km)]:[Time on current form]], 3, FALSE), NA())</f>
        <v>#N/A</v>
      </c>
    </row>
    <row r="1070" spans="1:10" x14ac:dyDescent="0.25">
      <c r="A1070" s="1">
        <v>10.68</v>
      </c>
      <c r="B1070" s="2">
        <f>Fulltable[[#This Row],[Distance]]^2</f>
        <v>114.0624</v>
      </c>
      <c r="C1070">
        <f>Fulltable[[#This Row],[Distance]]^3</f>
        <v>1218.186432</v>
      </c>
      <c r="D1070">
        <f>Fulltable[[#This Row],[Distance]]^4</f>
        <v>13010.23109376</v>
      </c>
      <c r="E1070">
        <f>Fulltable[[#This Row],[Distance]]^5</f>
        <v>138949.2680813568</v>
      </c>
      <c r="F1070" s="13" t="e">
        <f>IF(ISNUMBER(VLOOKUP(Fulltable[[#This Row],[Distance]], PBmetric[[Distance (km)]:[PB (hh:mm:ss)]], 6, FALSE)), VLOOKUP(Fulltable[[#This Row],[Distance]], PBmetric[[Distance (km)]:[PB (hh:mm:ss)]], 6, FALSE), NA())</f>
        <v>#N/A</v>
      </c>
      <c r="G1070" s="13">
        <f ca="1">$Q$4+$P$4*Fulltable[[#This Row],[Distance]]+$O$4*Fulltable[[#This Row],[D^2]]+$N$4*Fulltable[[#This Row],[D^3]]</f>
        <v>3.3046356421151925E-2</v>
      </c>
      <c r="H1070" s="13">
        <f ca="1">Fulltable[[#This Row],[Forecast]]*(1+AVERAGE(cform[faster (-ve) /
slower (+ve)]))</f>
        <v>3.4213613908555256E-2</v>
      </c>
      <c r="I1070" s="13" t="e">
        <f>IF(ISNUMBER(VLOOKUP(Fulltable[[#This Row],[Distance]], Predict[[#All],[Distance (km)]:[Time on current form]], 2, FALSE)), VLOOKUP(Fulltable[[#This Row],[Distance]], Predict[[#All],[Distance (km)]:[Time on current form]], 2, FALSE), NA())</f>
        <v>#N/A</v>
      </c>
      <c r="J1070" s="13" t="e">
        <f>IF(ISNUMBER(VLOOKUP(Fulltable[[#This Row],[Distance]], Predict[[#All],[Distance (km)]:[Time on current form]], 3, FALSE)), VLOOKUP(Fulltable[[#This Row],[Distance]], Predict[[#All],[Distance (km)]:[Time on current form]], 3, FALSE), NA())</f>
        <v>#N/A</v>
      </c>
    </row>
    <row r="1071" spans="1:10" x14ac:dyDescent="0.25">
      <c r="A1071" s="1">
        <v>10.69</v>
      </c>
      <c r="B1071" s="2">
        <f>Fulltable[[#This Row],[Distance]]^2</f>
        <v>114.27609999999999</v>
      </c>
      <c r="C1071">
        <f>Fulltable[[#This Row],[Distance]]^3</f>
        <v>1221.6115089999998</v>
      </c>
      <c r="D1071">
        <f>Fulltable[[#This Row],[Distance]]^4</f>
        <v>13059.027031209996</v>
      </c>
      <c r="E1071">
        <f>Fulltable[[#This Row],[Distance]]^5</f>
        <v>139600.99896363486</v>
      </c>
      <c r="F1071" s="13" t="e">
        <f>IF(ISNUMBER(VLOOKUP(Fulltable[[#This Row],[Distance]], PBmetric[[Distance (km)]:[PB (hh:mm:ss)]], 6, FALSE)), VLOOKUP(Fulltable[[#This Row],[Distance]], PBmetric[[Distance (km)]:[PB (hh:mm:ss)]], 6, FALSE), NA())</f>
        <v>#N/A</v>
      </c>
      <c r="G1071" s="13">
        <f ca="1">$Q$4+$P$4*Fulltable[[#This Row],[Distance]]+$O$4*Fulltable[[#This Row],[D^2]]+$N$4*Fulltable[[#This Row],[D^3]]</f>
        <v>3.3079248382092641E-2</v>
      </c>
      <c r="H1071" s="13">
        <f ca="1">Fulltable[[#This Row],[Forecast]]*(1+AVERAGE(cform[faster (-ve) /
slower (+ve)]))</f>
        <v>3.4247667673453844E-2</v>
      </c>
      <c r="I1071" s="13" t="e">
        <f>IF(ISNUMBER(VLOOKUP(Fulltable[[#This Row],[Distance]], Predict[[#All],[Distance (km)]:[Time on current form]], 2, FALSE)), VLOOKUP(Fulltable[[#This Row],[Distance]], Predict[[#All],[Distance (km)]:[Time on current form]], 2, FALSE), NA())</f>
        <v>#N/A</v>
      </c>
      <c r="J1071" s="13" t="e">
        <f>IF(ISNUMBER(VLOOKUP(Fulltable[[#This Row],[Distance]], Predict[[#All],[Distance (km)]:[Time on current form]], 3, FALSE)), VLOOKUP(Fulltable[[#This Row],[Distance]], Predict[[#All],[Distance (km)]:[Time on current form]], 3, FALSE), NA())</f>
        <v>#N/A</v>
      </c>
    </row>
    <row r="1072" spans="1:10" x14ac:dyDescent="0.25">
      <c r="A1072" s="1">
        <v>10.7</v>
      </c>
      <c r="B1072" s="2">
        <f>Fulltable[[#This Row],[Distance]]^2</f>
        <v>114.48999999999998</v>
      </c>
      <c r="C1072">
        <f>Fulltable[[#This Row],[Distance]]^3</f>
        <v>1225.0429999999997</v>
      </c>
      <c r="D1072">
        <f>Fulltable[[#This Row],[Distance]]^4</f>
        <v>13107.960099999995</v>
      </c>
      <c r="E1072">
        <f>Fulltable[[#This Row],[Distance]]^5</f>
        <v>140255.17306999993</v>
      </c>
      <c r="F1072" s="13" t="e">
        <f>IF(ISNUMBER(VLOOKUP(Fulltable[[#This Row],[Distance]], PBmetric[[Distance (km)]:[PB (hh:mm:ss)]], 6, FALSE)), VLOOKUP(Fulltable[[#This Row],[Distance]], PBmetric[[Distance (km)]:[PB (hh:mm:ss)]], 6, FALSE), NA())</f>
        <v>#N/A</v>
      </c>
      <c r="G1072" s="13">
        <f ca="1">$Q$4+$P$4*Fulltable[[#This Row],[Distance]]+$O$4*Fulltable[[#This Row],[D^2]]+$N$4*Fulltable[[#This Row],[D^3]]</f>
        <v>3.3112143978076242E-2</v>
      </c>
      <c r="H1072" s="13">
        <f ca="1">Fulltable[[#This Row],[Forecast]]*(1+AVERAGE(cform[faster (-ve) /
slower (+ve)]))</f>
        <v>3.4281725201791652E-2</v>
      </c>
      <c r="I1072" s="13" t="e">
        <f>IF(ISNUMBER(VLOOKUP(Fulltable[[#This Row],[Distance]], Predict[[#All],[Distance (km)]:[Time on current form]], 2, FALSE)), VLOOKUP(Fulltable[[#This Row],[Distance]], Predict[[#All],[Distance (km)]:[Time on current form]], 2, FALSE), NA())</f>
        <v>#N/A</v>
      </c>
      <c r="J1072" s="13" t="e">
        <f>IF(ISNUMBER(VLOOKUP(Fulltable[[#This Row],[Distance]], Predict[[#All],[Distance (km)]:[Time on current form]], 3, FALSE)), VLOOKUP(Fulltable[[#This Row],[Distance]], Predict[[#All],[Distance (km)]:[Time on current form]], 3, FALSE), NA())</f>
        <v>#N/A</v>
      </c>
    </row>
    <row r="1073" spans="1:10" x14ac:dyDescent="0.25">
      <c r="A1073" s="1">
        <v>10.71</v>
      </c>
      <c r="B1073" s="2">
        <f>Fulltable[[#This Row],[Distance]]^2</f>
        <v>114.70410000000003</v>
      </c>
      <c r="C1073">
        <f>Fulltable[[#This Row],[Distance]]^3</f>
        <v>1228.4809110000003</v>
      </c>
      <c r="D1073">
        <f>Fulltable[[#This Row],[Distance]]^4</f>
        <v>13157.030556810007</v>
      </c>
      <c r="E1073">
        <f>Fulltable[[#This Row],[Distance]]^5</f>
        <v>140911.79726343518</v>
      </c>
      <c r="F1073" s="13" t="e">
        <f>IF(ISNUMBER(VLOOKUP(Fulltable[[#This Row],[Distance]], PBmetric[[Distance (km)]:[PB (hh:mm:ss)]], 6, FALSE)), VLOOKUP(Fulltable[[#This Row],[Distance]], PBmetric[[Distance (km)]:[PB (hh:mm:ss)]], 6, FALSE), NA())</f>
        <v>#N/A</v>
      </c>
      <c r="G1073" s="13">
        <f ca="1">$Q$4+$P$4*Fulltable[[#This Row],[Distance]]+$O$4*Fulltable[[#This Row],[D^2]]+$N$4*Fulltable[[#This Row],[D^3]]</f>
        <v>3.3145043209067318E-2</v>
      </c>
      <c r="H1073" s="13">
        <f ca="1">Fulltable[[#This Row],[Forecast]]*(1+AVERAGE(cform[faster (-ve) /
slower (+ve)]))</f>
        <v>3.4315786493532022E-2</v>
      </c>
      <c r="I1073" s="13" t="e">
        <f>IF(ISNUMBER(VLOOKUP(Fulltable[[#This Row],[Distance]], Predict[[#All],[Distance (km)]:[Time on current form]], 2, FALSE)), VLOOKUP(Fulltable[[#This Row],[Distance]], Predict[[#All],[Distance (km)]:[Time on current form]], 2, FALSE), NA())</f>
        <v>#N/A</v>
      </c>
      <c r="J1073" s="13" t="e">
        <f>IF(ISNUMBER(VLOOKUP(Fulltable[[#This Row],[Distance]], Predict[[#All],[Distance (km)]:[Time on current form]], 3, FALSE)), VLOOKUP(Fulltable[[#This Row],[Distance]], Predict[[#All],[Distance (km)]:[Time on current form]], 3, FALSE), NA())</f>
        <v>#N/A</v>
      </c>
    </row>
    <row r="1074" spans="1:10" x14ac:dyDescent="0.25">
      <c r="A1074" s="1">
        <v>10.72</v>
      </c>
      <c r="B1074" s="2">
        <f>Fulltable[[#This Row],[Distance]]^2</f>
        <v>114.91840000000002</v>
      </c>
      <c r="C1074">
        <f>Fulltable[[#This Row],[Distance]]^3</f>
        <v>1231.9252480000002</v>
      </c>
      <c r="D1074">
        <f>Fulltable[[#This Row],[Distance]]^4</f>
        <v>13206.238658560005</v>
      </c>
      <c r="E1074">
        <f>Fulltable[[#This Row],[Distance]]^5</f>
        <v>141570.87841976326</v>
      </c>
      <c r="F1074" s="13" t="e">
        <f>IF(ISNUMBER(VLOOKUP(Fulltable[[#This Row],[Distance]], PBmetric[[Distance (km)]:[PB (hh:mm:ss)]], 6, FALSE)), VLOOKUP(Fulltable[[#This Row],[Distance]], PBmetric[[Distance (km)]:[PB (hh:mm:ss)]], 6, FALSE), NA())</f>
        <v>#N/A</v>
      </c>
      <c r="G1074" s="13">
        <f ca="1">$Q$4+$P$4*Fulltable[[#This Row],[Distance]]+$O$4*Fulltable[[#This Row],[D^2]]+$N$4*Fulltable[[#This Row],[D^3]]</f>
        <v>3.3177946075030461E-2</v>
      </c>
      <c r="H1074" s="13">
        <f ca="1">Fulltable[[#This Row],[Forecast]]*(1+AVERAGE(cform[faster (-ve) /
slower (+ve)]))</f>
        <v>3.4349851548638288E-2</v>
      </c>
      <c r="I1074" s="13" t="e">
        <f>IF(ISNUMBER(VLOOKUP(Fulltable[[#This Row],[Distance]], Predict[[#All],[Distance (km)]:[Time on current form]], 2, FALSE)), VLOOKUP(Fulltable[[#This Row],[Distance]], Predict[[#All],[Distance (km)]:[Time on current form]], 2, FALSE), NA())</f>
        <v>#N/A</v>
      </c>
      <c r="J1074" s="13" t="e">
        <f>IF(ISNUMBER(VLOOKUP(Fulltable[[#This Row],[Distance]], Predict[[#All],[Distance (km)]:[Time on current form]], 3, FALSE)), VLOOKUP(Fulltable[[#This Row],[Distance]], Predict[[#All],[Distance (km)]:[Time on current form]], 3, FALSE), NA())</f>
        <v>#N/A</v>
      </c>
    </row>
    <row r="1075" spans="1:10" x14ac:dyDescent="0.25">
      <c r="A1075" s="1">
        <v>10.73</v>
      </c>
      <c r="B1075" s="2">
        <f>Fulltable[[#This Row],[Distance]]^2</f>
        <v>115.13290000000001</v>
      </c>
      <c r="C1075">
        <f>Fulltable[[#This Row],[Distance]]^3</f>
        <v>1235.376017</v>
      </c>
      <c r="D1075">
        <f>Fulltable[[#This Row],[Distance]]^4</f>
        <v>13255.584662410001</v>
      </c>
      <c r="E1075">
        <f>Fulltable[[#This Row],[Distance]]^5</f>
        <v>142232.42342765932</v>
      </c>
      <c r="F1075" s="13" t="e">
        <f>IF(ISNUMBER(VLOOKUP(Fulltable[[#This Row],[Distance]], PBmetric[[Distance (km)]:[PB (hh:mm:ss)]], 6, FALSE)), VLOOKUP(Fulltable[[#This Row],[Distance]], PBmetric[[Distance (km)]:[PB (hh:mm:ss)]], 6, FALSE), NA())</f>
        <v>#N/A</v>
      </c>
      <c r="G1075" s="13">
        <f ca="1">$Q$4+$P$4*Fulltable[[#This Row],[Distance]]+$O$4*Fulltable[[#This Row],[D^2]]+$N$4*Fulltable[[#This Row],[D^3]]</f>
        <v>3.3210852575930275E-2</v>
      </c>
      <c r="H1075" s="13">
        <f ca="1">Fulltable[[#This Row],[Forecast]]*(1+AVERAGE(cform[faster (-ve) /
slower (+ve)]))</f>
        <v>3.4383920367073814E-2</v>
      </c>
      <c r="I1075" s="13" t="e">
        <f>IF(ISNUMBER(VLOOKUP(Fulltable[[#This Row],[Distance]], Predict[[#All],[Distance (km)]:[Time on current form]], 2, FALSE)), VLOOKUP(Fulltable[[#This Row],[Distance]], Predict[[#All],[Distance (km)]:[Time on current form]], 2, FALSE), NA())</f>
        <v>#N/A</v>
      </c>
      <c r="J1075" s="13" t="e">
        <f>IF(ISNUMBER(VLOOKUP(Fulltable[[#This Row],[Distance]], Predict[[#All],[Distance (km)]:[Time on current form]], 3, FALSE)), VLOOKUP(Fulltable[[#This Row],[Distance]], Predict[[#All],[Distance (km)]:[Time on current form]], 3, FALSE), NA())</f>
        <v>#N/A</v>
      </c>
    </row>
    <row r="1076" spans="1:10" x14ac:dyDescent="0.25">
      <c r="A1076" s="1">
        <v>10.74</v>
      </c>
      <c r="B1076" s="2">
        <f>Fulltable[[#This Row],[Distance]]^2</f>
        <v>115.3476</v>
      </c>
      <c r="C1076">
        <f>Fulltable[[#This Row],[Distance]]^3</f>
        <v>1238.833224</v>
      </c>
      <c r="D1076">
        <f>Fulltable[[#This Row],[Distance]]^4</f>
        <v>13305.06882576</v>
      </c>
      <c r="E1076">
        <f>Fulltable[[#This Row],[Distance]]^5</f>
        <v>142896.43918866239</v>
      </c>
      <c r="F1076" s="13" t="e">
        <f>IF(ISNUMBER(VLOOKUP(Fulltable[[#This Row],[Distance]], PBmetric[[Distance (km)]:[PB (hh:mm:ss)]], 6, FALSE)), VLOOKUP(Fulltable[[#This Row],[Distance]], PBmetric[[Distance (km)]:[PB (hh:mm:ss)]], 6, FALSE), NA())</f>
        <v>#N/A</v>
      </c>
      <c r="G1076" s="13">
        <f ca="1">$Q$4+$P$4*Fulltable[[#This Row],[Distance]]+$O$4*Fulltable[[#This Row],[D^2]]+$N$4*Fulltable[[#This Row],[D^3]]</f>
        <v>3.3243762711731351E-2</v>
      </c>
      <c r="H1076" s="13">
        <f ca="1">Fulltable[[#This Row],[Forecast]]*(1+AVERAGE(cform[faster (-ve) /
slower (+ve)]))</f>
        <v>3.4417992948801927E-2</v>
      </c>
      <c r="I1076" s="13" t="e">
        <f>IF(ISNUMBER(VLOOKUP(Fulltable[[#This Row],[Distance]], Predict[[#All],[Distance (km)]:[Time on current form]], 2, FALSE)), VLOOKUP(Fulltable[[#This Row],[Distance]], Predict[[#All],[Distance (km)]:[Time on current form]], 2, FALSE), NA())</f>
        <v>#N/A</v>
      </c>
      <c r="J1076" s="13" t="e">
        <f>IF(ISNUMBER(VLOOKUP(Fulltable[[#This Row],[Distance]], Predict[[#All],[Distance (km)]:[Time on current form]], 3, FALSE)), VLOOKUP(Fulltable[[#This Row],[Distance]], Predict[[#All],[Distance (km)]:[Time on current form]], 3, FALSE), NA())</f>
        <v>#N/A</v>
      </c>
    </row>
    <row r="1077" spans="1:10" x14ac:dyDescent="0.25">
      <c r="A1077" s="1">
        <v>10.75</v>
      </c>
      <c r="B1077" s="2">
        <f>Fulltable[[#This Row],[Distance]]^2</f>
        <v>115.5625</v>
      </c>
      <c r="C1077">
        <f>Fulltable[[#This Row],[Distance]]^3</f>
        <v>1242.296875</v>
      </c>
      <c r="D1077">
        <f>Fulltable[[#This Row],[Distance]]^4</f>
        <v>13354.69140625</v>
      </c>
      <c r="E1077">
        <f>Fulltable[[#This Row],[Distance]]^5</f>
        <v>143562.9326171875</v>
      </c>
      <c r="F1077" s="13" t="e">
        <f>IF(ISNUMBER(VLOOKUP(Fulltable[[#This Row],[Distance]], PBmetric[[Distance (km)]:[PB (hh:mm:ss)]], 6, FALSE)), VLOOKUP(Fulltable[[#This Row],[Distance]], PBmetric[[Distance (km)]:[PB (hh:mm:ss)]], 6, FALSE), NA())</f>
        <v>#N/A</v>
      </c>
      <c r="G1077" s="13">
        <f ca="1">$Q$4+$P$4*Fulltable[[#This Row],[Distance]]+$O$4*Fulltable[[#This Row],[D^2]]+$N$4*Fulltable[[#This Row],[D^3]]</f>
        <v>3.3276676482398272E-2</v>
      </c>
      <c r="H1077" s="13">
        <f ca="1">Fulltable[[#This Row],[Forecast]]*(1+AVERAGE(cform[faster (-ve) /
slower (+ve)]))</f>
        <v>3.445206929378597E-2</v>
      </c>
      <c r="I1077" s="13" t="e">
        <f>IF(ISNUMBER(VLOOKUP(Fulltable[[#This Row],[Distance]], Predict[[#All],[Distance (km)]:[Time on current form]], 2, FALSE)), VLOOKUP(Fulltable[[#This Row],[Distance]], Predict[[#All],[Distance (km)]:[Time on current form]], 2, FALSE), NA())</f>
        <v>#N/A</v>
      </c>
      <c r="J1077" s="13" t="e">
        <f>IF(ISNUMBER(VLOOKUP(Fulltable[[#This Row],[Distance]], Predict[[#All],[Distance (km)]:[Time on current form]], 3, FALSE)), VLOOKUP(Fulltable[[#This Row],[Distance]], Predict[[#All],[Distance (km)]:[Time on current form]], 3, FALSE), NA())</f>
        <v>#N/A</v>
      </c>
    </row>
    <row r="1078" spans="1:10" x14ac:dyDescent="0.25">
      <c r="A1078" s="1">
        <v>10.76</v>
      </c>
      <c r="B1078" s="2">
        <f>Fulltable[[#This Row],[Distance]]^2</f>
        <v>115.77759999999999</v>
      </c>
      <c r="C1078">
        <f>Fulltable[[#This Row],[Distance]]^3</f>
        <v>1245.7669759999999</v>
      </c>
      <c r="D1078">
        <f>Fulltable[[#This Row],[Distance]]^4</f>
        <v>13404.452661759999</v>
      </c>
      <c r="E1078">
        <f>Fulltable[[#This Row],[Distance]]^5</f>
        <v>144231.91064053759</v>
      </c>
      <c r="F1078" s="13" t="e">
        <f>IF(ISNUMBER(VLOOKUP(Fulltable[[#This Row],[Distance]], PBmetric[[Distance (km)]:[PB (hh:mm:ss)]], 6, FALSE)), VLOOKUP(Fulltable[[#This Row],[Distance]], PBmetric[[Distance (km)]:[PB (hh:mm:ss)]], 6, FALSE), NA())</f>
        <v>#N/A</v>
      </c>
      <c r="G1078" s="13">
        <f ca="1">$Q$4+$P$4*Fulltable[[#This Row],[Distance]]+$O$4*Fulltable[[#This Row],[D^2]]+$N$4*Fulltable[[#This Row],[D^3]]</f>
        <v>3.3309593887895665E-2</v>
      </c>
      <c r="H1078" s="13">
        <f ca="1">Fulltable[[#This Row],[Forecast]]*(1+AVERAGE(cform[faster (-ve) /
slower (+ve)]))</f>
        <v>3.4486149401989311E-2</v>
      </c>
      <c r="I1078" s="13" t="e">
        <f>IF(ISNUMBER(VLOOKUP(Fulltable[[#This Row],[Distance]], Predict[[#All],[Distance (km)]:[Time on current form]], 2, FALSE)), VLOOKUP(Fulltable[[#This Row],[Distance]], Predict[[#All],[Distance (km)]:[Time on current form]], 2, FALSE), NA())</f>
        <v>#N/A</v>
      </c>
      <c r="J1078" s="13" t="e">
        <f>IF(ISNUMBER(VLOOKUP(Fulltable[[#This Row],[Distance]], Predict[[#All],[Distance (km)]:[Time on current form]], 3, FALSE)), VLOOKUP(Fulltable[[#This Row],[Distance]], Predict[[#All],[Distance (km)]:[Time on current form]], 3, FALSE), NA())</f>
        <v>#N/A</v>
      </c>
    </row>
    <row r="1079" spans="1:10" x14ac:dyDescent="0.25">
      <c r="A1079" s="1">
        <v>10.77</v>
      </c>
      <c r="B1079" s="2">
        <f>Fulltable[[#This Row],[Distance]]^2</f>
        <v>115.99289999999999</v>
      </c>
      <c r="C1079">
        <f>Fulltable[[#This Row],[Distance]]^3</f>
        <v>1249.2435329999998</v>
      </c>
      <c r="D1079">
        <f>Fulltable[[#This Row],[Distance]]^4</f>
        <v>13454.352850409998</v>
      </c>
      <c r="E1079">
        <f>Fulltable[[#This Row],[Distance]]^5</f>
        <v>144903.38019891566</v>
      </c>
      <c r="F1079" s="13" t="e">
        <f>IF(ISNUMBER(VLOOKUP(Fulltable[[#This Row],[Distance]], PBmetric[[Distance (km)]:[PB (hh:mm:ss)]], 6, FALSE)), VLOOKUP(Fulltable[[#This Row],[Distance]], PBmetric[[Distance (km)]:[PB (hh:mm:ss)]], 6, FALSE), NA())</f>
        <v>#N/A</v>
      </c>
      <c r="G1079" s="13">
        <f ca="1">$Q$4+$P$4*Fulltable[[#This Row],[Distance]]+$O$4*Fulltable[[#This Row],[D^2]]+$N$4*Fulltable[[#This Row],[D^3]]</f>
        <v>3.3342514928188113E-2</v>
      </c>
      <c r="H1079" s="13">
        <f ca="1">Fulltable[[#This Row],[Forecast]]*(1+AVERAGE(cform[faster (-ve) /
slower (+ve)]))</f>
        <v>3.4520233273375292E-2</v>
      </c>
      <c r="I1079" s="13" t="e">
        <f>IF(ISNUMBER(VLOOKUP(Fulltable[[#This Row],[Distance]], Predict[[#All],[Distance (km)]:[Time on current form]], 2, FALSE)), VLOOKUP(Fulltable[[#This Row],[Distance]], Predict[[#All],[Distance (km)]:[Time on current form]], 2, FALSE), NA())</f>
        <v>#N/A</v>
      </c>
      <c r="J1079" s="13" t="e">
        <f>IF(ISNUMBER(VLOOKUP(Fulltable[[#This Row],[Distance]], Predict[[#All],[Distance (km)]:[Time on current form]], 3, FALSE)), VLOOKUP(Fulltable[[#This Row],[Distance]], Predict[[#All],[Distance (km)]:[Time on current form]], 3, FALSE), NA())</f>
        <v>#N/A</v>
      </c>
    </row>
    <row r="1080" spans="1:10" x14ac:dyDescent="0.25">
      <c r="A1080" s="1">
        <v>10.78</v>
      </c>
      <c r="B1080" s="2">
        <f>Fulltable[[#This Row],[Distance]]^2</f>
        <v>116.20839999999998</v>
      </c>
      <c r="C1080">
        <f>Fulltable[[#This Row],[Distance]]^3</f>
        <v>1252.7265519999999</v>
      </c>
      <c r="D1080">
        <f>Fulltable[[#This Row],[Distance]]^4</f>
        <v>13504.392230559995</v>
      </c>
      <c r="E1080">
        <f>Fulltable[[#This Row],[Distance]]^5</f>
        <v>145577.34824543673</v>
      </c>
      <c r="F1080" s="13" t="e">
        <f>IF(ISNUMBER(VLOOKUP(Fulltable[[#This Row],[Distance]], PBmetric[[Distance (km)]:[PB (hh:mm:ss)]], 6, FALSE)), VLOOKUP(Fulltable[[#This Row],[Distance]], PBmetric[[Distance (km)]:[PB (hh:mm:ss)]], 6, FALSE), NA())</f>
        <v>#N/A</v>
      </c>
      <c r="G1080" s="13">
        <f ca="1">$Q$4+$P$4*Fulltable[[#This Row],[Distance]]+$O$4*Fulltable[[#This Row],[D^2]]+$N$4*Fulltable[[#This Row],[D^3]]</f>
        <v>3.3375439603240201E-2</v>
      </c>
      <c r="H1080" s="13">
        <f ca="1">Fulltable[[#This Row],[Forecast]]*(1+AVERAGE(cform[faster (-ve) /
slower (+ve)]))</f>
        <v>3.4554320907907242E-2</v>
      </c>
      <c r="I1080" s="13" t="e">
        <f>IF(ISNUMBER(VLOOKUP(Fulltable[[#This Row],[Distance]], Predict[[#All],[Distance (km)]:[Time on current form]], 2, FALSE)), VLOOKUP(Fulltable[[#This Row],[Distance]], Predict[[#All],[Distance (km)]:[Time on current form]], 2, FALSE), NA())</f>
        <v>#N/A</v>
      </c>
      <c r="J1080" s="13" t="e">
        <f>IF(ISNUMBER(VLOOKUP(Fulltable[[#This Row],[Distance]], Predict[[#All],[Distance (km)]:[Time on current form]], 3, FALSE)), VLOOKUP(Fulltable[[#This Row],[Distance]], Predict[[#All],[Distance (km)]:[Time on current form]], 3, FALSE), NA())</f>
        <v>#N/A</v>
      </c>
    </row>
    <row r="1081" spans="1:10" x14ac:dyDescent="0.25">
      <c r="A1081" s="1">
        <v>10.79</v>
      </c>
      <c r="B1081" s="2">
        <f>Fulltable[[#This Row],[Distance]]^2</f>
        <v>116.42409999999998</v>
      </c>
      <c r="C1081">
        <f>Fulltable[[#This Row],[Distance]]^3</f>
        <v>1256.2160389999997</v>
      </c>
      <c r="D1081">
        <f>Fulltable[[#This Row],[Distance]]^4</f>
        <v>13554.571060809996</v>
      </c>
      <c r="E1081">
        <f>Fulltable[[#This Row],[Distance]]^5</f>
        <v>146253.82174613985</v>
      </c>
      <c r="F1081" s="13" t="e">
        <f>IF(ISNUMBER(VLOOKUP(Fulltable[[#This Row],[Distance]], PBmetric[[Distance (km)]:[PB (hh:mm:ss)]], 6, FALSE)), VLOOKUP(Fulltable[[#This Row],[Distance]], PBmetric[[Distance (km)]:[PB (hh:mm:ss)]], 6, FALSE), NA())</f>
        <v>#N/A</v>
      </c>
      <c r="G1081" s="13">
        <f ca="1">$Q$4+$P$4*Fulltable[[#This Row],[Distance]]+$O$4*Fulltable[[#This Row],[D^2]]+$N$4*Fulltable[[#This Row],[D^3]]</f>
        <v>3.3408367913016539E-2</v>
      </c>
      <c r="H1081" s="13">
        <f ca="1">Fulltable[[#This Row],[Forecast]]*(1+AVERAGE(cform[faster (-ve) /
slower (+ve)]))</f>
        <v>3.4588412305548523E-2</v>
      </c>
      <c r="I1081" s="13" t="e">
        <f>IF(ISNUMBER(VLOOKUP(Fulltable[[#This Row],[Distance]], Predict[[#All],[Distance (km)]:[Time on current form]], 2, FALSE)), VLOOKUP(Fulltable[[#This Row],[Distance]], Predict[[#All],[Distance (km)]:[Time on current form]], 2, FALSE), NA())</f>
        <v>#N/A</v>
      </c>
      <c r="J1081" s="13" t="e">
        <f>IF(ISNUMBER(VLOOKUP(Fulltable[[#This Row],[Distance]], Predict[[#All],[Distance (km)]:[Time on current form]], 3, FALSE)), VLOOKUP(Fulltable[[#This Row],[Distance]], Predict[[#All],[Distance (km)]:[Time on current form]], 3, FALSE), NA())</f>
        <v>#N/A</v>
      </c>
    </row>
    <row r="1082" spans="1:10" x14ac:dyDescent="0.25">
      <c r="A1082" s="1">
        <v>10.8</v>
      </c>
      <c r="B1082" s="2">
        <f>Fulltable[[#This Row],[Distance]]^2</f>
        <v>116.64000000000001</v>
      </c>
      <c r="C1082">
        <f>Fulltable[[#This Row],[Distance]]^3</f>
        <v>1259.7120000000002</v>
      </c>
      <c r="D1082">
        <f>Fulltable[[#This Row],[Distance]]^4</f>
        <v>13604.889600000004</v>
      </c>
      <c r="E1082">
        <f>Fulltable[[#This Row],[Distance]]^5</f>
        <v>146932.80768000006</v>
      </c>
      <c r="F1082" s="13" t="e">
        <f>IF(ISNUMBER(VLOOKUP(Fulltable[[#This Row],[Distance]], PBmetric[[Distance (km)]:[PB (hh:mm:ss)]], 6, FALSE)), VLOOKUP(Fulltable[[#This Row],[Distance]], PBmetric[[Distance (km)]:[PB (hh:mm:ss)]], 6, FALSE), NA())</f>
        <v>#N/A</v>
      </c>
      <c r="G1082" s="13">
        <f ca="1">$Q$4+$P$4*Fulltable[[#This Row],[Distance]]+$O$4*Fulltable[[#This Row],[D^2]]+$N$4*Fulltable[[#This Row],[D^3]]</f>
        <v>3.3441299857481732E-2</v>
      </c>
      <c r="H1082" s="13">
        <f ca="1">Fulltable[[#This Row],[Forecast]]*(1+AVERAGE(cform[faster (-ve) /
slower (+ve)]))</f>
        <v>3.4622507466262484E-2</v>
      </c>
      <c r="I1082" s="13" t="e">
        <f>IF(ISNUMBER(VLOOKUP(Fulltable[[#This Row],[Distance]], Predict[[#All],[Distance (km)]:[Time on current form]], 2, FALSE)), VLOOKUP(Fulltable[[#This Row],[Distance]], Predict[[#All],[Distance (km)]:[Time on current form]], 2, FALSE), NA())</f>
        <v>#N/A</v>
      </c>
      <c r="J1082" s="13" t="e">
        <f>IF(ISNUMBER(VLOOKUP(Fulltable[[#This Row],[Distance]], Predict[[#All],[Distance (km)]:[Time on current form]], 3, FALSE)), VLOOKUP(Fulltable[[#This Row],[Distance]], Predict[[#All],[Distance (km)]:[Time on current form]], 3, FALSE), NA())</f>
        <v>#N/A</v>
      </c>
    </row>
    <row r="1083" spans="1:10" x14ac:dyDescent="0.25">
      <c r="A1083" s="1">
        <v>10.81</v>
      </c>
      <c r="B1083" s="2">
        <f>Fulltable[[#This Row],[Distance]]^2</f>
        <v>116.85610000000001</v>
      </c>
      <c r="C1083">
        <f>Fulltable[[#This Row],[Distance]]^3</f>
        <v>1263.2144410000001</v>
      </c>
      <c r="D1083">
        <f>Fulltable[[#This Row],[Distance]]^4</f>
        <v>13655.348107210002</v>
      </c>
      <c r="E1083">
        <f>Fulltable[[#This Row],[Distance]]^5</f>
        <v>147614.31303894013</v>
      </c>
      <c r="F1083" s="13" t="e">
        <f>IF(ISNUMBER(VLOOKUP(Fulltable[[#This Row],[Distance]], PBmetric[[Distance (km)]:[PB (hh:mm:ss)]], 6, FALSE)), VLOOKUP(Fulltable[[#This Row],[Distance]], PBmetric[[Distance (km)]:[PB (hh:mm:ss)]], 6, FALSE), NA())</f>
        <v>#N/A</v>
      </c>
      <c r="G1083" s="13">
        <f ca="1">$Q$4+$P$4*Fulltable[[#This Row],[Distance]]+$O$4*Fulltable[[#This Row],[D^2]]+$N$4*Fulltable[[#This Row],[D^3]]</f>
        <v>3.3474235436600358E-2</v>
      </c>
      <c r="H1083" s="13">
        <f ca="1">Fulltable[[#This Row],[Forecast]]*(1+AVERAGE(cform[faster (-ve) /
slower (+ve)]))</f>
        <v>3.4656606390012459E-2</v>
      </c>
      <c r="I1083" s="13" t="e">
        <f>IF(ISNUMBER(VLOOKUP(Fulltable[[#This Row],[Distance]], Predict[[#All],[Distance (km)]:[Time on current form]], 2, FALSE)), VLOOKUP(Fulltable[[#This Row],[Distance]], Predict[[#All],[Distance (km)]:[Time on current form]], 2, FALSE), NA())</f>
        <v>#N/A</v>
      </c>
      <c r="J1083" s="13" t="e">
        <f>IF(ISNUMBER(VLOOKUP(Fulltable[[#This Row],[Distance]], Predict[[#All],[Distance (km)]:[Time on current form]], 3, FALSE)), VLOOKUP(Fulltable[[#This Row],[Distance]], Predict[[#All],[Distance (km)]:[Time on current form]], 3, FALSE), NA())</f>
        <v>#N/A</v>
      </c>
    </row>
    <row r="1084" spans="1:10" x14ac:dyDescent="0.25">
      <c r="A1084" s="1">
        <v>10.82</v>
      </c>
      <c r="B1084" s="2">
        <f>Fulltable[[#This Row],[Distance]]^2</f>
        <v>117.0724</v>
      </c>
      <c r="C1084">
        <f>Fulltable[[#This Row],[Distance]]^3</f>
        <v>1266.7233680000002</v>
      </c>
      <c r="D1084">
        <f>Fulltable[[#This Row],[Distance]]^4</f>
        <v>13705.94684176</v>
      </c>
      <c r="E1084">
        <f>Fulltable[[#This Row],[Distance]]^5</f>
        <v>148298.34482784322</v>
      </c>
      <c r="F1084" s="13" t="e">
        <f>IF(ISNUMBER(VLOOKUP(Fulltable[[#This Row],[Distance]], PBmetric[[Distance (km)]:[PB (hh:mm:ss)]], 6, FALSE)), VLOOKUP(Fulltable[[#This Row],[Distance]], PBmetric[[Distance (km)]:[PB (hh:mm:ss)]], 6, FALSE), NA())</f>
        <v>#N/A</v>
      </c>
      <c r="G1084" s="13">
        <f ca="1">$Q$4+$P$4*Fulltable[[#This Row],[Distance]]+$O$4*Fulltable[[#This Row],[D^2]]+$N$4*Fulltable[[#This Row],[D^3]]</f>
        <v>3.3507174650337014E-2</v>
      </c>
      <c r="H1084" s="13">
        <f ca="1">Fulltable[[#This Row],[Forecast]]*(1+AVERAGE(cform[faster (-ve) /
slower (+ve)]))</f>
        <v>3.4690709076761791E-2</v>
      </c>
      <c r="I1084" s="13" t="e">
        <f>IF(ISNUMBER(VLOOKUP(Fulltable[[#This Row],[Distance]], Predict[[#All],[Distance (km)]:[Time on current form]], 2, FALSE)), VLOOKUP(Fulltable[[#This Row],[Distance]], Predict[[#All],[Distance (km)]:[Time on current form]], 2, FALSE), NA())</f>
        <v>#N/A</v>
      </c>
      <c r="J1084" s="13" t="e">
        <f>IF(ISNUMBER(VLOOKUP(Fulltable[[#This Row],[Distance]], Predict[[#All],[Distance (km)]:[Time on current form]], 3, FALSE)), VLOOKUP(Fulltable[[#This Row],[Distance]], Predict[[#All],[Distance (km)]:[Time on current form]], 3, FALSE), NA())</f>
        <v>#N/A</v>
      </c>
    </row>
    <row r="1085" spans="1:10" x14ac:dyDescent="0.25">
      <c r="A1085" s="1">
        <v>10.83</v>
      </c>
      <c r="B1085" s="2">
        <f>Fulltable[[#This Row],[Distance]]^2</f>
        <v>117.2889</v>
      </c>
      <c r="C1085">
        <f>Fulltable[[#This Row],[Distance]]^3</f>
        <v>1270.238787</v>
      </c>
      <c r="D1085">
        <f>Fulltable[[#This Row],[Distance]]^4</f>
        <v>13756.68606321</v>
      </c>
      <c r="E1085">
        <f>Fulltable[[#This Row],[Distance]]^5</f>
        <v>148984.91006456429</v>
      </c>
      <c r="F1085" s="13" t="e">
        <f>IF(ISNUMBER(VLOOKUP(Fulltable[[#This Row],[Distance]], PBmetric[[Distance (km)]:[PB (hh:mm:ss)]], 6, FALSE)), VLOOKUP(Fulltable[[#This Row],[Distance]], PBmetric[[Distance (km)]:[PB (hh:mm:ss)]], 6, FALSE), NA())</f>
        <v>#N/A</v>
      </c>
      <c r="G1085" s="13">
        <f ca="1">$Q$4+$P$4*Fulltable[[#This Row],[Distance]]+$O$4*Fulltable[[#This Row],[D^2]]+$N$4*Fulltable[[#This Row],[D^3]]</f>
        <v>3.3540117498656312E-2</v>
      </c>
      <c r="H1085" s="13">
        <f ca="1">Fulltable[[#This Row],[Forecast]]*(1+AVERAGE(cform[faster (-ve) /
slower (+ve)]))</f>
        <v>3.4724815526473843E-2</v>
      </c>
      <c r="I1085" s="13" t="e">
        <f>IF(ISNUMBER(VLOOKUP(Fulltable[[#This Row],[Distance]], Predict[[#All],[Distance (km)]:[Time on current form]], 2, FALSE)), VLOOKUP(Fulltable[[#This Row],[Distance]], Predict[[#All],[Distance (km)]:[Time on current form]], 2, FALSE), NA())</f>
        <v>#N/A</v>
      </c>
      <c r="J1085" s="13" t="e">
        <f>IF(ISNUMBER(VLOOKUP(Fulltable[[#This Row],[Distance]], Predict[[#All],[Distance (km)]:[Time on current form]], 3, FALSE)), VLOOKUP(Fulltable[[#This Row],[Distance]], Predict[[#All],[Distance (km)]:[Time on current form]], 3, FALSE), NA())</f>
        <v>#N/A</v>
      </c>
    </row>
    <row r="1086" spans="1:10" x14ac:dyDescent="0.25">
      <c r="A1086" s="1">
        <v>10.84</v>
      </c>
      <c r="B1086" s="2">
        <f>Fulltable[[#This Row],[Distance]]^2</f>
        <v>117.5056</v>
      </c>
      <c r="C1086">
        <f>Fulltable[[#This Row],[Distance]]^3</f>
        <v>1273.760704</v>
      </c>
      <c r="D1086">
        <f>Fulltable[[#This Row],[Distance]]^4</f>
        <v>13807.56603136</v>
      </c>
      <c r="E1086">
        <f>Fulltable[[#This Row],[Distance]]^5</f>
        <v>149674.01577994239</v>
      </c>
      <c r="F1086" s="13" t="e">
        <f>IF(ISNUMBER(VLOOKUP(Fulltable[[#This Row],[Distance]], PBmetric[[Distance (km)]:[PB (hh:mm:ss)]], 6, FALSE)), VLOOKUP(Fulltable[[#This Row],[Distance]], PBmetric[[Distance (km)]:[PB (hh:mm:ss)]], 6, FALSE), NA())</f>
        <v>#N/A</v>
      </c>
      <c r="G1086" s="13">
        <f ca="1">$Q$4+$P$4*Fulltable[[#This Row],[Distance]]+$O$4*Fulltable[[#This Row],[D^2]]+$N$4*Fulltable[[#This Row],[D^3]]</f>
        <v>3.3573063981522835E-2</v>
      </c>
      <c r="H1086" s="13">
        <f ca="1">Fulltable[[#This Row],[Forecast]]*(1+AVERAGE(cform[faster (-ve) /
slower (+ve)]))</f>
        <v>3.4758925739111948E-2</v>
      </c>
      <c r="I1086" s="13" t="e">
        <f>IF(ISNUMBER(VLOOKUP(Fulltable[[#This Row],[Distance]], Predict[[#All],[Distance (km)]:[Time on current form]], 2, FALSE)), VLOOKUP(Fulltable[[#This Row],[Distance]], Predict[[#All],[Distance (km)]:[Time on current form]], 2, FALSE), NA())</f>
        <v>#N/A</v>
      </c>
      <c r="J1086" s="13" t="e">
        <f>IF(ISNUMBER(VLOOKUP(Fulltable[[#This Row],[Distance]], Predict[[#All],[Distance (km)]:[Time on current form]], 3, FALSE)), VLOOKUP(Fulltable[[#This Row],[Distance]], Predict[[#All],[Distance (km)]:[Time on current form]], 3, FALSE), NA())</f>
        <v>#N/A</v>
      </c>
    </row>
    <row r="1087" spans="1:10" x14ac:dyDescent="0.25">
      <c r="A1087" s="1">
        <v>10.85</v>
      </c>
      <c r="B1087" s="2">
        <f>Fulltable[[#This Row],[Distance]]^2</f>
        <v>117.7225</v>
      </c>
      <c r="C1087">
        <f>Fulltable[[#This Row],[Distance]]^3</f>
        <v>1277.289125</v>
      </c>
      <c r="D1087">
        <f>Fulltable[[#This Row],[Distance]]^4</f>
        <v>13858.58700625</v>
      </c>
      <c r="E1087">
        <f>Fulltable[[#This Row],[Distance]]^5</f>
        <v>150365.6690178125</v>
      </c>
      <c r="F1087" s="13" t="e">
        <f>IF(ISNUMBER(VLOOKUP(Fulltable[[#This Row],[Distance]], PBmetric[[Distance (km)]:[PB (hh:mm:ss)]], 6, FALSE)), VLOOKUP(Fulltable[[#This Row],[Distance]], PBmetric[[Distance (km)]:[PB (hh:mm:ss)]], 6, FALSE), NA())</f>
        <v>#N/A</v>
      </c>
      <c r="G1087" s="13">
        <f ca="1">$Q$4+$P$4*Fulltable[[#This Row],[Distance]]+$O$4*Fulltable[[#This Row],[D^2]]+$N$4*Fulltable[[#This Row],[D^3]]</f>
        <v>3.3606014098901189E-2</v>
      </c>
      <c r="H1087" s="13">
        <f ca="1">Fulltable[[#This Row],[Forecast]]*(1+AVERAGE(cform[faster (-ve) /
slower (+ve)]))</f>
        <v>3.4793039714639457E-2</v>
      </c>
      <c r="I1087" s="13" t="e">
        <f>IF(ISNUMBER(VLOOKUP(Fulltable[[#This Row],[Distance]], Predict[[#All],[Distance (km)]:[Time on current form]], 2, FALSE)), VLOOKUP(Fulltable[[#This Row],[Distance]], Predict[[#All],[Distance (km)]:[Time on current form]], 2, FALSE), NA())</f>
        <v>#N/A</v>
      </c>
      <c r="J1087" s="13" t="e">
        <f>IF(ISNUMBER(VLOOKUP(Fulltable[[#This Row],[Distance]], Predict[[#All],[Distance (km)]:[Time on current form]], 3, FALSE)), VLOOKUP(Fulltable[[#This Row],[Distance]], Predict[[#All],[Distance (km)]:[Time on current form]], 3, FALSE), NA())</f>
        <v>#N/A</v>
      </c>
    </row>
    <row r="1088" spans="1:10" x14ac:dyDescent="0.25">
      <c r="A1088" s="1">
        <v>10.86</v>
      </c>
      <c r="B1088" s="2">
        <f>Fulltable[[#This Row],[Distance]]^2</f>
        <v>117.93959999999998</v>
      </c>
      <c r="C1088">
        <f>Fulltable[[#This Row],[Distance]]^3</f>
        <v>1280.8240559999997</v>
      </c>
      <c r="D1088">
        <f>Fulltable[[#This Row],[Distance]]^4</f>
        <v>13909.749248159997</v>
      </c>
      <c r="E1088">
        <f>Fulltable[[#This Row],[Distance]]^5</f>
        <v>151059.87683501755</v>
      </c>
      <c r="F1088" s="13" t="e">
        <f>IF(ISNUMBER(VLOOKUP(Fulltable[[#This Row],[Distance]], PBmetric[[Distance (km)]:[PB (hh:mm:ss)]], 6, FALSE)), VLOOKUP(Fulltable[[#This Row],[Distance]], PBmetric[[Distance (km)]:[PB (hh:mm:ss)]], 6, FALSE), NA())</f>
        <v>#N/A</v>
      </c>
      <c r="G1088" s="13">
        <f ca="1">$Q$4+$P$4*Fulltable[[#This Row],[Distance]]+$O$4*Fulltable[[#This Row],[D^2]]+$N$4*Fulltable[[#This Row],[D^3]]</f>
        <v>3.3638967850755964E-2</v>
      </c>
      <c r="H1088" s="13">
        <f ca="1">Fulltable[[#This Row],[Forecast]]*(1+AVERAGE(cform[faster (-ve) /
slower (+ve)]))</f>
        <v>3.4827157453019716E-2</v>
      </c>
      <c r="I1088" s="13" t="e">
        <f>IF(ISNUMBER(VLOOKUP(Fulltable[[#This Row],[Distance]], Predict[[#All],[Distance (km)]:[Time on current form]], 2, FALSE)), VLOOKUP(Fulltable[[#This Row],[Distance]], Predict[[#All],[Distance (km)]:[Time on current form]], 2, FALSE), NA())</f>
        <v>#N/A</v>
      </c>
      <c r="J1088" s="13" t="e">
        <f>IF(ISNUMBER(VLOOKUP(Fulltable[[#This Row],[Distance]], Predict[[#All],[Distance (km)]:[Time on current form]], 3, FALSE)), VLOOKUP(Fulltable[[#This Row],[Distance]], Predict[[#All],[Distance (km)]:[Time on current form]], 3, FALSE), NA())</f>
        <v>#N/A</v>
      </c>
    </row>
    <row r="1089" spans="1:10" x14ac:dyDescent="0.25">
      <c r="A1089" s="1">
        <v>10.87</v>
      </c>
      <c r="B1089" s="2">
        <f>Fulltable[[#This Row],[Distance]]^2</f>
        <v>118.15689999999998</v>
      </c>
      <c r="C1089">
        <f>Fulltable[[#This Row],[Distance]]^3</f>
        <v>1284.3655029999998</v>
      </c>
      <c r="D1089">
        <f>Fulltable[[#This Row],[Distance]]^4</f>
        <v>13961.053017609995</v>
      </c>
      <c r="E1089">
        <f>Fulltable[[#This Row],[Distance]]^5</f>
        <v>151756.64630142064</v>
      </c>
      <c r="F1089" s="13" t="e">
        <f>IF(ISNUMBER(VLOOKUP(Fulltable[[#This Row],[Distance]], PBmetric[[Distance (km)]:[PB (hh:mm:ss)]], 6, FALSE)), VLOOKUP(Fulltable[[#This Row],[Distance]], PBmetric[[Distance (km)]:[PB (hh:mm:ss)]], 6, FALSE), NA())</f>
        <v>#N/A</v>
      </c>
      <c r="G1089" s="13">
        <f ca="1">$Q$4+$P$4*Fulltable[[#This Row],[Distance]]+$O$4*Fulltable[[#This Row],[D^2]]+$N$4*Fulltable[[#This Row],[D^3]]</f>
        <v>3.3671925237051759E-2</v>
      </c>
      <c r="H1089" s="13">
        <f ca="1">Fulltable[[#This Row],[Forecast]]*(1+AVERAGE(cform[faster (-ve) /
slower (+ve)]))</f>
        <v>3.486127895421607E-2</v>
      </c>
      <c r="I1089" s="13" t="e">
        <f>IF(ISNUMBER(VLOOKUP(Fulltable[[#This Row],[Distance]], Predict[[#All],[Distance (km)]:[Time on current form]], 2, FALSE)), VLOOKUP(Fulltable[[#This Row],[Distance]], Predict[[#All],[Distance (km)]:[Time on current form]], 2, FALSE), NA())</f>
        <v>#N/A</v>
      </c>
      <c r="J1089" s="13" t="e">
        <f>IF(ISNUMBER(VLOOKUP(Fulltable[[#This Row],[Distance]], Predict[[#All],[Distance (km)]:[Time on current form]], 3, FALSE)), VLOOKUP(Fulltable[[#This Row],[Distance]], Predict[[#All],[Distance (km)]:[Time on current form]], 3, FALSE), NA())</f>
        <v>#N/A</v>
      </c>
    </row>
    <row r="1090" spans="1:10" x14ac:dyDescent="0.25">
      <c r="A1090" s="1">
        <v>10.88</v>
      </c>
      <c r="B1090" s="2">
        <f>Fulltable[[#This Row],[Distance]]^2</f>
        <v>118.37440000000002</v>
      </c>
      <c r="C1090">
        <f>Fulltable[[#This Row],[Distance]]^3</f>
        <v>1287.9134720000004</v>
      </c>
      <c r="D1090">
        <f>Fulltable[[#This Row],[Distance]]^4</f>
        <v>14012.498575360005</v>
      </c>
      <c r="E1090">
        <f>Fulltable[[#This Row],[Distance]]^5</f>
        <v>152455.98449991687</v>
      </c>
      <c r="F1090" s="13" t="e">
        <f>IF(ISNUMBER(VLOOKUP(Fulltable[[#This Row],[Distance]], PBmetric[[Distance (km)]:[PB (hh:mm:ss)]], 6, FALSE)), VLOOKUP(Fulltable[[#This Row],[Distance]], PBmetric[[Distance (km)]:[PB (hh:mm:ss)]], 6, FALSE), NA())</f>
        <v>#N/A</v>
      </c>
      <c r="G1090" s="13">
        <f ca="1">$Q$4+$P$4*Fulltable[[#This Row],[Distance]]+$O$4*Fulltable[[#This Row],[D^2]]+$N$4*Fulltable[[#This Row],[D^3]]</f>
        <v>3.3704886257753183E-2</v>
      </c>
      <c r="H1090" s="13">
        <f ca="1">Fulltable[[#This Row],[Forecast]]*(1+AVERAGE(cform[faster (-ve) /
slower (+ve)]))</f>
        <v>3.4895404218191879E-2</v>
      </c>
      <c r="I1090" s="13" t="e">
        <f>IF(ISNUMBER(VLOOKUP(Fulltable[[#This Row],[Distance]], Predict[[#All],[Distance (km)]:[Time on current form]], 2, FALSE)), VLOOKUP(Fulltable[[#This Row],[Distance]], Predict[[#All],[Distance (km)]:[Time on current form]], 2, FALSE), NA())</f>
        <v>#N/A</v>
      </c>
      <c r="J1090" s="13" t="e">
        <f>IF(ISNUMBER(VLOOKUP(Fulltable[[#This Row],[Distance]], Predict[[#All],[Distance (km)]:[Time on current form]], 3, FALSE)), VLOOKUP(Fulltable[[#This Row],[Distance]], Predict[[#All],[Distance (km)]:[Time on current form]], 3, FALSE), NA())</f>
        <v>#N/A</v>
      </c>
    </row>
    <row r="1091" spans="1:10" x14ac:dyDescent="0.25">
      <c r="A1091" s="1">
        <v>10.89</v>
      </c>
      <c r="B1091" s="2">
        <f>Fulltable[[#This Row],[Distance]]^2</f>
        <v>118.59210000000002</v>
      </c>
      <c r="C1091">
        <f>Fulltable[[#This Row],[Distance]]^3</f>
        <v>1291.4679690000003</v>
      </c>
      <c r="D1091">
        <f>Fulltable[[#This Row],[Distance]]^4</f>
        <v>14064.086182410005</v>
      </c>
      <c r="E1091">
        <f>Fulltable[[#This Row],[Distance]]^5</f>
        <v>153157.89852644497</v>
      </c>
      <c r="F1091" s="13" t="e">
        <f>IF(ISNUMBER(VLOOKUP(Fulltable[[#This Row],[Distance]], PBmetric[[Distance (km)]:[PB (hh:mm:ss)]], 6, FALSE)), VLOOKUP(Fulltable[[#This Row],[Distance]], PBmetric[[Distance (km)]:[PB (hh:mm:ss)]], 6, FALSE), NA())</f>
        <v>#N/A</v>
      </c>
      <c r="G1091" s="13">
        <f ca="1">$Q$4+$P$4*Fulltable[[#This Row],[Distance]]+$O$4*Fulltable[[#This Row],[D^2]]+$N$4*Fulltable[[#This Row],[D^3]]</f>
        <v>3.3737850912824802E-2</v>
      </c>
      <c r="H1091" s="13">
        <f ca="1">Fulltable[[#This Row],[Forecast]]*(1+AVERAGE(cform[faster (-ve) /
slower (+ve)]))</f>
        <v>3.4929533244910452E-2</v>
      </c>
      <c r="I1091" s="13" t="e">
        <f>IF(ISNUMBER(VLOOKUP(Fulltable[[#This Row],[Distance]], Predict[[#All],[Distance (km)]:[Time on current form]], 2, FALSE)), VLOOKUP(Fulltable[[#This Row],[Distance]], Predict[[#All],[Distance (km)]:[Time on current form]], 2, FALSE), NA())</f>
        <v>#N/A</v>
      </c>
      <c r="J1091" s="13" t="e">
        <f>IF(ISNUMBER(VLOOKUP(Fulltable[[#This Row],[Distance]], Predict[[#All],[Distance (km)]:[Time on current form]], 3, FALSE)), VLOOKUP(Fulltable[[#This Row],[Distance]], Predict[[#All],[Distance (km)]:[Time on current form]], 3, FALSE), NA())</f>
        <v>#N/A</v>
      </c>
    </row>
    <row r="1092" spans="1:10" x14ac:dyDescent="0.25">
      <c r="A1092" s="1">
        <v>10.9</v>
      </c>
      <c r="B1092" s="2">
        <f>Fulltable[[#This Row],[Distance]]^2</f>
        <v>118.81</v>
      </c>
      <c r="C1092">
        <f>Fulltable[[#This Row],[Distance]]^3</f>
        <v>1295.029</v>
      </c>
      <c r="D1092">
        <f>Fulltable[[#This Row],[Distance]]^4</f>
        <v>14115.8161</v>
      </c>
      <c r="E1092">
        <f>Fulltable[[#This Row],[Distance]]^5</f>
        <v>153862.39549</v>
      </c>
      <c r="F1092" s="13" t="e">
        <f>IF(ISNUMBER(VLOOKUP(Fulltable[[#This Row],[Distance]], PBmetric[[Distance (km)]:[PB (hh:mm:ss)]], 6, FALSE)), VLOOKUP(Fulltable[[#This Row],[Distance]], PBmetric[[Distance (km)]:[PB (hh:mm:ss)]], 6, FALSE), NA())</f>
        <v>#N/A</v>
      </c>
      <c r="G1092" s="13">
        <f ca="1">$Q$4+$P$4*Fulltable[[#This Row],[Distance]]+$O$4*Fulltable[[#This Row],[D^2]]+$N$4*Fulltable[[#This Row],[D^3]]</f>
        <v>3.3770819202231246E-2</v>
      </c>
      <c r="H1092" s="13">
        <f ca="1">Fulltable[[#This Row],[Forecast]]*(1+AVERAGE(cform[faster (-ve) /
slower (+ve)]))</f>
        <v>3.4963666034335178E-2</v>
      </c>
      <c r="I1092" s="13" t="e">
        <f>IF(ISNUMBER(VLOOKUP(Fulltable[[#This Row],[Distance]], Predict[[#All],[Distance (km)]:[Time on current form]], 2, FALSE)), VLOOKUP(Fulltable[[#This Row],[Distance]], Predict[[#All],[Distance (km)]:[Time on current form]], 2, FALSE), NA())</f>
        <v>#N/A</v>
      </c>
      <c r="J1092" s="13" t="e">
        <f>IF(ISNUMBER(VLOOKUP(Fulltable[[#This Row],[Distance]], Predict[[#All],[Distance (km)]:[Time on current form]], 3, FALSE)), VLOOKUP(Fulltable[[#This Row],[Distance]], Predict[[#All],[Distance (km)]:[Time on current form]], 3, FALSE), NA())</f>
        <v>#N/A</v>
      </c>
    </row>
    <row r="1093" spans="1:10" x14ac:dyDescent="0.25">
      <c r="A1093" s="1">
        <v>10.91</v>
      </c>
      <c r="B1093" s="2">
        <f>Fulltable[[#This Row],[Distance]]^2</f>
        <v>119.02810000000001</v>
      </c>
      <c r="C1093">
        <f>Fulltable[[#This Row],[Distance]]^3</f>
        <v>1298.596571</v>
      </c>
      <c r="D1093">
        <f>Fulltable[[#This Row],[Distance]]^4</f>
        <v>14167.688589610003</v>
      </c>
      <c r="E1093">
        <f>Fulltable[[#This Row],[Distance]]^5</f>
        <v>154569.48251264513</v>
      </c>
      <c r="F1093" s="13" t="e">
        <f>IF(ISNUMBER(VLOOKUP(Fulltable[[#This Row],[Distance]], PBmetric[[Distance (km)]:[PB (hh:mm:ss)]], 6, FALSE)), VLOOKUP(Fulltable[[#This Row],[Distance]], PBmetric[[Distance (km)]:[PB (hh:mm:ss)]], 6, FALSE), NA())</f>
        <v>#N/A</v>
      </c>
      <c r="G1093" s="13">
        <f ca="1">$Q$4+$P$4*Fulltable[[#This Row],[Distance]]+$O$4*Fulltable[[#This Row],[D^2]]+$N$4*Fulltable[[#This Row],[D^3]]</f>
        <v>3.3803791125937087E-2</v>
      </c>
      <c r="H1093" s="13">
        <f ca="1">Fulltable[[#This Row],[Forecast]]*(1+AVERAGE(cform[faster (-ve) /
slower (+ve)]))</f>
        <v>3.4997802586429372E-2</v>
      </c>
      <c r="I1093" s="13" t="e">
        <f>IF(ISNUMBER(VLOOKUP(Fulltable[[#This Row],[Distance]], Predict[[#All],[Distance (km)]:[Time on current form]], 2, FALSE)), VLOOKUP(Fulltable[[#This Row],[Distance]], Predict[[#All],[Distance (km)]:[Time on current form]], 2, FALSE), NA())</f>
        <v>#N/A</v>
      </c>
      <c r="J1093" s="13" t="e">
        <f>IF(ISNUMBER(VLOOKUP(Fulltable[[#This Row],[Distance]], Predict[[#All],[Distance (km)]:[Time on current form]], 3, FALSE)), VLOOKUP(Fulltable[[#This Row],[Distance]], Predict[[#All],[Distance (km)]:[Time on current form]], 3, FALSE), NA())</f>
        <v>#N/A</v>
      </c>
    </row>
    <row r="1094" spans="1:10" x14ac:dyDescent="0.25">
      <c r="A1094" s="1">
        <v>10.92</v>
      </c>
      <c r="B1094" s="2">
        <f>Fulltable[[#This Row],[Distance]]^2</f>
        <v>119.24639999999999</v>
      </c>
      <c r="C1094">
        <f>Fulltable[[#This Row],[Distance]]^3</f>
        <v>1302.1706879999999</v>
      </c>
      <c r="D1094">
        <f>Fulltable[[#This Row],[Distance]]^4</f>
        <v>14219.703912959998</v>
      </c>
      <c r="E1094">
        <f>Fulltable[[#This Row],[Distance]]^5</f>
        <v>155279.16672952319</v>
      </c>
      <c r="F1094" s="13" t="e">
        <f>IF(ISNUMBER(VLOOKUP(Fulltable[[#This Row],[Distance]], PBmetric[[Distance (km)]:[PB (hh:mm:ss)]], 6, FALSE)), VLOOKUP(Fulltable[[#This Row],[Distance]], PBmetric[[Distance (km)]:[PB (hh:mm:ss)]], 6, FALSE), NA())</f>
        <v>#N/A</v>
      </c>
      <c r="G1094" s="13">
        <f ca="1">$Q$4+$P$4*Fulltable[[#This Row],[Distance]]+$O$4*Fulltable[[#This Row],[D^2]]+$N$4*Fulltable[[#This Row],[D^3]]</f>
        <v>3.3836766683906935E-2</v>
      </c>
      <c r="H1094" s="13">
        <f ca="1">Fulltable[[#This Row],[Forecast]]*(1+AVERAGE(cform[faster (-ve) /
slower (+ve)]))</f>
        <v>3.5031942901156396E-2</v>
      </c>
      <c r="I1094" s="13" t="e">
        <f>IF(ISNUMBER(VLOOKUP(Fulltable[[#This Row],[Distance]], Predict[[#All],[Distance (km)]:[Time on current form]], 2, FALSE)), VLOOKUP(Fulltable[[#This Row],[Distance]], Predict[[#All],[Distance (km)]:[Time on current form]], 2, FALSE), NA())</f>
        <v>#N/A</v>
      </c>
      <c r="J1094" s="13" t="e">
        <f>IF(ISNUMBER(VLOOKUP(Fulltable[[#This Row],[Distance]], Predict[[#All],[Distance (km)]:[Time on current form]], 3, FALSE)), VLOOKUP(Fulltable[[#This Row],[Distance]], Predict[[#All],[Distance (km)]:[Time on current form]], 3, FALSE), NA())</f>
        <v>#N/A</v>
      </c>
    </row>
    <row r="1095" spans="1:10" x14ac:dyDescent="0.25">
      <c r="A1095" s="1">
        <v>10.93</v>
      </c>
      <c r="B1095" s="2">
        <f>Fulltable[[#This Row],[Distance]]^2</f>
        <v>119.4649</v>
      </c>
      <c r="C1095">
        <f>Fulltable[[#This Row],[Distance]]^3</f>
        <v>1305.7513569999999</v>
      </c>
      <c r="D1095">
        <f>Fulltable[[#This Row],[Distance]]^4</f>
        <v>14271.86233201</v>
      </c>
      <c r="E1095">
        <f>Fulltable[[#This Row],[Distance]]^5</f>
        <v>155991.4552888693</v>
      </c>
      <c r="F1095" s="13" t="e">
        <f>IF(ISNUMBER(VLOOKUP(Fulltable[[#This Row],[Distance]], PBmetric[[Distance (km)]:[PB (hh:mm:ss)]], 6, FALSE)), VLOOKUP(Fulltable[[#This Row],[Distance]], PBmetric[[Distance (km)]:[PB (hh:mm:ss)]], 6, FALSE), NA())</f>
        <v>#N/A</v>
      </c>
      <c r="G1095" s="13">
        <f ca="1">$Q$4+$P$4*Fulltable[[#This Row],[Distance]]+$O$4*Fulltable[[#This Row],[D^2]]+$N$4*Fulltable[[#This Row],[D^3]]</f>
        <v>3.3869745876105382E-2</v>
      </c>
      <c r="H1095" s="13">
        <f ca="1">Fulltable[[#This Row],[Forecast]]*(1+AVERAGE(cform[faster (-ve) /
slower (+ve)]))</f>
        <v>3.5066086978479592E-2</v>
      </c>
      <c r="I1095" s="13" t="e">
        <f>IF(ISNUMBER(VLOOKUP(Fulltable[[#This Row],[Distance]], Predict[[#All],[Distance (km)]:[Time on current form]], 2, FALSE)), VLOOKUP(Fulltable[[#This Row],[Distance]], Predict[[#All],[Distance (km)]:[Time on current form]], 2, FALSE), NA())</f>
        <v>#N/A</v>
      </c>
      <c r="J1095" s="13" t="e">
        <f>IF(ISNUMBER(VLOOKUP(Fulltable[[#This Row],[Distance]], Predict[[#All],[Distance (km)]:[Time on current form]], 3, FALSE)), VLOOKUP(Fulltable[[#This Row],[Distance]], Predict[[#All],[Distance (km)]:[Time on current form]], 3, FALSE), NA())</f>
        <v>#N/A</v>
      </c>
    </row>
    <row r="1096" spans="1:10" x14ac:dyDescent="0.25">
      <c r="A1096" s="1">
        <v>10.94</v>
      </c>
      <c r="B1096" s="2">
        <f>Fulltable[[#This Row],[Distance]]^2</f>
        <v>119.68359999999998</v>
      </c>
      <c r="C1096">
        <f>Fulltable[[#This Row],[Distance]]^3</f>
        <v>1309.3385839999999</v>
      </c>
      <c r="D1096">
        <f>Fulltable[[#This Row],[Distance]]^4</f>
        <v>14324.164108959996</v>
      </c>
      <c r="E1096">
        <f>Fulltable[[#This Row],[Distance]]^5</f>
        <v>156706.35535202236</v>
      </c>
      <c r="F1096" s="13" t="e">
        <f>IF(ISNUMBER(VLOOKUP(Fulltable[[#This Row],[Distance]], PBmetric[[Distance (km)]:[PB (hh:mm:ss)]], 6, FALSE)), VLOOKUP(Fulltable[[#This Row],[Distance]], PBmetric[[Distance (km)]:[PB (hh:mm:ss)]], 6, FALSE), NA())</f>
        <v>#N/A</v>
      </c>
      <c r="G1096" s="13">
        <f ca="1">$Q$4+$P$4*Fulltable[[#This Row],[Distance]]+$O$4*Fulltable[[#This Row],[D^2]]+$N$4*Fulltable[[#This Row],[D^3]]</f>
        <v>3.3902728702497026E-2</v>
      </c>
      <c r="H1096" s="13">
        <f ca="1">Fulltable[[#This Row],[Forecast]]*(1+AVERAGE(cform[faster (-ve) /
slower (+ve)]))</f>
        <v>3.5100234818362309E-2</v>
      </c>
      <c r="I1096" s="13" t="e">
        <f>IF(ISNUMBER(VLOOKUP(Fulltable[[#This Row],[Distance]], Predict[[#All],[Distance (km)]:[Time on current form]], 2, FALSE)), VLOOKUP(Fulltable[[#This Row],[Distance]], Predict[[#All],[Distance (km)]:[Time on current form]], 2, FALSE), NA())</f>
        <v>#N/A</v>
      </c>
      <c r="J1096" s="13" t="e">
        <f>IF(ISNUMBER(VLOOKUP(Fulltable[[#This Row],[Distance]], Predict[[#All],[Distance (km)]:[Time on current form]], 3, FALSE)), VLOOKUP(Fulltable[[#This Row],[Distance]], Predict[[#All],[Distance (km)]:[Time on current form]], 3, FALSE), NA())</f>
        <v>#N/A</v>
      </c>
    </row>
    <row r="1097" spans="1:10" x14ac:dyDescent="0.25">
      <c r="A1097" s="1">
        <v>10.95</v>
      </c>
      <c r="B1097" s="2">
        <f>Fulltable[[#This Row],[Distance]]^2</f>
        <v>119.90249999999999</v>
      </c>
      <c r="C1097">
        <f>Fulltable[[#This Row],[Distance]]^3</f>
        <v>1312.9323749999999</v>
      </c>
      <c r="D1097">
        <f>Fulltable[[#This Row],[Distance]]^4</f>
        <v>14376.609506249997</v>
      </c>
      <c r="E1097">
        <f>Fulltable[[#This Row],[Distance]]^5</f>
        <v>157423.87409343745</v>
      </c>
      <c r="F1097" s="13" t="e">
        <f>IF(ISNUMBER(VLOOKUP(Fulltable[[#This Row],[Distance]], PBmetric[[Distance (km)]:[PB (hh:mm:ss)]], 6, FALSE)), VLOOKUP(Fulltable[[#This Row],[Distance]], PBmetric[[Distance (km)]:[PB (hh:mm:ss)]], 6, FALSE), NA())</f>
        <v>#N/A</v>
      </c>
      <c r="G1097" s="13">
        <f ca="1">$Q$4+$P$4*Fulltable[[#This Row],[Distance]]+$O$4*Fulltable[[#This Row],[D^2]]+$N$4*Fulltable[[#This Row],[D^3]]</f>
        <v>3.393571516304647E-2</v>
      </c>
      <c r="H1097" s="13">
        <f ca="1">Fulltable[[#This Row],[Forecast]]*(1+AVERAGE(cform[faster (-ve) /
slower (+ve)]))</f>
        <v>3.5134386420767896E-2</v>
      </c>
      <c r="I1097" s="13" t="e">
        <f>IF(ISNUMBER(VLOOKUP(Fulltable[[#This Row],[Distance]], Predict[[#All],[Distance (km)]:[Time on current form]], 2, FALSE)), VLOOKUP(Fulltable[[#This Row],[Distance]], Predict[[#All],[Distance (km)]:[Time on current form]], 2, FALSE), NA())</f>
        <v>#N/A</v>
      </c>
      <c r="J1097" s="13" t="e">
        <f>IF(ISNUMBER(VLOOKUP(Fulltable[[#This Row],[Distance]], Predict[[#All],[Distance (km)]:[Time on current form]], 3, FALSE)), VLOOKUP(Fulltable[[#This Row],[Distance]], Predict[[#All],[Distance (km)]:[Time on current form]], 3, FALSE), NA())</f>
        <v>#N/A</v>
      </c>
    </row>
    <row r="1098" spans="1:10" x14ac:dyDescent="0.25">
      <c r="A1098" s="1">
        <v>10.96</v>
      </c>
      <c r="B1098" s="2">
        <f>Fulltable[[#This Row],[Distance]]^2</f>
        <v>120.12160000000002</v>
      </c>
      <c r="C1098">
        <f>Fulltable[[#This Row],[Distance]]^3</f>
        <v>1316.5327360000003</v>
      </c>
      <c r="D1098">
        <f>Fulltable[[#This Row],[Distance]]^4</f>
        <v>14429.198786560004</v>
      </c>
      <c r="E1098">
        <f>Fulltable[[#This Row],[Distance]]^5</f>
        <v>158144.01870069766</v>
      </c>
      <c r="F1098" s="13" t="e">
        <f>IF(ISNUMBER(VLOOKUP(Fulltable[[#This Row],[Distance]], PBmetric[[Distance (km)]:[PB (hh:mm:ss)]], 6, FALSE)), VLOOKUP(Fulltable[[#This Row],[Distance]], PBmetric[[Distance (km)]:[PB (hh:mm:ss)]], 6, FALSE), NA())</f>
        <v>#N/A</v>
      </c>
      <c r="G1098" s="13">
        <f ca="1">$Q$4+$P$4*Fulltable[[#This Row],[Distance]]+$O$4*Fulltable[[#This Row],[D^2]]+$N$4*Fulltable[[#This Row],[D^3]]</f>
        <v>3.39687052577183E-2</v>
      </c>
      <c r="H1098" s="13">
        <f ca="1">Fulltable[[#This Row],[Forecast]]*(1+AVERAGE(cform[faster (-ve) /
slower (+ve)]))</f>
        <v>3.5168541785659688E-2</v>
      </c>
      <c r="I1098" s="13" t="e">
        <f>IF(ISNUMBER(VLOOKUP(Fulltable[[#This Row],[Distance]], Predict[[#All],[Distance (km)]:[Time on current form]], 2, FALSE)), VLOOKUP(Fulltable[[#This Row],[Distance]], Predict[[#All],[Distance (km)]:[Time on current form]], 2, FALSE), NA())</f>
        <v>#N/A</v>
      </c>
      <c r="J1098" s="13" t="e">
        <f>IF(ISNUMBER(VLOOKUP(Fulltable[[#This Row],[Distance]], Predict[[#All],[Distance (km)]:[Time on current form]], 3, FALSE)), VLOOKUP(Fulltable[[#This Row],[Distance]], Predict[[#All],[Distance (km)]:[Time on current form]], 3, FALSE), NA())</f>
        <v>#N/A</v>
      </c>
    </row>
    <row r="1099" spans="1:10" x14ac:dyDescent="0.25">
      <c r="A1099" s="1">
        <v>10.97</v>
      </c>
      <c r="B1099" s="2">
        <f>Fulltable[[#This Row],[Distance]]^2</f>
        <v>120.34090000000002</v>
      </c>
      <c r="C1099">
        <f>Fulltable[[#This Row],[Distance]]^3</f>
        <v>1320.1396730000004</v>
      </c>
      <c r="D1099">
        <f>Fulltable[[#This Row],[Distance]]^4</f>
        <v>14481.932212810005</v>
      </c>
      <c r="E1099">
        <f>Fulltable[[#This Row],[Distance]]^5</f>
        <v>158866.79637452576</v>
      </c>
      <c r="F1099" s="13" t="e">
        <f>IF(ISNUMBER(VLOOKUP(Fulltable[[#This Row],[Distance]], PBmetric[[Distance (km)]:[PB (hh:mm:ss)]], 6, FALSE)), VLOOKUP(Fulltable[[#This Row],[Distance]], PBmetric[[Distance (km)]:[PB (hh:mm:ss)]], 6, FALSE), NA())</f>
        <v>#N/A</v>
      </c>
      <c r="G1099" s="13">
        <f ca="1">$Q$4+$P$4*Fulltable[[#This Row],[Distance]]+$O$4*Fulltable[[#This Row],[D^2]]+$N$4*Fulltable[[#This Row],[D^3]]</f>
        <v>3.4001698986477112E-2</v>
      </c>
      <c r="H1099" s="13">
        <f ca="1">Fulltable[[#This Row],[Forecast]]*(1+AVERAGE(cform[faster (-ve) /
slower (+ve)]))</f>
        <v>3.5202700913001032E-2</v>
      </c>
      <c r="I1099" s="13" t="e">
        <f>IF(ISNUMBER(VLOOKUP(Fulltable[[#This Row],[Distance]], Predict[[#All],[Distance (km)]:[Time on current form]], 2, FALSE)), VLOOKUP(Fulltable[[#This Row],[Distance]], Predict[[#All],[Distance (km)]:[Time on current form]], 2, FALSE), NA())</f>
        <v>#N/A</v>
      </c>
      <c r="J1099" s="13" t="e">
        <f>IF(ISNUMBER(VLOOKUP(Fulltable[[#This Row],[Distance]], Predict[[#All],[Distance (km)]:[Time on current form]], 3, FALSE)), VLOOKUP(Fulltable[[#This Row],[Distance]], Predict[[#All],[Distance (km)]:[Time on current form]], 3, FALSE), NA())</f>
        <v>#N/A</v>
      </c>
    </row>
    <row r="1100" spans="1:10" x14ac:dyDescent="0.25">
      <c r="A1100" s="1">
        <v>10.98</v>
      </c>
      <c r="B1100" s="2">
        <f>Fulltable[[#This Row],[Distance]]^2</f>
        <v>120.56040000000002</v>
      </c>
      <c r="C1100">
        <f>Fulltable[[#This Row],[Distance]]^3</f>
        <v>1323.7531920000001</v>
      </c>
      <c r="D1100">
        <f>Fulltable[[#This Row],[Distance]]^4</f>
        <v>14534.810048160003</v>
      </c>
      <c r="E1100">
        <f>Fulltable[[#This Row],[Distance]]^5</f>
        <v>159592.21432879684</v>
      </c>
      <c r="F1100" s="13" t="e">
        <f>IF(ISNUMBER(VLOOKUP(Fulltable[[#This Row],[Distance]], PBmetric[[Distance (km)]:[PB (hh:mm:ss)]], 6, FALSE)), VLOOKUP(Fulltable[[#This Row],[Distance]], PBmetric[[Distance (km)]:[PB (hh:mm:ss)]], 6, FALSE), NA())</f>
        <v>#N/A</v>
      </c>
      <c r="G1100" s="13">
        <f ca="1">$Q$4+$P$4*Fulltable[[#This Row],[Distance]]+$O$4*Fulltable[[#This Row],[D^2]]+$N$4*Fulltable[[#This Row],[D^3]]</f>
        <v>3.4034696349287512E-2</v>
      </c>
      <c r="H1100" s="13">
        <f ca="1">Fulltable[[#This Row],[Forecast]]*(1+AVERAGE(cform[faster (-ve) /
slower (+ve)]))</f>
        <v>3.5236863802755286E-2</v>
      </c>
      <c r="I1100" s="13" t="e">
        <f>IF(ISNUMBER(VLOOKUP(Fulltable[[#This Row],[Distance]], Predict[[#All],[Distance (km)]:[Time on current form]], 2, FALSE)), VLOOKUP(Fulltable[[#This Row],[Distance]], Predict[[#All],[Distance (km)]:[Time on current form]], 2, FALSE), NA())</f>
        <v>#N/A</v>
      </c>
      <c r="J1100" s="13" t="e">
        <f>IF(ISNUMBER(VLOOKUP(Fulltable[[#This Row],[Distance]], Predict[[#All],[Distance (km)]:[Time on current form]], 3, FALSE)), VLOOKUP(Fulltable[[#This Row],[Distance]], Predict[[#All],[Distance (km)]:[Time on current form]], 3, FALSE), NA())</f>
        <v>#N/A</v>
      </c>
    </row>
    <row r="1101" spans="1:10" x14ac:dyDescent="0.25">
      <c r="A1101" s="1">
        <v>10.99</v>
      </c>
      <c r="B1101" s="2">
        <f>Fulltable[[#This Row],[Distance]]^2</f>
        <v>120.7801</v>
      </c>
      <c r="C1101">
        <f>Fulltable[[#This Row],[Distance]]^3</f>
        <v>1327.3732990000001</v>
      </c>
      <c r="D1101">
        <f>Fulltable[[#This Row],[Distance]]^4</f>
        <v>14587.83255601</v>
      </c>
      <c r="E1101">
        <f>Fulltable[[#This Row],[Distance]]^5</f>
        <v>160320.27979054992</v>
      </c>
      <c r="F1101" s="13" t="e">
        <f>IF(ISNUMBER(VLOOKUP(Fulltable[[#This Row],[Distance]], PBmetric[[Distance (km)]:[PB (hh:mm:ss)]], 6, FALSE)), VLOOKUP(Fulltable[[#This Row],[Distance]], PBmetric[[Distance (km)]:[PB (hh:mm:ss)]], 6, FALSE), NA())</f>
        <v>#N/A</v>
      </c>
      <c r="G1101" s="13">
        <f ca="1">$Q$4+$P$4*Fulltable[[#This Row],[Distance]]+$O$4*Fulltable[[#This Row],[D^2]]+$N$4*Fulltable[[#This Row],[D^3]]</f>
        <v>3.4067697346114097E-2</v>
      </c>
      <c r="H1101" s="13">
        <f ca="1">Fulltable[[#This Row],[Forecast]]*(1+AVERAGE(cform[faster (-ve) /
slower (+ve)]))</f>
        <v>3.5271030454885791E-2</v>
      </c>
      <c r="I1101" s="13" t="e">
        <f>IF(ISNUMBER(VLOOKUP(Fulltable[[#This Row],[Distance]], Predict[[#All],[Distance (km)]:[Time on current form]], 2, FALSE)), VLOOKUP(Fulltable[[#This Row],[Distance]], Predict[[#All],[Distance (km)]:[Time on current form]], 2, FALSE), NA())</f>
        <v>#N/A</v>
      </c>
      <c r="J1101" s="13" t="e">
        <f>IF(ISNUMBER(VLOOKUP(Fulltable[[#This Row],[Distance]], Predict[[#All],[Distance (km)]:[Time on current form]], 3, FALSE)), VLOOKUP(Fulltable[[#This Row],[Distance]], Predict[[#All],[Distance (km)]:[Time on current form]], 3, FALSE), NA())</f>
        <v>#N/A</v>
      </c>
    </row>
    <row r="1102" spans="1:10" x14ac:dyDescent="0.25">
      <c r="A1102" s="1">
        <v>11</v>
      </c>
      <c r="B1102" s="2">
        <f>Fulltable[[#This Row],[Distance]]^2</f>
        <v>121</v>
      </c>
      <c r="C1102">
        <f>Fulltable[[#This Row],[Distance]]^3</f>
        <v>1331</v>
      </c>
      <c r="D1102">
        <f>Fulltable[[#This Row],[Distance]]^4</f>
        <v>14641</v>
      </c>
      <c r="E1102">
        <f>Fulltable[[#This Row],[Distance]]^5</f>
        <v>161051</v>
      </c>
      <c r="F1102" s="13" t="e">
        <f>IF(ISNUMBER(VLOOKUP(Fulltable[[#This Row],[Distance]], PBmetric[[Distance (km)]:[PB (hh:mm:ss)]], 6, FALSE)), VLOOKUP(Fulltable[[#This Row],[Distance]], PBmetric[[Distance (km)]:[PB (hh:mm:ss)]], 6, FALSE), NA())</f>
        <v>#N/A</v>
      </c>
      <c r="G1102" s="13">
        <f ca="1">$Q$4+$P$4*Fulltable[[#This Row],[Distance]]+$O$4*Fulltable[[#This Row],[D^2]]+$N$4*Fulltable[[#This Row],[D^3]]</f>
        <v>3.4100701976921458E-2</v>
      </c>
      <c r="H1102" s="13">
        <f ca="1">Fulltable[[#This Row],[Forecast]]*(1+AVERAGE(cform[faster (-ve) /
slower (+ve)]))</f>
        <v>3.5305200869355888E-2</v>
      </c>
      <c r="I1102" s="13" t="e">
        <f>IF(ISNUMBER(VLOOKUP(Fulltable[[#This Row],[Distance]], Predict[[#All],[Distance (km)]:[Time on current form]], 2, FALSE)), VLOOKUP(Fulltable[[#This Row],[Distance]], Predict[[#All],[Distance (km)]:[Time on current form]], 2, FALSE), NA())</f>
        <v>#N/A</v>
      </c>
      <c r="J1102" s="13" t="e">
        <f>IF(ISNUMBER(VLOOKUP(Fulltable[[#This Row],[Distance]], Predict[[#All],[Distance (km)]:[Time on current form]], 3, FALSE)), VLOOKUP(Fulltable[[#This Row],[Distance]], Predict[[#All],[Distance (km)]:[Time on current form]], 3, FALSE), NA())</f>
        <v>#N/A</v>
      </c>
    </row>
    <row r="1103" spans="1:10" x14ac:dyDescent="0.25">
      <c r="A1103" s="1">
        <v>11.01</v>
      </c>
      <c r="B1103" s="2">
        <f>Fulltable[[#This Row],[Distance]]^2</f>
        <v>121.2201</v>
      </c>
      <c r="C1103">
        <f>Fulltable[[#This Row],[Distance]]^3</f>
        <v>1334.6333010000001</v>
      </c>
      <c r="D1103">
        <f>Fulltable[[#This Row],[Distance]]^4</f>
        <v>14694.31264401</v>
      </c>
      <c r="E1103">
        <f>Fulltable[[#This Row],[Distance]]^5</f>
        <v>161784.3822105501</v>
      </c>
      <c r="F1103" s="13" t="e">
        <f>IF(ISNUMBER(VLOOKUP(Fulltable[[#This Row],[Distance]], PBmetric[[Distance (km)]:[PB (hh:mm:ss)]], 6, FALSE)), VLOOKUP(Fulltable[[#This Row],[Distance]], PBmetric[[Distance (km)]:[PB (hh:mm:ss)]], 6, FALSE), NA())</f>
        <v>#N/A</v>
      </c>
      <c r="G1103" s="13">
        <f ca="1">$Q$4+$P$4*Fulltable[[#This Row],[Distance]]+$O$4*Fulltable[[#This Row],[D^2]]+$N$4*Fulltable[[#This Row],[D^3]]</f>
        <v>3.4133710241674185E-2</v>
      </c>
      <c r="H1103" s="13">
        <f ca="1">Fulltable[[#This Row],[Forecast]]*(1+AVERAGE(cform[faster (-ve) /
slower (+ve)]))</f>
        <v>3.5339375046128926E-2</v>
      </c>
      <c r="I1103" s="13" t="e">
        <f>IF(ISNUMBER(VLOOKUP(Fulltable[[#This Row],[Distance]], Predict[[#All],[Distance (km)]:[Time on current form]], 2, FALSE)), VLOOKUP(Fulltable[[#This Row],[Distance]], Predict[[#All],[Distance (km)]:[Time on current form]], 2, FALSE), NA())</f>
        <v>#N/A</v>
      </c>
      <c r="J1103" s="13" t="e">
        <f>IF(ISNUMBER(VLOOKUP(Fulltable[[#This Row],[Distance]], Predict[[#All],[Distance (km)]:[Time on current form]], 3, FALSE)), VLOOKUP(Fulltable[[#This Row],[Distance]], Predict[[#All],[Distance (km)]:[Time on current form]], 3, FALSE), NA())</f>
        <v>#N/A</v>
      </c>
    </row>
    <row r="1104" spans="1:10" x14ac:dyDescent="0.25">
      <c r="A1104" s="1">
        <v>11.02</v>
      </c>
      <c r="B1104" s="2">
        <f>Fulltable[[#This Row],[Distance]]^2</f>
        <v>121.4404</v>
      </c>
      <c r="C1104">
        <f>Fulltable[[#This Row],[Distance]]^3</f>
        <v>1338.2732079999998</v>
      </c>
      <c r="D1104">
        <f>Fulltable[[#This Row],[Distance]]^4</f>
        <v>14747.770752159999</v>
      </c>
      <c r="E1104">
        <f>Fulltable[[#This Row],[Distance]]^5</f>
        <v>162520.43368880317</v>
      </c>
      <c r="F1104" s="13" t="e">
        <f>IF(ISNUMBER(VLOOKUP(Fulltable[[#This Row],[Distance]], PBmetric[[Distance (km)]:[PB (hh:mm:ss)]], 6, FALSE)), VLOOKUP(Fulltable[[#This Row],[Distance]], PBmetric[[Distance (km)]:[PB (hh:mm:ss)]], 6, FALSE), NA())</f>
        <v>#N/A</v>
      </c>
      <c r="G1104" s="13">
        <f ca="1">$Q$4+$P$4*Fulltable[[#This Row],[Distance]]+$O$4*Fulltable[[#This Row],[D^2]]+$N$4*Fulltable[[#This Row],[D^3]]</f>
        <v>3.4166722140336891E-2</v>
      </c>
      <c r="H1104" s="13">
        <f ca="1">Fulltable[[#This Row],[Forecast]]*(1+AVERAGE(cform[faster (-ve) /
slower (+ve)]))</f>
        <v>3.5373552985168262E-2</v>
      </c>
      <c r="I1104" s="13" t="e">
        <f>IF(ISNUMBER(VLOOKUP(Fulltable[[#This Row],[Distance]], Predict[[#All],[Distance (km)]:[Time on current form]], 2, FALSE)), VLOOKUP(Fulltable[[#This Row],[Distance]], Predict[[#All],[Distance (km)]:[Time on current form]], 2, FALSE), NA())</f>
        <v>#N/A</v>
      </c>
      <c r="J1104" s="13" t="e">
        <f>IF(ISNUMBER(VLOOKUP(Fulltable[[#This Row],[Distance]], Predict[[#All],[Distance (km)]:[Time on current form]], 3, FALSE)), VLOOKUP(Fulltable[[#This Row],[Distance]], Predict[[#All],[Distance (km)]:[Time on current form]], 3, FALSE), NA())</f>
        <v>#N/A</v>
      </c>
    </row>
    <row r="1105" spans="1:10" x14ac:dyDescent="0.25">
      <c r="A1105" s="1">
        <v>11.03</v>
      </c>
      <c r="B1105" s="2">
        <f>Fulltable[[#This Row],[Distance]]^2</f>
        <v>121.66089999999998</v>
      </c>
      <c r="C1105">
        <f>Fulltable[[#This Row],[Distance]]^3</f>
        <v>1341.9197269999997</v>
      </c>
      <c r="D1105">
        <f>Fulltable[[#This Row],[Distance]]^4</f>
        <v>14801.374588809997</v>
      </c>
      <c r="E1105">
        <f>Fulltable[[#This Row],[Distance]]^5</f>
        <v>163259.16171457426</v>
      </c>
      <c r="F1105" s="13" t="e">
        <f>IF(ISNUMBER(VLOOKUP(Fulltable[[#This Row],[Distance]], PBmetric[[Distance (km)]:[PB (hh:mm:ss)]], 6, FALSE)), VLOOKUP(Fulltable[[#This Row],[Distance]], PBmetric[[Distance (km)]:[PB (hh:mm:ss)]], 6, FALSE), NA())</f>
        <v>#N/A</v>
      </c>
      <c r="G1105" s="13">
        <f ca="1">$Q$4+$P$4*Fulltable[[#This Row],[Distance]]+$O$4*Fulltable[[#This Row],[D^2]]+$N$4*Fulltable[[#This Row],[D^3]]</f>
        <v>3.419973767287416E-2</v>
      </c>
      <c r="H1105" s="13">
        <f ca="1">Fulltable[[#This Row],[Forecast]]*(1+AVERAGE(cform[faster (-ve) /
slower (+ve)]))</f>
        <v>3.5407734686437223E-2</v>
      </c>
      <c r="I1105" s="13" t="e">
        <f>IF(ISNUMBER(VLOOKUP(Fulltable[[#This Row],[Distance]], Predict[[#All],[Distance (km)]:[Time on current form]], 2, FALSE)), VLOOKUP(Fulltable[[#This Row],[Distance]], Predict[[#All],[Distance (km)]:[Time on current form]], 2, FALSE), NA())</f>
        <v>#N/A</v>
      </c>
      <c r="J1105" s="13" t="e">
        <f>IF(ISNUMBER(VLOOKUP(Fulltable[[#This Row],[Distance]], Predict[[#All],[Distance (km)]:[Time on current form]], 3, FALSE)), VLOOKUP(Fulltable[[#This Row],[Distance]], Predict[[#All],[Distance (km)]:[Time on current form]], 3, FALSE), NA())</f>
        <v>#N/A</v>
      </c>
    </row>
    <row r="1106" spans="1:10" x14ac:dyDescent="0.25">
      <c r="A1106" s="1">
        <v>11.04</v>
      </c>
      <c r="B1106" s="2">
        <f>Fulltable[[#This Row],[Distance]]^2</f>
        <v>121.88159999999998</v>
      </c>
      <c r="C1106">
        <f>Fulltable[[#This Row],[Distance]]^3</f>
        <v>1345.5728639999998</v>
      </c>
      <c r="D1106">
        <f>Fulltable[[#This Row],[Distance]]^4</f>
        <v>14855.124418559995</v>
      </c>
      <c r="E1106">
        <f>Fulltable[[#This Row],[Distance]]^5</f>
        <v>164000.57358090233</v>
      </c>
      <c r="F1106" s="13" t="e">
        <f>IF(ISNUMBER(VLOOKUP(Fulltable[[#This Row],[Distance]], PBmetric[[Distance (km)]:[PB (hh:mm:ss)]], 6, FALSE)), VLOOKUP(Fulltable[[#This Row],[Distance]], PBmetric[[Distance (km)]:[PB (hh:mm:ss)]], 6, FALSE), NA())</f>
        <v>#N/A</v>
      </c>
      <c r="G1106" s="13">
        <f ca="1">$Q$4+$P$4*Fulltable[[#This Row],[Distance]]+$O$4*Fulltable[[#This Row],[D^2]]+$N$4*Fulltable[[#This Row],[D^3]]</f>
        <v>3.4232756839250589E-2</v>
      </c>
      <c r="H1106" s="13">
        <f ca="1">Fulltable[[#This Row],[Forecast]]*(1+AVERAGE(cform[faster (-ve) /
slower (+ve)]))</f>
        <v>3.5441920149899157E-2</v>
      </c>
      <c r="I1106" s="13" t="e">
        <f>IF(ISNUMBER(VLOOKUP(Fulltable[[#This Row],[Distance]], Predict[[#All],[Distance (km)]:[Time on current form]], 2, FALSE)), VLOOKUP(Fulltable[[#This Row],[Distance]], Predict[[#All],[Distance (km)]:[Time on current form]], 2, FALSE), NA())</f>
        <v>#N/A</v>
      </c>
      <c r="J1106" s="13" t="e">
        <f>IF(ISNUMBER(VLOOKUP(Fulltable[[#This Row],[Distance]], Predict[[#All],[Distance (km)]:[Time on current form]], 3, FALSE)), VLOOKUP(Fulltable[[#This Row],[Distance]], Predict[[#All],[Distance (km)]:[Time on current form]], 3, FALSE), NA())</f>
        <v>#N/A</v>
      </c>
    </row>
    <row r="1107" spans="1:10" x14ac:dyDescent="0.25">
      <c r="A1107" s="1">
        <v>11.05</v>
      </c>
      <c r="B1107" s="2">
        <f>Fulltable[[#This Row],[Distance]]^2</f>
        <v>122.10250000000002</v>
      </c>
      <c r="C1107">
        <f>Fulltable[[#This Row],[Distance]]^3</f>
        <v>1349.2326250000003</v>
      </c>
      <c r="D1107">
        <f>Fulltable[[#This Row],[Distance]]^4</f>
        <v>14909.020506250004</v>
      </c>
      <c r="E1107">
        <f>Fulltable[[#This Row],[Distance]]^5</f>
        <v>164744.67659406256</v>
      </c>
      <c r="F1107" s="13" t="e">
        <f>IF(ISNUMBER(VLOOKUP(Fulltable[[#This Row],[Distance]], PBmetric[[Distance (km)]:[PB (hh:mm:ss)]], 6, FALSE)), VLOOKUP(Fulltable[[#This Row],[Distance]], PBmetric[[Distance (km)]:[PB (hh:mm:ss)]], 6, FALSE), NA())</f>
        <v>#N/A</v>
      </c>
      <c r="G1107" s="13">
        <f ca="1">$Q$4+$P$4*Fulltable[[#This Row],[Distance]]+$O$4*Fulltable[[#This Row],[D^2]]+$N$4*Fulltable[[#This Row],[D^3]]</f>
        <v>3.4265779639430796E-2</v>
      </c>
      <c r="H1107" s="13">
        <f ca="1">Fulltable[[#This Row],[Forecast]]*(1+AVERAGE(cform[faster (-ve) /
slower (+ve)]))</f>
        <v>3.5476109375517442E-2</v>
      </c>
      <c r="I1107" s="13" t="e">
        <f>IF(ISNUMBER(VLOOKUP(Fulltable[[#This Row],[Distance]], Predict[[#All],[Distance (km)]:[Time on current form]], 2, FALSE)), VLOOKUP(Fulltable[[#This Row],[Distance]], Predict[[#All],[Distance (km)]:[Time on current form]], 2, FALSE), NA())</f>
        <v>#N/A</v>
      </c>
      <c r="J1107" s="13" t="e">
        <f>IF(ISNUMBER(VLOOKUP(Fulltable[[#This Row],[Distance]], Predict[[#All],[Distance (km)]:[Time on current form]], 3, FALSE)), VLOOKUP(Fulltable[[#This Row],[Distance]], Predict[[#All],[Distance (km)]:[Time on current form]], 3, FALSE), NA())</f>
        <v>#N/A</v>
      </c>
    </row>
    <row r="1108" spans="1:10" x14ac:dyDescent="0.25">
      <c r="A1108" s="1">
        <v>11.06</v>
      </c>
      <c r="B1108" s="2">
        <f>Fulltable[[#This Row],[Distance]]^2</f>
        <v>122.32360000000001</v>
      </c>
      <c r="C1108">
        <f>Fulltable[[#This Row],[Distance]]^3</f>
        <v>1352.8990160000003</v>
      </c>
      <c r="D1108">
        <f>Fulltable[[#This Row],[Distance]]^4</f>
        <v>14963.063116960004</v>
      </c>
      <c r="E1108">
        <f>Fulltable[[#This Row],[Distance]]^5</f>
        <v>165491.47807357766</v>
      </c>
      <c r="F1108" s="13" t="e">
        <f>IF(ISNUMBER(VLOOKUP(Fulltable[[#This Row],[Distance]], PBmetric[[Distance (km)]:[PB (hh:mm:ss)]], 6, FALSE)), VLOOKUP(Fulltable[[#This Row],[Distance]], PBmetric[[Distance (km)]:[PB (hh:mm:ss)]], 6, FALSE), NA())</f>
        <v>#N/A</v>
      </c>
      <c r="G1108" s="13">
        <f ca="1">$Q$4+$P$4*Fulltable[[#This Row],[Distance]]+$O$4*Fulltable[[#This Row],[D^2]]+$N$4*Fulltable[[#This Row],[D^3]]</f>
        <v>3.4298806073379345E-2</v>
      </c>
      <c r="H1108" s="13">
        <f ca="1">Fulltable[[#This Row],[Forecast]]*(1+AVERAGE(cform[faster (-ve) /
slower (+ve)]))</f>
        <v>3.5510302363255385E-2</v>
      </c>
      <c r="I1108" s="13" t="e">
        <f>IF(ISNUMBER(VLOOKUP(Fulltable[[#This Row],[Distance]], Predict[[#All],[Distance (km)]:[Time on current form]], 2, FALSE)), VLOOKUP(Fulltable[[#This Row],[Distance]], Predict[[#All],[Distance (km)]:[Time on current form]], 2, FALSE), NA())</f>
        <v>#N/A</v>
      </c>
      <c r="J1108" s="13" t="e">
        <f>IF(ISNUMBER(VLOOKUP(Fulltable[[#This Row],[Distance]], Predict[[#All],[Distance (km)]:[Time on current form]], 3, FALSE)), VLOOKUP(Fulltable[[#This Row],[Distance]], Predict[[#All],[Distance (km)]:[Time on current form]], 3, FALSE), NA())</f>
        <v>#N/A</v>
      </c>
    </row>
    <row r="1109" spans="1:10" x14ac:dyDescent="0.25">
      <c r="A1109" s="1">
        <v>11.07</v>
      </c>
      <c r="B1109" s="2">
        <f>Fulltable[[#This Row],[Distance]]^2</f>
        <v>122.54490000000001</v>
      </c>
      <c r="C1109">
        <f>Fulltable[[#This Row],[Distance]]^3</f>
        <v>1356.5720430000001</v>
      </c>
      <c r="D1109">
        <f>Fulltable[[#This Row],[Distance]]^4</f>
        <v>15017.252516010003</v>
      </c>
      <c r="E1109">
        <f>Fulltable[[#This Row],[Distance]]^5</f>
        <v>166240.98535223072</v>
      </c>
      <c r="F1109" s="13" t="e">
        <f>IF(ISNUMBER(VLOOKUP(Fulltable[[#This Row],[Distance]], PBmetric[[Distance (km)]:[PB (hh:mm:ss)]], 6, FALSE)), VLOOKUP(Fulltable[[#This Row],[Distance]], PBmetric[[Distance (km)]:[PB (hh:mm:ss)]], 6, FALSE), NA())</f>
        <v>#N/A</v>
      </c>
      <c r="G1109" s="13">
        <f ca="1">$Q$4+$P$4*Fulltable[[#This Row],[Distance]]+$O$4*Fulltable[[#This Row],[D^2]]+$N$4*Fulltable[[#This Row],[D^3]]</f>
        <v>3.4331836141060848E-2</v>
      </c>
      <c r="H1109" s="13">
        <f ca="1">Fulltable[[#This Row],[Forecast]]*(1+AVERAGE(cform[faster (-ve) /
slower (+ve)]))</f>
        <v>3.554449911307634E-2</v>
      </c>
      <c r="I1109" s="13" t="e">
        <f>IF(ISNUMBER(VLOOKUP(Fulltable[[#This Row],[Distance]], Predict[[#All],[Distance (km)]:[Time on current form]], 2, FALSE)), VLOOKUP(Fulltable[[#This Row],[Distance]], Predict[[#All],[Distance (km)]:[Time on current form]], 2, FALSE), NA())</f>
        <v>#N/A</v>
      </c>
      <c r="J1109" s="13" t="e">
        <f>IF(ISNUMBER(VLOOKUP(Fulltable[[#This Row],[Distance]], Predict[[#All],[Distance (km)]:[Time on current form]], 3, FALSE)), VLOOKUP(Fulltable[[#This Row],[Distance]], Predict[[#All],[Distance (km)]:[Time on current form]], 3, FALSE), NA())</f>
        <v>#N/A</v>
      </c>
    </row>
    <row r="1110" spans="1:10" x14ac:dyDescent="0.25">
      <c r="A1110" s="1">
        <v>11.08</v>
      </c>
      <c r="B1110" s="2">
        <f>Fulltable[[#This Row],[Distance]]^2</f>
        <v>122.7664</v>
      </c>
      <c r="C1110">
        <f>Fulltable[[#This Row],[Distance]]^3</f>
        <v>1360.251712</v>
      </c>
      <c r="D1110">
        <f>Fulltable[[#This Row],[Distance]]^4</f>
        <v>15071.588968960001</v>
      </c>
      <c r="E1110">
        <f>Fulltable[[#This Row],[Distance]]^5</f>
        <v>166993.20577607682</v>
      </c>
      <c r="F1110" s="13" t="e">
        <f>IF(ISNUMBER(VLOOKUP(Fulltable[[#This Row],[Distance]], PBmetric[[Distance (km)]:[PB (hh:mm:ss)]], 6, FALSE)), VLOOKUP(Fulltable[[#This Row],[Distance]], PBmetric[[Distance (km)]:[PB (hh:mm:ss)]], 6, FALSE), NA())</f>
        <v>#N/A</v>
      </c>
      <c r="G1110" s="13">
        <f ca="1">$Q$4+$P$4*Fulltable[[#This Row],[Distance]]+$O$4*Fulltable[[#This Row],[D^2]]+$N$4*Fulltable[[#This Row],[D^3]]</f>
        <v>3.4364869842439902E-2</v>
      </c>
      <c r="H1110" s="13">
        <f ca="1">Fulltable[[#This Row],[Forecast]]*(1+AVERAGE(cform[faster (-ve) /
slower (+ve)]))</f>
        <v>3.5578699624943672E-2</v>
      </c>
      <c r="I1110" s="13" t="e">
        <f>IF(ISNUMBER(VLOOKUP(Fulltable[[#This Row],[Distance]], Predict[[#All],[Distance (km)]:[Time on current form]], 2, FALSE)), VLOOKUP(Fulltable[[#This Row],[Distance]], Predict[[#All],[Distance (km)]:[Time on current form]], 2, FALSE), NA())</f>
        <v>#N/A</v>
      </c>
      <c r="J1110" s="13" t="e">
        <f>IF(ISNUMBER(VLOOKUP(Fulltable[[#This Row],[Distance]], Predict[[#All],[Distance (km)]:[Time on current form]], 3, FALSE)), VLOOKUP(Fulltable[[#This Row],[Distance]], Predict[[#All],[Distance (km)]:[Time on current form]], 3, FALSE), NA())</f>
        <v>#N/A</v>
      </c>
    </row>
    <row r="1111" spans="1:10" x14ac:dyDescent="0.25">
      <c r="A1111" s="1">
        <v>11.09</v>
      </c>
      <c r="B1111" s="2">
        <f>Fulltable[[#This Row],[Distance]]^2</f>
        <v>122.9881</v>
      </c>
      <c r="C1111">
        <f>Fulltable[[#This Row],[Distance]]^3</f>
        <v>1363.9380289999999</v>
      </c>
      <c r="D1111">
        <f>Fulltable[[#This Row],[Distance]]^4</f>
        <v>15126.07274161</v>
      </c>
      <c r="E1111">
        <f>Fulltable[[#This Row],[Distance]]^5</f>
        <v>167748.14670445491</v>
      </c>
      <c r="F1111" s="13" t="e">
        <f>IF(ISNUMBER(VLOOKUP(Fulltable[[#This Row],[Distance]], PBmetric[[Distance (km)]:[PB (hh:mm:ss)]], 6, FALSE)), VLOOKUP(Fulltable[[#This Row],[Distance]], PBmetric[[Distance (km)]:[PB (hh:mm:ss)]], 6, FALSE), NA())</f>
        <v>#N/A</v>
      </c>
      <c r="G1111" s="13">
        <f ca="1">$Q$4+$P$4*Fulltable[[#This Row],[Distance]]+$O$4*Fulltable[[#This Row],[D^2]]+$N$4*Fulltable[[#This Row],[D^3]]</f>
        <v>3.4397907177481105E-2</v>
      </c>
      <c r="H1111" s="13">
        <f ca="1">Fulltable[[#This Row],[Forecast]]*(1+AVERAGE(cform[faster (-ve) /
slower (+ve)]))</f>
        <v>3.5612903898820707E-2</v>
      </c>
      <c r="I1111" s="13" t="e">
        <f>IF(ISNUMBER(VLOOKUP(Fulltable[[#This Row],[Distance]], Predict[[#All],[Distance (km)]:[Time on current form]], 2, FALSE)), VLOOKUP(Fulltable[[#This Row],[Distance]], Predict[[#All],[Distance (km)]:[Time on current form]], 2, FALSE), NA())</f>
        <v>#N/A</v>
      </c>
      <c r="J1111" s="13" t="e">
        <f>IF(ISNUMBER(VLOOKUP(Fulltable[[#This Row],[Distance]], Predict[[#All],[Distance (km)]:[Time on current form]], 3, FALSE)), VLOOKUP(Fulltable[[#This Row],[Distance]], Predict[[#All],[Distance (km)]:[Time on current form]], 3, FALSE), NA())</f>
        <v>#N/A</v>
      </c>
    </row>
    <row r="1112" spans="1:10" x14ac:dyDescent="0.25">
      <c r="A1112" s="1">
        <v>11.1</v>
      </c>
      <c r="B1112" s="2">
        <f>Fulltable[[#This Row],[Distance]]^2</f>
        <v>123.21</v>
      </c>
      <c r="C1112">
        <f>Fulltable[[#This Row],[Distance]]^3</f>
        <v>1367.6309999999999</v>
      </c>
      <c r="D1112">
        <f>Fulltable[[#This Row],[Distance]]^4</f>
        <v>15180.704099999999</v>
      </c>
      <c r="E1112">
        <f>Fulltable[[#This Row],[Distance]]^5</f>
        <v>168505.81550999999</v>
      </c>
      <c r="F1112" s="13" t="e">
        <f>IF(ISNUMBER(VLOOKUP(Fulltable[[#This Row],[Distance]], PBmetric[[Distance (km)]:[PB (hh:mm:ss)]], 6, FALSE)), VLOOKUP(Fulltable[[#This Row],[Distance]], PBmetric[[Distance (km)]:[PB (hh:mm:ss)]], 6, FALSE), NA())</f>
        <v>#N/A</v>
      </c>
      <c r="G1112" s="13">
        <f ca="1">$Q$4+$P$4*Fulltable[[#This Row],[Distance]]+$O$4*Fulltable[[#This Row],[D^2]]+$N$4*Fulltable[[#This Row],[D^3]]</f>
        <v>3.4430948146149054E-2</v>
      </c>
      <c r="H1112" s="13">
        <f ca="1">Fulltable[[#This Row],[Forecast]]*(1+AVERAGE(cform[faster (-ve) /
slower (+ve)]))</f>
        <v>3.5647111934670801E-2</v>
      </c>
      <c r="I1112" s="13" t="e">
        <f>IF(ISNUMBER(VLOOKUP(Fulltable[[#This Row],[Distance]], Predict[[#All],[Distance (km)]:[Time on current form]], 2, FALSE)), VLOOKUP(Fulltable[[#This Row],[Distance]], Predict[[#All],[Distance (km)]:[Time on current form]], 2, FALSE), NA())</f>
        <v>#N/A</v>
      </c>
      <c r="J1112" s="13" t="e">
        <f>IF(ISNUMBER(VLOOKUP(Fulltable[[#This Row],[Distance]], Predict[[#All],[Distance (km)]:[Time on current form]], 3, FALSE)), VLOOKUP(Fulltable[[#This Row],[Distance]], Predict[[#All],[Distance (km)]:[Time on current form]], 3, FALSE), NA())</f>
        <v>#N/A</v>
      </c>
    </row>
    <row r="1113" spans="1:10" x14ac:dyDescent="0.25">
      <c r="A1113" s="1">
        <v>11.11</v>
      </c>
      <c r="B1113" s="2">
        <f>Fulltable[[#This Row],[Distance]]^2</f>
        <v>123.43209999999999</v>
      </c>
      <c r="C1113">
        <f>Fulltable[[#This Row],[Distance]]^3</f>
        <v>1371.3306309999998</v>
      </c>
      <c r="D1113">
        <f>Fulltable[[#This Row],[Distance]]^4</f>
        <v>15235.483310409998</v>
      </c>
      <c r="E1113">
        <f>Fulltable[[#This Row],[Distance]]^5</f>
        <v>169266.21957865506</v>
      </c>
      <c r="F1113" s="13" t="e">
        <f>IF(ISNUMBER(VLOOKUP(Fulltable[[#This Row],[Distance]], PBmetric[[Distance (km)]:[PB (hh:mm:ss)]], 6, FALSE)), VLOOKUP(Fulltable[[#This Row],[Distance]], PBmetric[[Distance (km)]:[PB (hh:mm:ss)]], 6, FALSE), NA())</f>
        <v>#N/A</v>
      </c>
      <c r="G1113" s="13">
        <f ca="1">$Q$4+$P$4*Fulltable[[#This Row],[Distance]]+$O$4*Fulltable[[#This Row],[D^2]]+$N$4*Fulltable[[#This Row],[D^3]]</f>
        <v>3.4463992748408334E-2</v>
      </c>
      <c r="H1113" s="13">
        <f ca="1">Fulltable[[#This Row],[Forecast]]*(1+AVERAGE(cform[faster (-ve) /
slower (+ve)]))</f>
        <v>3.5681323732457297E-2</v>
      </c>
      <c r="I1113" s="13" t="e">
        <f>IF(ISNUMBER(VLOOKUP(Fulltable[[#This Row],[Distance]], Predict[[#All],[Distance (km)]:[Time on current form]], 2, FALSE)), VLOOKUP(Fulltable[[#This Row],[Distance]], Predict[[#All],[Distance (km)]:[Time on current form]], 2, FALSE), NA())</f>
        <v>#N/A</v>
      </c>
      <c r="J1113" s="13" t="e">
        <f>IF(ISNUMBER(VLOOKUP(Fulltable[[#This Row],[Distance]], Predict[[#All],[Distance (km)]:[Time on current form]], 3, FALSE)), VLOOKUP(Fulltable[[#This Row],[Distance]], Predict[[#All],[Distance (km)]:[Time on current form]], 3, FALSE), NA())</f>
        <v>#N/A</v>
      </c>
    </row>
    <row r="1114" spans="1:10" x14ac:dyDescent="0.25">
      <c r="A1114" s="1">
        <v>11.12</v>
      </c>
      <c r="B1114" s="2">
        <f>Fulltable[[#This Row],[Distance]]^2</f>
        <v>123.65439999999998</v>
      </c>
      <c r="C1114">
        <f>Fulltable[[#This Row],[Distance]]^3</f>
        <v>1375.0369279999998</v>
      </c>
      <c r="D1114">
        <f>Fulltable[[#This Row],[Distance]]^4</f>
        <v>15290.410639359996</v>
      </c>
      <c r="E1114">
        <f>Fulltable[[#This Row],[Distance]]^5</f>
        <v>170029.36630968313</v>
      </c>
      <c r="F1114" s="13" t="e">
        <f>IF(ISNUMBER(VLOOKUP(Fulltable[[#This Row],[Distance]], PBmetric[[Distance (km)]:[PB (hh:mm:ss)]], 6, FALSE)), VLOOKUP(Fulltable[[#This Row],[Distance]], PBmetric[[Distance (km)]:[PB (hh:mm:ss)]], 6, FALSE), NA())</f>
        <v>#N/A</v>
      </c>
      <c r="G1114" s="13">
        <f ca="1">$Q$4+$P$4*Fulltable[[#This Row],[Distance]]+$O$4*Fulltable[[#This Row],[D^2]]+$N$4*Fulltable[[#This Row],[D^3]]</f>
        <v>3.4497040984223563E-2</v>
      </c>
      <c r="H1114" s="13">
        <f ca="1">Fulltable[[#This Row],[Forecast]]*(1+AVERAGE(cform[faster (-ve) /
slower (+ve)]))</f>
        <v>3.571553929214355E-2</v>
      </c>
      <c r="I1114" s="13" t="e">
        <f>IF(ISNUMBER(VLOOKUP(Fulltable[[#This Row],[Distance]], Predict[[#All],[Distance (km)]:[Time on current form]], 2, FALSE)), VLOOKUP(Fulltable[[#This Row],[Distance]], Predict[[#All],[Distance (km)]:[Time on current form]], 2, FALSE), NA())</f>
        <v>#N/A</v>
      </c>
      <c r="J1114" s="13" t="e">
        <f>IF(ISNUMBER(VLOOKUP(Fulltable[[#This Row],[Distance]], Predict[[#All],[Distance (km)]:[Time on current form]], 3, FALSE)), VLOOKUP(Fulltable[[#This Row],[Distance]], Predict[[#All],[Distance (km)]:[Time on current form]], 3, FALSE), NA())</f>
        <v>#N/A</v>
      </c>
    </row>
    <row r="1115" spans="1:10" x14ac:dyDescent="0.25">
      <c r="A1115" s="1">
        <v>11.13</v>
      </c>
      <c r="B1115" s="2">
        <f>Fulltable[[#This Row],[Distance]]^2</f>
        <v>123.87690000000002</v>
      </c>
      <c r="C1115">
        <f>Fulltable[[#This Row],[Distance]]^3</f>
        <v>1378.7498970000004</v>
      </c>
      <c r="D1115">
        <f>Fulltable[[#This Row],[Distance]]^4</f>
        <v>15345.486353610006</v>
      </c>
      <c r="E1115">
        <f>Fulltable[[#This Row],[Distance]]^5</f>
        <v>170795.26311567938</v>
      </c>
      <c r="F1115" s="13" t="e">
        <f>IF(ISNUMBER(VLOOKUP(Fulltable[[#This Row],[Distance]], PBmetric[[Distance (km)]:[PB (hh:mm:ss)]], 6, FALSE)), VLOOKUP(Fulltable[[#This Row],[Distance]], PBmetric[[Distance (km)]:[PB (hh:mm:ss)]], 6, FALSE), NA())</f>
        <v>#N/A</v>
      </c>
      <c r="G1115" s="13">
        <f ca="1">$Q$4+$P$4*Fulltable[[#This Row],[Distance]]+$O$4*Fulltable[[#This Row],[D^2]]+$N$4*Fulltable[[#This Row],[D^3]]</f>
        <v>3.4530092853559326E-2</v>
      </c>
      <c r="H1115" s="13">
        <f ca="1">Fulltable[[#This Row],[Forecast]]*(1+AVERAGE(cform[faster (-ve) /
slower (+ve)]))</f>
        <v>3.5749758613692902E-2</v>
      </c>
      <c r="I1115" s="13" t="e">
        <f>IF(ISNUMBER(VLOOKUP(Fulltable[[#This Row],[Distance]], Predict[[#All],[Distance (km)]:[Time on current form]], 2, FALSE)), VLOOKUP(Fulltable[[#This Row],[Distance]], Predict[[#All],[Distance (km)]:[Time on current form]], 2, FALSE), NA())</f>
        <v>#N/A</v>
      </c>
      <c r="J1115" s="13" t="e">
        <f>IF(ISNUMBER(VLOOKUP(Fulltable[[#This Row],[Distance]], Predict[[#All],[Distance (km)]:[Time on current form]], 3, FALSE)), VLOOKUP(Fulltable[[#This Row],[Distance]], Predict[[#All],[Distance (km)]:[Time on current form]], 3, FALSE), NA())</f>
        <v>#N/A</v>
      </c>
    </row>
    <row r="1116" spans="1:10" x14ac:dyDescent="0.25">
      <c r="A1116" s="1">
        <v>11.14</v>
      </c>
      <c r="B1116" s="2">
        <f>Fulltable[[#This Row],[Distance]]^2</f>
        <v>124.09960000000001</v>
      </c>
      <c r="C1116">
        <f>Fulltable[[#This Row],[Distance]]^3</f>
        <v>1382.4695440000003</v>
      </c>
      <c r="D1116">
        <f>Fulltable[[#This Row],[Distance]]^4</f>
        <v>15400.710720160003</v>
      </c>
      <c r="E1116">
        <f>Fulltable[[#This Row],[Distance]]^5</f>
        <v>171563.91742258245</v>
      </c>
      <c r="F1116" s="13" t="e">
        <f>IF(ISNUMBER(VLOOKUP(Fulltable[[#This Row],[Distance]], PBmetric[[Distance (km)]:[PB (hh:mm:ss)]], 6, FALSE)), VLOOKUP(Fulltable[[#This Row],[Distance]], PBmetric[[Distance (km)]:[PB (hh:mm:ss)]], 6, FALSE), NA())</f>
        <v>#N/A</v>
      </c>
      <c r="G1116" s="13">
        <f ca="1">$Q$4+$P$4*Fulltable[[#This Row],[Distance]]+$O$4*Fulltable[[#This Row],[D^2]]+$N$4*Fulltable[[#This Row],[D^3]]</f>
        <v>3.4563148356380212E-2</v>
      </c>
      <c r="H1116" s="13">
        <f ca="1">Fulltable[[#This Row],[Forecast]]*(1+AVERAGE(cform[faster (-ve) /
slower (+ve)]))</f>
        <v>3.578398169706868E-2</v>
      </c>
      <c r="I1116" s="13" t="e">
        <f>IF(ISNUMBER(VLOOKUP(Fulltable[[#This Row],[Distance]], Predict[[#All],[Distance (km)]:[Time on current form]], 2, FALSE)), VLOOKUP(Fulltable[[#This Row],[Distance]], Predict[[#All],[Distance (km)]:[Time on current form]], 2, FALSE), NA())</f>
        <v>#N/A</v>
      </c>
      <c r="J1116" s="13" t="e">
        <f>IF(ISNUMBER(VLOOKUP(Fulltable[[#This Row],[Distance]], Predict[[#All],[Distance (km)]:[Time on current form]], 3, FALSE)), VLOOKUP(Fulltable[[#This Row],[Distance]], Predict[[#All],[Distance (km)]:[Time on current form]], 3, FALSE), NA())</f>
        <v>#N/A</v>
      </c>
    </row>
    <row r="1117" spans="1:10" x14ac:dyDescent="0.25">
      <c r="A1117" s="1">
        <v>11.15</v>
      </c>
      <c r="B1117" s="2">
        <f>Fulltable[[#This Row],[Distance]]^2</f>
        <v>124.32250000000001</v>
      </c>
      <c r="C1117">
        <f>Fulltable[[#This Row],[Distance]]^3</f>
        <v>1386.1958750000001</v>
      </c>
      <c r="D1117">
        <f>Fulltable[[#This Row],[Distance]]^4</f>
        <v>15456.084006250001</v>
      </c>
      <c r="E1117">
        <f>Fulltable[[#This Row],[Distance]]^5</f>
        <v>172335.33666968753</v>
      </c>
      <c r="F1117" s="13" t="e">
        <f>IF(ISNUMBER(VLOOKUP(Fulltable[[#This Row],[Distance]], PBmetric[[Distance (km)]:[PB (hh:mm:ss)]], 6, FALSE)), VLOOKUP(Fulltable[[#This Row],[Distance]], PBmetric[[Distance (km)]:[PB (hh:mm:ss)]], 6, FALSE), NA())</f>
        <v>#N/A</v>
      </c>
      <c r="G1117" s="13">
        <f ca="1">$Q$4+$P$4*Fulltable[[#This Row],[Distance]]+$O$4*Fulltable[[#This Row],[D^2]]+$N$4*Fulltable[[#This Row],[D^3]]</f>
        <v>3.4596207492650834E-2</v>
      </c>
      <c r="H1117" s="13">
        <f ca="1">Fulltable[[#This Row],[Forecast]]*(1+AVERAGE(cform[faster (-ve) /
slower (+ve)]))</f>
        <v>3.5818208542234262E-2</v>
      </c>
      <c r="I1117" s="13" t="e">
        <f>IF(ISNUMBER(VLOOKUP(Fulltable[[#This Row],[Distance]], Predict[[#All],[Distance (km)]:[Time on current form]], 2, FALSE)), VLOOKUP(Fulltable[[#This Row],[Distance]], Predict[[#All],[Distance (km)]:[Time on current form]], 2, FALSE), NA())</f>
        <v>#N/A</v>
      </c>
      <c r="J1117" s="13" t="e">
        <f>IF(ISNUMBER(VLOOKUP(Fulltable[[#This Row],[Distance]], Predict[[#All],[Distance (km)]:[Time on current form]], 3, FALSE)), VLOOKUP(Fulltable[[#This Row],[Distance]], Predict[[#All],[Distance (km)]:[Time on current form]], 3, FALSE), NA())</f>
        <v>#N/A</v>
      </c>
    </row>
    <row r="1118" spans="1:10" x14ac:dyDescent="0.25">
      <c r="A1118" s="1">
        <v>11.16</v>
      </c>
      <c r="B1118" s="2">
        <f>Fulltable[[#This Row],[Distance]]^2</f>
        <v>124.54560000000001</v>
      </c>
      <c r="C1118">
        <f>Fulltable[[#This Row],[Distance]]^3</f>
        <v>1389.9288960000001</v>
      </c>
      <c r="D1118">
        <f>Fulltable[[#This Row],[Distance]]^4</f>
        <v>15511.606479360002</v>
      </c>
      <c r="E1118">
        <f>Fulltable[[#This Row],[Distance]]^5</f>
        <v>173109.52830965762</v>
      </c>
      <c r="F1118" s="13" t="e">
        <f>IF(ISNUMBER(VLOOKUP(Fulltable[[#This Row],[Distance]], PBmetric[[Distance (km)]:[PB (hh:mm:ss)]], 6, FALSE)), VLOOKUP(Fulltable[[#This Row],[Distance]], PBmetric[[Distance (km)]:[PB (hh:mm:ss)]], 6, FALSE), NA())</f>
        <v>#N/A</v>
      </c>
      <c r="G1118" s="13">
        <f ca="1">$Q$4+$P$4*Fulltable[[#This Row],[Distance]]+$O$4*Fulltable[[#This Row],[D^2]]+$N$4*Fulltable[[#This Row],[D^3]]</f>
        <v>3.4629270262335768E-2</v>
      </c>
      <c r="H1118" s="13">
        <f ca="1">Fulltable[[#This Row],[Forecast]]*(1+AVERAGE(cform[faster (-ve) /
slower (+ve)]))</f>
        <v>3.5852439149152968E-2</v>
      </c>
      <c r="I1118" s="13" t="e">
        <f>IF(ISNUMBER(VLOOKUP(Fulltable[[#This Row],[Distance]], Predict[[#All],[Distance (km)]:[Time on current form]], 2, FALSE)), VLOOKUP(Fulltable[[#This Row],[Distance]], Predict[[#All],[Distance (km)]:[Time on current form]], 2, FALSE), NA())</f>
        <v>#N/A</v>
      </c>
      <c r="J1118" s="13" t="e">
        <f>IF(ISNUMBER(VLOOKUP(Fulltable[[#This Row],[Distance]], Predict[[#All],[Distance (km)]:[Time on current form]], 3, FALSE)), VLOOKUP(Fulltable[[#This Row],[Distance]], Predict[[#All],[Distance (km)]:[Time on current form]], 3, FALSE), NA())</f>
        <v>#N/A</v>
      </c>
    </row>
    <row r="1119" spans="1:10" x14ac:dyDescent="0.25">
      <c r="A1119" s="1">
        <v>11.17</v>
      </c>
      <c r="B1119" s="2">
        <f>Fulltable[[#This Row],[Distance]]^2</f>
        <v>124.7689</v>
      </c>
      <c r="C1119">
        <f>Fulltable[[#This Row],[Distance]]^3</f>
        <v>1393.6686130000001</v>
      </c>
      <c r="D1119">
        <f>Fulltable[[#This Row],[Distance]]^4</f>
        <v>15567.27840721</v>
      </c>
      <c r="E1119">
        <f>Fulltable[[#This Row],[Distance]]^5</f>
        <v>173886.49980853571</v>
      </c>
      <c r="F1119" s="13" t="e">
        <f>IF(ISNUMBER(VLOOKUP(Fulltable[[#This Row],[Distance]], PBmetric[[Distance (km)]:[PB (hh:mm:ss)]], 6, FALSE)), VLOOKUP(Fulltable[[#This Row],[Distance]], PBmetric[[Distance (km)]:[PB (hh:mm:ss)]], 6, FALSE), NA())</f>
        <v>#N/A</v>
      </c>
      <c r="G1119" s="13">
        <f ca="1">$Q$4+$P$4*Fulltable[[#This Row],[Distance]]+$O$4*Fulltable[[#This Row],[D^2]]+$N$4*Fulltable[[#This Row],[D^3]]</f>
        <v>3.4662336665399633E-2</v>
      </c>
      <c r="H1119" s="13">
        <f ca="1">Fulltable[[#This Row],[Forecast]]*(1+AVERAGE(cform[faster (-ve) /
slower (+ve)]))</f>
        <v>3.588667351778816E-2</v>
      </c>
      <c r="I1119" s="13" t="e">
        <f>IF(ISNUMBER(VLOOKUP(Fulltable[[#This Row],[Distance]], Predict[[#All],[Distance (km)]:[Time on current form]], 2, FALSE)), VLOOKUP(Fulltable[[#This Row],[Distance]], Predict[[#All],[Distance (km)]:[Time on current form]], 2, FALSE), NA())</f>
        <v>#N/A</v>
      </c>
      <c r="J1119" s="13" t="e">
        <f>IF(ISNUMBER(VLOOKUP(Fulltable[[#This Row],[Distance]], Predict[[#All],[Distance (km)]:[Time on current form]], 3, FALSE)), VLOOKUP(Fulltable[[#This Row],[Distance]], Predict[[#All],[Distance (km)]:[Time on current form]], 3, FALSE), NA())</f>
        <v>#N/A</v>
      </c>
    </row>
    <row r="1120" spans="1:10" x14ac:dyDescent="0.25">
      <c r="A1120" s="1">
        <v>11.18</v>
      </c>
      <c r="B1120" s="2">
        <f>Fulltable[[#This Row],[Distance]]^2</f>
        <v>124.99239999999999</v>
      </c>
      <c r="C1120">
        <f>Fulltable[[#This Row],[Distance]]^3</f>
        <v>1397.4150319999999</v>
      </c>
      <c r="D1120">
        <f>Fulltable[[#This Row],[Distance]]^4</f>
        <v>15623.100057759997</v>
      </c>
      <c r="E1120">
        <f>Fulltable[[#This Row],[Distance]]^5</f>
        <v>174666.25864575675</v>
      </c>
      <c r="F1120" s="13" t="e">
        <f>IF(ISNUMBER(VLOOKUP(Fulltable[[#This Row],[Distance]], PBmetric[[Distance (km)]:[PB (hh:mm:ss)]], 6, FALSE)), VLOOKUP(Fulltable[[#This Row],[Distance]], PBmetric[[Distance (km)]:[PB (hh:mm:ss)]], 6, FALSE), NA())</f>
        <v>#N/A</v>
      </c>
      <c r="G1120" s="13">
        <f ca="1">$Q$4+$P$4*Fulltable[[#This Row],[Distance]]+$O$4*Fulltable[[#This Row],[D^2]]+$N$4*Fulltable[[#This Row],[D^3]]</f>
        <v>3.4695406701807013E-2</v>
      </c>
      <c r="H1120" s="13">
        <f ca="1">Fulltable[[#This Row],[Forecast]]*(1+AVERAGE(cform[faster (-ve) /
slower (+ve)]))</f>
        <v>3.5920911648103182E-2</v>
      </c>
      <c r="I1120" s="13" t="e">
        <f>IF(ISNUMBER(VLOOKUP(Fulltable[[#This Row],[Distance]], Predict[[#All],[Distance (km)]:[Time on current form]], 2, FALSE)), VLOOKUP(Fulltable[[#This Row],[Distance]], Predict[[#All],[Distance (km)]:[Time on current form]], 2, FALSE), NA())</f>
        <v>#N/A</v>
      </c>
      <c r="J1120" s="13" t="e">
        <f>IF(ISNUMBER(VLOOKUP(Fulltable[[#This Row],[Distance]], Predict[[#All],[Distance (km)]:[Time on current form]], 3, FALSE)), VLOOKUP(Fulltable[[#This Row],[Distance]], Predict[[#All],[Distance (km)]:[Time on current form]], 3, FALSE), NA())</f>
        <v>#N/A</v>
      </c>
    </row>
    <row r="1121" spans="1:10" x14ac:dyDescent="0.25">
      <c r="A1121" s="1">
        <v>11.19</v>
      </c>
      <c r="B1121" s="2">
        <f>Fulltable[[#This Row],[Distance]]^2</f>
        <v>125.21609999999998</v>
      </c>
      <c r="C1121">
        <f>Fulltable[[#This Row],[Distance]]^3</f>
        <v>1401.1681589999998</v>
      </c>
      <c r="D1121">
        <f>Fulltable[[#This Row],[Distance]]^4</f>
        <v>15679.071699209995</v>
      </c>
      <c r="E1121">
        <f>Fulltable[[#This Row],[Distance]]^5</f>
        <v>175448.81231415985</v>
      </c>
      <c r="F1121" s="13" t="e">
        <f>IF(ISNUMBER(VLOOKUP(Fulltable[[#This Row],[Distance]], PBmetric[[Distance (km)]:[PB (hh:mm:ss)]], 6, FALSE)), VLOOKUP(Fulltable[[#This Row],[Distance]], PBmetric[[Distance (km)]:[PB (hh:mm:ss)]], 6, FALSE), NA())</f>
        <v>#N/A</v>
      </c>
      <c r="G1121" s="13">
        <f ca="1">$Q$4+$P$4*Fulltable[[#This Row],[Distance]]+$O$4*Fulltable[[#This Row],[D^2]]+$N$4*Fulltable[[#This Row],[D^3]]</f>
        <v>3.4728480371522499E-2</v>
      </c>
      <c r="H1121" s="13">
        <f ca="1">Fulltable[[#This Row],[Forecast]]*(1+AVERAGE(cform[faster (-ve) /
slower (+ve)]))</f>
        <v>3.5955153540061367E-2</v>
      </c>
      <c r="I1121" s="13" t="e">
        <f>IF(ISNUMBER(VLOOKUP(Fulltable[[#This Row],[Distance]], Predict[[#All],[Distance (km)]:[Time on current form]], 2, FALSE)), VLOOKUP(Fulltable[[#This Row],[Distance]], Predict[[#All],[Distance (km)]:[Time on current form]], 2, FALSE), NA())</f>
        <v>#N/A</v>
      </c>
      <c r="J1121" s="13" t="e">
        <f>IF(ISNUMBER(VLOOKUP(Fulltable[[#This Row],[Distance]], Predict[[#All],[Distance (km)]:[Time on current form]], 3, FALSE)), VLOOKUP(Fulltable[[#This Row],[Distance]], Predict[[#All],[Distance (km)]:[Time on current form]], 3, FALSE), NA())</f>
        <v>#N/A</v>
      </c>
    </row>
    <row r="1122" spans="1:10" x14ac:dyDescent="0.25">
      <c r="A1122" s="1">
        <v>11.2</v>
      </c>
      <c r="B1122" s="2">
        <f>Fulltable[[#This Row],[Distance]]^2</f>
        <v>125.43999999999998</v>
      </c>
      <c r="C1122">
        <f>Fulltable[[#This Row],[Distance]]^3</f>
        <v>1404.9279999999997</v>
      </c>
      <c r="D1122">
        <f>Fulltable[[#This Row],[Distance]]^4</f>
        <v>15735.193599999995</v>
      </c>
      <c r="E1122">
        <f>Fulltable[[#This Row],[Distance]]^5</f>
        <v>176234.16831999994</v>
      </c>
      <c r="F1122" s="13" t="e">
        <f>IF(ISNUMBER(VLOOKUP(Fulltable[[#This Row],[Distance]], PBmetric[[Distance (km)]:[PB (hh:mm:ss)]], 6, FALSE)), VLOOKUP(Fulltable[[#This Row],[Distance]], PBmetric[[Distance (km)]:[PB (hh:mm:ss)]], 6, FALSE), NA())</f>
        <v>#N/A</v>
      </c>
      <c r="G1122" s="13">
        <f ca="1">$Q$4+$P$4*Fulltable[[#This Row],[Distance]]+$O$4*Fulltable[[#This Row],[D^2]]+$N$4*Fulltable[[#This Row],[D^3]]</f>
        <v>3.476155767451071E-2</v>
      </c>
      <c r="H1122" s="13">
        <f ca="1">Fulltable[[#This Row],[Forecast]]*(1+AVERAGE(cform[faster (-ve) /
slower (+ve)]))</f>
        <v>3.5989399193626086E-2</v>
      </c>
      <c r="I1122" s="13" t="e">
        <f>IF(ISNUMBER(VLOOKUP(Fulltable[[#This Row],[Distance]], Predict[[#All],[Distance (km)]:[Time on current form]], 2, FALSE)), VLOOKUP(Fulltable[[#This Row],[Distance]], Predict[[#All],[Distance (km)]:[Time on current form]], 2, FALSE), NA())</f>
        <v>#N/A</v>
      </c>
      <c r="J1122" s="13" t="e">
        <f>IF(ISNUMBER(VLOOKUP(Fulltable[[#This Row],[Distance]], Predict[[#All],[Distance (km)]:[Time on current form]], 3, FALSE)), VLOOKUP(Fulltable[[#This Row],[Distance]], Predict[[#All],[Distance (km)]:[Time on current form]], 3, FALSE), NA())</f>
        <v>#N/A</v>
      </c>
    </row>
    <row r="1123" spans="1:10" x14ac:dyDescent="0.25">
      <c r="A1123" s="1">
        <v>11.21</v>
      </c>
      <c r="B1123" s="2">
        <f>Fulltable[[#This Row],[Distance]]^2</f>
        <v>125.66410000000002</v>
      </c>
      <c r="C1123">
        <f>Fulltable[[#This Row],[Distance]]^3</f>
        <v>1408.6945610000002</v>
      </c>
      <c r="D1123">
        <f>Fulltable[[#This Row],[Distance]]^4</f>
        <v>15791.466028810004</v>
      </c>
      <c r="E1123">
        <f>Fulltable[[#This Row],[Distance]]^5</f>
        <v>177022.33418296016</v>
      </c>
      <c r="F1123" s="13" t="e">
        <f>IF(ISNUMBER(VLOOKUP(Fulltable[[#This Row],[Distance]], PBmetric[[Distance (km)]:[PB (hh:mm:ss)]], 6, FALSE)), VLOOKUP(Fulltable[[#This Row],[Distance]], PBmetric[[Distance (km)]:[PB (hh:mm:ss)]], 6, FALSE), NA())</f>
        <v>#N/A</v>
      </c>
      <c r="G1123" s="13">
        <f ca="1">$Q$4+$P$4*Fulltable[[#This Row],[Distance]]+$O$4*Fulltable[[#This Row],[D^2]]+$N$4*Fulltable[[#This Row],[D^3]]</f>
        <v>3.4794638610736221E-2</v>
      </c>
      <c r="H1123" s="13">
        <f ca="1">Fulltable[[#This Row],[Forecast]]*(1+AVERAGE(cform[faster (-ve) /
slower (+ve)]))</f>
        <v>3.6023648608760658E-2</v>
      </c>
      <c r="I1123" s="13" t="e">
        <f>IF(ISNUMBER(VLOOKUP(Fulltable[[#This Row],[Distance]], Predict[[#All],[Distance (km)]:[Time on current form]], 2, FALSE)), VLOOKUP(Fulltable[[#This Row],[Distance]], Predict[[#All],[Distance (km)]:[Time on current form]], 2, FALSE), NA())</f>
        <v>#N/A</v>
      </c>
      <c r="J1123" s="13" t="e">
        <f>IF(ISNUMBER(VLOOKUP(Fulltable[[#This Row],[Distance]], Predict[[#All],[Distance (km)]:[Time on current form]], 3, FALSE)), VLOOKUP(Fulltable[[#This Row],[Distance]], Predict[[#All],[Distance (km)]:[Time on current form]], 3, FALSE), NA())</f>
        <v>#N/A</v>
      </c>
    </row>
    <row r="1124" spans="1:10" x14ac:dyDescent="0.25">
      <c r="A1124" s="1">
        <v>11.22</v>
      </c>
      <c r="B1124" s="2">
        <f>Fulltable[[#This Row],[Distance]]^2</f>
        <v>125.88840000000002</v>
      </c>
      <c r="C1124">
        <f>Fulltable[[#This Row],[Distance]]^3</f>
        <v>1412.4678480000002</v>
      </c>
      <c r="D1124">
        <f>Fulltable[[#This Row],[Distance]]^4</f>
        <v>15847.889254560005</v>
      </c>
      <c r="E1124">
        <f>Fulltable[[#This Row],[Distance]]^5</f>
        <v>177813.31743616326</v>
      </c>
      <c r="F1124" s="13" t="e">
        <f>IF(ISNUMBER(VLOOKUP(Fulltable[[#This Row],[Distance]], PBmetric[[Distance (km)]:[PB (hh:mm:ss)]], 6, FALSE)), VLOOKUP(Fulltable[[#This Row],[Distance]], PBmetric[[Distance (km)]:[PB (hh:mm:ss)]], 6, FALSE), NA())</f>
        <v>#N/A</v>
      </c>
      <c r="G1124" s="13">
        <f ca="1">$Q$4+$P$4*Fulltable[[#This Row],[Distance]]+$O$4*Fulltable[[#This Row],[D^2]]+$N$4*Fulltable[[#This Row],[D^3]]</f>
        <v>3.4827723180163646E-2</v>
      </c>
      <c r="H1124" s="13">
        <f ca="1">Fulltable[[#This Row],[Forecast]]*(1+AVERAGE(cform[faster (-ve) /
slower (+ve)]))</f>
        <v>3.6057901785428455E-2</v>
      </c>
      <c r="I1124" s="13" t="e">
        <f>IF(ISNUMBER(VLOOKUP(Fulltable[[#This Row],[Distance]], Predict[[#All],[Distance (km)]:[Time on current form]], 2, FALSE)), VLOOKUP(Fulltable[[#This Row],[Distance]], Predict[[#All],[Distance (km)]:[Time on current form]], 2, FALSE), NA())</f>
        <v>#N/A</v>
      </c>
      <c r="J1124" s="13" t="e">
        <f>IF(ISNUMBER(VLOOKUP(Fulltable[[#This Row],[Distance]], Predict[[#All],[Distance (km)]:[Time on current form]], 3, FALSE)), VLOOKUP(Fulltable[[#This Row],[Distance]], Predict[[#All],[Distance (km)]:[Time on current form]], 3, FALSE), NA())</f>
        <v>#N/A</v>
      </c>
    </row>
    <row r="1125" spans="1:10" x14ac:dyDescent="0.25">
      <c r="A1125" s="1">
        <v>11.23</v>
      </c>
      <c r="B1125" s="2">
        <f>Fulltable[[#This Row],[Distance]]^2</f>
        <v>126.11290000000001</v>
      </c>
      <c r="C1125">
        <f>Fulltable[[#This Row],[Distance]]^3</f>
        <v>1416.2478670000003</v>
      </c>
      <c r="D1125">
        <f>Fulltable[[#This Row],[Distance]]^4</f>
        <v>15904.463546410003</v>
      </c>
      <c r="E1125">
        <f>Fulltable[[#This Row],[Distance]]^5</f>
        <v>178607.12562618434</v>
      </c>
      <c r="F1125" s="13" t="e">
        <f>IF(ISNUMBER(VLOOKUP(Fulltable[[#This Row],[Distance]], PBmetric[[Distance (km)]:[PB (hh:mm:ss)]], 6, FALSE)), VLOOKUP(Fulltable[[#This Row],[Distance]], PBmetric[[Distance (km)]:[PB (hh:mm:ss)]], 6, FALSE), NA())</f>
        <v>#N/A</v>
      </c>
      <c r="G1125" s="13">
        <f ca="1">$Q$4+$P$4*Fulltable[[#This Row],[Distance]]+$O$4*Fulltable[[#This Row],[D^2]]+$N$4*Fulltable[[#This Row],[D^3]]</f>
        <v>3.4860811382757553E-2</v>
      </c>
      <c r="H1125" s="13">
        <f ca="1">Fulltable[[#This Row],[Forecast]]*(1+AVERAGE(cform[faster (-ve) /
slower (+ve)]))</f>
        <v>3.6092158723592789E-2</v>
      </c>
      <c r="I1125" s="13" t="e">
        <f>IF(ISNUMBER(VLOOKUP(Fulltable[[#This Row],[Distance]], Predict[[#All],[Distance (km)]:[Time on current form]], 2, FALSE)), VLOOKUP(Fulltable[[#This Row],[Distance]], Predict[[#All],[Distance (km)]:[Time on current form]], 2, FALSE), NA())</f>
        <v>#N/A</v>
      </c>
      <c r="J1125" s="13" t="e">
        <f>IF(ISNUMBER(VLOOKUP(Fulltable[[#This Row],[Distance]], Predict[[#All],[Distance (km)]:[Time on current form]], 3, FALSE)), VLOOKUP(Fulltable[[#This Row],[Distance]], Predict[[#All],[Distance (km)]:[Time on current form]], 3, FALSE), NA())</f>
        <v>#N/A</v>
      </c>
    </row>
    <row r="1126" spans="1:10" x14ac:dyDescent="0.25">
      <c r="A1126" s="1">
        <v>11.24</v>
      </c>
      <c r="B1126" s="2">
        <f>Fulltable[[#This Row],[Distance]]^2</f>
        <v>126.33760000000001</v>
      </c>
      <c r="C1126">
        <f>Fulltable[[#This Row],[Distance]]^3</f>
        <v>1420.0346240000001</v>
      </c>
      <c r="D1126">
        <f>Fulltable[[#This Row],[Distance]]^4</f>
        <v>15961.189173760002</v>
      </c>
      <c r="E1126">
        <f>Fulltable[[#This Row],[Distance]]^5</f>
        <v>179403.76631306243</v>
      </c>
      <c r="F1126" s="13" t="e">
        <f>IF(ISNUMBER(VLOOKUP(Fulltable[[#This Row],[Distance]], PBmetric[[Distance (km)]:[PB (hh:mm:ss)]], 6, FALSE)), VLOOKUP(Fulltable[[#This Row],[Distance]], PBmetric[[Distance (km)]:[PB (hh:mm:ss)]], 6, FALSE), NA())</f>
        <v>#N/A</v>
      </c>
      <c r="G1126" s="13">
        <f ca="1">$Q$4+$P$4*Fulltable[[#This Row],[Distance]]+$O$4*Fulltable[[#This Row],[D^2]]+$N$4*Fulltable[[#This Row],[D^3]]</f>
        <v>3.4893903218482569E-2</v>
      </c>
      <c r="H1126" s="13">
        <f ca="1">Fulltable[[#This Row],[Forecast]]*(1+AVERAGE(cform[faster (-ve) /
slower (+ve)]))</f>
        <v>3.6126419423217045E-2</v>
      </c>
      <c r="I1126" s="13" t="e">
        <f>IF(ISNUMBER(VLOOKUP(Fulltable[[#This Row],[Distance]], Predict[[#All],[Distance (km)]:[Time on current form]], 2, FALSE)), VLOOKUP(Fulltable[[#This Row],[Distance]], Predict[[#All],[Distance (km)]:[Time on current form]], 2, FALSE), NA())</f>
        <v>#N/A</v>
      </c>
      <c r="J1126" s="13" t="e">
        <f>IF(ISNUMBER(VLOOKUP(Fulltable[[#This Row],[Distance]], Predict[[#All],[Distance (km)]:[Time on current form]], 3, FALSE)), VLOOKUP(Fulltable[[#This Row],[Distance]], Predict[[#All],[Distance (km)]:[Time on current form]], 3, FALSE), NA())</f>
        <v>#N/A</v>
      </c>
    </row>
    <row r="1127" spans="1:10" x14ac:dyDescent="0.25">
      <c r="A1127" s="1">
        <v>11.25</v>
      </c>
      <c r="B1127" s="2">
        <f>Fulltable[[#This Row],[Distance]]^2</f>
        <v>126.5625</v>
      </c>
      <c r="C1127">
        <f>Fulltable[[#This Row],[Distance]]^3</f>
        <v>1423.828125</v>
      </c>
      <c r="D1127">
        <f>Fulltable[[#This Row],[Distance]]^4</f>
        <v>16018.06640625</v>
      </c>
      <c r="E1127">
        <f>Fulltable[[#This Row],[Distance]]^5</f>
        <v>180203.2470703125</v>
      </c>
      <c r="F1127" s="13" t="e">
        <f>IF(ISNUMBER(VLOOKUP(Fulltable[[#This Row],[Distance]], PBmetric[[Distance (km)]:[PB (hh:mm:ss)]], 6, FALSE)), VLOOKUP(Fulltable[[#This Row],[Distance]], PBmetric[[Distance (km)]:[PB (hh:mm:ss)]], 6, FALSE), NA())</f>
        <v>#N/A</v>
      </c>
      <c r="G1127" s="13">
        <f ca="1">$Q$4+$P$4*Fulltable[[#This Row],[Distance]]+$O$4*Fulltable[[#This Row],[D^2]]+$N$4*Fulltable[[#This Row],[D^3]]</f>
        <v>3.4926998687303278E-2</v>
      </c>
      <c r="H1127" s="13">
        <f ca="1">Fulltable[[#This Row],[Forecast]]*(1+AVERAGE(cform[faster (-ve) /
slower (+ve)]))</f>
        <v>3.6160683884264543E-2</v>
      </c>
      <c r="I1127" s="13" t="e">
        <f>IF(ISNUMBER(VLOOKUP(Fulltable[[#This Row],[Distance]], Predict[[#All],[Distance (km)]:[Time on current form]], 2, FALSE)), VLOOKUP(Fulltable[[#This Row],[Distance]], Predict[[#All],[Distance (km)]:[Time on current form]], 2, FALSE), NA())</f>
        <v>#N/A</v>
      </c>
      <c r="J1127" s="13" t="e">
        <f>IF(ISNUMBER(VLOOKUP(Fulltable[[#This Row],[Distance]], Predict[[#All],[Distance (km)]:[Time on current form]], 3, FALSE)), VLOOKUP(Fulltable[[#This Row],[Distance]], Predict[[#All],[Distance (km)]:[Time on current form]], 3, FALSE), NA())</f>
        <v>#N/A</v>
      </c>
    </row>
    <row r="1128" spans="1:10" x14ac:dyDescent="0.25">
      <c r="A1128" s="1">
        <v>11.26</v>
      </c>
      <c r="B1128" s="2">
        <f>Fulltable[[#This Row],[Distance]]^2</f>
        <v>126.7876</v>
      </c>
      <c r="C1128">
        <f>Fulltable[[#This Row],[Distance]]^3</f>
        <v>1427.6283759999999</v>
      </c>
      <c r="D1128">
        <f>Fulltable[[#This Row],[Distance]]^4</f>
        <v>16075.095513759999</v>
      </c>
      <c r="E1128">
        <f>Fulltable[[#This Row],[Distance]]^5</f>
        <v>181005.57548493758</v>
      </c>
      <c r="F1128" s="13" t="e">
        <f>IF(ISNUMBER(VLOOKUP(Fulltable[[#This Row],[Distance]], PBmetric[[Distance (km)]:[PB (hh:mm:ss)]], 6, FALSE)), VLOOKUP(Fulltable[[#This Row],[Distance]], PBmetric[[Distance (km)]:[PB (hh:mm:ss)]], 6, FALSE), NA())</f>
        <v>#N/A</v>
      </c>
      <c r="G1128" s="13">
        <f ca="1">$Q$4+$P$4*Fulltable[[#This Row],[Distance]]+$O$4*Fulltable[[#This Row],[D^2]]+$N$4*Fulltable[[#This Row],[D^3]]</f>
        <v>3.4960097789184269E-2</v>
      </c>
      <c r="H1128" s="13">
        <f ca="1">Fulltable[[#This Row],[Forecast]]*(1+AVERAGE(cform[faster (-ve) /
slower (+ve)]))</f>
        <v>3.6194952106698632E-2</v>
      </c>
      <c r="I1128" s="13" t="e">
        <f>IF(ISNUMBER(VLOOKUP(Fulltable[[#This Row],[Distance]], Predict[[#All],[Distance (km)]:[Time on current form]], 2, FALSE)), VLOOKUP(Fulltable[[#This Row],[Distance]], Predict[[#All],[Distance (km)]:[Time on current form]], 2, FALSE), NA())</f>
        <v>#N/A</v>
      </c>
      <c r="J1128" s="13" t="e">
        <f>IF(ISNUMBER(VLOOKUP(Fulltable[[#This Row],[Distance]], Predict[[#All],[Distance (km)]:[Time on current form]], 3, FALSE)), VLOOKUP(Fulltable[[#This Row],[Distance]], Predict[[#All],[Distance (km)]:[Time on current form]], 3, FALSE), NA())</f>
        <v>#N/A</v>
      </c>
    </row>
    <row r="1129" spans="1:10" x14ac:dyDescent="0.25">
      <c r="A1129" s="1">
        <v>11.27</v>
      </c>
      <c r="B1129" s="2">
        <f>Fulltable[[#This Row],[Distance]]^2</f>
        <v>127.01289999999999</v>
      </c>
      <c r="C1129">
        <f>Fulltable[[#This Row],[Distance]]^3</f>
        <v>1431.4353829999998</v>
      </c>
      <c r="D1129">
        <f>Fulltable[[#This Row],[Distance]]^4</f>
        <v>16132.276766409997</v>
      </c>
      <c r="E1129">
        <f>Fulltable[[#This Row],[Distance]]^5</f>
        <v>181810.75915744065</v>
      </c>
      <c r="F1129" s="13" t="e">
        <f>IF(ISNUMBER(VLOOKUP(Fulltable[[#This Row],[Distance]], PBmetric[[Distance (km)]:[PB (hh:mm:ss)]], 6, FALSE)), VLOOKUP(Fulltable[[#This Row],[Distance]], PBmetric[[Distance (km)]:[PB (hh:mm:ss)]], 6, FALSE), NA())</f>
        <v>#N/A</v>
      </c>
      <c r="G1129" s="13">
        <f ca="1">$Q$4+$P$4*Fulltable[[#This Row],[Distance]]+$O$4*Fulltable[[#This Row],[D^2]]+$N$4*Fulltable[[#This Row],[D^3]]</f>
        <v>3.4993200524090155E-2</v>
      </c>
      <c r="H1129" s="13">
        <f ca="1">Fulltable[[#This Row],[Forecast]]*(1+AVERAGE(cform[faster (-ve) /
slower (+ve)]))</f>
        <v>3.6229224090482667E-2</v>
      </c>
      <c r="I1129" s="13" t="e">
        <f>IF(ISNUMBER(VLOOKUP(Fulltable[[#This Row],[Distance]], Predict[[#All],[Distance (km)]:[Time on current form]], 2, FALSE)), VLOOKUP(Fulltable[[#This Row],[Distance]], Predict[[#All],[Distance (km)]:[Time on current form]], 2, FALSE), NA())</f>
        <v>#N/A</v>
      </c>
      <c r="J1129" s="13" t="e">
        <f>IF(ISNUMBER(VLOOKUP(Fulltable[[#This Row],[Distance]], Predict[[#All],[Distance (km)]:[Time on current form]], 3, FALSE)), VLOOKUP(Fulltable[[#This Row],[Distance]], Predict[[#All],[Distance (km)]:[Time on current form]], 3, FALSE), NA())</f>
        <v>#N/A</v>
      </c>
    </row>
    <row r="1130" spans="1:10" x14ac:dyDescent="0.25">
      <c r="A1130" s="1">
        <v>11.28</v>
      </c>
      <c r="B1130" s="2">
        <f>Fulltable[[#This Row],[Distance]]^2</f>
        <v>127.23839999999998</v>
      </c>
      <c r="C1130">
        <f>Fulltable[[#This Row],[Distance]]^3</f>
        <v>1435.2491519999996</v>
      </c>
      <c r="D1130">
        <f>Fulltable[[#This Row],[Distance]]^4</f>
        <v>16189.610434559996</v>
      </c>
      <c r="E1130">
        <f>Fulltable[[#This Row],[Distance]]^5</f>
        <v>182618.80570183674</v>
      </c>
      <c r="F1130" s="13" t="e">
        <f>IF(ISNUMBER(VLOOKUP(Fulltable[[#This Row],[Distance]], PBmetric[[Distance (km)]:[PB (hh:mm:ss)]], 6, FALSE)), VLOOKUP(Fulltable[[#This Row],[Distance]], PBmetric[[Distance (km)]:[PB (hh:mm:ss)]], 6, FALSE), NA())</f>
        <v>#N/A</v>
      </c>
      <c r="G1130" s="13">
        <f ca="1">$Q$4+$P$4*Fulltable[[#This Row],[Distance]]+$O$4*Fulltable[[#This Row],[D^2]]+$N$4*Fulltable[[#This Row],[D^3]]</f>
        <v>3.5026306891985527E-2</v>
      </c>
      <c r="H1130" s="13">
        <f ca="1">Fulltable[[#This Row],[Forecast]]*(1+AVERAGE(cform[faster (-ve) /
slower (+ve)]))</f>
        <v>3.6263499835579992E-2</v>
      </c>
      <c r="I1130" s="13" t="e">
        <f>IF(ISNUMBER(VLOOKUP(Fulltable[[#This Row],[Distance]], Predict[[#All],[Distance (km)]:[Time on current form]], 2, FALSE)), VLOOKUP(Fulltable[[#This Row],[Distance]], Predict[[#All],[Distance (km)]:[Time on current form]], 2, FALSE), NA())</f>
        <v>#N/A</v>
      </c>
      <c r="J1130" s="13" t="e">
        <f>IF(ISNUMBER(VLOOKUP(Fulltable[[#This Row],[Distance]], Predict[[#All],[Distance (km)]:[Time on current form]], 3, FALSE)), VLOOKUP(Fulltable[[#This Row],[Distance]], Predict[[#All],[Distance (km)]:[Time on current form]], 3, FALSE), NA())</f>
        <v>#N/A</v>
      </c>
    </row>
    <row r="1131" spans="1:10" x14ac:dyDescent="0.25">
      <c r="A1131" s="1">
        <v>11.29</v>
      </c>
      <c r="B1131" s="2">
        <f>Fulltable[[#This Row],[Distance]]^2</f>
        <v>127.46409999999999</v>
      </c>
      <c r="C1131">
        <f>Fulltable[[#This Row],[Distance]]^3</f>
        <v>1439.0696889999997</v>
      </c>
      <c r="D1131">
        <f>Fulltable[[#This Row],[Distance]]^4</f>
        <v>16247.096788809997</v>
      </c>
      <c r="E1131">
        <f>Fulltable[[#This Row],[Distance]]^5</f>
        <v>183429.72274566485</v>
      </c>
      <c r="F1131" s="13" t="e">
        <f>IF(ISNUMBER(VLOOKUP(Fulltable[[#This Row],[Distance]], PBmetric[[Distance (km)]:[PB (hh:mm:ss)]], 6, FALSE)), VLOOKUP(Fulltable[[#This Row],[Distance]], PBmetric[[Distance (km)]:[PB (hh:mm:ss)]], 6, FALSE), NA())</f>
        <v>#N/A</v>
      </c>
      <c r="G1131" s="13">
        <f ca="1">$Q$4+$P$4*Fulltable[[#This Row],[Distance]]+$O$4*Fulltable[[#This Row],[D^2]]+$N$4*Fulltable[[#This Row],[D^3]]</f>
        <v>3.5059416892834983E-2</v>
      </c>
      <c r="H1131" s="13">
        <f ca="1">Fulltable[[#This Row],[Forecast]]*(1+AVERAGE(cform[faster (-ve) /
slower (+ve)]))</f>
        <v>3.629777934195396E-2</v>
      </c>
      <c r="I1131" s="13" t="e">
        <f>IF(ISNUMBER(VLOOKUP(Fulltable[[#This Row],[Distance]], Predict[[#All],[Distance (km)]:[Time on current form]], 2, FALSE)), VLOOKUP(Fulltable[[#This Row],[Distance]], Predict[[#All],[Distance (km)]:[Time on current form]], 2, FALSE), NA())</f>
        <v>#N/A</v>
      </c>
      <c r="J1131" s="13" t="e">
        <f>IF(ISNUMBER(VLOOKUP(Fulltable[[#This Row],[Distance]], Predict[[#All],[Distance (km)]:[Time on current form]], 3, FALSE)), VLOOKUP(Fulltable[[#This Row],[Distance]], Predict[[#All],[Distance (km)]:[Time on current form]], 3, FALSE), NA())</f>
        <v>#N/A</v>
      </c>
    </row>
    <row r="1132" spans="1:10" x14ac:dyDescent="0.25">
      <c r="A1132" s="1">
        <v>11.3</v>
      </c>
      <c r="B1132" s="2">
        <f>Fulltable[[#This Row],[Distance]]^2</f>
        <v>127.69000000000001</v>
      </c>
      <c r="C1132">
        <f>Fulltable[[#This Row],[Distance]]^3</f>
        <v>1442.8970000000002</v>
      </c>
      <c r="D1132">
        <f>Fulltable[[#This Row],[Distance]]^4</f>
        <v>16304.736100000004</v>
      </c>
      <c r="E1132">
        <f>Fulltable[[#This Row],[Distance]]^5</f>
        <v>184243.51793000006</v>
      </c>
      <c r="F1132" s="13" t="e">
        <f>IF(ISNUMBER(VLOOKUP(Fulltable[[#This Row],[Distance]], PBmetric[[Distance (km)]:[PB (hh:mm:ss)]], 6, FALSE)), VLOOKUP(Fulltable[[#This Row],[Distance]], PBmetric[[Distance (km)]:[PB (hh:mm:ss)]], 6, FALSE), NA())</f>
        <v>#N/A</v>
      </c>
      <c r="G1132" s="13">
        <f ca="1">$Q$4+$P$4*Fulltable[[#This Row],[Distance]]+$O$4*Fulltable[[#This Row],[D^2]]+$N$4*Fulltable[[#This Row],[D^3]]</f>
        <v>3.5092530526603112E-2</v>
      </c>
      <c r="H1132" s="13">
        <f ca="1">Fulltable[[#This Row],[Forecast]]*(1+AVERAGE(cform[faster (-ve) /
slower (+ve)]))</f>
        <v>3.6332062609567901E-2</v>
      </c>
      <c r="I1132" s="13" t="e">
        <f>IF(ISNUMBER(VLOOKUP(Fulltable[[#This Row],[Distance]], Predict[[#All],[Distance (km)]:[Time on current form]], 2, FALSE)), VLOOKUP(Fulltable[[#This Row],[Distance]], Predict[[#All],[Distance (km)]:[Time on current form]], 2, FALSE), NA())</f>
        <v>#N/A</v>
      </c>
      <c r="J1132" s="13" t="e">
        <f>IF(ISNUMBER(VLOOKUP(Fulltable[[#This Row],[Distance]], Predict[[#All],[Distance (km)]:[Time on current form]], 3, FALSE)), VLOOKUP(Fulltable[[#This Row],[Distance]], Predict[[#All],[Distance (km)]:[Time on current form]], 3, FALSE), NA())</f>
        <v>#N/A</v>
      </c>
    </row>
    <row r="1133" spans="1:10" x14ac:dyDescent="0.25">
      <c r="A1133" s="1">
        <v>11.31</v>
      </c>
      <c r="B1133" s="2">
        <f>Fulltable[[#This Row],[Distance]]^2</f>
        <v>127.91610000000001</v>
      </c>
      <c r="C1133">
        <f>Fulltable[[#This Row],[Distance]]^3</f>
        <v>1446.7310910000003</v>
      </c>
      <c r="D1133">
        <f>Fulltable[[#This Row],[Distance]]^4</f>
        <v>16362.528639210004</v>
      </c>
      <c r="E1133">
        <f>Fulltable[[#This Row],[Distance]]^5</f>
        <v>185060.19890946517</v>
      </c>
      <c r="F1133" s="13" t="e">
        <f>IF(ISNUMBER(VLOOKUP(Fulltable[[#This Row],[Distance]], PBmetric[[Distance (km)]:[PB (hh:mm:ss)]], 6, FALSE)), VLOOKUP(Fulltable[[#This Row],[Distance]], PBmetric[[Distance (km)]:[PB (hh:mm:ss)]], 6, FALSE), NA())</f>
        <v>#N/A</v>
      </c>
      <c r="G1133" s="13">
        <f ca="1">$Q$4+$P$4*Fulltable[[#This Row],[Distance]]+$O$4*Fulltable[[#This Row],[D^2]]+$N$4*Fulltable[[#This Row],[D^3]]</f>
        <v>3.5125647793254514E-2</v>
      </c>
      <c r="H1133" s="13">
        <f ca="1">Fulltable[[#This Row],[Forecast]]*(1+AVERAGE(cform[faster (-ve) /
slower (+ve)]))</f>
        <v>3.636634963838517E-2</v>
      </c>
      <c r="I1133" s="13" t="e">
        <f>IF(ISNUMBER(VLOOKUP(Fulltable[[#This Row],[Distance]], Predict[[#All],[Distance (km)]:[Time on current form]], 2, FALSE)), VLOOKUP(Fulltable[[#This Row],[Distance]], Predict[[#All],[Distance (km)]:[Time on current form]], 2, FALSE), NA())</f>
        <v>#N/A</v>
      </c>
      <c r="J1133" s="13" t="e">
        <f>IF(ISNUMBER(VLOOKUP(Fulltable[[#This Row],[Distance]], Predict[[#All],[Distance (km)]:[Time on current form]], 3, FALSE)), VLOOKUP(Fulltable[[#This Row],[Distance]], Predict[[#All],[Distance (km)]:[Time on current form]], 3, FALSE), NA())</f>
        <v>#N/A</v>
      </c>
    </row>
    <row r="1134" spans="1:10" x14ac:dyDescent="0.25">
      <c r="A1134" s="1">
        <v>11.32</v>
      </c>
      <c r="B1134" s="2">
        <f>Fulltable[[#This Row],[Distance]]^2</f>
        <v>128.14240000000001</v>
      </c>
      <c r="C1134">
        <f>Fulltable[[#This Row],[Distance]]^3</f>
        <v>1450.5719680000002</v>
      </c>
      <c r="D1134">
        <f>Fulltable[[#This Row],[Distance]]^4</f>
        <v>16420.474677760001</v>
      </c>
      <c r="E1134">
        <f>Fulltable[[#This Row],[Distance]]^5</f>
        <v>185879.77335224321</v>
      </c>
      <c r="F1134" s="13" t="e">
        <f>IF(ISNUMBER(VLOOKUP(Fulltable[[#This Row],[Distance]], PBmetric[[Distance (km)]:[PB (hh:mm:ss)]], 6, FALSE)), VLOOKUP(Fulltable[[#This Row],[Distance]], PBmetric[[Distance (km)]:[PB (hh:mm:ss)]], 6, FALSE), NA())</f>
        <v>#N/A</v>
      </c>
      <c r="G1134" s="13">
        <f ca="1">$Q$4+$P$4*Fulltable[[#This Row],[Distance]]+$O$4*Fulltable[[#This Row],[D^2]]+$N$4*Fulltable[[#This Row],[D^3]]</f>
        <v>3.5158768692753792E-2</v>
      </c>
      <c r="H1134" s="13">
        <f ca="1">Fulltable[[#This Row],[Forecast]]*(1+AVERAGE(cform[faster (-ve) /
slower (+ve)]))</f>
        <v>3.6400640428369116E-2</v>
      </c>
      <c r="I1134" s="13" t="e">
        <f>IF(ISNUMBER(VLOOKUP(Fulltable[[#This Row],[Distance]], Predict[[#All],[Distance (km)]:[Time on current form]], 2, FALSE)), VLOOKUP(Fulltable[[#This Row],[Distance]], Predict[[#All],[Distance (km)]:[Time on current form]], 2, FALSE), NA())</f>
        <v>#N/A</v>
      </c>
      <c r="J1134" s="13" t="e">
        <f>IF(ISNUMBER(VLOOKUP(Fulltable[[#This Row],[Distance]], Predict[[#All],[Distance (km)]:[Time on current form]], 3, FALSE)), VLOOKUP(Fulltable[[#This Row],[Distance]], Predict[[#All],[Distance (km)]:[Time on current form]], 3, FALSE), NA())</f>
        <v>#N/A</v>
      </c>
    </row>
    <row r="1135" spans="1:10" x14ac:dyDescent="0.25">
      <c r="A1135" s="1">
        <v>11.33</v>
      </c>
      <c r="B1135" s="2">
        <f>Fulltable[[#This Row],[Distance]]^2</f>
        <v>128.3689</v>
      </c>
      <c r="C1135">
        <f>Fulltable[[#This Row],[Distance]]^3</f>
        <v>1454.419637</v>
      </c>
      <c r="D1135">
        <f>Fulltable[[#This Row],[Distance]]^4</f>
        <v>16478.57448721</v>
      </c>
      <c r="E1135">
        <f>Fulltable[[#This Row],[Distance]]^5</f>
        <v>186702.24894008931</v>
      </c>
      <c r="F1135" s="13" t="e">
        <f>IF(ISNUMBER(VLOOKUP(Fulltable[[#This Row],[Distance]], PBmetric[[Distance (km)]:[PB (hh:mm:ss)]], 6, FALSE)), VLOOKUP(Fulltable[[#This Row],[Distance]], PBmetric[[Distance (km)]:[PB (hh:mm:ss)]], 6, FALSE), NA())</f>
        <v>#N/A</v>
      </c>
      <c r="G1135" s="13">
        <f ca="1">$Q$4+$P$4*Fulltable[[#This Row],[Distance]]+$O$4*Fulltable[[#This Row],[D^2]]+$N$4*Fulltable[[#This Row],[D^3]]</f>
        <v>3.5191893225065531E-2</v>
      </c>
      <c r="H1135" s="13">
        <f ca="1">Fulltable[[#This Row],[Forecast]]*(1+AVERAGE(cform[faster (-ve) /
slower (+ve)]))</f>
        <v>3.6434934979483073E-2</v>
      </c>
      <c r="I1135" s="13" t="e">
        <f>IF(ISNUMBER(VLOOKUP(Fulltable[[#This Row],[Distance]], Predict[[#All],[Distance (km)]:[Time on current form]], 2, FALSE)), VLOOKUP(Fulltable[[#This Row],[Distance]], Predict[[#All],[Distance (km)]:[Time on current form]], 2, FALSE), NA())</f>
        <v>#N/A</v>
      </c>
      <c r="J1135" s="13" t="e">
        <f>IF(ISNUMBER(VLOOKUP(Fulltable[[#This Row],[Distance]], Predict[[#All],[Distance (km)]:[Time on current form]], 3, FALSE)), VLOOKUP(Fulltable[[#This Row],[Distance]], Predict[[#All],[Distance (km)]:[Time on current form]], 3, FALSE), NA())</f>
        <v>#N/A</v>
      </c>
    </row>
    <row r="1136" spans="1:10" x14ac:dyDescent="0.25">
      <c r="A1136" s="1">
        <v>11.34</v>
      </c>
      <c r="B1136" s="2">
        <f>Fulltable[[#This Row],[Distance]]^2</f>
        <v>128.59559999999999</v>
      </c>
      <c r="C1136">
        <f>Fulltable[[#This Row],[Distance]]^3</f>
        <v>1458.2741039999999</v>
      </c>
      <c r="D1136">
        <f>Fulltable[[#This Row],[Distance]]^4</f>
        <v>16536.828339359996</v>
      </c>
      <c r="E1136">
        <f>Fulltable[[#This Row],[Distance]]^5</f>
        <v>187527.63336834236</v>
      </c>
      <c r="F1136" s="13" t="e">
        <f>IF(ISNUMBER(VLOOKUP(Fulltable[[#This Row],[Distance]], PBmetric[[Distance (km)]:[PB (hh:mm:ss)]], 6, FALSE)), VLOOKUP(Fulltable[[#This Row],[Distance]], PBmetric[[Distance (km)]:[PB (hh:mm:ss)]], 6, FALSE), NA())</f>
        <v>#N/A</v>
      </c>
      <c r="G1136" s="13">
        <f ca="1">$Q$4+$P$4*Fulltable[[#This Row],[Distance]]+$O$4*Fulltable[[#This Row],[D^2]]+$N$4*Fulltable[[#This Row],[D^3]]</f>
        <v>3.5225021390154335E-2</v>
      </c>
      <c r="H1136" s="13">
        <f ca="1">Fulltable[[#This Row],[Forecast]]*(1+AVERAGE(cform[faster (-ve) /
slower (+ve)]))</f>
        <v>3.6469233291690398E-2</v>
      </c>
      <c r="I1136" s="13" t="e">
        <f>IF(ISNUMBER(VLOOKUP(Fulltable[[#This Row],[Distance]], Predict[[#All],[Distance (km)]:[Time on current form]], 2, FALSE)), VLOOKUP(Fulltable[[#This Row],[Distance]], Predict[[#All],[Distance (km)]:[Time on current form]], 2, FALSE), NA())</f>
        <v>#N/A</v>
      </c>
      <c r="J1136" s="13" t="e">
        <f>IF(ISNUMBER(VLOOKUP(Fulltable[[#This Row],[Distance]], Predict[[#All],[Distance (km)]:[Time on current form]], 3, FALSE)), VLOOKUP(Fulltable[[#This Row],[Distance]], Predict[[#All],[Distance (km)]:[Time on current form]], 3, FALSE), NA())</f>
        <v>#N/A</v>
      </c>
    </row>
    <row r="1137" spans="1:10" x14ac:dyDescent="0.25">
      <c r="A1137" s="1">
        <v>11.35</v>
      </c>
      <c r="B1137" s="2">
        <f>Fulltable[[#This Row],[Distance]]^2</f>
        <v>128.82249999999999</v>
      </c>
      <c r="C1137">
        <f>Fulltable[[#This Row],[Distance]]^3</f>
        <v>1462.1353749999998</v>
      </c>
      <c r="D1137">
        <f>Fulltable[[#This Row],[Distance]]^4</f>
        <v>16595.236506249999</v>
      </c>
      <c r="E1137">
        <f>Fulltable[[#This Row],[Distance]]^5</f>
        <v>188355.93434593748</v>
      </c>
      <c r="F1137" s="13" t="e">
        <f>IF(ISNUMBER(VLOOKUP(Fulltable[[#This Row],[Distance]], PBmetric[[Distance (km)]:[PB (hh:mm:ss)]], 6, FALSE)), VLOOKUP(Fulltable[[#This Row],[Distance]], PBmetric[[Distance (km)]:[PB (hh:mm:ss)]], 6, FALSE), NA())</f>
        <v>#N/A</v>
      </c>
      <c r="G1137" s="13">
        <f ca="1">$Q$4+$P$4*Fulltable[[#This Row],[Distance]]+$O$4*Fulltable[[#This Row],[D^2]]+$N$4*Fulltable[[#This Row],[D^3]]</f>
        <v>3.5258153187984802E-2</v>
      </c>
      <c r="H1137" s="13">
        <f ca="1">Fulltable[[#This Row],[Forecast]]*(1+AVERAGE(cform[faster (-ve) /
slower (+ve)]))</f>
        <v>3.6503535364954438E-2</v>
      </c>
      <c r="I1137" s="13" t="e">
        <f>IF(ISNUMBER(VLOOKUP(Fulltable[[#This Row],[Distance]], Predict[[#All],[Distance (km)]:[Time on current form]], 2, FALSE)), VLOOKUP(Fulltable[[#This Row],[Distance]], Predict[[#All],[Distance (km)]:[Time on current form]], 2, FALSE), NA())</f>
        <v>#N/A</v>
      </c>
      <c r="J1137" s="13" t="e">
        <f>IF(ISNUMBER(VLOOKUP(Fulltable[[#This Row],[Distance]], Predict[[#All],[Distance (km)]:[Time on current form]], 3, FALSE)), VLOOKUP(Fulltable[[#This Row],[Distance]], Predict[[#All],[Distance (km)]:[Time on current form]], 3, FALSE), NA())</f>
        <v>#N/A</v>
      </c>
    </row>
    <row r="1138" spans="1:10" x14ac:dyDescent="0.25">
      <c r="A1138" s="1">
        <v>11.36</v>
      </c>
      <c r="B1138" s="2">
        <f>Fulltable[[#This Row],[Distance]]^2</f>
        <v>129.0496</v>
      </c>
      <c r="C1138">
        <f>Fulltable[[#This Row],[Distance]]^3</f>
        <v>1466.0034559999999</v>
      </c>
      <c r="D1138">
        <f>Fulltable[[#This Row],[Distance]]^4</f>
        <v>16653.799260159998</v>
      </c>
      <c r="E1138">
        <f>Fulltable[[#This Row],[Distance]]^5</f>
        <v>189187.15959541756</v>
      </c>
      <c r="F1138" s="13" t="e">
        <f>IF(ISNUMBER(VLOOKUP(Fulltable[[#This Row],[Distance]], PBmetric[[Distance (km)]:[PB (hh:mm:ss)]], 6, FALSE)), VLOOKUP(Fulltable[[#This Row],[Distance]], PBmetric[[Distance (km)]:[PB (hh:mm:ss)]], 6, FALSE), NA())</f>
        <v>#N/A</v>
      </c>
      <c r="G1138" s="13">
        <f ca="1">$Q$4+$P$4*Fulltable[[#This Row],[Distance]]+$O$4*Fulltable[[#This Row],[D^2]]+$N$4*Fulltable[[#This Row],[D^3]]</f>
        <v>3.5291288618521523E-2</v>
      </c>
      <c r="H1138" s="13">
        <f ca="1">Fulltable[[#This Row],[Forecast]]*(1+AVERAGE(cform[faster (-ve) /
slower (+ve)]))</f>
        <v>3.653784119923853E-2</v>
      </c>
      <c r="I1138" s="13" t="e">
        <f>IF(ISNUMBER(VLOOKUP(Fulltable[[#This Row],[Distance]], Predict[[#All],[Distance (km)]:[Time on current form]], 2, FALSE)), VLOOKUP(Fulltable[[#This Row],[Distance]], Predict[[#All],[Distance (km)]:[Time on current form]], 2, FALSE), NA())</f>
        <v>#N/A</v>
      </c>
      <c r="J1138" s="13" t="e">
        <f>IF(ISNUMBER(VLOOKUP(Fulltable[[#This Row],[Distance]], Predict[[#All],[Distance (km)]:[Time on current form]], 3, FALSE)), VLOOKUP(Fulltable[[#This Row],[Distance]], Predict[[#All],[Distance (km)]:[Time on current form]], 3, FALSE), NA())</f>
        <v>#N/A</v>
      </c>
    </row>
    <row r="1139" spans="1:10" x14ac:dyDescent="0.25">
      <c r="A1139" s="1">
        <v>11.37</v>
      </c>
      <c r="B1139" s="2">
        <f>Fulltable[[#This Row],[Distance]]^2</f>
        <v>129.27689999999998</v>
      </c>
      <c r="C1139">
        <f>Fulltable[[#This Row],[Distance]]^3</f>
        <v>1469.8783529999996</v>
      </c>
      <c r="D1139">
        <f>Fulltable[[#This Row],[Distance]]^4</f>
        <v>16712.516873609995</v>
      </c>
      <c r="E1139">
        <f>Fulltable[[#This Row],[Distance]]^5</f>
        <v>190021.31685294563</v>
      </c>
      <c r="F1139" s="13" t="e">
        <f>IF(ISNUMBER(VLOOKUP(Fulltable[[#This Row],[Distance]], PBmetric[[Distance (km)]:[PB (hh:mm:ss)]], 6, FALSE)), VLOOKUP(Fulltable[[#This Row],[Distance]], PBmetric[[Distance (km)]:[PB (hh:mm:ss)]], 6, FALSE), NA())</f>
        <v>#N/A</v>
      </c>
      <c r="G1139" s="13">
        <f ca="1">$Q$4+$P$4*Fulltable[[#This Row],[Distance]]+$O$4*Fulltable[[#This Row],[D^2]]+$N$4*Fulltable[[#This Row],[D^3]]</f>
        <v>3.5324427681729102E-2</v>
      </c>
      <c r="H1139" s="13">
        <f ca="1">Fulltable[[#This Row],[Forecast]]*(1+AVERAGE(cform[faster (-ve) /
slower (+ve)]))</f>
        <v>3.6572150794506035E-2</v>
      </c>
      <c r="I1139" s="13" t="e">
        <f>IF(ISNUMBER(VLOOKUP(Fulltable[[#This Row],[Distance]], Predict[[#All],[Distance (km)]:[Time on current form]], 2, FALSE)), VLOOKUP(Fulltable[[#This Row],[Distance]], Predict[[#All],[Distance (km)]:[Time on current form]], 2, FALSE), NA())</f>
        <v>#N/A</v>
      </c>
      <c r="J1139" s="13" t="e">
        <f>IF(ISNUMBER(VLOOKUP(Fulltable[[#This Row],[Distance]], Predict[[#All],[Distance (km)]:[Time on current form]], 3, FALSE)), VLOOKUP(Fulltable[[#This Row],[Distance]], Predict[[#All],[Distance (km)]:[Time on current form]], 3, FALSE), NA())</f>
        <v>#N/A</v>
      </c>
    </row>
    <row r="1140" spans="1:10" x14ac:dyDescent="0.25">
      <c r="A1140" s="1">
        <v>11.38</v>
      </c>
      <c r="B1140" s="2">
        <f>Fulltable[[#This Row],[Distance]]^2</f>
        <v>129.5044</v>
      </c>
      <c r="C1140">
        <f>Fulltable[[#This Row],[Distance]]^3</f>
        <v>1473.760072</v>
      </c>
      <c r="D1140">
        <f>Fulltable[[#This Row],[Distance]]^4</f>
        <v>16771.389619360001</v>
      </c>
      <c r="E1140">
        <f>Fulltable[[#This Row],[Distance]]^5</f>
        <v>190858.41386831683</v>
      </c>
      <c r="F1140" s="13" t="e">
        <f>IF(ISNUMBER(VLOOKUP(Fulltable[[#This Row],[Distance]], PBmetric[[Distance (km)]:[PB (hh:mm:ss)]], 6, FALSE)), VLOOKUP(Fulltable[[#This Row],[Distance]], PBmetric[[Distance (km)]:[PB (hh:mm:ss)]], 6, FALSE), NA())</f>
        <v>#N/A</v>
      </c>
      <c r="G1140" s="13">
        <f ca="1">$Q$4+$P$4*Fulltable[[#This Row],[Distance]]+$O$4*Fulltable[[#This Row],[D^2]]+$N$4*Fulltable[[#This Row],[D^3]]</f>
        <v>3.5357570377572138E-2</v>
      </c>
      <c r="H1140" s="13">
        <f ca="1">Fulltable[[#This Row],[Forecast]]*(1+AVERAGE(cform[faster (-ve) /
slower (+ve)]))</f>
        <v>3.6606464150720296E-2</v>
      </c>
      <c r="I1140" s="13" t="e">
        <f>IF(ISNUMBER(VLOOKUP(Fulltable[[#This Row],[Distance]], Predict[[#All],[Distance (km)]:[Time on current form]], 2, FALSE)), VLOOKUP(Fulltable[[#This Row],[Distance]], Predict[[#All],[Distance (km)]:[Time on current form]], 2, FALSE), NA())</f>
        <v>#N/A</v>
      </c>
      <c r="J1140" s="13" t="e">
        <f>IF(ISNUMBER(VLOOKUP(Fulltable[[#This Row],[Distance]], Predict[[#All],[Distance (km)]:[Time on current form]], 3, FALSE)), VLOOKUP(Fulltable[[#This Row],[Distance]], Predict[[#All],[Distance (km)]:[Time on current form]], 3, FALSE), NA())</f>
        <v>#N/A</v>
      </c>
    </row>
    <row r="1141" spans="1:10" x14ac:dyDescent="0.25">
      <c r="A1141" s="1">
        <v>11.39</v>
      </c>
      <c r="B1141" s="2">
        <f>Fulltable[[#This Row],[Distance]]^2</f>
        <v>129.7321</v>
      </c>
      <c r="C1141">
        <f>Fulltable[[#This Row],[Distance]]^3</f>
        <v>1477.6486190000001</v>
      </c>
      <c r="D1141">
        <f>Fulltable[[#This Row],[Distance]]^4</f>
        <v>16830.41777041</v>
      </c>
      <c r="E1141">
        <f>Fulltable[[#This Row],[Distance]]^5</f>
        <v>191698.45840496992</v>
      </c>
      <c r="F1141" s="13" t="e">
        <f>IF(ISNUMBER(VLOOKUP(Fulltable[[#This Row],[Distance]], PBmetric[[Distance (km)]:[PB (hh:mm:ss)]], 6, FALSE)), VLOOKUP(Fulltable[[#This Row],[Distance]], PBmetric[[Distance (km)]:[PB (hh:mm:ss)]], 6, FALSE), NA())</f>
        <v>#N/A</v>
      </c>
      <c r="G1141" s="13">
        <f ca="1">$Q$4+$P$4*Fulltable[[#This Row],[Distance]]+$O$4*Fulltable[[#This Row],[D^2]]+$N$4*Fulltable[[#This Row],[D^3]]</f>
        <v>3.5390716706015214E-2</v>
      </c>
      <c r="H1141" s="13">
        <f ca="1">Fulltable[[#This Row],[Forecast]]*(1+AVERAGE(cform[faster (-ve) /
slower (+ve)]))</f>
        <v>3.664078126784464E-2</v>
      </c>
      <c r="I1141" s="13" t="e">
        <f>IF(ISNUMBER(VLOOKUP(Fulltable[[#This Row],[Distance]], Predict[[#All],[Distance (km)]:[Time on current form]], 2, FALSE)), VLOOKUP(Fulltable[[#This Row],[Distance]], Predict[[#All],[Distance (km)]:[Time on current form]], 2, FALSE), NA())</f>
        <v>#N/A</v>
      </c>
      <c r="J1141" s="13" t="e">
        <f>IF(ISNUMBER(VLOOKUP(Fulltable[[#This Row],[Distance]], Predict[[#All],[Distance (km)]:[Time on current form]], 3, FALSE)), VLOOKUP(Fulltable[[#This Row],[Distance]], Predict[[#All],[Distance (km)]:[Time on current form]], 3, FALSE), NA())</f>
        <v>#N/A</v>
      </c>
    </row>
    <row r="1142" spans="1:10" x14ac:dyDescent="0.25">
      <c r="A1142" s="1">
        <v>11.4</v>
      </c>
      <c r="B1142" s="2">
        <f>Fulltable[[#This Row],[Distance]]^2</f>
        <v>129.96</v>
      </c>
      <c r="C1142">
        <f>Fulltable[[#This Row],[Distance]]^3</f>
        <v>1481.5440000000001</v>
      </c>
      <c r="D1142">
        <f>Fulltable[[#This Row],[Distance]]^4</f>
        <v>16889.601600000002</v>
      </c>
      <c r="E1142">
        <f>Fulltable[[#This Row],[Distance]]^5</f>
        <v>192541.45824000004</v>
      </c>
      <c r="F1142" s="13" t="e">
        <f>IF(ISNUMBER(VLOOKUP(Fulltable[[#This Row],[Distance]], PBmetric[[Distance (km)]:[PB (hh:mm:ss)]], 6, FALSE)), VLOOKUP(Fulltable[[#This Row],[Distance]], PBmetric[[Distance (km)]:[PB (hh:mm:ss)]], 6, FALSE), NA())</f>
        <v>#N/A</v>
      </c>
      <c r="G1142" s="13">
        <f ca="1">$Q$4+$P$4*Fulltable[[#This Row],[Distance]]+$O$4*Fulltable[[#This Row],[D^2]]+$N$4*Fulltable[[#This Row],[D^3]]</f>
        <v>3.5423866667022942E-2</v>
      </c>
      <c r="H1142" s="13">
        <f ca="1">Fulltable[[#This Row],[Forecast]]*(1+AVERAGE(cform[faster (-ve) /
slower (+ve)]))</f>
        <v>3.6675102145842436E-2</v>
      </c>
      <c r="I1142" s="13" t="e">
        <f>IF(ISNUMBER(VLOOKUP(Fulltable[[#This Row],[Distance]], Predict[[#All],[Distance (km)]:[Time on current form]], 2, FALSE)), VLOOKUP(Fulltable[[#This Row],[Distance]], Predict[[#All],[Distance (km)]:[Time on current form]], 2, FALSE), NA())</f>
        <v>#N/A</v>
      </c>
      <c r="J1142" s="13" t="e">
        <f>IF(ISNUMBER(VLOOKUP(Fulltable[[#This Row],[Distance]], Predict[[#All],[Distance (km)]:[Time on current form]], 3, FALSE)), VLOOKUP(Fulltable[[#This Row],[Distance]], Predict[[#All],[Distance (km)]:[Time on current form]], 3, FALSE), NA())</f>
        <v>#N/A</v>
      </c>
    </row>
    <row r="1143" spans="1:10" x14ac:dyDescent="0.25">
      <c r="A1143" s="1">
        <v>11.41</v>
      </c>
      <c r="B1143" s="2">
        <f>Fulltable[[#This Row],[Distance]]^2</f>
        <v>130.18809999999999</v>
      </c>
      <c r="C1143">
        <f>Fulltable[[#This Row],[Distance]]^3</f>
        <v>1485.4462209999999</v>
      </c>
      <c r="D1143">
        <f>Fulltable[[#This Row],[Distance]]^4</f>
        <v>16948.941381609999</v>
      </c>
      <c r="E1143">
        <f>Fulltable[[#This Row],[Distance]]^5</f>
        <v>193387.42116417008</v>
      </c>
      <c r="F1143" s="13" t="e">
        <f>IF(ISNUMBER(VLOOKUP(Fulltable[[#This Row],[Distance]], PBmetric[[Distance (km)]:[PB (hh:mm:ss)]], 6, FALSE)), VLOOKUP(Fulltable[[#This Row],[Distance]], PBmetric[[Distance (km)]:[PB (hh:mm:ss)]], 6, FALSE), NA())</f>
        <v>#N/A</v>
      </c>
      <c r="G1143" s="13">
        <f ca="1">$Q$4+$P$4*Fulltable[[#This Row],[Distance]]+$O$4*Fulltable[[#This Row],[D^2]]+$N$4*Fulltable[[#This Row],[D^3]]</f>
        <v>3.5457020260559899E-2</v>
      </c>
      <c r="H1143" s="13">
        <f ca="1">Fulltable[[#This Row],[Forecast]]*(1+AVERAGE(cform[faster (-ve) /
slower (+ve)]))</f>
        <v>3.6709426784677007E-2</v>
      </c>
      <c r="I1143" s="13" t="e">
        <f>IF(ISNUMBER(VLOOKUP(Fulltable[[#This Row],[Distance]], Predict[[#All],[Distance (km)]:[Time on current form]], 2, FALSE)), VLOOKUP(Fulltable[[#This Row],[Distance]], Predict[[#All],[Distance (km)]:[Time on current form]], 2, FALSE), NA())</f>
        <v>#N/A</v>
      </c>
      <c r="J1143" s="13" t="e">
        <f>IF(ISNUMBER(VLOOKUP(Fulltable[[#This Row],[Distance]], Predict[[#All],[Distance (km)]:[Time on current form]], 3, FALSE)), VLOOKUP(Fulltable[[#This Row],[Distance]], Predict[[#All],[Distance (km)]:[Time on current form]], 3, FALSE), NA())</f>
        <v>#N/A</v>
      </c>
    </row>
    <row r="1144" spans="1:10" x14ac:dyDescent="0.25">
      <c r="A1144" s="1">
        <v>11.42</v>
      </c>
      <c r="B1144" s="2">
        <f>Fulltable[[#This Row],[Distance]]^2</f>
        <v>130.41640000000001</v>
      </c>
      <c r="C1144">
        <f>Fulltable[[#This Row],[Distance]]^3</f>
        <v>1489.3552880000002</v>
      </c>
      <c r="D1144">
        <f>Fulltable[[#This Row],[Distance]]^4</f>
        <v>17008.437388960003</v>
      </c>
      <c r="E1144">
        <f>Fulltable[[#This Row],[Distance]]^5</f>
        <v>194236.35498192324</v>
      </c>
      <c r="F1144" s="13" t="e">
        <f>IF(ISNUMBER(VLOOKUP(Fulltable[[#This Row],[Distance]], PBmetric[[Distance (km)]:[PB (hh:mm:ss)]], 6, FALSE)), VLOOKUP(Fulltable[[#This Row],[Distance]], PBmetric[[Distance (km)]:[PB (hh:mm:ss)]], 6, FALSE), NA())</f>
        <v>#N/A</v>
      </c>
      <c r="G1144" s="13">
        <f ca="1">$Q$4+$P$4*Fulltable[[#This Row],[Distance]]+$O$4*Fulltable[[#This Row],[D^2]]+$N$4*Fulltable[[#This Row],[D^3]]</f>
        <v>3.5490177486590696E-2</v>
      </c>
      <c r="H1144" s="13">
        <f ca="1">Fulltable[[#This Row],[Forecast]]*(1+AVERAGE(cform[faster (-ve) /
slower (+ve)]))</f>
        <v>3.6743755184311722E-2</v>
      </c>
      <c r="I1144" s="13" t="e">
        <f>IF(ISNUMBER(VLOOKUP(Fulltable[[#This Row],[Distance]], Predict[[#All],[Distance (km)]:[Time on current form]], 2, FALSE)), VLOOKUP(Fulltable[[#This Row],[Distance]], Predict[[#All],[Distance (km)]:[Time on current form]], 2, FALSE), NA())</f>
        <v>#N/A</v>
      </c>
      <c r="J1144" s="13" t="e">
        <f>IF(ISNUMBER(VLOOKUP(Fulltable[[#This Row],[Distance]], Predict[[#All],[Distance (km)]:[Time on current form]], 3, FALSE)), VLOOKUP(Fulltable[[#This Row],[Distance]], Predict[[#All],[Distance (km)]:[Time on current form]], 3, FALSE), NA())</f>
        <v>#N/A</v>
      </c>
    </row>
    <row r="1145" spans="1:10" x14ac:dyDescent="0.25">
      <c r="A1145" s="1">
        <v>11.43</v>
      </c>
      <c r="B1145" s="2">
        <f>Fulltable[[#This Row],[Distance]]^2</f>
        <v>130.64490000000001</v>
      </c>
      <c r="C1145">
        <f>Fulltable[[#This Row],[Distance]]^3</f>
        <v>1493.271207</v>
      </c>
      <c r="D1145">
        <f>Fulltable[[#This Row],[Distance]]^4</f>
        <v>17068.089896010002</v>
      </c>
      <c r="E1145">
        <f>Fulltable[[#This Row],[Distance]]^5</f>
        <v>195088.26751139431</v>
      </c>
      <c r="F1145" s="13" t="e">
        <f>IF(ISNUMBER(VLOOKUP(Fulltable[[#This Row],[Distance]], PBmetric[[Distance (km)]:[PB (hh:mm:ss)]], 6, FALSE)), VLOOKUP(Fulltable[[#This Row],[Distance]], PBmetric[[Distance (km)]:[PB (hh:mm:ss)]], 6, FALSE), NA())</f>
        <v>#N/A</v>
      </c>
      <c r="G1145" s="13">
        <f ca="1">$Q$4+$P$4*Fulltable[[#This Row],[Distance]]+$O$4*Fulltable[[#This Row],[D^2]]+$N$4*Fulltable[[#This Row],[D^3]]</f>
        <v>3.5523338345079931E-2</v>
      </c>
      <c r="H1145" s="13">
        <f ca="1">Fulltable[[#This Row],[Forecast]]*(1+AVERAGE(cform[faster (-ve) /
slower (+ve)]))</f>
        <v>3.6778087344709914E-2</v>
      </c>
      <c r="I1145" s="13" t="e">
        <f>IF(ISNUMBER(VLOOKUP(Fulltable[[#This Row],[Distance]], Predict[[#All],[Distance (km)]:[Time on current form]], 2, FALSE)), VLOOKUP(Fulltable[[#This Row],[Distance]], Predict[[#All],[Distance (km)]:[Time on current form]], 2, FALSE), NA())</f>
        <v>#N/A</v>
      </c>
      <c r="J1145" s="13" t="e">
        <f>IF(ISNUMBER(VLOOKUP(Fulltable[[#This Row],[Distance]], Predict[[#All],[Distance (km)]:[Time on current form]], 3, FALSE)), VLOOKUP(Fulltable[[#This Row],[Distance]], Predict[[#All],[Distance (km)]:[Time on current form]], 3, FALSE), NA())</f>
        <v>#N/A</v>
      </c>
    </row>
    <row r="1146" spans="1:10" x14ac:dyDescent="0.25">
      <c r="A1146" s="1">
        <v>11.44</v>
      </c>
      <c r="B1146" s="2">
        <f>Fulltable[[#This Row],[Distance]]^2</f>
        <v>130.87359999999998</v>
      </c>
      <c r="C1146">
        <f>Fulltable[[#This Row],[Distance]]^3</f>
        <v>1497.1939839999998</v>
      </c>
      <c r="D1146">
        <f>Fulltable[[#This Row],[Distance]]^4</f>
        <v>17127.899176959996</v>
      </c>
      <c r="E1146">
        <f>Fulltable[[#This Row],[Distance]]^5</f>
        <v>195943.16658442235</v>
      </c>
      <c r="F1146" s="13" t="e">
        <f>IF(ISNUMBER(VLOOKUP(Fulltable[[#This Row],[Distance]], PBmetric[[Distance (km)]:[PB (hh:mm:ss)]], 6, FALSE)), VLOOKUP(Fulltable[[#This Row],[Distance]], PBmetric[[Distance (km)]:[PB (hh:mm:ss)]], 6, FALSE), NA())</f>
        <v>#N/A</v>
      </c>
      <c r="G1146" s="13">
        <f ca="1">$Q$4+$P$4*Fulltable[[#This Row],[Distance]]+$O$4*Fulltable[[#This Row],[D^2]]+$N$4*Fulltable[[#This Row],[D^3]]</f>
        <v>3.5556502835992203E-2</v>
      </c>
      <c r="H1146" s="13">
        <f ca="1">Fulltable[[#This Row],[Forecast]]*(1+AVERAGE(cform[faster (-ve) /
slower (+ve)]))</f>
        <v>3.6812423265834941E-2</v>
      </c>
      <c r="I1146" s="13" t="e">
        <f>IF(ISNUMBER(VLOOKUP(Fulltable[[#This Row],[Distance]], Predict[[#All],[Distance (km)]:[Time on current form]], 2, FALSE)), VLOOKUP(Fulltable[[#This Row],[Distance]], Predict[[#All],[Distance (km)]:[Time on current form]], 2, FALSE), NA())</f>
        <v>#N/A</v>
      </c>
      <c r="J1146" s="13" t="e">
        <f>IF(ISNUMBER(VLOOKUP(Fulltable[[#This Row],[Distance]], Predict[[#All],[Distance (km)]:[Time on current form]], 3, FALSE)), VLOOKUP(Fulltable[[#This Row],[Distance]], Predict[[#All],[Distance (km)]:[Time on current form]], 3, FALSE), NA())</f>
        <v>#N/A</v>
      </c>
    </row>
    <row r="1147" spans="1:10" x14ac:dyDescent="0.25">
      <c r="A1147" s="1">
        <v>11.45</v>
      </c>
      <c r="B1147" s="2">
        <f>Fulltable[[#This Row],[Distance]]^2</f>
        <v>131.10249999999999</v>
      </c>
      <c r="C1147">
        <f>Fulltable[[#This Row],[Distance]]^3</f>
        <v>1501.1236249999997</v>
      </c>
      <c r="D1147">
        <f>Fulltable[[#This Row],[Distance]]^4</f>
        <v>17187.865506249997</v>
      </c>
      <c r="E1147">
        <f>Fulltable[[#This Row],[Distance]]^5</f>
        <v>196801.06004656246</v>
      </c>
      <c r="F1147" s="13" t="e">
        <f>IF(ISNUMBER(VLOOKUP(Fulltable[[#This Row],[Distance]], PBmetric[[Distance (km)]:[PB (hh:mm:ss)]], 6, FALSE)), VLOOKUP(Fulltable[[#This Row],[Distance]], PBmetric[[Distance (km)]:[PB (hh:mm:ss)]], 6, FALSE), NA())</f>
        <v>#N/A</v>
      </c>
      <c r="G1147" s="13">
        <f ca="1">$Q$4+$P$4*Fulltable[[#This Row],[Distance]]+$O$4*Fulltable[[#This Row],[D^2]]+$N$4*Fulltable[[#This Row],[D^3]]</f>
        <v>3.5589670959292094E-2</v>
      </c>
      <c r="H1147" s="13">
        <f ca="1">Fulltable[[#This Row],[Forecast]]*(1+AVERAGE(cform[faster (-ve) /
slower (+ve)]))</f>
        <v>3.6846762947650137E-2</v>
      </c>
      <c r="I1147" s="13" t="e">
        <f>IF(ISNUMBER(VLOOKUP(Fulltable[[#This Row],[Distance]], Predict[[#All],[Distance (km)]:[Time on current form]], 2, FALSE)), VLOOKUP(Fulltable[[#This Row],[Distance]], Predict[[#All],[Distance (km)]:[Time on current form]], 2, FALSE), NA())</f>
        <v>#N/A</v>
      </c>
      <c r="J1147" s="13" t="e">
        <f>IF(ISNUMBER(VLOOKUP(Fulltable[[#This Row],[Distance]], Predict[[#All],[Distance (km)]:[Time on current form]], 3, FALSE)), VLOOKUP(Fulltable[[#This Row],[Distance]], Predict[[#All],[Distance (km)]:[Time on current form]], 3, FALSE), NA())</f>
        <v>#N/A</v>
      </c>
    </row>
    <row r="1148" spans="1:10" x14ac:dyDescent="0.25">
      <c r="A1148" s="1">
        <v>11.46</v>
      </c>
      <c r="B1148" s="2">
        <f>Fulltable[[#This Row],[Distance]]^2</f>
        <v>131.33160000000001</v>
      </c>
      <c r="C1148">
        <f>Fulltable[[#This Row],[Distance]]^3</f>
        <v>1505.0601360000003</v>
      </c>
      <c r="D1148">
        <f>Fulltable[[#This Row],[Distance]]^4</f>
        <v>17247.989158560002</v>
      </c>
      <c r="E1148">
        <f>Fulltable[[#This Row],[Distance]]^5</f>
        <v>197661.95575709763</v>
      </c>
      <c r="F1148" s="13" t="e">
        <f>IF(ISNUMBER(VLOOKUP(Fulltable[[#This Row],[Distance]], PBmetric[[Distance (km)]:[PB (hh:mm:ss)]], 6, FALSE)), VLOOKUP(Fulltable[[#This Row],[Distance]], PBmetric[[Distance (km)]:[PB (hh:mm:ss)]], 6, FALSE), NA())</f>
        <v>#N/A</v>
      </c>
      <c r="G1148" s="13">
        <f ca="1">$Q$4+$P$4*Fulltable[[#This Row],[Distance]]+$O$4*Fulltable[[#This Row],[D^2]]+$N$4*Fulltable[[#This Row],[D^3]]</f>
        <v>3.562284271494421E-2</v>
      </c>
      <c r="H1148" s="13">
        <f ca="1">Fulltable[[#This Row],[Forecast]]*(1+AVERAGE(cform[faster (-ve) /
slower (+ve)]))</f>
        <v>3.6881106390118851E-2</v>
      </c>
      <c r="I1148" s="13" t="e">
        <f>IF(ISNUMBER(VLOOKUP(Fulltable[[#This Row],[Distance]], Predict[[#All],[Distance (km)]:[Time on current form]], 2, FALSE)), VLOOKUP(Fulltable[[#This Row],[Distance]], Predict[[#All],[Distance (km)]:[Time on current form]], 2, FALSE), NA())</f>
        <v>#N/A</v>
      </c>
      <c r="J1148" s="13" t="e">
        <f>IF(ISNUMBER(VLOOKUP(Fulltable[[#This Row],[Distance]], Predict[[#All],[Distance (km)]:[Time on current form]], 3, FALSE)), VLOOKUP(Fulltable[[#This Row],[Distance]], Predict[[#All],[Distance (km)]:[Time on current form]], 3, FALSE), NA())</f>
        <v>#N/A</v>
      </c>
    </row>
    <row r="1149" spans="1:10" x14ac:dyDescent="0.25">
      <c r="A1149" s="1">
        <v>11.47</v>
      </c>
      <c r="B1149" s="2">
        <f>Fulltable[[#This Row],[Distance]]^2</f>
        <v>131.5609</v>
      </c>
      <c r="C1149">
        <f>Fulltable[[#This Row],[Distance]]^3</f>
        <v>1509.0035230000001</v>
      </c>
      <c r="D1149">
        <f>Fulltable[[#This Row],[Distance]]^4</f>
        <v>17308.27040881</v>
      </c>
      <c r="E1149">
        <f>Fulltable[[#This Row],[Distance]]^5</f>
        <v>198525.86158905071</v>
      </c>
      <c r="F1149" s="13" t="e">
        <f>IF(ISNUMBER(VLOOKUP(Fulltable[[#This Row],[Distance]], PBmetric[[Distance (km)]:[PB (hh:mm:ss)]], 6, FALSE)), VLOOKUP(Fulltable[[#This Row],[Distance]], PBmetric[[Distance (km)]:[PB (hh:mm:ss)]], 6, FALSE), NA())</f>
        <v>#N/A</v>
      </c>
      <c r="G1149" s="13">
        <f ca="1">$Q$4+$P$4*Fulltable[[#This Row],[Distance]]+$O$4*Fulltable[[#This Row],[D^2]]+$N$4*Fulltable[[#This Row],[D^3]]</f>
        <v>3.5656018102913162E-2</v>
      </c>
      <c r="H1149" s="13">
        <f ca="1">Fulltable[[#This Row],[Forecast]]*(1+AVERAGE(cform[faster (-ve) /
slower (+ve)]))</f>
        <v>3.6915453593204445E-2</v>
      </c>
      <c r="I1149" s="13" t="e">
        <f>IF(ISNUMBER(VLOOKUP(Fulltable[[#This Row],[Distance]], Predict[[#All],[Distance (km)]:[Time on current form]], 2, FALSE)), VLOOKUP(Fulltable[[#This Row],[Distance]], Predict[[#All],[Distance (km)]:[Time on current form]], 2, FALSE), NA())</f>
        <v>#N/A</v>
      </c>
      <c r="J1149" s="13" t="e">
        <f>IF(ISNUMBER(VLOOKUP(Fulltable[[#This Row],[Distance]], Predict[[#All],[Distance (km)]:[Time on current form]], 3, FALSE)), VLOOKUP(Fulltable[[#This Row],[Distance]], Predict[[#All],[Distance (km)]:[Time on current form]], 3, FALSE), NA())</f>
        <v>#N/A</v>
      </c>
    </row>
    <row r="1150" spans="1:10" x14ac:dyDescent="0.25">
      <c r="A1150" s="1">
        <v>11.48</v>
      </c>
      <c r="B1150" s="2">
        <f>Fulltable[[#This Row],[Distance]]^2</f>
        <v>131.79040000000001</v>
      </c>
      <c r="C1150">
        <f>Fulltable[[#This Row],[Distance]]^3</f>
        <v>1512.953792</v>
      </c>
      <c r="D1150">
        <f>Fulltable[[#This Row],[Distance]]^4</f>
        <v>17368.709532160003</v>
      </c>
      <c r="E1150">
        <f>Fulltable[[#This Row],[Distance]]^5</f>
        <v>199392.78542919684</v>
      </c>
      <c r="F1150" s="13" t="e">
        <f>IF(ISNUMBER(VLOOKUP(Fulltable[[#This Row],[Distance]], PBmetric[[Distance (km)]:[PB (hh:mm:ss)]], 6, FALSE)), VLOOKUP(Fulltable[[#This Row],[Distance]], PBmetric[[Distance (km)]:[PB (hh:mm:ss)]], 6, FALSE), NA())</f>
        <v>#N/A</v>
      </c>
      <c r="G1150" s="13">
        <f ca="1">$Q$4+$P$4*Fulltable[[#This Row],[Distance]]+$O$4*Fulltable[[#This Row],[D^2]]+$N$4*Fulltable[[#This Row],[D^3]]</f>
        <v>3.5689197123163513E-2</v>
      </c>
      <c r="H1150" s="13">
        <f ca="1">Fulltable[[#This Row],[Forecast]]*(1+AVERAGE(cform[faster (-ve) /
slower (+ve)]))</f>
        <v>3.6949804556870233E-2</v>
      </c>
      <c r="I1150" s="13" t="e">
        <f>IF(ISNUMBER(VLOOKUP(Fulltable[[#This Row],[Distance]], Predict[[#All],[Distance (km)]:[Time on current form]], 2, FALSE)), VLOOKUP(Fulltable[[#This Row],[Distance]], Predict[[#All],[Distance (km)]:[Time on current form]], 2, FALSE), NA())</f>
        <v>#N/A</v>
      </c>
      <c r="J1150" s="13" t="e">
        <f>IF(ISNUMBER(VLOOKUP(Fulltable[[#This Row],[Distance]], Predict[[#All],[Distance (km)]:[Time on current form]], 3, FALSE)), VLOOKUP(Fulltable[[#This Row],[Distance]], Predict[[#All],[Distance (km)]:[Time on current form]], 3, FALSE), NA())</f>
        <v>#N/A</v>
      </c>
    </row>
    <row r="1151" spans="1:10" x14ac:dyDescent="0.25">
      <c r="A1151" s="1">
        <v>11.49</v>
      </c>
      <c r="B1151" s="2">
        <f>Fulltable[[#This Row],[Distance]]^2</f>
        <v>132.02010000000001</v>
      </c>
      <c r="C1151">
        <f>Fulltable[[#This Row],[Distance]]^3</f>
        <v>1516.9109490000001</v>
      </c>
      <c r="D1151">
        <f>Fulltable[[#This Row],[Distance]]^4</f>
        <v>17429.306804010004</v>
      </c>
      <c r="E1151">
        <f>Fulltable[[#This Row],[Distance]]^5</f>
        <v>200262.73517807494</v>
      </c>
      <c r="F1151" s="13" t="e">
        <f>IF(ISNUMBER(VLOOKUP(Fulltable[[#This Row],[Distance]], PBmetric[[Distance (km)]:[PB (hh:mm:ss)]], 6, FALSE)), VLOOKUP(Fulltable[[#This Row],[Distance]], PBmetric[[Distance (km)]:[PB (hh:mm:ss)]], 6, FALSE), NA())</f>
        <v>#N/A</v>
      </c>
      <c r="G1151" s="13">
        <f ca="1">$Q$4+$P$4*Fulltable[[#This Row],[Distance]]+$O$4*Fulltable[[#This Row],[D^2]]+$N$4*Fulltable[[#This Row],[D^3]]</f>
        <v>3.5722379775659875E-2</v>
      </c>
      <c r="H1151" s="13">
        <f ca="1">Fulltable[[#This Row],[Forecast]]*(1+AVERAGE(cform[faster (-ve) /
slower (+ve)]))</f>
        <v>3.6984159281079572E-2</v>
      </c>
      <c r="I1151" s="13" t="e">
        <f>IF(ISNUMBER(VLOOKUP(Fulltable[[#This Row],[Distance]], Predict[[#All],[Distance (km)]:[Time on current form]], 2, FALSE)), VLOOKUP(Fulltable[[#This Row],[Distance]], Predict[[#All],[Distance (km)]:[Time on current form]], 2, FALSE), NA())</f>
        <v>#N/A</v>
      </c>
      <c r="J1151" s="13" t="e">
        <f>IF(ISNUMBER(VLOOKUP(Fulltable[[#This Row],[Distance]], Predict[[#All],[Distance (km)]:[Time on current form]], 3, FALSE)), VLOOKUP(Fulltable[[#This Row],[Distance]], Predict[[#All],[Distance (km)]:[Time on current form]], 3, FALSE), NA())</f>
        <v>#N/A</v>
      </c>
    </row>
    <row r="1152" spans="1:10" x14ac:dyDescent="0.25">
      <c r="A1152" s="1">
        <v>11.5</v>
      </c>
      <c r="B1152" s="2">
        <f>Fulltable[[#This Row],[Distance]]^2</f>
        <v>132.25</v>
      </c>
      <c r="C1152">
        <f>Fulltable[[#This Row],[Distance]]^3</f>
        <v>1520.875</v>
      </c>
      <c r="D1152">
        <f>Fulltable[[#This Row],[Distance]]^4</f>
        <v>17490.0625</v>
      </c>
      <c r="E1152">
        <f>Fulltable[[#This Row],[Distance]]^5</f>
        <v>201135.71875</v>
      </c>
      <c r="F1152" s="13" t="e">
        <f>IF(ISNUMBER(VLOOKUP(Fulltable[[#This Row],[Distance]], PBmetric[[Distance (km)]:[PB (hh:mm:ss)]], 6, FALSE)), VLOOKUP(Fulltable[[#This Row],[Distance]], PBmetric[[Distance (km)]:[PB (hh:mm:ss)]], 6, FALSE), NA())</f>
        <v>#N/A</v>
      </c>
      <c r="G1152" s="13">
        <f ca="1">$Q$4+$P$4*Fulltable[[#This Row],[Distance]]+$O$4*Fulltable[[#This Row],[D^2]]+$N$4*Fulltable[[#This Row],[D^3]]</f>
        <v>3.5755566060366867E-2</v>
      </c>
      <c r="H1152" s="13">
        <f ca="1">Fulltable[[#This Row],[Forecast]]*(1+AVERAGE(cform[faster (-ve) /
slower (+ve)]))</f>
        <v>3.7018517765795837E-2</v>
      </c>
      <c r="I1152" s="13" t="e">
        <f>IF(ISNUMBER(VLOOKUP(Fulltable[[#This Row],[Distance]], Predict[[#All],[Distance (km)]:[Time on current form]], 2, FALSE)), VLOOKUP(Fulltable[[#This Row],[Distance]], Predict[[#All],[Distance (km)]:[Time on current form]], 2, FALSE), NA())</f>
        <v>#N/A</v>
      </c>
      <c r="J1152" s="13" t="e">
        <f>IF(ISNUMBER(VLOOKUP(Fulltable[[#This Row],[Distance]], Predict[[#All],[Distance (km)]:[Time on current form]], 3, FALSE)), VLOOKUP(Fulltable[[#This Row],[Distance]], Predict[[#All],[Distance (km)]:[Time on current form]], 3, FALSE), NA())</f>
        <v>#N/A</v>
      </c>
    </row>
    <row r="1153" spans="1:10" x14ac:dyDescent="0.25">
      <c r="A1153" s="1">
        <v>11.51</v>
      </c>
      <c r="B1153" s="2">
        <f>Fulltable[[#This Row],[Distance]]^2</f>
        <v>132.48009999999999</v>
      </c>
      <c r="C1153">
        <f>Fulltable[[#This Row],[Distance]]^3</f>
        <v>1524.8459509999998</v>
      </c>
      <c r="D1153">
        <f>Fulltable[[#This Row],[Distance]]^4</f>
        <v>17550.976896009997</v>
      </c>
      <c r="E1153">
        <f>Fulltable[[#This Row],[Distance]]^5</f>
        <v>202011.74407307507</v>
      </c>
      <c r="F1153" s="13" t="e">
        <f>IF(ISNUMBER(VLOOKUP(Fulltable[[#This Row],[Distance]], PBmetric[[Distance (km)]:[PB (hh:mm:ss)]], 6, FALSE)), VLOOKUP(Fulltable[[#This Row],[Distance]], PBmetric[[Distance (km)]:[PB (hh:mm:ss)]], 6, FALSE), NA())</f>
        <v>#N/A</v>
      </c>
      <c r="G1153" s="13">
        <f ca="1">$Q$4+$P$4*Fulltable[[#This Row],[Distance]]+$O$4*Fulltable[[#This Row],[D^2]]+$N$4*Fulltable[[#This Row],[D^3]]</f>
        <v>3.5788755977249051E-2</v>
      </c>
      <c r="H1153" s="13">
        <f ca="1">Fulltable[[#This Row],[Forecast]]*(1+AVERAGE(cform[faster (-ve) /
slower (+ve)]))</f>
        <v>3.7052880010982343E-2</v>
      </c>
      <c r="I1153" s="13" t="e">
        <f>IF(ISNUMBER(VLOOKUP(Fulltable[[#This Row],[Distance]], Predict[[#All],[Distance (km)]:[Time on current form]], 2, FALSE)), VLOOKUP(Fulltable[[#This Row],[Distance]], Predict[[#All],[Distance (km)]:[Time on current form]], 2, FALSE), NA())</f>
        <v>#N/A</v>
      </c>
      <c r="J1153" s="13" t="e">
        <f>IF(ISNUMBER(VLOOKUP(Fulltable[[#This Row],[Distance]], Predict[[#All],[Distance (km)]:[Time on current form]], 3, FALSE)), VLOOKUP(Fulltable[[#This Row],[Distance]], Predict[[#All],[Distance (km)]:[Time on current form]], 3, FALSE), NA())</f>
        <v>#N/A</v>
      </c>
    </row>
    <row r="1154" spans="1:10" x14ac:dyDescent="0.25">
      <c r="A1154" s="1">
        <v>11.52</v>
      </c>
      <c r="B1154" s="2">
        <f>Fulltable[[#This Row],[Distance]]^2</f>
        <v>132.71039999999999</v>
      </c>
      <c r="C1154">
        <f>Fulltable[[#This Row],[Distance]]^3</f>
        <v>1528.8238079999999</v>
      </c>
      <c r="D1154">
        <f>Fulltable[[#This Row],[Distance]]^4</f>
        <v>17612.050268159997</v>
      </c>
      <c r="E1154">
        <f>Fulltable[[#This Row],[Distance]]^5</f>
        <v>202890.81908920317</v>
      </c>
      <c r="F1154" s="13" t="e">
        <f>IF(ISNUMBER(VLOOKUP(Fulltable[[#This Row],[Distance]], PBmetric[[Distance (km)]:[PB (hh:mm:ss)]], 6, FALSE)), VLOOKUP(Fulltable[[#This Row],[Distance]], PBmetric[[Distance (km)]:[PB (hh:mm:ss)]], 6, FALSE), NA())</f>
        <v>#N/A</v>
      </c>
      <c r="G1154" s="13">
        <f ca="1">$Q$4+$P$4*Fulltable[[#This Row],[Distance]]+$O$4*Fulltable[[#This Row],[D^2]]+$N$4*Fulltable[[#This Row],[D^3]]</f>
        <v>3.5821949526271053E-2</v>
      </c>
      <c r="H1154" s="13">
        <f ca="1">Fulltable[[#This Row],[Forecast]]*(1+AVERAGE(cform[faster (-ve) /
slower (+ve)]))</f>
        <v>3.7087246016602453E-2</v>
      </c>
      <c r="I1154" s="13" t="e">
        <f>IF(ISNUMBER(VLOOKUP(Fulltable[[#This Row],[Distance]], Predict[[#All],[Distance (km)]:[Time on current form]], 2, FALSE)), VLOOKUP(Fulltable[[#This Row],[Distance]], Predict[[#All],[Distance (km)]:[Time on current form]], 2, FALSE), NA())</f>
        <v>#N/A</v>
      </c>
      <c r="J1154" s="13" t="e">
        <f>IF(ISNUMBER(VLOOKUP(Fulltable[[#This Row],[Distance]], Predict[[#All],[Distance (km)]:[Time on current form]], 3, FALSE)), VLOOKUP(Fulltable[[#This Row],[Distance]], Predict[[#All],[Distance (km)]:[Time on current form]], 3, FALSE), NA())</f>
        <v>#N/A</v>
      </c>
    </row>
    <row r="1155" spans="1:10" x14ac:dyDescent="0.25">
      <c r="A1155" s="1">
        <v>11.53</v>
      </c>
      <c r="B1155" s="2">
        <f>Fulltable[[#This Row],[Distance]]^2</f>
        <v>132.9409</v>
      </c>
      <c r="C1155">
        <f>Fulltable[[#This Row],[Distance]]^3</f>
        <v>1532.808577</v>
      </c>
      <c r="D1155">
        <f>Fulltable[[#This Row],[Distance]]^4</f>
        <v>17673.282892809999</v>
      </c>
      <c r="E1155">
        <f>Fulltable[[#This Row],[Distance]]^5</f>
        <v>203772.95175409928</v>
      </c>
      <c r="F1155" s="13" t="e">
        <f>IF(ISNUMBER(VLOOKUP(Fulltable[[#This Row],[Distance]], PBmetric[[Distance (km)]:[PB (hh:mm:ss)]], 6, FALSE)), VLOOKUP(Fulltable[[#This Row],[Distance]], PBmetric[[Distance (km)]:[PB (hh:mm:ss)]], 6, FALSE), NA())</f>
        <v>#N/A</v>
      </c>
      <c r="G1155" s="13">
        <f ca="1">$Q$4+$P$4*Fulltable[[#This Row],[Distance]]+$O$4*Fulltable[[#This Row],[D^2]]+$N$4*Fulltable[[#This Row],[D^3]]</f>
        <v>3.5855146707397444E-2</v>
      </c>
      <c r="H1155" s="13">
        <f ca="1">Fulltable[[#This Row],[Forecast]]*(1+AVERAGE(cform[faster (-ve) /
slower (+ve)]))</f>
        <v>3.7121615782619494E-2</v>
      </c>
      <c r="I1155" s="13" t="e">
        <f>IF(ISNUMBER(VLOOKUP(Fulltable[[#This Row],[Distance]], Predict[[#All],[Distance (km)]:[Time on current form]], 2, FALSE)), VLOOKUP(Fulltable[[#This Row],[Distance]], Predict[[#All],[Distance (km)]:[Time on current form]], 2, FALSE), NA())</f>
        <v>#N/A</v>
      </c>
      <c r="J1155" s="13" t="e">
        <f>IF(ISNUMBER(VLOOKUP(Fulltable[[#This Row],[Distance]], Predict[[#All],[Distance (km)]:[Time on current form]], 3, FALSE)), VLOOKUP(Fulltable[[#This Row],[Distance]], Predict[[#All],[Distance (km)]:[Time on current form]], 3, FALSE), NA())</f>
        <v>#N/A</v>
      </c>
    </row>
    <row r="1156" spans="1:10" x14ac:dyDescent="0.25">
      <c r="A1156" s="1">
        <v>11.54</v>
      </c>
      <c r="B1156" s="2">
        <f>Fulltable[[#This Row],[Distance]]^2</f>
        <v>133.17159999999998</v>
      </c>
      <c r="C1156">
        <f>Fulltable[[#This Row],[Distance]]^3</f>
        <v>1536.8002639999997</v>
      </c>
      <c r="D1156">
        <f>Fulltable[[#This Row],[Distance]]^4</f>
        <v>17734.675046559994</v>
      </c>
      <c r="E1156">
        <f>Fulltable[[#This Row],[Distance]]^5</f>
        <v>204658.15003730232</v>
      </c>
      <c r="F1156" s="13" t="e">
        <f>IF(ISNUMBER(VLOOKUP(Fulltable[[#This Row],[Distance]], PBmetric[[Distance (km)]:[PB (hh:mm:ss)]], 6, FALSE)), VLOOKUP(Fulltable[[#This Row],[Distance]], PBmetric[[Distance (km)]:[PB (hh:mm:ss)]], 6, FALSE), NA())</f>
        <v>#N/A</v>
      </c>
      <c r="G1156" s="13">
        <f ca="1">$Q$4+$P$4*Fulltable[[#This Row],[Distance]]+$O$4*Fulltable[[#This Row],[D^2]]+$N$4*Fulltable[[#This Row],[D^3]]</f>
        <v>3.5888347520592834E-2</v>
      </c>
      <c r="H1156" s="13">
        <f ca="1">Fulltable[[#This Row],[Forecast]]*(1+AVERAGE(cform[faster (-ve) /
slower (+ve)]))</f>
        <v>3.7155989308996822E-2</v>
      </c>
      <c r="I1156" s="13" t="e">
        <f>IF(ISNUMBER(VLOOKUP(Fulltable[[#This Row],[Distance]], Predict[[#All],[Distance (km)]:[Time on current form]], 2, FALSE)), VLOOKUP(Fulltable[[#This Row],[Distance]], Predict[[#All],[Distance (km)]:[Time on current form]], 2, FALSE), NA())</f>
        <v>#N/A</v>
      </c>
      <c r="J1156" s="13" t="e">
        <f>IF(ISNUMBER(VLOOKUP(Fulltable[[#This Row],[Distance]], Predict[[#All],[Distance (km)]:[Time on current form]], 3, FALSE)), VLOOKUP(Fulltable[[#This Row],[Distance]], Predict[[#All],[Distance (km)]:[Time on current form]], 3, FALSE), NA())</f>
        <v>#N/A</v>
      </c>
    </row>
    <row r="1157" spans="1:10" x14ac:dyDescent="0.25">
      <c r="A1157" s="1">
        <v>11.55</v>
      </c>
      <c r="B1157" s="2">
        <f>Fulltable[[#This Row],[Distance]]^2</f>
        <v>133.4025</v>
      </c>
      <c r="C1157">
        <f>Fulltable[[#This Row],[Distance]]^3</f>
        <v>1540.7988750000002</v>
      </c>
      <c r="D1157">
        <f>Fulltable[[#This Row],[Distance]]^4</f>
        <v>17796.227006249999</v>
      </c>
      <c r="E1157">
        <f>Fulltable[[#This Row],[Distance]]^5</f>
        <v>205546.4219221875</v>
      </c>
      <c r="F1157" s="13" t="e">
        <f>IF(ISNUMBER(VLOOKUP(Fulltable[[#This Row],[Distance]], PBmetric[[Distance (km)]:[PB (hh:mm:ss)]], 6, FALSE)), VLOOKUP(Fulltable[[#This Row],[Distance]], PBmetric[[Distance (km)]:[PB (hh:mm:ss)]], 6, FALSE), NA())</f>
        <v>#N/A</v>
      </c>
      <c r="G1157" s="13">
        <f ca="1">$Q$4+$P$4*Fulltable[[#This Row],[Distance]]+$O$4*Fulltable[[#This Row],[D^2]]+$N$4*Fulltable[[#This Row],[D^3]]</f>
        <v>3.5921551965821828E-2</v>
      </c>
      <c r="H1157" s="13">
        <f ca="1">Fulltable[[#This Row],[Forecast]]*(1+AVERAGE(cform[faster (-ve) /
slower (+ve)]))</f>
        <v>3.7190366595697799E-2</v>
      </c>
      <c r="I1157" s="13" t="e">
        <f>IF(ISNUMBER(VLOOKUP(Fulltable[[#This Row],[Distance]], Predict[[#All],[Distance (km)]:[Time on current form]], 2, FALSE)), VLOOKUP(Fulltable[[#This Row],[Distance]], Predict[[#All],[Distance (km)]:[Time on current form]], 2, FALSE), NA())</f>
        <v>#N/A</v>
      </c>
      <c r="J1157" s="13" t="e">
        <f>IF(ISNUMBER(VLOOKUP(Fulltable[[#This Row],[Distance]], Predict[[#All],[Distance (km)]:[Time on current form]], 3, FALSE)), VLOOKUP(Fulltable[[#This Row],[Distance]], Predict[[#All],[Distance (km)]:[Time on current form]], 3, FALSE), NA())</f>
        <v>#N/A</v>
      </c>
    </row>
    <row r="1158" spans="1:10" x14ac:dyDescent="0.25">
      <c r="A1158" s="1">
        <v>11.56</v>
      </c>
      <c r="B1158" s="2">
        <f>Fulltable[[#This Row],[Distance]]^2</f>
        <v>133.6336</v>
      </c>
      <c r="C1158">
        <f>Fulltable[[#This Row],[Distance]]^3</f>
        <v>1544.8044160000002</v>
      </c>
      <c r="D1158">
        <f>Fulltable[[#This Row],[Distance]]^4</f>
        <v>17857.939048960001</v>
      </c>
      <c r="E1158">
        <f>Fulltable[[#This Row],[Distance]]^5</f>
        <v>206437.77540597762</v>
      </c>
      <c r="F1158" s="13" t="e">
        <f>IF(ISNUMBER(VLOOKUP(Fulltable[[#This Row],[Distance]], PBmetric[[Distance (km)]:[PB (hh:mm:ss)]], 6, FALSE)), VLOOKUP(Fulltable[[#This Row],[Distance]], PBmetric[[Distance (km)]:[PB (hh:mm:ss)]], 6, FALSE), NA())</f>
        <v>#N/A</v>
      </c>
      <c r="G1158" s="13">
        <f ca="1">$Q$4+$P$4*Fulltable[[#This Row],[Distance]]+$O$4*Fulltable[[#This Row],[D^2]]+$N$4*Fulltable[[#This Row],[D^3]]</f>
        <v>3.5954760043049011E-2</v>
      </c>
      <c r="H1158" s="13">
        <f ca="1">Fulltable[[#This Row],[Forecast]]*(1+AVERAGE(cform[faster (-ve) /
slower (+ve)]))</f>
        <v>3.7224747642685754E-2</v>
      </c>
      <c r="I1158" s="13" t="e">
        <f>IF(ISNUMBER(VLOOKUP(Fulltable[[#This Row],[Distance]], Predict[[#All],[Distance (km)]:[Time on current form]], 2, FALSE)), VLOOKUP(Fulltable[[#This Row],[Distance]], Predict[[#All],[Distance (km)]:[Time on current form]], 2, FALSE), NA())</f>
        <v>#N/A</v>
      </c>
      <c r="J1158" s="13" t="e">
        <f>IF(ISNUMBER(VLOOKUP(Fulltable[[#This Row],[Distance]], Predict[[#All],[Distance (km)]:[Time on current form]], 3, FALSE)), VLOOKUP(Fulltable[[#This Row],[Distance]], Predict[[#All],[Distance (km)]:[Time on current form]], 3, FALSE), NA())</f>
        <v>#N/A</v>
      </c>
    </row>
    <row r="1159" spans="1:10" x14ac:dyDescent="0.25">
      <c r="A1159" s="1">
        <v>11.57</v>
      </c>
      <c r="B1159" s="2">
        <f>Fulltable[[#This Row],[Distance]]^2</f>
        <v>133.86490000000001</v>
      </c>
      <c r="C1159">
        <f>Fulltable[[#This Row],[Distance]]^3</f>
        <v>1548.8168930000002</v>
      </c>
      <c r="D1159">
        <f>Fulltable[[#This Row],[Distance]]^4</f>
        <v>17919.811452010003</v>
      </c>
      <c r="E1159">
        <f>Fulltable[[#This Row],[Distance]]^5</f>
        <v>207332.21849975575</v>
      </c>
      <c r="F1159" s="13" t="e">
        <f>IF(ISNUMBER(VLOOKUP(Fulltable[[#This Row],[Distance]], PBmetric[[Distance (km)]:[PB (hh:mm:ss)]], 6, FALSE)), VLOOKUP(Fulltable[[#This Row],[Distance]], PBmetric[[Distance (km)]:[PB (hh:mm:ss)]], 6, FALSE), NA())</f>
        <v>#N/A</v>
      </c>
      <c r="G1159" s="13">
        <f ca="1">$Q$4+$P$4*Fulltable[[#This Row],[Distance]]+$O$4*Fulltable[[#This Row],[D^2]]+$N$4*Fulltable[[#This Row],[D^3]]</f>
        <v>3.598797175223898E-2</v>
      </c>
      <c r="H1159" s="13">
        <f ca="1">Fulltable[[#This Row],[Forecast]]*(1+AVERAGE(cform[faster (-ve) /
slower (+ve)]))</f>
        <v>3.7259132449924036E-2</v>
      </c>
      <c r="I1159" s="13" t="e">
        <f>IF(ISNUMBER(VLOOKUP(Fulltable[[#This Row],[Distance]], Predict[[#All],[Distance (km)]:[Time on current form]], 2, FALSE)), VLOOKUP(Fulltable[[#This Row],[Distance]], Predict[[#All],[Distance (km)]:[Time on current form]], 2, FALSE), NA())</f>
        <v>#N/A</v>
      </c>
      <c r="J1159" s="13" t="e">
        <f>IF(ISNUMBER(VLOOKUP(Fulltable[[#This Row],[Distance]], Predict[[#All],[Distance (km)]:[Time on current form]], 3, FALSE)), VLOOKUP(Fulltable[[#This Row],[Distance]], Predict[[#All],[Distance (km)]:[Time on current form]], 3, FALSE), NA())</f>
        <v>#N/A</v>
      </c>
    </row>
    <row r="1160" spans="1:10" x14ac:dyDescent="0.25">
      <c r="A1160" s="1">
        <v>11.58</v>
      </c>
      <c r="B1160" s="2">
        <f>Fulltable[[#This Row],[Distance]]^2</f>
        <v>134.09639999999999</v>
      </c>
      <c r="C1160">
        <f>Fulltable[[#This Row],[Distance]]^3</f>
        <v>1552.8363119999999</v>
      </c>
      <c r="D1160">
        <f>Fulltable[[#This Row],[Distance]]^4</f>
        <v>17981.844492959997</v>
      </c>
      <c r="E1160">
        <f>Fulltable[[#This Row],[Distance]]^5</f>
        <v>208229.75922847676</v>
      </c>
      <c r="F1160" s="13" t="e">
        <f>IF(ISNUMBER(VLOOKUP(Fulltable[[#This Row],[Distance]], PBmetric[[Distance (km)]:[PB (hh:mm:ss)]], 6, FALSE)), VLOOKUP(Fulltable[[#This Row],[Distance]], PBmetric[[Distance (km)]:[PB (hh:mm:ss)]], 6, FALSE), NA())</f>
        <v>#N/A</v>
      </c>
      <c r="G1160" s="13">
        <f ca="1">$Q$4+$P$4*Fulltable[[#This Row],[Distance]]+$O$4*Fulltable[[#This Row],[D^2]]+$N$4*Fulltable[[#This Row],[D^3]]</f>
        <v>3.6021187093356333E-2</v>
      </c>
      <c r="H1160" s="13">
        <f ca="1">Fulltable[[#This Row],[Forecast]]*(1+AVERAGE(cform[faster (-ve) /
slower (+ve)]))</f>
        <v>3.7293521017375986E-2</v>
      </c>
      <c r="I1160" s="13" t="e">
        <f>IF(ISNUMBER(VLOOKUP(Fulltable[[#This Row],[Distance]], Predict[[#All],[Distance (km)]:[Time on current form]], 2, FALSE)), VLOOKUP(Fulltable[[#This Row],[Distance]], Predict[[#All],[Distance (km)]:[Time on current form]], 2, FALSE), NA())</f>
        <v>#N/A</v>
      </c>
      <c r="J1160" s="13" t="e">
        <f>IF(ISNUMBER(VLOOKUP(Fulltable[[#This Row],[Distance]], Predict[[#All],[Distance (km)]:[Time on current form]], 3, FALSE)), VLOOKUP(Fulltable[[#This Row],[Distance]], Predict[[#All],[Distance (km)]:[Time on current form]], 3, FALSE), NA())</f>
        <v>#N/A</v>
      </c>
    </row>
    <row r="1161" spans="1:10" x14ac:dyDescent="0.25">
      <c r="A1161" s="1">
        <v>11.59</v>
      </c>
      <c r="B1161" s="2">
        <f>Fulltable[[#This Row],[Distance]]^2</f>
        <v>134.32810000000001</v>
      </c>
      <c r="C1161">
        <f>Fulltable[[#This Row],[Distance]]^3</f>
        <v>1556.8626790000001</v>
      </c>
      <c r="D1161">
        <f>Fulltable[[#This Row],[Distance]]^4</f>
        <v>18044.038449610001</v>
      </c>
      <c r="E1161">
        <f>Fulltable[[#This Row],[Distance]]^5</f>
        <v>209130.40563097992</v>
      </c>
      <c r="F1161" s="13" t="e">
        <f>IF(ISNUMBER(VLOOKUP(Fulltable[[#This Row],[Distance]], PBmetric[[Distance (km)]:[PB (hh:mm:ss)]], 6, FALSE)), VLOOKUP(Fulltable[[#This Row],[Distance]], PBmetric[[Distance (km)]:[PB (hh:mm:ss)]], 6, FALSE), NA())</f>
        <v>#N/A</v>
      </c>
      <c r="G1161" s="13">
        <f ca="1">$Q$4+$P$4*Fulltable[[#This Row],[Distance]]+$O$4*Fulltable[[#This Row],[D^2]]+$N$4*Fulltable[[#This Row],[D^3]]</f>
        <v>3.6054406066365667E-2</v>
      </c>
      <c r="H1161" s="13">
        <f ca="1">Fulltable[[#This Row],[Forecast]]*(1+AVERAGE(cform[faster (-ve) /
slower (+ve)]))</f>
        <v>3.7327913345004959E-2</v>
      </c>
      <c r="I1161" s="13" t="e">
        <f>IF(ISNUMBER(VLOOKUP(Fulltable[[#This Row],[Distance]], Predict[[#All],[Distance (km)]:[Time on current form]], 2, FALSE)), VLOOKUP(Fulltable[[#This Row],[Distance]], Predict[[#All],[Distance (km)]:[Time on current form]], 2, FALSE), NA())</f>
        <v>#N/A</v>
      </c>
      <c r="J1161" s="13" t="e">
        <f>IF(ISNUMBER(VLOOKUP(Fulltable[[#This Row],[Distance]], Predict[[#All],[Distance (km)]:[Time on current form]], 3, FALSE)), VLOOKUP(Fulltable[[#This Row],[Distance]], Predict[[#All],[Distance (km)]:[Time on current form]], 3, FALSE), NA())</f>
        <v>#N/A</v>
      </c>
    </row>
    <row r="1162" spans="1:10" x14ac:dyDescent="0.25">
      <c r="A1162" s="1">
        <v>11.6</v>
      </c>
      <c r="B1162" s="2">
        <f>Fulltable[[#This Row],[Distance]]^2</f>
        <v>134.56</v>
      </c>
      <c r="C1162">
        <f>Fulltable[[#This Row],[Distance]]^3</f>
        <v>1560.896</v>
      </c>
      <c r="D1162">
        <f>Fulltable[[#This Row],[Distance]]^4</f>
        <v>18106.393599999999</v>
      </c>
      <c r="E1162">
        <f>Fulltable[[#This Row],[Distance]]^5</f>
        <v>210034.16575999997</v>
      </c>
      <c r="F1162" s="13" t="e">
        <f>IF(ISNUMBER(VLOOKUP(Fulltable[[#This Row],[Distance]], PBmetric[[Distance (km)]:[PB (hh:mm:ss)]], 6, FALSE)), VLOOKUP(Fulltable[[#This Row],[Distance]], PBmetric[[Distance (km)]:[PB (hh:mm:ss)]], 6, FALSE), NA())</f>
        <v>#N/A</v>
      </c>
      <c r="G1162" s="13">
        <f ca="1">$Q$4+$P$4*Fulltable[[#This Row],[Distance]]+$O$4*Fulltable[[#This Row],[D^2]]+$N$4*Fulltable[[#This Row],[D^3]]</f>
        <v>3.6087628671231574E-2</v>
      </c>
      <c r="H1162" s="13">
        <f ca="1">Fulltable[[#This Row],[Forecast]]*(1+AVERAGE(cform[faster (-ve) /
slower (+ve)]))</f>
        <v>3.7362309432774292E-2</v>
      </c>
      <c r="I1162" s="13" t="e">
        <f>IF(ISNUMBER(VLOOKUP(Fulltable[[#This Row],[Distance]], Predict[[#All],[Distance (km)]:[Time on current form]], 2, FALSE)), VLOOKUP(Fulltable[[#This Row],[Distance]], Predict[[#All],[Distance (km)]:[Time on current form]], 2, FALSE), NA())</f>
        <v>#N/A</v>
      </c>
      <c r="J1162" s="13" t="e">
        <f>IF(ISNUMBER(VLOOKUP(Fulltable[[#This Row],[Distance]], Predict[[#All],[Distance (km)]:[Time on current form]], 3, FALSE)), VLOOKUP(Fulltable[[#This Row],[Distance]], Predict[[#All],[Distance (km)]:[Time on current form]], 3, FALSE), NA())</f>
        <v>#N/A</v>
      </c>
    </row>
    <row r="1163" spans="1:10" x14ac:dyDescent="0.25">
      <c r="A1163" s="1">
        <v>11.61</v>
      </c>
      <c r="B1163" s="2">
        <f>Fulltable[[#This Row],[Distance]]^2</f>
        <v>134.79209999999998</v>
      </c>
      <c r="C1163">
        <f>Fulltable[[#This Row],[Distance]]^3</f>
        <v>1564.9362809999996</v>
      </c>
      <c r="D1163">
        <f>Fulltable[[#This Row],[Distance]]^4</f>
        <v>18168.910222409995</v>
      </c>
      <c r="E1163">
        <f>Fulltable[[#This Row],[Distance]]^5</f>
        <v>210941.04768218004</v>
      </c>
      <c r="F1163" s="13" t="e">
        <f>IF(ISNUMBER(VLOOKUP(Fulltable[[#This Row],[Distance]], PBmetric[[Distance (km)]:[PB (hh:mm:ss)]], 6, FALSE)), VLOOKUP(Fulltable[[#This Row],[Distance]], PBmetric[[Distance (km)]:[PB (hh:mm:ss)]], 6, FALSE), NA())</f>
        <v>#N/A</v>
      </c>
      <c r="G1163" s="13">
        <f ca="1">$Q$4+$P$4*Fulltable[[#This Row],[Distance]]+$O$4*Fulltable[[#This Row],[D^2]]+$N$4*Fulltable[[#This Row],[D^3]]</f>
        <v>3.6120854907918658E-2</v>
      </c>
      <c r="H1163" s="13">
        <f ca="1">Fulltable[[#This Row],[Forecast]]*(1+AVERAGE(cform[faster (-ve) /
slower (+ve)]))</f>
        <v>3.7396709280647339E-2</v>
      </c>
      <c r="I1163" s="13" t="e">
        <f>IF(ISNUMBER(VLOOKUP(Fulltable[[#This Row],[Distance]], Predict[[#All],[Distance (km)]:[Time on current form]], 2, FALSE)), VLOOKUP(Fulltable[[#This Row],[Distance]], Predict[[#All],[Distance (km)]:[Time on current form]], 2, FALSE), NA())</f>
        <v>#N/A</v>
      </c>
      <c r="J1163" s="13" t="e">
        <f>IF(ISNUMBER(VLOOKUP(Fulltable[[#This Row],[Distance]], Predict[[#All],[Distance (km)]:[Time on current form]], 3, FALSE)), VLOOKUP(Fulltable[[#This Row],[Distance]], Predict[[#All],[Distance (km)]:[Time on current form]], 3, FALSE), NA())</f>
        <v>#N/A</v>
      </c>
    </row>
    <row r="1164" spans="1:10" x14ac:dyDescent="0.25">
      <c r="A1164" s="1">
        <v>11.62</v>
      </c>
      <c r="B1164" s="2">
        <f>Fulltable[[#This Row],[Distance]]^2</f>
        <v>135.02439999999999</v>
      </c>
      <c r="C1164">
        <f>Fulltable[[#This Row],[Distance]]^3</f>
        <v>1568.9835279999998</v>
      </c>
      <c r="D1164">
        <f>Fulltable[[#This Row],[Distance]]^4</f>
        <v>18231.588595359997</v>
      </c>
      <c r="E1164">
        <f>Fulltable[[#This Row],[Distance]]^5</f>
        <v>211851.05947808316</v>
      </c>
      <c r="F1164" s="13" t="e">
        <f>IF(ISNUMBER(VLOOKUP(Fulltable[[#This Row],[Distance]], PBmetric[[Distance (km)]:[PB (hh:mm:ss)]], 6, FALSE)), VLOOKUP(Fulltable[[#This Row],[Distance]], PBmetric[[Distance (km)]:[PB (hh:mm:ss)]], 6, FALSE), NA())</f>
        <v>#N/A</v>
      </c>
      <c r="G1164" s="13">
        <f ca="1">$Q$4+$P$4*Fulltable[[#This Row],[Distance]]+$O$4*Fulltable[[#This Row],[D^2]]+$N$4*Fulltable[[#This Row],[D^3]]</f>
        <v>3.6154084776391517E-2</v>
      </c>
      <c r="H1164" s="13">
        <f ca="1">Fulltable[[#This Row],[Forecast]]*(1+AVERAGE(cform[faster (-ve) /
slower (+ve)]))</f>
        <v>3.7431112888587449E-2</v>
      </c>
      <c r="I1164" s="13" t="e">
        <f>IF(ISNUMBER(VLOOKUP(Fulltable[[#This Row],[Distance]], Predict[[#All],[Distance (km)]:[Time on current form]], 2, FALSE)), VLOOKUP(Fulltable[[#This Row],[Distance]], Predict[[#All],[Distance (km)]:[Time on current form]], 2, FALSE), NA())</f>
        <v>#N/A</v>
      </c>
      <c r="J1164" s="13" t="e">
        <f>IF(ISNUMBER(VLOOKUP(Fulltable[[#This Row],[Distance]], Predict[[#All],[Distance (km)]:[Time on current form]], 3, FALSE)), VLOOKUP(Fulltable[[#This Row],[Distance]], Predict[[#All],[Distance (km)]:[Time on current form]], 3, FALSE), NA())</f>
        <v>#N/A</v>
      </c>
    </row>
    <row r="1165" spans="1:10" x14ac:dyDescent="0.25">
      <c r="A1165" s="1">
        <v>11.63</v>
      </c>
      <c r="B1165" s="2">
        <f>Fulltable[[#This Row],[Distance]]^2</f>
        <v>135.25690000000003</v>
      </c>
      <c r="C1165">
        <f>Fulltable[[#This Row],[Distance]]^3</f>
        <v>1573.0377470000005</v>
      </c>
      <c r="D1165">
        <f>Fulltable[[#This Row],[Distance]]^4</f>
        <v>18294.428997610008</v>
      </c>
      <c r="E1165">
        <f>Fulltable[[#This Row],[Distance]]^5</f>
        <v>212764.20924220441</v>
      </c>
      <c r="F1165" s="13" t="e">
        <f>IF(ISNUMBER(VLOOKUP(Fulltable[[#This Row],[Distance]], PBmetric[[Distance (km)]:[PB (hh:mm:ss)]], 6, FALSE)), VLOOKUP(Fulltable[[#This Row],[Distance]], PBmetric[[Distance (km)]:[PB (hh:mm:ss)]], 6, FALSE), NA())</f>
        <v>#N/A</v>
      </c>
      <c r="G1165" s="13">
        <f ca="1">$Q$4+$P$4*Fulltable[[#This Row],[Distance]]+$O$4*Fulltable[[#This Row],[D^2]]+$N$4*Fulltable[[#This Row],[D^3]]</f>
        <v>3.6187318276614748E-2</v>
      </c>
      <c r="H1165" s="13">
        <f ca="1">Fulltable[[#This Row],[Forecast]]*(1+AVERAGE(cform[faster (-ve) /
slower (+ve)]))</f>
        <v>3.7465520256557971E-2</v>
      </c>
      <c r="I1165" s="13" t="e">
        <f>IF(ISNUMBER(VLOOKUP(Fulltable[[#This Row],[Distance]], Predict[[#All],[Distance (km)]:[Time on current form]], 2, FALSE)), VLOOKUP(Fulltable[[#This Row],[Distance]], Predict[[#All],[Distance (km)]:[Time on current form]], 2, FALSE), NA())</f>
        <v>#N/A</v>
      </c>
      <c r="J1165" s="13" t="e">
        <f>IF(ISNUMBER(VLOOKUP(Fulltable[[#This Row],[Distance]], Predict[[#All],[Distance (km)]:[Time on current form]], 3, FALSE)), VLOOKUP(Fulltable[[#This Row],[Distance]], Predict[[#All],[Distance (km)]:[Time on current form]], 3, FALSE), NA())</f>
        <v>#N/A</v>
      </c>
    </row>
    <row r="1166" spans="1:10" x14ac:dyDescent="0.25">
      <c r="A1166" s="1">
        <v>11.64</v>
      </c>
      <c r="B1166" s="2">
        <f>Fulltable[[#This Row],[Distance]]^2</f>
        <v>135.48960000000002</v>
      </c>
      <c r="C1166">
        <f>Fulltable[[#This Row],[Distance]]^3</f>
        <v>1577.0989440000003</v>
      </c>
      <c r="D1166">
        <f>Fulltable[[#This Row],[Distance]]^4</f>
        <v>18357.431708160006</v>
      </c>
      <c r="E1166">
        <f>Fulltable[[#This Row],[Distance]]^5</f>
        <v>213680.50508298248</v>
      </c>
      <c r="F1166" s="13" t="e">
        <f>IF(ISNUMBER(VLOOKUP(Fulltable[[#This Row],[Distance]], PBmetric[[Distance (km)]:[PB (hh:mm:ss)]], 6, FALSE)), VLOOKUP(Fulltable[[#This Row],[Distance]], PBmetric[[Distance (km)]:[PB (hh:mm:ss)]], 6, FALSE), NA())</f>
        <v>#N/A</v>
      </c>
      <c r="G1166" s="13">
        <f ca="1">$Q$4+$P$4*Fulltable[[#This Row],[Distance]]+$O$4*Fulltable[[#This Row],[D^2]]+$N$4*Fulltable[[#This Row],[D^3]]</f>
        <v>3.6220555408552929E-2</v>
      </c>
      <c r="H1166" s="13">
        <f ca="1">Fulltable[[#This Row],[Forecast]]*(1+AVERAGE(cform[faster (-ve) /
slower (+ve)]))</f>
        <v>3.7499931384522227E-2</v>
      </c>
      <c r="I1166" s="13" t="e">
        <f>IF(ISNUMBER(VLOOKUP(Fulltable[[#This Row],[Distance]], Predict[[#All],[Distance (km)]:[Time on current form]], 2, FALSE)), VLOOKUP(Fulltable[[#This Row],[Distance]], Predict[[#All],[Distance (km)]:[Time on current form]], 2, FALSE), NA())</f>
        <v>#N/A</v>
      </c>
      <c r="J1166" s="13" t="e">
        <f>IF(ISNUMBER(VLOOKUP(Fulltable[[#This Row],[Distance]], Predict[[#All],[Distance (km)]:[Time on current form]], 3, FALSE)), VLOOKUP(Fulltable[[#This Row],[Distance]], Predict[[#All],[Distance (km)]:[Time on current form]], 3, FALSE), NA())</f>
        <v>#N/A</v>
      </c>
    </row>
    <row r="1167" spans="1:10" x14ac:dyDescent="0.25">
      <c r="A1167" s="1">
        <v>11.65</v>
      </c>
      <c r="B1167" s="2">
        <f>Fulltable[[#This Row],[Distance]]^2</f>
        <v>135.7225</v>
      </c>
      <c r="C1167">
        <f>Fulltable[[#This Row],[Distance]]^3</f>
        <v>1581.1671249999999</v>
      </c>
      <c r="D1167">
        <f>Fulltable[[#This Row],[Distance]]^4</f>
        <v>18420.597006249998</v>
      </c>
      <c r="E1167">
        <f>Fulltable[[#This Row],[Distance]]^5</f>
        <v>214599.95512281248</v>
      </c>
      <c r="F1167" s="13" t="e">
        <f>IF(ISNUMBER(VLOOKUP(Fulltable[[#This Row],[Distance]], PBmetric[[Distance (km)]:[PB (hh:mm:ss)]], 6, FALSE)), VLOOKUP(Fulltable[[#This Row],[Distance]], PBmetric[[Distance (km)]:[PB (hh:mm:ss)]], 6, FALSE), NA())</f>
        <v>#N/A</v>
      </c>
      <c r="G1167" s="13">
        <f ca="1">$Q$4+$P$4*Fulltable[[#This Row],[Distance]]+$O$4*Fulltable[[#This Row],[D^2]]+$N$4*Fulltable[[#This Row],[D^3]]</f>
        <v>3.6253796172170685E-2</v>
      </c>
      <c r="H1167" s="13">
        <f ca="1">Fulltable[[#This Row],[Forecast]]*(1+AVERAGE(cform[faster (-ve) /
slower (+ve)]))</f>
        <v>3.7534346272443592E-2</v>
      </c>
      <c r="I1167" s="13" t="e">
        <f>IF(ISNUMBER(VLOOKUP(Fulltable[[#This Row],[Distance]], Predict[[#All],[Distance (km)]:[Time on current form]], 2, FALSE)), VLOOKUP(Fulltable[[#This Row],[Distance]], Predict[[#All],[Distance (km)]:[Time on current form]], 2, FALSE), NA())</f>
        <v>#N/A</v>
      </c>
      <c r="J1167" s="13" t="e">
        <f>IF(ISNUMBER(VLOOKUP(Fulltable[[#This Row],[Distance]], Predict[[#All],[Distance (km)]:[Time on current form]], 3, FALSE)), VLOOKUP(Fulltable[[#This Row],[Distance]], Predict[[#All],[Distance (km)]:[Time on current form]], 3, FALSE), NA())</f>
        <v>#N/A</v>
      </c>
    </row>
    <row r="1168" spans="1:10" x14ac:dyDescent="0.25">
      <c r="A1168" s="1">
        <v>11.66</v>
      </c>
      <c r="B1168" s="2">
        <f>Fulltable[[#This Row],[Distance]]^2</f>
        <v>135.9556</v>
      </c>
      <c r="C1168">
        <f>Fulltable[[#This Row],[Distance]]^3</f>
        <v>1585.2422960000001</v>
      </c>
      <c r="D1168">
        <f>Fulltable[[#This Row],[Distance]]^4</f>
        <v>18483.925171360002</v>
      </c>
      <c r="E1168">
        <f>Fulltable[[#This Row],[Distance]]^5</f>
        <v>215522.56749805764</v>
      </c>
      <c r="F1168" s="13" t="e">
        <f>IF(ISNUMBER(VLOOKUP(Fulltable[[#This Row],[Distance]], PBmetric[[Distance (km)]:[PB (hh:mm:ss)]], 6, FALSE)), VLOOKUP(Fulltable[[#This Row],[Distance]], PBmetric[[Distance (km)]:[PB (hh:mm:ss)]], 6, FALSE), NA())</f>
        <v>#N/A</v>
      </c>
      <c r="G1168" s="13">
        <f ca="1">$Q$4+$P$4*Fulltable[[#This Row],[Distance]]+$O$4*Fulltable[[#This Row],[D^2]]+$N$4*Fulltable[[#This Row],[D^3]]</f>
        <v>3.6287040567432594E-2</v>
      </c>
      <c r="H1168" s="13">
        <f ca="1">Fulltable[[#This Row],[Forecast]]*(1+AVERAGE(cform[faster (-ve) /
slower (+ve)]))</f>
        <v>3.7568764920285394E-2</v>
      </c>
      <c r="I1168" s="13" t="e">
        <f>IF(ISNUMBER(VLOOKUP(Fulltable[[#This Row],[Distance]], Predict[[#All],[Distance (km)]:[Time on current form]], 2, FALSE)), VLOOKUP(Fulltable[[#This Row],[Distance]], Predict[[#All],[Distance (km)]:[Time on current form]], 2, FALSE), NA())</f>
        <v>#N/A</v>
      </c>
      <c r="J1168" s="13" t="e">
        <f>IF(ISNUMBER(VLOOKUP(Fulltable[[#This Row],[Distance]], Predict[[#All],[Distance (km)]:[Time on current form]], 3, FALSE)), VLOOKUP(Fulltable[[#This Row],[Distance]], Predict[[#All],[Distance (km)]:[Time on current form]], 3, FALSE), NA())</f>
        <v>#N/A</v>
      </c>
    </row>
    <row r="1169" spans="1:10" x14ac:dyDescent="0.25">
      <c r="A1169" s="1">
        <v>11.67</v>
      </c>
      <c r="B1169" s="2">
        <f>Fulltable[[#This Row],[Distance]]^2</f>
        <v>136.18889999999999</v>
      </c>
      <c r="C1169">
        <f>Fulltable[[#This Row],[Distance]]^3</f>
        <v>1589.3244629999999</v>
      </c>
      <c r="D1169">
        <f>Fulltable[[#This Row],[Distance]]^4</f>
        <v>18547.416483209996</v>
      </c>
      <c r="E1169">
        <f>Fulltable[[#This Row],[Distance]]^5</f>
        <v>216448.35035906066</v>
      </c>
      <c r="F1169" s="13" t="e">
        <f>IF(ISNUMBER(VLOOKUP(Fulltable[[#This Row],[Distance]], PBmetric[[Distance (km)]:[PB (hh:mm:ss)]], 6, FALSE)), VLOOKUP(Fulltable[[#This Row],[Distance]], PBmetric[[Distance (km)]:[PB (hh:mm:ss)]], 6, FALSE), NA())</f>
        <v>#N/A</v>
      </c>
      <c r="G1169" s="13">
        <f ca="1">$Q$4+$P$4*Fulltable[[#This Row],[Distance]]+$O$4*Fulltable[[#This Row],[D^2]]+$N$4*Fulltable[[#This Row],[D^3]]</f>
        <v>3.6320288594303266E-2</v>
      </c>
      <c r="H1169" s="13">
        <f ca="1">Fulltable[[#This Row],[Forecast]]*(1+AVERAGE(cform[faster (-ve) /
slower (+ve)]))</f>
        <v>3.7603187328010997E-2</v>
      </c>
      <c r="I1169" s="13" t="e">
        <f>IF(ISNUMBER(VLOOKUP(Fulltable[[#This Row],[Distance]], Predict[[#All],[Distance (km)]:[Time on current form]], 2, FALSE)), VLOOKUP(Fulltable[[#This Row],[Distance]], Predict[[#All],[Distance (km)]:[Time on current form]], 2, FALSE), NA())</f>
        <v>#N/A</v>
      </c>
      <c r="J1169" s="13" t="e">
        <f>IF(ISNUMBER(VLOOKUP(Fulltable[[#This Row],[Distance]], Predict[[#All],[Distance (km)]:[Time on current form]], 3, FALSE)), VLOOKUP(Fulltable[[#This Row],[Distance]], Predict[[#All],[Distance (km)]:[Time on current form]], 3, FALSE), NA())</f>
        <v>#N/A</v>
      </c>
    </row>
    <row r="1170" spans="1:10" x14ac:dyDescent="0.25">
      <c r="A1170" s="1">
        <v>11.68</v>
      </c>
      <c r="B1170" s="2">
        <f>Fulltable[[#This Row],[Distance]]^2</f>
        <v>136.42239999999998</v>
      </c>
      <c r="C1170">
        <f>Fulltable[[#This Row],[Distance]]^3</f>
        <v>1593.4136319999998</v>
      </c>
      <c r="D1170">
        <f>Fulltable[[#This Row],[Distance]]^4</f>
        <v>18611.071221759994</v>
      </c>
      <c r="E1170">
        <f>Fulltable[[#This Row],[Distance]]^5</f>
        <v>217377.31187015673</v>
      </c>
      <c r="F1170" s="13" t="e">
        <f>IF(ISNUMBER(VLOOKUP(Fulltable[[#This Row],[Distance]], PBmetric[[Distance (km)]:[PB (hh:mm:ss)]], 6, FALSE)), VLOOKUP(Fulltable[[#This Row],[Distance]], PBmetric[[Distance (km)]:[PB (hh:mm:ss)]], 6, FALSE), NA())</f>
        <v>#N/A</v>
      </c>
      <c r="G1170" s="13">
        <f ca="1">$Q$4+$P$4*Fulltable[[#This Row],[Distance]]+$O$4*Fulltable[[#This Row],[D^2]]+$N$4*Fulltable[[#This Row],[D^3]]</f>
        <v>3.6353540252747271E-2</v>
      </c>
      <c r="H1170" s="13">
        <f ca="1">Fulltable[[#This Row],[Forecast]]*(1+AVERAGE(cform[faster (-ve) /
slower (+ve)]))</f>
        <v>3.7637613495583713E-2</v>
      </c>
      <c r="I1170" s="13" t="e">
        <f>IF(ISNUMBER(VLOOKUP(Fulltable[[#This Row],[Distance]], Predict[[#All],[Distance (km)]:[Time on current form]], 2, FALSE)), VLOOKUP(Fulltable[[#This Row],[Distance]], Predict[[#All],[Distance (km)]:[Time on current form]], 2, FALSE), NA())</f>
        <v>#N/A</v>
      </c>
      <c r="J1170" s="13" t="e">
        <f>IF(ISNUMBER(VLOOKUP(Fulltable[[#This Row],[Distance]], Predict[[#All],[Distance (km)]:[Time on current form]], 3, FALSE)), VLOOKUP(Fulltable[[#This Row],[Distance]], Predict[[#All],[Distance (km)]:[Time on current form]], 3, FALSE), NA())</f>
        <v>#N/A</v>
      </c>
    </row>
    <row r="1171" spans="1:10" x14ac:dyDescent="0.25">
      <c r="A1171" s="1">
        <v>11.69</v>
      </c>
      <c r="B1171" s="2">
        <f>Fulltable[[#This Row],[Distance]]^2</f>
        <v>136.65609999999998</v>
      </c>
      <c r="C1171">
        <f>Fulltable[[#This Row],[Distance]]^3</f>
        <v>1597.5098089999997</v>
      </c>
      <c r="D1171">
        <f>Fulltable[[#This Row],[Distance]]^4</f>
        <v>18674.889667209995</v>
      </c>
      <c r="E1171">
        <f>Fulltable[[#This Row],[Distance]]^5</f>
        <v>218309.46020968482</v>
      </c>
      <c r="F1171" s="13" t="e">
        <f>IF(ISNUMBER(VLOOKUP(Fulltable[[#This Row],[Distance]], PBmetric[[Distance (km)]:[PB (hh:mm:ss)]], 6, FALSE)), VLOOKUP(Fulltable[[#This Row],[Distance]], PBmetric[[Distance (km)]:[PB (hh:mm:ss)]], 6, FALSE), NA())</f>
        <v>#N/A</v>
      </c>
      <c r="G1171" s="13">
        <f ca="1">$Q$4+$P$4*Fulltable[[#This Row],[Distance]]+$O$4*Fulltable[[#This Row],[D^2]]+$N$4*Fulltable[[#This Row],[D^3]]</f>
        <v>3.6386795542729243E-2</v>
      </c>
      <c r="H1171" s="13">
        <f ca="1">Fulltable[[#This Row],[Forecast]]*(1+AVERAGE(cform[faster (-ve) /
slower (+ve)]))</f>
        <v>3.7672043422966935E-2</v>
      </c>
      <c r="I1171" s="13" t="e">
        <f>IF(ISNUMBER(VLOOKUP(Fulltable[[#This Row],[Distance]], Predict[[#All],[Distance (km)]:[Time on current form]], 2, FALSE)), VLOOKUP(Fulltable[[#This Row],[Distance]], Predict[[#All],[Distance (km)]:[Time on current form]], 2, FALSE), NA())</f>
        <v>#N/A</v>
      </c>
      <c r="J1171" s="13" t="e">
        <f>IF(ISNUMBER(VLOOKUP(Fulltable[[#This Row],[Distance]], Predict[[#All],[Distance (km)]:[Time on current form]], 3, FALSE)), VLOOKUP(Fulltable[[#This Row],[Distance]], Predict[[#All],[Distance (km)]:[Time on current form]], 3, FALSE), NA())</f>
        <v>#N/A</v>
      </c>
    </row>
    <row r="1172" spans="1:10" x14ac:dyDescent="0.25">
      <c r="A1172" s="1">
        <v>11.7</v>
      </c>
      <c r="B1172" s="2">
        <f>Fulltable[[#This Row],[Distance]]^2</f>
        <v>136.88999999999999</v>
      </c>
      <c r="C1172">
        <f>Fulltable[[#This Row],[Distance]]^3</f>
        <v>1601.6129999999998</v>
      </c>
      <c r="D1172">
        <f>Fulltable[[#This Row],[Distance]]^4</f>
        <v>18738.872099999997</v>
      </c>
      <c r="E1172">
        <f>Fulltable[[#This Row],[Distance]]^5</f>
        <v>219244.80356999996</v>
      </c>
      <c r="F1172" s="13" t="e">
        <f>IF(ISNUMBER(VLOOKUP(Fulltable[[#This Row],[Distance]], PBmetric[[Distance (km)]:[PB (hh:mm:ss)]], 6, FALSE)), VLOOKUP(Fulltable[[#This Row],[Distance]], PBmetric[[Distance (km)]:[PB (hh:mm:ss)]], 6, FALSE), NA())</f>
        <v>#N/A</v>
      </c>
      <c r="G1172" s="13">
        <f ca="1">$Q$4+$P$4*Fulltable[[#This Row],[Distance]]+$O$4*Fulltable[[#This Row],[D^2]]+$N$4*Fulltable[[#This Row],[D^3]]</f>
        <v>3.6420054464213744E-2</v>
      </c>
      <c r="H1172" s="13">
        <f ca="1">Fulltable[[#This Row],[Forecast]]*(1+AVERAGE(cform[faster (-ve) /
slower (+ve)]))</f>
        <v>3.7706477110123968E-2</v>
      </c>
      <c r="I1172" s="13" t="e">
        <f>IF(ISNUMBER(VLOOKUP(Fulltable[[#This Row],[Distance]], Predict[[#All],[Distance (km)]:[Time on current form]], 2, FALSE)), VLOOKUP(Fulltable[[#This Row],[Distance]], Predict[[#All],[Distance (km)]:[Time on current form]], 2, FALSE), NA())</f>
        <v>#N/A</v>
      </c>
      <c r="J1172" s="13" t="e">
        <f>IF(ISNUMBER(VLOOKUP(Fulltable[[#This Row],[Distance]], Predict[[#All],[Distance (km)]:[Time on current form]], 3, FALSE)), VLOOKUP(Fulltable[[#This Row],[Distance]], Predict[[#All],[Distance (km)]:[Time on current form]], 3, FALSE), NA())</f>
        <v>#N/A</v>
      </c>
    </row>
    <row r="1173" spans="1:10" x14ac:dyDescent="0.25">
      <c r="A1173" s="1">
        <v>11.71</v>
      </c>
      <c r="B1173" s="2">
        <f>Fulltable[[#This Row],[Distance]]^2</f>
        <v>137.12410000000003</v>
      </c>
      <c r="C1173">
        <f>Fulltable[[#This Row],[Distance]]^3</f>
        <v>1605.7232110000004</v>
      </c>
      <c r="D1173">
        <f>Fulltable[[#This Row],[Distance]]^4</f>
        <v>18803.018800810009</v>
      </c>
      <c r="E1173">
        <f>Fulltable[[#This Row],[Distance]]^5</f>
        <v>220183.35015748523</v>
      </c>
      <c r="F1173" s="13" t="e">
        <f>IF(ISNUMBER(VLOOKUP(Fulltable[[#This Row],[Distance]], PBmetric[[Distance (km)]:[PB (hh:mm:ss)]], 6, FALSE)), VLOOKUP(Fulltable[[#This Row],[Distance]], PBmetric[[Distance (km)]:[PB (hh:mm:ss)]], 6, FALSE), NA())</f>
        <v>#N/A</v>
      </c>
      <c r="G1173" s="13">
        <f ca="1">$Q$4+$P$4*Fulltable[[#This Row],[Distance]]+$O$4*Fulltable[[#This Row],[D^2]]+$N$4*Fulltable[[#This Row],[D^3]]</f>
        <v>3.64533170171654E-2</v>
      </c>
      <c r="H1173" s="13">
        <f ca="1">Fulltable[[#This Row],[Forecast]]*(1+AVERAGE(cform[faster (-ve) /
slower (+ve)]))</f>
        <v>3.7740914557018182E-2</v>
      </c>
      <c r="I1173" s="13" t="e">
        <f>IF(ISNUMBER(VLOOKUP(Fulltable[[#This Row],[Distance]], Predict[[#All],[Distance (km)]:[Time on current form]], 2, FALSE)), VLOOKUP(Fulltable[[#This Row],[Distance]], Predict[[#All],[Distance (km)]:[Time on current form]], 2, FALSE), NA())</f>
        <v>#N/A</v>
      </c>
      <c r="J1173" s="13" t="e">
        <f>IF(ISNUMBER(VLOOKUP(Fulltable[[#This Row],[Distance]], Predict[[#All],[Distance (km)]:[Time on current form]], 3, FALSE)), VLOOKUP(Fulltable[[#This Row],[Distance]], Predict[[#All],[Distance (km)]:[Time on current form]], 3, FALSE), NA())</f>
        <v>#N/A</v>
      </c>
    </row>
    <row r="1174" spans="1:10" x14ac:dyDescent="0.25">
      <c r="A1174" s="1">
        <v>11.72</v>
      </c>
      <c r="B1174" s="2">
        <f>Fulltable[[#This Row],[Distance]]^2</f>
        <v>137.35840000000002</v>
      </c>
      <c r="C1174">
        <f>Fulltable[[#This Row],[Distance]]^3</f>
        <v>1609.8404480000004</v>
      </c>
      <c r="D1174">
        <f>Fulltable[[#This Row],[Distance]]^4</f>
        <v>18867.330050560005</v>
      </c>
      <c r="E1174">
        <f>Fulltable[[#This Row],[Distance]]^5</f>
        <v>221125.10819256329</v>
      </c>
      <c r="F1174" s="13" t="e">
        <f>IF(ISNUMBER(VLOOKUP(Fulltable[[#This Row],[Distance]], PBmetric[[Distance (km)]:[PB (hh:mm:ss)]], 6, FALSE)), VLOOKUP(Fulltable[[#This Row],[Distance]], PBmetric[[Distance (km)]:[PB (hh:mm:ss)]], 6, FALSE), NA())</f>
        <v>#N/A</v>
      </c>
      <c r="G1174" s="13">
        <f ca="1">$Q$4+$P$4*Fulltable[[#This Row],[Distance]]+$O$4*Fulltable[[#This Row],[D^2]]+$N$4*Fulltable[[#This Row],[D^3]]</f>
        <v>3.6486583201548795E-2</v>
      </c>
      <c r="H1174" s="13">
        <f ca="1">Fulltable[[#This Row],[Forecast]]*(1+AVERAGE(cform[faster (-ve) /
slower (+ve)]))</f>
        <v>3.7775355763612919E-2</v>
      </c>
      <c r="I1174" s="13" t="e">
        <f>IF(ISNUMBER(VLOOKUP(Fulltable[[#This Row],[Distance]], Predict[[#All],[Distance (km)]:[Time on current form]], 2, FALSE)), VLOOKUP(Fulltable[[#This Row],[Distance]], Predict[[#All],[Distance (km)]:[Time on current form]], 2, FALSE), NA())</f>
        <v>#N/A</v>
      </c>
      <c r="J1174" s="13" t="e">
        <f>IF(ISNUMBER(VLOOKUP(Fulltable[[#This Row],[Distance]], Predict[[#All],[Distance (km)]:[Time on current form]], 3, FALSE)), VLOOKUP(Fulltable[[#This Row],[Distance]], Predict[[#All],[Distance (km)]:[Time on current form]], 3, FALSE), NA())</f>
        <v>#N/A</v>
      </c>
    </row>
    <row r="1175" spans="1:10" x14ac:dyDescent="0.25">
      <c r="A1175" s="1">
        <v>11.73</v>
      </c>
      <c r="B1175" s="2">
        <f>Fulltable[[#This Row],[Distance]]^2</f>
        <v>137.59290000000001</v>
      </c>
      <c r="C1175">
        <f>Fulltable[[#This Row],[Distance]]^3</f>
        <v>1613.9647170000003</v>
      </c>
      <c r="D1175">
        <f>Fulltable[[#This Row],[Distance]]^4</f>
        <v>18931.806130410005</v>
      </c>
      <c r="E1175">
        <f>Fulltable[[#This Row],[Distance]]^5</f>
        <v>222070.08590970936</v>
      </c>
      <c r="F1175" s="13" t="e">
        <f>IF(ISNUMBER(VLOOKUP(Fulltable[[#This Row],[Distance]], PBmetric[[Distance (km)]:[PB (hh:mm:ss)]], 6, FALSE)), VLOOKUP(Fulltable[[#This Row],[Distance]], PBmetric[[Distance (km)]:[PB (hh:mm:ss)]], 6, FALSE), NA())</f>
        <v>#N/A</v>
      </c>
      <c r="G1175" s="13">
        <f ca="1">$Q$4+$P$4*Fulltable[[#This Row],[Distance]]+$O$4*Fulltable[[#This Row],[D^2]]+$N$4*Fulltable[[#This Row],[D^3]]</f>
        <v>3.6519853017328512E-2</v>
      </c>
      <c r="H1175" s="13">
        <f ca="1">Fulltable[[#This Row],[Forecast]]*(1+AVERAGE(cform[faster (-ve) /
slower (+ve)]))</f>
        <v>3.7809800729871515E-2</v>
      </c>
      <c r="I1175" s="13" t="e">
        <f>IF(ISNUMBER(VLOOKUP(Fulltable[[#This Row],[Distance]], Predict[[#All],[Distance (km)]:[Time on current form]], 2, FALSE)), VLOOKUP(Fulltable[[#This Row],[Distance]], Predict[[#All],[Distance (km)]:[Time on current form]], 2, FALSE), NA())</f>
        <v>#N/A</v>
      </c>
      <c r="J1175" s="13" t="e">
        <f>IF(ISNUMBER(VLOOKUP(Fulltable[[#This Row],[Distance]], Predict[[#All],[Distance (km)]:[Time on current form]], 3, FALSE)), VLOOKUP(Fulltable[[#This Row],[Distance]], Predict[[#All],[Distance (km)]:[Time on current form]], 3, FALSE), NA())</f>
        <v>#N/A</v>
      </c>
    </row>
    <row r="1176" spans="1:10" x14ac:dyDescent="0.25">
      <c r="A1176" s="1">
        <v>11.74</v>
      </c>
      <c r="B1176" s="2">
        <f>Fulltable[[#This Row],[Distance]]^2</f>
        <v>137.82760000000002</v>
      </c>
      <c r="C1176">
        <f>Fulltable[[#This Row],[Distance]]^3</f>
        <v>1618.0960240000002</v>
      </c>
      <c r="D1176">
        <f>Fulltable[[#This Row],[Distance]]^4</f>
        <v>18996.447321760006</v>
      </c>
      <c r="E1176">
        <f>Fulltable[[#This Row],[Distance]]^5</f>
        <v>223018.29155746248</v>
      </c>
      <c r="F1176" s="13" t="e">
        <f>IF(ISNUMBER(VLOOKUP(Fulltable[[#This Row],[Distance]], PBmetric[[Distance (km)]:[PB (hh:mm:ss)]], 6, FALSE)), VLOOKUP(Fulltable[[#This Row],[Distance]], PBmetric[[Distance (km)]:[PB (hh:mm:ss)]], 6, FALSE), NA())</f>
        <v>#N/A</v>
      </c>
      <c r="G1176" s="13">
        <f ca="1">$Q$4+$P$4*Fulltable[[#This Row],[Distance]]+$O$4*Fulltable[[#This Row],[D^2]]+$N$4*Fulltable[[#This Row],[D^3]]</f>
        <v>3.655312646446917E-2</v>
      </c>
      <c r="H1176" s="13">
        <f ca="1">Fulltable[[#This Row],[Forecast]]*(1+AVERAGE(cform[faster (-ve) /
slower (+ve)]))</f>
        <v>3.7844249455757331E-2</v>
      </c>
      <c r="I1176" s="13" t="e">
        <f>IF(ISNUMBER(VLOOKUP(Fulltable[[#This Row],[Distance]], Predict[[#All],[Distance (km)]:[Time on current form]], 2, FALSE)), VLOOKUP(Fulltable[[#This Row],[Distance]], Predict[[#All],[Distance (km)]:[Time on current form]], 2, FALSE), NA())</f>
        <v>#N/A</v>
      </c>
      <c r="J1176" s="13" t="e">
        <f>IF(ISNUMBER(VLOOKUP(Fulltable[[#This Row],[Distance]], Predict[[#All],[Distance (km)]:[Time on current form]], 3, FALSE)), VLOOKUP(Fulltable[[#This Row],[Distance]], Predict[[#All],[Distance (km)]:[Time on current form]], 3, FALSE), NA())</f>
        <v>#N/A</v>
      </c>
    </row>
    <row r="1177" spans="1:10" x14ac:dyDescent="0.25">
      <c r="A1177" s="1">
        <v>11.75</v>
      </c>
      <c r="B1177" s="2">
        <f>Fulltable[[#This Row],[Distance]]^2</f>
        <v>138.0625</v>
      </c>
      <c r="C1177">
        <f>Fulltable[[#This Row],[Distance]]^3</f>
        <v>1622.234375</v>
      </c>
      <c r="D1177">
        <f>Fulltable[[#This Row],[Distance]]^4</f>
        <v>19061.25390625</v>
      </c>
      <c r="E1177">
        <f>Fulltable[[#This Row],[Distance]]^5</f>
        <v>223969.7333984375</v>
      </c>
      <c r="F1177" s="13" t="e">
        <f>IF(ISNUMBER(VLOOKUP(Fulltable[[#This Row],[Distance]], PBmetric[[Distance (km)]:[PB (hh:mm:ss)]], 6, FALSE)), VLOOKUP(Fulltable[[#This Row],[Distance]], PBmetric[[Distance (km)]:[PB (hh:mm:ss)]], 6, FALSE), NA())</f>
        <v>#N/A</v>
      </c>
      <c r="G1177" s="13">
        <f ca="1">$Q$4+$P$4*Fulltable[[#This Row],[Distance]]+$O$4*Fulltable[[#This Row],[D^2]]+$N$4*Fulltable[[#This Row],[D^3]]</f>
        <v>3.6586403542935346E-2</v>
      </c>
      <c r="H1177" s="13">
        <f ca="1">Fulltable[[#This Row],[Forecast]]*(1+AVERAGE(cform[faster (-ve) /
slower (+ve)]))</f>
        <v>3.7878701941233696E-2</v>
      </c>
      <c r="I1177" s="13" t="e">
        <f>IF(ISNUMBER(VLOOKUP(Fulltable[[#This Row],[Distance]], Predict[[#All],[Distance (km)]:[Time on current form]], 2, FALSE)), VLOOKUP(Fulltable[[#This Row],[Distance]], Predict[[#All],[Distance (km)]:[Time on current form]], 2, FALSE), NA())</f>
        <v>#N/A</v>
      </c>
      <c r="J1177" s="13" t="e">
        <f>IF(ISNUMBER(VLOOKUP(Fulltable[[#This Row],[Distance]], Predict[[#All],[Distance (km)]:[Time on current form]], 3, FALSE)), VLOOKUP(Fulltable[[#This Row],[Distance]], Predict[[#All],[Distance (km)]:[Time on current form]], 3, FALSE), NA())</f>
        <v>#N/A</v>
      </c>
    </row>
    <row r="1178" spans="1:10" x14ac:dyDescent="0.25">
      <c r="A1178" s="1">
        <v>11.76</v>
      </c>
      <c r="B1178" s="2">
        <f>Fulltable[[#This Row],[Distance]]^2</f>
        <v>138.29759999999999</v>
      </c>
      <c r="C1178">
        <f>Fulltable[[#This Row],[Distance]]^3</f>
        <v>1626.3797759999998</v>
      </c>
      <c r="D1178">
        <f>Fulltable[[#This Row],[Distance]]^4</f>
        <v>19126.226165759996</v>
      </c>
      <c r="E1178">
        <f>Fulltable[[#This Row],[Distance]]^5</f>
        <v>224924.41970933756</v>
      </c>
      <c r="F1178" s="13" t="e">
        <f>IF(ISNUMBER(VLOOKUP(Fulltable[[#This Row],[Distance]], PBmetric[[Distance (km)]:[PB (hh:mm:ss)]], 6, FALSE)), VLOOKUP(Fulltable[[#This Row],[Distance]], PBmetric[[Distance (km)]:[PB (hh:mm:ss)]], 6, FALSE), NA())</f>
        <v>#N/A</v>
      </c>
      <c r="G1178" s="13">
        <f ca="1">$Q$4+$P$4*Fulltable[[#This Row],[Distance]]+$O$4*Fulltable[[#This Row],[D^2]]+$N$4*Fulltable[[#This Row],[D^3]]</f>
        <v>3.6619684252691652E-2</v>
      </c>
      <c r="H1178" s="13">
        <f ca="1">Fulltable[[#This Row],[Forecast]]*(1+AVERAGE(cform[faster (-ve) /
slower (+ve)]))</f>
        <v>3.7913158186263965E-2</v>
      </c>
      <c r="I1178" s="13" t="e">
        <f>IF(ISNUMBER(VLOOKUP(Fulltable[[#This Row],[Distance]], Predict[[#All],[Distance (km)]:[Time on current form]], 2, FALSE)), VLOOKUP(Fulltable[[#This Row],[Distance]], Predict[[#All],[Distance (km)]:[Time on current form]], 2, FALSE), NA())</f>
        <v>#N/A</v>
      </c>
      <c r="J1178" s="13" t="e">
        <f>IF(ISNUMBER(VLOOKUP(Fulltable[[#This Row],[Distance]], Predict[[#All],[Distance (km)]:[Time on current form]], 3, FALSE)), VLOOKUP(Fulltable[[#This Row],[Distance]], Predict[[#All],[Distance (km)]:[Time on current form]], 3, FALSE), NA())</f>
        <v>#N/A</v>
      </c>
    </row>
    <row r="1179" spans="1:10" x14ac:dyDescent="0.25">
      <c r="A1179" s="1">
        <v>11.77</v>
      </c>
      <c r="B1179" s="2">
        <f>Fulltable[[#This Row],[Distance]]^2</f>
        <v>138.53289999999998</v>
      </c>
      <c r="C1179">
        <f>Fulltable[[#This Row],[Distance]]^3</f>
        <v>1630.5322329999997</v>
      </c>
      <c r="D1179">
        <f>Fulltable[[#This Row],[Distance]]^4</f>
        <v>19191.364382409996</v>
      </c>
      <c r="E1179">
        <f>Fulltable[[#This Row],[Distance]]^5</f>
        <v>225882.35878096565</v>
      </c>
      <c r="F1179" s="13" t="e">
        <f>IF(ISNUMBER(VLOOKUP(Fulltable[[#This Row],[Distance]], PBmetric[[Distance (km)]:[PB (hh:mm:ss)]], 6, FALSE)), VLOOKUP(Fulltable[[#This Row],[Distance]], PBmetric[[Distance (km)]:[PB (hh:mm:ss)]], 6, FALSE), NA())</f>
        <v>#N/A</v>
      </c>
      <c r="G1179" s="13">
        <f ca="1">$Q$4+$P$4*Fulltable[[#This Row],[Distance]]+$O$4*Fulltable[[#This Row],[D^2]]+$N$4*Fulltable[[#This Row],[D^3]]</f>
        <v>3.6652968593702685E-2</v>
      </c>
      <c r="H1179" s="13">
        <f ca="1">Fulltable[[#This Row],[Forecast]]*(1+AVERAGE(cform[faster (-ve) /
slower (+ve)]))</f>
        <v>3.7947618190811494E-2</v>
      </c>
      <c r="I1179" s="13" t="e">
        <f>IF(ISNUMBER(VLOOKUP(Fulltable[[#This Row],[Distance]], Predict[[#All],[Distance (km)]:[Time on current form]], 2, FALSE)), VLOOKUP(Fulltable[[#This Row],[Distance]], Predict[[#All],[Distance (km)]:[Time on current form]], 2, FALSE), NA())</f>
        <v>#N/A</v>
      </c>
      <c r="J1179" s="13" t="e">
        <f>IF(ISNUMBER(VLOOKUP(Fulltable[[#This Row],[Distance]], Predict[[#All],[Distance (km)]:[Time on current form]], 3, FALSE)), VLOOKUP(Fulltable[[#This Row],[Distance]], Predict[[#All],[Distance (km)]:[Time on current form]], 3, FALSE), NA())</f>
        <v>#N/A</v>
      </c>
    </row>
    <row r="1180" spans="1:10" x14ac:dyDescent="0.25">
      <c r="A1180" s="1">
        <v>11.78</v>
      </c>
      <c r="B1180" s="2">
        <f>Fulltable[[#This Row],[Distance]]^2</f>
        <v>138.76839999999999</v>
      </c>
      <c r="C1180">
        <f>Fulltable[[#This Row],[Distance]]^3</f>
        <v>1634.6917519999997</v>
      </c>
      <c r="D1180">
        <f>Fulltable[[#This Row],[Distance]]^4</f>
        <v>19256.668838559995</v>
      </c>
      <c r="E1180">
        <f>Fulltable[[#This Row],[Distance]]^5</f>
        <v>226843.55891823673</v>
      </c>
      <c r="F1180" s="13" t="e">
        <f>IF(ISNUMBER(VLOOKUP(Fulltable[[#This Row],[Distance]], PBmetric[[Distance (km)]:[PB (hh:mm:ss)]], 6, FALSE)), VLOOKUP(Fulltable[[#This Row],[Distance]], PBmetric[[Distance (km)]:[PB (hh:mm:ss)]], 6, FALSE), NA())</f>
        <v>#N/A</v>
      </c>
      <c r="G1180" s="13">
        <f ca="1">$Q$4+$P$4*Fulltable[[#This Row],[Distance]]+$O$4*Fulltable[[#This Row],[D^2]]+$N$4*Fulltable[[#This Row],[D^3]]</f>
        <v>3.6686256565933023E-2</v>
      </c>
      <c r="H1180" s="13">
        <f ca="1">Fulltable[[#This Row],[Forecast]]*(1+AVERAGE(cform[faster (-ve) /
slower (+ve)]))</f>
        <v>3.7982081954839611E-2</v>
      </c>
      <c r="I1180" s="13" t="e">
        <f>IF(ISNUMBER(VLOOKUP(Fulltable[[#This Row],[Distance]], Predict[[#All],[Distance (km)]:[Time on current form]], 2, FALSE)), VLOOKUP(Fulltable[[#This Row],[Distance]], Predict[[#All],[Distance (km)]:[Time on current form]], 2, FALSE), NA())</f>
        <v>#N/A</v>
      </c>
      <c r="J1180" s="13" t="e">
        <f>IF(ISNUMBER(VLOOKUP(Fulltable[[#This Row],[Distance]], Predict[[#All],[Distance (km)]:[Time on current form]], 3, FALSE)), VLOOKUP(Fulltable[[#This Row],[Distance]], Predict[[#All],[Distance (km)]:[Time on current form]], 3, FALSE), NA())</f>
        <v>#N/A</v>
      </c>
    </row>
    <row r="1181" spans="1:10" x14ac:dyDescent="0.25">
      <c r="A1181" s="1">
        <v>11.79</v>
      </c>
      <c r="B1181" s="2">
        <f>Fulltable[[#This Row],[Distance]]^2</f>
        <v>139.00409999999999</v>
      </c>
      <c r="C1181">
        <f>Fulltable[[#This Row],[Distance]]^3</f>
        <v>1638.8583389999999</v>
      </c>
      <c r="D1181">
        <f>Fulltable[[#This Row],[Distance]]^4</f>
        <v>19322.139816809999</v>
      </c>
      <c r="E1181">
        <f>Fulltable[[#This Row],[Distance]]^5</f>
        <v>227808.02844018987</v>
      </c>
      <c r="F1181" s="13" t="e">
        <f>IF(ISNUMBER(VLOOKUP(Fulltable[[#This Row],[Distance]], PBmetric[[Distance (km)]:[PB (hh:mm:ss)]], 6, FALSE)), VLOOKUP(Fulltable[[#This Row],[Distance]], PBmetric[[Distance (km)]:[PB (hh:mm:ss)]], 6, FALSE), NA())</f>
        <v>#N/A</v>
      </c>
      <c r="G1181" s="13">
        <f ca="1">$Q$4+$P$4*Fulltable[[#This Row],[Distance]]+$O$4*Fulltable[[#This Row],[D^2]]+$N$4*Fulltable[[#This Row],[D^3]]</f>
        <v>3.6719548169347298E-2</v>
      </c>
      <c r="H1181" s="13">
        <f ca="1">Fulltable[[#This Row],[Forecast]]*(1+AVERAGE(cform[faster (-ve) /
slower (+ve)]))</f>
        <v>3.8016549478311686E-2</v>
      </c>
      <c r="I1181" s="13" t="e">
        <f>IF(ISNUMBER(VLOOKUP(Fulltable[[#This Row],[Distance]], Predict[[#All],[Distance (km)]:[Time on current form]], 2, FALSE)), VLOOKUP(Fulltable[[#This Row],[Distance]], Predict[[#All],[Distance (km)]:[Time on current form]], 2, FALSE), NA())</f>
        <v>#N/A</v>
      </c>
      <c r="J1181" s="13" t="e">
        <f>IF(ISNUMBER(VLOOKUP(Fulltable[[#This Row],[Distance]], Predict[[#All],[Distance (km)]:[Time on current form]], 3, FALSE)), VLOOKUP(Fulltable[[#This Row],[Distance]], Predict[[#All],[Distance (km)]:[Time on current form]], 3, FALSE), NA())</f>
        <v>#N/A</v>
      </c>
    </row>
    <row r="1182" spans="1:10" x14ac:dyDescent="0.25">
      <c r="A1182" s="1">
        <v>11.8</v>
      </c>
      <c r="B1182" s="2">
        <f>Fulltable[[#This Row],[Distance]]^2</f>
        <v>139.24</v>
      </c>
      <c r="C1182">
        <f>Fulltable[[#This Row],[Distance]]^3</f>
        <v>1643.0320000000002</v>
      </c>
      <c r="D1182">
        <f>Fulltable[[#This Row],[Distance]]^4</f>
        <v>19387.777600000001</v>
      </c>
      <c r="E1182">
        <f>Fulltable[[#This Row],[Distance]]^5</f>
        <v>228775.77568000002</v>
      </c>
      <c r="F1182" s="13" t="e">
        <f>IF(ISNUMBER(VLOOKUP(Fulltable[[#This Row],[Distance]], PBmetric[[Distance (km)]:[PB (hh:mm:ss)]], 6, FALSE)), VLOOKUP(Fulltable[[#This Row],[Distance]], PBmetric[[Distance (km)]:[PB (hh:mm:ss)]], 6, FALSE), NA())</f>
        <v>#N/A</v>
      </c>
      <c r="G1182" s="13">
        <f ca="1">$Q$4+$P$4*Fulltable[[#This Row],[Distance]]+$O$4*Fulltable[[#This Row],[D^2]]+$N$4*Fulltable[[#This Row],[D^3]]</f>
        <v>3.6752843403910065E-2</v>
      </c>
      <c r="H1182" s="13">
        <f ca="1">Fulltable[[#This Row],[Forecast]]*(1+AVERAGE(cform[faster (-ve) /
slower (+ve)]))</f>
        <v>3.8051020761191039E-2</v>
      </c>
      <c r="I1182" s="13" t="e">
        <f>IF(ISNUMBER(VLOOKUP(Fulltable[[#This Row],[Distance]], Predict[[#All],[Distance (km)]:[Time on current form]], 2, FALSE)), VLOOKUP(Fulltable[[#This Row],[Distance]], Predict[[#All],[Distance (km)]:[Time on current form]], 2, FALSE), NA())</f>
        <v>#N/A</v>
      </c>
      <c r="J1182" s="13" t="e">
        <f>IF(ISNUMBER(VLOOKUP(Fulltable[[#This Row],[Distance]], Predict[[#All],[Distance (km)]:[Time on current form]], 3, FALSE)), VLOOKUP(Fulltable[[#This Row],[Distance]], Predict[[#All],[Distance (km)]:[Time on current form]], 3, FALSE), NA())</f>
        <v>#N/A</v>
      </c>
    </row>
    <row r="1183" spans="1:10" x14ac:dyDescent="0.25">
      <c r="A1183" s="1">
        <v>11.81</v>
      </c>
      <c r="B1183" s="2">
        <f>Fulltable[[#This Row],[Distance]]^2</f>
        <v>139.4761</v>
      </c>
      <c r="C1183">
        <f>Fulltable[[#This Row],[Distance]]^3</f>
        <v>1647.2127410000001</v>
      </c>
      <c r="D1183">
        <f>Fulltable[[#This Row],[Distance]]^4</f>
        <v>19453.58247121</v>
      </c>
      <c r="E1183">
        <f>Fulltable[[#This Row],[Distance]]^5</f>
        <v>229746.80898499012</v>
      </c>
      <c r="F1183" s="13" t="e">
        <f>IF(ISNUMBER(VLOOKUP(Fulltable[[#This Row],[Distance]], PBmetric[[Distance (km)]:[PB (hh:mm:ss)]], 6, FALSE)), VLOOKUP(Fulltable[[#This Row],[Distance]], PBmetric[[Distance (km)]:[PB (hh:mm:ss)]], 6, FALSE), NA())</f>
        <v>#N/A</v>
      </c>
      <c r="G1183" s="13">
        <f ca="1">$Q$4+$P$4*Fulltable[[#This Row],[Distance]]+$O$4*Fulltable[[#This Row],[D^2]]+$N$4*Fulltable[[#This Row],[D^3]]</f>
        <v>3.6786142269585952E-2</v>
      </c>
      <c r="H1183" s="13">
        <f ca="1">Fulltable[[#This Row],[Forecast]]*(1+AVERAGE(cform[faster (-ve) /
slower (+ve)]))</f>
        <v>3.8085495803441033E-2</v>
      </c>
      <c r="I1183" s="13" t="e">
        <f>IF(ISNUMBER(VLOOKUP(Fulltable[[#This Row],[Distance]], Predict[[#All],[Distance (km)]:[Time on current form]], 2, FALSE)), VLOOKUP(Fulltable[[#This Row],[Distance]], Predict[[#All],[Distance (km)]:[Time on current form]], 2, FALSE), NA())</f>
        <v>#N/A</v>
      </c>
      <c r="J1183" s="13" t="e">
        <f>IF(ISNUMBER(VLOOKUP(Fulltable[[#This Row],[Distance]], Predict[[#All],[Distance (km)]:[Time on current form]], 3, FALSE)), VLOOKUP(Fulltable[[#This Row],[Distance]], Predict[[#All],[Distance (km)]:[Time on current form]], 3, FALSE), NA())</f>
        <v>#N/A</v>
      </c>
    </row>
    <row r="1184" spans="1:10" x14ac:dyDescent="0.25">
      <c r="A1184" s="1">
        <v>11.82</v>
      </c>
      <c r="B1184" s="2">
        <f>Fulltable[[#This Row],[Distance]]^2</f>
        <v>139.7124</v>
      </c>
      <c r="C1184">
        <f>Fulltable[[#This Row],[Distance]]^3</f>
        <v>1651.400568</v>
      </c>
      <c r="D1184">
        <f>Fulltable[[#This Row],[Distance]]^4</f>
        <v>19519.554713760001</v>
      </c>
      <c r="E1184">
        <f>Fulltable[[#This Row],[Distance]]^5</f>
        <v>230721.1367166432</v>
      </c>
      <c r="F1184" s="13" t="e">
        <f>IF(ISNUMBER(VLOOKUP(Fulltable[[#This Row],[Distance]], PBmetric[[Distance (km)]:[PB (hh:mm:ss)]], 6, FALSE)), VLOOKUP(Fulltable[[#This Row],[Distance]], PBmetric[[Distance (km)]:[PB (hh:mm:ss)]], 6, FALSE), NA())</f>
        <v>#N/A</v>
      </c>
      <c r="G1184" s="13">
        <f ca="1">$Q$4+$P$4*Fulltable[[#This Row],[Distance]]+$O$4*Fulltable[[#This Row],[D^2]]+$N$4*Fulltable[[#This Row],[D^3]]</f>
        <v>3.6819444766339533E-2</v>
      </c>
      <c r="H1184" s="13">
        <f ca="1">Fulltable[[#This Row],[Forecast]]*(1+AVERAGE(cform[faster (-ve) /
slower (+ve)]))</f>
        <v>3.8119974605024996E-2</v>
      </c>
      <c r="I1184" s="13" t="e">
        <f>IF(ISNUMBER(VLOOKUP(Fulltable[[#This Row],[Distance]], Predict[[#All],[Distance (km)]:[Time on current form]], 2, FALSE)), VLOOKUP(Fulltable[[#This Row],[Distance]], Predict[[#All],[Distance (km)]:[Time on current form]], 2, FALSE), NA())</f>
        <v>#N/A</v>
      </c>
      <c r="J1184" s="13" t="e">
        <f>IF(ISNUMBER(VLOOKUP(Fulltable[[#This Row],[Distance]], Predict[[#All],[Distance (km)]:[Time on current form]], 3, FALSE)), VLOOKUP(Fulltable[[#This Row],[Distance]], Predict[[#All],[Distance (km)]:[Time on current form]], 3, FALSE), NA())</f>
        <v>#N/A</v>
      </c>
    </row>
    <row r="1185" spans="1:10" x14ac:dyDescent="0.25">
      <c r="A1185" s="1">
        <v>11.83</v>
      </c>
      <c r="B1185" s="2">
        <f>Fulltable[[#This Row],[Distance]]^2</f>
        <v>139.94890000000001</v>
      </c>
      <c r="C1185">
        <f>Fulltable[[#This Row],[Distance]]^3</f>
        <v>1655.595487</v>
      </c>
      <c r="D1185">
        <f>Fulltable[[#This Row],[Distance]]^4</f>
        <v>19585.694611210001</v>
      </c>
      <c r="E1185">
        <f>Fulltable[[#This Row],[Distance]]^5</f>
        <v>231698.76725061433</v>
      </c>
      <c r="F1185" s="13" t="e">
        <f>IF(ISNUMBER(VLOOKUP(Fulltable[[#This Row],[Distance]], PBmetric[[Distance (km)]:[PB (hh:mm:ss)]], 6, FALSE)), VLOOKUP(Fulltable[[#This Row],[Distance]], PBmetric[[Distance (km)]:[PB (hh:mm:ss)]], 6, FALSE), NA())</f>
        <v>#N/A</v>
      </c>
      <c r="G1185" s="13">
        <f ca="1">$Q$4+$P$4*Fulltable[[#This Row],[Distance]]+$O$4*Fulltable[[#This Row],[D^2]]+$N$4*Fulltable[[#This Row],[D^3]]</f>
        <v>3.6852750894135422E-2</v>
      </c>
      <c r="H1185" s="13">
        <f ca="1">Fulltable[[#This Row],[Forecast]]*(1+AVERAGE(cform[faster (-ve) /
slower (+ve)]))</f>
        <v>3.8154457165906298E-2</v>
      </c>
      <c r="I1185" s="13" t="e">
        <f>IF(ISNUMBER(VLOOKUP(Fulltable[[#This Row],[Distance]], Predict[[#All],[Distance (km)]:[Time on current form]], 2, FALSE)), VLOOKUP(Fulltable[[#This Row],[Distance]], Predict[[#All],[Distance (km)]:[Time on current form]], 2, FALSE), NA())</f>
        <v>#N/A</v>
      </c>
      <c r="J1185" s="13" t="e">
        <f>IF(ISNUMBER(VLOOKUP(Fulltable[[#This Row],[Distance]], Predict[[#All],[Distance (km)]:[Time on current form]], 3, FALSE)), VLOOKUP(Fulltable[[#This Row],[Distance]], Predict[[#All],[Distance (km)]:[Time on current form]], 3, FALSE), NA())</f>
        <v>#N/A</v>
      </c>
    </row>
    <row r="1186" spans="1:10" x14ac:dyDescent="0.25">
      <c r="A1186" s="1">
        <v>11.84</v>
      </c>
      <c r="B1186" s="2">
        <f>Fulltable[[#This Row],[Distance]]^2</f>
        <v>140.18559999999999</v>
      </c>
      <c r="C1186">
        <f>Fulltable[[#This Row],[Distance]]^3</f>
        <v>1659.7975039999999</v>
      </c>
      <c r="D1186">
        <f>Fulltable[[#This Row],[Distance]]^4</f>
        <v>19652.002447359999</v>
      </c>
      <c r="E1186">
        <f>Fulltable[[#This Row],[Distance]]^5</f>
        <v>232679.70897674237</v>
      </c>
      <c r="F1186" s="13" t="e">
        <f>IF(ISNUMBER(VLOOKUP(Fulltable[[#This Row],[Distance]], PBmetric[[Distance (km)]:[PB (hh:mm:ss)]], 6, FALSE)), VLOOKUP(Fulltable[[#This Row],[Distance]], PBmetric[[Distance (km)]:[PB (hh:mm:ss)]], 6, FALSE), NA())</f>
        <v>#N/A</v>
      </c>
      <c r="G1186" s="13">
        <f ca="1">$Q$4+$P$4*Fulltable[[#This Row],[Distance]]+$O$4*Fulltable[[#This Row],[D^2]]+$N$4*Fulltable[[#This Row],[D^3]]</f>
        <v>3.6886060652938216E-2</v>
      </c>
      <c r="H1186" s="13">
        <f ca="1">Fulltable[[#This Row],[Forecast]]*(1+AVERAGE(cform[faster (-ve) /
slower (+ve)]))</f>
        <v>3.8188943486048281E-2</v>
      </c>
      <c r="I1186" s="13" t="e">
        <f>IF(ISNUMBER(VLOOKUP(Fulltable[[#This Row],[Distance]], Predict[[#All],[Distance (km)]:[Time on current form]], 2, FALSE)), VLOOKUP(Fulltable[[#This Row],[Distance]], Predict[[#All],[Distance (km)]:[Time on current form]], 2, FALSE), NA())</f>
        <v>#N/A</v>
      </c>
      <c r="J1186" s="13" t="e">
        <f>IF(ISNUMBER(VLOOKUP(Fulltable[[#This Row],[Distance]], Predict[[#All],[Distance (km)]:[Time on current form]], 3, FALSE)), VLOOKUP(Fulltable[[#This Row],[Distance]], Predict[[#All],[Distance (km)]:[Time on current form]], 3, FALSE), NA())</f>
        <v>#N/A</v>
      </c>
    </row>
    <row r="1187" spans="1:10" x14ac:dyDescent="0.25">
      <c r="A1187" s="1">
        <v>11.85</v>
      </c>
      <c r="B1187" s="2">
        <f>Fulltable[[#This Row],[Distance]]^2</f>
        <v>140.42249999999999</v>
      </c>
      <c r="C1187">
        <f>Fulltable[[#This Row],[Distance]]^3</f>
        <v>1664.0066249999998</v>
      </c>
      <c r="D1187">
        <f>Fulltable[[#This Row],[Distance]]^4</f>
        <v>19718.478506249994</v>
      </c>
      <c r="E1187">
        <f>Fulltable[[#This Row],[Distance]]^5</f>
        <v>233663.97029906244</v>
      </c>
      <c r="F1187" s="13" t="e">
        <f>IF(ISNUMBER(VLOOKUP(Fulltable[[#This Row],[Distance]], PBmetric[[Distance (km)]:[PB (hh:mm:ss)]], 6, FALSE)), VLOOKUP(Fulltable[[#This Row],[Distance]], PBmetric[[Distance (km)]:[PB (hh:mm:ss)]], 6, FALSE), NA())</f>
        <v>#N/A</v>
      </c>
      <c r="G1187" s="13">
        <f ca="1">$Q$4+$P$4*Fulltable[[#This Row],[Distance]]+$O$4*Fulltable[[#This Row],[D^2]]+$N$4*Fulltable[[#This Row],[D^3]]</f>
        <v>3.6919374042712491E-2</v>
      </c>
      <c r="H1187" s="13">
        <f ca="1">Fulltable[[#This Row],[Forecast]]*(1+AVERAGE(cform[faster (-ve) /
slower (+ve)]))</f>
        <v>3.8223433565414272E-2</v>
      </c>
      <c r="I1187" s="13" t="e">
        <f>IF(ISNUMBER(VLOOKUP(Fulltable[[#This Row],[Distance]], Predict[[#All],[Distance (km)]:[Time on current form]], 2, FALSE)), VLOOKUP(Fulltable[[#This Row],[Distance]], Predict[[#All],[Distance (km)]:[Time on current form]], 2, FALSE), NA())</f>
        <v>#N/A</v>
      </c>
      <c r="J1187" s="13" t="e">
        <f>IF(ISNUMBER(VLOOKUP(Fulltable[[#This Row],[Distance]], Predict[[#All],[Distance (km)]:[Time on current form]], 3, FALSE)), VLOOKUP(Fulltable[[#This Row],[Distance]], Predict[[#All],[Distance (km)]:[Time on current form]], 3, FALSE), NA())</f>
        <v>#N/A</v>
      </c>
    </row>
    <row r="1188" spans="1:10" x14ac:dyDescent="0.25">
      <c r="A1188" s="1">
        <v>11.86</v>
      </c>
      <c r="B1188" s="2">
        <f>Fulltable[[#This Row],[Distance]]^2</f>
        <v>140.65959999999998</v>
      </c>
      <c r="C1188">
        <f>Fulltable[[#This Row],[Distance]]^3</f>
        <v>1668.2228559999996</v>
      </c>
      <c r="D1188">
        <f>Fulltable[[#This Row],[Distance]]^4</f>
        <v>19785.123072159997</v>
      </c>
      <c r="E1188">
        <f>Fulltable[[#This Row],[Distance]]^5</f>
        <v>234651.55963581754</v>
      </c>
      <c r="F1188" s="13" t="e">
        <f>IF(ISNUMBER(VLOOKUP(Fulltable[[#This Row],[Distance]], PBmetric[[Distance (km)]:[PB (hh:mm:ss)]], 6, FALSE)), VLOOKUP(Fulltable[[#This Row],[Distance]], PBmetric[[Distance (km)]:[PB (hh:mm:ss)]], 6, FALSE), NA())</f>
        <v>#N/A</v>
      </c>
      <c r="G1188" s="13">
        <f ca="1">$Q$4+$P$4*Fulltable[[#This Row],[Distance]]+$O$4*Fulltable[[#This Row],[D^2]]+$N$4*Fulltable[[#This Row],[D^3]]</f>
        <v>3.6952691063422867E-2</v>
      </c>
      <c r="H1188" s="13">
        <f ca="1">Fulltable[[#This Row],[Forecast]]*(1+AVERAGE(cform[faster (-ve) /
slower (+ve)]))</f>
        <v>3.8257927403967634E-2</v>
      </c>
      <c r="I1188" s="13" t="e">
        <f>IF(ISNUMBER(VLOOKUP(Fulltable[[#This Row],[Distance]], Predict[[#All],[Distance (km)]:[Time on current form]], 2, FALSE)), VLOOKUP(Fulltable[[#This Row],[Distance]], Predict[[#All],[Distance (km)]:[Time on current form]], 2, FALSE), NA())</f>
        <v>#N/A</v>
      </c>
      <c r="J1188" s="13" t="e">
        <f>IF(ISNUMBER(VLOOKUP(Fulltable[[#This Row],[Distance]], Predict[[#All],[Distance (km)]:[Time on current form]], 3, FALSE)), VLOOKUP(Fulltable[[#This Row],[Distance]], Predict[[#All],[Distance (km)]:[Time on current form]], 3, FALSE), NA())</f>
        <v>#N/A</v>
      </c>
    </row>
    <row r="1189" spans="1:10" x14ac:dyDescent="0.25">
      <c r="A1189" s="1">
        <v>11.87</v>
      </c>
      <c r="B1189" s="2">
        <f>Fulltable[[#This Row],[Distance]]^2</f>
        <v>140.89689999999999</v>
      </c>
      <c r="C1189">
        <f>Fulltable[[#This Row],[Distance]]^3</f>
        <v>1672.4462029999997</v>
      </c>
      <c r="D1189">
        <f>Fulltable[[#This Row],[Distance]]^4</f>
        <v>19851.936429609996</v>
      </c>
      <c r="E1189">
        <f>Fulltable[[#This Row],[Distance]]^5</f>
        <v>235642.48541947064</v>
      </c>
      <c r="F1189" s="13" t="e">
        <f>IF(ISNUMBER(VLOOKUP(Fulltable[[#This Row],[Distance]], PBmetric[[Distance (km)]:[PB (hh:mm:ss)]], 6, FALSE)), VLOOKUP(Fulltable[[#This Row],[Distance]], PBmetric[[Distance (km)]:[PB (hh:mm:ss)]], 6, FALSE), NA())</f>
        <v>#N/A</v>
      </c>
      <c r="G1189" s="13">
        <f ca="1">$Q$4+$P$4*Fulltable[[#This Row],[Distance]]+$O$4*Fulltable[[#This Row],[D^2]]+$N$4*Fulltable[[#This Row],[D^3]]</f>
        <v>3.6986011715033927E-2</v>
      </c>
      <c r="H1189" s="13">
        <f ca="1">Fulltable[[#This Row],[Forecast]]*(1+AVERAGE(cform[faster (-ve) /
slower (+ve)]))</f>
        <v>3.8292425001671702E-2</v>
      </c>
      <c r="I1189" s="13" t="e">
        <f>IF(ISNUMBER(VLOOKUP(Fulltable[[#This Row],[Distance]], Predict[[#All],[Distance (km)]:[Time on current form]], 2, FALSE)), VLOOKUP(Fulltable[[#This Row],[Distance]], Predict[[#All],[Distance (km)]:[Time on current form]], 2, FALSE), NA())</f>
        <v>#N/A</v>
      </c>
      <c r="J1189" s="13" t="e">
        <f>IF(ISNUMBER(VLOOKUP(Fulltable[[#This Row],[Distance]], Predict[[#All],[Distance (km)]:[Time on current form]], 3, FALSE)), VLOOKUP(Fulltable[[#This Row],[Distance]], Predict[[#All],[Distance (km)]:[Time on current form]], 3, FALSE), NA())</f>
        <v>#N/A</v>
      </c>
    </row>
    <row r="1190" spans="1:10" x14ac:dyDescent="0.25">
      <c r="A1190" s="1">
        <v>11.88</v>
      </c>
      <c r="B1190" s="2">
        <f>Fulltable[[#This Row],[Distance]]^2</f>
        <v>141.13440000000003</v>
      </c>
      <c r="C1190">
        <f>Fulltable[[#This Row],[Distance]]^3</f>
        <v>1676.6766720000005</v>
      </c>
      <c r="D1190">
        <f>Fulltable[[#This Row],[Distance]]^4</f>
        <v>19918.918863360006</v>
      </c>
      <c r="E1190">
        <f>Fulltable[[#This Row],[Distance]]^5</f>
        <v>236636.75609671688</v>
      </c>
      <c r="F1190" s="13" t="e">
        <f>IF(ISNUMBER(VLOOKUP(Fulltable[[#This Row],[Distance]], PBmetric[[Distance (km)]:[PB (hh:mm:ss)]], 6, FALSE)), VLOOKUP(Fulltable[[#This Row],[Distance]], PBmetric[[Distance (km)]:[PB (hh:mm:ss)]], 6, FALSE), NA())</f>
        <v>#N/A</v>
      </c>
      <c r="G1190" s="13">
        <f ca="1">$Q$4+$P$4*Fulltable[[#This Row],[Distance]]+$O$4*Fulltable[[#This Row],[D^2]]+$N$4*Fulltable[[#This Row],[D^3]]</f>
        <v>3.7019335997510276E-2</v>
      </c>
      <c r="H1190" s="13">
        <f ca="1">Fulltable[[#This Row],[Forecast]]*(1+AVERAGE(cform[faster (-ve) /
slower (+ve)]))</f>
        <v>3.8326926358489839E-2</v>
      </c>
      <c r="I1190" s="13" t="e">
        <f>IF(ISNUMBER(VLOOKUP(Fulltable[[#This Row],[Distance]], Predict[[#All],[Distance (km)]:[Time on current form]], 2, FALSE)), VLOOKUP(Fulltable[[#This Row],[Distance]], Predict[[#All],[Distance (km)]:[Time on current form]], 2, FALSE), NA())</f>
        <v>#N/A</v>
      </c>
      <c r="J1190" s="13" t="e">
        <f>IF(ISNUMBER(VLOOKUP(Fulltable[[#This Row],[Distance]], Predict[[#All],[Distance (km)]:[Time on current form]], 3, FALSE)), VLOOKUP(Fulltable[[#This Row],[Distance]], Predict[[#All],[Distance (km)]:[Time on current form]], 3, FALSE), NA())</f>
        <v>#N/A</v>
      </c>
    </row>
    <row r="1191" spans="1:10" x14ac:dyDescent="0.25">
      <c r="A1191" s="1">
        <v>11.89</v>
      </c>
      <c r="B1191" s="2">
        <f>Fulltable[[#This Row],[Distance]]^2</f>
        <v>141.37210000000002</v>
      </c>
      <c r="C1191">
        <f>Fulltable[[#This Row],[Distance]]^3</f>
        <v>1680.9142690000003</v>
      </c>
      <c r="D1191">
        <f>Fulltable[[#This Row],[Distance]]^4</f>
        <v>19986.070658410004</v>
      </c>
      <c r="E1191">
        <f>Fulltable[[#This Row],[Distance]]^5</f>
        <v>237634.38012849496</v>
      </c>
      <c r="F1191" s="13" t="e">
        <f>IF(ISNUMBER(VLOOKUP(Fulltable[[#This Row],[Distance]], PBmetric[[Distance (km)]:[PB (hh:mm:ss)]], 6, FALSE)), VLOOKUP(Fulltable[[#This Row],[Distance]], PBmetric[[Distance (km)]:[PB (hh:mm:ss)]], 6, FALSE), NA())</f>
        <v>#N/A</v>
      </c>
      <c r="G1191" s="13">
        <f ca="1">$Q$4+$P$4*Fulltable[[#This Row],[Distance]]+$O$4*Fulltable[[#This Row],[D^2]]+$N$4*Fulltable[[#This Row],[D^3]]</f>
        <v>3.7052663910816498E-2</v>
      </c>
      <c r="H1191" s="13">
        <f ca="1">Fulltable[[#This Row],[Forecast]]*(1+AVERAGE(cform[faster (-ve) /
slower (+ve)]))</f>
        <v>3.8361431474385373E-2</v>
      </c>
      <c r="I1191" s="13" t="e">
        <f>IF(ISNUMBER(VLOOKUP(Fulltable[[#This Row],[Distance]], Predict[[#All],[Distance (km)]:[Time on current form]], 2, FALSE)), VLOOKUP(Fulltable[[#This Row],[Distance]], Predict[[#All],[Distance (km)]:[Time on current form]], 2, FALSE), NA())</f>
        <v>#N/A</v>
      </c>
      <c r="J1191" s="13" t="e">
        <f>IF(ISNUMBER(VLOOKUP(Fulltable[[#This Row],[Distance]], Predict[[#All],[Distance (km)]:[Time on current form]], 3, FALSE)), VLOOKUP(Fulltable[[#This Row],[Distance]], Predict[[#All],[Distance (km)]:[Time on current form]], 3, FALSE), NA())</f>
        <v>#N/A</v>
      </c>
    </row>
    <row r="1192" spans="1:10" x14ac:dyDescent="0.25">
      <c r="A1192" s="1">
        <v>11.9</v>
      </c>
      <c r="B1192" s="2">
        <f>Fulltable[[#This Row],[Distance]]^2</f>
        <v>141.61000000000001</v>
      </c>
      <c r="C1192">
        <f>Fulltable[[#This Row],[Distance]]^3</f>
        <v>1685.1590000000001</v>
      </c>
      <c r="D1192">
        <f>Fulltable[[#This Row],[Distance]]^4</f>
        <v>20053.392100000005</v>
      </c>
      <c r="E1192">
        <f>Fulltable[[#This Row],[Distance]]^5</f>
        <v>238635.36599000005</v>
      </c>
      <c r="F1192" s="13" t="e">
        <f>IF(ISNUMBER(VLOOKUP(Fulltable[[#This Row],[Distance]], PBmetric[[Distance (km)]:[PB (hh:mm:ss)]], 6, FALSE)), VLOOKUP(Fulltable[[#This Row],[Distance]], PBmetric[[Distance (km)]:[PB (hh:mm:ss)]], 6, FALSE), NA())</f>
        <v>#N/A</v>
      </c>
      <c r="G1192" s="13">
        <f ca="1">$Q$4+$P$4*Fulltable[[#This Row],[Distance]]+$O$4*Fulltable[[#This Row],[D^2]]+$N$4*Fulltable[[#This Row],[D^3]]</f>
        <v>3.7085995454917205E-2</v>
      </c>
      <c r="H1192" s="13">
        <f ca="1">Fulltable[[#This Row],[Forecast]]*(1+AVERAGE(cform[faster (-ve) /
slower (+ve)]))</f>
        <v>3.8395940349321658E-2</v>
      </c>
      <c r="I1192" s="13" t="e">
        <f>IF(ISNUMBER(VLOOKUP(Fulltable[[#This Row],[Distance]], Predict[[#All],[Distance (km)]:[Time on current form]], 2, FALSE)), VLOOKUP(Fulltable[[#This Row],[Distance]], Predict[[#All],[Distance (km)]:[Time on current form]], 2, FALSE), NA())</f>
        <v>#N/A</v>
      </c>
      <c r="J1192" s="13" t="e">
        <f>IF(ISNUMBER(VLOOKUP(Fulltable[[#This Row],[Distance]], Predict[[#All],[Distance (km)]:[Time on current form]], 3, FALSE)), VLOOKUP(Fulltable[[#This Row],[Distance]], Predict[[#All],[Distance (km)]:[Time on current form]], 3, FALSE), NA())</f>
        <v>#N/A</v>
      </c>
    </row>
    <row r="1193" spans="1:10" x14ac:dyDescent="0.25">
      <c r="A1193" s="1">
        <v>11.91</v>
      </c>
      <c r="B1193" s="2">
        <f>Fulltable[[#This Row],[Distance]]^2</f>
        <v>141.84810000000002</v>
      </c>
      <c r="C1193">
        <f>Fulltable[[#This Row],[Distance]]^3</f>
        <v>1689.4108710000003</v>
      </c>
      <c r="D1193">
        <f>Fulltable[[#This Row],[Distance]]^4</f>
        <v>20120.883473610003</v>
      </c>
      <c r="E1193">
        <f>Fulltable[[#This Row],[Distance]]^5</f>
        <v>239639.72217069514</v>
      </c>
      <c r="F1193" s="13" t="e">
        <f>IF(ISNUMBER(VLOOKUP(Fulltable[[#This Row],[Distance]], PBmetric[[Distance (km)]:[PB (hh:mm:ss)]], 6, FALSE)), VLOOKUP(Fulltable[[#This Row],[Distance]], PBmetric[[Distance (km)]:[PB (hh:mm:ss)]], 6, FALSE), NA())</f>
        <v>#N/A</v>
      </c>
      <c r="G1193" s="13">
        <f ca="1">$Q$4+$P$4*Fulltable[[#This Row],[Distance]]+$O$4*Fulltable[[#This Row],[D^2]]+$N$4*Fulltable[[#This Row],[D^3]]</f>
        <v>3.7119330629776986E-2</v>
      </c>
      <c r="H1193" s="13">
        <f ca="1">Fulltable[[#This Row],[Forecast]]*(1+AVERAGE(cform[faster (-ve) /
slower (+ve)]))</f>
        <v>3.8430452983262045E-2</v>
      </c>
      <c r="I1193" s="13" t="e">
        <f>IF(ISNUMBER(VLOOKUP(Fulltable[[#This Row],[Distance]], Predict[[#All],[Distance (km)]:[Time on current form]], 2, FALSE)), VLOOKUP(Fulltable[[#This Row],[Distance]], Predict[[#All],[Distance (km)]:[Time on current form]], 2, FALSE), NA())</f>
        <v>#N/A</v>
      </c>
      <c r="J1193" s="13" t="e">
        <f>IF(ISNUMBER(VLOOKUP(Fulltable[[#This Row],[Distance]], Predict[[#All],[Distance (km)]:[Time on current form]], 3, FALSE)), VLOOKUP(Fulltable[[#This Row],[Distance]], Predict[[#All],[Distance (km)]:[Time on current form]], 3, FALSE), NA())</f>
        <v>#N/A</v>
      </c>
    </row>
    <row r="1194" spans="1:10" x14ac:dyDescent="0.25">
      <c r="A1194" s="1">
        <v>11.92</v>
      </c>
      <c r="B1194" s="2">
        <f>Fulltable[[#This Row],[Distance]]^2</f>
        <v>142.0864</v>
      </c>
      <c r="C1194">
        <f>Fulltable[[#This Row],[Distance]]^3</f>
        <v>1693.6698879999999</v>
      </c>
      <c r="D1194">
        <f>Fulltable[[#This Row],[Distance]]^4</f>
        <v>20188.545064959999</v>
      </c>
      <c r="E1194">
        <f>Fulltable[[#This Row],[Distance]]^5</f>
        <v>240647.45717432318</v>
      </c>
      <c r="F1194" s="13" t="e">
        <f>IF(ISNUMBER(VLOOKUP(Fulltable[[#This Row],[Distance]], PBmetric[[Distance (km)]:[PB (hh:mm:ss)]], 6, FALSE)), VLOOKUP(Fulltable[[#This Row],[Distance]], PBmetric[[Distance (km)]:[PB (hh:mm:ss)]], 6, FALSE), NA())</f>
        <v>#N/A</v>
      </c>
      <c r="G1194" s="13">
        <f ca="1">$Q$4+$P$4*Fulltable[[#This Row],[Distance]]+$O$4*Fulltable[[#This Row],[D^2]]+$N$4*Fulltable[[#This Row],[D^3]]</f>
        <v>3.7152669435360448E-2</v>
      </c>
      <c r="H1194" s="13">
        <f ca="1">Fulltable[[#This Row],[Forecast]]*(1+AVERAGE(cform[faster (-ve) /
slower (+ve)]))</f>
        <v>3.8464969376169889E-2</v>
      </c>
      <c r="I1194" s="13" t="e">
        <f>IF(ISNUMBER(VLOOKUP(Fulltable[[#This Row],[Distance]], Predict[[#All],[Distance (km)]:[Time on current form]], 2, FALSE)), VLOOKUP(Fulltable[[#This Row],[Distance]], Predict[[#All],[Distance (km)]:[Time on current form]], 2, FALSE), NA())</f>
        <v>#N/A</v>
      </c>
      <c r="J1194" s="13" t="e">
        <f>IF(ISNUMBER(VLOOKUP(Fulltable[[#This Row],[Distance]], Predict[[#All],[Distance (km)]:[Time on current form]], 3, FALSE)), VLOOKUP(Fulltable[[#This Row],[Distance]], Predict[[#All],[Distance (km)]:[Time on current form]], 3, FALSE), NA())</f>
        <v>#N/A</v>
      </c>
    </row>
    <row r="1195" spans="1:10" x14ac:dyDescent="0.25">
      <c r="A1195" s="1">
        <v>11.93</v>
      </c>
      <c r="B1195" s="2">
        <f>Fulltable[[#This Row],[Distance]]^2</f>
        <v>142.32489999999999</v>
      </c>
      <c r="C1195">
        <f>Fulltable[[#This Row],[Distance]]^3</f>
        <v>1697.9360569999999</v>
      </c>
      <c r="D1195">
        <f>Fulltable[[#This Row],[Distance]]^4</f>
        <v>20256.377160009997</v>
      </c>
      <c r="E1195">
        <f>Fulltable[[#This Row],[Distance]]^5</f>
        <v>241658.57951891926</v>
      </c>
      <c r="F1195" s="13" t="e">
        <f>IF(ISNUMBER(VLOOKUP(Fulltable[[#This Row],[Distance]], PBmetric[[Distance (km)]:[PB (hh:mm:ss)]], 6, FALSE)), VLOOKUP(Fulltable[[#This Row],[Distance]], PBmetric[[Distance (km)]:[PB (hh:mm:ss)]], 6, FALSE), NA())</f>
        <v>#N/A</v>
      </c>
      <c r="G1195" s="13">
        <f ca="1">$Q$4+$P$4*Fulltable[[#This Row],[Distance]]+$O$4*Fulltable[[#This Row],[D^2]]+$N$4*Fulltable[[#This Row],[D^3]]</f>
        <v>3.7186011871632167E-2</v>
      </c>
      <c r="H1195" s="13">
        <f ca="1">Fulltable[[#This Row],[Forecast]]*(1+AVERAGE(cform[faster (-ve) /
slower (+ve)]))</f>
        <v>3.8499489528008503E-2</v>
      </c>
      <c r="I1195" s="13" t="e">
        <f>IF(ISNUMBER(VLOOKUP(Fulltable[[#This Row],[Distance]], Predict[[#All],[Distance (km)]:[Time on current form]], 2, FALSE)), VLOOKUP(Fulltable[[#This Row],[Distance]], Predict[[#All],[Distance (km)]:[Time on current form]], 2, FALSE), NA())</f>
        <v>#N/A</v>
      </c>
      <c r="J1195" s="13" t="e">
        <f>IF(ISNUMBER(VLOOKUP(Fulltable[[#This Row],[Distance]], Predict[[#All],[Distance (km)]:[Time on current form]], 3, FALSE)), VLOOKUP(Fulltable[[#This Row],[Distance]], Predict[[#All],[Distance (km)]:[Time on current form]], 3, FALSE), NA())</f>
        <v>#N/A</v>
      </c>
    </row>
    <row r="1196" spans="1:10" x14ac:dyDescent="0.25">
      <c r="A1196" s="1">
        <v>11.94</v>
      </c>
      <c r="B1196" s="2">
        <f>Fulltable[[#This Row],[Distance]]^2</f>
        <v>142.56359999999998</v>
      </c>
      <c r="C1196">
        <f>Fulltable[[#This Row],[Distance]]^3</f>
        <v>1702.2093839999998</v>
      </c>
      <c r="D1196">
        <f>Fulltable[[#This Row],[Distance]]^4</f>
        <v>20324.380044959995</v>
      </c>
      <c r="E1196">
        <f>Fulltable[[#This Row],[Distance]]^5</f>
        <v>242673.09773682232</v>
      </c>
      <c r="F1196" s="13" t="e">
        <f>IF(ISNUMBER(VLOOKUP(Fulltable[[#This Row],[Distance]], PBmetric[[Distance (km)]:[PB (hh:mm:ss)]], 6, FALSE)), VLOOKUP(Fulltable[[#This Row],[Distance]], PBmetric[[Distance (km)]:[PB (hh:mm:ss)]], 6, FALSE), NA())</f>
        <v>#N/A</v>
      </c>
      <c r="G1196" s="13">
        <f ca="1">$Q$4+$P$4*Fulltable[[#This Row],[Distance]]+$O$4*Fulltable[[#This Row],[D^2]]+$N$4*Fulltable[[#This Row],[D^3]]</f>
        <v>3.7219357938556755E-2</v>
      </c>
      <c r="H1196" s="13">
        <f ca="1">Fulltable[[#This Row],[Forecast]]*(1+AVERAGE(cform[faster (-ve) /
slower (+ve)]))</f>
        <v>3.8534013438741258E-2</v>
      </c>
      <c r="I1196" s="13" t="e">
        <f>IF(ISNUMBER(VLOOKUP(Fulltable[[#This Row],[Distance]], Predict[[#All],[Distance (km)]:[Time on current form]], 2, FALSE)), VLOOKUP(Fulltable[[#This Row],[Distance]], Predict[[#All],[Distance (km)]:[Time on current form]], 2, FALSE), NA())</f>
        <v>#N/A</v>
      </c>
      <c r="J1196" s="13" t="e">
        <f>IF(ISNUMBER(VLOOKUP(Fulltable[[#This Row],[Distance]], Predict[[#All],[Distance (km)]:[Time on current form]], 3, FALSE)), VLOOKUP(Fulltable[[#This Row],[Distance]], Predict[[#All],[Distance (km)]:[Time on current form]], 3, FALSE), NA())</f>
        <v>#N/A</v>
      </c>
    </row>
    <row r="1197" spans="1:10" x14ac:dyDescent="0.25">
      <c r="A1197" s="1">
        <v>11.95</v>
      </c>
      <c r="B1197" s="2">
        <f>Fulltable[[#This Row],[Distance]]^2</f>
        <v>142.80249999999998</v>
      </c>
      <c r="C1197">
        <f>Fulltable[[#This Row],[Distance]]^3</f>
        <v>1706.4898749999998</v>
      </c>
      <c r="D1197">
        <f>Fulltable[[#This Row],[Distance]]^4</f>
        <v>20392.554006249993</v>
      </c>
      <c r="E1197">
        <f>Fulltable[[#This Row],[Distance]]^5</f>
        <v>243691.02037468742</v>
      </c>
      <c r="F1197" s="13" t="e">
        <f>IF(ISNUMBER(VLOOKUP(Fulltable[[#This Row],[Distance]], PBmetric[[Distance (km)]:[PB (hh:mm:ss)]], 6, FALSE)), VLOOKUP(Fulltable[[#This Row],[Distance]], PBmetric[[Distance (km)]:[PB (hh:mm:ss)]], 6, FALSE), NA())</f>
        <v>#N/A</v>
      </c>
      <c r="G1197" s="13">
        <f ca="1">$Q$4+$P$4*Fulltable[[#This Row],[Distance]]+$O$4*Fulltable[[#This Row],[D^2]]+$N$4*Fulltable[[#This Row],[D^3]]</f>
        <v>3.7252707636098795E-2</v>
      </c>
      <c r="H1197" s="13">
        <f ca="1">Fulltable[[#This Row],[Forecast]]*(1+AVERAGE(cform[faster (-ve) /
slower (+ve)]))</f>
        <v>3.8568541108331487E-2</v>
      </c>
      <c r="I1197" s="13" t="e">
        <f>IF(ISNUMBER(VLOOKUP(Fulltable[[#This Row],[Distance]], Predict[[#All],[Distance (km)]:[Time on current form]], 2, FALSE)), VLOOKUP(Fulltable[[#This Row],[Distance]], Predict[[#All],[Distance (km)]:[Time on current form]], 2, FALSE), NA())</f>
        <v>#N/A</v>
      </c>
      <c r="J1197" s="13" t="e">
        <f>IF(ISNUMBER(VLOOKUP(Fulltable[[#This Row],[Distance]], Predict[[#All],[Distance (km)]:[Time on current form]], 3, FALSE)), VLOOKUP(Fulltable[[#This Row],[Distance]], Predict[[#All],[Distance (km)]:[Time on current form]], 3, FALSE), NA())</f>
        <v>#N/A</v>
      </c>
    </row>
    <row r="1198" spans="1:10" x14ac:dyDescent="0.25">
      <c r="A1198" s="1">
        <v>11.96</v>
      </c>
      <c r="B1198" s="2">
        <f>Fulltable[[#This Row],[Distance]]^2</f>
        <v>143.04160000000002</v>
      </c>
      <c r="C1198">
        <f>Fulltable[[#This Row],[Distance]]^3</f>
        <v>1710.7775360000003</v>
      </c>
      <c r="D1198">
        <f>Fulltable[[#This Row],[Distance]]^4</f>
        <v>20460.899330560005</v>
      </c>
      <c r="E1198">
        <f>Fulltable[[#This Row],[Distance]]^5</f>
        <v>244712.35599349768</v>
      </c>
      <c r="F1198" s="13" t="e">
        <f>IF(ISNUMBER(VLOOKUP(Fulltable[[#This Row],[Distance]], PBmetric[[Distance (km)]:[PB (hh:mm:ss)]], 6, FALSE)), VLOOKUP(Fulltable[[#This Row],[Distance]], PBmetric[[Distance (km)]:[PB (hh:mm:ss)]], 6, FALSE), NA())</f>
        <v>#N/A</v>
      </c>
      <c r="G1198" s="13">
        <f ca="1">$Q$4+$P$4*Fulltable[[#This Row],[Distance]]+$O$4*Fulltable[[#This Row],[D^2]]+$N$4*Fulltable[[#This Row],[D^3]]</f>
        <v>3.7286060964222913E-2</v>
      </c>
      <c r="H1198" s="13">
        <f ca="1">Fulltable[[#This Row],[Forecast]]*(1+AVERAGE(cform[faster (-ve) /
slower (+ve)]))</f>
        <v>3.8603072536742562E-2</v>
      </c>
      <c r="I1198" s="13" t="e">
        <f>IF(ISNUMBER(VLOOKUP(Fulltable[[#This Row],[Distance]], Predict[[#All],[Distance (km)]:[Time on current form]], 2, FALSE)), VLOOKUP(Fulltable[[#This Row],[Distance]], Predict[[#All],[Distance (km)]:[Time on current form]], 2, FALSE), NA())</f>
        <v>#N/A</v>
      </c>
      <c r="J1198" s="13" t="e">
        <f>IF(ISNUMBER(VLOOKUP(Fulltable[[#This Row],[Distance]], Predict[[#All],[Distance (km)]:[Time on current form]], 3, FALSE)), VLOOKUP(Fulltable[[#This Row],[Distance]], Predict[[#All],[Distance (km)]:[Time on current form]], 3, FALSE), NA())</f>
        <v>#N/A</v>
      </c>
    </row>
    <row r="1199" spans="1:10" x14ac:dyDescent="0.25">
      <c r="A1199" s="1">
        <v>11.97</v>
      </c>
      <c r="B1199" s="2">
        <f>Fulltable[[#This Row],[Distance]]^2</f>
        <v>143.2809</v>
      </c>
      <c r="C1199">
        <f>Fulltable[[#This Row],[Distance]]^3</f>
        <v>1715.0723730000002</v>
      </c>
      <c r="D1199">
        <f>Fulltable[[#This Row],[Distance]]^4</f>
        <v>20529.416304810002</v>
      </c>
      <c r="E1199">
        <f>Fulltable[[#This Row],[Distance]]^5</f>
        <v>245737.11316857574</v>
      </c>
      <c r="F1199" s="13" t="e">
        <f>IF(ISNUMBER(VLOOKUP(Fulltable[[#This Row],[Distance]], PBmetric[[Distance (km)]:[PB (hh:mm:ss)]], 6, FALSE)), VLOOKUP(Fulltable[[#This Row],[Distance]], PBmetric[[Distance (km)]:[PB (hh:mm:ss)]], 6, FALSE), NA())</f>
        <v>#N/A</v>
      </c>
      <c r="G1199" s="13">
        <f ca="1">$Q$4+$P$4*Fulltable[[#This Row],[Distance]]+$O$4*Fulltable[[#This Row],[D^2]]+$N$4*Fulltable[[#This Row],[D^3]]</f>
        <v>3.7319417922893679E-2</v>
      </c>
      <c r="H1199" s="13">
        <f ca="1">Fulltable[[#This Row],[Forecast]]*(1+AVERAGE(cform[faster (-ve) /
slower (+ve)]))</f>
        <v>3.8637607723937803E-2</v>
      </c>
      <c r="I1199" s="13" t="e">
        <f>IF(ISNUMBER(VLOOKUP(Fulltable[[#This Row],[Distance]], Predict[[#All],[Distance (km)]:[Time on current form]], 2, FALSE)), VLOOKUP(Fulltable[[#This Row],[Distance]], Predict[[#All],[Distance (km)]:[Time on current form]], 2, FALSE), NA())</f>
        <v>#N/A</v>
      </c>
      <c r="J1199" s="13" t="e">
        <f>IF(ISNUMBER(VLOOKUP(Fulltable[[#This Row],[Distance]], Predict[[#All],[Distance (km)]:[Time on current form]], 3, FALSE)), VLOOKUP(Fulltable[[#This Row],[Distance]], Predict[[#All],[Distance (km)]:[Time on current form]], 3, FALSE), NA())</f>
        <v>#N/A</v>
      </c>
    </row>
    <row r="1200" spans="1:10" x14ac:dyDescent="0.25">
      <c r="A1200" s="1">
        <v>11.98</v>
      </c>
      <c r="B1200" s="2">
        <f>Fulltable[[#This Row],[Distance]]^2</f>
        <v>143.52040000000002</v>
      </c>
      <c r="C1200">
        <f>Fulltable[[#This Row],[Distance]]^3</f>
        <v>1719.3743920000004</v>
      </c>
      <c r="D1200">
        <f>Fulltable[[#This Row],[Distance]]^4</f>
        <v>20598.105216160006</v>
      </c>
      <c r="E1200">
        <f>Fulltable[[#This Row],[Distance]]^5</f>
        <v>246765.30048959688</v>
      </c>
      <c r="F1200" s="13" t="e">
        <f>IF(ISNUMBER(VLOOKUP(Fulltable[[#This Row],[Distance]], PBmetric[[Distance (km)]:[PB (hh:mm:ss)]], 6, FALSE)), VLOOKUP(Fulltable[[#This Row],[Distance]], PBmetric[[Distance (km)]:[PB (hh:mm:ss)]], 6, FALSE), NA())</f>
        <v>#N/A</v>
      </c>
      <c r="G1200" s="13">
        <f ca="1">$Q$4+$P$4*Fulltable[[#This Row],[Distance]]+$O$4*Fulltable[[#This Row],[D^2]]+$N$4*Fulltable[[#This Row],[D^3]]</f>
        <v>3.7352778512075684E-2</v>
      </c>
      <c r="H1200" s="13">
        <f ca="1">Fulltable[[#This Row],[Forecast]]*(1+AVERAGE(cform[faster (-ve) /
slower (+ve)]))</f>
        <v>3.8672146669880558E-2</v>
      </c>
      <c r="I1200" s="13" t="e">
        <f>IF(ISNUMBER(VLOOKUP(Fulltable[[#This Row],[Distance]], Predict[[#All],[Distance (km)]:[Time on current form]], 2, FALSE)), VLOOKUP(Fulltable[[#This Row],[Distance]], Predict[[#All],[Distance (km)]:[Time on current form]], 2, FALSE), NA())</f>
        <v>#N/A</v>
      </c>
      <c r="J1200" s="13" t="e">
        <f>IF(ISNUMBER(VLOOKUP(Fulltable[[#This Row],[Distance]], Predict[[#All],[Distance (km)]:[Time on current form]], 3, FALSE)), VLOOKUP(Fulltable[[#This Row],[Distance]], Predict[[#All],[Distance (km)]:[Time on current form]], 3, FALSE), NA())</f>
        <v>#N/A</v>
      </c>
    </row>
    <row r="1201" spans="1:10" x14ac:dyDescent="0.25">
      <c r="A1201" s="1">
        <v>11.99</v>
      </c>
      <c r="B1201" s="2">
        <f>Fulltable[[#This Row],[Distance]]^2</f>
        <v>143.76009999999999</v>
      </c>
      <c r="C1201">
        <f>Fulltable[[#This Row],[Distance]]^3</f>
        <v>1723.683599</v>
      </c>
      <c r="D1201">
        <f>Fulltable[[#This Row],[Distance]]^4</f>
        <v>20666.966352009997</v>
      </c>
      <c r="E1201">
        <f>Fulltable[[#This Row],[Distance]]^5</f>
        <v>247796.92656059985</v>
      </c>
      <c r="F1201" s="13" t="e">
        <f>IF(ISNUMBER(VLOOKUP(Fulltable[[#This Row],[Distance]], PBmetric[[Distance (km)]:[PB (hh:mm:ss)]], 6, FALSE)), VLOOKUP(Fulltable[[#This Row],[Distance]], PBmetric[[Distance (km)]:[PB (hh:mm:ss)]], 6, FALSE), NA())</f>
        <v>#N/A</v>
      </c>
      <c r="G1201" s="13">
        <f ca="1">$Q$4+$P$4*Fulltable[[#This Row],[Distance]]+$O$4*Fulltable[[#This Row],[D^2]]+$N$4*Fulltable[[#This Row],[D^3]]</f>
        <v>3.7386142731733553E-2</v>
      </c>
      <c r="H1201" s="13">
        <f ca="1">Fulltable[[#This Row],[Forecast]]*(1+AVERAGE(cform[faster (-ve) /
slower (+ve)]))</f>
        <v>3.8706689374534191E-2</v>
      </c>
      <c r="I1201" s="13" t="e">
        <f>IF(ISNUMBER(VLOOKUP(Fulltable[[#This Row],[Distance]], Predict[[#All],[Distance (km)]:[Time on current form]], 2, FALSE)), VLOOKUP(Fulltable[[#This Row],[Distance]], Predict[[#All],[Distance (km)]:[Time on current form]], 2, FALSE), NA())</f>
        <v>#N/A</v>
      </c>
      <c r="J1201" s="13" t="e">
        <f>IF(ISNUMBER(VLOOKUP(Fulltable[[#This Row],[Distance]], Predict[[#All],[Distance (km)]:[Time on current form]], 3, FALSE)), VLOOKUP(Fulltable[[#This Row],[Distance]], Predict[[#All],[Distance (km)]:[Time on current form]], 3, FALSE), NA())</f>
        <v>#N/A</v>
      </c>
    </row>
    <row r="1202" spans="1:10" x14ac:dyDescent="0.25">
      <c r="A1202" s="1">
        <v>12</v>
      </c>
      <c r="B1202" s="2">
        <f>Fulltable[[#This Row],[Distance]]^2</f>
        <v>144</v>
      </c>
      <c r="C1202">
        <f>Fulltable[[#This Row],[Distance]]^3</f>
        <v>1728</v>
      </c>
      <c r="D1202">
        <f>Fulltable[[#This Row],[Distance]]^4</f>
        <v>20736</v>
      </c>
      <c r="E1202">
        <f>Fulltable[[#This Row],[Distance]]^5</f>
        <v>248832</v>
      </c>
      <c r="F1202" s="13" t="e">
        <f>IF(ISNUMBER(VLOOKUP(Fulltable[[#This Row],[Distance]], PBmetric[[Distance (km)]:[PB (hh:mm:ss)]], 6, FALSE)), VLOOKUP(Fulltable[[#This Row],[Distance]], PBmetric[[Distance (km)]:[PB (hh:mm:ss)]], 6, FALSE), NA())</f>
        <v>#N/A</v>
      </c>
      <c r="G1202" s="13">
        <f ca="1">$Q$4+$P$4*Fulltable[[#This Row],[Distance]]+$O$4*Fulltable[[#This Row],[D^2]]+$N$4*Fulltable[[#This Row],[D^3]]</f>
        <v>3.7419510581831857E-2</v>
      </c>
      <c r="H1202" s="13">
        <f ca="1">Fulltable[[#This Row],[Forecast]]*(1+AVERAGE(cform[faster (-ve) /
slower (+ve)]))</f>
        <v>3.8741235837862029E-2</v>
      </c>
      <c r="I1202" s="13" t="e">
        <f>IF(ISNUMBER(VLOOKUP(Fulltable[[#This Row],[Distance]], Predict[[#All],[Distance (km)]:[Time on current form]], 2, FALSE)), VLOOKUP(Fulltable[[#This Row],[Distance]], Predict[[#All],[Distance (km)]:[Time on current form]], 2, FALSE), NA())</f>
        <v>#N/A</v>
      </c>
      <c r="J1202" s="13" t="e">
        <f>IF(ISNUMBER(VLOOKUP(Fulltable[[#This Row],[Distance]], Predict[[#All],[Distance (km)]:[Time on current form]], 3, FALSE)), VLOOKUP(Fulltable[[#This Row],[Distance]], Predict[[#All],[Distance (km)]:[Time on current form]], 3, FALSE), NA())</f>
        <v>#N/A</v>
      </c>
    </row>
    <row r="1203" spans="1:10" x14ac:dyDescent="0.25">
      <c r="A1203" s="1">
        <v>12.01</v>
      </c>
      <c r="B1203" s="2">
        <f>Fulltable[[#This Row],[Distance]]^2</f>
        <v>144.24009999999998</v>
      </c>
      <c r="C1203">
        <f>Fulltable[[#This Row],[Distance]]^3</f>
        <v>1732.3236009999998</v>
      </c>
      <c r="D1203">
        <f>Fulltable[[#This Row],[Distance]]^4</f>
        <v>20805.206448009994</v>
      </c>
      <c r="E1203">
        <f>Fulltable[[#This Row],[Distance]]^5</f>
        <v>249870.52944060002</v>
      </c>
      <c r="F1203" s="13" t="e">
        <f>IF(ISNUMBER(VLOOKUP(Fulltable[[#This Row],[Distance]], PBmetric[[Distance (km)]:[PB (hh:mm:ss)]], 6, FALSE)), VLOOKUP(Fulltable[[#This Row],[Distance]], PBmetric[[Distance (km)]:[PB (hh:mm:ss)]], 6, FALSE), NA())</f>
        <v>#N/A</v>
      </c>
      <c r="G1203" s="13">
        <f ca="1">$Q$4+$P$4*Fulltable[[#This Row],[Distance]]+$O$4*Fulltable[[#This Row],[D^2]]+$N$4*Fulltable[[#This Row],[D^3]]</f>
        <v>3.7452882062335199E-2</v>
      </c>
      <c r="H1203" s="13">
        <f ca="1">Fulltable[[#This Row],[Forecast]]*(1+AVERAGE(cform[faster (-ve) /
slower (+ve)]))</f>
        <v>3.877578605982742E-2</v>
      </c>
      <c r="I1203" s="13" t="e">
        <f>IF(ISNUMBER(VLOOKUP(Fulltable[[#This Row],[Distance]], Predict[[#All],[Distance (km)]:[Time on current form]], 2, FALSE)), VLOOKUP(Fulltable[[#This Row],[Distance]], Predict[[#All],[Distance (km)]:[Time on current form]], 2, FALSE), NA())</f>
        <v>#N/A</v>
      </c>
      <c r="J1203" s="13" t="e">
        <f>IF(ISNUMBER(VLOOKUP(Fulltable[[#This Row],[Distance]], Predict[[#All],[Distance (km)]:[Time on current form]], 3, FALSE)), VLOOKUP(Fulltable[[#This Row],[Distance]], Predict[[#All],[Distance (km)]:[Time on current form]], 3, FALSE), NA())</f>
        <v>#N/A</v>
      </c>
    </row>
    <row r="1204" spans="1:10" x14ac:dyDescent="0.25">
      <c r="A1204" s="1">
        <v>12.02</v>
      </c>
      <c r="B1204" s="2">
        <f>Fulltable[[#This Row],[Distance]]^2</f>
        <v>144.4804</v>
      </c>
      <c r="C1204">
        <f>Fulltable[[#This Row],[Distance]]^3</f>
        <v>1736.6544079999999</v>
      </c>
      <c r="D1204">
        <f>Fulltable[[#This Row],[Distance]]^4</f>
        <v>20874.585984159999</v>
      </c>
      <c r="E1204">
        <f>Fulltable[[#This Row],[Distance]]^5</f>
        <v>250912.52352960318</v>
      </c>
      <c r="F1204" s="13" t="e">
        <f>IF(ISNUMBER(VLOOKUP(Fulltable[[#This Row],[Distance]], PBmetric[[Distance (km)]:[PB (hh:mm:ss)]], 6, FALSE)), VLOOKUP(Fulltable[[#This Row],[Distance]], PBmetric[[Distance (km)]:[PB (hh:mm:ss)]], 6, FALSE), NA())</f>
        <v>#N/A</v>
      </c>
      <c r="G1204" s="13">
        <f ca="1">$Q$4+$P$4*Fulltable[[#This Row],[Distance]]+$O$4*Fulltable[[#This Row],[D^2]]+$N$4*Fulltable[[#This Row],[D^3]]</f>
        <v>3.7486257173208186E-2</v>
      </c>
      <c r="H1204" s="13">
        <f ca="1">Fulltable[[#This Row],[Forecast]]*(1+AVERAGE(cform[faster (-ve) /
slower (+ve)]))</f>
        <v>3.8810340040393722E-2</v>
      </c>
      <c r="I1204" s="13" t="e">
        <f>IF(ISNUMBER(VLOOKUP(Fulltable[[#This Row],[Distance]], Predict[[#All],[Distance (km)]:[Time on current form]], 2, FALSE)), VLOOKUP(Fulltable[[#This Row],[Distance]], Predict[[#All],[Distance (km)]:[Time on current form]], 2, FALSE), NA())</f>
        <v>#N/A</v>
      </c>
      <c r="J1204" s="13" t="e">
        <f>IF(ISNUMBER(VLOOKUP(Fulltable[[#This Row],[Distance]], Predict[[#All],[Distance (km)]:[Time on current form]], 3, FALSE)), VLOOKUP(Fulltable[[#This Row],[Distance]], Predict[[#All],[Distance (km)]:[Time on current form]], 3, FALSE), NA())</f>
        <v>#N/A</v>
      </c>
    </row>
    <row r="1205" spans="1:10" x14ac:dyDescent="0.25">
      <c r="A1205" s="1">
        <v>12.03</v>
      </c>
      <c r="B1205" s="2">
        <f>Fulltable[[#This Row],[Distance]]^2</f>
        <v>144.72089999999997</v>
      </c>
      <c r="C1205">
        <f>Fulltable[[#This Row],[Distance]]^3</f>
        <v>1740.9924269999997</v>
      </c>
      <c r="D1205">
        <f>Fulltable[[#This Row],[Distance]]^4</f>
        <v>20944.138896809993</v>
      </c>
      <c r="E1205">
        <f>Fulltable[[#This Row],[Distance]]^5</f>
        <v>251957.9909286242</v>
      </c>
      <c r="F1205" s="13" t="e">
        <f>IF(ISNUMBER(VLOOKUP(Fulltable[[#This Row],[Distance]], PBmetric[[Distance (km)]:[PB (hh:mm:ss)]], 6, FALSE)), VLOOKUP(Fulltable[[#This Row],[Distance]], PBmetric[[Distance (km)]:[PB (hh:mm:ss)]], 6, FALSE), NA())</f>
        <v>#N/A</v>
      </c>
      <c r="G1205" s="13">
        <f ca="1">$Q$4+$P$4*Fulltable[[#This Row],[Distance]]+$O$4*Fulltable[[#This Row],[D^2]]+$N$4*Fulltable[[#This Row],[D^3]]</f>
        <v>3.7519635914415414E-2</v>
      </c>
      <c r="H1205" s="13">
        <f ca="1">Fulltable[[#This Row],[Forecast]]*(1+AVERAGE(cform[faster (-ve) /
slower (+ve)]))</f>
        <v>3.8844897779524282E-2</v>
      </c>
      <c r="I1205" s="13" t="e">
        <f>IF(ISNUMBER(VLOOKUP(Fulltable[[#This Row],[Distance]], Predict[[#All],[Distance (km)]:[Time on current form]], 2, FALSE)), VLOOKUP(Fulltable[[#This Row],[Distance]], Predict[[#All],[Distance (km)]:[Time on current form]], 2, FALSE), NA())</f>
        <v>#N/A</v>
      </c>
      <c r="J1205" s="13" t="e">
        <f>IF(ISNUMBER(VLOOKUP(Fulltable[[#This Row],[Distance]], Predict[[#All],[Distance (km)]:[Time on current form]], 3, FALSE)), VLOOKUP(Fulltable[[#This Row],[Distance]], Predict[[#All],[Distance (km)]:[Time on current form]], 3, FALSE), NA())</f>
        <v>#N/A</v>
      </c>
    </row>
    <row r="1206" spans="1:10" x14ac:dyDescent="0.25">
      <c r="A1206" s="1">
        <v>12.04</v>
      </c>
      <c r="B1206" s="2">
        <f>Fulltable[[#This Row],[Distance]]^2</f>
        <v>144.96159999999998</v>
      </c>
      <c r="C1206">
        <f>Fulltable[[#This Row],[Distance]]^3</f>
        <v>1745.3376639999997</v>
      </c>
      <c r="D1206">
        <f>Fulltable[[#This Row],[Distance]]^4</f>
        <v>21013.865474559992</v>
      </c>
      <c r="E1206">
        <f>Fulltable[[#This Row],[Distance]]^5</f>
        <v>253006.9403137023</v>
      </c>
      <c r="F1206" s="13" t="e">
        <f>IF(ISNUMBER(VLOOKUP(Fulltable[[#This Row],[Distance]], PBmetric[[Distance (km)]:[PB (hh:mm:ss)]], 6, FALSE)), VLOOKUP(Fulltable[[#This Row],[Distance]], PBmetric[[Distance (km)]:[PB (hh:mm:ss)]], 6, FALSE), NA())</f>
        <v>#N/A</v>
      </c>
      <c r="G1206" s="13">
        <f ca="1">$Q$4+$P$4*Fulltable[[#This Row],[Distance]]+$O$4*Fulltable[[#This Row],[D^2]]+$N$4*Fulltable[[#This Row],[D^3]]</f>
        <v>3.7553018285921475E-2</v>
      </c>
      <c r="H1206" s="13">
        <f ca="1">Fulltable[[#This Row],[Forecast]]*(1+AVERAGE(cform[faster (-ve) /
slower (+ve)]))</f>
        <v>3.8879459277182442E-2</v>
      </c>
      <c r="I1206" s="13" t="e">
        <f>IF(ISNUMBER(VLOOKUP(Fulltable[[#This Row],[Distance]], Predict[[#All],[Distance (km)]:[Time on current form]], 2, FALSE)), VLOOKUP(Fulltable[[#This Row],[Distance]], Predict[[#All],[Distance (km)]:[Time on current form]], 2, FALSE), NA())</f>
        <v>#N/A</v>
      </c>
      <c r="J1206" s="13" t="e">
        <f>IF(ISNUMBER(VLOOKUP(Fulltable[[#This Row],[Distance]], Predict[[#All],[Distance (km)]:[Time on current form]], 3, FALSE)), VLOOKUP(Fulltable[[#This Row],[Distance]], Predict[[#All],[Distance (km)]:[Time on current form]], 3, FALSE), NA())</f>
        <v>#N/A</v>
      </c>
    </row>
    <row r="1207" spans="1:10" x14ac:dyDescent="0.25">
      <c r="A1207" s="1">
        <v>12.05</v>
      </c>
      <c r="B1207" s="2">
        <f>Fulltable[[#This Row],[Distance]]^2</f>
        <v>145.20250000000001</v>
      </c>
      <c r="C1207">
        <f>Fulltable[[#This Row],[Distance]]^3</f>
        <v>1749.6901250000003</v>
      </c>
      <c r="D1207">
        <f>Fulltable[[#This Row],[Distance]]^4</f>
        <v>21083.766006250004</v>
      </c>
      <c r="E1207">
        <f>Fulltable[[#This Row],[Distance]]^5</f>
        <v>254059.38037531255</v>
      </c>
      <c r="F1207" s="13" t="e">
        <f>IF(ISNUMBER(VLOOKUP(Fulltable[[#This Row],[Distance]], PBmetric[[Distance (km)]:[PB (hh:mm:ss)]], 6, FALSE)), VLOOKUP(Fulltable[[#This Row],[Distance]], PBmetric[[Distance (km)]:[PB (hh:mm:ss)]], 6, FALSE), NA())</f>
        <v>#N/A</v>
      </c>
      <c r="G1207" s="13">
        <f ca="1">$Q$4+$P$4*Fulltable[[#This Row],[Distance]]+$O$4*Fulltable[[#This Row],[D^2]]+$N$4*Fulltable[[#This Row],[D^3]]</f>
        <v>3.7586404287690958E-2</v>
      </c>
      <c r="H1207" s="13">
        <f ca="1">Fulltable[[#This Row],[Forecast]]*(1+AVERAGE(cform[faster (-ve) /
slower (+ve)]))</f>
        <v>3.8914024533331537E-2</v>
      </c>
      <c r="I1207" s="13" t="e">
        <f>IF(ISNUMBER(VLOOKUP(Fulltable[[#This Row],[Distance]], Predict[[#All],[Distance (km)]:[Time on current form]], 2, FALSE)), VLOOKUP(Fulltable[[#This Row],[Distance]], Predict[[#All],[Distance (km)]:[Time on current form]], 2, FALSE), NA())</f>
        <v>#N/A</v>
      </c>
      <c r="J1207" s="13" t="e">
        <f>IF(ISNUMBER(VLOOKUP(Fulltable[[#This Row],[Distance]], Predict[[#All],[Distance (km)]:[Time on current form]], 3, FALSE)), VLOOKUP(Fulltable[[#This Row],[Distance]], Predict[[#All],[Distance (km)]:[Time on current form]], 3, FALSE), NA())</f>
        <v>#N/A</v>
      </c>
    </row>
    <row r="1208" spans="1:10" x14ac:dyDescent="0.25">
      <c r="A1208" s="1">
        <v>12.06</v>
      </c>
      <c r="B1208" s="2">
        <f>Fulltable[[#This Row],[Distance]]^2</f>
        <v>145.4436</v>
      </c>
      <c r="C1208">
        <f>Fulltable[[#This Row],[Distance]]^3</f>
        <v>1754.0498160000002</v>
      </c>
      <c r="D1208">
        <f>Fulltable[[#This Row],[Distance]]^4</f>
        <v>21153.840780959999</v>
      </c>
      <c r="E1208">
        <f>Fulltable[[#This Row],[Distance]]^5</f>
        <v>255115.31981837761</v>
      </c>
      <c r="F1208" s="13" t="e">
        <f>IF(ISNUMBER(VLOOKUP(Fulltable[[#This Row],[Distance]], PBmetric[[Distance (km)]:[PB (hh:mm:ss)]], 6, FALSE)), VLOOKUP(Fulltable[[#This Row],[Distance]], PBmetric[[Distance (km)]:[PB (hh:mm:ss)]], 6, FALSE), NA())</f>
        <v>#N/A</v>
      </c>
      <c r="G1208" s="13">
        <f ca="1">$Q$4+$P$4*Fulltable[[#This Row],[Distance]]+$O$4*Fulltable[[#This Row],[D^2]]+$N$4*Fulltable[[#This Row],[D^3]]</f>
        <v>3.7619793919688463E-2</v>
      </c>
      <c r="H1208" s="13">
        <f ca="1">Fulltable[[#This Row],[Forecast]]*(1+AVERAGE(cform[faster (-ve) /
slower (+ve)]))</f>
        <v>3.8948593547934916E-2</v>
      </c>
      <c r="I1208" s="13" t="e">
        <f>IF(ISNUMBER(VLOOKUP(Fulltable[[#This Row],[Distance]], Predict[[#All],[Distance (km)]:[Time on current form]], 2, FALSE)), VLOOKUP(Fulltable[[#This Row],[Distance]], Predict[[#All],[Distance (km)]:[Time on current form]], 2, FALSE), NA())</f>
        <v>#N/A</v>
      </c>
      <c r="J1208" s="13" t="e">
        <f>IF(ISNUMBER(VLOOKUP(Fulltable[[#This Row],[Distance]], Predict[[#All],[Distance (km)]:[Time on current form]], 3, FALSE)), VLOOKUP(Fulltable[[#This Row],[Distance]], Predict[[#All],[Distance (km)]:[Time on current form]], 3, FALSE), NA())</f>
        <v>#N/A</v>
      </c>
    </row>
    <row r="1209" spans="1:10" x14ac:dyDescent="0.25">
      <c r="A1209" s="1">
        <v>12.07</v>
      </c>
      <c r="B1209" s="2">
        <f>Fulltable[[#This Row],[Distance]]^2</f>
        <v>145.6849</v>
      </c>
      <c r="C1209">
        <f>Fulltable[[#This Row],[Distance]]^3</f>
        <v>1758.416743</v>
      </c>
      <c r="D1209">
        <f>Fulltable[[#This Row],[Distance]]^4</f>
        <v>21224.090088009998</v>
      </c>
      <c r="E1209">
        <f>Fulltable[[#This Row],[Distance]]^5</f>
        <v>256174.76736228069</v>
      </c>
      <c r="F1209" s="13" t="e">
        <f>IF(ISNUMBER(VLOOKUP(Fulltable[[#This Row],[Distance]], PBmetric[[Distance (km)]:[PB (hh:mm:ss)]], 6, FALSE)), VLOOKUP(Fulltable[[#This Row],[Distance]], PBmetric[[Distance (km)]:[PB (hh:mm:ss)]], 6, FALSE), NA())</f>
        <v>#N/A</v>
      </c>
      <c r="G1209" s="13">
        <f ca="1">$Q$4+$P$4*Fulltable[[#This Row],[Distance]]+$O$4*Fulltable[[#This Row],[D^2]]+$N$4*Fulltable[[#This Row],[D^3]]</f>
        <v>3.7653187181878593E-2</v>
      </c>
      <c r="H1209" s="13">
        <f ca="1">Fulltable[[#This Row],[Forecast]]*(1+AVERAGE(cform[faster (-ve) /
slower (+ve)]))</f>
        <v>3.8983166320955942E-2</v>
      </c>
      <c r="I1209" s="13" t="e">
        <f>IF(ISNUMBER(VLOOKUP(Fulltable[[#This Row],[Distance]], Predict[[#All],[Distance (km)]:[Time on current form]], 2, FALSE)), VLOOKUP(Fulltable[[#This Row],[Distance]], Predict[[#All],[Distance (km)]:[Time on current form]], 2, FALSE), NA())</f>
        <v>#N/A</v>
      </c>
      <c r="J1209" s="13" t="e">
        <f>IF(ISNUMBER(VLOOKUP(Fulltable[[#This Row],[Distance]], Predict[[#All],[Distance (km)]:[Time on current form]], 3, FALSE)), VLOOKUP(Fulltable[[#This Row],[Distance]], Predict[[#All],[Distance (km)]:[Time on current form]], 3, FALSE), NA())</f>
        <v>#N/A</v>
      </c>
    </row>
    <row r="1210" spans="1:10" x14ac:dyDescent="0.25">
      <c r="A1210" s="1">
        <v>12.08</v>
      </c>
      <c r="B1210" s="2">
        <f>Fulltable[[#This Row],[Distance]]^2</f>
        <v>145.9264</v>
      </c>
      <c r="C1210">
        <f>Fulltable[[#This Row],[Distance]]^3</f>
        <v>1762.7909119999999</v>
      </c>
      <c r="D1210">
        <f>Fulltable[[#This Row],[Distance]]^4</f>
        <v>21294.51421696</v>
      </c>
      <c r="E1210">
        <f>Fulltable[[#This Row],[Distance]]^5</f>
        <v>257237.7317408768</v>
      </c>
      <c r="F1210" s="13" t="e">
        <f>IF(ISNUMBER(VLOOKUP(Fulltable[[#This Row],[Distance]], PBmetric[[Distance (km)]:[PB (hh:mm:ss)]], 6, FALSE)), VLOOKUP(Fulltable[[#This Row],[Distance]], PBmetric[[Distance (km)]:[PB (hh:mm:ss)]], 6, FALSE), NA())</f>
        <v>#N/A</v>
      </c>
      <c r="G1210" s="13">
        <f ca="1">$Q$4+$P$4*Fulltable[[#This Row],[Distance]]+$O$4*Fulltable[[#This Row],[D^2]]+$N$4*Fulltable[[#This Row],[D^3]]</f>
        <v>3.768658407422594E-2</v>
      </c>
      <c r="H1210" s="13">
        <f ca="1">Fulltable[[#This Row],[Forecast]]*(1+AVERAGE(cform[faster (-ve) /
slower (+ve)]))</f>
        <v>3.9017742852357942E-2</v>
      </c>
      <c r="I1210" s="13" t="e">
        <f>IF(ISNUMBER(VLOOKUP(Fulltable[[#This Row],[Distance]], Predict[[#All],[Distance (km)]:[Time on current form]], 2, FALSE)), VLOOKUP(Fulltable[[#This Row],[Distance]], Predict[[#All],[Distance (km)]:[Time on current form]], 2, FALSE), NA())</f>
        <v>#N/A</v>
      </c>
      <c r="J1210" s="13" t="e">
        <f>IF(ISNUMBER(VLOOKUP(Fulltable[[#This Row],[Distance]], Predict[[#All],[Distance (km)]:[Time on current form]], 3, FALSE)), VLOOKUP(Fulltable[[#This Row],[Distance]], Predict[[#All],[Distance (km)]:[Time on current form]], 3, FALSE), NA())</f>
        <v>#N/A</v>
      </c>
    </row>
    <row r="1211" spans="1:10" x14ac:dyDescent="0.25">
      <c r="A1211" s="1">
        <v>12.09</v>
      </c>
      <c r="B1211" s="2">
        <f>Fulltable[[#This Row],[Distance]]^2</f>
        <v>146.16810000000001</v>
      </c>
      <c r="C1211">
        <f>Fulltable[[#This Row],[Distance]]^3</f>
        <v>1767.172329</v>
      </c>
      <c r="D1211">
        <f>Fulltable[[#This Row],[Distance]]^4</f>
        <v>21365.113457610001</v>
      </c>
      <c r="E1211">
        <f>Fulltable[[#This Row],[Distance]]^5</f>
        <v>258304.2217025049</v>
      </c>
      <c r="F1211" s="13" t="e">
        <f>IF(ISNUMBER(VLOOKUP(Fulltable[[#This Row],[Distance]], PBmetric[[Distance (km)]:[PB (hh:mm:ss)]], 6, FALSE)), VLOOKUP(Fulltable[[#This Row],[Distance]], PBmetric[[Distance (km)]:[PB (hh:mm:ss)]], 6, FALSE), NA())</f>
        <v>#N/A</v>
      </c>
      <c r="G1211" s="13">
        <f ca="1">$Q$4+$P$4*Fulltable[[#This Row],[Distance]]+$O$4*Fulltable[[#This Row],[D^2]]+$N$4*Fulltable[[#This Row],[D^3]]</f>
        <v>3.7719984596695115E-2</v>
      </c>
      <c r="H1211" s="13">
        <f ca="1">Fulltable[[#This Row],[Forecast]]*(1+AVERAGE(cform[faster (-ve) /
slower (+ve)]))</f>
        <v>3.9052323142104287E-2</v>
      </c>
      <c r="I1211" s="13" t="e">
        <f>IF(ISNUMBER(VLOOKUP(Fulltable[[#This Row],[Distance]], Predict[[#All],[Distance (km)]:[Time on current form]], 2, FALSE)), VLOOKUP(Fulltable[[#This Row],[Distance]], Predict[[#All],[Distance (km)]:[Time on current form]], 2, FALSE), NA())</f>
        <v>#N/A</v>
      </c>
      <c r="J1211" s="13" t="e">
        <f>IF(ISNUMBER(VLOOKUP(Fulltable[[#This Row],[Distance]], Predict[[#All],[Distance (km)]:[Time on current form]], 3, FALSE)), VLOOKUP(Fulltable[[#This Row],[Distance]], Predict[[#All],[Distance (km)]:[Time on current form]], 3, FALSE), NA())</f>
        <v>#N/A</v>
      </c>
    </row>
    <row r="1212" spans="1:10" x14ac:dyDescent="0.25">
      <c r="A1212" s="1">
        <v>12.1</v>
      </c>
      <c r="B1212" s="2">
        <f>Fulltable[[#This Row],[Distance]]^2</f>
        <v>146.41</v>
      </c>
      <c r="C1212">
        <f>Fulltable[[#This Row],[Distance]]^3</f>
        <v>1771.5609999999999</v>
      </c>
      <c r="D1212">
        <f>Fulltable[[#This Row],[Distance]]^4</f>
        <v>21435.8881</v>
      </c>
      <c r="E1212">
        <f>Fulltable[[#This Row],[Distance]]^5</f>
        <v>259374.24601</v>
      </c>
      <c r="F1212" s="13" t="e">
        <f>IF(ISNUMBER(VLOOKUP(Fulltable[[#This Row],[Distance]], PBmetric[[Distance (km)]:[PB (hh:mm:ss)]], 6, FALSE)), VLOOKUP(Fulltable[[#This Row],[Distance]], PBmetric[[Distance (km)]:[PB (hh:mm:ss)]], 6, FALSE), NA())</f>
        <v>#N/A</v>
      </c>
      <c r="G1212" s="13">
        <f ca="1">$Q$4+$P$4*Fulltable[[#This Row],[Distance]]+$O$4*Fulltable[[#This Row],[D^2]]+$N$4*Fulltable[[#This Row],[D^3]]</f>
        <v>3.7753388749250681E-2</v>
      </c>
      <c r="H1212" s="13">
        <f ca="1">Fulltable[[#This Row],[Forecast]]*(1+AVERAGE(cform[faster (-ve) /
slower (+ve)]))</f>
        <v>3.9086907190158282E-2</v>
      </c>
      <c r="I1212" s="13" t="e">
        <f>IF(ISNUMBER(VLOOKUP(Fulltable[[#This Row],[Distance]], Predict[[#All],[Distance (km)]:[Time on current form]], 2, FALSE)), VLOOKUP(Fulltable[[#This Row],[Distance]], Predict[[#All],[Distance (km)]:[Time on current form]], 2, FALSE), NA())</f>
        <v>#N/A</v>
      </c>
      <c r="J1212" s="13" t="e">
        <f>IF(ISNUMBER(VLOOKUP(Fulltable[[#This Row],[Distance]], Predict[[#All],[Distance (km)]:[Time on current form]], 3, FALSE)), VLOOKUP(Fulltable[[#This Row],[Distance]], Predict[[#All],[Distance (km)]:[Time on current form]], 3, FALSE), NA())</f>
        <v>#N/A</v>
      </c>
    </row>
    <row r="1213" spans="1:10" x14ac:dyDescent="0.25">
      <c r="A1213" s="1">
        <v>12.11</v>
      </c>
      <c r="B1213" s="2">
        <f>Fulltable[[#This Row],[Distance]]^2</f>
        <v>146.65209999999999</v>
      </c>
      <c r="C1213">
        <f>Fulltable[[#This Row],[Distance]]^3</f>
        <v>1775.9569309999997</v>
      </c>
      <c r="D1213">
        <f>Fulltable[[#This Row],[Distance]]^4</f>
        <v>21506.838434409998</v>
      </c>
      <c r="E1213">
        <f>Fulltable[[#This Row],[Distance]]^5</f>
        <v>260447.81344070507</v>
      </c>
      <c r="F1213" s="13" t="e">
        <f>IF(ISNUMBER(VLOOKUP(Fulltable[[#This Row],[Distance]], PBmetric[[Distance (km)]:[PB (hh:mm:ss)]], 6, FALSE)), VLOOKUP(Fulltable[[#This Row],[Distance]], PBmetric[[Distance (km)]:[PB (hh:mm:ss)]], 6, FALSE), NA())</f>
        <v>#N/A</v>
      </c>
      <c r="G1213" s="13">
        <f ca="1">$Q$4+$P$4*Fulltable[[#This Row],[Distance]]+$O$4*Fulltable[[#This Row],[D^2]]+$N$4*Fulltable[[#This Row],[D^3]]</f>
        <v>3.7786796531857271E-2</v>
      </c>
      <c r="H1213" s="13">
        <f ca="1">Fulltable[[#This Row],[Forecast]]*(1+AVERAGE(cform[faster (-ve) /
slower (+ve)]))</f>
        <v>3.9121494996483312E-2</v>
      </c>
      <c r="I1213" s="13" t="e">
        <f>IF(ISNUMBER(VLOOKUP(Fulltable[[#This Row],[Distance]], Predict[[#All],[Distance (km)]:[Time on current form]], 2, FALSE)), VLOOKUP(Fulltable[[#This Row],[Distance]], Predict[[#All],[Distance (km)]:[Time on current form]], 2, FALSE), NA())</f>
        <v>#N/A</v>
      </c>
      <c r="J1213" s="13" t="e">
        <f>IF(ISNUMBER(VLOOKUP(Fulltable[[#This Row],[Distance]], Predict[[#All],[Distance (km)]:[Time on current form]], 3, FALSE)), VLOOKUP(Fulltable[[#This Row],[Distance]], Predict[[#All],[Distance (km)]:[Time on current form]], 3, FALSE), NA())</f>
        <v>#N/A</v>
      </c>
    </row>
    <row r="1214" spans="1:10" x14ac:dyDescent="0.25">
      <c r="A1214" s="1">
        <v>12.12</v>
      </c>
      <c r="B1214" s="2">
        <f>Fulltable[[#This Row],[Distance]]^2</f>
        <v>146.89439999999999</v>
      </c>
      <c r="C1214">
        <f>Fulltable[[#This Row],[Distance]]^3</f>
        <v>1780.3601279999998</v>
      </c>
      <c r="D1214">
        <f>Fulltable[[#This Row],[Distance]]^4</f>
        <v>21577.964751359996</v>
      </c>
      <c r="E1214">
        <f>Fulltable[[#This Row],[Distance]]^5</f>
        <v>261524.93278648314</v>
      </c>
      <c r="F1214" s="13" t="e">
        <f>IF(ISNUMBER(VLOOKUP(Fulltable[[#This Row],[Distance]], PBmetric[[Distance (km)]:[PB (hh:mm:ss)]], 6, FALSE)), VLOOKUP(Fulltable[[#This Row],[Distance]], PBmetric[[Distance (km)]:[PB (hh:mm:ss)]], 6, FALSE), NA())</f>
        <v>#N/A</v>
      </c>
      <c r="G1214" s="13">
        <f ca="1">$Q$4+$P$4*Fulltable[[#This Row],[Distance]]+$O$4*Fulltable[[#This Row],[D^2]]+$N$4*Fulltable[[#This Row],[D^3]]</f>
        <v>3.7820207944479461E-2</v>
      </c>
      <c r="H1214" s="13">
        <f ca="1">Fulltable[[#This Row],[Forecast]]*(1+AVERAGE(cform[faster (-ve) /
slower (+ve)]))</f>
        <v>3.9156086561042712E-2</v>
      </c>
      <c r="I1214" s="13" t="e">
        <f>IF(ISNUMBER(VLOOKUP(Fulltable[[#This Row],[Distance]], Predict[[#All],[Distance (km)]:[Time on current form]], 2, FALSE)), VLOOKUP(Fulltable[[#This Row],[Distance]], Predict[[#All],[Distance (km)]:[Time on current form]], 2, FALSE), NA())</f>
        <v>#N/A</v>
      </c>
      <c r="J1214" s="13" t="e">
        <f>IF(ISNUMBER(VLOOKUP(Fulltable[[#This Row],[Distance]], Predict[[#All],[Distance (km)]:[Time on current form]], 3, FALSE)), VLOOKUP(Fulltable[[#This Row],[Distance]], Predict[[#All],[Distance (km)]:[Time on current form]], 3, FALSE), NA())</f>
        <v>#N/A</v>
      </c>
    </row>
    <row r="1215" spans="1:10" x14ac:dyDescent="0.25">
      <c r="A1215" s="1">
        <v>12.13</v>
      </c>
      <c r="B1215" s="2">
        <f>Fulltable[[#This Row],[Distance]]^2</f>
        <v>147.13690000000003</v>
      </c>
      <c r="C1215">
        <f>Fulltable[[#This Row],[Distance]]^3</f>
        <v>1784.7705970000004</v>
      </c>
      <c r="D1215">
        <f>Fulltable[[#This Row],[Distance]]^4</f>
        <v>21649.267341610008</v>
      </c>
      <c r="E1215">
        <f>Fulltable[[#This Row],[Distance]]^5</f>
        <v>262605.6128537294</v>
      </c>
      <c r="F1215" s="13" t="e">
        <f>IF(ISNUMBER(VLOOKUP(Fulltable[[#This Row],[Distance]], PBmetric[[Distance (km)]:[PB (hh:mm:ss)]], 6, FALSE)), VLOOKUP(Fulltable[[#This Row],[Distance]], PBmetric[[Distance (km)]:[PB (hh:mm:ss)]], 6, FALSE), NA())</f>
        <v>#N/A</v>
      </c>
      <c r="G1215" s="13">
        <f ca="1">$Q$4+$P$4*Fulltable[[#This Row],[Distance]]+$O$4*Fulltable[[#This Row],[D^2]]+$N$4*Fulltable[[#This Row],[D^3]]</f>
        <v>3.785362298708185E-2</v>
      </c>
      <c r="H1215" s="13">
        <f ca="1">Fulltable[[#This Row],[Forecast]]*(1+AVERAGE(cform[faster (-ve) /
slower (+ve)]))</f>
        <v>3.9190681883799816E-2</v>
      </c>
      <c r="I1215" s="13" t="e">
        <f>IF(ISNUMBER(VLOOKUP(Fulltable[[#This Row],[Distance]], Predict[[#All],[Distance (km)]:[Time on current form]], 2, FALSE)), VLOOKUP(Fulltable[[#This Row],[Distance]], Predict[[#All],[Distance (km)]:[Time on current form]], 2, FALSE), NA())</f>
        <v>#N/A</v>
      </c>
      <c r="J1215" s="13" t="e">
        <f>IF(ISNUMBER(VLOOKUP(Fulltable[[#This Row],[Distance]], Predict[[#All],[Distance (km)]:[Time on current form]], 3, FALSE)), VLOOKUP(Fulltable[[#This Row],[Distance]], Predict[[#All],[Distance (km)]:[Time on current form]], 3, FALSE), NA())</f>
        <v>#N/A</v>
      </c>
    </row>
    <row r="1216" spans="1:10" x14ac:dyDescent="0.25">
      <c r="A1216" s="1">
        <v>12.14</v>
      </c>
      <c r="B1216" s="2">
        <f>Fulltable[[#This Row],[Distance]]^2</f>
        <v>147.37960000000001</v>
      </c>
      <c r="C1216">
        <f>Fulltable[[#This Row],[Distance]]^3</f>
        <v>1789.1883440000001</v>
      </c>
      <c r="D1216">
        <f>Fulltable[[#This Row],[Distance]]^4</f>
        <v>21720.746496160002</v>
      </c>
      <c r="E1216">
        <f>Fulltable[[#This Row],[Distance]]^5</f>
        <v>263689.86246338242</v>
      </c>
      <c r="F1216" s="13" t="e">
        <f>IF(ISNUMBER(VLOOKUP(Fulltable[[#This Row],[Distance]], PBmetric[[Distance (km)]:[PB (hh:mm:ss)]], 6, FALSE)), VLOOKUP(Fulltable[[#This Row],[Distance]], PBmetric[[Distance (km)]:[PB (hh:mm:ss)]], 6, FALSE), NA())</f>
        <v>#N/A</v>
      </c>
      <c r="G1216" s="13">
        <f ca="1">$Q$4+$P$4*Fulltable[[#This Row],[Distance]]+$O$4*Fulltable[[#This Row],[D^2]]+$N$4*Fulltable[[#This Row],[D^3]]</f>
        <v>3.7887041659629056E-2</v>
      </c>
      <c r="H1216" s="13">
        <f ca="1">Fulltable[[#This Row],[Forecast]]*(1+AVERAGE(cform[faster (-ve) /
slower (+ve)]))</f>
        <v>3.9225280964717994E-2</v>
      </c>
      <c r="I1216" s="13" t="e">
        <f>IF(ISNUMBER(VLOOKUP(Fulltable[[#This Row],[Distance]], Predict[[#All],[Distance (km)]:[Time on current form]], 2, FALSE)), VLOOKUP(Fulltable[[#This Row],[Distance]], Predict[[#All],[Distance (km)]:[Time on current form]], 2, FALSE), NA())</f>
        <v>#N/A</v>
      </c>
      <c r="J1216" s="13" t="e">
        <f>IF(ISNUMBER(VLOOKUP(Fulltable[[#This Row],[Distance]], Predict[[#All],[Distance (km)]:[Time on current form]], 3, FALSE)), VLOOKUP(Fulltable[[#This Row],[Distance]], Predict[[#All],[Distance (km)]:[Time on current form]], 3, FALSE), NA())</f>
        <v>#N/A</v>
      </c>
    </row>
    <row r="1217" spans="1:10" x14ac:dyDescent="0.25">
      <c r="A1217" s="1">
        <v>12.15</v>
      </c>
      <c r="B1217" s="2">
        <f>Fulltable[[#This Row],[Distance]]^2</f>
        <v>147.6225</v>
      </c>
      <c r="C1217">
        <f>Fulltable[[#This Row],[Distance]]^3</f>
        <v>1793.6133750000001</v>
      </c>
      <c r="D1217">
        <f>Fulltable[[#This Row],[Distance]]^4</f>
        <v>21792.40250625</v>
      </c>
      <c r="E1217">
        <f>Fulltable[[#This Row],[Distance]]^5</f>
        <v>264777.69045093749</v>
      </c>
      <c r="F1217" s="13" t="e">
        <f>IF(ISNUMBER(VLOOKUP(Fulltable[[#This Row],[Distance]], PBmetric[[Distance (km)]:[PB (hh:mm:ss)]], 6, FALSE)), VLOOKUP(Fulltable[[#This Row],[Distance]], PBmetric[[Distance (km)]:[PB (hh:mm:ss)]], 6, FALSE), NA())</f>
        <v>#N/A</v>
      </c>
      <c r="G1217" s="13">
        <f ca="1">$Q$4+$P$4*Fulltable[[#This Row],[Distance]]+$O$4*Fulltable[[#This Row],[D^2]]+$N$4*Fulltable[[#This Row],[D^3]]</f>
        <v>3.7920463962085635E-2</v>
      </c>
      <c r="H1217" s="13">
        <f ca="1">Fulltable[[#This Row],[Forecast]]*(1+AVERAGE(cform[faster (-ve) /
slower (+ve)]))</f>
        <v>3.925988380376056E-2</v>
      </c>
      <c r="I1217" s="13" t="e">
        <f>IF(ISNUMBER(VLOOKUP(Fulltable[[#This Row],[Distance]], Predict[[#All],[Distance (km)]:[Time on current form]], 2, FALSE)), VLOOKUP(Fulltable[[#This Row],[Distance]], Predict[[#All],[Distance (km)]:[Time on current form]], 2, FALSE), NA())</f>
        <v>#N/A</v>
      </c>
      <c r="J1217" s="13" t="e">
        <f>IF(ISNUMBER(VLOOKUP(Fulltable[[#This Row],[Distance]], Predict[[#All],[Distance (km)]:[Time on current form]], 3, FALSE)), VLOOKUP(Fulltable[[#This Row],[Distance]], Predict[[#All],[Distance (km)]:[Time on current form]], 3, FALSE), NA())</f>
        <v>#N/A</v>
      </c>
    </row>
    <row r="1218" spans="1:10" x14ac:dyDescent="0.25">
      <c r="A1218" s="1">
        <v>12.16</v>
      </c>
      <c r="B1218" s="2">
        <f>Fulltable[[#This Row],[Distance]]^2</f>
        <v>147.8656</v>
      </c>
      <c r="C1218">
        <f>Fulltable[[#This Row],[Distance]]^3</f>
        <v>1798.0456960000001</v>
      </c>
      <c r="D1218">
        <f>Fulltable[[#This Row],[Distance]]^4</f>
        <v>21864.235663359999</v>
      </c>
      <c r="E1218">
        <f>Fulltable[[#This Row],[Distance]]^5</f>
        <v>265869.10566645762</v>
      </c>
      <c r="F1218" s="13" t="e">
        <f>IF(ISNUMBER(VLOOKUP(Fulltable[[#This Row],[Distance]], PBmetric[[Distance (km)]:[PB (hh:mm:ss)]], 6, FALSE)), VLOOKUP(Fulltable[[#This Row],[Distance]], PBmetric[[Distance (km)]:[PB (hh:mm:ss)]], 6, FALSE), NA())</f>
        <v>#N/A</v>
      </c>
      <c r="G1218" s="13">
        <f ca="1">$Q$4+$P$4*Fulltable[[#This Row],[Distance]]+$O$4*Fulltable[[#This Row],[D^2]]+$N$4*Fulltable[[#This Row],[D^3]]</f>
        <v>3.7953889894416205E-2</v>
      </c>
      <c r="H1218" s="13">
        <f ca="1">Fulltable[[#This Row],[Forecast]]*(1+AVERAGE(cform[faster (-ve) /
slower (+ve)]))</f>
        <v>3.9294490400890877E-2</v>
      </c>
      <c r="I1218" s="13" t="e">
        <f>IF(ISNUMBER(VLOOKUP(Fulltable[[#This Row],[Distance]], Predict[[#All],[Distance (km)]:[Time on current form]], 2, FALSE)), VLOOKUP(Fulltable[[#This Row],[Distance]], Predict[[#All],[Distance (km)]:[Time on current form]], 2, FALSE), NA())</f>
        <v>#N/A</v>
      </c>
      <c r="J1218" s="13" t="e">
        <f>IF(ISNUMBER(VLOOKUP(Fulltable[[#This Row],[Distance]], Predict[[#All],[Distance (km)]:[Time on current form]], 3, FALSE)), VLOOKUP(Fulltable[[#This Row],[Distance]], Predict[[#All],[Distance (km)]:[Time on current form]], 3, FALSE), NA())</f>
        <v>#N/A</v>
      </c>
    </row>
    <row r="1219" spans="1:10" x14ac:dyDescent="0.25">
      <c r="A1219" s="1">
        <v>12.17</v>
      </c>
      <c r="B1219" s="2">
        <f>Fulltable[[#This Row],[Distance]]^2</f>
        <v>148.10890000000001</v>
      </c>
      <c r="C1219">
        <f>Fulltable[[#This Row],[Distance]]^3</f>
        <v>1802.4853130000001</v>
      </c>
      <c r="D1219">
        <f>Fulltable[[#This Row],[Distance]]^4</f>
        <v>21936.246259210002</v>
      </c>
      <c r="E1219">
        <f>Fulltable[[#This Row],[Distance]]^5</f>
        <v>266964.11697458575</v>
      </c>
      <c r="F1219" s="13" t="e">
        <f>IF(ISNUMBER(VLOOKUP(Fulltable[[#This Row],[Distance]], PBmetric[[Distance (km)]:[PB (hh:mm:ss)]], 6, FALSE)), VLOOKUP(Fulltable[[#This Row],[Distance]], PBmetric[[Distance (km)]:[PB (hh:mm:ss)]], 6, FALSE), NA())</f>
        <v>#N/A</v>
      </c>
      <c r="G1219" s="13">
        <f ca="1">$Q$4+$P$4*Fulltable[[#This Row],[Distance]]+$O$4*Fulltable[[#This Row],[D^2]]+$N$4*Fulltable[[#This Row],[D^3]]</f>
        <v>3.7987319456585372E-2</v>
      </c>
      <c r="H1219" s="13">
        <f ca="1">Fulltable[[#This Row],[Forecast]]*(1+AVERAGE(cform[faster (-ve) /
slower (+ve)]))</f>
        <v>3.9329100756072301E-2</v>
      </c>
      <c r="I1219" s="13" t="e">
        <f>IF(ISNUMBER(VLOOKUP(Fulltable[[#This Row],[Distance]], Predict[[#All],[Distance (km)]:[Time on current form]], 2, FALSE)), VLOOKUP(Fulltable[[#This Row],[Distance]], Predict[[#All],[Distance (km)]:[Time on current form]], 2, FALSE), NA())</f>
        <v>#N/A</v>
      </c>
      <c r="J1219" s="13" t="e">
        <f>IF(ISNUMBER(VLOOKUP(Fulltable[[#This Row],[Distance]], Predict[[#All],[Distance (km)]:[Time on current form]], 3, FALSE)), VLOOKUP(Fulltable[[#This Row],[Distance]], Predict[[#All],[Distance (km)]:[Time on current form]], 3, FALSE), NA())</f>
        <v>#N/A</v>
      </c>
    </row>
    <row r="1220" spans="1:10" x14ac:dyDescent="0.25">
      <c r="A1220" s="1">
        <v>12.18</v>
      </c>
      <c r="B1220" s="2">
        <f>Fulltable[[#This Row],[Distance]]^2</f>
        <v>148.35239999999999</v>
      </c>
      <c r="C1220">
        <f>Fulltable[[#This Row],[Distance]]^3</f>
        <v>1806.9322319999999</v>
      </c>
      <c r="D1220">
        <f>Fulltable[[#This Row],[Distance]]^4</f>
        <v>22008.434585759998</v>
      </c>
      <c r="E1220">
        <f>Fulltable[[#This Row],[Distance]]^5</f>
        <v>268062.73325455678</v>
      </c>
      <c r="F1220" s="13" t="e">
        <f>IF(ISNUMBER(VLOOKUP(Fulltable[[#This Row],[Distance]], PBmetric[[Distance (km)]:[PB (hh:mm:ss)]], 6, FALSE)), VLOOKUP(Fulltable[[#This Row],[Distance]], PBmetric[[Distance (km)]:[PB (hh:mm:ss)]], 6, FALSE), NA())</f>
        <v>#N/A</v>
      </c>
      <c r="G1220" s="13">
        <f ca="1">$Q$4+$P$4*Fulltable[[#This Row],[Distance]]+$O$4*Fulltable[[#This Row],[D^2]]+$N$4*Fulltable[[#This Row],[D^3]]</f>
        <v>3.8020752648557726E-2</v>
      </c>
      <c r="H1220" s="13">
        <f ca="1">Fulltable[[#This Row],[Forecast]]*(1+AVERAGE(cform[faster (-ve) /
slower (+ve)]))</f>
        <v>3.9363714869268165E-2</v>
      </c>
      <c r="I1220" s="13" t="e">
        <f>IF(ISNUMBER(VLOOKUP(Fulltable[[#This Row],[Distance]], Predict[[#All],[Distance (km)]:[Time on current form]], 2, FALSE)), VLOOKUP(Fulltable[[#This Row],[Distance]], Predict[[#All],[Distance (km)]:[Time on current form]], 2, FALSE), NA())</f>
        <v>#N/A</v>
      </c>
      <c r="J1220" s="13" t="e">
        <f>IF(ISNUMBER(VLOOKUP(Fulltable[[#This Row],[Distance]], Predict[[#All],[Distance (km)]:[Time on current form]], 3, FALSE)), VLOOKUP(Fulltable[[#This Row],[Distance]], Predict[[#All],[Distance (km)]:[Time on current form]], 3, FALSE), NA())</f>
        <v>#N/A</v>
      </c>
    </row>
    <row r="1221" spans="1:10" x14ac:dyDescent="0.25">
      <c r="A1221" s="1">
        <v>12.19</v>
      </c>
      <c r="B1221" s="2">
        <f>Fulltable[[#This Row],[Distance]]^2</f>
        <v>148.59609999999998</v>
      </c>
      <c r="C1221">
        <f>Fulltable[[#This Row],[Distance]]^3</f>
        <v>1811.3864589999996</v>
      </c>
      <c r="D1221">
        <f>Fulltable[[#This Row],[Distance]]^4</f>
        <v>22080.800935209994</v>
      </c>
      <c r="E1221">
        <f>Fulltable[[#This Row],[Distance]]^5</f>
        <v>269164.96340020985</v>
      </c>
      <c r="F1221" s="13" t="e">
        <f>IF(ISNUMBER(VLOOKUP(Fulltable[[#This Row],[Distance]], PBmetric[[Distance (km)]:[PB (hh:mm:ss)]], 6, FALSE)), VLOOKUP(Fulltable[[#This Row],[Distance]], PBmetric[[Distance (km)]:[PB (hh:mm:ss)]], 6, FALSE), NA())</f>
        <v>#N/A</v>
      </c>
      <c r="G1221" s="13">
        <f ca="1">$Q$4+$P$4*Fulltable[[#This Row],[Distance]]+$O$4*Fulltable[[#This Row],[D^2]]+$N$4*Fulltable[[#This Row],[D^3]]</f>
        <v>3.8054189470297865E-2</v>
      </c>
      <c r="H1221" s="13">
        <f ca="1">Fulltable[[#This Row],[Forecast]]*(1+AVERAGE(cform[faster (-ve) /
slower (+ve)]))</f>
        <v>3.9398332740441827E-2</v>
      </c>
      <c r="I1221" s="13" t="e">
        <f>IF(ISNUMBER(VLOOKUP(Fulltable[[#This Row],[Distance]], Predict[[#All],[Distance (km)]:[Time on current form]], 2, FALSE)), VLOOKUP(Fulltable[[#This Row],[Distance]], Predict[[#All],[Distance (km)]:[Time on current form]], 2, FALSE), NA())</f>
        <v>#N/A</v>
      </c>
      <c r="J1221" s="13" t="e">
        <f>IF(ISNUMBER(VLOOKUP(Fulltable[[#This Row],[Distance]], Predict[[#All],[Distance (km)]:[Time on current form]], 3, FALSE)), VLOOKUP(Fulltable[[#This Row],[Distance]], Predict[[#All],[Distance (km)]:[Time on current form]], 3, FALSE), NA())</f>
        <v>#N/A</v>
      </c>
    </row>
    <row r="1222" spans="1:10" x14ac:dyDescent="0.25">
      <c r="A1222" s="1">
        <v>12.2</v>
      </c>
      <c r="B1222" s="2">
        <f>Fulltable[[#This Row],[Distance]]^2</f>
        <v>148.83999999999997</v>
      </c>
      <c r="C1222">
        <f>Fulltable[[#This Row],[Distance]]^3</f>
        <v>1815.8479999999995</v>
      </c>
      <c r="D1222">
        <f>Fulltable[[#This Row],[Distance]]^4</f>
        <v>22153.345599999993</v>
      </c>
      <c r="E1222">
        <f>Fulltable[[#This Row],[Distance]]^5</f>
        <v>270270.81631999993</v>
      </c>
      <c r="F1222" s="13" t="e">
        <f>IF(ISNUMBER(VLOOKUP(Fulltable[[#This Row],[Distance]], PBmetric[[Distance (km)]:[PB (hh:mm:ss)]], 6, FALSE)), VLOOKUP(Fulltable[[#This Row],[Distance]], PBmetric[[Distance (km)]:[PB (hh:mm:ss)]], 6, FALSE), NA())</f>
        <v>#N/A</v>
      </c>
      <c r="G1222" s="13">
        <f ca="1">$Q$4+$P$4*Fulltable[[#This Row],[Distance]]+$O$4*Fulltable[[#This Row],[D^2]]+$N$4*Fulltable[[#This Row],[D^3]]</f>
        <v>3.808762992177038E-2</v>
      </c>
      <c r="H1222" s="13">
        <f ca="1">Fulltable[[#This Row],[Forecast]]*(1+AVERAGE(cform[faster (-ve) /
slower (+ve)]))</f>
        <v>3.9432954369556621E-2</v>
      </c>
      <c r="I1222" s="13" t="e">
        <f>IF(ISNUMBER(VLOOKUP(Fulltable[[#This Row],[Distance]], Predict[[#All],[Distance (km)]:[Time on current form]], 2, FALSE)), VLOOKUP(Fulltable[[#This Row],[Distance]], Predict[[#All],[Distance (km)]:[Time on current form]], 2, FALSE), NA())</f>
        <v>#N/A</v>
      </c>
      <c r="J1222" s="13" t="e">
        <f>IF(ISNUMBER(VLOOKUP(Fulltable[[#This Row],[Distance]], Predict[[#All],[Distance (km)]:[Time on current form]], 3, FALSE)), VLOOKUP(Fulltable[[#This Row],[Distance]], Predict[[#All],[Distance (km)]:[Time on current form]], 3, FALSE), NA())</f>
        <v>#N/A</v>
      </c>
    </row>
    <row r="1223" spans="1:10" x14ac:dyDescent="0.25">
      <c r="A1223" s="1">
        <v>12.21</v>
      </c>
      <c r="B1223" s="2">
        <f>Fulltable[[#This Row],[Distance]]^2</f>
        <v>149.08410000000003</v>
      </c>
      <c r="C1223">
        <f>Fulltable[[#This Row],[Distance]]^3</f>
        <v>1820.3168610000005</v>
      </c>
      <c r="D1223">
        <f>Fulltable[[#This Row],[Distance]]^4</f>
        <v>22226.06887281001</v>
      </c>
      <c r="E1223">
        <f>Fulltable[[#This Row],[Distance]]^5</f>
        <v>271380.30093701027</v>
      </c>
      <c r="F1223" s="13" t="e">
        <f>IF(ISNUMBER(VLOOKUP(Fulltable[[#This Row],[Distance]], PBmetric[[Distance (km)]:[PB (hh:mm:ss)]], 6, FALSE)), VLOOKUP(Fulltable[[#This Row],[Distance]], PBmetric[[Distance (km)]:[PB (hh:mm:ss)]], 6, FALSE), NA())</f>
        <v>#N/A</v>
      </c>
      <c r="G1223" s="13">
        <f ca="1">$Q$4+$P$4*Fulltable[[#This Row],[Distance]]+$O$4*Fulltable[[#This Row],[D^2]]+$N$4*Fulltable[[#This Row],[D^3]]</f>
        <v>3.8121074002939868E-2</v>
      </c>
      <c r="H1223" s="13">
        <f ca="1">Fulltable[[#This Row],[Forecast]]*(1+AVERAGE(cform[faster (-ve) /
slower (+ve)]))</f>
        <v>3.9467579756575895E-2</v>
      </c>
      <c r="I1223" s="13" t="e">
        <f>IF(ISNUMBER(VLOOKUP(Fulltable[[#This Row],[Distance]], Predict[[#All],[Distance (km)]:[Time on current form]], 2, FALSE)), VLOOKUP(Fulltable[[#This Row],[Distance]], Predict[[#All],[Distance (km)]:[Time on current form]], 2, FALSE), NA())</f>
        <v>#N/A</v>
      </c>
      <c r="J1223" s="13" t="e">
        <f>IF(ISNUMBER(VLOOKUP(Fulltable[[#This Row],[Distance]], Predict[[#All],[Distance (km)]:[Time on current form]], 3, FALSE)), VLOOKUP(Fulltable[[#This Row],[Distance]], Predict[[#All],[Distance (km)]:[Time on current form]], 3, FALSE), NA())</f>
        <v>#N/A</v>
      </c>
    </row>
    <row r="1224" spans="1:10" x14ac:dyDescent="0.25">
      <c r="A1224" s="1">
        <v>12.22</v>
      </c>
      <c r="B1224" s="2">
        <f>Fulltable[[#This Row],[Distance]]^2</f>
        <v>149.32840000000002</v>
      </c>
      <c r="C1224">
        <f>Fulltable[[#This Row],[Distance]]^3</f>
        <v>1824.7930480000002</v>
      </c>
      <c r="D1224">
        <f>Fulltable[[#This Row],[Distance]]^4</f>
        <v>22298.971046560004</v>
      </c>
      <c r="E1224">
        <f>Fulltable[[#This Row],[Distance]]^5</f>
        <v>272493.42618896323</v>
      </c>
      <c r="F1224" s="13" t="e">
        <f>IF(ISNUMBER(VLOOKUP(Fulltable[[#This Row],[Distance]], PBmetric[[Distance (km)]:[PB (hh:mm:ss)]], 6, FALSE)), VLOOKUP(Fulltable[[#This Row],[Distance]], PBmetric[[Distance (km)]:[PB (hh:mm:ss)]], 6, FALSE), NA())</f>
        <v>#N/A</v>
      </c>
      <c r="G1224" s="13">
        <f ca="1">$Q$4+$P$4*Fulltable[[#This Row],[Distance]]+$O$4*Fulltable[[#This Row],[D^2]]+$N$4*Fulltable[[#This Row],[D^3]]</f>
        <v>3.8154521713770935E-2</v>
      </c>
      <c r="H1224" s="13">
        <f ca="1">Fulltable[[#This Row],[Forecast]]*(1+AVERAGE(cform[faster (-ve) /
slower (+ve)]))</f>
        <v>3.9502208901463005E-2</v>
      </c>
      <c r="I1224" s="13" t="e">
        <f>IF(ISNUMBER(VLOOKUP(Fulltable[[#This Row],[Distance]], Predict[[#All],[Distance (km)]:[Time on current form]], 2, FALSE)), VLOOKUP(Fulltable[[#This Row],[Distance]], Predict[[#All],[Distance (km)]:[Time on current form]], 2, FALSE), NA())</f>
        <v>#N/A</v>
      </c>
      <c r="J1224" s="13" t="e">
        <f>IF(ISNUMBER(VLOOKUP(Fulltable[[#This Row],[Distance]], Predict[[#All],[Distance (km)]:[Time on current form]], 3, FALSE)), VLOOKUP(Fulltable[[#This Row],[Distance]], Predict[[#All],[Distance (km)]:[Time on current form]], 3, FALSE), NA())</f>
        <v>#N/A</v>
      </c>
    </row>
    <row r="1225" spans="1:10" x14ac:dyDescent="0.25">
      <c r="A1225" s="1">
        <v>12.23</v>
      </c>
      <c r="B1225" s="2">
        <f>Fulltable[[#This Row],[Distance]]^2</f>
        <v>149.5729</v>
      </c>
      <c r="C1225">
        <f>Fulltable[[#This Row],[Distance]]^3</f>
        <v>1829.2765670000001</v>
      </c>
      <c r="D1225">
        <f>Fulltable[[#This Row],[Distance]]^4</f>
        <v>22372.052414410002</v>
      </c>
      <c r="E1225">
        <f>Fulltable[[#This Row],[Distance]]^5</f>
        <v>273610.20102823433</v>
      </c>
      <c r="F1225" s="13" t="e">
        <f>IF(ISNUMBER(VLOOKUP(Fulltable[[#This Row],[Distance]], PBmetric[[Distance (km)]:[PB (hh:mm:ss)]], 6, FALSE)), VLOOKUP(Fulltable[[#This Row],[Distance]], PBmetric[[Distance (km)]:[PB (hh:mm:ss)]], 6, FALSE), NA())</f>
        <v>#N/A</v>
      </c>
      <c r="G1225" s="13">
        <f ca="1">$Q$4+$P$4*Fulltable[[#This Row],[Distance]]+$O$4*Fulltable[[#This Row],[D^2]]+$N$4*Fulltable[[#This Row],[D^3]]</f>
        <v>3.8187973054228157E-2</v>
      </c>
      <c r="H1225" s="13">
        <f ca="1">Fulltable[[#This Row],[Forecast]]*(1+AVERAGE(cform[faster (-ve) /
slower (+ve)]))</f>
        <v>3.9536841804181273E-2</v>
      </c>
      <c r="I1225" s="13" t="e">
        <f>IF(ISNUMBER(VLOOKUP(Fulltable[[#This Row],[Distance]], Predict[[#All],[Distance (km)]:[Time on current form]], 2, FALSE)), VLOOKUP(Fulltable[[#This Row],[Distance]], Predict[[#All],[Distance (km)]:[Time on current form]], 2, FALSE), NA())</f>
        <v>#N/A</v>
      </c>
      <c r="J1225" s="13" t="e">
        <f>IF(ISNUMBER(VLOOKUP(Fulltable[[#This Row],[Distance]], Predict[[#All],[Distance (km)]:[Time on current form]], 3, FALSE)), VLOOKUP(Fulltable[[#This Row],[Distance]], Predict[[#All],[Distance (km)]:[Time on current form]], 3, FALSE), NA())</f>
        <v>#N/A</v>
      </c>
    </row>
    <row r="1226" spans="1:10" x14ac:dyDescent="0.25">
      <c r="A1226" s="1">
        <v>12.24</v>
      </c>
      <c r="B1226" s="2">
        <f>Fulltable[[#This Row],[Distance]]^2</f>
        <v>149.8176</v>
      </c>
      <c r="C1226">
        <f>Fulltable[[#This Row],[Distance]]^3</f>
        <v>1833.7674240000001</v>
      </c>
      <c r="D1226">
        <f>Fulltable[[#This Row],[Distance]]^4</f>
        <v>22445.313269760001</v>
      </c>
      <c r="E1226">
        <f>Fulltable[[#This Row],[Distance]]^5</f>
        <v>274730.63442186243</v>
      </c>
      <c r="F1226" s="13" t="e">
        <f>IF(ISNUMBER(VLOOKUP(Fulltable[[#This Row],[Distance]], PBmetric[[Distance (km)]:[PB (hh:mm:ss)]], 6, FALSE)), VLOOKUP(Fulltable[[#This Row],[Distance]], PBmetric[[Distance (km)]:[PB (hh:mm:ss)]], 6, FALSE), NA())</f>
        <v>#N/A</v>
      </c>
      <c r="G1226" s="13">
        <f ca="1">$Q$4+$P$4*Fulltable[[#This Row],[Distance]]+$O$4*Fulltable[[#This Row],[D^2]]+$N$4*Fulltable[[#This Row],[D^3]]</f>
        <v>3.8221428024276159E-2</v>
      </c>
      <c r="H1226" s="13">
        <f ca="1">Fulltable[[#This Row],[Forecast]]*(1+AVERAGE(cform[faster (-ve) /
slower (+ve)]))</f>
        <v>3.9571478464694082E-2</v>
      </c>
      <c r="I1226" s="13" t="e">
        <f>IF(ISNUMBER(VLOOKUP(Fulltable[[#This Row],[Distance]], Predict[[#All],[Distance (km)]:[Time on current form]], 2, FALSE)), VLOOKUP(Fulltable[[#This Row],[Distance]], Predict[[#All],[Distance (km)]:[Time on current form]], 2, FALSE), NA())</f>
        <v>#N/A</v>
      </c>
      <c r="J1226" s="13" t="e">
        <f>IF(ISNUMBER(VLOOKUP(Fulltable[[#This Row],[Distance]], Predict[[#All],[Distance (km)]:[Time on current form]], 3, FALSE)), VLOOKUP(Fulltable[[#This Row],[Distance]], Predict[[#All],[Distance (km)]:[Time on current form]], 3, FALSE), NA())</f>
        <v>#N/A</v>
      </c>
    </row>
    <row r="1227" spans="1:10" x14ac:dyDescent="0.25">
      <c r="A1227" s="1">
        <v>12.25</v>
      </c>
      <c r="B1227" s="2">
        <f>Fulltable[[#This Row],[Distance]]^2</f>
        <v>150.0625</v>
      </c>
      <c r="C1227">
        <f>Fulltable[[#This Row],[Distance]]^3</f>
        <v>1838.265625</v>
      </c>
      <c r="D1227">
        <f>Fulltable[[#This Row],[Distance]]^4</f>
        <v>22518.75390625</v>
      </c>
      <c r="E1227">
        <f>Fulltable[[#This Row],[Distance]]^5</f>
        <v>275854.7353515625</v>
      </c>
      <c r="F1227" s="13" t="e">
        <f>IF(ISNUMBER(VLOOKUP(Fulltable[[#This Row],[Distance]], PBmetric[[Distance (km)]:[PB (hh:mm:ss)]], 6, FALSE)), VLOOKUP(Fulltable[[#This Row],[Distance]], PBmetric[[Distance (km)]:[PB (hh:mm:ss)]], 6, FALSE), NA())</f>
        <v>#N/A</v>
      </c>
      <c r="G1227" s="13">
        <f ca="1">$Q$4+$P$4*Fulltable[[#This Row],[Distance]]+$O$4*Fulltable[[#This Row],[D^2]]+$N$4*Fulltable[[#This Row],[D^3]]</f>
        <v>3.8254886623879512E-2</v>
      </c>
      <c r="H1227" s="13">
        <f ca="1">Fulltable[[#This Row],[Forecast]]*(1+AVERAGE(cform[faster (-ve) /
slower (+ve)]))</f>
        <v>3.9606118882964739E-2</v>
      </c>
      <c r="I1227" s="13" t="e">
        <f>IF(ISNUMBER(VLOOKUP(Fulltable[[#This Row],[Distance]], Predict[[#All],[Distance (km)]:[Time on current form]], 2, FALSE)), VLOOKUP(Fulltable[[#This Row],[Distance]], Predict[[#All],[Distance (km)]:[Time on current form]], 2, FALSE), NA())</f>
        <v>#N/A</v>
      </c>
      <c r="J1227" s="13" t="e">
        <f>IF(ISNUMBER(VLOOKUP(Fulltable[[#This Row],[Distance]], Predict[[#All],[Distance (km)]:[Time on current form]], 3, FALSE)), VLOOKUP(Fulltable[[#This Row],[Distance]], Predict[[#All],[Distance (km)]:[Time on current form]], 3, FALSE), NA())</f>
        <v>#N/A</v>
      </c>
    </row>
    <row r="1228" spans="1:10" x14ac:dyDescent="0.25">
      <c r="A1228" s="1">
        <v>12.26</v>
      </c>
      <c r="B1228" s="2">
        <f>Fulltable[[#This Row],[Distance]]^2</f>
        <v>150.30760000000001</v>
      </c>
      <c r="C1228">
        <f>Fulltable[[#This Row],[Distance]]^3</f>
        <v>1842.771176</v>
      </c>
      <c r="D1228">
        <f>Fulltable[[#This Row],[Distance]]^4</f>
        <v>22592.374617760004</v>
      </c>
      <c r="E1228">
        <f>Fulltable[[#This Row],[Distance]]^5</f>
        <v>276982.51281373767</v>
      </c>
      <c r="F1228" s="13" t="e">
        <f>IF(ISNUMBER(VLOOKUP(Fulltable[[#This Row],[Distance]], PBmetric[[Distance (km)]:[PB (hh:mm:ss)]], 6, FALSE)), VLOOKUP(Fulltable[[#This Row],[Distance]], PBmetric[[Distance (km)]:[PB (hh:mm:ss)]], 6, FALSE), NA())</f>
        <v>#N/A</v>
      </c>
      <c r="G1228" s="13">
        <f ca="1">$Q$4+$P$4*Fulltable[[#This Row],[Distance]]+$O$4*Fulltable[[#This Row],[D^2]]+$N$4*Fulltable[[#This Row],[D^3]]</f>
        <v>3.8288348853002828E-2</v>
      </c>
      <c r="H1228" s="13">
        <f ca="1">Fulltable[[#This Row],[Forecast]]*(1+AVERAGE(cform[faster (-ve) /
slower (+ve)]))</f>
        <v>3.964076305895662E-2</v>
      </c>
      <c r="I1228" s="13" t="e">
        <f>IF(ISNUMBER(VLOOKUP(Fulltable[[#This Row],[Distance]], Predict[[#All],[Distance (km)]:[Time on current form]], 2, FALSE)), VLOOKUP(Fulltable[[#This Row],[Distance]], Predict[[#All],[Distance (km)]:[Time on current form]], 2, FALSE), NA())</f>
        <v>#N/A</v>
      </c>
      <c r="J1228" s="13" t="e">
        <f>IF(ISNUMBER(VLOOKUP(Fulltable[[#This Row],[Distance]], Predict[[#All],[Distance (km)]:[Time on current form]], 3, FALSE)), VLOOKUP(Fulltable[[#This Row],[Distance]], Predict[[#All],[Distance (km)]:[Time on current form]], 3, FALSE), NA())</f>
        <v>#N/A</v>
      </c>
    </row>
    <row r="1229" spans="1:10" x14ac:dyDescent="0.25">
      <c r="A1229" s="1">
        <v>12.27</v>
      </c>
      <c r="B1229" s="2">
        <f>Fulltable[[#This Row],[Distance]]^2</f>
        <v>150.55289999999999</v>
      </c>
      <c r="C1229">
        <f>Fulltable[[#This Row],[Distance]]^3</f>
        <v>1847.2840829999998</v>
      </c>
      <c r="D1229">
        <f>Fulltable[[#This Row],[Distance]]^4</f>
        <v>22666.175698409999</v>
      </c>
      <c r="E1229">
        <f>Fulltable[[#This Row],[Distance]]^5</f>
        <v>278113.97581949068</v>
      </c>
      <c r="F1229" s="13" t="e">
        <f>IF(ISNUMBER(VLOOKUP(Fulltable[[#This Row],[Distance]], PBmetric[[Distance (km)]:[PB (hh:mm:ss)]], 6, FALSE)), VLOOKUP(Fulltable[[#This Row],[Distance]], PBmetric[[Distance (km)]:[PB (hh:mm:ss)]], 6, FALSE), NA())</f>
        <v>#N/A</v>
      </c>
      <c r="G1229" s="13">
        <f ca="1">$Q$4+$P$4*Fulltable[[#This Row],[Distance]]+$O$4*Fulltable[[#This Row],[D^2]]+$N$4*Fulltable[[#This Row],[D^3]]</f>
        <v>3.8321814711610697E-2</v>
      </c>
      <c r="H1229" s="13">
        <f ca="1">Fulltable[[#This Row],[Forecast]]*(1+AVERAGE(cform[faster (-ve) /
slower (+ve)]))</f>
        <v>3.9675410992633053E-2</v>
      </c>
      <c r="I1229" s="13" t="e">
        <f>IF(ISNUMBER(VLOOKUP(Fulltable[[#This Row],[Distance]], Predict[[#All],[Distance (km)]:[Time on current form]], 2, FALSE)), VLOOKUP(Fulltable[[#This Row],[Distance]], Predict[[#All],[Distance (km)]:[Time on current form]], 2, FALSE), NA())</f>
        <v>#N/A</v>
      </c>
      <c r="J1229" s="13" t="e">
        <f>IF(ISNUMBER(VLOOKUP(Fulltable[[#This Row],[Distance]], Predict[[#All],[Distance (km)]:[Time on current form]], 3, FALSE)), VLOOKUP(Fulltable[[#This Row],[Distance]], Predict[[#All],[Distance (km)]:[Time on current form]], 3, FALSE), NA())</f>
        <v>#N/A</v>
      </c>
    </row>
    <row r="1230" spans="1:10" x14ac:dyDescent="0.25">
      <c r="A1230" s="1">
        <v>12.28</v>
      </c>
      <c r="B1230" s="2">
        <f>Fulltable[[#This Row],[Distance]]^2</f>
        <v>150.79839999999999</v>
      </c>
      <c r="C1230">
        <f>Fulltable[[#This Row],[Distance]]^3</f>
        <v>1851.8043519999997</v>
      </c>
      <c r="D1230">
        <f>Fulltable[[#This Row],[Distance]]^4</f>
        <v>22740.157442559997</v>
      </c>
      <c r="E1230">
        <f>Fulltable[[#This Row],[Distance]]^5</f>
        <v>279249.13339463674</v>
      </c>
      <c r="F1230" s="13" t="e">
        <f>IF(ISNUMBER(VLOOKUP(Fulltable[[#This Row],[Distance]], PBmetric[[Distance (km)]:[PB (hh:mm:ss)]], 6, FALSE)), VLOOKUP(Fulltable[[#This Row],[Distance]], PBmetric[[Distance (km)]:[PB (hh:mm:ss)]], 6, FALSE), NA())</f>
        <v>#N/A</v>
      </c>
      <c r="G1230" s="13">
        <f ca="1">$Q$4+$P$4*Fulltable[[#This Row],[Distance]]+$O$4*Fulltable[[#This Row],[D^2]]+$N$4*Fulltable[[#This Row],[D^3]]</f>
        <v>3.8355284199667716E-2</v>
      </c>
      <c r="H1230" s="13">
        <f ca="1">Fulltable[[#This Row],[Forecast]]*(1+AVERAGE(cform[faster (-ve) /
slower (+ve)]))</f>
        <v>3.9710062683957395E-2</v>
      </c>
      <c r="I1230" s="13" t="e">
        <f>IF(ISNUMBER(VLOOKUP(Fulltable[[#This Row],[Distance]], Predict[[#All],[Distance (km)]:[Time on current form]], 2, FALSE)), VLOOKUP(Fulltable[[#This Row],[Distance]], Predict[[#All],[Distance (km)]:[Time on current form]], 2, FALSE), NA())</f>
        <v>#N/A</v>
      </c>
      <c r="J1230" s="13" t="e">
        <f>IF(ISNUMBER(VLOOKUP(Fulltable[[#This Row],[Distance]], Predict[[#All],[Distance (km)]:[Time on current form]], 3, FALSE)), VLOOKUP(Fulltable[[#This Row],[Distance]], Predict[[#All],[Distance (km)]:[Time on current form]], 3, FALSE), NA())</f>
        <v>#N/A</v>
      </c>
    </row>
    <row r="1231" spans="1:10" x14ac:dyDescent="0.25">
      <c r="A1231" s="1">
        <v>12.29</v>
      </c>
      <c r="B1231" s="2">
        <f>Fulltable[[#This Row],[Distance]]^2</f>
        <v>151.04409999999999</v>
      </c>
      <c r="C1231">
        <f>Fulltable[[#This Row],[Distance]]^3</f>
        <v>1856.3319889999998</v>
      </c>
      <c r="D1231">
        <f>Fulltable[[#This Row],[Distance]]^4</f>
        <v>22814.320144809997</v>
      </c>
      <c r="E1231">
        <f>Fulltable[[#This Row],[Distance]]^5</f>
        <v>280387.99457971484</v>
      </c>
      <c r="F1231" s="13" t="e">
        <f>IF(ISNUMBER(VLOOKUP(Fulltable[[#This Row],[Distance]], PBmetric[[Distance (km)]:[PB (hh:mm:ss)]], 6, FALSE)), VLOOKUP(Fulltable[[#This Row],[Distance]], PBmetric[[Distance (km)]:[PB (hh:mm:ss)]], 6, FALSE), NA())</f>
        <v>#N/A</v>
      </c>
      <c r="G1231" s="13">
        <f ca="1">$Q$4+$P$4*Fulltable[[#This Row],[Distance]]+$O$4*Fulltable[[#This Row],[D^2]]+$N$4*Fulltable[[#This Row],[D^3]]</f>
        <v>3.8388757317138499E-2</v>
      </c>
      <c r="H1231" s="13">
        <f ca="1">Fulltable[[#This Row],[Forecast]]*(1+AVERAGE(cform[faster (-ve) /
slower (+ve)]))</f>
        <v>3.9744718132893E-2</v>
      </c>
      <c r="I1231" s="13" t="e">
        <f>IF(ISNUMBER(VLOOKUP(Fulltable[[#This Row],[Distance]], Predict[[#All],[Distance (km)]:[Time on current form]], 2, FALSE)), VLOOKUP(Fulltable[[#This Row],[Distance]], Predict[[#All],[Distance (km)]:[Time on current form]], 2, FALSE), NA())</f>
        <v>#N/A</v>
      </c>
      <c r="J1231" s="13" t="e">
        <f>IF(ISNUMBER(VLOOKUP(Fulltable[[#This Row],[Distance]], Predict[[#All],[Distance (km)]:[Time on current form]], 3, FALSE)), VLOOKUP(Fulltable[[#This Row],[Distance]], Predict[[#All],[Distance (km)]:[Time on current form]], 3, FALSE), NA())</f>
        <v>#N/A</v>
      </c>
    </row>
    <row r="1232" spans="1:10" x14ac:dyDescent="0.25">
      <c r="A1232" s="1">
        <v>12.3</v>
      </c>
      <c r="B1232" s="2">
        <f>Fulltable[[#This Row],[Distance]]^2</f>
        <v>151.29000000000002</v>
      </c>
      <c r="C1232">
        <f>Fulltable[[#This Row],[Distance]]^3</f>
        <v>1860.8670000000004</v>
      </c>
      <c r="D1232">
        <f>Fulltable[[#This Row],[Distance]]^4</f>
        <v>22888.664100000005</v>
      </c>
      <c r="E1232">
        <f>Fulltable[[#This Row],[Distance]]^5</f>
        <v>281530.5684300001</v>
      </c>
      <c r="F1232" s="13" t="e">
        <f>IF(ISNUMBER(VLOOKUP(Fulltable[[#This Row],[Distance]], PBmetric[[Distance (km)]:[PB (hh:mm:ss)]], 6, FALSE)), VLOOKUP(Fulltable[[#This Row],[Distance]], PBmetric[[Distance (km)]:[PB (hh:mm:ss)]], 6, FALSE), NA())</f>
        <v>#N/A</v>
      </c>
      <c r="G1232" s="13">
        <f ca="1">$Q$4+$P$4*Fulltable[[#This Row],[Distance]]+$O$4*Fulltable[[#This Row],[D^2]]+$N$4*Fulltable[[#This Row],[D^3]]</f>
        <v>3.842223406398762E-2</v>
      </c>
      <c r="H1232" s="13">
        <f ca="1">Fulltable[[#This Row],[Forecast]]*(1+AVERAGE(cform[faster (-ve) /
slower (+ve)]))</f>
        <v>3.9779377339403198E-2</v>
      </c>
      <c r="I1232" s="13" t="e">
        <f>IF(ISNUMBER(VLOOKUP(Fulltable[[#This Row],[Distance]], Predict[[#All],[Distance (km)]:[Time on current form]], 2, FALSE)), VLOOKUP(Fulltable[[#This Row],[Distance]], Predict[[#All],[Distance (km)]:[Time on current form]], 2, FALSE), NA())</f>
        <v>#N/A</v>
      </c>
      <c r="J1232" s="13" t="e">
        <f>IF(ISNUMBER(VLOOKUP(Fulltable[[#This Row],[Distance]], Predict[[#All],[Distance (km)]:[Time on current form]], 3, FALSE)), VLOOKUP(Fulltable[[#This Row],[Distance]], Predict[[#All],[Distance (km)]:[Time on current form]], 3, FALSE), NA())</f>
        <v>#N/A</v>
      </c>
    </row>
    <row r="1233" spans="1:10" x14ac:dyDescent="0.25">
      <c r="A1233" s="1">
        <v>12.31</v>
      </c>
      <c r="B1233" s="2">
        <f>Fulltable[[#This Row],[Distance]]^2</f>
        <v>151.5361</v>
      </c>
      <c r="C1233">
        <f>Fulltable[[#This Row],[Distance]]^3</f>
        <v>1865.4093910000001</v>
      </c>
      <c r="D1233">
        <f>Fulltable[[#This Row],[Distance]]^4</f>
        <v>22963.189603210001</v>
      </c>
      <c r="E1233">
        <f>Fulltable[[#This Row],[Distance]]^5</f>
        <v>282676.86401551514</v>
      </c>
      <c r="F1233" s="13" t="e">
        <f>IF(ISNUMBER(VLOOKUP(Fulltable[[#This Row],[Distance]], PBmetric[[Distance (km)]:[PB (hh:mm:ss)]], 6, FALSE)), VLOOKUP(Fulltable[[#This Row],[Distance]], PBmetric[[Distance (km)]:[PB (hh:mm:ss)]], 6, FALSE), NA())</f>
        <v>#N/A</v>
      </c>
      <c r="G1233" s="13">
        <f ca="1">$Q$4+$P$4*Fulltable[[#This Row],[Distance]]+$O$4*Fulltable[[#This Row],[D^2]]+$N$4*Fulltable[[#This Row],[D^3]]</f>
        <v>3.8455714440179672E-2</v>
      </c>
      <c r="H1233" s="13">
        <f ca="1">Fulltable[[#This Row],[Forecast]]*(1+AVERAGE(cform[faster (-ve) /
slower (+ve)]))</f>
        <v>3.9814040303451328E-2</v>
      </c>
      <c r="I1233" s="13" t="e">
        <f>IF(ISNUMBER(VLOOKUP(Fulltable[[#This Row],[Distance]], Predict[[#All],[Distance (km)]:[Time on current form]], 2, FALSE)), VLOOKUP(Fulltable[[#This Row],[Distance]], Predict[[#All],[Distance (km)]:[Time on current form]], 2, FALSE), NA())</f>
        <v>#N/A</v>
      </c>
      <c r="J1233" s="13" t="e">
        <f>IF(ISNUMBER(VLOOKUP(Fulltable[[#This Row],[Distance]], Predict[[#All],[Distance (km)]:[Time on current form]], 3, FALSE)), VLOOKUP(Fulltable[[#This Row],[Distance]], Predict[[#All],[Distance (km)]:[Time on current form]], 3, FALSE), NA())</f>
        <v>#N/A</v>
      </c>
    </row>
    <row r="1234" spans="1:10" x14ac:dyDescent="0.25">
      <c r="A1234" s="1">
        <v>12.32</v>
      </c>
      <c r="B1234" s="2">
        <f>Fulltable[[#This Row],[Distance]]^2</f>
        <v>151.7824</v>
      </c>
      <c r="C1234">
        <f>Fulltable[[#This Row],[Distance]]^3</f>
        <v>1869.9591680000001</v>
      </c>
      <c r="D1234">
        <f>Fulltable[[#This Row],[Distance]]^4</f>
        <v>23037.896949759997</v>
      </c>
      <c r="E1234">
        <f>Fulltable[[#This Row],[Distance]]^5</f>
        <v>283826.89042104315</v>
      </c>
      <c r="F1234" s="13" t="e">
        <f>IF(ISNUMBER(VLOOKUP(Fulltable[[#This Row],[Distance]], PBmetric[[Distance (km)]:[PB (hh:mm:ss)]], 6, FALSE)), VLOOKUP(Fulltable[[#This Row],[Distance]], PBmetric[[Distance (km)]:[PB (hh:mm:ss)]], 6, FALSE), NA())</f>
        <v>#N/A</v>
      </c>
      <c r="G1234" s="13">
        <f ca="1">$Q$4+$P$4*Fulltable[[#This Row],[Distance]]+$O$4*Fulltable[[#This Row],[D^2]]+$N$4*Fulltable[[#This Row],[D^3]]</f>
        <v>3.848919844567928E-2</v>
      </c>
      <c r="H1234" s="13">
        <f ca="1">Fulltable[[#This Row],[Forecast]]*(1+AVERAGE(cform[faster (-ve) /
slower (+ve)]))</f>
        <v>3.9848707025000762E-2</v>
      </c>
      <c r="I1234" s="13" t="e">
        <f>IF(ISNUMBER(VLOOKUP(Fulltable[[#This Row],[Distance]], Predict[[#All],[Distance (km)]:[Time on current form]], 2, FALSE)), VLOOKUP(Fulltable[[#This Row],[Distance]], Predict[[#All],[Distance (km)]:[Time on current form]], 2, FALSE), NA())</f>
        <v>#N/A</v>
      </c>
      <c r="J1234" s="13" t="e">
        <f>IF(ISNUMBER(VLOOKUP(Fulltable[[#This Row],[Distance]], Predict[[#All],[Distance (km)]:[Time on current form]], 3, FALSE)), VLOOKUP(Fulltable[[#This Row],[Distance]], Predict[[#All],[Distance (km)]:[Time on current form]], 3, FALSE), NA())</f>
        <v>#N/A</v>
      </c>
    </row>
    <row r="1235" spans="1:10" x14ac:dyDescent="0.25">
      <c r="A1235" s="1">
        <v>12.33</v>
      </c>
      <c r="B1235" s="2">
        <f>Fulltable[[#This Row],[Distance]]^2</f>
        <v>152.02889999999999</v>
      </c>
      <c r="C1235">
        <f>Fulltable[[#This Row],[Distance]]^3</f>
        <v>1874.516337</v>
      </c>
      <c r="D1235">
        <f>Fulltable[[#This Row],[Distance]]^4</f>
        <v>23112.786435209997</v>
      </c>
      <c r="E1235">
        <f>Fulltable[[#This Row],[Distance]]^5</f>
        <v>284980.65674613928</v>
      </c>
      <c r="F1235" s="13" t="e">
        <f>IF(ISNUMBER(VLOOKUP(Fulltable[[#This Row],[Distance]], PBmetric[[Distance (km)]:[PB (hh:mm:ss)]], 6, FALSE)), VLOOKUP(Fulltable[[#This Row],[Distance]], PBmetric[[Distance (km)]:[PB (hh:mm:ss)]], 6, FALSE), NA())</f>
        <v>#N/A</v>
      </c>
      <c r="G1235" s="13">
        <f ca="1">$Q$4+$P$4*Fulltable[[#This Row],[Distance]]+$O$4*Fulltable[[#This Row],[D^2]]+$N$4*Fulltable[[#This Row],[D^3]]</f>
        <v>3.8522686080451014E-2</v>
      </c>
      <c r="H1235" s="13">
        <f ca="1">Fulltable[[#This Row],[Forecast]]*(1+AVERAGE(cform[faster (-ve) /
slower (+ve)]))</f>
        <v>3.9883377504014828E-2</v>
      </c>
      <c r="I1235" s="13" t="e">
        <f>IF(ISNUMBER(VLOOKUP(Fulltable[[#This Row],[Distance]], Predict[[#All],[Distance (km)]:[Time on current form]], 2, FALSE)), VLOOKUP(Fulltable[[#This Row],[Distance]], Predict[[#All],[Distance (km)]:[Time on current form]], 2, FALSE), NA())</f>
        <v>#N/A</v>
      </c>
      <c r="J1235" s="13" t="e">
        <f>IF(ISNUMBER(VLOOKUP(Fulltable[[#This Row],[Distance]], Predict[[#All],[Distance (km)]:[Time on current form]], 3, FALSE)), VLOOKUP(Fulltable[[#This Row],[Distance]], Predict[[#All],[Distance (km)]:[Time on current form]], 3, FALSE), NA())</f>
        <v>#N/A</v>
      </c>
    </row>
    <row r="1236" spans="1:10" x14ac:dyDescent="0.25">
      <c r="A1236" s="1">
        <v>12.34</v>
      </c>
      <c r="B1236" s="2">
        <f>Fulltable[[#This Row],[Distance]]^2</f>
        <v>152.2756</v>
      </c>
      <c r="C1236">
        <f>Fulltable[[#This Row],[Distance]]^3</f>
        <v>1879.0809039999999</v>
      </c>
      <c r="D1236">
        <f>Fulltable[[#This Row],[Distance]]^4</f>
        <v>23187.85835536</v>
      </c>
      <c r="E1236">
        <f>Fulltable[[#This Row],[Distance]]^5</f>
        <v>286138.17210514238</v>
      </c>
      <c r="F1236" s="13" t="e">
        <f>IF(ISNUMBER(VLOOKUP(Fulltable[[#This Row],[Distance]], PBmetric[[Distance (km)]:[PB (hh:mm:ss)]], 6, FALSE)), VLOOKUP(Fulltable[[#This Row],[Distance]], PBmetric[[Distance (km)]:[PB (hh:mm:ss)]], 6, FALSE), NA())</f>
        <v>#N/A</v>
      </c>
      <c r="G1236" s="13">
        <f ca="1">$Q$4+$P$4*Fulltable[[#This Row],[Distance]]+$O$4*Fulltable[[#This Row],[D^2]]+$N$4*Fulltable[[#This Row],[D^3]]</f>
        <v>3.8556177344459486E-2</v>
      </c>
      <c r="H1236" s="13">
        <f ca="1">Fulltable[[#This Row],[Forecast]]*(1+AVERAGE(cform[faster (-ve) /
slower (+ve)]))</f>
        <v>3.9918051740456879E-2</v>
      </c>
      <c r="I1236" s="13" t="e">
        <f>IF(ISNUMBER(VLOOKUP(Fulltable[[#This Row],[Distance]], Predict[[#All],[Distance (km)]:[Time on current form]], 2, FALSE)), VLOOKUP(Fulltable[[#This Row],[Distance]], Predict[[#All],[Distance (km)]:[Time on current form]], 2, FALSE), NA())</f>
        <v>#N/A</v>
      </c>
      <c r="J1236" s="13" t="e">
        <f>IF(ISNUMBER(VLOOKUP(Fulltable[[#This Row],[Distance]], Predict[[#All],[Distance (km)]:[Time on current form]], 3, FALSE)), VLOOKUP(Fulltable[[#This Row],[Distance]], Predict[[#All],[Distance (km)]:[Time on current form]], 3, FALSE), NA())</f>
        <v>#N/A</v>
      </c>
    </row>
    <row r="1237" spans="1:10" x14ac:dyDescent="0.25">
      <c r="A1237" s="1">
        <v>12.35</v>
      </c>
      <c r="B1237" s="2">
        <f>Fulltable[[#This Row],[Distance]]^2</f>
        <v>152.52249999999998</v>
      </c>
      <c r="C1237">
        <f>Fulltable[[#This Row],[Distance]]^3</f>
        <v>1883.6528749999998</v>
      </c>
      <c r="D1237">
        <f>Fulltable[[#This Row],[Distance]]^4</f>
        <v>23263.113006249994</v>
      </c>
      <c r="E1237">
        <f>Fulltable[[#This Row],[Distance]]^5</f>
        <v>287299.44562718744</v>
      </c>
      <c r="F1237" s="13" t="e">
        <f>IF(ISNUMBER(VLOOKUP(Fulltable[[#This Row],[Distance]], PBmetric[[Distance (km)]:[PB (hh:mm:ss)]], 6, FALSE)), VLOOKUP(Fulltable[[#This Row],[Distance]], PBmetric[[Distance (km)]:[PB (hh:mm:ss)]], 6, FALSE), NA())</f>
        <v>#N/A</v>
      </c>
      <c r="G1237" s="13">
        <f ca="1">$Q$4+$P$4*Fulltable[[#This Row],[Distance]]+$O$4*Fulltable[[#This Row],[D^2]]+$N$4*Fulltable[[#This Row],[D^3]]</f>
        <v>3.8589672237669279E-2</v>
      </c>
      <c r="H1237" s="13">
        <f ca="1">Fulltable[[#This Row],[Forecast]]*(1+AVERAGE(cform[faster (-ve) /
slower (+ve)]))</f>
        <v>3.9952729734290253E-2</v>
      </c>
      <c r="I1237" s="13" t="e">
        <f>IF(ISNUMBER(VLOOKUP(Fulltable[[#This Row],[Distance]], Predict[[#All],[Distance (km)]:[Time on current form]], 2, FALSE)), VLOOKUP(Fulltable[[#This Row],[Distance]], Predict[[#All],[Distance (km)]:[Time on current form]], 2, FALSE), NA())</f>
        <v>#N/A</v>
      </c>
      <c r="J1237" s="13" t="e">
        <f>IF(ISNUMBER(VLOOKUP(Fulltable[[#This Row],[Distance]], Predict[[#All],[Distance (km)]:[Time on current form]], 3, FALSE)), VLOOKUP(Fulltable[[#This Row],[Distance]], Predict[[#All],[Distance (km)]:[Time on current form]], 3, FALSE), NA())</f>
        <v>#N/A</v>
      </c>
    </row>
    <row r="1238" spans="1:10" x14ac:dyDescent="0.25">
      <c r="A1238" s="1">
        <v>12.36</v>
      </c>
      <c r="B1238" s="2">
        <f>Fulltable[[#This Row],[Distance]]^2</f>
        <v>152.7696</v>
      </c>
      <c r="C1238">
        <f>Fulltable[[#This Row],[Distance]]^3</f>
        <v>1888.2322559999998</v>
      </c>
      <c r="D1238">
        <f>Fulltable[[#This Row],[Distance]]^4</f>
        <v>23338.55068416</v>
      </c>
      <c r="E1238">
        <f>Fulltable[[#This Row],[Distance]]^5</f>
        <v>288464.48645621759</v>
      </c>
      <c r="F1238" s="13" t="e">
        <f>IF(ISNUMBER(VLOOKUP(Fulltable[[#This Row],[Distance]], PBmetric[[Distance (km)]:[PB (hh:mm:ss)]], 6, FALSE)), VLOOKUP(Fulltable[[#This Row],[Distance]], PBmetric[[Distance (km)]:[PB (hh:mm:ss)]], 6, FALSE), NA())</f>
        <v>#N/A</v>
      </c>
      <c r="G1238" s="13">
        <f ca="1">$Q$4+$P$4*Fulltable[[#This Row],[Distance]]+$O$4*Fulltable[[#This Row],[D^2]]+$N$4*Fulltable[[#This Row],[D^3]]</f>
        <v>3.8623170760045004E-2</v>
      </c>
      <c r="H1238" s="13">
        <f ca="1">Fulltable[[#This Row],[Forecast]]*(1+AVERAGE(cform[faster (-ve) /
slower (+ve)]))</f>
        <v>3.9987411485478311E-2</v>
      </c>
      <c r="I1238" s="13" t="e">
        <f>IF(ISNUMBER(VLOOKUP(Fulltable[[#This Row],[Distance]], Predict[[#All],[Distance (km)]:[Time on current form]], 2, FALSE)), VLOOKUP(Fulltable[[#This Row],[Distance]], Predict[[#All],[Distance (km)]:[Time on current form]], 2, FALSE), NA())</f>
        <v>#N/A</v>
      </c>
      <c r="J1238" s="13" t="e">
        <f>IF(ISNUMBER(VLOOKUP(Fulltable[[#This Row],[Distance]], Predict[[#All],[Distance (km)]:[Time on current form]], 3, FALSE)), VLOOKUP(Fulltable[[#This Row],[Distance]], Predict[[#All],[Distance (km)]:[Time on current form]], 3, FALSE), NA())</f>
        <v>#N/A</v>
      </c>
    </row>
    <row r="1239" spans="1:10" x14ac:dyDescent="0.25">
      <c r="A1239" s="1">
        <v>12.37</v>
      </c>
      <c r="B1239" s="2">
        <f>Fulltable[[#This Row],[Distance]]^2</f>
        <v>153.01689999999999</v>
      </c>
      <c r="C1239">
        <f>Fulltable[[#This Row],[Distance]]^3</f>
        <v>1892.8190529999997</v>
      </c>
      <c r="D1239">
        <f>Fulltable[[#This Row],[Distance]]^4</f>
        <v>23414.171685609999</v>
      </c>
      <c r="E1239">
        <f>Fulltable[[#This Row],[Distance]]^5</f>
        <v>289633.30375099566</v>
      </c>
      <c r="F1239" s="13" t="e">
        <f>IF(ISNUMBER(VLOOKUP(Fulltable[[#This Row],[Distance]], PBmetric[[Distance (km)]:[PB (hh:mm:ss)]], 6, FALSE)), VLOOKUP(Fulltable[[#This Row],[Distance]], PBmetric[[Distance (km)]:[PB (hh:mm:ss)]], 6, FALSE), NA())</f>
        <v>#N/A</v>
      </c>
      <c r="G1239" s="13">
        <f ca="1">$Q$4+$P$4*Fulltable[[#This Row],[Distance]]+$O$4*Fulltable[[#This Row],[D^2]]+$N$4*Fulltable[[#This Row],[D^3]]</f>
        <v>3.865667291155124E-2</v>
      </c>
      <c r="H1239" s="13">
        <f ca="1">Fulltable[[#This Row],[Forecast]]*(1+AVERAGE(cform[faster (-ve) /
slower (+ve)]))</f>
        <v>4.0022096993984374E-2</v>
      </c>
      <c r="I1239" s="13" t="e">
        <f>IF(ISNUMBER(VLOOKUP(Fulltable[[#This Row],[Distance]], Predict[[#All],[Distance (km)]:[Time on current form]], 2, FALSE)), VLOOKUP(Fulltable[[#This Row],[Distance]], Predict[[#All],[Distance (km)]:[Time on current form]], 2, FALSE), NA())</f>
        <v>#N/A</v>
      </c>
      <c r="J1239" s="13" t="e">
        <f>IF(ISNUMBER(VLOOKUP(Fulltable[[#This Row],[Distance]], Predict[[#All],[Distance (km)]:[Time on current form]], 3, FALSE)), VLOOKUP(Fulltable[[#This Row],[Distance]], Predict[[#All],[Distance (km)]:[Time on current form]], 3, FALSE), NA())</f>
        <v>#N/A</v>
      </c>
    </row>
    <row r="1240" spans="1:10" x14ac:dyDescent="0.25">
      <c r="A1240" s="1">
        <v>12.38</v>
      </c>
      <c r="B1240" s="2">
        <f>Fulltable[[#This Row],[Distance]]^2</f>
        <v>153.26440000000002</v>
      </c>
      <c r="C1240">
        <f>Fulltable[[#This Row],[Distance]]^3</f>
        <v>1897.4132720000005</v>
      </c>
      <c r="D1240">
        <f>Fulltable[[#This Row],[Distance]]^4</f>
        <v>23489.976307360008</v>
      </c>
      <c r="E1240">
        <f>Fulltable[[#This Row],[Distance]]^5</f>
        <v>290805.90668511693</v>
      </c>
      <c r="F1240" s="13" t="e">
        <f>IF(ISNUMBER(VLOOKUP(Fulltable[[#This Row],[Distance]], PBmetric[[Distance (km)]:[PB (hh:mm:ss)]], 6, FALSE)), VLOOKUP(Fulltable[[#This Row],[Distance]], PBmetric[[Distance (km)]:[PB (hh:mm:ss)]], 6, FALSE), NA())</f>
        <v>#N/A</v>
      </c>
      <c r="G1240" s="13">
        <f ca="1">$Q$4+$P$4*Fulltable[[#This Row],[Distance]]+$O$4*Fulltable[[#This Row],[D^2]]+$N$4*Fulltable[[#This Row],[D^3]]</f>
        <v>3.8690178692152612E-2</v>
      </c>
      <c r="H1240" s="13">
        <f ca="1">Fulltable[[#This Row],[Forecast]]*(1+AVERAGE(cform[faster (-ve) /
slower (+ve)]))</f>
        <v>4.0056786259771819E-2</v>
      </c>
      <c r="I1240" s="13" t="e">
        <f>IF(ISNUMBER(VLOOKUP(Fulltable[[#This Row],[Distance]], Predict[[#All],[Distance (km)]:[Time on current form]], 2, FALSE)), VLOOKUP(Fulltable[[#This Row],[Distance]], Predict[[#All],[Distance (km)]:[Time on current form]], 2, FALSE), NA())</f>
        <v>#N/A</v>
      </c>
      <c r="J1240" s="13" t="e">
        <f>IF(ISNUMBER(VLOOKUP(Fulltable[[#This Row],[Distance]], Predict[[#All],[Distance (km)]:[Time on current form]], 3, FALSE)), VLOOKUP(Fulltable[[#This Row],[Distance]], Predict[[#All],[Distance (km)]:[Time on current form]], 3, FALSE), NA())</f>
        <v>#N/A</v>
      </c>
    </row>
    <row r="1241" spans="1:10" x14ac:dyDescent="0.25">
      <c r="A1241" s="1">
        <v>12.39</v>
      </c>
      <c r="B1241" s="2">
        <f>Fulltable[[#This Row],[Distance]]^2</f>
        <v>153.5121</v>
      </c>
      <c r="C1241">
        <f>Fulltable[[#This Row],[Distance]]^3</f>
        <v>1902.0149190000002</v>
      </c>
      <c r="D1241">
        <f>Fulltable[[#This Row],[Distance]]^4</f>
        <v>23565.964846410003</v>
      </c>
      <c r="E1241">
        <f>Fulltable[[#This Row],[Distance]]^5</f>
        <v>291982.30444701994</v>
      </c>
      <c r="F1241" s="13" t="e">
        <f>IF(ISNUMBER(VLOOKUP(Fulltable[[#This Row],[Distance]], PBmetric[[Distance (km)]:[PB (hh:mm:ss)]], 6, FALSE)), VLOOKUP(Fulltable[[#This Row],[Distance]], PBmetric[[Distance (km)]:[PB (hh:mm:ss)]], 6, FALSE), NA())</f>
        <v>#N/A</v>
      </c>
      <c r="G1241" s="13">
        <f ca="1">$Q$4+$P$4*Fulltable[[#This Row],[Distance]]+$O$4*Fulltable[[#This Row],[D^2]]+$N$4*Fulltable[[#This Row],[D^3]]</f>
        <v>3.8723688101813696E-2</v>
      </c>
      <c r="H1241" s="13">
        <f ca="1">Fulltable[[#This Row],[Forecast]]*(1+AVERAGE(cform[faster (-ve) /
slower (+ve)]))</f>
        <v>4.0091479282803981E-2</v>
      </c>
      <c r="I1241" s="13" t="e">
        <f>IF(ISNUMBER(VLOOKUP(Fulltable[[#This Row],[Distance]], Predict[[#All],[Distance (km)]:[Time on current form]], 2, FALSE)), VLOOKUP(Fulltable[[#This Row],[Distance]], Predict[[#All],[Distance (km)]:[Time on current form]], 2, FALSE), NA())</f>
        <v>#N/A</v>
      </c>
      <c r="J1241" s="13" t="e">
        <f>IF(ISNUMBER(VLOOKUP(Fulltable[[#This Row],[Distance]], Predict[[#All],[Distance (km)]:[Time on current form]], 3, FALSE)), VLOOKUP(Fulltable[[#This Row],[Distance]], Predict[[#All],[Distance (km)]:[Time on current form]], 3, FALSE), NA())</f>
        <v>#N/A</v>
      </c>
    </row>
    <row r="1242" spans="1:10" x14ac:dyDescent="0.25">
      <c r="A1242" s="1">
        <v>12.4</v>
      </c>
      <c r="B1242" s="2">
        <f>Fulltable[[#This Row],[Distance]]^2</f>
        <v>153.76000000000002</v>
      </c>
      <c r="C1242">
        <f>Fulltable[[#This Row],[Distance]]^3</f>
        <v>1906.6240000000003</v>
      </c>
      <c r="D1242">
        <f>Fulltable[[#This Row],[Distance]]^4</f>
        <v>23642.137600000005</v>
      </c>
      <c r="E1242">
        <f>Fulltable[[#This Row],[Distance]]^5</f>
        <v>293162.50624000008</v>
      </c>
      <c r="F1242" s="13" t="e">
        <f>IF(ISNUMBER(VLOOKUP(Fulltable[[#This Row],[Distance]], PBmetric[[Distance (km)]:[PB (hh:mm:ss)]], 6, FALSE)), VLOOKUP(Fulltable[[#This Row],[Distance]], PBmetric[[Distance (km)]:[PB (hh:mm:ss)]], 6, FALSE), NA())</f>
        <v>#N/A</v>
      </c>
      <c r="G1242" s="13">
        <f ca="1">$Q$4+$P$4*Fulltable[[#This Row],[Distance]]+$O$4*Fulltable[[#This Row],[D^2]]+$N$4*Fulltable[[#This Row],[D^3]]</f>
        <v>3.8757201140499083E-2</v>
      </c>
      <c r="H1242" s="13">
        <f ca="1">Fulltable[[#This Row],[Forecast]]*(1+AVERAGE(cform[faster (-ve) /
slower (+ve)]))</f>
        <v>4.0126176063044187E-2</v>
      </c>
      <c r="I1242" s="13" t="e">
        <f>IF(ISNUMBER(VLOOKUP(Fulltable[[#This Row],[Distance]], Predict[[#All],[Distance (km)]:[Time on current form]], 2, FALSE)), VLOOKUP(Fulltable[[#This Row],[Distance]], Predict[[#All],[Distance (km)]:[Time on current form]], 2, FALSE), NA())</f>
        <v>#N/A</v>
      </c>
      <c r="J1242" s="13" t="e">
        <f>IF(ISNUMBER(VLOOKUP(Fulltable[[#This Row],[Distance]], Predict[[#All],[Distance (km)]:[Time on current form]], 3, FALSE)), VLOOKUP(Fulltable[[#This Row],[Distance]], Predict[[#All],[Distance (km)]:[Time on current form]], 3, FALSE), NA())</f>
        <v>#N/A</v>
      </c>
    </row>
    <row r="1243" spans="1:10" x14ac:dyDescent="0.25">
      <c r="A1243" s="1">
        <v>12.41</v>
      </c>
      <c r="B1243" s="2">
        <f>Fulltable[[#This Row],[Distance]]^2</f>
        <v>154.00810000000001</v>
      </c>
      <c r="C1243">
        <f>Fulltable[[#This Row],[Distance]]^3</f>
        <v>1911.2405210000002</v>
      </c>
      <c r="D1243">
        <f>Fulltable[[#This Row],[Distance]]^4</f>
        <v>23718.494865610002</v>
      </c>
      <c r="E1243">
        <f>Fulltable[[#This Row],[Distance]]^5</f>
        <v>294346.52128222014</v>
      </c>
      <c r="F1243" s="13" t="e">
        <f>IF(ISNUMBER(VLOOKUP(Fulltable[[#This Row],[Distance]], PBmetric[[Distance (km)]:[PB (hh:mm:ss)]], 6, FALSE)), VLOOKUP(Fulltable[[#This Row],[Distance]], PBmetric[[Distance (km)]:[PB (hh:mm:ss)]], 6, FALSE), NA())</f>
        <v>#N/A</v>
      </c>
      <c r="G1243" s="13">
        <f ca="1">$Q$4+$P$4*Fulltable[[#This Row],[Distance]]+$O$4*Fulltable[[#This Row],[D^2]]+$N$4*Fulltable[[#This Row],[D^3]]</f>
        <v>3.8790717808173378E-2</v>
      </c>
      <c r="H1243" s="13">
        <f ca="1">Fulltable[[#This Row],[Forecast]]*(1+AVERAGE(cform[faster (-ve) /
slower (+ve)]))</f>
        <v>4.0160876600455801E-2</v>
      </c>
      <c r="I1243" s="13" t="e">
        <f>IF(ISNUMBER(VLOOKUP(Fulltable[[#This Row],[Distance]], Predict[[#All],[Distance (km)]:[Time on current form]], 2, FALSE)), VLOOKUP(Fulltable[[#This Row],[Distance]], Predict[[#All],[Distance (km)]:[Time on current form]], 2, FALSE), NA())</f>
        <v>#N/A</v>
      </c>
      <c r="J1243" s="13" t="e">
        <f>IF(ISNUMBER(VLOOKUP(Fulltable[[#This Row],[Distance]], Predict[[#All],[Distance (km)]:[Time on current form]], 3, FALSE)), VLOOKUP(Fulltable[[#This Row],[Distance]], Predict[[#All],[Distance (km)]:[Time on current form]], 3, FALSE), NA())</f>
        <v>#N/A</v>
      </c>
    </row>
    <row r="1244" spans="1:10" x14ac:dyDescent="0.25">
      <c r="A1244" s="1">
        <v>12.42</v>
      </c>
      <c r="B1244" s="2">
        <f>Fulltable[[#This Row],[Distance]]^2</f>
        <v>154.25639999999999</v>
      </c>
      <c r="C1244">
        <f>Fulltable[[#This Row],[Distance]]^3</f>
        <v>1915.8644879999997</v>
      </c>
      <c r="D1244">
        <f>Fulltable[[#This Row],[Distance]]^4</f>
        <v>23795.036940959995</v>
      </c>
      <c r="E1244">
        <f>Fulltable[[#This Row],[Distance]]^5</f>
        <v>295534.35880672315</v>
      </c>
      <c r="F1244" s="13" t="e">
        <f>IF(ISNUMBER(VLOOKUP(Fulltable[[#This Row],[Distance]], PBmetric[[Distance (km)]:[PB (hh:mm:ss)]], 6, FALSE)), VLOOKUP(Fulltable[[#This Row],[Distance]], PBmetric[[Distance (km)]:[PB (hh:mm:ss)]], 6, FALSE), NA())</f>
        <v>#N/A</v>
      </c>
      <c r="G1244" s="13">
        <f ca="1">$Q$4+$P$4*Fulltable[[#This Row],[Distance]]+$O$4*Fulltable[[#This Row],[D^2]]+$N$4*Fulltable[[#This Row],[D^3]]</f>
        <v>3.8824238104801186E-2</v>
      </c>
      <c r="H1244" s="13">
        <f ca="1">Fulltable[[#This Row],[Forecast]]*(1+AVERAGE(cform[faster (-ve) /
slower (+ve)]))</f>
        <v>4.0195580895002171E-2</v>
      </c>
      <c r="I1244" s="13" t="e">
        <f>IF(ISNUMBER(VLOOKUP(Fulltable[[#This Row],[Distance]], Predict[[#All],[Distance (km)]:[Time on current form]], 2, FALSE)), VLOOKUP(Fulltable[[#This Row],[Distance]], Predict[[#All],[Distance (km)]:[Time on current form]], 2, FALSE), NA())</f>
        <v>#N/A</v>
      </c>
      <c r="J1244" s="13" t="e">
        <f>IF(ISNUMBER(VLOOKUP(Fulltable[[#This Row],[Distance]], Predict[[#All],[Distance (km)]:[Time on current form]], 3, FALSE)), VLOOKUP(Fulltable[[#This Row],[Distance]], Predict[[#All],[Distance (km)]:[Time on current form]], 3, FALSE), NA())</f>
        <v>#N/A</v>
      </c>
    </row>
    <row r="1245" spans="1:10" x14ac:dyDescent="0.25">
      <c r="A1245" s="1">
        <v>12.43</v>
      </c>
      <c r="B1245" s="2">
        <f>Fulltable[[#This Row],[Distance]]^2</f>
        <v>154.50489999999999</v>
      </c>
      <c r="C1245">
        <f>Fulltable[[#This Row],[Distance]]^3</f>
        <v>1920.4959069999998</v>
      </c>
      <c r="D1245">
        <f>Fulltable[[#This Row],[Distance]]^4</f>
        <v>23871.764124009998</v>
      </c>
      <c r="E1245">
        <f>Fulltable[[#This Row],[Distance]]^5</f>
        <v>296726.02806144429</v>
      </c>
      <c r="F1245" s="13" t="e">
        <f>IF(ISNUMBER(VLOOKUP(Fulltable[[#This Row],[Distance]], PBmetric[[Distance (km)]:[PB (hh:mm:ss)]], 6, FALSE)), VLOOKUP(Fulltable[[#This Row],[Distance]], PBmetric[[Distance (km)]:[PB (hh:mm:ss)]], 6, FALSE), NA())</f>
        <v>#N/A</v>
      </c>
      <c r="G1245" s="13">
        <f ca="1">$Q$4+$P$4*Fulltable[[#This Row],[Distance]]+$O$4*Fulltable[[#This Row],[D^2]]+$N$4*Fulltable[[#This Row],[D^3]]</f>
        <v>3.885776203034709E-2</v>
      </c>
      <c r="H1245" s="13">
        <f ca="1">Fulltable[[#This Row],[Forecast]]*(1+AVERAGE(cform[faster (-ve) /
slower (+ve)]))</f>
        <v>4.0230288946646639E-2</v>
      </c>
      <c r="I1245" s="13" t="e">
        <f>IF(ISNUMBER(VLOOKUP(Fulltable[[#This Row],[Distance]], Predict[[#All],[Distance (km)]:[Time on current form]], 2, FALSE)), VLOOKUP(Fulltable[[#This Row],[Distance]], Predict[[#All],[Distance (km)]:[Time on current form]], 2, FALSE), NA())</f>
        <v>#N/A</v>
      </c>
      <c r="J1245" s="13" t="e">
        <f>IF(ISNUMBER(VLOOKUP(Fulltable[[#This Row],[Distance]], Predict[[#All],[Distance (km)]:[Time on current form]], 3, FALSE)), VLOOKUP(Fulltable[[#This Row],[Distance]], Predict[[#All],[Distance (km)]:[Time on current form]], 3, FALSE), NA())</f>
        <v>#N/A</v>
      </c>
    </row>
    <row r="1246" spans="1:10" x14ac:dyDescent="0.25">
      <c r="A1246" s="1">
        <v>12.44</v>
      </c>
      <c r="B1246" s="2">
        <f>Fulltable[[#This Row],[Distance]]^2</f>
        <v>154.75359999999998</v>
      </c>
      <c r="C1246">
        <f>Fulltable[[#This Row],[Distance]]^3</f>
        <v>1925.1347839999996</v>
      </c>
      <c r="D1246">
        <f>Fulltable[[#This Row],[Distance]]^4</f>
        <v>23948.676712959994</v>
      </c>
      <c r="E1246">
        <f>Fulltable[[#This Row],[Distance]]^5</f>
        <v>297921.53830922232</v>
      </c>
      <c r="F1246" s="13" t="e">
        <f>IF(ISNUMBER(VLOOKUP(Fulltable[[#This Row],[Distance]], PBmetric[[Distance (km)]:[PB (hh:mm:ss)]], 6, FALSE)), VLOOKUP(Fulltable[[#This Row],[Distance]], PBmetric[[Distance (km)]:[PB (hh:mm:ss)]], 6, FALSE), NA())</f>
        <v>#N/A</v>
      </c>
      <c r="G1246" s="13">
        <f ca="1">$Q$4+$P$4*Fulltable[[#This Row],[Distance]]+$O$4*Fulltable[[#This Row],[D^2]]+$N$4*Fulltable[[#This Row],[D^3]]</f>
        <v>3.8891289584775703E-2</v>
      </c>
      <c r="H1246" s="13">
        <f ca="1">Fulltable[[#This Row],[Forecast]]*(1+AVERAGE(cform[faster (-ve) /
slower (+ve)]))</f>
        <v>4.0265000755352554E-2</v>
      </c>
      <c r="I1246" s="13" t="e">
        <f>IF(ISNUMBER(VLOOKUP(Fulltable[[#This Row],[Distance]], Predict[[#All],[Distance (km)]:[Time on current form]], 2, FALSE)), VLOOKUP(Fulltable[[#This Row],[Distance]], Predict[[#All],[Distance (km)]:[Time on current form]], 2, FALSE), NA())</f>
        <v>#N/A</v>
      </c>
      <c r="J1246" s="13" t="e">
        <f>IF(ISNUMBER(VLOOKUP(Fulltable[[#This Row],[Distance]], Predict[[#All],[Distance (km)]:[Time on current form]], 3, FALSE)), VLOOKUP(Fulltable[[#This Row],[Distance]], Predict[[#All],[Distance (km)]:[Time on current form]], 3, FALSE), NA())</f>
        <v>#N/A</v>
      </c>
    </row>
    <row r="1247" spans="1:10" x14ac:dyDescent="0.25">
      <c r="A1247" s="1">
        <v>12.45</v>
      </c>
      <c r="B1247" s="2">
        <f>Fulltable[[#This Row],[Distance]]^2</f>
        <v>155.00249999999997</v>
      </c>
      <c r="C1247">
        <f>Fulltable[[#This Row],[Distance]]^3</f>
        <v>1929.7811249999995</v>
      </c>
      <c r="D1247">
        <f>Fulltable[[#This Row],[Distance]]^4</f>
        <v>24025.775006249991</v>
      </c>
      <c r="E1247">
        <f>Fulltable[[#This Row],[Distance]]^5</f>
        <v>299120.89882781234</v>
      </c>
      <c r="F1247" s="13" t="e">
        <f>IF(ISNUMBER(VLOOKUP(Fulltable[[#This Row],[Distance]], PBmetric[[Distance (km)]:[PB (hh:mm:ss)]], 6, FALSE)), VLOOKUP(Fulltable[[#This Row],[Distance]], PBmetric[[Distance (km)]:[PB (hh:mm:ss)]], 6, FALSE), NA())</f>
        <v>#N/A</v>
      </c>
      <c r="G1247" s="13">
        <f ca="1">$Q$4+$P$4*Fulltable[[#This Row],[Distance]]+$O$4*Fulltable[[#This Row],[D^2]]+$N$4*Fulltable[[#This Row],[D^3]]</f>
        <v>3.89248207680516E-2</v>
      </c>
      <c r="H1247" s="13">
        <f ca="1">Fulltable[[#This Row],[Forecast]]*(1+AVERAGE(cform[faster (-ve) /
slower (+ve)]))</f>
        <v>4.029971632108325E-2</v>
      </c>
      <c r="I1247" s="13" t="e">
        <f>IF(ISNUMBER(VLOOKUP(Fulltable[[#This Row],[Distance]], Predict[[#All],[Distance (km)]:[Time on current form]], 2, FALSE)), VLOOKUP(Fulltable[[#This Row],[Distance]], Predict[[#All],[Distance (km)]:[Time on current form]], 2, FALSE), NA())</f>
        <v>#N/A</v>
      </c>
      <c r="J1247" s="13" t="e">
        <f>IF(ISNUMBER(VLOOKUP(Fulltable[[#This Row],[Distance]], Predict[[#All],[Distance (km)]:[Time on current form]], 3, FALSE)), VLOOKUP(Fulltable[[#This Row],[Distance]], Predict[[#All],[Distance (km)]:[Time on current form]], 3, FALSE), NA())</f>
        <v>#N/A</v>
      </c>
    </row>
    <row r="1248" spans="1:10" x14ac:dyDescent="0.25">
      <c r="A1248" s="1">
        <v>12.46</v>
      </c>
      <c r="B1248" s="2">
        <f>Fulltable[[#This Row],[Distance]]^2</f>
        <v>155.25160000000002</v>
      </c>
      <c r="C1248">
        <f>Fulltable[[#This Row],[Distance]]^3</f>
        <v>1934.4349360000003</v>
      </c>
      <c r="D1248">
        <f>Fulltable[[#This Row],[Distance]]^4</f>
        <v>24103.059302560006</v>
      </c>
      <c r="E1248">
        <f>Fulltable[[#This Row],[Distance]]^5</f>
        <v>300324.11890989769</v>
      </c>
      <c r="F1248" s="13" t="e">
        <f>IF(ISNUMBER(VLOOKUP(Fulltable[[#This Row],[Distance]], PBmetric[[Distance (km)]:[PB (hh:mm:ss)]], 6, FALSE)), VLOOKUP(Fulltable[[#This Row],[Distance]], PBmetric[[Distance (km)]:[PB (hh:mm:ss)]], 6, FALSE), NA())</f>
        <v>#N/A</v>
      </c>
      <c r="G1248" s="13">
        <f ca="1">$Q$4+$P$4*Fulltable[[#This Row],[Distance]]+$O$4*Fulltable[[#This Row],[D^2]]+$N$4*Fulltable[[#This Row],[D^3]]</f>
        <v>3.8958355580139402E-2</v>
      </c>
      <c r="H1248" s="13">
        <f ca="1">Fulltable[[#This Row],[Forecast]]*(1+AVERAGE(cform[faster (-ve) /
slower (+ve)]))</f>
        <v>4.0334435643802097E-2</v>
      </c>
      <c r="I1248" s="13" t="e">
        <f>IF(ISNUMBER(VLOOKUP(Fulltable[[#This Row],[Distance]], Predict[[#All],[Distance (km)]:[Time on current form]], 2, FALSE)), VLOOKUP(Fulltable[[#This Row],[Distance]], Predict[[#All],[Distance (km)]:[Time on current form]], 2, FALSE), NA())</f>
        <v>#N/A</v>
      </c>
      <c r="J1248" s="13" t="e">
        <f>IF(ISNUMBER(VLOOKUP(Fulltable[[#This Row],[Distance]], Predict[[#All],[Distance (km)]:[Time on current form]], 3, FALSE)), VLOOKUP(Fulltable[[#This Row],[Distance]], Predict[[#All],[Distance (km)]:[Time on current form]], 3, FALSE), NA())</f>
        <v>#N/A</v>
      </c>
    </row>
    <row r="1249" spans="1:10" x14ac:dyDescent="0.25">
      <c r="A1249" s="1">
        <v>12.47</v>
      </c>
      <c r="B1249" s="2">
        <f>Fulltable[[#This Row],[Distance]]^2</f>
        <v>155.50090000000003</v>
      </c>
      <c r="C1249">
        <f>Fulltable[[#This Row],[Distance]]^3</f>
        <v>1939.0962230000005</v>
      </c>
      <c r="D1249">
        <f>Fulltable[[#This Row],[Distance]]^4</f>
        <v>24180.529900810008</v>
      </c>
      <c r="E1249">
        <f>Fulltable[[#This Row],[Distance]]^5</f>
        <v>301531.2078631008</v>
      </c>
      <c r="F1249" s="13" t="e">
        <f>IF(ISNUMBER(VLOOKUP(Fulltable[[#This Row],[Distance]], PBmetric[[Distance (km)]:[PB (hh:mm:ss)]], 6, FALSE)), VLOOKUP(Fulltable[[#This Row],[Distance]], PBmetric[[Distance (km)]:[PB (hh:mm:ss)]], 6, FALSE), NA())</f>
        <v>#N/A</v>
      </c>
      <c r="G1249" s="13">
        <f ca="1">$Q$4+$P$4*Fulltable[[#This Row],[Distance]]+$O$4*Fulltable[[#This Row],[D^2]]+$N$4*Fulltable[[#This Row],[D^3]]</f>
        <v>3.8991894021003691E-2</v>
      </c>
      <c r="H1249" s="13">
        <f ca="1">Fulltable[[#This Row],[Forecast]]*(1+AVERAGE(cform[faster (-ve) /
slower (+ve)]))</f>
        <v>4.036915872347243E-2</v>
      </c>
      <c r="I1249" s="13" t="e">
        <f>IF(ISNUMBER(VLOOKUP(Fulltable[[#This Row],[Distance]], Predict[[#All],[Distance (km)]:[Time on current form]], 2, FALSE)), VLOOKUP(Fulltable[[#This Row],[Distance]], Predict[[#All],[Distance (km)]:[Time on current form]], 2, FALSE), NA())</f>
        <v>#N/A</v>
      </c>
      <c r="J1249" s="13" t="e">
        <f>IF(ISNUMBER(VLOOKUP(Fulltable[[#This Row],[Distance]], Predict[[#All],[Distance (km)]:[Time on current form]], 3, FALSE)), VLOOKUP(Fulltable[[#This Row],[Distance]], Predict[[#All],[Distance (km)]:[Time on current form]], 3, FALSE), NA())</f>
        <v>#N/A</v>
      </c>
    </row>
    <row r="1250" spans="1:10" x14ac:dyDescent="0.25">
      <c r="A1250" s="1">
        <v>12.48</v>
      </c>
      <c r="B1250" s="2">
        <f>Fulltable[[#This Row],[Distance]]^2</f>
        <v>155.75040000000001</v>
      </c>
      <c r="C1250">
        <f>Fulltable[[#This Row],[Distance]]^3</f>
        <v>1943.7649920000001</v>
      </c>
      <c r="D1250">
        <f>Fulltable[[#This Row],[Distance]]^4</f>
        <v>24258.187100160005</v>
      </c>
      <c r="E1250">
        <f>Fulltable[[#This Row],[Distance]]^5</f>
        <v>302742.17500999686</v>
      </c>
      <c r="F1250" s="13" t="e">
        <f>IF(ISNUMBER(VLOOKUP(Fulltable[[#This Row],[Distance]], PBmetric[[Distance (km)]:[PB (hh:mm:ss)]], 6, FALSE)), VLOOKUP(Fulltable[[#This Row],[Distance]], PBmetric[[Distance (km)]:[PB (hh:mm:ss)]], 6, FALSE), NA())</f>
        <v>#N/A</v>
      </c>
      <c r="G1250" s="13">
        <f ca="1">$Q$4+$P$4*Fulltable[[#This Row],[Distance]]+$O$4*Fulltable[[#This Row],[D^2]]+$N$4*Fulltable[[#This Row],[D^3]]</f>
        <v>3.9025436090609066E-2</v>
      </c>
      <c r="H1250" s="13">
        <f ca="1">Fulltable[[#This Row],[Forecast]]*(1+AVERAGE(cform[faster (-ve) /
slower (+ve)]))</f>
        <v>4.0403885560057584E-2</v>
      </c>
      <c r="I1250" s="13" t="e">
        <f>IF(ISNUMBER(VLOOKUP(Fulltable[[#This Row],[Distance]], Predict[[#All],[Distance (km)]:[Time on current form]], 2, FALSE)), VLOOKUP(Fulltable[[#This Row],[Distance]], Predict[[#All],[Distance (km)]:[Time on current form]], 2, FALSE), NA())</f>
        <v>#N/A</v>
      </c>
      <c r="J1250" s="13" t="e">
        <f>IF(ISNUMBER(VLOOKUP(Fulltable[[#This Row],[Distance]], Predict[[#All],[Distance (km)]:[Time on current form]], 3, FALSE)), VLOOKUP(Fulltable[[#This Row],[Distance]], Predict[[#All],[Distance (km)]:[Time on current form]], 3, FALSE), NA())</f>
        <v>#N/A</v>
      </c>
    </row>
    <row r="1251" spans="1:10" x14ac:dyDescent="0.25">
      <c r="A1251" s="1">
        <v>12.49</v>
      </c>
      <c r="B1251" s="2">
        <f>Fulltable[[#This Row],[Distance]]^2</f>
        <v>156.0001</v>
      </c>
      <c r="C1251">
        <f>Fulltable[[#This Row],[Distance]]^3</f>
        <v>1948.441249</v>
      </c>
      <c r="D1251">
        <f>Fulltable[[#This Row],[Distance]]^4</f>
        <v>24336.031200010002</v>
      </c>
      <c r="E1251">
        <f>Fulltable[[#This Row],[Distance]]^5</f>
        <v>303957.02968812495</v>
      </c>
      <c r="F1251" s="13" t="e">
        <f>IF(ISNUMBER(VLOOKUP(Fulltable[[#This Row],[Distance]], PBmetric[[Distance (km)]:[PB (hh:mm:ss)]], 6, FALSE)), VLOOKUP(Fulltable[[#This Row],[Distance]], PBmetric[[Distance (km)]:[PB (hh:mm:ss)]], 6, FALSE), NA())</f>
        <v>#N/A</v>
      </c>
      <c r="G1251" s="13">
        <f ca="1">$Q$4+$P$4*Fulltable[[#This Row],[Distance]]+$O$4*Fulltable[[#This Row],[D^2]]+$N$4*Fulltable[[#This Row],[D^3]]</f>
        <v>3.9058981788920116E-2</v>
      </c>
      <c r="H1251" s="13">
        <f ca="1">Fulltable[[#This Row],[Forecast]]*(1+AVERAGE(cform[faster (-ve) /
slower (+ve)]))</f>
        <v>4.0438616153520908E-2</v>
      </c>
      <c r="I1251" s="13" t="e">
        <f>IF(ISNUMBER(VLOOKUP(Fulltable[[#This Row],[Distance]], Predict[[#All],[Distance (km)]:[Time on current form]], 2, FALSE)), VLOOKUP(Fulltable[[#This Row],[Distance]], Predict[[#All],[Distance (km)]:[Time on current form]], 2, FALSE), NA())</f>
        <v>#N/A</v>
      </c>
      <c r="J1251" s="13" t="e">
        <f>IF(ISNUMBER(VLOOKUP(Fulltable[[#This Row],[Distance]], Predict[[#All],[Distance (km)]:[Time on current form]], 3, FALSE)), VLOOKUP(Fulltable[[#This Row],[Distance]], Predict[[#All],[Distance (km)]:[Time on current form]], 3, FALSE), NA())</f>
        <v>#N/A</v>
      </c>
    </row>
    <row r="1252" spans="1:10" x14ac:dyDescent="0.25">
      <c r="A1252" s="1">
        <v>12.5</v>
      </c>
      <c r="B1252" s="2">
        <f>Fulltable[[#This Row],[Distance]]^2</f>
        <v>156.25</v>
      </c>
      <c r="C1252">
        <f>Fulltable[[#This Row],[Distance]]^3</f>
        <v>1953.125</v>
      </c>
      <c r="D1252">
        <f>Fulltable[[#This Row],[Distance]]^4</f>
        <v>24414.0625</v>
      </c>
      <c r="E1252">
        <f>Fulltable[[#This Row],[Distance]]^5</f>
        <v>305175.78125</v>
      </c>
      <c r="F1252" s="13" t="e">
        <f>IF(ISNUMBER(VLOOKUP(Fulltable[[#This Row],[Distance]], PBmetric[[Distance (km)]:[PB (hh:mm:ss)]], 6, FALSE)), VLOOKUP(Fulltable[[#This Row],[Distance]], PBmetric[[Distance (km)]:[PB (hh:mm:ss)]], 6, FALSE), NA())</f>
        <v>#N/A</v>
      </c>
      <c r="G1252" s="13">
        <f ca="1">$Q$4+$P$4*Fulltable[[#This Row],[Distance]]+$O$4*Fulltable[[#This Row],[D^2]]+$N$4*Fulltable[[#This Row],[D^3]]</f>
        <v>3.9092531115901448E-2</v>
      </c>
      <c r="H1252" s="13">
        <f ca="1">Fulltable[[#This Row],[Forecast]]*(1+AVERAGE(cform[faster (-ve) /
slower (+ve)]))</f>
        <v>4.0473350503825757E-2</v>
      </c>
      <c r="I1252" s="13" t="e">
        <f>IF(ISNUMBER(VLOOKUP(Fulltable[[#This Row],[Distance]], Predict[[#All],[Distance (km)]:[Time on current form]], 2, FALSE)), VLOOKUP(Fulltable[[#This Row],[Distance]], Predict[[#All],[Distance (km)]:[Time on current form]], 2, FALSE), NA())</f>
        <v>#N/A</v>
      </c>
      <c r="J1252" s="13" t="e">
        <f>IF(ISNUMBER(VLOOKUP(Fulltable[[#This Row],[Distance]], Predict[[#All],[Distance (km)]:[Time on current form]], 3, FALSE)), VLOOKUP(Fulltable[[#This Row],[Distance]], Predict[[#All],[Distance (km)]:[Time on current form]], 3, FALSE), NA())</f>
        <v>#N/A</v>
      </c>
    </row>
    <row r="1253" spans="1:10" x14ac:dyDescent="0.25">
      <c r="A1253" s="1">
        <v>12.51</v>
      </c>
      <c r="B1253" s="2">
        <f>Fulltable[[#This Row],[Distance]]^2</f>
        <v>156.5001</v>
      </c>
      <c r="C1253">
        <f>Fulltable[[#This Row],[Distance]]^3</f>
        <v>1957.816251</v>
      </c>
      <c r="D1253">
        <f>Fulltable[[#This Row],[Distance]]^4</f>
        <v>24492.28130001</v>
      </c>
      <c r="E1253">
        <f>Fulltable[[#This Row],[Distance]]^5</f>
        <v>306398.43906312512</v>
      </c>
      <c r="F1253" s="13" t="e">
        <f>IF(ISNUMBER(VLOOKUP(Fulltable[[#This Row],[Distance]], PBmetric[[Distance (km)]:[PB (hh:mm:ss)]], 6, FALSE)), VLOOKUP(Fulltable[[#This Row],[Distance]], PBmetric[[Distance (km)]:[PB (hh:mm:ss)]], 6, FALSE), NA())</f>
        <v>#N/A</v>
      </c>
      <c r="G1253" s="13">
        <f ca="1">$Q$4+$P$4*Fulltable[[#This Row],[Distance]]+$O$4*Fulltable[[#This Row],[D^2]]+$N$4*Fulltable[[#This Row],[D^3]]</f>
        <v>3.9126084071517665E-2</v>
      </c>
      <c r="H1253" s="13">
        <f ca="1">Fulltable[[#This Row],[Forecast]]*(1+AVERAGE(cform[faster (-ve) /
slower (+ve)]))</f>
        <v>4.050808861093548E-2</v>
      </c>
      <c r="I1253" s="13" t="e">
        <f>IF(ISNUMBER(VLOOKUP(Fulltable[[#This Row],[Distance]], Predict[[#All],[Distance (km)]:[Time on current form]], 2, FALSE)), VLOOKUP(Fulltable[[#This Row],[Distance]], Predict[[#All],[Distance (km)]:[Time on current form]], 2, FALSE), NA())</f>
        <v>#N/A</v>
      </c>
      <c r="J1253" s="13" t="e">
        <f>IF(ISNUMBER(VLOOKUP(Fulltable[[#This Row],[Distance]], Predict[[#All],[Distance (km)]:[Time on current form]], 3, FALSE)), VLOOKUP(Fulltable[[#This Row],[Distance]], Predict[[#All],[Distance (km)]:[Time on current form]], 3, FALSE), NA())</f>
        <v>#N/A</v>
      </c>
    </row>
    <row r="1254" spans="1:10" x14ac:dyDescent="0.25">
      <c r="A1254" s="1">
        <v>12.52</v>
      </c>
      <c r="B1254" s="2">
        <f>Fulltable[[#This Row],[Distance]]^2</f>
        <v>156.75039999999998</v>
      </c>
      <c r="C1254">
        <f>Fulltable[[#This Row],[Distance]]^3</f>
        <v>1962.5150079999999</v>
      </c>
      <c r="D1254">
        <f>Fulltable[[#This Row],[Distance]]^4</f>
        <v>24570.687900159995</v>
      </c>
      <c r="E1254">
        <f>Fulltable[[#This Row],[Distance]]^5</f>
        <v>307625.01251000311</v>
      </c>
      <c r="F1254" s="13" t="e">
        <f>IF(ISNUMBER(VLOOKUP(Fulltable[[#This Row],[Distance]], PBmetric[[Distance (km)]:[PB (hh:mm:ss)]], 6, FALSE)), VLOOKUP(Fulltable[[#This Row],[Distance]], PBmetric[[Distance (km)]:[PB (hh:mm:ss)]], 6, FALSE), NA())</f>
        <v>#N/A</v>
      </c>
      <c r="G1254" s="13">
        <f ca="1">$Q$4+$P$4*Fulltable[[#This Row],[Distance]]+$O$4*Fulltable[[#This Row],[D^2]]+$N$4*Fulltable[[#This Row],[D^3]]</f>
        <v>3.9159640655733338E-2</v>
      </c>
      <c r="H1254" s="13">
        <f ca="1">Fulltable[[#This Row],[Forecast]]*(1+AVERAGE(cform[faster (-ve) /
slower (+ve)]))</f>
        <v>4.0542830474813406E-2</v>
      </c>
      <c r="I1254" s="13" t="e">
        <f>IF(ISNUMBER(VLOOKUP(Fulltable[[#This Row],[Distance]], Predict[[#All],[Distance (km)]:[Time on current form]], 2, FALSE)), VLOOKUP(Fulltable[[#This Row],[Distance]], Predict[[#All],[Distance (km)]:[Time on current form]], 2, FALSE), NA())</f>
        <v>#N/A</v>
      </c>
      <c r="J1254" s="13" t="e">
        <f>IF(ISNUMBER(VLOOKUP(Fulltable[[#This Row],[Distance]], Predict[[#All],[Distance (km)]:[Time on current form]], 3, FALSE)), VLOOKUP(Fulltable[[#This Row],[Distance]], Predict[[#All],[Distance (km)]:[Time on current form]], 3, FALSE), NA())</f>
        <v>#N/A</v>
      </c>
    </row>
    <row r="1255" spans="1:10" x14ac:dyDescent="0.25">
      <c r="A1255" s="1">
        <v>12.53</v>
      </c>
      <c r="B1255" s="2">
        <f>Fulltable[[#This Row],[Distance]]^2</f>
        <v>157.00089999999997</v>
      </c>
      <c r="C1255">
        <f>Fulltable[[#This Row],[Distance]]^3</f>
        <v>1967.2212769999996</v>
      </c>
      <c r="D1255">
        <f>Fulltable[[#This Row],[Distance]]^4</f>
        <v>24649.282600809991</v>
      </c>
      <c r="E1255">
        <f>Fulltable[[#This Row],[Distance]]^5</f>
        <v>308855.51098814915</v>
      </c>
      <c r="F1255" s="13" t="e">
        <f>IF(ISNUMBER(VLOOKUP(Fulltable[[#This Row],[Distance]], PBmetric[[Distance (km)]:[PB (hh:mm:ss)]], 6, FALSE)), VLOOKUP(Fulltable[[#This Row],[Distance]], PBmetric[[Distance (km)]:[PB (hh:mm:ss)]], 6, FALSE), NA())</f>
        <v>#N/A</v>
      </c>
      <c r="G1255" s="13">
        <f ca="1">$Q$4+$P$4*Fulltable[[#This Row],[Distance]]+$O$4*Fulltable[[#This Row],[D^2]]+$N$4*Fulltable[[#This Row],[D^3]]</f>
        <v>3.9193200868513085E-2</v>
      </c>
      <c r="H1255" s="13">
        <f ca="1">Fulltable[[#This Row],[Forecast]]*(1+AVERAGE(cform[faster (-ve) /
slower (+ve)]))</f>
        <v>4.0577576095422889E-2</v>
      </c>
      <c r="I1255" s="13" t="e">
        <f>IF(ISNUMBER(VLOOKUP(Fulltable[[#This Row],[Distance]], Predict[[#All],[Distance (km)]:[Time on current form]], 2, FALSE)), VLOOKUP(Fulltable[[#This Row],[Distance]], Predict[[#All],[Distance (km)]:[Time on current form]], 2, FALSE), NA())</f>
        <v>#N/A</v>
      </c>
      <c r="J1255" s="13" t="e">
        <f>IF(ISNUMBER(VLOOKUP(Fulltable[[#This Row],[Distance]], Predict[[#All],[Distance (km)]:[Time on current form]], 3, FALSE)), VLOOKUP(Fulltable[[#This Row],[Distance]], Predict[[#All],[Distance (km)]:[Time on current form]], 3, FALSE), NA())</f>
        <v>#N/A</v>
      </c>
    </row>
    <row r="1256" spans="1:10" x14ac:dyDescent="0.25">
      <c r="A1256" s="1">
        <v>12.54</v>
      </c>
      <c r="B1256" s="2">
        <f>Fulltable[[#This Row],[Distance]]^2</f>
        <v>157.25159999999997</v>
      </c>
      <c r="C1256">
        <f>Fulltable[[#This Row],[Distance]]^3</f>
        <v>1971.9350639999996</v>
      </c>
      <c r="D1256">
        <f>Fulltable[[#This Row],[Distance]]^4</f>
        <v>24728.06570255999</v>
      </c>
      <c r="E1256">
        <f>Fulltable[[#This Row],[Distance]]^5</f>
        <v>310089.94391010224</v>
      </c>
      <c r="F1256" s="13" t="e">
        <f>IF(ISNUMBER(VLOOKUP(Fulltable[[#This Row],[Distance]], PBmetric[[Distance (km)]:[PB (hh:mm:ss)]], 6, FALSE)), VLOOKUP(Fulltable[[#This Row],[Distance]], PBmetric[[Distance (km)]:[PB (hh:mm:ss)]], 6, FALSE), NA())</f>
        <v>#N/A</v>
      </c>
      <c r="G1256" s="13">
        <f ca="1">$Q$4+$P$4*Fulltable[[#This Row],[Distance]]+$O$4*Fulltable[[#This Row],[D^2]]+$N$4*Fulltable[[#This Row],[D^3]]</f>
        <v>3.9226764709821504E-2</v>
      </c>
      <c r="H1256" s="13">
        <f ca="1">Fulltable[[#This Row],[Forecast]]*(1+AVERAGE(cform[faster (-ve) /
slower (+ve)]))</f>
        <v>4.0612325472727293E-2</v>
      </c>
      <c r="I1256" s="13" t="e">
        <f>IF(ISNUMBER(VLOOKUP(Fulltable[[#This Row],[Distance]], Predict[[#All],[Distance (km)]:[Time on current form]], 2, FALSE)), VLOOKUP(Fulltable[[#This Row],[Distance]], Predict[[#All],[Distance (km)]:[Time on current form]], 2, FALSE), NA())</f>
        <v>#N/A</v>
      </c>
      <c r="J1256" s="13" t="e">
        <f>IF(ISNUMBER(VLOOKUP(Fulltable[[#This Row],[Distance]], Predict[[#All],[Distance (km)]:[Time on current form]], 3, FALSE)), VLOOKUP(Fulltable[[#This Row],[Distance]], Predict[[#All],[Distance (km)]:[Time on current form]], 3, FALSE), NA())</f>
        <v>#N/A</v>
      </c>
    </row>
    <row r="1257" spans="1:10" x14ac:dyDescent="0.25">
      <c r="A1257" s="1">
        <v>12.55</v>
      </c>
      <c r="B1257" s="2">
        <f>Fulltable[[#This Row],[Distance]]^2</f>
        <v>157.50250000000003</v>
      </c>
      <c r="C1257">
        <f>Fulltable[[#This Row],[Distance]]^3</f>
        <v>1976.6563750000005</v>
      </c>
      <c r="D1257">
        <f>Fulltable[[#This Row],[Distance]]^4</f>
        <v>24807.03750625001</v>
      </c>
      <c r="E1257">
        <f>Fulltable[[#This Row],[Distance]]^5</f>
        <v>311328.32070343767</v>
      </c>
      <c r="F1257" s="13" t="e">
        <f>IF(ISNUMBER(VLOOKUP(Fulltable[[#This Row],[Distance]], PBmetric[[Distance (km)]:[PB (hh:mm:ss)]], 6, FALSE)), VLOOKUP(Fulltable[[#This Row],[Distance]], PBmetric[[Distance (km)]:[PB (hh:mm:ss)]], 6, FALSE), NA())</f>
        <v>#N/A</v>
      </c>
      <c r="G1257" s="13">
        <f ca="1">$Q$4+$P$4*Fulltable[[#This Row],[Distance]]+$O$4*Fulltable[[#This Row],[D^2]]+$N$4*Fulltable[[#This Row],[D^3]]</f>
        <v>3.9260332179623186E-2</v>
      </c>
      <c r="H1257" s="13">
        <f ca="1">Fulltable[[#This Row],[Forecast]]*(1+AVERAGE(cform[faster (-ve) /
slower (+ve)]))</f>
        <v>4.0647078606689944E-2</v>
      </c>
      <c r="I1257" s="13" t="e">
        <f>IF(ISNUMBER(VLOOKUP(Fulltable[[#This Row],[Distance]], Predict[[#All],[Distance (km)]:[Time on current form]], 2, FALSE)), VLOOKUP(Fulltable[[#This Row],[Distance]], Predict[[#All],[Distance (km)]:[Time on current form]], 2, FALSE), NA())</f>
        <v>#N/A</v>
      </c>
      <c r="J1257" s="13" t="e">
        <f>IF(ISNUMBER(VLOOKUP(Fulltable[[#This Row],[Distance]], Predict[[#All],[Distance (km)]:[Time on current form]], 3, FALSE)), VLOOKUP(Fulltable[[#This Row],[Distance]], Predict[[#All],[Distance (km)]:[Time on current form]], 3, FALSE), NA())</f>
        <v>#N/A</v>
      </c>
    </row>
    <row r="1258" spans="1:10" x14ac:dyDescent="0.25">
      <c r="A1258" s="1">
        <v>12.56</v>
      </c>
      <c r="B1258" s="2">
        <f>Fulltable[[#This Row],[Distance]]^2</f>
        <v>157.75360000000001</v>
      </c>
      <c r="C1258">
        <f>Fulltable[[#This Row],[Distance]]^3</f>
        <v>1981.3852160000001</v>
      </c>
      <c r="D1258">
        <f>Fulltable[[#This Row],[Distance]]^4</f>
        <v>24886.198312960001</v>
      </c>
      <c r="E1258">
        <f>Fulltable[[#This Row],[Distance]]^5</f>
        <v>312570.65081077762</v>
      </c>
      <c r="F1258" s="13" t="e">
        <f>IF(ISNUMBER(VLOOKUP(Fulltable[[#This Row],[Distance]], PBmetric[[Distance (km)]:[PB (hh:mm:ss)]], 6, FALSE)), VLOOKUP(Fulltable[[#This Row],[Distance]], PBmetric[[Distance (km)]:[PB (hh:mm:ss)]], 6, FALSE), NA())</f>
        <v>#N/A</v>
      </c>
      <c r="G1258" s="13">
        <f ca="1">$Q$4+$P$4*Fulltable[[#This Row],[Distance]]+$O$4*Fulltable[[#This Row],[D^2]]+$N$4*Fulltable[[#This Row],[D^3]]</f>
        <v>3.9293903277882722E-2</v>
      </c>
      <c r="H1258" s="13">
        <f ca="1">Fulltable[[#This Row],[Forecast]]*(1+AVERAGE(cform[faster (-ve) /
slower (+ve)]))</f>
        <v>4.0681835497274187E-2</v>
      </c>
      <c r="I1258" s="13" t="e">
        <f>IF(ISNUMBER(VLOOKUP(Fulltable[[#This Row],[Distance]], Predict[[#All],[Distance (km)]:[Time on current form]], 2, FALSE)), VLOOKUP(Fulltable[[#This Row],[Distance]], Predict[[#All],[Distance (km)]:[Time on current form]], 2, FALSE), NA())</f>
        <v>#N/A</v>
      </c>
      <c r="J1258" s="13" t="e">
        <f>IF(ISNUMBER(VLOOKUP(Fulltable[[#This Row],[Distance]], Predict[[#All],[Distance (km)]:[Time on current form]], 3, FALSE)), VLOOKUP(Fulltable[[#This Row],[Distance]], Predict[[#All],[Distance (km)]:[Time on current form]], 3, FALSE), NA())</f>
        <v>#N/A</v>
      </c>
    </row>
    <row r="1259" spans="1:10" x14ac:dyDescent="0.25">
      <c r="A1259" s="1">
        <v>12.57</v>
      </c>
      <c r="B1259" s="2">
        <f>Fulltable[[#This Row],[Distance]]^2</f>
        <v>158.00490000000002</v>
      </c>
      <c r="C1259">
        <f>Fulltable[[#This Row],[Distance]]^3</f>
        <v>1986.1215930000003</v>
      </c>
      <c r="D1259">
        <f>Fulltable[[#This Row],[Distance]]^4</f>
        <v>24965.548424010005</v>
      </c>
      <c r="E1259">
        <f>Fulltable[[#This Row],[Distance]]^5</f>
        <v>313816.94368980575</v>
      </c>
      <c r="F1259" s="13" t="e">
        <f>IF(ISNUMBER(VLOOKUP(Fulltable[[#This Row],[Distance]], PBmetric[[Distance (km)]:[PB (hh:mm:ss)]], 6, FALSE)), VLOOKUP(Fulltable[[#This Row],[Distance]], PBmetric[[Distance (km)]:[PB (hh:mm:ss)]], 6, FALSE), NA())</f>
        <v>#N/A</v>
      </c>
      <c r="G1259" s="13">
        <f ca="1">$Q$4+$P$4*Fulltable[[#This Row],[Distance]]+$O$4*Fulltable[[#This Row],[D^2]]+$N$4*Fulltable[[#This Row],[D^3]]</f>
        <v>3.9327478004564723E-2</v>
      </c>
      <c r="H1259" s="13">
        <f ca="1">Fulltable[[#This Row],[Forecast]]*(1+AVERAGE(cform[faster (-ve) /
slower (+ve)]))</f>
        <v>4.0716596144443382E-2</v>
      </c>
      <c r="I1259" s="13" t="e">
        <f>IF(ISNUMBER(VLOOKUP(Fulltable[[#This Row],[Distance]], Predict[[#All],[Distance (km)]:[Time on current form]], 2, FALSE)), VLOOKUP(Fulltable[[#This Row],[Distance]], Predict[[#All],[Distance (km)]:[Time on current form]], 2, FALSE), NA())</f>
        <v>#N/A</v>
      </c>
      <c r="J1259" s="13" t="e">
        <f>IF(ISNUMBER(VLOOKUP(Fulltable[[#This Row],[Distance]], Predict[[#All],[Distance (km)]:[Time on current form]], 3, FALSE)), VLOOKUP(Fulltable[[#This Row],[Distance]], Predict[[#All],[Distance (km)]:[Time on current form]], 3, FALSE), NA())</f>
        <v>#N/A</v>
      </c>
    </row>
    <row r="1260" spans="1:10" x14ac:dyDescent="0.25">
      <c r="A1260" s="1">
        <v>12.58</v>
      </c>
      <c r="B1260" s="2">
        <f>Fulltable[[#This Row],[Distance]]^2</f>
        <v>158.25640000000001</v>
      </c>
      <c r="C1260">
        <f>Fulltable[[#This Row],[Distance]]^3</f>
        <v>1990.8655120000001</v>
      </c>
      <c r="D1260">
        <f>Fulltable[[#This Row],[Distance]]^4</f>
        <v>25045.088140960004</v>
      </c>
      <c r="E1260">
        <f>Fulltable[[#This Row],[Distance]]^5</f>
        <v>315067.20881327684</v>
      </c>
      <c r="F1260" s="13" t="e">
        <f>IF(ISNUMBER(VLOOKUP(Fulltable[[#This Row],[Distance]], PBmetric[[Distance (km)]:[PB (hh:mm:ss)]], 6, FALSE)), VLOOKUP(Fulltable[[#This Row],[Distance]], PBmetric[[Distance (km)]:[PB (hh:mm:ss)]], 6, FALSE), NA())</f>
        <v>#N/A</v>
      </c>
      <c r="G1260" s="13">
        <f ca="1">$Q$4+$P$4*Fulltable[[#This Row],[Distance]]+$O$4*Fulltable[[#This Row],[D^2]]+$N$4*Fulltable[[#This Row],[D^3]]</f>
        <v>3.9361056359633759E-2</v>
      </c>
      <c r="H1260" s="13">
        <f ca="1">Fulltable[[#This Row],[Forecast]]*(1+AVERAGE(cform[faster (-ve) /
slower (+ve)]))</f>
        <v>4.0751360548160857E-2</v>
      </c>
      <c r="I1260" s="13" t="e">
        <f>IF(ISNUMBER(VLOOKUP(Fulltable[[#This Row],[Distance]], Predict[[#All],[Distance (km)]:[Time on current form]], 2, FALSE)), VLOOKUP(Fulltable[[#This Row],[Distance]], Predict[[#All],[Distance (km)]:[Time on current form]], 2, FALSE), NA())</f>
        <v>#N/A</v>
      </c>
      <c r="J1260" s="13" t="e">
        <f>IF(ISNUMBER(VLOOKUP(Fulltable[[#This Row],[Distance]], Predict[[#All],[Distance (km)]:[Time on current form]], 3, FALSE)), VLOOKUP(Fulltable[[#This Row],[Distance]], Predict[[#All],[Distance (km)]:[Time on current form]], 3, FALSE), NA())</f>
        <v>#N/A</v>
      </c>
    </row>
    <row r="1261" spans="1:10" x14ac:dyDescent="0.25">
      <c r="A1261" s="1">
        <v>12.59</v>
      </c>
      <c r="B1261" s="2">
        <f>Fulltable[[#This Row],[Distance]]^2</f>
        <v>158.50809999999998</v>
      </c>
      <c r="C1261">
        <f>Fulltable[[#This Row],[Distance]]^3</f>
        <v>1995.6169789999997</v>
      </c>
      <c r="D1261">
        <f>Fulltable[[#This Row],[Distance]]^4</f>
        <v>25124.817765609994</v>
      </c>
      <c r="E1261">
        <f>Fulltable[[#This Row],[Distance]]^5</f>
        <v>316321.45566902985</v>
      </c>
      <c r="F1261" s="13" t="e">
        <f>IF(ISNUMBER(VLOOKUP(Fulltable[[#This Row],[Distance]], PBmetric[[Distance (km)]:[PB (hh:mm:ss)]], 6, FALSE)), VLOOKUP(Fulltable[[#This Row],[Distance]], PBmetric[[Distance (km)]:[PB (hh:mm:ss)]], 6, FALSE), NA())</f>
        <v>#N/A</v>
      </c>
      <c r="G1261" s="13">
        <f ca="1">$Q$4+$P$4*Fulltable[[#This Row],[Distance]]+$O$4*Fulltable[[#This Row],[D^2]]+$N$4*Fulltable[[#This Row],[D^3]]</f>
        <v>3.9394638343054462E-2</v>
      </c>
      <c r="H1261" s="13">
        <f ca="1">Fulltable[[#This Row],[Forecast]]*(1+AVERAGE(cform[faster (-ve) /
slower (+ve)]))</f>
        <v>4.0786128708389983E-2</v>
      </c>
      <c r="I1261" s="13" t="e">
        <f>IF(ISNUMBER(VLOOKUP(Fulltable[[#This Row],[Distance]], Predict[[#All],[Distance (km)]:[Time on current form]], 2, FALSE)), VLOOKUP(Fulltable[[#This Row],[Distance]], Predict[[#All],[Distance (km)]:[Time on current form]], 2, FALSE), NA())</f>
        <v>#N/A</v>
      </c>
      <c r="J1261" s="13" t="e">
        <f>IF(ISNUMBER(VLOOKUP(Fulltable[[#This Row],[Distance]], Predict[[#All],[Distance (km)]:[Time on current form]], 3, FALSE)), VLOOKUP(Fulltable[[#This Row],[Distance]], Predict[[#All],[Distance (km)]:[Time on current form]], 3, FALSE), NA())</f>
        <v>#N/A</v>
      </c>
    </row>
    <row r="1262" spans="1:10" x14ac:dyDescent="0.25">
      <c r="A1262" s="1">
        <v>12.6</v>
      </c>
      <c r="B1262" s="2">
        <f>Fulltable[[#This Row],[Distance]]^2</f>
        <v>158.76</v>
      </c>
      <c r="C1262">
        <f>Fulltable[[#This Row],[Distance]]^3</f>
        <v>2000.3759999999997</v>
      </c>
      <c r="D1262">
        <f>Fulltable[[#This Row],[Distance]]^4</f>
        <v>25204.737599999997</v>
      </c>
      <c r="E1262">
        <f>Fulltable[[#This Row],[Distance]]^5</f>
        <v>317579.69375999994</v>
      </c>
      <c r="F1262" s="13" t="e">
        <f>IF(ISNUMBER(VLOOKUP(Fulltable[[#This Row],[Distance]], PBmetric[[Distance (km)]:[PB (hh:mm:ss)]], 6, FALSE)), VLOOKUP(Fulltable[[#This Row],[Distance]], PBmetric[[Distance (km)]:[PB (hh:mm:ss)]], 6, FALSE), NA())</f>
        <v>#N/A</v>
      </c>
      <c r="G1262" s="13">
        <f ca="1">$Q$4+$P$4*Fulltable[[#This Row],[Distance]]+$O$4*Fulltable[[#This Row],[D^2]]+$N$4*Fulltable[[#This Row],[D^3]]</f>
        <v>3.9428223954791397E-2</v>
      </c>
      <c r="H1262" s="13">
        <f ca="1">Fulltable[[#This Row],[Forecast]]*(1+AVERAGE(cform[faster (-ve) /
slower (+ve)]))</f>
        <v>4.0820900625094081E-2</v>
      </c>
      <c r="I1262" s="13" t="e">
        <f>IF(ISNUMBER(VLOOKUP(Fulltable[[#This Row],[Distance]], Predict[[#All],[Distance (km)]:[Time on current form]], 2, FALSE)), VLOOKUP(Fulltable[[#This Row],[Distance]], Predict[[#All],[Distance (km)]:[Time on current form]], 2, FALSE), NA())</f>
        <v>#N/A</v>
      </c>
      <c r="J1262" s="13" t="e">
        <f>IF(ISNUMBER(VLOOKUP(Fulltable[[#This Row],[Distance]], Predict[[#All],[Distance (km)]:[Time on current form]], 3, FALSE)), VLOOKUP(Fulltable[[#This Row],[Distance]], Predict[[#All],[Distance (km)]:[Time on current form]], 3, FALSE), NA())</f>
        <v>#N/A</v>
      </c>
    </row>
    <row r="1263" spans="1:10" x14ac:dyDescent="0.25">
      <c r="A1263" s="1">
        <v>12.61</v>
      </c>
      <c r="B1263" s="2">
        <f>Fulltable[[#This Row],[Distance]]^2</f>
        <v>159.01209999999998</v>
      </c>
      <c r="C1263">
        <f>Fulltable[[#This Row],[Distance]]^3</f>
        <v>2005.1425809999996</v>
      </c>
      <c r="D1263">
        <f>Fulltable[[#This Row],[Distance]]^4</f>
        <v>25284.847946409991</v>
      </c>
      <c r="E1263">
        <f>Fulltable[[#This Row],[Distance]]^5</f>
        <v>318841.93260422995</v>
      </c>
      <c r="F1263" s="13" t="e">
        <f>IF(ISNUMBER(VLOOKUP(Fulltable[[#This Row],[Distance]], PBmetric[[Distance (km)]:[PB (hh:mm:ss)]], 6, FALSE)), VLOOKUP(Fulltable[[#This Row],[Distance]], PBmetric[[Distance (km)]:[PB (hh:mm:ss)]], 6, FALSE), NA())</f>
        <v>#N/A</v>
      </c>
      <c r="G1263" s="13">
        <f ca="1">$Q$4+$P$4*Fulltable[[#This Row],[Distance]]+$O$4*Fulltable[[#This Row],[D^2]]+$N$4*Fulltable[[#This Row],[D^3]]</f>
        <v>3.9461813194809188E-2</v>
      </c>
      <c r="H1263" s="13">
        <f ca="1">Fulltable[[#This Row],[Forecast]]*(1+AVERAGE(cform[faster (-ve) /
slower (+ve)]))</f>
        <v>4.0855676298236519E-2</v>
      </c>
      <c r="I1263" s="13" t="e">
        <f>IF(ISNUMBER(VLOOKUP(Fulltable[[#This Row],[Distance]], Predict[[#All],[Distance (km)]:[Time on current form]], 2, FALSE)), VLOOKUP(Fulltable[[#This Row],[Distance]], Predict[[#All],[Distance (km)]:[Time on current form]], 2, FALSE), NA())</f>
        <v>#N/A</v>
      </c>
      <c r="J1263" s="13" t="e">
        <f>IF(ISNUMBER(VLOOKUP(Fulltable[[#This Row],[Distance]], Predict[[#All],[Distance (km)]:[Time on current form]], 3, FALSE)), VLOOKUP(Fulltable[[#This Row],[Distance]], Predict[[#All],[Distance (km)]:[Time on current form]], 3, FALSE), NA())</f>
        <v>#N/A</v>
      </c>
    </row>
    <row r="1264" spans="1:10" x14ac:dyDescent="0.25">
      <c r="A1264" s="1">
        <v>12.62</v>
      </c>
      <c r="B1264" s="2">
        <f>Fulltable[[#This Row],[Distance]]^2</f>
        <v>159.26439999999997</v>
      </c>
      <c r="C1264">
        <f>Fulltable[[#This Row],[Distance]]^3</f>
        <v>2009.9167279999995</v>
      </c>
      <c r="D1264">
        <f>Fulltable[[#This Row],[Distance]]^4</f>
        <v>25365.14910735999</v>
      </c>
      <c r="E1264">
        <f>Fulltable[[#This Row],[Distance]]^5</f>
        <v>320108.18173488305</v>
      </c>
      <c r="F1264" s="13" t="e">
        <f>IF(ISNUMBER(VLOOKUP(Fulltable[[#This Row],[Distance]], PBmetric[[Distance (km)]:[PB (hh:mm:ss)]], 6, FALSE)), VLOOKUP(Fulltable[[#This Row],[Distance]], PBmetric[[Distance (km)]:[PB (hh:mm:ss)]], 6, FALSE), NA())</f>
        <v>#N/A</v>
      </c>
      <c r="G1264" s="13">
        <f ca="1">$Q$4+$P$4*Fulltable[[#This Row],[Distance]]+$O$4*Fulltable[[#This Row],[D^2]]+$N$4*Fulltable[[#This Row],[D^3]]</f>
        <v>3.9495406063072405E-2</v>
      </c>
      <c r="H1264" s="13">
        <f ca="1">Fulltable[[#This Row],[Forecast]]*(1+AVERAGE(cform[faster (-ve) /
slower (+ve)]))</f>
        <v>4.089045572778062E-2</v>
      </c>
      <c r="I1264" s="13" t="e">
        <f>IF(ISNUMBER(VLOOKUP(Fulltable[[#This Row],[Distance]], Predict[[#All],[Distance (km)]:[Time on current form]], 2, FALSE)), VLOOKUP(Fulltable[[#This Row],[Distance]], Predict[[#All],[Distance (km)]:[Time on current form]], 2, FALSE), NA())</f>
        <v>#N/A</v>
      </c>
      <c r="J1264" s="13" t="e">
        <f>IF(ISNUMBER(VLOOKUP(Fulltable[[#This Row],[Distance]], Predict[[#All],[Distance (km)]:[Time on current form]], 3, FALSE)), VLOOKUP(Fulltable[[#This Row],[Distance]], Predict[[#All],[Distance (km)]:[Time on current form]], 3, FALSE), NA())</f>
        <v>#N/A</v>
      </c>
    </row>
    <row r="1265" spans="1:10" x14ac:dyDescent="0.25">
      <c r="A1265" s="1">
        <v>12.63</v>
      </c>
      <c r="B1265" s="2">
        <f>Fulltable[[#This Row],[Distance]]^2</f>
        <v>159.51690000000002</v>
      </c>
      <c r="C1265">
        <f>Fulltable[[#This Row],[Distance]]^3</f>
        <v>2014.6984470000004</v>
      </c>
      <c r="D1265">
        <f>Fulltable[[#This Row],[Distance]]^4</f>
        <v>25445.641385610008</v>
      </c>
      <c r="E1265">
        <f>Fulltable[[#This Row],[Distance]]^5</f>
        <v>321378.45070025441</v>
      </c>
      <c r="F1265" s="13" t="e">
        <f>IF(ISNUMBER(VLOOKUP(Fulltable[[#This Row],[Distance]], PBmetric[[Distance (km)]:[PB (hh:mm:ss)]], 6, FALSE)), VLOOKUP(Fulltable[[#This Row],[Distance]], PBmetric[[Distance (km)]:[PB (hh:mm:ss)]], 6, FALSE), NA())</f>
        <v>#N/A</v>
      </c>
      <c r="G1265" s="13">
        <f ca="1">$Q$4+$P$4*Fulltable[[#This Row],[Distance]]+$O$4*Fulltable[[#This Row],[D^2]]+$N$4*Fulltable[[#This Row],[D^3]]</f>
        <v>3.9529002559545667E-2</v>
      </c>
      <c r="H1265" s="13">
        <f ca="1">Fulltable[[#This Row],[Forecast]]*(1+AVERAGE(cform[faster (-ve) /
slower (+ve)]))</f>
        <v>4.0925238913689745E-2</v>
      </c>
      <c r="I1265" s="13" t="e">
        <f>IF(ISNUMBER(VLOOKUP(Fulltable[[#This Row],[Distance]], Predict[[#All],[Distance (km)]:[Time on current form]], 2, FALSE)), VLOOKUP(Fulltable[[#This Row],[Distance]], Predict[[#All],[Distance (km)]:[Time on current form]], 2, FALSE), NA())</f>
        <v>#N/A</v>
      </c>
      <c r="J1265" s="13" t="e">
        <f>IF(ISNUMBER(VLOOKUP(Fulltable[[#This Row],[Distance]], Predict[[#All],[Distance (km)]:[Time on current form]], 3, FALSE)), VLOOKUP(Fulltable[[#This Row],[Distance]], Predict[[#All],[Distance (km)]:[Time on current form]], 3, FALSE), NA())</f>
        <v>#N/A</v>
      </c>
    </row>
    <row r="1266" spans="1:10" x14ac:dyDescent="0.25">
      <c r="A1266" s="1">
        <v>12.64</v>
      </c>
      <c r="B1266" s="2">
        <f>Fulltable[[#This Row],[Distance]]^2</f>
        <v>159.76960000000003</v>
      </c>
      <c r="C1266">
        <f>Fulltable[[#This Row],[Distance]]^3</f>
        <v>2019.4877440000005</v>
      </c>
      <c r="D1266">
        <f>Fulltable[[#This Row],[Distance]]^4</f>
        <v>25526.325084160009</v>
      </c>
      <c r="E1266">
        <f>Fulltable[[#This Row],[Distance]]^5</f>
        <v>322652.74906378251</v>
      </c>
      <c r="F1266" s="13" t="e">
        <f>IF(ISNUMBER(VLOOKUP(Fulltable[[#This Row],[Distance]], PBmetric[[Distance (km)]:[PB (hh:mm:ss)]], 6, FALSE)), VLOOKUP(Fulltable[[#This Row],[Distance]], PBmetric[[Distance (km)]:[PB (hh:mm:ss)]], 6, FALSE), NA())</f>
        <v>#N/A</v>
      </c>
      <c r="G1266" s="13">
        <f ca="1">$Q$4+$P$4*Fulltable[[#This Row],[Distance]]+$O$4*Fulltable[[#This Row],[D^2]]+$N$4*Fulltable[[#This Row],[D^3]]</f>
        <v>3.9562602684193565E-2</v>
      </c>
      <c r="H1266" s="13">
        <f ca="1">Fulltable[[#This Row],[Forecast]]*(1+AVERAGE(cform[faster (-ve) /
slower (+ve)]))</f>
        <v>4.096002585592725E-2</v>
      </c>
      <c r="I1266" s="13" t="e">
        <f>IF(ISNUMBER(VLOOKUP(Fulltable[[#This Row],[Distance]], Predict[[#All],[Distance (km)]:[Time on current form]], 2, FALSE)), VLOOKUP(Fulltable[[#This Row],[Distance]], Predict[[#All],[Distance (km)]:[Time on current form]], 2, FALSE), NA())</f>
        <v>#N/A</v>
      </c>
      <c r="J1266" s="13" t="e">
        <f>IF(ISNUMBER(VLOOKUP(Fulltable[[#This Row],[Distance]], Predict[[#All],[Distance (km)]:[Time on current form]], 3, FALSE)), VLOOKUP(Fulltable[[#This Row],[Distance]], Predict[[#All],[Distance (km)]:[Time on current form]], 3, FALSE), NA())</f>
        <v>#N/A</v>
      </c>
    </row>
    <row r="1267" spans="1:10" x14ac:dyDescent="0.25">
      <c r="A1267" s="1">
        <v>12.65</v>
      </c>
      <c r="B1267" s="2">
        <f>Fulltable[[#This Row],[Distance]]^2</f>
        <v>160.02250000000001</v>
      </c>
      <c r="C1267">
        <f>Fulltable[[#This Row],[Distance]]^3</f>
        <v>2024.2846250000002</v>
      </c>
      <c r="D1267">
        <f>Fulltable[[#This Row],[Distance]]^4</f>
        <v>25607.200506250003</v>
      </c>
      <c r="E1267">
        <f>Fulltable[[#This Row],[Distance]]^5</f>
        <v>323931.08640406257</v>
      </c>
      <c r="F1267" s="13" t="e">
        <f>IF(ISNUMBER(VLOOKUP(Fulltable[[#This Row],[Distance]], PBmetric[[Distance (km)]:[PB (hh:mm:ss)]], 6, FALSE)), VLOOKUP(Fulltable[[#This Row],[Distance]], PBmetric[[Distance (km)]:[PB (hh:mm:ss)]], 6, FALSE), NA())</f>
        <v>#N/A</v>
      </c>
      <c r="G1267" s="13">
        <f ca="1">$Q$4+$P$4*Fulltable[[#This Row],[Distance]]+$O$4*Fulltable[[#This Row],[D^2]]+$N$4*Fulltable[[#This Row],[D^3]]</f>
        <v>3.9596206436980683E-2</v>
      </c>
      <c r="H1267" s="13">
        <f ca="1">Fulltable[[#This Row],[Forecast]]*(1+AVERAGE(cform[faster (-ve) /
slower (+ve)]))</f>
        <v>4.0994816554456456E-2</v>
      </c>
      <c r="I1267" s="13" t="e">
        <f>IF(ISNUMBER(VLOOKUP(Fulltable[[#This Row],[Distance]], Predict[[#All],[Distance (km)]:[Time on current form]], 2, FALSE)), VLOOKUP(Fulltable[[#This Row],[Distance]], Predict[[#All],[Distance (km)]:[Time on current form]], 2, FALSE), NA())</f>
        <v>#N/A</v>
      </c>
      <c r="J1267" s="13" t="e">
        <f>IF(ISNUMBER(VLOOKUP(Fulltable[[#This Row],[Distance]], Predict[[#All],[Distance (km)]:[Time on current form]], 3, FALSE)), VLOOKUP(Fulltable[[#This Row],[Distance]], Predict[[#All],[Distance (km)]:[Time on current form]], 3, FALSE), NA())</f>
        <v>#N/A</v>
      </c>
    </row>
    <row r="1268" spans="1:10" x14ac:dyDescent="0.25">
      <c r="A1268" s="1">
        <v>12.66</v>
      </c>
      <c r="B1268" s="2">
        <f>Fulltable[[#This Row],[Distance]]^2</f>
        <v>160.2756</v>
      </c>
      <c r="C1268">
        <f>Fulltable[[#This Row],[Distance]]^3</f>
        <v>2029.0890959999999</v>
      </c>
      <c r="D1268">
        <f>Fulltable[[#This Row],[Distance]]^4</f>
        <v>25688.267955359999</v>
      </c>
      <c r="E1268">
        <f>Fulltable[[#This Row],[Distance]]^5</f>
        <v>325213.47231485759</v>
      </c>
      <c r="F1268" s="13" t="e">
        <f>IF(ISNUMBER(VLOOKUP(Fulltable[[#This Row],[Distance]], PBmetric[[Distance (km)]:[PB (hh:mm:ss)]], 6, FALSE)), VLOOKUP(Fulltable[[#This Row],[Distance]], PBmetric[[Distance (km)]:[PB (hh:mm:ss)]], 6, FALSE), NA())</f>
        <v>#N/A</v>
      </c>
      <c r="G1268" s="13">
        <f ca="1">$Q$4+$P$4*Fulltable[[#This Row],[Distance]]+$O$4*Fulltable[[#This Row],[D^2]]+$N$4*Fulltable[[#This Row],[D^3]]</f>
        <v>3.9629813817871631E-2</v>
      </c>
      <c r="H1268" s="13">
        <f ca="1">Fulltable[[#This Row],[Forecast]]*(1+AVERAGE(cform[faster (-ve) /
slower (+ve)]))</f>
        <v>4.1029611009240727E-2</v>
      </c>
      <c r="I1268" s="13" t="e">
        <f>IF(ISNUMBER(VLOOKUP(Fulltable[[#This Row],[Distance]], Predict[[#All],[Distance (km)]:[Time on current form]], 2, FALSE)), VLOOKUP(Fulltable[[#This Row],[Distance]], Predict[[#All],[Distance (km)]:[Time on current form]], 2, FALSE), NA())</f>
        <v>#N/A</v>
      </c>
      <c r="J1268" s="13" t="e">
        <f>IF(ISNUMBER(VLOOKUP(Fulltable[[#This Row],[Distance]], Predict[[#All],[Distance (km)]:[Time on current form]], 3, FALSE)), VLOOKUP(Fulltable[[#This Row],[Distance]], Predict[[#All],[Distance (km)]:[Time on current form]], 3, FALSE), NA())</f>
        <v>#N/A</v>
      </c>
    </row>
    <row r="1269" spans="1:10" x14ac:dyDescent="0.25">
      <c r="A1269" s="1">
        <v>12.67</v>
      </c>
      <c r="B1269" s="2">
        <f>Fulltable[[#This Row],[Distance]]^2</f>
        <v>160.52889999999999</v>
      </c>
      <c r="C1269">
        <f>Fulltable[[#This Row],[Distance]]^3</f>
        <v>2033.901163</v>
      </c>
      <c r="D1269">
        <f>Fulltable[[#This Row],[Distance]]^4</f>
        <v>25769.527735209998</v>
      </c>
      <c r="E1269">
        <f>Fulltable[[#This Row],[Distance]]^5</f>
        <v>326499.91640511068</v>
      </c>
      <c r="F1269" s="13" t="e">
        <f>IF(ISNUMBER(VLOOKUP(Fulltable[[#This Row],[Distance]], PBmetric[[Distance (km)]:[PB (hh:mm:ss)]], 6, FALSE)), VLOOKUP(Fulltable[[#This Row],[Distance]], PBmetric[[Distance (km)]:[PB (hh:mm:ss)]], 6, FALSE), NA())</f>
        <v>#N/A</v>
      </c>
      <c r="G1269" s="13">
        <f ca="1">$Q$4+$P$4*Fulltable[[#This Row],[Distance]]+$O$4*Fulltable[[#This Row],[D^2]]+$N$4*Fulltable[[#This Row],[D^3]]</f>
        <v>3.9663424826831009E-2</v>
      </c>
      <c r="H1269" s="13">
        <f ca="1">Fulltable[[#This Row],[Forecast]]*(1+AVERAGE(cform[faster (-ve) /
slower (+ve)]))</f>
        <v>4.106440922024341E-2</v>
      </c>
      <c r="I1269" s="13" t="e">
        <f>IF(ISNUMBER(VLOOKUP(Fulltable[[#This Row],[Distance]], Predict[[#All],[Distance (km)]:[Time on current form]], 2, FALSE)), VLOOKUP(Fulltable[[#This Row],[Distance]], Predict[[#All],[Distance (km)]:[Time on current form]], 2, FALSE), NA())</f>
        <v>#N/A</v>
      </c>
      <c r="J1269" s="13" t="e">
        <f>IF(ISNUMBER(VLOOKUP(Fulltable[[#This Row],[Distance]], Predict[[#All],[Distance (km)]:[Time on current form]], 3, FALSE)), VLOOKUP(Fulltable[[#This Row],[Distance]], Predict[[#All],[Distance (km)]:[Time on current form]], 3, FALSE), NA())</f>
        <v>#N/A</v>
      </c>
    </row>
    <row r="1270" spans="1:10" x14ac:dyDescent="0.25">
      <c r="A1270" s="1">
        <v>12.68</v>
      </c>
      <c r="B1270" s="2">
        <f>Fulltable[[#This Row],[Distance]]^2</f>
        <v>160.7824</v>
      </c>
      <c r="C1270">
        <f>Fulltable[[#This Row],[Distance]]^3</f>
        <v>2038.720832</v>
      </c>
      <c r="D1270">
        <f>Fulltable[[#This Row],[Distance]]^4</f>
        <v>25850.980149759998</v>
      </c>
      <c r="E1270">
        <f>Fulltable[[#This Row],[Distance]]^5</f>
        <v>327790.42829895677</v>
      </c>
      <c r="F1270" s="13" t="e">
        <f>IF(ISNUMBER(VLOOKUP(Fulltable[[#This Row],[Distance]], PBmetric[[Distance (km)]:[PB (hh:mm:ss)]], 6, FALSE)), VLOOKUP(Fulltable[[#This Row],[Distance]], PBmetric[[Distance (km)]:[PB (hh:mm:ss)]], 6, FALSE), NA())</f>
        <v>#N/A</v>
      </c>
      <c r="G1270" s="13">
        <f ca="1">$Q$4+$P$4*Fulltable[[#This Row],[Distance]]+$O$4*Fulltable[[#This Row],[D^2]]+$N$4*Fulltable[[#This Row],[D^3]]</f>
        <v>3.9697039463823386E-2</v>
      </c>
      <c r="H1270" s="13">
        <f ca="1">Fulltable[[#This Row],[Forecast]]*(1+AVERAGE(cform[faster (-ve) /
slower (+ve)]))</f>
        <v>4.1099211187427827E-2</v>
      </c>
      <c r="I1270" s="13" t="e">
        <f>IF(ISNUMBER(VLOOKUP(Fulltable[[#This Row],[Distance]], Predict[[#All],[Distance (km)]:[Time on current form]], 2, FALSE)), VLOOKUP(Fulltable[[#This Row],[Distance]], Predict[[#All],[Distance (km)]:[Time on current form]], 2, FALSE), NA())</f>
        <v>#N/A</v>
      </c>
      <c r="J1270" s="13" t="e">
        <f>IF(ISNUMBER(VLOOKUP(Fulltable[[#This Row],[Distance]], Predict[[#All],[Distance (km)]:[Time on current form]], 3, FALSE)), VLOOKUP(Fulltable[[#This Row],[Distance]], Predict[[#All],[Distance (km)]:[Time on current form]], 3, FALSE), NA())</f>
        <v>#N/A</v>
      </c>
    </row>
    <row r="1271" spans="1:10" x14ac:dyDescent="0.25">
      <c r="A1271" s="1">
        <v>12.69</v>
      </c>
      <c r="B1271" s="2">
        <f>Fulltable[[#This Row],[Distance]]^2</f>
        <v>161.03609999999998</v>
      </c>
      <c r="C1271">
        <f>Fulltable[[#This Row],[Distance]]^3</f>
        <v>2043.5481089999996</v>
      </c>
      <c r="D1271">
        <f>Fulltable[[#This Row],[Distance]]^4</f>
        <v>25932.625503209991</v>
      </c>
      <c r="E1271">
        <f>Fulltable[[#This Row],[Distance]]^5</f>
        <v>329085.01763573475</v>
      </c>
      <c r="F1271" s="13" t="e">
        <f>IF(ISNUMBER(VLOOKUP(Fulltable[[#This Row],[Distance]], PBmetric[[Distance (km)]:[PB (hh:mm:ss)]], 6, FALSE)), VLOOKUP(Fulltable[[#This Row],[Distance]], PBmetric[[Distance (km)]:[PB (hh:mm:ss)]], 6, FALSE), NA())</f>
        <v>#N/A</v>
      </c>
      <c r="G1271" s="13">
        <f ca="1">$Q$4+$P$4*Fulltable[[#This Row],[Distance]]+$O$4*Fulltable[[#This Row],[D^2]]+$N$4*Fulltable[[#This Row],[D^3]]</f>
        <v>3.9730657728813401E-2</v>
      </c>
      <c r="H1271" s="13">
        <f ca="1">Fulltable[[#This Row],[Forecast]]*(1+AVERAGE(cform[faster (-ve) /
slower (+ve)]))</f>
        <v>4.1134016910757361E-2</v>
      </c>
      <c r="I1271" s="13" t="e">
        <f>IF(ISNUMBER(VLOOKUP(Fulltable[[#This Row],[Distance]], Predict[[#All],[Distance (km)]:[Time on current form]], 2, FALSE)), VLOOKUP(Fulltable[[#This Row],[Distance]], Predict[[#All],[Distance (km)]:[Time on current form]], 2, FALSE), NA())</f>
        <v>#N/A</v>
      </c>
      <c r="J1271" s="13" t="e">
        <f>IF(ISNUMBER(VLOOKUP(Fulltable[[#This Row],[Distance]], Predict[[#All],[Distance (km)]:[Time on current form]], 3, FALSE)), VLOOKUP(Fulltable[[#This Row],[Distance]], Predict[[#All],[Distance (km)]:[Time on current form]], 3, FALSE), NA())</f>
        <v>#N/A</v>
      </c>
    </row>
    <row r="1272" spans="1:10" x14ac:dyDescent="0.25">
      <c r="A1272" s="1">
        <v>12.7</v>
      </c>
      <c r="B1272" s="2">
        <f>Fulltable[[#This Row],[Distance]]^2</f>
        <v>161.29</v>
      </c>
      <c r="C1272">
        <f>Fulltable[[#This Row],[Distance]]^3</f>
        <v>2048.3829999999998</v>
      </c>
      <c r="D1272">
        <f>Fulltable[[#This Row],[Distance]]^4</f>
        <v>26014.464099999997</v>
      </c>
      <c r="E1272">
        <f>Fulltable[[#This Row],[Distance]]^5</f>
        <v>330383.69406999997</v>
      </c>
      <c r="F1272" s="13" t="e">
        <f>IF(ISNUMBER(VLOOKUP(Fulltable[[#This Row],[Distance]], PBmetric[[Distance (km)]:[PB (hh:mm:ss)]], 6, FALSE)), VLOOKUP(Fulltable[[#This Row],[Distance]], PBmetric[[Distance (km)]:[PB (hh:mm:ss)]], 6, FALSE), NA())</f>
        <v>#N/A</v>
      </c>
      <c r="G1272" s="13">
        <f ca="1">$Q$4+$P$4*Fulltable[[#This Row],[Distance]]+$O$4*Fulltable[[#This Row],[D^2]]+$N$4*Fulltable[[#This Row],[D^3]]</f>
        <v>3.9764279621765611E-2</v>
      </c>
      <c r="H1272" s="13">
        <f ca="1">Fulltable[[#This Row],[Forecast]]*(1+AVERAGE(cform[faster (-ve) /
slower (+ve)]))</f>
        <v>4.1168826390195326E-2</v>
      </c>
      <c r="I1272" s="13" t="e">
        <f>IF(ISNUMBER(VLOOKUP(Fulltable[[#This Row],[Distance]], Predict[[#All],[Distance (km)]:[Time on current form]], 2, FALSE)), VLOOKUP(Fulltable[[#This Row],[Distance]], Predict[[#All],[Distance (km)]:[Time on current form]], 2, FALSE), NA())</f>
        <v>#N/A</v>
      </c>
      <c r="J1272" s="13" t="e">
        <f>IF(ISNUMBER(VLOOKUP(Fulltable[[#This Row],[Distance]], Predict[[#All],[Distance (km)]:[Time on current form]], 3, FALSE)), VLOOKUP(Fulltable[[#This Row],[Distance]], Predict[[#All],[Distance (km)]:[Time on current form]], 3, FALSE), NA())</f>
        <v>#N/A</v>
      </c>
    </row>
    <row r="1273" spans="1:10" x14ac:dyDescent="0.25">
      <c r="A1273" s="1">
        <v>12.71</v>
      </c>
      <c r="B1273" s="2">
        <f>Fulltable[[#This Row],[Distance]]^2</f>
        <v>161.54410000000001</v>
      </c>
      <c r="C1273">
        <f>Fulltable[[#This Row],[Distance]]^3</f>
        <v>2053.2255110000001</v>
      </c>
      <c r="D1273">
        <f>Fulltable[[#This Row],[Distance]]^4</f>
        <v>26096.496244810005</v>
      </c>
      <c r="E1273">
        <f>Fulltable[[#This Row],[Distance]]^5</f>
        <v>331686.46727153519</v>
      </c>
      <c r="F1273" s="13" t="e">
        <f>IF(ISNUMBER(VLOOKUP(Fulltable[[#This Row],[Distance]], PBmetric[[Distance (km)]:[PB (hh:mm:ss)]], 6, FALSE)), VLOOKUP(Fulltable[[#This Row],[Distance]], PBmetric[[Distance (km)]:[PB (hh:mm:ss)]], 6, FALSE), NA())</f>
        <v>#N/A</v>
      </c>
      <c r="G1273" s="13">
        <f ca="1">$Q$4+$P$4*Fulltable[[#This Row],[Distance]]+$O$4*Fulltable[[#This Row],[D^2]]+$N$4*Fulltable[[#This Row],[D^3]]</f>
        <v>3.9797905142644648E-2</v>
      </c>
      <c r="H1273" s="13">
        <f ca="1">Fulltable[[#This Row],[Forecast]]*(1+AVERAGE(cform[faster (-ve) /
slower (+ve)]))</f>
        <v>4.1203639625705099E-2</v>
      </c>
      <c r="I1273" s="13" t="e">
        <f>IF(ISNUMBER(VLOOKUP(Fulltable[[#This Row],[Distance]], Predict[[#All],[Distance (km)]:[Time on current form]], 2, FALSE)), VLOOKUP(Fulltable[[#This Row],[Distance]], Predict[[#All],[Distance (km)]:[Time on current form]], 2, FALSE), NA())</f>
        <v>#N/A</v>
      </c>
      <c r="J1273" s="13" t="e">
        <f>IF(ISNUMBER(VLOOKUP(Fulltable[[#This Row],[Distance]], Predict[[#All],[Distance (km)]:[Time on current form]], 3, FALSE)), VLOOKUP(Fulltable[[#This Row],[Distance]], Predict[[#All],[Distance (km)]:[Time on current form]], 3, FALSE), NA())</f>
        <v>#N/A</v>
      </c>
    </row>
    <row r="1274" spans="1:10" x14ac:dyDescent="0.25">
      <c r="A1274" s="1">
        <v>12.72</v>
      </c>
      <c r="B1274" s="2">
        <f>Fulltable[[#This Row],[Distance]]^2</f>
        <v>161.79840000000002</v>
      </c>
      <c r="C1274">
        <f>Fulltable[[#This Row],[Distance]]^3</f>
        <v>2058.0756480000005</v>
      </c>
      <c r="D1274">
        <f>Fulltable[[#This Row],[Distance]]^4</f>
        <v>26178.722242560005</v>
      </c>
      <c r="E1274">
        <f>Fulltable[[#This Row],[Distance]]^5</f>
        <v>332993.34692536329</v>
      </c>
      <c r="F1274" s="13" t="e">
        <f>IF(ISNUMBER(VLOOKUP(Fulltable[[#This Row],[Distance]], PBmetric[[Distance (km)]:[PB (hh:mm:ss)]], 6, FALSE)), VLOOKUP(Fulltable[[#This Row],[Distance]], PBmetric[[Distance (km)]:[PB (hh:mm:ss)]], 6, FALSE), NA())</f>
        <v>#N/A</v>
      </c>
      <c r="G1274" s="13">
        <f ca="1">$Q$4+$P$4*Fulltable[[#This Row],[Distance]]+$O$4*Fulltable[[#This Row],[D^2]]+$N$4*Fulltable[[#This Row],[D^3]]</f>
        <v>3.9831534291415088E-2</v>
      </c>
      <c r="H1274" s="13">
        <f ca="1">Fulltable[[#This Row],[Forecast]]*(1+AVERAGE(cform[faster (-ve) /
slower (+ve)]))</f>
        <v>4.1238456617250001E-2</v>
      </c>
      <c r="I1274" s="13" t="e">
        <f>IF(ISNUMBER(VLOOKUP(Fulltable[[#This Row],[Distance]], Predict[[#All],[Distance (km)]:[Time on current form]], 2, FALSE)), VLOOKUP(Fulltable[[#This Row],[Distance]], Predict[[#All],[Distance (km)]:[Time on current form]], 2, FALSE), NA())</f>
        <v>#N/A</v>
      </c>
      <c r="J1274" s="13" t="e">
        <f>IF(ISNUMBER(VLOOKUP(Fulltable[[#This Row],[Distance]], Predict[[#All],[Distance (km)]:[Time on current form]], 3, FALSE)), VLOOKUP(Fulltable[[#This Row],[Distance]], Predict[[#All],[Distance (km)]:[Time on current form]], 3, FALSE), NA())</f>
        <v>#N/A</v>
      </c>
    </row>
    <row r="1275" spans="1:10" x14ac:dyDescent="0.25">
      <c r="A1275" s="1">
        <v>12.73</v>
      </c>
      <c r="B1275" s="2">
        <f>Fulltable[[#This Row],[Distance]]^2</f>
        <v>162.05290000000002</v>
      </c>
      <c r="C1275">
        <f>Fulltable[[#This Row],[Distance]]^3</f>
        <v>2062.9334170000002</v>
      </c>
      <c r="D1275">
        <f>Fulltable[[#This Row],[Distance]]^4</f>
        <v>26261.142398410007</v>
      </c>
      <c r="E1275">
        <f>Fulltable[[#This Row],[Distance]]^5</f>
        <v>334304.34273175942</v>
      </c>
      <c r="F1275" s="13" t="e">
        <f>IF(ISNUMBER(VLOOKUP(Fulltable[[#This Row],[Distance]], PBmetric[[Distance (km)]:[PB (hh:mm:ss)]], 6, FALSE)), VLOOKUP(Fulltable[[#This Row],[Distance]], PBmetric[[Distance (km)]:[PB (hh:mm:ss)]], 6, FALSE), NA())</f>
        <v>#N/A</v>
      </c>
      <c r="G1275" s="13">
        <f ca="1">$Q$4+$P$4*Fulltable[[#This Row],[Distance]]+$O$4*Fulltable[[#This Row],[D^2]]+$N$4*Fulltable[[#This Row],[D^3]]</f>
        <v>3.9865167068041517E-2</v>
      </c>
      <c r="H1275" s="13">
        <f ca="1">Fulltable[[#This Row],[Forecast]]*(1+AVERAGE(cform[faster (-ve) /
slower (+ve)]))</f>
        <v>4.127327736479338E-2</v>
      </c>
      <c r="I1275" s="13" t="e">
        <f>IF(ISNUMBER(VLOOKUP(Fulltable[[#This Row],[Distance]], Predict[[#All],[Distance (km)]:[Time on current form]], 2, FALSE)), VLOOKUP(Fulltable[[#This Row],[Distance]], Predict[[#All],[Distance (km)]:[Time on current form]], 2, FALSE), NA())</f>
        <v>#N/A</v>
      </c>
      <c r="J1275" s="13" t="e">
        <f>IF(ISNUMBER(VLOOKUP(Fulltable[[#This Row],[Distance]], Predict[[#All],[Distance (km)]:[Time on current form]], 3, FALSE)), VLOOKUP(Fulltable[[#This Row],[Distance]], Predict[[#All],[Distance (km)]:[Time on current form]], 3, FALSE), NA())</f>
        <v>#N/A</v>
      </c>
    </row>
    <row r="1276" spans="1:10" x14ac:dyDescent="0.25">
      <c r="A1276" s="1">
        <v>12.74</v>
      </c>
      <c r="B1276" s="2">
        <f>Fulltable[[#This Row],[Distance]]^2</f>
        <v>162.30760000000001</v>
      </c>
      <c r="C1276">
        <f>Fulltable[[#This Row],[Distance]]^3</f>
        <v>2067.798824</v>
      </c>
      <c r="D1276">
        <f>Fulltable[[#This Row],[Distance]]^4</f>
        <v>26343.757017760003</v>
      </c>
      <c r="E1276">
        <f>Fulltable[[#This Row],[Distance]]^5</f>
        <v>335619.46440626244</v>
      </c>
      <c r="F1276" s="13" t="e">
        <f>IF(ISNUMBER(VLOOKUP(Fulltable[[#This Row],[Distance]], PBmetric[[Distance (km)]:[PB (hh:mm:ss)]], 6, FALSE)), VLOOKUP(Fulltable[[#This Row],[Distance]], PBmetric[[Distance (km)]:[PB (hh:mm:ss)]], 6, FALSE), NA())</f>
        <v>#N/A</v>
      </c>
      <c r="G1276" s="13">
        <f ca="1">$Q$4+$P$4*Fulltable[[#This Row],[Distance]]+$O$4*Fulltable[[#This Row],[D^2]]+$N$4*Fulltable[[#This Row],[D^3]]</f>
        <v>3.9898803472488559E-2</v>
      </c>
      <c r="H1276" s="13">
        <f ca="1">Fulltable[[#This Row],[Forecast]]*(1+AVERAGE(cform[faster (-ve) /
slower (+ve)]))</f>
        <v>4.13081018682986E-2</v>
      </c>
      <c r="I1276" s="13" t="e">
        <f>IF(ISNUMBER(VLOOKUP(Fulltable[[#This Row],[Distance]], Predict[[#All],[Distance (km)]:[Time on current form]], 2, FALSE)), VLOOKUP(Fulltable[[#This Row],[Distance]], Predict[[#All],[Distance (km)]:[Time on current form]], 2, FALSE), NA())</f>
        <v>#N/A</v>
      </c>
      <c r="J1276" s="13" t="e">
        <f>IF(ISNUMBER(VLOOKUP(Fulltable[[#This Row],[Distance]], Predict[[#All],[Distance (km)]:[Time on current form]], 3, FALSE)), VLOOKUP(Fulltable[[#This Row],[Distance]], Predict[[#All],[Distance (km)]:[Time on current form]], 3, FALSE), NA())</f>
        <v>#N/A</v>
      </c>
    </row>
    <row r="1277" spans="1:10" x14ac:dyDescent="0.25">
      <c r="A1277" s="1">
        <v>12.75</v>
      </c>
      <c r="B1277" s="2">
        <f>Fulltable[[#This Row],[Distance]]^2</f>
        <v>162.5625</v>
      </c>
      <c r="C1277">
        <f>Fulltable[[#This Row],[Distance]]^3</f>
        <v>2072.671875</v>
      </c>
      <c r="D1277">
        <f>Fulltable[[#This Row],[Distance]]^4</f>
        <v>26426.56640625</v>
      </c>
      <c r="E1277">
        <f>Fulltable[[#This Row],[Distance]]^5</f>
        <v>336938.7216796875</v>
      </c>
      <c r="F1277" s="13" t="e">
        <f>IF(ISNUMBER(VLOOKUP(Fulltable[[#This Row],[Distance]], PBmetric[[Distance (km)]:[PB (hh:mm:ss)]], 6, FALSE)), VLOOKUP(Fulltable[[#This Row],[Distance]], PBmetric[[Distance (km)]:[PB (hh:mm:ss)]], 6, FALSE), NA())</f>
        <v>#N/A</v>
      </c>
      <c r="G1277" s="13">
        <f ca="1">$Q$4+$P$4*Fulltable[[#This Row],[Distance]]+$O$4*Fulltable[[#This Row],[D^2]]+$N$4*Fulltable[[#This Row],[D^3]]</f>
        <v>3.9932443504720784E-2</v>
      </c>
      <c r="H1277" s="13">
        <f ca="1">Fulltable[[#This Row],[Forecast]]*(1+AVERAGE(cform[faster (-ve) /
slower (+ve)]))</f>
        <v>4.134293012772898E-2</v>
      </c>
      <c r="I1277" s="13" t="e">
        <f>IF(ISNUMBER(VLOOKUP(Fulltable[[#This Row],[Distance]], Predict[[#All],[Distance (km)]:[Time on current form]], 2, FALSE)), VLOOKUP(Fulltable[[#This Row],[Distance]], Predict[[#All],[Distance (km)]:[Time on current form]], 2, FALSE), NA())</f>
        <v>#N/A</v>
      </c>
      <c r="J1277" s="13" t="e">
        <f>IF(ISNUMBER(VLOOKUP(Fulltable[[#This Row],[Distance]], Predict[[#All],[Distance (km)]:[Time on current form]], 3, FALSE)), VLOOKUP(Fulltable[[#This Row],[Distance]], Predict[[#All],[Distance (km)]:[Time on current form]], 3, FALSE), NA())</f>
        <v>#N/A</v>
      </c>
    </row>
    <row r="1278" spans="1:10" x14ac:dyDescent="0.25">
      <c r="A1278" s="1">
        <v>12.76</v>
      </c>
      <c r="B1278" s="2">
        <f>Fulltable[[#This Row],[Distance]]^2</f>
        <v>162.8176</v>
      </c>
      <c r="C1278">
        <f>Fulltable[[#This Row],[Distance]]^3</f>
        <v>2077.552576</v>
      </c>
      <c r="D1278">
        <f>Fulltable[[#This Row],[Distance]]^4</f>
        <v>26509.570869759998</v>
      </c>
      <c r="E1278">
        <f>Fulltable[[#This Row],[Distance]]^5</f>
        <v>338262.12429813755</v>
      </c>
      <c r="F1278" s="13" t="e">
        <f>IF(ISNUMBER(VLOOKUP(Fulltable[[#This Row],[Distance]], PBmetric[[Distance (km)]:[PB (hh:mm:ss)]], 6, FALSE)), VLOOKUP(Fulltable[[#This Row],[Distance]], PBmetric[[Distance (km)]:[PB (hh:mm:ss)]], 6, FALSE), NA())</f>
        <v>#N/A</v>
      </c>
      <c r="G1278" s="13">
        <f ca="1">$Q$4+$P$4*Fulltable[[#This Row],[Distance]]+$O$4*Fulltable[[#This Row],[D^2]]+$N$4*Fulltable[[#This Row],[D^3]]</f>
        <v>3.9966087164702818E-2</v>
      </c>
      <c r="H1278" s="13">
        <f ca="1">Fulltable[[#This Row],[Forecast]]*(1+AVERAGE(cform[faster (-ve) /
slower (+ve)]))</f>
        <v>4.1377762143047898E-2</v>
      </c>
      <c r="I1278" s="13" t="e">
        <f>IF(ISNUMBER(VLOOKUP(Fulltable[[#This Row],[Distance]], Predict[[#All],[Distance (km)]:[Time on current form]], 2, FALSE)), VLOOKUP(Fulltable[[#This Row],[Distance]], Predict[[#All],[Distance (km)]:[Time on current form]], 2, FALSE), NA())</f>
        <v>#N/A</v>
      </c>
      <c r="J1278" s="13" t="e">
        <f>IF(ISNUMBER(VLOOKUP(Fulltable[[#This Row],[Distance]], Predict[[#All],[Distance (km)]:[Time on current form]], 3, FALSE)), VLOOKUP(Fulltable[[#This Row],[Distance]], Predict[[#All],[Distance (km)]:[Time on current form]], 3, FALSE), NA())</f>
        <v>#N/A</v>
      </c>
    </row>
    <row r="1279" spans="1:10" x14ac:dyDescent="0.25">
      <c r="A1279" s="1">
        <v>12.77</v>
      </c>
      <c r="B1279" s="2">
        <f>Fulltable[[#This Row],[Distance]]^2</f>
        <v>163.07289999999998</v>
      </c>
      <c r="C1279">
        <f>Fulltable[[#This Row],[Distance]]^3</f>
        <v>2082.4409329999994</v>
      </c>
      <c r="D1279">
        <f>Fulltable[[#This Row],[Distance]]^4</f>
        <v>26592.770714409991</v>
      </c>
      <c r="E1279">
        <f>Fulltable[[#This Row],[Distance]]^5</f>
        <v>339589.68202301557</v>
      </c>
      <c r="F1279" s="13" t="e">
        <f>IF(ISNUMBER(VLOOKUP(Fulltable[[#This Row],[Distance]], PBmetric[[Distance (km)]:[PB (hh:mm:ss)]], 6, FALSE)), VLOOKUP(Fulltable[[#This Row],[Distance]], PBmetric[[Distance (km)]:[PB (hh:mm:ss)]], 6, FALSE), NA())</f>
        <v>#N/A</v>
      </c>
      <c r="G1279" s="13">
        <f ca="1">$Q$4+$P$4*Fulltable[[#This Row],[Distance]]+$O$4*Fulltable[[#This Row],[D^2]]+$N$4*Fulltable[[#This Row],[D^3]]</f>
        <v>3.9999734452399231E-2</v>
      </c>
      <c r="H1279" s="13">
        <f ca="1">Fulltable[[#This Row],[Forecast]]*(1+AVERAGE(cform[faster (-ve) /
slower (+ve)]))</f>
        <v>4.1412597914218675E-2</v>
      </c>
      <c r="I1279" s="13" t="e">
        <f>IF(ISNUMBER(VLOOKUP(Fulltable[[#This Row],[Distance]], Predict[[#All],[Distance (km)]:[Time on current form]], 2, FALSE)), VLOOKUP(Fulltable[[#This Row],[Distance]], Predict[[#All],[Distance (km)]:[Time on current form]], 2, FALSE), NA())</f>
        <v>#N/A</v>
      </c>
      <c r="J1279" s="13" t="e">
        <f>IF(ISNUMBER(VLOOKUP(Fulltable[[#This Row],[Distance]], Predict[[#All],[Distance (km)]:[Time on current form]], 3, FALSE)), VLOOKUP(Fulltable[[#This Row],[Distance]], Predict[[#All],[Distance (km)]:[Time on current form]], 3, FALSE), NA())</f>
        <v>#N/A</v>
      </c>
    </row>
    <row r="1280" spans="1:10" x14ac:dyDescent="0.25">
      <c r="A1280" s="1">
        <v>12.78</v>
      </c>
      <c r="B1280" s="2">
        <f>Fulltable[[#This Row],[Distance]]^2</f>
        <v>163.32839999999999</v>
      </c>
      <c r="C1280">
        <f>Fulltable[[#This Row],[Distance]]^3</f>
        <v>2087.3369519999997</v>
      </c>
      <c r="D1280">
        <f>Fulltable[[#This Row],[Distance]]^4</f>
        <v>26676.166246559995</v>
      </c>
      <c r="E1280">
        <f>Fulltable[[#This Row],[Distance]]^5</f>
        <v>340921.40463103674</v>
      </c>
      <c r="F1280" s="13" t="e">
        <f>IF(ISNUMBER(VLOOKUP(Fulltable[[#This Row],[Distance]], PBmetric[[Distance (km)]:[PB (hh:mm:ss)]], 6, FALSE)), VLOOKUP(Fulltable[[#This Row],[Distance]], PBmetric[[Distance (km)]:[PB (hh:mm:ss)]], 6, FALSE), NA())</f>
        <v>#N/A</v>
      </c>
      <c r="G1280" s="13">
        <f ca="1">$Q$4+$P$4*Fulltable[[#This Row],[Distance]]+$O$4*Fulltable[[#This Row],[D^2]]+$N$4*Fulltable[[#This Row],[D^3]]</f>
        <v>4.0033385367774628E-2</v>
      </c>
      <c r="H1280" s="13">
        <f ca="1">Fulltable[[#This Row],[Forecast]]*(1+AVERAGE(cform[faster (-ve) /
slower (+ve)]))</f>
        <v>4.144743744120466E-2</v>
      </c>
      <c r="I1280" s="13" t="e">
        <f>IF(ISNUMBER(VLOOKUP(Fulltable[[#This Row],[Distance]], Predict[[#All],[Distance (km)]:[Time on current form]], 2, FALSE)), VLOOKUP(Fulltable[[#This Row],[Distance]], Predict[[#All],[Distance (km)]:[Time on current form]], 2, FALSE), NA())</f>
        <v>#N/A</v>
      </c>
      <c r="J1280" s="13" t="e">
        <f>IF(ISNUMBER(VLOOKUP(Fulltable[[#This Row],[Distance]], Predict[[#All],[Distance (km)]:[Time on current form]], 3, FALSE)), VLOOKUP(Fulltable[[#This Row],[Distance]], Predict[[#All],[Distance (km)]:[Time on current form]], 3, FALSE), NA())</f>
        <v>#N/A</v>
      </c>
    </row>
    <row r="1281" spans="1:10" x14ac:dyDescent="0.25">
      <c r="A1281" s="1">
        <v>12.79</v>
      </c>
      <c r="B1281" s="2">
        <f>Fulltable[[#This Row],[Distance]]^2</f>
        <v>163.58409999999998</v>
      </c>
      <c r="C1281">
        <f>Fulltable[[#This Row],[Distance]]^3</f>
        <v>2092.2406389999996</v>
      </c>
      <c r="D1281">
        <f>Fulltable[[#This Row],[Distance]]^4</f>
        <v>26759.757772809993</v>
      </c>
      <c r="E1281">
        <f>Fulltable[[#This Row],[Distance]]^5</f>
        <v>342257.30191423977</v>
      </c>
      <c r="F1281" s="13" t="e">
        <f>IF(ISNUMBER(VLOOKUP(Fulltable[[#This Row],[Distance]], PBmetric[[Distance (km)]:[PB (hh:mm:ss)]], 6, FALSE)), VLOOKUP(Fulltable[[#This Row],[Distance]], PBmetric[[Distance (km)]:[PB (hh:mm:ss)]], 6, FALSE), NA())</f>
        <v>#N/A</v>
      </c>
      <c r="G1281" s="13">
        <f ca="1">$Q$4+$P$4*Fulltable[[#This Row],[Distance]]+$O$4*Fulltable[[#This Row],[D^2]]+$N$4*Fulltable[[#This Row],[D^3]]</f>
        <v>4.006703991079362E-2</v>
      </c>
      <c r="H1281" s="13">
        <f ca="1">Fulltable[[#This Row],[Forecast]]*(1+AVERAGE(cform[faster (-ve) /
slower (+ve)]))</f>
        <v>4.1482280723969221E-2</v>
      </c>
      <c r="I1281" s="13" t="e">
        <f>IF(ISNUMBER(VLOOKUP(Fulltable[[#This Row],[Distance]], Predict[[#All],[Distance (km)]:[Time on current form]], 2, FALSE)), VLOOKUP(Fulltable[[#This Row],[Distance]], Predict[[#All],[Distance (km)]:[Time on current form]], 2, FALSE), NA())</f>
        <v>#N/A</v>
      </c>
      <c r="J1281" s="13" t="e">
        <f>IF(ISNUMBER(VLOOKUP(Fulltable[[#This Row],[Distance]], Predict[[#All],[Distance (km)]:[Time on current form]], 3, FALSE)), VLOOKUP(Fulltable[[#This Row],[Distance]], Predict[[#All],[Distance (km)]:[Time on current form]], 3, FALSE), NA())</f>
        <v>#N/A</v>
      </c>
    </row>
    <row r="1282" spans="1:10" x14ac:dyDescent="0.25">
      <c r="A1282" s="1">
        <v>12.8</v>
      </c>
      <c r="B1282" s="2">
        <f>Fulltable[[#This Row],[Distance]]^2</f>
        <v>163.84000000000003</v>
      </c>
      <c r="C1282">
        <f>Fulltable[[#This Row],[Distance]]^3</f>
        <v>2097.1520000000005</v>
      </c>
      <c r="D1282">
        <f>Fulltable[[#This Row],[Distance]]^4</f>
        <v>26843.545600000012</v>
      </c>
      <c r="E1282">
        <f>Fulltable[[#This Row],[Distance]]^5</f>
        <v>343597.3836800002</v>
      </c>
      <c r="F1282" s="13" t="e">
        <f>IF(ISNUMBER(VLOOKUP(Fulltable[[#This Row],[Distance]], PBmetric[[Distance (km)]:[PB (hh:mm:ss)]], 6, FALSE)), VLOOKUP(Fulltable[[#This Row],[Distance]], PBmetric[[Distance (km)]:[PB (hh:mm:ss)]], 6, FALSE), NA())</f>
        <v>#N/A</v>
      </c>
      <c r="G1282" s="13">
        <f ca="1">$Q$4+$P$4*Fulltable[[#This Row],[Distance]]+$O$4*Fulltable[[#This Row],[D^2]]+$N$4*Fulltable[[#This Row],[D^3]]</f>
        <v>4.0100698081420784E-2</v>
      </c>
      <c r="H1282" s="13">
        <f ca="1">Fulltable[[#This Row],[Forecast]]*(1+AVERAGE(cform[faster (-ve) /
slower (+ve)]))</f>
        <v>4.1517127762475681E-2</v>
      </c>
      <c r="I1282" s="13" t="e">
        <f>IF(ISNUMBER(VLOOKUP(Fulltable[[#This Row],[Distance]], Predict[[#All],[Distance (km)]:[Time on current form]], 2, FALSE)), VLOOKUP(Fulltable[[#This Row],[Distance]], Predict[[#All],[Distance (km)]:[Time on current form]], 2, FALSE), NA())</f>
        <v>#N/A</v>
      </c>
      <c r="J1282" s="13" t="e">
        <f>IF(ISNUMBER(VLOOKUP(Fulltable[[#This Row],[Distance]], Predict[[#All],[Distance (km)]:[Time on current form]], 3, FALSE)), VLOOKUP(Fulltable[[#This Row],[Distance]], Predict[[#All],[Distance (km)]:[Time on current form]], 3, FALSE), NA())</f>
        <v>#N/A</v>
      </c>
    </row>
    <row r="1283" spans="1:10" x14ac:dyDescent="0.25">
      <c r="A1283" s="1">
        <v>12.81</v>
      </c>
      <c r="B1283" s="2">
        <f>Fulltable[[#This Row],[Distance]]^2</f>
        <v>164.09610000000001</v>
      </c>
      <c r="C1283">
        <f>Fulltable[[#This Row],[Distance]]^3</f>
        <v>2102.0710410000002</v>
      </c>
      <c r="D1283">
        <f>Fulltable[[#This Row],[Distance]]^4</f>
        <v>26927.530035210002</v>
      </c>
      <c r="E1283">
        <f>Fulltable[[#This Row],[Distance]]^5</f>
        <v>344941.65975104016</v>
      </c>
      <c r="F1283" s="13" t="e">
        <f>IF(ISNUMBER(VLOOKUP(Fulltable[[#This Row],[Distance]], PBmetric[[Distance (km)]:[PB (hh:mm:ss)]], 6, FALSE)), VLOOKUP(Fulltable[[#This Row],[Distance]], PBmetric[[Distance (km)]:[PB (hh:mm:ss)]], 6, FALSE), NA())</f>
        <v>#N/A</v>
      </c>
      <c r="G1283" s="13">
        <f ca="1">$Q$4+$P$4*Fulltable[[#This Row],[Distance]]+$O$4*Fulltable[[#This Row],[D^2]]+$N$4*Fulltable[[#This Row],[D^3]]</f>
        <v>4.0134359879620725E-2</v>
      </c>
      <c r="H1283" s="13">
        <f ca="1">Fulltable[[#This Row],[Forecast]]*(1+AVERAGE(cform[faster (-ve) /
slower (+ve)]))</f>
        <v>4.1551978556687394E-2</v>
      </c>
      <c r="I1283" s="13" t="e">
        <f>IF(ISNUMBER(VLOOKUP(Fulltable[[#This Row],[Distance]], Predict[[#All],[Distance (km)]:[Time on current form]], 2, FALSE)), VLOOKUP(Fulltable[[#This Row],[Distance]], Predict[[#All],[Distance (km)]:[Time on current form]], 2, FALSE), NA())</f>
        <v>#N/A</v>
      </c>
      <c r="J1283" s="13" t="e">
        <f>IF(ISNUMBER(VLOOKUP(Fulltable[[#This Row],[Distance]], Predict[[#All],[Distance (km)]:[Time on current form]], 3, FALSE)), VLOOKUP(Fulltable[[#This Row],[Distance]], Predict[[#All],[Distance (km)]:[Time on current form]], 3, FALSE), NA())</f>
        <v>#N/A</v>
      </c>
    </row>
    <row r="1284" spans="1:10" x14ac:dyDescent="0.25">
      <c r="A1284" s="1">
        <v>12.82</v>
      </c>
      <c r="B1284" s="2">
        <f>Fulltable[[#This Row],[Distance]]^2</f>
        <v>164.35240000000002</v>
      </c>
      <c r="C1284">
        <f>Fulltable[[#This Row],[Distance]]^3</f>
        <v>2106.9977680000002</v>
      </c>
      <c r="D1284">
        <f>Fulltable[[#This Row],[Distance]]^4</f>
        <v>27011.711385760005</v>
      </c>
      <c r="E1284">
        <f>Fulltable[[#This Row],[Distance]]^5</f>
        <v>346290.13996544329</v>
      </c>
      <c r="F1284" s="13" t="e">
        <f>IF(ISNUMBER(VLOOKUP(Fulltable[[#This Row],[Distance]], PBmetric[[Distance (km)]:[PB (hh:mm:ss)]], 6, FALSE)), VLOOKUP(Fulltable[[#This Row],[Distance]], PBmetric[[Distance (km)]:[PB (hh:mm:ss)]], 6, FALSE), NA())</f>
        <v>#N/A</v>
      </c>
      <c r="G1284" s="13">
        <f ca="1">$Q$4+$P$4*Fulltable[[#This Row],[Distance]]+$O$4*Fulltable[[#This Row],[D^2]]+$N$4*Fulltable[[#This Row],[D^3]]</f>
        <v>4.0168025305358034E-2</v>
      </c>
      <c r="H1284" s="13">
        <f ca="1">Fulltable[[#This Row],[Forecast]]*(1+AVERAGE(cform[faster (-ve) /
slower (+ve)]))</f>
        <v>4.1586833106567703E-2</v>
      </c>
      <c r="I1284" s="13" t="e">
        <f>IF(ISNUMBER(VLOOKUP(Fulltable[[#This Row],[Distance]], Predict[[#All],[Distance (km)]:[Time on current form]], 2, FALSE)), VLOOKUP(Fulltable[[#This Row],[Distance]], Predict[[#All],[Distance (km)]:[Time on current form]], 2, FALSE), NA())</f>
        <v>#N/A</v>
      </c>
      <c r="J1284" s="13" t="e">
        <f>IF(ISNUMBER(VLOOKUP(Fulltable[[#This Row],[Distance]], Predict[[#All],[Distance (km)]:[Time on current form]], 3, FALSE)), VLOOKUP(Fulltable[[#This Row],[Distance]], Predict[[#All],[Distance (km)]:[Time on current form]], 3, FALSE), NA())</f>
        <v>#N/A</v>
      </c>
    </row>
    <row r="1285" spans="1:10" x14ac:dyDescent="0.25">
      <c r="A1285" s="1">
        <v>12.83</v>
      </c>
      <c r="B1285" s="2">
        <f>Fulltable[[#This Row],[Distance]]^2</f>
        <v>164.60890000000001</v>
      </c>
      <c r="C1285">
        <f>Fulltable[[#This Row],[Distance]]^3</f>
        <v>2111.9321869999999</v>
      </c>
      <c r="D1285">
        <f>Fulltable[[#This Row],[Distance]]^4</f>
        <v>27096.089959210003</v>
      </c>
      <c r="E1285">
        <f>Fulltable[[#This Row],[Distance]]^5</f>
        <v>347642.83417666436</v>
      </c>
      <c r="F1285" s="13" t="e">
        <f>IF(ISNUMBER(VLOOKUP(Fulltable[[#This Row],[Distance]], PBmetric[[Distance (km)]:[PB (hh:mm:ss)]], 6, FALSE)), VLOOKUP(Fulltable[[#This Row],[Distance]], PBmetric[[Distance (km)]:[PB (hh:mm:ss)]], 6, FALSE), NA())</f>
        <v>#N/A</v>
      </c>
      <c r="G1285" s="13">
        <f ca="1">$Q$4+$P$4*Fulltable[[#This Row],[Distance]]+$O$4*Fulltable[[#This Row],[D^2]]+$N$4*Fulltable[[#This Row],[D^3]]</f>
        <v>4.0201694358597315E-2</v>
      </c>
      <c r="H1285" s="13">
        <f ca="1">Fulltable[[#This Row],[Forecast]]*(1+AVERAGE(cform[faster (-ve) /
slower (+ve)]))</f>
        <v>4.1621691412079956E-2</v>
      </c>
      <c r="I1285" s="13" t="e">
        <f>IF(ISNUMBER(VLOOKUP(Fulltable[[#This Row],[Distance]], Predict[[#All],[Distance (km)]:[Time on current form]], 2, FALSE)), VLOOKUP(Fulltable[[#This Row],[Distance]], Predict[[#All],[Distance (km)]:[Time on current form]], 2, FALSE), NA())</f>
        <v>#N/A</v>
      </c>
      <c r="J1285" s="13" t="e">
        <f>IF(ISNUMBER(VLOOKUP(Fulltable[[#This Row],[Distance]], Predict[[#All],[Distance (km)]:[Time on current form]], 3, FALSE)), VLOOKUP(Fulltable[[#This Row],[Distance]], Predict[[#All],[Distance (km)]:[Time on current form]], 3, FALSE), NA())</f>
        <v>#N/A</v>
      </c>
    </row>
    <row r="1286" spans="1:10" x14ac:dyDescent="0.25">
      <c r="A1286" s="1">
        <v>12.84</v>
      </c>
      <c r="B1286" s="2">
        <f>Fulltable[[#This Row],[Distance]]^2</f>
        <v>164.8656</v>
      </c>
      <c r="C1286">
        <f>Fulltable[[#This Row],[Distance]]^3</f>
        <v>2116.8743039999999</v>
      </c>
      <c r="D1286">
        <f>Fulltable[[#This Row],[Distance]]^4</f>
        <v>27180.66606336</v>
      </c>
      <c r="E1286">
        <f>Fulltable[[#This Row],[Distance]]^5</f>
        <v>348999.75225354242</v>
      </c>
      <c r="F1286" s="13" t="e">
        <f>IF(ISNUMBER(VLOOKUP(Fulltable[[#This Row],[Distance]], PBmetric[[Distance (km)]:[PB (hh:mm:ss)]], 6, FALSE)), VLOOKUP(Fulltable[[#This Row],[Distance]], PBmetric[[Distance (km)]:[PB (hh:mm:ss)]], 6, FALSE), NA())</f>
        <v>#N/A</v>
      </c>
      <c r="G1286" s="13">
        <f ca="1">$Q$4+$P$4*Fulltable[[#This Row],[Distance]]+$O$4*Fulltable[[#This Row],[D^2]]+$N$4*Fulltable[[#This Row],[D^3]]</f>
        <v>4.0235367039303166E-2</v>
      </c>
      <c r="H1286" s="13">
        <f ca="1">Fulltable[[#This Row],[Forecast]]*(1+AVERAGE(cform[faster (-ve) /
slower (+ve)]))</f>
        <v>4.1656553473187502E-2</v>
      </c>
      <c r="I1286" s="13" t="e">
        <f>IF(ISNUMBER(VLOOKUP(Fulltable[[#This Row],[Distance]], Predict[[#All],[Distance (km)]:[Time on current form]], 2, FALSE)), VLOOKUP(Fulltable[[#This Row],[Distance]], Predict[[#All],[Distance (km)]:[Time on current form]], 2, FALSE), NA())</f>
        <v>#N/A</v>
      </c>
      <c r="J1286" s="13" t="e">
        <f>IF(ISNUMBER(VLOOKUP(Fulltable[[#This Row],[Distance]], Predict[[#All],[Distance (km)]:[Time on current form]], 3, FALSE)), VLOOKUP(Fulltable[[#This Row],[Distance]], Predict[[#All],[Distance (km)]:[Time on current form]], 3, FALSE), NA())</f>
        <v>#N/A</v>
      </c>
    </row>
    <row r="1287" spans="1:10" x14ac:dyDescent="0.25">
      <c r="A1287" s="1">
        <v>12.85</v>
      </c>
      <c r="B1287" s="2">
        <f>Fulltable[[#This Row],[Distance]]^2</f>
        <v>165.1225</v>
      </c>
      <c r="C1287">
        <f>Fulltable[[#This Row],[Distance]]^3</f>
        <v>2121.8241250000001</v>
      </c>
      <c r="D1287">
        <f>Fulltable[[#This Row],[Distance]]^4</f>
        <v>27265.440006249999</v>
      </c>
      <c r="E1287">
        <f>Fulltable[[#This Row],[Distance]]^5</f>
        <v>350360.90408031247</v>
      </c>
      <c r="F1287" s="13" t="e">
        <f>IF(ISNUMBER(VLOOKUP(Fulltable[[#This Row],[Distance]], PBmetric[[Distance (km)]:[PB (hh:mm:ss)]], 6, FALSE)), VLOOKUP(Fulltable[[#This Row],[Distance]], PBmetric[[Distance (km)]:[PB (hh:mm:ss)]], 6, FALSE), NA())</f>
        <v>#N/A</v>
      </c>
      <c r="G1287" s="13">
        <f ca="1">$Q$4+$P$4*Fulltable[[#This Row],[Distance]]+$O$4*Fulltable[[#This Row],[D^2]]+$N$4*Fulltable[[#This Row],[D^3]]</f>
        <v>4.0269043347440178E-2</v>
      </c>
      <c r="H1287" s="13">
        <f ca="1">Fulltable[[#This Row],[Forecast]]*(1+AVERAGE(cform[faster (-ve) /
slower (+ve)]))</f>
        <v>4.169141928985369E-2</v>
      </c>
      <c r="I1287" s="13" t="e">
        <f>IF(ISNUMBER(VLOOKUP(Fulltable[[#This Row],[Distance]], Predict[[#All],[Distance (km)]:[Time on current form]], 2, FALSE)), VLOOKUP(Fulltable[[#This Row],[Distance]], Predict[[#All],[Distance (km)]:[Time on current form]], 2, FALSE), NA())</f>
        <v>#N/A</v>
      </c>
      <c r="J1287" s="13" t="e">
        <f>IF(ISNUMBER(VLOOKUP(Fulltable[[#This Row],[Distance]], Predict[[#All],[Distance (km)]:[Time on current form]], 3, FALSE)), VLOOKUP(Fulltable[[#This Row],[Distance]], Predict[[#All],[Distance (km)]:[Time on current form]], 3, FALSE), NA())</f>
        <v>#N/A</v>
      </c>
    </row>
    <row r="1288" spans="1:10" x14ac:dyDescent="0.25">
      <c r="A1288" s="1">
        <v>12.86</v>
      </c>
      <c r="B1288" s="2">
        <f>Fulltable[[#This Row],[Distance]]^2</f>
        <v>165.37959999999998</v>
      </c>
      <c r="C1288">
        <f>Fulltable[[#This Row],[Distance]]^3</f>
        <v>2126.7816559999997</v>
      </c>
      <c r="D1288">
        <f>Fulltable[[#This Row],[Distance]]^4</f>
        <v>27350.412096159995</v>
      </c>
      <c r="E1288">
        <f>Fulltable[[#This Row],[Distance]]^5</f>
        <v>351726.29955661751</v>
      </c>
      <c r="F1288" s="13" t="e">
        <f>IF(ISNUMBER(VLOOKUP(Fulltable[[#This Row],[Distance]], PBmetric[[Distance (km)]:[PB (hh:mm:ss)]], 6, FALSE)), VLOOKUP(Fulltable[[#This Row],[Distance]], PBmetric[[Distance (km)]:[PB (hh:mm:ss)]], 6, FALSE), NA())</f>
        <v>#N/A</v>
      </c>
      <c r="G1288" s="13">
        <f ca="1">$Q$4+$P$4*Fulltable[[#This Row],[Distance]]+$O$4*Fulltable[[#This Row],[D^2]]+$N$4*Fulltable[[#This Row],[D^3]]</f>
        <v>4.0302723282972956E-2</v>
      </c>
      <c r="H1288" s="13">
        <f ca="1">Fulltable[[#This Row],[Forecast]]*(1+AVERAGE(cform[faster (-ve) /
slower (+ve)]))</f>
        <v>4.1726288862041862E-2</v>
      </c>
      <c r="I1288" s="13" t="e">
        <f>IF(ISNUMBER(VLOOKUP(Fulltable[[#This Row],[Distance]], Predict[[#All],[Distance (km)]:[Time on current form]], 2, FALSE)), VLOOKUP(Fulltable[[#This Row],[Distance]], Predict[[#All],[Distance (km)]:[Time on current form]], 2, FALSE), NA())</f>
        <v>#N/A</v>
      </c>
      <c r="J1288" s="13" t="e">
        <f>IF(ISNUMBER(VLOOKUP(Fulltable[[#This Row],[Distance]], Predict[[#All],[Distance (km)]:[Time on current form]], 3, FALSE)), VLOOKUP(Fulltable[[#This Row],[Distance]], Predict[[#All],[Distance (km)]:[Time on current form]], 3, FALSE), NA())</f>
        <v>#N/A</v>
      </c>
    </row>
    <row r="1289" spans="1:10" x14ac:dyDescent="0.25">
      <c r="A1289" s="1">
        <v>12.87</v>
      </c>
      <c r="B1289" s="2">
        <f>Fulltable[[#This Row],[Distance]]^2</f>
        <v>165.63689999999997</v>
      </c>
      <c r="C1289">
        <f>Fulltable[[#This Row],[Distance]]^3</f>
        <v>2131.7469029999993</v>
      </c>
      <c r="D1289">
        <f>Fulltable[[#This Row],[Distance]]^4</f>
        <v>27435.582641609988</v>
      </c>
      <c r="E1289">
        <f>Fulltable[[#This Row],[Distance]]^5</f>
        <v>353095.94859752053</v>
      </c>
      <c r="F1289" s="13" t="e">
        <f>IF(ISNUMBER(VLOOKUP(Fulltable[[#This Row],[Distance]], PBmetric[[Distance (km)]:[PB (hh:mm:ss)]], 6, FALSE)), VLOOKUP(Fulltable[[#This Row],[Distance]], PBmetric[[Distance (km)]:[PB (hh:mm:ss)]], 6, FALSE), NA())</f>
        <v>#N/A</v>
      </c>
      <c r="G1289" s="13">
        <f ca="1">$Q$4+$P$4*Fulltable[[#This Row],[Distance]]+$O$4*Fulltable[[#This Row],[D^2]]+$N$4*Fulltable[[#This Row],[D^3]]</f>
        <v>4.0336406845866077E-2</v>
      </c>
      <c r="H1289" s="13">
        <f ca="1">Fulltable[[#This Row],[Forecast]]*(1+AVERAGE(cform[faster (-ve) /
slower (+ve)]))</f>
        <v>4.1761162189715352E-2</v>
      </c>
      <c r="I1289" s="13" t="e">
        <f>IF(ISNUMBER(VLOOKUP(Fulltable[[#This Row],[Distance]], Predict[[#All],[Distance (km)]:[Time on current form]], 2, FALSE)), VLOOKUP(Fulltable[[#This Row],[Distance]], Predict[[#All],[Distance (km)]:[Time on current form]], 2, FALSE), NA())</f>
        <v>#N/A</v>
      </c>
      <c r="J1289" s="13" t="e">
        <f>IF(ISNUMBER(VLOOKUP(Fulltable[[#This Row],[Distance]], Predict[[#All],[Distance (km)]:[Time on current form]], 3, FALSE)), VLOOKUP(Fulltable[[#This Row],[Distance]], Predict[[#All],[Distance (km)]:[Time on current form]], 3, FALSE), NA())</f>
        <v>#N/A</v>
      </c>
    </row>
    <row r="1290" spans="1:10" x14ac:dyDescent="0.25">
      <c r="A1290" s="1">
        <v>12.88</v>
      </c>
      <c r="B1290" s="2">
        <f>Fulltable[[#This Row],[Distance]]^2</f>
        <v>165.89440000000002</v>
      </c>
      <c r="C1290">
        <f>Fulltable[[#This Row],[Distance]]^3</f>
        <v>2136.7198720000006</v>
      </c>
      <c r="D1290">
        <f>Fulltable[[#This Row],[Distance]]^4</f>
        <v>27520.951951360006</v>
      </c>
      <c r="E1290">
        <f>Fulltable[[#This Row],[Distance]]^5</f>
        <v>354469.86113351688</v>
      </c>
      <c r="F1290" s="13" t="e">
        <f>IF(ISNUMBER(VLOOKUP(Fulltable[[#This Row],[Distance]], PBmetric[[Distance (km)]:[PB (hh:mm:ss)]], 6, FALSE)), VLOOKUP(Fulltable[[#This Row],[Distance]], PBmetric[[Distance (km)]:[PB (hh:mm:ss)]], 6, FALSE), NA())</f>
        <v>#N/A</v>
      </c>
      <c r="G1290" s="13">
        <f ca="1">$Q$4+$P$4*Fulltable[[#This Row],[Distance]]+$O$4*Fulltable[[#This Row],[D^2]]+$N$4*Fulltable[[#This Row],[D^3]]</f>
        <v>4.0370094036084159E-2</v>
      </c>
      <c r="H1290" s="13">
        <f ca="1">Fulltable[[#This Row],[Forecast]]*(1+AVERAGE(cform[faster (-ve) /
slower (+ve)]))</f>
        <v>4.1796039272837524E-2</v>
      </c>
      <c r="I1290" s="13" t="e">
        <f>IF(ISNUMBER(VLOOKUP(Fulltable[[#This Row],[Distance]], Predict[[#All],[Distance (km)]:[Time on current form]], 2, FALSE)), VLOOKUP(Fulltable[[#This Row],[Distance]], Predict[[#All],[Distance (km)]:[Time on current form]], 2, FALSE), NA())</f>
        <v>#N/A</v>
      </c>
      <c r="J1290" s="13" t="e">
        <f>IF(ISNUMBER(VLOOKUP(Fulltable[[#This Row],[Distance]], Predict[[#All],[Distance (km)]:[Time on current form]], 3, FALSE)), VLOOKUP(Fulltable[[#This Row],[Distance]], Predict[[#All],[Distance (km)]:[Time on current form]], 3, FALSE), NA())</f>
        <v>#N/A</v>
      </c>
    </row>
    <row r="1291" spans="1:10" x14ac:dyDescent="0.25">
      <c r="A1291" s="1">
        <v>12.89</v>
      </c>
      <c r="B1291" s="2">
        <f>Fulltable[[#This Row],[Distance]]^2</f>
        <v>166.15210000000002</v>
      </c>
      <c r="C1291">
        <f>Fulltable[[#This Row],[Distance]]^3</f>
        <v>2141.7005690000005</v>
      </c>
      <c r="D1291">
        <f>Fulltable[[#This Row],[Distance]]^4</f>
        <v>27606.520334410005</v>
      </c>
      <c r="E1291">
        <f>Fulltable[[#This Row],[Distance]]^5</f>
        <v>355848.04711054498</v>
      </c>
      <c r="F1291" s="13" t="e">
        <f>IF(ISNUMBER(VLOOKUP(Fulltable[[#This Row],[Distance]], PBmetric[[Distance (km)]:[PB (hh:mm:ss)]], 6, FALSE)), VLOOKUP(Fulltable[[#This Row],[Distance]], PBmetric[[Distance (km)]:[PB (hh:mm:ss)]], 6, FALSE), NA())</f>
        <v>#N/A</v>
      </c>
      <c r="G1291" s="13">
        <f ca="1">$Q$4+$P$4*Fulltable[[#This Row],[Distance]]+$O$4*Fulltable[[#This Row],[D^2]]+$N$4*Fulltable[[#This Row],[D^3]]</f>
        <v>4.0403784853591793E-2</v>
      </c>
      <c r="H1291" s="13">
        <f ca="1">Fulltable[[#This Row],[Forecast]]*(1+AVERAGE(cform[faster (-ve) /
slower (+ve)]))</f>
        <v>4.1830920111371725E-2</v>
      </c>
      <c r="I1291" s="13" t="e">
        <f>IF(ISNUMBER(VLOOKUP(Fulltable[[#This Row],[Distance]], Predict[[#All],[Distance (km)]:[Time on current form]], 2, FALSE)), VLOOKUP(Fulltable[[#This Row],[Distance]], Predict[[#All],[Distance (km)]:[Time on current form]], 2, FALSE), NA())</f>
        <v>#N/A</v>
      </c>
      <c r="J1291" s="13" t="e">
        <f>IF(ISNUMBER(VLOOKUP(Fulltable[[#This Row],[Distance]], Predict[[#All],[Distance (km)]:[Time on current form]], 3, FALSE)), VLOOKUP(Fulltable[[#This Row],[Distance]], Predict[[#All],[Distance (km)]:[Time on current form]], 3, FALSE), NA())</f>
        <v>#N/A</v>
      </c>
    </row>
    <row r="1292" spans="1:10" x14ac:dyDescent="0.25">
      <c r="A1292" s="1">
        <v>12.9</v>
      </c>
      <c r="B1292" s="2">
        <f>Fulltable[[#This Row],[Distance]]^2</f>
        <v>166.41</v>
      </c>
      <c r="C1292">
        <f>Fulltable[[#This Row],[Distance]]^3</f>
        <v>2146.6889999999999</v>
      </c>
      <c r="D1292">
        <f>Fulltable[[#This Row],[Distance]]^4</f>
        <v>27692.288099999998</v>
      </c>
      <c r="E1292">
        <f>Fulltable[[#This Row],[Distance]]^5</f>
        <v>357230.51649000001</v>
      </c>
      <c r="F1292" s="13" t="e">
        <f>IF(ISNUMBER(VLOOKUP(Fulltable[[#This Row],[Distance]], PBmetric[[Distance (km)]:[PB (hh:mm:ss)]], 6, FALSE)), VLOOKUP(Fulltable[[#This Row],[Distance]], PBmetric[[Distance (km)]:[PB (hh:mm:ss)]], 6, FALSE), NA())</f>
        <v>#N/A</v>
      </c>
      <c r="G1292" s="13">
        <f ca="1">$Q$4+$P$4*Fulltable[[#This Row],[Distance]]+$O$4*Fulltable[[#This Row],[D^2]]+$N$4*Fulltable[[#This Row],[D^3]]</f>
        <v>4.0437479298353569E-2</v>
      </c>
      <c r="H1292" s="13">
        <f ca="1">Fulltable[[#This Row],[Forecast]]*(1+AVERAGE(cform[faster (-ve) /
slower (+ve)]))</f>
        <v>4.1865804705281291E-2</v>
      </c>
      <c r="I1292" s="13" t="e">
        <f>IF(ISNUMBER(VLOOKUP(Fulltable[[#This Row],[Distance]], Predict[[#All],[Distance (km)]:[Time on current form]], 2, FALSE)), VLOOKUP(Fulltable[[#This Row],[Distance]], Predict[[#All],[Distance (km)]:[Time on current form]], 2, FALSE), NA())</f>
        <v>#N/A</v>
      </c>
      <c r="J1292" s="13" t="e">
        <f>IF(ISNUMBER(VLOOKUP(Fulltable[[#This Row],[Distance]], Predict[[#All],[Distance (km)]:[Time on current form]], 3, FALSE)), VLOOKUP(Fulltable[[#This Row],[Distance]], Predict[[#All],[Distance (km)]:[Time on current form]], 3, FALSE), NA())</f>
        <v>#N/A</v>
      </c>
    </row>
    <row r="1293" spans="1:10" x14ac:dyDescent="0.25">
      <c r="A1293" s="1">
        <v>12.91</v>
      </c>
      <c r="B1293" s="2">
        <f>Fulltable[[#This Row],[Distance]]^2</f>
        <v>166.66810000000001</v>
      </c>
      <c r="C1293">
        <f>Fulltable[[#This Row],[Distance]]^3</f>
        <v>2151.6851710000001</v>
      </c>
      <c r="D1293">
        <f>Fulltable[[#This Row],[Distance]]^4</f>
        <v>27778.255557610002</v>
      </c>
      <c r="E1293">
        <f>Fulltable[[#This Row],[Distance]]^5</f>
        <v>358617.27924874512</v>
      </c>
      <c r="F1293" s="13" t="e">
        <f>IF(ISNUMBER(VLOOKUP(Fulltable[[#This Row],[Distance]], PBmetric[[Distance (km)]:[PB (hh:mm:ss)]], 6, FALSE)), VLOOKUP(Fulltable[[#This Row],[Distance]], PBmetric[[Distance (km)]:[PB (hh:mm:ss)]], 6, FALSE), NA())</f>
        <v>#N/A</v>
      </c>
      <c r="G1293" s="13">
        <f ca="1">$Q$4+$P$4*Fulltable[[#This Row],[Distance]]+$O$4*Fulltable[[#This Row],[D^2]]+$N$4*Fulltable[[#This Row],[D^3]]</f>
        <v>4.0471177370334094E-2</v>
      </c>
      <c r="H1293" s="13">
        <f ca="1">Fulltable[[#This Row],[Forecast]]*(1+AVERAGE(cform[faster (-ve) /
slower (+ve)]))</f>
        <v>4.1900693054529571E-2</v>
      </c>
      <c r="I1293" s="13" t="e">
        <f>IF(ISNUMBER(VLOOKUP(Fulltable[[#This Row],[Distance]], Predict[[#All],[Distance (km)]:[Time on current form]], 2, FALSE)), VLOOKUP(Fulltable[[#This Row],[Distance]], Predict[[#All],[Distance (km)]:[Time on current form]], 2, FALSE), NA())</f>
        <v>#N/A</v>
      </c>
      <c r="J1293" s="13" t="e">
        <f>IF(ISNUMBER(VLOOKUP(Fulltable[[#This Row],[Distance]], Predict[[#All],[Distance (km)]:[Time on current form]], 3, FALSE)), VLOOKUP(Fulltable[[#This Row],[Distance]], Predict[[#All],[Distance (km)]:[Time on current form]], 3, FALSE), NA())</f>
        <v>#N/A</v>
      </c>
    </row>
    <row r="1294" spans="1:10" x14ac:dyDescent="0.25">
      <c r="A1294" s="1">
        <v>12.92</v>
      </c>
      <c r="B1294" s="2">
        <f>Fulltable[[#This Row],[Distance]]^2</f>
        <v>166.9264</v>
      </c>
      <c r="C1294">
        <f>Fulltable[[#This Row],[Distance]]^3</f>
        <v>2156.6890880000001</v>
      </c>
      <c r="D1294">
        <f>Fulltable[[#This Row],[Distance]]^4</f>
        <v>27864.423016960001</v>
      </c>
      <c r="E1294">
        <f>Fulltable[[#This Row],[Distance]]^5</f>
        <v>360008.34537912323</v>
      </c>
      <c r="F1294" s="13" t="e">
        <f>IF(ISNUMBER(VLOOKUP(Fulltable[[#This Row],[Distance]], PBmetric[[Distance (km)]:[PB (hh:mm:ss)]], 6, FALSE)), VLOOKUP(Fulltable[[#This Row],[Distance]], PBmetric[[Distance (km)]:[PB (hh:mm:ss)]], 6, FALSE), NA())</f>
        <v>#N/A</v>
      </c>
      <c r="G1294" s="13">
        <f ca="1">$Q$4+$P$4*Fulltable[[#This Row],[Distance]]+$O$4*Fulltable[[#This Row],[D^2]]+$N$4*Fulltable[[#This Row],[D^3]]</f>
        <v>4.050487906949795E-2</v>
      </c>
      <c r="H1294" s="13">
        <f ca="1">Fulltable[[#This Row],[Forecast]]*(1+AVERAGE(cform[faster (-ve) /
slower (+ve)]))</f>
        <v>4.1935585159079906E-2</v>
      </c>
      <c r="I1294" s="13" t="e">
        <f>IF(ISNUMBER(VLOOKUP(Fulltable[[#This Row],[Distance]], Predict[[#All],[Distance (km)]:[Time on current form]], 2, FALSE)), VLOOKUP(Fulltable[[#This Row],[Distance]], Predict[[#All],[Distance (km)]:[Time on current form]], 2, FALSE), NA())</f>
        <v>#N/A</v>
      </c>
      <c r="J1294" s="13" t="e">
        <f>IF(ISNUMBER(VLOOKUP(Fulltable[[#This Row],[Distance]], Predict[[#All],[Distance (km)]:[Time on current form]], 3, FALSE)), VLOOKUP(Fulltable[[#This Row],[Distance]], Predict[[#All],[Distance (km)]:[Time on current form]], 3, FALSE), NA())</f>
        <v>#N/A</v>
      </c>
    </row>
    <row r="1295" spans="1:10" x14ac:dyDescent="0.25">
      <c r="A1295" s="1">
        <v>12.93</v>
      </c>
      <c r="B1295" s="2">
        <f>Fulltable[[#This Row],[Distance]]^2</f>
        <v>167.1849</v>
      </c>
      <c r="C1295">
        <f>Fulltable[[#This Row],[Distance]]^3</f>
        <v>2161.7007570000001</v>
      </c>
      <c r="D1295">
        <f>Fulltable[[#This Row],[Distance]]^4</f>
        <v>27950.790788009999</v>
      </c>
      <c r="E1295">
        <f>Fulltable[[#This Row],[Distance]]^5</f>
        <v>361403.72488896927</v>
      </c>
      <c r="F1295" s="13" t="e">
        <f>IF(ISNUMBER(VLOOKUP(Fulltable[[#This Row],[Distance]], PBmetric[[Distance (km)]:[PB (hh:mm:ss)]], 6, FALSE)), VLOOKUP(Fulltable[[#This Row],[Distance]], PBmetric[[Distance (km)]:[PB (hh:mm:ss)]], 6, FALSE), NA())</f>
        <v>#N/A</v>
      </c>
      <c r="G1295" s="13">
        <f ca="1">$Q$4+$P$4*Fulltable[[#This Row],[Distance]]+$O$4*Fulltable[[#This Row],[D^2]]+$N$4*Fulltable[[#This Row],[D^3]]</f>
        <v>4.0538584395809735E-2</v>
      </c>
      <c r="H1295" s="13">
        <f ca="1">Fulltable[[#This Row],[Forecast]]*(1+AVERAGE(cform[faster (-ve) /
slower (+ve)]))</f>
        <v>4.1970481018895639E-2</v>
      </c>
      <c r="I1295" s="13" t="e">
        <f>IF(ISNUMBER(VLOOKUP(Fulltable[[#This Row],[Distance]], Predict[[#All],[Distance (km)]:[Time on current form]], 2, FALSE)), VLOOKUP(Fulltable[[#This Row],[Distance]], Predict[[#All],[Distance (km)]:[Time on current form]], 2, FALSE), NA())</f>
        <v>#N/A</v>
      </c>
      <c r="J1295" s="13" t="e">
        <f>IF(ISNUMBER(VLOOKUP(Fulltable[[#This Row],[Distance]], Predict[[#All],[Distance (km)]:[Time on current form]], 3, FALSE)), VLOOKUP(Fulltable[[#This Row],[Distance]], Predict[[#All],[Distance (km)]:[Time on current form]], 3, FALSE), NA())</f>
        <v>#N/A</v>
      </c>
    </row>
    <row r="1296" spans="1:10" x14ac:dyDescent="0.25">
      <c r="A1296" s="1">
        <v>12.94</v>
      </c>
      <c r="B1296" s="2">
        <f>Fulltable[[#This Row],[Distance]]^2</f>
        <v>167.44359999999998</v>
      </c>
      <c r="C1296">
        <f>Fulltable[[#This Row],[Distance]]^3</f>
        <v>2166.7201839999998</v>
      </c>
      <c r="D1296">
        <f>Fulltable[[#This Row],[Distance]]^4</f>
        <v>28037.359180959993</v>
      </c>
      <c r="E1296">
        <f>Fulltable[[#This Row],[Distance]]^5</f>
        <v>362803.42780162231</v>
      </c>
      <c r="F1296" s="13" t="e">
        <f>IF(ISNUMBER(VLOOKUP(Fulltable[[#This Row],[Distance]], PBmetric[[Distance (km)]:[PB (hh:mm:ss)]], 6, FALSE)), VLOOKUP(Fulltable[[#This Row],[Distance]], PBmetric[[Distance (km)]:[PB (hh:mm:ss)]], 6, FALSE), NA())</f>
        <v>#N/A</v>
      </c>
      <c r="G1296" s="13">
        <f ca="1">$Q$4+$P$4*Fulltable[[#This Row],[Distance]]+$O$4*Fulltable[[#This Row],[D^2]]+$N$4*Fulltable[[#This Row],[D^3]]</f>
        <v>4.0572293349234075E-2</v>
      </c>
      <c r="H1296" s="13">
        <f ca="1">Fulltable[[#This Row],[Forecast]]*(1+AVERAGE(cform[faster (-ve) /
slower (+ve)]))</f>
        <v>4.2005380633940145E-2</v>
      </c>
      <c r="I1296" s="13" t="e">
        <f>IF(ISNUMBER(VLOOKUP(Fulltable[[#This Row],[Distance]], Predict[[#All],[Distance (km)]:[Time on current form]], 2, FALSE)), VLOOKUP(Fulltable[[#This Row],[Distance]], Predict[[#All],[Distance (km)]:[Time on current form]], 2, FALSE), NA())</f>
        <v>#N/A</v>
      </c>
      <c r="J1296" s="13" t="e">
        <f>IF(ISNUMBER(VLOOKUP(Fulltable[[#This Row],[Distance]], Predict[[#All],[Distance (km)]:[Time on current form]], 3, FALSE)), VLOOKUP(Fulltable[[#This Row],[Distance]], Predict[[#All],[Distance (km)]:[Time on current form]], 3, FALSE), NA())</f>
        <v>#N/A</v>
      </c>
    </row>
    <row r="1297" spans="1:10" x14ac:dyDescent="0.25">
      <c r="A1297" s="1">
        <v>12.95</v>
      </c>
      <c r="B1297" s="2">
        <f>Fulltable[[#This Row],[Distance]]^2</f>
        <v>167.70249999999999</v>
      </c>
      <c r="C1297">
        <f>Fulltable[[#This Row],[Distance]]^3</f>
        <v>2171.7473749999999</v>
      </c>
      <c r="D1297">
        <f>Fulltable[[#This Row],[Distance]]^4</f>
        <v>28124.128506249996</v>
      </c>
      <c r="E1297">
        <f>Fulltable[[#This Row],[Distance]]^5</f>
        <v>364207.46415593743</v>
      </c>
      <c r="F1297" s="13" t="e">
        <f>IF(ISNUMBER(VLOOKUP(Fulltable[[#This Row],[Distance]], PBmetric[[Distance (km)]:[PB (hh:mm:ss)]], 6, FALSE)), VLOOKUP(Fulltable[[#This Row],[Distance]], PBmetric[[Distance (km)]:[PB (hh:mm:ss)]], 6, FALSE), NA())</f>
        <v>#N/A</v>
      </c>
      <c r="G1297" s="13">
        <f ca="1">$Q$4+$P$4*Fulltable[[#This Row],[Distance]]+$O$4*Fulltable[[#This Row],[D^2]]+$N$4*Fulltable[[#This Row],[D^3]]</f>
        <v>4.0606005929735532E-2</v>
      </c>
      <c r="H1297" s="13">
        <f ca="1">Fulltable[[#This Row],[Forecast]]*(1+AVERAGE(cform[faster (-ve) /
slower (+ve)]))</f>
        <v>4.2040284004176739E-2</v>
      </c>
      <c r="I1297" s="13" t="e">
        <f>IF(ISNUMBER(VLOOKUP(Fulltable[[#This Row],[Distance]], Predict[[#All],[Distance (km)]:[Time on current form]], 2, FALSE)), VLOOKUP(Fulltable[[#This Row],[Distance]], Predict[[#All],[Distance (km)]:[Time on current form]], 2, FALSE), NA())</f>
        <v>#N/A</v>
      </c>
      <c r="J1297" s="13" t="e">
        <f>IF(ISNUMBER(VLOOKUP(Fulltable[[#This Row],[Distance]], Predict[[#All],[Distance (km)]:[Time on current form]], 3, FALSE)), VLOOKUP(Fulltable[[#This Row],[Distance]], Predict[[#All],[Distance (km)]:[Time on current form]], 3, FALSE), NA())</f>
        <v>#N/A</v>
      </c>
    </row>
    <row r="1298" spans="1:10" x14ac:dyDescent="0.25">
      <c r="A1298" s="1">
        <v>12.96</v>
      </c>
      <c r="B1298" s="2">
        <f>Fulltable[[#This Row],[Distance]]^2</f>
        <v>167.96160000000003</v>
      </c>
      <c r="C1298">
        <f>Fulltable[[#This Row],[Distance]]^3</f>
        <v>2176.7823360000007</v>
      </c>
      <c r="D1298">
        <f>Fulltable[[#This Row],[Distance]]^4</f>
        <v>28211.09907456001</v>
      </c>
      <c r="E1298">
        <f>Fulltable[[#This Row],[Distance]]^5</f>
        <v>365615.84400629776</v>
      </c>
      <c r="F1298" s="13" t="e">
        <f>IF(ISNUMBER(VLOOKUP(Fulltable[[#This Row],[Distance]], PBmetric[[Distance (km)]:[PB (hh:mm:ss)]], 6, FALSE)), VLOOKUP(Fulltable[[#This Row],[Distance]], PBmetric[[Distance (km)]:[PB (hh:mm:ss)]], 6, FALSE), NA())</f>
        <v>#N/A</v>
      </c>
      <c r="G1298" s="13">
        <f ca="1">$Q$4+$P$4*Fulltable[[#This Row],[Distance]]+$O$4*Fulltable[[#This Row],[D^2]]+$N$4*Fulltable[[#This Row],[D^3]]</f>
        <v>4.0639722137278726E-2</v>
      </c>
      <c r="H1298" s="13">
        <f ca="1">Fulltable[[#This Row],[Forecast]]*(1+AVERAGE(cform[faster (-ve) /
slower (+ve)]))</f>
        <v>4.2075191129568791E-2</v>
      </c>
      <c r="I1298" s="13" t="e">
        <f>IF(ISNUMBER(VLOOKUP(Fulltable[[#This Row],[Distance]], Predict[[#All],[Distance (km)]:[Time on current form]], 2, FALSE)), VLOOKUP(Fulltable[[#This Row],[Distance]], Predict[[#All],[Distance (km)]:[Time on current form]], 2, FALSE), NA())</f>
        <v>#N/A</v>
      </c>
      <c r="J1298" s="13" t="e">
        <f>IF(ISNUMBER(VLOOKUP(Fulltable[[#This Row],[Distance]], Predict[[#All],[Distance (km)]:[Time on current form]], 3, FALSE)), VLOOKUP(Fulltable[[#This Row],[Distance]], Predict[[#All],[Distance (km)]:[Time on current form]], 3, FALSE), NA())</f>
        <v>#N/A</v>
      </c>
    </row>
    <row r="1299" spans="1:10" x14ac:dyDescent="0.25">
      <c r="A1299" s="1">
        <v>12.97</v>
      </c>
      <c r="B1299" s="2">
        <f>Fulltable[[#This Row],[Distance]]^2</f>
        <v>168.22090000000003</v>
      </c>
      <c r="C1299">
        <f>Fulltable[[#This Row],[Distance]]^3</f>
        <v>2181.8250730000004</v>
      </c>
      <c r="D1299">
        <f>Fulltable[[#This Row],[Distance]]^4</f>
        <v>28298.271196810008</v>
      </c>
      <c r="E1299">
        <f>Fulltable[[#This Row],[Distance]]^5</f>
        <v>367028.57742262585</v>
      </c>
      <c r="F1299" s="13" t="e">
        <f>IF(ISNUMBER(VLOOKUP(Fulltable[[#This Row],[Distance]], PBmetric[[Distance (km)]:[PB (hh:mm:ss)]], 6, FALSE)), VLOOKUP(Fulltable[[#This Row],[Distance]], PBmetric[[Distance (km)]:[PB (hh:mm:ss)]], 6, FALSE), NA())</f>
        <v>#N/A</v>
      </c>
      <c r="G1299" s="13">
        <f ca="1">$Q$4+$P$4*Fulltable[[#This Row],[Distance]]+$O$4*Fulltable[[#This Row],[D^2]]+$N$4*Fulltable[[#This Row],[D^3]]</f>
        <v>4.0673441971828234E-2</v>
      </c>
      <c r="H1299" s="13">
        <f ca="1">Fulltable[[#This Row],[Forecast]]*(1+AVERAGE(cform[faster (-ve) /
slower (+ve)]))</f>
        <v>4.2110102010079628E-2</v>
      </c>
      <c r="I1299" s="13" t="e">
        <f>IF(ISNUMBER(VLOOKUP(Fulltable[[#This Row],[Distance]], Predict[[#All],[Distance (km)]:[Time on current form]], 2, FALSE)), VLOOKUP(Fulltable[[#This Row],[Distance]], Predict[[#All],[Distance (km)]:[Time on current form]], 2, FALSE), NA())</f>
        <v>#N/A</v>
      </c>
      <c r="J1299" s="13" t="e">
        <f>IF(ISNUMBER(VLOOKUP(Fulltable[[#This Row],[Distance]], Predict[[#All],[Distance (km)]:[Time on current form]], 3, FALSE)), VLOOKUP(Fulltable[[#This Row],[Distance]], Predict[[#All],[Distance (km)]:[Time on current form]], 3, FALSE), NA())</f>
        <v>#N/A</v>
      </c>
    </row>
    <row r="1300" spans="1:10" x14ac:dyDescent="0.25">
      <c r="A1300" s="1">
        <v>12.98</v>
      </c>
      <c r="B1300" s="2">
        <f>Fulltable[[#This Row],[Distance]]^2</f>
        <v>168.4804</v>
      </c>
      <c r="C1300">
        <f>Fulltable[[#This Row],[Distance]]^3</f>
        <v>2186.8755920000003</v>
      </c>
      <c r="D1300">
        <f>Fulltable[[#This Row],[Distance]]^4</f>
        <v>28385.645184160003</v>
      </c>
      <c r="E1300">
        <f>Fulltable[[#This Row],[Distance]]^5</f>
        <v>368445.67449039686</v>
      </c>
      <c r="F1300" s="13" t="e">
        <f>IF(ISNUMBER(VLOOKUP(Fulltable[[#This Row],[Distance]], PBmetric[[Distance (km)]:[PB (hh:mm:ss)]], 6, FALSE)), VLOOKUP(Fulltable[[#This Row],[Distance]], PBmetric[[Distance (km)]:[PB (hh:mm:ss)]], 6, FALSE), NA())</f>
        <v>#N/A</v>
      </c>
      <c r="G1300" s="13">
        <f ca="1">$Q$4+$P$4*Fulltable[[#This Row],[Distance]]+$O$4*Fulltable[[#This Row],[D^2]]+$N$4*Fulltable[[#This Row],[D^3]]</f>
        <v>4.0707165433348659E-2</v>
      </c>
      <c r="H1300" s="13">
        <f ca="1">Fulltable[[#This Row],[Forecast]]*(1+AVERAGE(cform[faster (-ve) /
slower (+ve)]))</f>
        <v>4.2145016645672592E-2</v>
      </c>
      <c r="I1300" s="13" t="e">
        <f>IF(ISNUMBER(VLOOKUP(Fulltable[[#This Row],[Distance]], Predict[[#All],[Distance (km)]:[Time on current form]], 2, FALSE)), VLOOKUP(Fulltable[[#This Row],[Distance]], Predict[[#All],[Distance (km)]:[Time on current form]], 2, FALSE), NA())</f>
        <v>#N/A</v>
      </c>
      <c r="J1300" s="13" t="e">
        <f>IF(ISNUMBER(VLOOKUP(Fulltable[[#This Row],[Distance]], Predict[[#All],[Distance (km)]:[Time on current form]], 3, FALSE)), VLOOKUP(Fulltable[[#This Row],[Distance]], Predict[[#All],[Distance (km)]:[Time on current form]], 3, FALSE), NA())</f>
        <v>#N/A</v>
      </c>
    </row>
    <row r="1301" spans="1:10" x14ac:dyDescent="0.25">
      <c r="A1301" s="1">
        <v>12.99</v>
      </c>
      <c r="B1301" s="2">
        <f>Fulltable[[#This Row],[Distance]]^2</f>
        <v>168.74010000000001</v>
      </c>
      <c r="C1301">
        <f>Fulltable[[#This Row],[Distance]]^3</f>
        <v>2191.9338990000001</v>
      </c>
      <c r="D1301">
        <f>Fulltable[[#This Row],[Distance]]^4</f>
        <v>28473.221348010004</v>
      </c>
      <c r="E1301">
        <f>Fulltable[[#This Row],[Distance]]^5</f>
        <v>369867.14531064994</v>
      </c>
      <c r="F1301" s="13" t="e">
        <f>IF(ISNUMBER(VLOOKUP(Fulltable[[#This Row],[Distance]], PBmetric[[Distance (km)]:[PB (hh:mm:ss)]], 6, FALSE)), VLOOKUP(Fulltable[[#This Row],[Distance]], PBmetric[[Distance (km)]:[PB (hh:mm:ss)]], 6, FALSE), NA())</f>
        <v>#N/A</v>
      </c>
      <c r="G1301" s="13">
        <f ca="1">$Q$4+$P$4*Fulltable[[#This Row],[Distance]]+$O$4*Fulltable[[#This Row],[D^2]]+$N$4*Fulltable[[#This Row],[D^3]]</f>
        <v>4.0740892521804607E-2</v>
      </c>
      <c r="H1301" s="13">
        <f ca="1">Fulltable[[#This Row],[Forecast]]*(1+AVERAGE(cform[faster (-ve) /
slower (+ve)]))</f>
        <v>4.2179935036311053E-2</v>
      </c>
      <c r="I1301" s="13" t="e">
        <f>IF(ISNUMBER(VLOOKUP(Fulltable[[#This Row],[Distance]], Predict[[#All],[Distance (km)]:[Time on current form]], 2, FALSE)), VLOOKUP(Fulltable[[#This Row],[Distance]], Predict[[#All],[Distance (km)]:[Time on current form]], 2, FALSE), NA())</f>
        <v>#N/A</v>
      </c>
      <c r="J1301" s="13" t="e">
        <f>IF(ISNUMBER(VLOOKUP(Fulltable[[#This Row],[Distance]], Predict[[#All],[Distance (km)]:[Time on current form]], 3, FALSE)), VLOOKUP(Fulltable[[#This Row],[Distance]], Predict[[#All],[Distance (km)]:[Time on current form]], 3, FALSE), NA())</f>
        <v>#N/A</v>
      </c>
    </row>
    <row r="1302" spans="1:10" x14ac:dyDescent="0.25">
      <c r="A1302" s="1">
        <v>13</v>
      </c>
      <c r="B1302" s="2">
        <f>Fulltable[[#This Row],[Distance]]^2</f>
        <v>169</v>
      </c>
      <c r="C1302">
        <f>Fulltable[[#This Row],[Distance]]^3</f>
        <v>2197</v>
      </c>
      <c r="D1302">
        <f>Fulltable[[#This Row],[Distance]]^4</f>
        <v>28561</v>
      </c>
      <c r="E1302">
        <f>Fulltable[[#This Row],[Distance]]^5</f>
        <v>371293</v>
      </c>
      <c r="F1302" s="13" t="e">
        <f>IF(ISNUMBER(VLOOKUP(Fulltable[[#This Row],[Distance]], PBmetric[[Distance (km)]:[PB (hh:mm:ss)]], 6, FALSE)), VLOOKUP(Fulltable[[#This Row],[Distance]], PBmetric[[Distance (km)]:[PB (hh:mm:ss)]], 6, FALSE), NA())</f>
        <v>#N/A</v>
      </c>
      <c r="G1302" s="13">
        <f ca="1">$Q$4+$P$4*Fulltable[[#This Row],[Distance]]+$O$4*Fulltable[[#This Row],[D^2]]+$N$4*Fulltable[[#This Row],[D^3]]</f>
        <v>4.0774623237160662E-2</v>
      </c>
      <c r="H1302" s="13">
        <f ca="1">Fulltable[[#This Row],[Forecast]]*(1+AVERAGE(cform[faster (-ve) /
slower (+ve)]))</f>
        <v>4.2214857181958332E-2</v>
      </c>
      <c r="I1302" s="13" t="e">
        <f>IF(ISNUMBER(VLOOKUP(Fulltable[[#This Row],[Distance]], Predict[[#All],[Distance (km)]:[Time on current form]], 2, FALSE)), VLOOKUP(Fulltable[[#This Row],[Distance]], Predict[[#All],[Distance (km)]:[Time on current form]], 2, FALSE), NA())</f>
        <v>#N/A</v>
      </c>
      <c r="J1302" s="13" t="e">
        <f>IF(ISNUMBER(VLOOKUP(Fulltable[[#This Row],[Distance]], Predict[[#All],[Distance (km)]:[Time on current form]], 3, FALSE)), VLOOKUP(Fulltable[[#This Row],[Distance]], Predict[[#All],[Distance (km)]:[Time on current form]], 3, FALSE), NA())</f>
        <v>#N/A</v>
      </c>
    </row>
    <row r="1303" spans="1:10" x14ac:dyDescent="0.25">
      <c r="A1303" s="1">
        <v>13.01</v>
      </c>
      <c r="B1303" s="2">
        <f>Fulltable[[#This Row],[Distance]]^2</f>
        <v>169.26009999999999</v>
      </c>
      <c r="C1303">
        <f>Fulltable[[#This Row],[Distance]]^3</f>
        <v>2202.0739009999998</v>
      </c>
      <c r="D1303">
        <f>Fulltable[[#This Row],[Distance]]^4</f>
        <v>28648.981452009997</v>
      </c>
      <c r="E1303">
        <f>Fulltable[[#This Row],[Distance]]^5</f>
        <v>372723.24869065004</v>
      </c>
      <c r="F1303" s="13" t="e">
        <f>IF(ISNUMBER(VLOOKUP(Fulltable[[#This Row],[Distance]], PBmetric[[Distance (km)]:[PB (hh:mm:ss)]], 6, FALSE)), VLOOKUP(Fulltable[[#This Row],[Distance]], PBmetric[[Distance (km)]:[PB (hh:mm:ss)]], 6, FALSE), NA())</f>
        <v>#N/A</v>
      </c>
      <c r="G1303" s="13">
        <f ca="1">$Q$4+$P$4*Fulltable[[#This Row],[Distance]]+$O$4*Fulltable[[#This Row],[D^2]]+$N$4*Fulltable[[#This Row],[D^3]]</f>
        <v>4.0808357579381428E-2</v>
      </c>
      <c r="H1303" s="13">
        <f ca="1">Fulltable[[#This Row],[Forecast]]*(1+AVERAGE(cform[faster (-ve) /
slower (+ve)]))</f>
        <v>4.2249783082577791E-2</v>
      </c>
      <c r="I1303" s="13" t="e">
        <f>IF(ISNUMBER(VLOOKUP(Fulltable[[#This Row],[Distance]], Predict[[#All],[Distance (km)]:[Time on current form]], 2, FALSE)), VLOOKUP(Fulltable[[#This Row],[Distance]], Predict[[#All],[Distance (km)]:[Time on current form]], 2, FALSE), NA())</f>
        <v>#N/A</v>
      </c>
      <c r="J1303" s="13" t="e">
        <f>IF(ISNUMBER(VLOOKUP(Fulltable[[#This Row],[Distance]], Predict[[#All],[Distance (km)]:[Time on current form]], 3, FALSE)), VLOOKUP(Fulltable[[#This Row],[Distance]], Predict[[#All],[Distance (km)]:[Time on current form]], 3, FALSE), NA())</f>
        <v>#N/A</v>
      </c>
    </row>
    <row r="1304" spans="1:10" x14ac:dyDescent="0.25">
      <c r="A1304" s="1">
        <v>13.02</v>
      </c>
      <c r="B1304" s="2">
        <f>Fulltable[[#This Row],[Distance]]^2</f>
        <v>169.5204</v>
      </c>
      <c r="C1304">
        <f>Fulltable[[#This Row],[Distance]]^3</f>
        <v>2207.155608</v>
      </c>
      <c r="D1304">
        <f>Fulltable[[#This Row],[Distance]]^4</f>
        <v>28737.166016159998</v>
      </c>
      <c r="E1304">
        <f>Fulltable[[#This Row],[Distance]]^5</f>
        <v>374157.90153040318</v>
      </c>
      <c r="F1304" s="13" t="e">
        <f>IF(ISNUMBER(VLOOKUP(Fulltable[[#This Row],[Distance]], PBmetric[[Distance (km)]:[PB (hh:mm:ss)]], 6, FALSE)), VLOOKUP(Fulltable[[#This Row],[Distance]], PBmetric[[Distance (km)]:[PB (hh:mm:ss)]], 6, FALSE), NA())</f>
        <v>#N/A</v>
      </c>
      <c r="G1304" s="13">
        <f ca="1">$Q$4+$P$4*Fulltable[[#This Row],[Distance]]+$O$4*Fulltable[[#This Row],[D^2]]+$N$4*Fulltable[[#This Row],[D^3]]</f>
        <v>4.0842095548431503E-2</v>
      </c>
      <c r="H1304" s="13">
        <f ca="1">Fulltable[[#This Row],[Forecast]]*(1+AVERAGE(cform[faster (-ve) /
slower (+ve)]))</f>
        <v>4.2284712738132779E-2</v>
      </c>
      <c r="I1304" s="13" t="e">
        <f>IF(ISNUMBER(VLOOKUP(Fulltable[[#This Row],[Distance]], Predict[[#All],[Distance (km)]:[Time on current form]], 2, FALSE)), VLOOKUP(Fulltable[[#This Row],[Distance]], Predict[[#All],[Distance (km)]:[Time on current form]], 2, FALSE), NA())</f>
        <v>#N/A</v>
      </c>
      <c r="J1304" s="13" t="e">
        <f>IF(ISNUMBER(VLOOKUP(Fulltable[[#This Row],[Distance]], Predict[[#All],[Distance (km)]:[Time on current form]], 3, FALSE)), VLOOKUP(Fulltable[[#This Row],[Distance]], Predict[[#All],[Distance (km)]:[Time on current form]], 3, FALSE), NA())</f>
        <v>#N/A</v>
      </c>
    </row>
    <row r="1305" spans="1:10" x14ac:dyDescent="0.25">
      <c r="A1305" s="1">
        <v>13.03</v>
      </c>
      <c r="B1305" s="2">
        <f>Fulltable[[#This Row],[Distance]]^2</f>
        <v>169.78089999999997</v>
      </c>
      <c r="C1305">
        <f>Fulltable[[#This Row],[Distance]]^3</f>
        <v>2212.2451269999997</v>
      </c>
      <c r="D1305">
        <f>Fulltable[[#This Row],[Distance]]^4</f>
        <v>28825.55400480999</v>
      </c>
      <c r="E1305">
        <f>Fulltable[[#This Row],[Distance]]^5</f>
        <v>375596.96868267417</v>
      </c>
      <c r="F1305" s="13" t="e">
        <f>IF(ISNUMBER(VLOOKUP(Fulltable[[#This Row],[Distance]], PBmetric[[Distance (km)]:[PB (hh:mm:ss)]], 6, FALSE)), VLOOKUP(Fulltable[[#This Row],[Distance]], PBmetric[[Distance (km)]:[PB (hh:mm:ss)]], 6, FALSE), NA())</f>
        <v>#N/A</v>
      </c>
      <c r="G1305" s="13">
        <f ca="1">$Q$4+$P$4*Fulltable[[#This Row],[Distance]]+$O$4*Fulltable[[#This Row],[D^2]]+$N$4*Fulltable[[#This Row],[D^3]]</f>
        <v>4.0875837144275486E-2</v>
      </c>
      <c r="H1305" s="13">
        <f ca="1">Fulltable[[#This Row],[Forecast]]*(1+AVERAGE(cform[faster (-ve) /
slower (+ve)]))</f>
        <v>4.2319646148586632E-2</v>
      </c>
      <c r="I1305" s="13" t="e">
        <f>IF(ISNUMBER(VLOOKUP(Fulltable[[#This Row],[Distance]], Predict[[#All],[Distance (km)]:[Time on current form]], 2, FALSE)), VLOOKUP(Fulltable[[#This Row],[Distance]], Predict[[#All],[Distance (km)]:[Time on current form]], 2, FALSE), NA())</f>
        <v>#N/A</v>
      </c>
      <c r="J1305" s="13" t="e">
        <f>IF(ISNUMBER(VLOOKUP(Fulltable[[#This Row],[Distance]], Predict[[#All],[Distance (km)]:[Time on current form]], 3, FALSE)), VLOOKUP(Fulltable[[#This Row],[Distance]], Predict[[#All],[Distance (km)]:[Time on current form]], 3, FALSE), NA())</f>
        <v>#N/A</v>
      </c>
    </row>
    <row r="1306" spans="1:10" x14ac:dyDescent="0.25">
      <c r="A1306" s="1">
        <v>13.04</v>
      </c>
      <c r="B1306" s="2">
        <f>Fulltable[[#This Row],[Distance]]^2</f>
        <v>170.04159999999999</v>
      </c>
      <c r="C1306">
        <f>Fulltable[[#This Row],[Distance]]^3</f>
        <v>2217.3424639999998</v>
      </c>
      <c r="D1306">
        <f>Fulltable[[#This Row],[Distance]]^4</f>
        <v>28914.145730559994</v>
      </c>
      <c r="E1306">
        <f>Fulltable[[#This Row],[Distance]]^5</f>
        <v>377040.46032650227</v>
      </c>
      <c r="F1306" s="13" t="e">
        <f>IF(ISNUMBER(VLOOKUP(Fulltable[[#This Row],[Distance]], PBmetric[[Distance (km)]:[PB (hh:mm:ss)]], 6, FALSE)), VLOOKUP(Fulltable[[#This Row],[Distance]], PBmetric[[Distance (km)]:[PB (hh:mm:ss)]], 6, FALSE), NA())</f>
        <v>#N/A</v>
      </c>
      <c r="G1306" s="13">
        <f ca="1">$Q$4+$P$4*Fulltable[[#This Row],[Distance]]+$O$4*Fulltable[[#This Row],[D^2]]+$N$4*Fulltable[[#This Row],[D^3]]</f>
        <v>4.0909582366877958E-2</v>
      </c>
      <c r="H1306" s="13">
        <f ca="1">Fulltable[[#This Row],[Forecast]]*(1+AVERAGE(cform[faster (-ve) /
slower (+ve)]))</f>
        <v>4.235458331390269E-2</v>
      </c>
      <c r="I1306" s="13" t="e">
        <f>IF(ISNUMBER(VLOOKUP(Fulltable[[#This Row],[Distance]], Predict[[#All],[Distance (km)]:[Time on current form]], 2, FALSE)), VLOOKUP(Fulltable[[#This Row],[Distance]], Predict[[#All],[Distance (km)]:[Time on current form]], 2, FALSE), NA())</f>
        <v>#N/A</v>
      </c>
      <c r="J1306" s="13" t="e">
        <f>IF(ISNUMBER(VLOOKUP(Fulltable[[#This Row],[Distance]], Predict[[#All],[Distance (km)]:[Time on current form]], 3, FALSE)), VLOOKUP(Fulltable[[#This Row],[Distance]], Predict[[#All],[Distance (km)]:[Time on current form]], 3, FALSE), NA())</f>
        <v>#N/A</v>
      </c>
    </row>
    <row r="1307" spans="1:10" x14ac:dyDescent="0.25">
      <c r="A1307" s="1">
        <v>13.05</v>
      </c>
      <c r="B1307" s="2">
        <f>Fulltable[[#This Row],[Distance]]^2</f>
        <v>170.30250000000001</v>
      </c>
      <c r="C1307">
        <f>Fulltable[[#This Row],[Distance]]^3</f>
        <v>2222.4476250000002</v>
      </c>
      <c r="D1307">
        <f>Fulltable[[#This Row],[Distance]]^4</f>
        <v>29002.941506250005</v>
      </c>
      <c r="E1307">
        <f>Fulltable[[#This Row],[Distance]]^5</f>
        <v>378488.38665656256</v>
      </c>
      <c r="F1307" s="13" t="e">
        <f>IF(ISNUMBER(VLOOKUP(Fulltable[[#This Row],[Distance]], PBmetric[[Distance (km)]:[PB (hh:mm:ss)]], 6, FALSE)), VLOOKUP(Fulltable[[#This Row],[Distance]], PBmetric[[Distance (km)]:[PB (hh:mm:ss)]], 6, FALSE), NA())</f>
        <v>#N/A</v>
      </c>
      <c r="G1307" s="13">
        <f ca="1">$Q$4+$P$4*Fulltable[[#This Row],[Distance]]+$O$4*Fulltable[[#This Row],[D^2]]+$N$4*Fulltable[[#This Row],[D^3]]</f>
        <v>4.0943331216203534E-2</v>
      </c>
      <c r="H1307" s="13">
        <f ca="1">Fulltable[[#This Row],[Forecast]]*(1+AVERAGE(cform[faster (-ve) /
slower (+ve)]))</f>
        <v>4.2389524234044323E-2</v>
      </c>
      <c r="I1307" s="13" t="e">
        <f>IF(ISNUMBER(VLOOKUP(Fulltable[[#This Row],[Distance]], Predict[[#All],[Distance (km)]:[Time on current form]], 2, FALSE)), VLOOKUP(Fulltable[[#This Row],[Distance]], Predict[[#All],[Distance (km)]:[Time on current form]], 2, FALSE), NA())</f>
        <v>#N/A</v>
      </c>
      <c r="J1307" s="13" t="e">
        <f>IF(ISNUMBER(VLOOKUP(Fulltable[[#This Row],[Distance]], Predict[[#All],[Distance (km)]:[Time on current form]], 3, FALSE)), VLOOKUP(Fulltable[[#This Row],[Distance]], Predict[[#All],[Distance (km)]:[Time on current form]], 3, FALSE), NA())</f>
        <v>#N/A</v>
      </c>
    </row>
    <row r="1308" spans="1:10" x14ac:dyDescent="0.25">
      <c r="A1308" s="1">
        <v>13.06</v>
      </c>
      <c r="B1308" s="2">
        <f>Fulltable[[#This Row],[Distance]]^2</f>
        <v>170.56360000000001</v>
      </c>
      <c r="C1308">
        <f>Fulltable[[#This Row],[Distance]]^3</f>
        <v>2227.5606160000002</v>
      </c>
      <c r="D1308">
        <f>Fulltable[[#This Row],[Distance]]^4</f>
        <v>29091.941644960003</v>
      </c>
      <c r="E1308">
        <f>Fulltable[[#This Row],[Distance]]^5</f>
        <v>379940.75788317766</v>
      </c>
      <c r="F1308" s="13" t="e">
        <f>IF(ISNUMBER(VLOOKUP(Fulltable[[#This Row],[Distance]], PBmetric[[Distance (km)]:[PB (hh:mm:ss)]], 6, FALSE)), VLOOKUP(Fulltable[[#This Row],[Distance]], PBmetric[[Distance (km)]:[PB (hh:mm:ss)]], 6, FALSE), NA())</f>
        <v>#N/A</v>
      </c>
      <c r="G1308" s="13">
        <f ca="1">$Q$4+$P$4*Fulltable[[#This Row],[Distance]]+$O$4*Fulltable[[#This Row],[D^2]]+$N$4*Fulltable[[#This Row],[D^3]]</f>
        <v>4.0977083692216809E-2</v>
      </c>
      <c r="H1308" s="13">
        <f ca="1">Fulltable[[#This Row],[Forecast]]*(1+AVERAGE(cform[faster (-ve) /
slower (+ve)]))</f>
        <v>4.2424468908974861E-2</v>
      </c>
      <c r="I1308" s="13" t="e">
        <f>IF(ISNUMBER(VLOOKUP(Fulltable[[#This Row],[Distance]], Predict[[#All],[Distance (km)]:[Time on current form]], 2, FALSE)), VLOOKUP(Fulltable[[#This Row],[Distance]], Predict[[#All],[Distance (km)]:[Time on current form]], 2, FALSE), NA())</f>
        <v>#N/A</v>
      </c>
      <c r="J1308" s="13" t="e">
        <f>IF(ISNUMBER(VLOOKUP(Fulltable[[#This Row],[Distance]], Predict[[#All],[Distance (km)]:[Time on current form]], 3, FALSE)), VLOOKUP(Fulltable[[#This Row],[Distance]], Predict[[#All],[Distance (km)]:[Time on current form]], 3, FALSE), NA())</f>
        <v>#N/A</v>
      </c>
    </row>
    <row r="1309" spans="1:10" x14ac:dyDescent="0.25">
      <c r="A1309" s="1">
        <v>13.07</v>
      </c>
      <c r="B1309" s="2">
        <f>Fulltable[[#This Row],[Distance]]^2</f>
        <v>170.82490000000001</v>
      </c>
      <c r="C1309">
        <f>Fulltable[[#This Row],[Distance]]^3</f>
        <v>2232.6814430000004</v>
      </c>
      <c r="D1309">
        <f>Fulltable[[#This Row],[Distance]]^4</f>
        <v>29181.146460010004</v>
      </c>
      <c r="E1309">
        <f>Fulltable[[#This Row],[Distance]]^5</f>
        <v>381397.58423233079</v>
      </c>
      <c r="F1309" s="13" t="e">
        <f>IF(ISNUMBER(VLOOKUP(Fulltable[[#This Row],[Distance]], PBmetric[[Distance (km)]:[PB (hh:mm:ss)]], 6, FALSE)), VLOOKUP(Fulltable[[#This Row],[Distance]], PBmetric[[Distance (km)]:[PB (hh:mm:ss)]], 6, FALSE), NA())</f>
        <v>#N/A</v>
      </c>
      <c r="G1309" s="13">
        <f ca="1">$Q$4+$P$4*Fulltable[[#This Row],[Distance]]+$O$4*Fulltable[[#This Row],[D^2]]+$N$4*Fulltable[[#This Row],[D^3]]</f>
        <v>4.1010839794882362E-2</v>
      </c>
      <c r="H1309" s="13">
        <f ca="1">Fulltable[[#This Row],[Forecast]]*(1+AVERAGE(cform[faster (-ve) /
slower (+ve)]))</f>
        <v>4.2459417338657643E-2</v>
      </c>
      <c r="I1309" s="13" t="e">
        <f>IF(ISNUMBER(VLOOKUP(Fulltable[[#This Row],[Distance]], Predict[[#All],[Distance (km)]:[Time on current form]], 2, FALSE)), VLOOKUP(Fulltable[[#This Row],[Distance]], Predict[[#All],[Distance (km)]:[Time on current form]], 2, FALSE), NA())</f>
        <v>#N/A</v>
      </c>
      <c r="J1309" s="13" t="e">
        <f>IF(ISNUMBER(VLOOKUP(Fulltable[[#This Row],[Distance]], Predict[[#All],[Distance (km)]:[Time on current form]], 3, FALSE)), VLOOKUP(Fulltable[[#This Row],[Distance]], Predict[[#All],[Distance (km)]:[Time on current form]], 3, FALSE), NA())</f>
        <v>#N/A</v>
      </c>
    </row>
    <row r="1310" spans="1:10" x14ac:dyDescent="0.25">
      <c r="A1310" s="1">
        <v>13.08</v>
      </c>
      <c r="B1310" s="2">
        <f>Fulltable[[#This Row],[Distance]]^2</f>
        <v>171.0864</v>
      </c>
      <c r="C1310">
        <f>Fulltable[[#This Row],[Distance]]^3</f>
        <v>2237.8101120000001</v>
      </c>
      <c r="D1310">
        <f>Fulltable[[#This Row],[Distance]]^4</f>
        <v>29270.55626496</v>
      </c>
      <c r="E1310">
        <f>Fulltable[[#This Row],[Distance]]^5</f>
        <v>382858.87594567682</v>
      </c>
      <c r="F1310" s="13" t="e">
        <f>IF(ISNUMBER(VLOOKUP(Fulltable[[#This Row],[Distance]], PBmetric[[Distance (km)]:[PB (hh:mm:ss)]], 6, FALSE)), VLOOKUP(Fulltable[[#This Row],[Distance]], PBmetric[[Distance (km)]:[PB (hh:mm:ss)]], 6, FALSE), NA())</f>
        <v>#N/A</v>
      </c>
      <c r="G1310" s="13">
        <f ca="1">$Q$4+$P$4*Fulltable[[#This Row],[Distance]]+$O$4*Fulltable[[#This Row],[D^2]]+$N$4*Fulltable[[#This Row],[D^3]]</f>
        <v>4.1044599524164803E-2</v>
      </c>
      <c r="H1310" s="13">
        <f ca="1">Fulltable[[#This Row],[Forecast]]*(1+AVERAGE(cform[faster (-ve) /
slower (+ve)]))</f>
        <v>4.2494369523056026E-2</v>
      </c>
      <c r="I1310" s="13" t="e">
        <f>IF(ISNUMBER(VLOOKUP(Fulltable[[#This Row],[Distance]], Predict[[#All],[Distance (km)]:[Time on current form]], 2, FALSE)), VLOOKUP(Fulltable[[#This Row],[Distance]], Predict[[#All],[Distance (km)]:[Time on current form]], 2, FALSE), NA())</f>
        <v>#N/A</v>
      </c>
      <c r="J1310" s="13" t="e">
        <f>IF(ISNUMBER(VLOOKUP(Fulltable[[#This Row],[Distance]], Predict[[#All],[Distance (km)]:[Time on current form]], 3, FALSE)), VLOOKUP(Fulltable[[#This Row],[Distance]], Predict[[#All],[Distance (km)]:[Time on current form]], 3, FALSE), NA())</f>
        <v>#N/A</v>
      </c>
    </row>
    <row r="1311" spans="1:10" x14ac:dyDescent="0.25">
      <c r="A1311" s="1">
        <v>13.09</v>
      </c>
      <c r="B1311" s="2">
        <f>Fulltable[[#This Row],[Distance]]^2</f>
        <v>171.34809999999999</v>
      </c>
      <c r="C1311">
        <f>Fulltable[[#This Row],[Distance]]^3</f>
        <v>2242.946629</v>
      </c>
      <c r="D1311">
        <f>Fulltable[[#This Row],[Distance]]^4</f>
        <v>29360.171373609995</v>
      </c>
      <c r="E1311">
        <f>Fulltable[[#This Row],[Distance]]^5</f>
        <v>384324.64328055485</v>
      </c>
      <c r="F1311" s="13" t="e">
        <f>IF(ISNUMBER(VLOOKUP(Fulltable[[#This Row],[Distance]], PBmetric[[Distance (km)]:[PB (hh:mm:ss)]], 6, FALSE)), VLOOKUP(Fulltable[[#This Row],[Distance]], PBmetric[[Distance (km)]:[PB (hh:mm:ss)]], 6, FALSE), NA())</f>
        <v>#N/A</v>
      </c>
      <c r="G1311" s="13">
        <f ca="1">$Q$4+$P$4*Fulltable[[#This Row],[Distance]]+$O$4*Fulltable[[#This Row],[D^2]]+$N$4*Fulltable[[#This Row],[D^3]]</f>
        <v>4.1078362880028731E-2</v>
      </c>
      <c r="H1311" s="13">
        <f ca="1">Fulltable[[#This Row],[Forecast]]*(1+AVERAGE(cform[faster (-ve) /
slower (+ve)]))</f>
        <v>4.2529325462133359E-2</v>
      </c>
      <c r="I1311" s="13" t="e">
        <f>IF(ISNUMBER(VLOOKUP(Fulltable[[#This Row],[Distance]], Predict[[#All],[Distance (km)]:[Time on current form]], 2, FALSE)), VLOOKUP(Fulltable[[#This Row],[Distance]], Predict[[#All],[Distance (km)]:[Time on current form]], 2, FALSE), NA())</f>
        <v>#N/A</v>
      </c>
      <c r="J1311" s="13" t="e">
        <f>IF(ISNUMBER(VLOOKUP(Fulltable[[#This Row],[Distance]], Predict[[#All],[Distance (km)]:[Time on current form]], 3, FALSE)), VLOOKUP(Fulltable[[#This Row],[Distance]], Predict[[#All],[Distance (km)]:[Time on current form]], 3, FALSE), NA())</f>
        <v>#N/A</v>
      </c>
    </row>
    <row r="1312" spans="1:10" x14ac:dyDescent="0.25">
      <c r="A1312" s="1">
        <v>13.1</v>
      </c>
      <c r="B1312" s="2">
        <f>Fulltable[[#This Row],[Distance]]^2</f>
        <v>171.60999999999999</v>
      </c>
      <c r="C1312">
        <f>Fulltable[[#This Row],[Distance]]^3</f>
        <v>2248.0909999999999</v>
      </c>
      <c r="D1312">
        <f>Fulltable[[#This Row],[Distance]]^4</f>
        <v>29449.992099999996</v>
      </c>
      <c r="E1312">
        <f>Fulltable[[#This Row],[Distance]]^5</f>
        <v>385794.89650999993</v>
      </c>
      <c r="F1312" s="13" t="e">
        <f>IF(ISNUMBER(VLOOKUP(Fulltable[[#This Row],[Distance]], PBmetric[[Distance (km)]:[PB (hh:mm:ss)]], 6, FALSE)), VLOOKUP(Fulltable[[#This Row],[Distance]], PBmetric[[Distance (km)]:[PB (hh:mm:ss)]], 6, FALSE), NA())</f>
        <v>#N/A</v>
      </c>
      <c r="G1312" s="13">
        <f ca="1">$Q$4+$P$4*Fulltable[[#This Row],[Distance]]+$O$4*Fulltable[[#This Row],[D^2]]+$N$4*Fulltable[[#This Row],[D^3]]</f>
        <v>4.1112129862438736E-2</v>
      </c>
      <c r="H1312" s="13">
        <f ca="1">Fulltable[[#This Row],[Forecast]]*(1+AVERAGE(cform[faster (-ve) /
slower (+ve)]))</f>
        <v>4.2564285155852977E-2</v>
      </c>
      <c r="I1312" s="13" t="e">
        <f>IF(ISNUMBER(VLOOKUP(Fulltable[[#This Row],[Distance]], Predict[[#All],[Distance (km)]:[Time on current form]], 2, FALSE)), VLOOKUP(Fulltable[[#This Row],[Distance]], Predict[[#All],[Distance (km)]:[Time on current form]], 2, FALSE), NA())</f>
        <v>#N/A</v>
      </c>
      <c r="J1312" s="13" t="e">
        <f>IF(ISNUMBER(VLOOKUP(Fulltable[[#This Row],[Distance]], Predict[[#All],[Distance (km)]:[Time on current form]], 3, FALSE)), VLOOKUP(Fulltable[[#This Row],[Distance]], Predict[[#All],[Distance (km)]:[Time on current form]], 3, FALSE), NA())</f>
        <v>#N/A</v>
      </c>
    </row>
    <row r="1313" spans="1:10" x14ac:dyDescent="0.25">
      <c r="A1313" s="1">
        <v>13.11</v>
      </c>
      <c r="B1313" s="2">
        <f>Fulltable[[#This Row],[Distance]]^2</f>
        <v>171.87209999999999</v>
      </c>
      <c r="C1313">
        <f>Fulltable[[#This Row],[Distance]]^3</f>
        <v>2253.2432309999999</v>
      </c>
      <c r="D1313">
        <f>Fulltable[[#This Row],[Distance]]^4</f>
        <v>29540.018758409995</v>
      </c>
      <c r="E1313">
        <f>Fulltable[[#This Row],[Distance]]^5</f>
        <v>387269.64592275501</v>
      </c>
      <c r="F1313" s="13" t="e">
        <f>IF(ISNUMBER(VLOOKUP(Fulltable[[#This Row],[Distance]], PBmetric[[Distance (km)]:[PB (hh:mm:ss)]], 6, FALSE)), VLOOKUP(Fulltable[[#This Row],[Distance]], PBmetric[[Distance (km)]:[PB (hh:mm:ss)]], 6, FALSE), NA())</f>
        <v>#N/A</v>
      </c>
      <c r="G1313" s="13">
        <f ca="1">$Q$4+$P$4*Fulltable[[#This Row],[Distance]]+$O$4*Fulltable[[#This Row],[D^2]]+$N$4*Fulltable[[#This Row],[D^3]]</f>
        <v>4.114590047135943E-2</v>
      </c>
      <c r="H1313" s="13">
        <f ca="1">Fulltable[[#This Row],[Forecast]]*(1+AVERAGE(cform[faster (-ve) /
slower (+ve)]))</f>
        <v>4.2599248604178248E-2</v>
      </c>
      <c r="I1313" s="13" t="e">
        <f>IF(ISNUMBER(VLOOKUP(Fulltable[[#This Row],[Distance]], Predict[[#All],[Distance (km)]:[Time on current form]], 2, FALSE)), VLOOKUP(Fulltable[[#This Row],[Distance]], Predict[[#All],[Distance (km)]:[Time on current form]], 2, FALSE), NA())</f>
        <v>#N/A</v>
      </c>
      <c r="J1313" s="13" t="e">
        <f>IF(ISNUMBER(VLOOKUP(Fulltable[[#This Row],[Distance]], Predict[[#All],[Distance (km)]:[Time on current form]], 3, FALSE)), VLOOKUP(Fulltable[[#This Row],[Distance]], Predict[[#All],[Distance (km)]:[Time on current form]], 3, FALSE), NA())</f>
        <v>#N/A</v>
      </c>
    </row>
    <row r="1314" spans="1:10" x14ac:dyDescent="0.25">
      <c r="A1314" s="1">
        <v>13.12</v>
      </c>
      <c r="B1314" s="2">
        <f>Fulltable[[#This Row],[Distance]]^2</f>
        <v>172.13439999999997</v>
      </c>
      <c r="C1314">
        <f>Fulltable[[#This Row],[Distance]]^3</f>
        <v>2258.4033279999994</v>
      </c>
      <c r="D1314">
        <f>Fulltable[[#This Row],[Distance]]^4</f>
        <v>29630.251663359992</v>
      </c>
      <c r="E1314">
        <f>Fulltable[[#This Row],[Distance]]^5</f>
        <v>388748.90182328306</v>
      </c>
      <c r="F1314" s="13" t="e">
        <f>IF(ISNUMBER(VLOOKUP(Fulltable[[#This Row],[Distance]], PBmetric[[Distance (km)]:[PB (hh:mm:ss)]], 6, FALSE)), VLOOKUP(Fulltable[[#This Row],[Distance]], PBmetric[[Distance (km)]:[PB (hh:mm:ss)]], 6, FALSE), NA())</f>
        <v>#N/A</v>
      </c>
      <c r="G1314" s="13">
        <f ca="1">$Q$4+$P$4*Fulltable[[#This Row],[Distance]]+$O$4*Fulltable[[#This Row],[D^2]]+$N$4*Fulltable[[#This Row],[D^3]]</f>
        <v>4.1179674706755376E-2</v>
      </c>
      <c r="H1314" s="13">
        <f ca="1">Fulltable[[#This Row],[Forecast]]*(1+AVERAGE(cform[faster (-ve) /
slower (+ve)]))</f>
        <v>4.2634215807072481E-2</v>
      </c>
      <c r="I1314" s="13" t="e">
        <f>IF(ISNUMBER(VLOOKUP(Fulltable[[#This Row],[Distance]], Predict[[#All],[Distance (km)]:[Time on current form]], 2, FALSE)), VLOOKUP(Fulltable[[#This Row],[Distance]], Predict[[#All],[Distance (km)]:[Time on current form]], 2, FALSE), NA())</f>
        <v>#N/A</v>
      </c>
      <c r="J1314" s="13" t="e">
        <f>IF(ISNUMBER(VLOOKUP(Fulltable[[#This Row],[Distance]], Predict[[#All],[Distance (km)]:[Time on current form]], 3, FALSE)), VLOOKUP(Fulltable[[#This Row],[Distance]], Predict[[#All],[Distance (km)]:[Time on current form]], 3, FALSE), NA())</f>
        <v>#N/A</v>
      </c>
    </row>
    <row r="1315" spans="1:10" x14ac:dyDescent="0.25">
      <c r="A1315" s="1">
        <v>13.13</v>
      </c>
      <c r="B1315" s="2">
        <f>Fulltable[[#This Row],[Distance]]^2</f>
        <v>172.39690000000002</v>
      </c>
      <c r="C1315">
        <f>Fulltable[[#This Row],[Distance]]^3</f>
        <v>2263.5712970000004</v>
      </c>
      <c r="D1315">
        <f>Fulltable[[#This Row],[Distance]]^4</f>
        <v>29720.691129610004</v>
      </c>
      <c r="E1315">
        <f>Fulltable[[#This Row],[Distance]]^5</f>
        <v>390232.67453177937</v>
      </c>
      <c r="F1315" s="13" t="e">
        <f>IF(ISNUMBER(VLOOKUP(Fulltable[[#This Row],[Distance]], PBmetric[[Distance (km)]:[PB (hh:mm:ss)]], 6, FALSE)), VLOOKUP(Fulltable[[#This Row],[Distance]], PBmetric[[Distance (km)]:[PB (hh:mm:ss)]], 6, FALSE), NA())</f>
        <v>#N/A</v>
      </c>
      <c r="G1315" s="13">
        <f ca="1">$Q$4+$P$4*Fulltable[[#This Row],[Distance]]+$O$4*Fulltable[[#This Row],[D^2]]+$N$4*Fulltable[[#This Row],[D^3]]</f>
        <v>4.1213452568591206E-2</v>
      </c>
      <c r="H1315" s="13">
        <f ca="1">Fulltable[[#This Row],[Forecast]]*(1+AVERAGE(cform[faster (-ve) /
slower (+ve)]))</f>
        <v>4.2669186764499059E-2</v>
      </c>
      <c r="I1315" s="13" t="e">
        <f>IF(ISNUMBER(VLOOKUP(Fulltable[[#This Row],[Distance]], Predict[[#All],[Distance (km)]:[Time on current form]], 2, FALSE)), VLOOKUP(Fulltable[[#This Row],[Distance]], Predict[[#All],[Distance (km)]:[Time on current form]], 2, FALSE), NA())</f>
        <v>#N/A</v>
      </c>
      <c r="J1315" s="13" t="e">
        <f>IF(ISNUMBER(VLOOKUP(Fulltable[[#This Row],[Distance]], Predict[[#All],[Distance (km)]:[Time on current form]], 3, FALSE)), VLOOKUP(Fulltable[[#This Row],[Distance]], Predict[[#All],[Distance (km)]:[Time on current form]], 3, FALSE), NA())</f>
        <v>#N/A</v>
      </c>
    </row>
    <row r="1316" spans="1:10" x14ac:dyDescent="0.25">
      <c r="A1316" s="1">
        <v>13.14</v>
      </c>
      <c r="B1316" s="2">
        <f>Fulltable[[#This Row],[Distance]]^2</f>
        <v>172.65960000000001</v>
      </c>
      <c r="C1316">
        <f>Fulltable[[#This Row],[Distance]]^3</f>
        <v>2268.7471440000004</v>
      </c>
      <c r="D1316">
        <f>Fulltable[[#This Row],[Distance]]^4</f>
        <v>29811.337472160005</v>
      </c>
      <c r="E1316">
        <f>Fulltable[[#This Row],[Distance]]^5</f>
        <v>391720.97438418248</v>
      </c>
      <c r="F1316" s="13" t="e">
        <f>IF(ISNUMBER(VLOOKUP(Fulltable[[#This Row],[Distance]], PBmetric[[Distance (km)]:[PB (hh:mm:ss)]], 6, FALSE)), VLOOKUP(Fulltable[[#This Row],[Distance]], PBmetric[[Distance (km)]:[PB (hh:mm:ss)]], 6, FALSE), NA())</f>
        <v>#N/A</v>
      </c>
      <c r="G1316" s="13">
        <f ca="1">$Q$4+$P$4*Fulltable[[#This Row],[Distance]]+$O$4*Fulltable[[#This Row],[D^2]]+$N$4*Fulltable[[#This Row],[D^3]]</f>
        <v>4.1247234056831505E-2</v>
      </c>
      <c r="H1316" s="13">
        <f ca="1">Fulltable[[#This Row],[Forecast]]*(1+AVERAGE(cform[faster (-ve) /
slower (+ve)]))</f>
        <v>4.2704161476421316E-2</v>
      </c>
      <c r="I1316" s="13" t="e">
        <f>IF(ISNUMBER(VLOOKUP(Fulltable[[#This Row],[Distance]], Predict[[#All],[Distance (km)]:[Time on current form]], 2, FALSE)), VLOOKUP(Fulltable[[#This Row],[Distance]], Predict[[#All],[Distance (km)]:[Time on current form]], 2, FALSE), NA())</f>
        <v>#N/A</v>
      </c>
      <c r="J1316" s="13" t="e">
        <f>IF(ISNUMBER(VLOOKUP(Fulltable[[#This Row],[Distance]], Predict[[#All],[Distance (km)]:[Time on current form]], 3, FALSE)), VLOOKUP(Fulltable[[#This Row],[Distance]], Predict[[#All],[Distance (km)]:[Time on current form]], 3, FALSE), NA())</f>
        <v>#N/A</v>
      </c>
    </row>
    <row r="1317" spans="1:10" x14ac:dyDescent="0.25">
      <c r="A1317" s="1">
        <v>13.15</v>
      </c>
      <c r="B1317" s="2">
        <f>Fulltable[[#This Row],[Distance]]^2</f>
        <v>172.92250000000001</v>
      </c>
      <c r="C1317">
        <f>Fulltable[[#This Row],[Distance]]^3</f>
        <v>2273.930875</v>
      </c>
      <c r="D1317">
        <f>Fulltable[[#This Row],[Distance]]^4</f>
        <v>29902.191006250006</v>
      </c>
      <c r="E1317">
        <f>Fulltable[[#This Row],[Distance]]^5</f>
        <v>393213.81173218758</v>
      </c>
      <c r="F1317" s="13" t="e">
        <f>IF(ISNUMBER(VLOOKUP(Fulltable[[#This Row],[Distance]], PBmetric[[Distance (km)]:[PB (hh:mm:ss)]], 6, FALSE)), VLOOKUP(Fulltable[[#This Row],[Distance]], PBmetric[[Distance (km)]:[PB (hh:mm:ss)]], 6, FALSE), NA())</f>
        <v>#N/A</v>
      </c>
      <c r="G1317" s="13">
        <f ca="1">$Q$4+$P$4*Fulltable[[#This Row],[Distance]]+$O$4*Fulltable[[#This Row],[D^2]]+$N$4*Fulltable[[#This Row],[D^3]]</f>
        <v>4.1281019171440857E-2</v>
      </c>
      <c r="H1317" s="13">
        <f ca="1">Fulltable[[#This Row],[Forecast]]*(1+AVERAGE(cform[faster (-ve) /
slower (+ve)]))</f>
        <v>4.2739139942802588E-2</v>
      </c>
      <c r="I1317" s="13" t="e">
        <f>IF(ISNUMBER(VLOOKUP(Fulltable[[#This Row],[Distance]], Predict[[#All],[Distance (km)]:[Time on current form]], 2, FALSE)), VLOOKUP(Fulltable[[#This Row],[Distance]], Predict[[#All],[Distance (km)]:[Time on current form]], 2, FALSE), NA())</f>
        <v>#N/A</v>
      </c>
      <c r="J1317" s="13" t="e">
        <f>IF(ISNUMBER(VLOOKUP(Fulltable[[#This Row],[Distance]], Predict[[#All],[Distance (km)]:[Time on current form]], 3, FALSE)), VLOOKUP(Fulltable[[#This Row],[Distance]], Predict[[#All],[Distance (km)]:[Time on current form]], 3, FALSE), NA())</f>
        <v>#N/A</v>
      </c>
    </row>
    <row r="1318" spans="1:10" x14ac:dyDescent="0.25">
      <c r="A1318" s="1">
        <v>13.16</v>
      </c>
      <c r="B1318" s="2">
        <f>Fulltable[[#This Row],[Distance]]^2</f>
        <v>173.18559999999999</v>
      </c>
      <c r="C1318">
        <f>Fulltable[[#This Row],[Distance]]^3</f>
        <v>2279.122496</v>
      </c>
      <c r="D1318">
        <f>Fulltable[[#This Row],[Distance]]^4</f>
        <v>29993.252047359998</v>
      </c>
      <c r="E1318">
        <f>Fulltable[[#This Row],[Distance]]^5</f>
        <v>394711.19694325759</v>
      </c>
      <c r="F1318" s="13" t="e">
        <f>IF(ISNUMBER(VLOOKUP(Fulltable[[#This Row],[Distance]], PBmetric[[Distance (km)]:[PB (hh:mm:ss)]], 6, FALSE)), VLOOKUP(Fulltable[[#This Row],[Distance]], PBmetric[[Distance (km)]:[PB (hh:mm:ss)]], 6, FALSE), NA())</f>
        <v>#N/A</v>
      </c>
      <c r="G1318" s="13">
        <f ca="1">$Q$4+$P$4*Fulltable[[#This Row],[Distance]]+$O$4*Fulltable[[#This Row],[D^2]]+$N$4*Fulltable[[#This Row],[D^3]]</f>
        <v>4.1314807912383879E-2</v>
      </c>
      <c r="H1318" s="13">
        <f ca="1">Fulltable[[#This Row],[Forecast]]*(1+AVERAGE(cform[faster (-ve) /
slower (+ve)]))</f>
        <v>4.277412216360623E-2</v>
      </c>
      <c r="I1318" s="13" t="e">
        <f>IF(ISNUMBER(VLOOKUP(Fulltable[[#This Row],[Distance]], Predict[[#All],[Distance (km)]:[Time on current form]], 2, FALSE)), VLOOKUP(Fulltable[[#This Row],[Distance]], Predict[[#All],[Distance (km)]:[Time on current form]], 2, FALSE), NA())</f>
        <v>#N/A</v>
      </c>
      <c r="J1318" s="13" t="e">
        <f>IF(ISNUMBER(VLOOKUP(Fulltable[[#This Row],[Distance]], Predict[[#All],[Distance (km)]:[Time on current form]], 3, FALSE)), VLOOKUP(Fulltable[[#This Row],[Distance]], Predict[[#All],[Distance (km)]:[Time on current form]], 3, FALSE), NA())</f>
        <v>#N/A</v>
      </c>
    </row>
    <row r="1319" spans="1:10" x14ac:dyDescent="0.25">
      <c r="A1319" s="1">
        <v>13.17</v>
      </c>
      <c r="B1319" s="2">
        <f>Fulltable[[#This Row],[Distance]]^2</f>
        <v>173.44890000000001</v>
      </c>
      <c r="C1319">
        <f>Fulltable[[#This Row],[Distance]]^3</f>
        <v>2284.322013</v>
      </c>
      <c r="D1319">
        <f>Fulltable[[#This Row],[Distance]]^4</f>
        <v>30084.520911210002</v>
      </c>
      <c r="E1319">
        <f>Fulltable[[#This Row],[Distance]]^5</f>
        <v>396213.14040063572</v>
      </c>
      <c r="F1319" s="13" t="e">
        <f>IF(ISNUMBER(VLOOKUP(Fulltable[[#This Row],[Distance]], PBmetric[[Distance (km)]:[PB (hh:mm:ss)]], 6, FALSE)), VLOOKUP(Fulltable[[#This Row],[Distance]], PBmetric[[Distance (km)]:[PB (hh:mm:ss)]], 6, FALSE), NA())</f>
        <v>#N/A</v>
      </c>
      <c r="G1319" s="13">
        <f ca="1">$Q$4+$P$4*Fulltable[[#This Row],[Distance]]+$O$4*Fulltable[[#This Row],[D^2]]+$N$4*Fulltable[[#This Row],[D^3]]</f>
        <v>4.1348600279625149E-2</v>
      </c>
      <c r="H1319" s="13">
        <f ca="1">Fulltable[[#This Row],[Forecast]]*(1+AVERAGE(cform[faster (-ve) /
slower (+ve)]))</f>
        <v>4.2809108138795585E-2</v>
      </c>
      <c r="I1319" s="13" t="e">
        <f>IF(ISNUMBER(VLOOKUP(Fulltable[[#This Row],[Distance]], Predict[[#All],[Distance (km)]:[Time on current form]], 2, FALSE)), VLOOKUP(Fulltable[[#This Row],[Distance]], Predict[[#All],[Distance (km)]:[Time on current form]], 2, FALSE), NA())</f>
        <v>#N/A</v>
      </c>
      <c r="J1319" s="13" t="e">
        <f>IF(ISNUMBER(VLOOKUP(Fulltable[[#This Row],[Distance]], Predict[[#All],[Distance (km)]:[Time on current form]], 3, FALSE)), VLOOKUP(Fulltable[[#This Row],[Distance]], Predict[[#All],[Distance (km)]:[Time on current form]], 3, FALSE), NA())</f>
        <v>#N/A</v>
      </c>
    </row>
    <row r="1320" spans="1:10" x14ac:dyDescent="0.25">
      <c r="A1320" s="1">
        <v>13.18</v>
      </c>
      <c r="B1320" s="2">
        <f>Fulltable[[#This Row],[Distance]]^2</f>
        <v>173.7124</v>
      </c>
      <c r="C1320">
        <f>Fulltable[[#This Row],[Distance]]^3</f>
        <v>2289.5294319999998</v>
      </c>
      <c r="D1320">
        <f>Fulltable[[#This Row],[Distance]]^4</f>
        <v>30175.997913760002</v>
      </c>
      <c r="E1320">
        <f>Fulltable[[#This Row],[Distance]]^5</f>
        <v>397719.6525033568</v>
      </c>
      <c r="F1320" s="13" t="e">
        <f>IF(ISNUMBER(VLOOKUP(Fulltable[[#This Row],[Distance]], PBmetric[[Distance (km)]:[PB (hh:mm:ss)]], 6, FALSE)), VLOOKUP(Fulltable[[#This Row],[Distance]], PBmetric[[Distance (km)]:[PB (hh:mm:ss)]], 6, FALSE), NA())</f>
        <v>#N/A</v>
      </c>
      <c r="G1320" s="13">
        <f ca="1">$Q$4+$P$4*Fulltable[[#This Row],[Distance]]+$O$4*Fulltable[[#This Row],[D^2]]+$N$4*Fulltable[[#This Row],[D^3]]</f>
        <v>4.1382396273129285E-2</v>
      </c>
      <c r="H1320" s="13">
        <f ca="1">Fulltable[[#This Row],[Forecast]]*(1+AVERAGE(cform[faster (-ve) /
slower (+ve)]))</f>
        <v>4.2844097868334013E-2</v>
      </c>
      <c r="I1320" s="13" t="e">
        <f>IF(ISNUMBER(VLOOKUP(Fulltable[[#This Row],[Distance]], Predict[[#All],[Distance (km)]:[Time on current form]], 2, FALSE)), VLOOKUP(Fulltable[[#This Row],[Distance]], Predict[[#All],[Distance (km)]:[Time on current form]], 2, FALSE), NA())</f>
        <v>#N/A</v>
      </c>
      <c r="J1320" s="13" t="e">
        <f>IF(ISNUMBER(VLOOKUP(Fulltable[[#This Row],[Distance]], Predict[[#All],[Distance (km)]:[Time on current form]], 3, FALSE)), VLOOKUP(Fulltable[[#This Row],[Distance]], Predict[[#All],[Distance (km)]:[Time on current form]], 3, FALSE), NA())</f>
        <v>#N/A</v>
      </c>
    </row>
    <row r="1321" spans="1:10" x14ac:dyDescent="0.25">
      <c r="A1321" s="1">
        <v>13.19</v>
      </c>
      <c r="B1321" s="2">
        <f>Fulltable[[#This Row],[Distance]]^2</f>
        <v>173.97609999999997</v>
      </c>
      <c r="C1321">
        <f>Fulltable[[#This Row],[Distance]]^3</f>
        <v>2294.7447589999997</v>
      </c>
      <c r="D1321">
        <f>Fulltable[[#This Row],[Distance]]^4</f>
        <v>30267.683371209991</v>
      </c>
      <c r="E1321">
        <f>Fulltable[[#This Row],[Distance]]^5</f>
        <v>399230.74366625975</v>
      </c>
      <c r="F1321" s="13" t="e">
        <f>IF(ISNUMBER(VLOOKUP(Fulltable[[#This Row],[Distance]], PBmetric[[Distance (km)]:[PB (hh:mm:ss)]], 6, FALSE)), VLOOKUP(Fulltable[[#This Row],[Distance]], PBmetric[[Distance (km)]:[PB (hh:mm:ss)]], 6, FALSE), NA())</f>
        <v>#N/A</v>
      </c>
      <c r="G1321" s="13">
        <f ca="1">$Q$4+$P$4*Fulltable[[#This Row],[Distance]]+$O$4*Fulltable[[#This Row],[D^2]]+$N$4*Fulltable[[#This Row],[D^3]]</f>
        <v>4.1416195892860858E-2</v>
      </c>
      <c r="H1321" s="13">
        <f ca="1">Fulltable[[#This Row],[Forecast]]*(1+AVERAGE(cform[faster (-ve) /
slower (+ve)]))</f>
        <v>4.2879091352184831E-2</v>
      </c>
      <c r="I1321" s="13" t="e">
        <f>IF(ISNUMBER(VLOOKUP(Fulltable[[#This Row],[Distance]], Predict[[#All],[Distance (km)]:[Time on current form]], 2, FALSE)), VLOOKUP(Fulltable[[#This Row],[Distance]], Predict[[#All],[Distance (km)]:[Time on current form]], 2, FALSE), NA())</f>
        <v>#N/A</v>
      </c>
      <c r="J1321" s="13" t="e">
        <f>IF(ISNUMBER(VLOOKUP(Fulltable[[#This Row],[Distance]], Predict[[#All],[Distance (km)]:[Time on current form]], 3, FALSE)), VLOOKUP(Fulltable[[#This Row],[Distance]], Predict[[#All],[Distance (km)]:[Time on current form]], 3, FALSE), NA())</f>
        <v>#N/A</v>
      </c>
    </row>
    <row r="1322" spans="1:10" x14ac:dyDescent="0.25">
      <c r="A1322" s="1">
        <v>13.2</v>
      </c>
      <c r="B1322" s="2">
        <f>Fulltable[[#This Row],[Distance]]^2</f>
        <v>174.23999999999998</v>
      </c>
      <c r="C1322">
        <f>Fulltable[[#This Row],[Distance]]^3</f>
        <v>2299.9679999999998</v>
      </c>
      <c r="D1322">
        <f>Fulltable[[#This Row],[Distance]]^4</f>
        <v>30359.577599999993</v>
      </c>
      <c r="E1322">
        <f>Fulltable[[#This Row],[Distance]]^5</f>
        <v>400746.42431999987</v>
      </c>
      <c r="F1322" s="13" t="e">
        <f>IF(ISNUMBER(VLOOKUP(Fulltable[[#This Row],[Distance]], PBmetric[[Distance (km)]:[PB (hh:mm:ss)]], 6, FALSE)), VLOOKUP(Fulltable[[#This Row],[Distance]], PBmetric[[Distance (km)]:[PB (hh:mm:ss)]], 6, FALSE), NA())</f>
        <v>#N/A</v>
      </c>
      <c r="G1322" s="13">
        <f ca="1">$Q$4+$P$4*Fulltable[[#This Row],[Distance]]+$O$4*Fulltable[[#This Row],[D^2]]+$N$4*Fulltable[[#This Row],[D^3]]</f>
        <v>4.1449999138784478E-2</v>
      </c>
      <c r="H1322" s="13">
        <f ca="1">Fulltable[[#This Row],[Forecast]]*(1+AVERAGE(cform[faster (-ve) /
slower (+ve)]))</f>
        <v>4.2914088590311407E-2</v>
      </c>
      <c r="I1322" s="13" t="e">
        <f>IF(ISNUMBER(VLOOKUP(Fulltable[[#This Row],[Distance]], Predict[[#All],[Distance (km)]:[Time on current form]], 2, FALSE)), VLOOKUP(Fulltable[[#This Row],[Distance]], Predict[[#All],[Distance (km)]:[Time on current form]], 2, FALSE), NA())</f>
        <v>#N/A</v>
      </c>
      <c r="J1322" s="13" t="e">
        <f>IF(ISNUMBER(VLOOKUP(Fulltable[[#This Row],[Distance]], Predict[[#All],[Distance (km)]:[Time on current form]], 3, FALSE)), VLOOKUP(Fulltable[[#This Row],[Distance]], Predict[[#All],[Distance (km)]:[Time on current form]], 3, FALSE), NA())</f>
        <v>#N/A</v>
      </c>
    </row>
    <row r="1323" spans="1:10" x14ac:dyDescent="0.25">
      <c r="A1323" s="1">
        <v>13.21</v>
      </c>
      <c r="B1323" s="2">
        <f>Fulltable[[#This Row],[Distance]]^2</f>
        <v>174.50410000000002</v>
      </c>
      <c r="C1323">
        <f>Fulltable[[#This Row],[Distance]]^3</f>
        <v>2305.1991610000005</v>
      </c>
      <c r="D1323">
        <f>Fulltable[[#This Row],[Distance]]^4</f>
        <v>30451.680916810008</v>
      </c>
      <c r="E1323">
        <f>Fulltable[[#This Row],[Distance]]^5</f>
        <v>402266.70491106022</v>
      </c>
      <c r="F1323" s="13" t="e">
        <f>IF(ISNUMBER(VLOOKUP(Fulltable[[#This Row],[Distance]], PBmetric[[Distance (km)]:[PB (hh:mm:ss)]], 6, FALSE)), VLOOKUP(Fulltable[[#This Row],[Distance]], PBmetric[[Distance (km)]:[PB (hh:mm:ss)]], 6, FALSE), NA())</f>
        <v>#N/A</v>
      </c>
      <c r="G1323" s="13">
        <f ca="1">$Q$4+$P$4*Fulltable[[#This Row],[Distance]]+$O$4*Fulltable[[#This Row],[D^2]]+$N$4*Fulltable[[#This Row],[D^3]]</f>
        <v>4.1483806010864759E-2</v>
      </c>
      <c r="H1323" s="13">
        <f ca="1">Fulltable[[#This Row],[Forecast]]*(1+AVERAGE(cform[faster (-ve) /
slower (+ve)]))</f>
        <v>4.2949089582677097E-2</v>
      </c>
      <c r="I1323" s="13" t="e">
        <f>IF(ISNUMBER(VLOOKUP(Fulltable[[#This Row],[Distance]], Predict[[#All],[Distance (km)]:[Time on current form]], 2, FALSE)), VLOOKUP(Fulltable[[#This Row],[Distance]], Predict[[#All],[Distance (km)]:[Time on current form]], 2, FALSE), NA())</f>
        <v>#N/A</v>
      </c>
      <c r="J1323" s="13" t="e">
        <f>IF(ISNUMBER(VLOOKUP(Fulltable[[#This Row],[Distance]], Predict[[#All],[Distance (km)]:[Time on current form]], 3, FALSE)), VLOOKUP(Fulltable[[#This Row],[Distance]], Predict[[#All],[Distance (km)]:[Time on current form]], 3, FALSE), NA())</f>
        <v>#N/A</v>
      </c>
    </row>
    <row r="1324" spans="1:10" x14ac:dyDescent="0.25">
      <c r="A1324" s="1">
        <v>13.22</v>
      </c>
      <c r="B1324" s="2">
        <f>Fulltable[[#This Row],[Distance]]^2</f>
        <v>174.76840000000001</v>
      </c>
      <c r="C1324">
        <f>Fulltable[[#This Row],[Distance]]^3</f>
        <v>2310.4382480000004</v>
      </c>
      <c r="D1324">
        <f>Fulltable[[#This Row],[Distance]]^4</f>
        <v>30543.993638560005</v>
      </c>
      <c r="E1324">
        <f>Fulltable[[#This Row],[Distance]]^5</f>
        <v>403791.5959017633</v>
      </c>
      <c r="F1324" s="13" t="e">
        <f>IF(ISNUMBER(VLOOKUP(Fulltable[[#This Row],[Distance]], PBmetric[[Distance (km)]:[PB (hh:mm:ss)]], 6, FALSE)), VLOOKUP(Fulltable[[#This Row],[Distance]], PBmetric[[Distance (km)]:[PB (hh:mm:ss)]], 6, FALSE), NA())</f>
        <v>#N/A</v>
      </c>
      <c r="G1324" s="13">
        <f ca="1">$Q$4+$P$4*Fulltable[[#This Row],[Distance]]+$O$4*Fulltable[[#This Row],[D^2]]+$N$4*Fulltable[[#This Row],[D^3]]</f>
        <v>4.1517616509066262E-2</v>
      </c>
      <c r="H1324" s="13">
        <f ca="1">Fulltable[[#This Row],[Forecast]]*(1+AVERAGE(cform[faster (-ve) /
slower (+ve)]))</f>
        <v>4.2984094329245215E-2</v>
      </c>
      <c r="I1324" s="13" t="e">
        <f>IF(ISNUMBER(VLOOKUP(Fulltable[[#This Row],[Distance]], Predict[[#All],[Distance (km)]:[Time on current form]], 2, FALSE)), VLOOKUP(Fulltable[[#This Row],[Distance]], Predict[[#All],[Distance (km)]:[Time on current form]], 2, FALSE), NA())</f>
        <v>#N/A</v>
      </c>
      <c r="J1324" s="13" t="e">
        <f>IF(ISNUMBER(VLOOKUP(Fulltable[[#This Row],[Distance]], Predict[[#All],[Distance (km)]:[Time on current form]], 3, FALSE)), VLOOKUP(Fulltable[[#This Row],[Distance]], Predict[[#All],[Distance (km)]:[Time on current form]], 3, FALSE), NA())</f>
        <v>#N/A</v>
      </c>
    </row>
    <row r="1325" spans="1:10" x14ac:dyDescent="0.25">
      <c r="A1325" s="1">
        <v>13.23</v>
      </c>
      <c r="B1325" s="2">
        <f>Fulltable[[#This Row],[Distance]]^2</f>
        <v>175.03290000000001</v>
      </c>
      <c r="C1325">
        <f>Fulltable[[#This Row],[Distance]]^3</f>
        <v>2315.6852670000003</v>
      </c>
      <c r="D1325">
        <f>Fulltable[[#This Row],[Distance]]^4</f>
        <v>30636.516082410006</v>
      </c>
      <c r="E1325">
        <f>Fulltable[[#This Row],[Distance]]^5</f>
        <v>405321.1077702844</v>
      </c>
      <c r="F1325" s="13" t="e">
        <f>IF(ISNUMBER(VLOOKUP(Fulltable[[#This Row],[Distance]], PBmetric[[Distance (km)]:[PB (hh:mm:ss)]], 6, FALSE)), VLOOKUP(Fulltable[[#This Row],[Distance]], PBmetric[[Distance (km)]:[PB (hh:mm:ss)]], 6, FALSE), NA())</f>
        <v>#N/A</v>
      </c>
      <c r="G1325" s="13">
        <f ca="1">$Q$4+$P$4*Fulltable[[#This Row],[Distance]]+$O$4*Fulltable[[#This Row],[D^2]]+$N$4*Fulltable[[#This Row],[D^3]]</f>
        <v>4.1551430633353606E-2</v>
      </c>
      <c r="H1325" s="13">
        <f ca="1">Fulltable[[#This Row],[Forecast]]*(1+AVERAGE(cform[faster (-ve) /
slower (+ve)]))</f>
        <v>4.3019102829979131E-2</v>
      </c>
      <c r="I1325" s="13" t="e">
        <f>IF(ISNUMBER(VLOOKUP(Fulltable[[#This Row],[Distance]], Predict[[#All],[Distance (km)]:[Time on current form]], 2, FALSE)), VLOOKUP(Fulltable[[#This Row],[Distance]], Predict[[#All],[Distance (km)]:[Time on current form]], 2, FALSE), NA())</f>
        <v>#N/A</v>
      </c>
      <c r="J1325" s="13" t="e">
        <f>IF(ISNUMBER(VLOOKUP(Fulltable[[#This Row],[Distance]], Predict[[#All],[Distance (km)]:[Time on current form]], 3, FALSE)), VLOOKUP(Fulltable[[#This Row],[Distance]], Predict[[#All],[Distance (km)]:[Time on current form]], 3, FALSE), NA())</f>
        <v>#N/A</v>
      </c>
    </row>
    <row r="1326" spans="1:10" x14ac:dyDescent="0.25">
      <c r="A1326" s="1">
        <v>13.24</v>
      </c>
      <c r="B1326" s="2">
        <f>Fulltable[[#This Row],[Distance]]^2</f>
        <v>175.29760000000002</v>
      </c>
      <c r="C1326">
        <f>Fulltable[[#This Row],[Distance]]^3</f>
        <v>2320.9402240000004</v>
      </c>
      <c r="D1326">
        <f>Fulltable[[#This Row],[Distance]]^4</f>
        <v>30729.248565760005</v>
      </c>
      <c r="E1326">
        <f>Fulltable[[#This Row],[Distance]]^5</f>
        <v>406855.25101066247</v>
      </c>
      <c r="F1326" s="13" t="e">
        <f>IF(ISNUMBER(VLOOKUP(Fulltable[[#This Row],[Distance]], PBmetric[[Distance (km)]:[PB (hh:mm:ss)]], 6, FALSE)), VLOOKUP(Fulltable[[#This Row],[Distance]], PBmetric[[Distance (km)]:[PB (hh:mm:ss)]], 6, FALSE), NA())</f>
        <v>#N/A</v>
      </c>
      <c r="G1326" s="13">
        <f ca="1">$Q$4+$P$4*Fulltable[[#This Row],[Distance]]+$O$4*Fulltable[[#This Row],[D^2]]+$N$4*Fulltable[[#This Row],[D^3]]</f>
        <v>4.1585248383691382E-2</v>
      </c>
      <c r="H1326" s="13">
        <f ca="1">Fulltable[[#This Row],[Forecast]]*(1+AVERAGE(cform[faster (-ve) /
slower (+ve)]))</f>
        <v>4.3054115084842179E-2</v>
      </c>
      <c r="I1326" s="13" t="e">
        <f>IF(ISNUMBER(VLOOKUP(Fulltable[[#This Row],[Distance]], Predict[[#All],[Distance (km)]:[Time on current form]], 2, FALSE)), VLOOKUP(Fulltable[[#This Row],[Distance]], Predict[[#All],[Distance (km)]:[Time on current form]], 2, FALSE), NA())</f>
        <v>#N/A</v>
      </c>
      <c r="J1326" s="13" t="e">
        <f>IF(ISNUMBER(VLOOKUP(Fulltable[[#This Row],[Distance]], Predict[[#All],[Distance (km)]:[Time on current form]], 3, FALSE)), VLOOKUP(Fulltable[[#This Row],[Distance]], Predict[[#All],[Distance (km)]:[Time on current form]], 3, FALSE), NA())</f>
        <v>#N/A</v>
      </c>
    </row>
    <row r="1327" spans="1:10" x14ac:dyDescent="0.25">
      <c r="A1327" s="1">
        <v>13.25</v>
      </c>
      <c r="B1327" s="2">
        <f>Fulltable[[#This Row],[Distance]]^2</f>
        <v>175.5625</v>
      </c>
      <c r="C1327">
        <f>Fulltable[[#This Row],[Distance]]^3</f>
        <v>2326.203125</v>
      </c>
      <c r="D1327">
        <f>Fulltable[[#This Row],[Distance]]^4</f>
        <v>30822.19140625</v>
      </c>
      <c r="E1327">
        <f>Fulltable[[#This Row],[Distance]]^5</f>
        <v>408394.0361328125</v>
      </c>
      <c r="F1327" s="13" t="e">
        <f>IF(ISNUMBER(VLOOKUP(Fulltable[[#This Row],[Distance]], PBmetric[[Distance (km)]:[PB (hh:mm:ss)]], 6, FALSE)), VLOOKUP(Fulltable[[#This Row],[Distance]], PBmetric[[Distance (km)]:[PB (hh:mm:ss)]], 6, FALSE), NA())</f>
        <v>#N/A</v>
      </c>
      <c r="G1327" s="13">
        <f ca="1">$Q$4+$P$4*Fulltable[[#This Row],[Distance]]+$O$4*Fulltable[[#This Row],[D^2]]+$N$4*Fulltable[[#This Row],[D^3]]</f>
        <v>4.1619069760044189E-2</v>
      </c>
      <c r="H1327" s="13">
        <f ca="1">Fulltable[[#This Row],[Forecast]]*(1+AVERAGE(cform[faster (-ve) /
slower (+ve)]))</f>
        <v>4.3089131093797715E-2</v>
      </c>
      <c r="I1327" s="13" t="e">
        <f>IF(ISNUMBER(VLOOKUP(Fulltable[[#This Row],[Distance]], Predict[[#All],[Distance (km)]:[Time on current form]], 2, FALSE)), VLOOKUP(Fulltable[[#This Row],[Distance]], Predict[[#All],[Distance (km)]:[Time on current form]], 2, FALSE), NA())</f>
        <v>#N/A</v>
      </c>
      <c r="J1327" s="13" t="e">
        <f>IF(ISNUMBER(VLOOKUP(Fulltable[[#This Row],[Distance]], Predict[[#All],[Distance (km)]:[Time on current form]], 3, FALSE)), VLOOKUP(Fulltable[[#This Row],[Distance]], Predict[[#All],[Distance (km)]:[Time on current form]], 3, FALSE), NA())</f>
        <v>#N/A</v>
      </c>
    </row>
    <row r="1328" spans="1:10" x14ac:dyDescent="0.25">
      <c r="A1328" s="1">
        <v>13.26</v>
      </c>
      <c r="B1328" s="2">
        <f>Fulltable[[#This Row],[Distance]]^2</f>
        <v>175.82759999999999</v>
      </c>
      <c r="C1328">
        <f>Fulltable[[#This Row],[Distance]]^3</f>
        <v>2331.4739759999998</v>
      </c>
      <c r="D1328">
        <f>Fulltable[[#This Row],[Distance]]^4</f>
        <v>30915.344921759995</v>
      </c>
      <c r="E1328">
        <f>Fulltable[[#This Row],[Distance]]^5</f>
        <v>409937.47366253752</v>
      </c>
      <c r="F1328" s="13" t="e">
        <f>IF(ISNUMBER(VLOOKUP(Fulltable[[#This Row],[Distance]], PBmetric[[Distance (km)]:[PB (hh:mm:ss)]], 6, FALSE)), VLOOKUP(Fulltable[[#This Row],[Distance]], PBmetric[[Distance (km)]:[PB (hh:mm:ss)]], 6, FALSE), NA())</f>
        <v>#N/A</v>
      </c>
      <c r="G1328" s="13">
        <f ca="1">$Q$4+$P$4*Fulltable[[#This Row],[Distance]]+$O$4*Fulltable[[#This Row],[D^2]]+$N$4*Fulltable[[#This Row],[D^3]]</f>
        <v>4.165289476237663E-2</v>
      </c>
      <c r="H1328" s="13">
        <f ca="1">Fulltable[[#This Row],[Forecast]]*(1+AVERAGE(cform[faster (-ve) /
slower (+ve)]))</f>
        <v>4.3124150856809089E-2</v>
      </c>
      <c r="I1328" s="13" t="e">
        <f>IF(ISNUMBER(VLOOKUP(Fulltable[[#This Row],[Distance]], Predict[[#All],[Distance (km)]:[Time on current form]], 2, FALSE)), VLOOKUP(Fulltable[[#This Row],[Distance]], Predict[[#All],[Distance (km)]:[Time on current form]], 2, FALSE), NA())</f>
        <v>#N/A</v>
      </c>
      <c r="J1328" s="13" t="e">
        <f>IF(ISNUMBER(VLOOKUP(Fulltable[[#This Row],[Distance]], Predict[[#All],[Distance (km)]:[Time on current form]], 3, FALSE)), VLOOKUP(Fulltable[[#This Row],[Distance]], Predict[[#All],[Distance (km)]:[Time on current form]], 3, FALSE), NA())</f>
        <v>#N/A</v>
      </c>
    </row>
    <row r="1329" spans="1:10" x14ac:dyDescent="0.25">
      <c r="A1329" s="1">
        <v>13.27</v>
      </c>
      <c r="B1329" s="2">
        <f>Fulltable[[#This Row],[Distance]]^2</f>
        <v>176.09289999999999</v>
      </c>
      <c r="C1329">
        <f>Fulltable[[#This Row],[Distance]]^3</f>
        <v>2336.7527829999999</v>
      </c>
      <c r="D1329">
        <f>Fulltable[[#This Row],[Distance]]^4</f>
        <v>31008.709430409996</v>
      </c>
      <c r="E1329">
        <f>Fulltable[[#This Row],[Distance]]^5</f>
        <v>411485.57414154062</v>
      </c>
      <c r="F1329" s="13" t="e">
        <f>IF(ISNUMBER(VLOOKUP(Fulltable[[#This Row],[Distance]], PBmetric[[Distance (km)]:[PB (hh:mm:ss)]], 6, FALSE)), VLOOKUP(Fulltable[[#This Row],[Distance]], PBmetric[[Distance (km)]:[PB (hh:mm:ss)]], 6, FALSE), NA())</f>
        <v>#N/A</v>
      </c>
      <c r="G1329" s="13">
        <f ca="1">$Q$4+$P$4*Fulltable[[#This Row],[Distance]]+$O$4*Fulltable[[#This Row],[D^2]]+$N$4*Fulltable[[#This Row],[D^3]]</f>
        <v>4.1686723390653282E-2</v>
      </c>
      <c r="H1329" s="13">
        <f ca="1">Fulltable[[#This Row],[Forecast]]*(1+AVERAGE(cform[faster (-ve) /
slower (+ve)]))</f>
        <v>4.3159174373839627E-2</v>
      </c>
      <c r="I1329" s="13" t="e">
        <f>IF(ISNUMBER(VLOOKUP(Fulltable[[#This Row],[Distance]], Predict[[#All],[Distance (km)]:[Time on current form]], 2, FALSE)), VLOOKUP(Fulltable[[#This Row],[Distance]], Predict[[#All],[Distance (km)]:[Time on current form]], 2, FALSE), NA())</f>
        <v>#N/A</v>
      </c>
      <c r="J1329" s="13" t="e">
        <f>IF(ISNUMBER(VLOOKUP(Fulltable[[#This Row],[Distance]], Predict[[#All],[Distance (km)]:[Time on current form]], 3, FALSE)), VLOOKUP(Fulltable[[#This Row],[Distance]], Predict[[#All],[Distance (km)]:[Time on current form]], 3, FALSE), NA())</f>
        <v>#N/A</v>
      </c>
    </row>
    <row r="1330" spans="1:10" x14ac:dyDescent="0.25">
      <c r="A1330" s="1">
        <v>13.28</v>
      </c>
      <c r="B1330" s="2">
        <f>Fulltable[[#This Row],[Distance]]^2</f>
        <v>176.35839999999999</v>
      </c>
      <c r="C1330">
        <f>Fulltable[[#This Row],[Distance]]^3</f>
        <v>2342.0395519999997</v>
      </c>
      <c r="D1330">
        <f>Fulltable[[#This Row],[Distance]]^4</f>
        <v>31102.285250559995</v>
      </c>
      <c r="E1330">
        <f>Fulltable[[#This Row],[Distance]]^5</f>
        <v>413038.34812743671</v>
      </c>
      <c r="F1330" s="13" t="e">
        <f>IF(ISNUMBER(VLOOKUP(Fulltable[[#This Row],[Distance]], PBmetric[[Distance (km)]:[PB (hh:mm:ss)]], 6, FALSE)), VLOOKUP(Fulltable[[#This Row],[Distance]], PBmetric[[Distance (km)]:[PB (hh:mm:ss)]], 6, FALSE), NA())</f>
        <v>#N/A</v>
      </c>
      <c r="G1330" s="13">
        <f ca="1">$Q$4+$P$4*Fulltable[[#This Row],[Distance]]+$O$4*Fulltable[[#This Row],[D^2]]+$N$4*Fulltable[[#This Row],[D^3]]</f>
        <v>4.1720555644838765E-2</v>
      </c>
      <c r="H1330" s="13">
        <f ca="1">Fulltable[[#This Row],[Forecast]]*(1+AVERAGE(cform[faster (-ve) /
slower (+ve)]))</f>
        <v>4.3194201644852694E-2</v>
      </c>
      <c r="I1330" s="13" t="e">
        <f>IF(ISNUMBER(VLOOKUP(Fulltable[[#This Row],[Distance]], Predict[[#All],[Distance (km)]:[Time on current form]], 2, FALSE)), VLOOKUP(Fulltable[[#This Row],[Distance]], Predict[[#All],[Distance (km)]:[Time on current form]], 2, FALSE), NA())</f>
        <v>#N/A</v>
      </c>
      <c r="J1330" s="13" t="e">
        <f>IF(ISNUMBER(VLOOKUP(Fulltable[[#This Row],[Distance]], Predict[[#All],[Distance (km)]:[Time on current form]], 3, FALSE)), VLOOKUP(Fulltable[[#This Row],[Distance]], Predict[[#All],[Distance (km)]:[Time on current form]], 3, FALSE), NA())</f>
        <v>#N/A</v>
      </c>
    </row>
    <row r="1331" spans="1:10" x14ac:dyDescent="0.25">
      <c r="A1331" s="1">
        <v>13.29</v>
      </c>
      <c r="B1331" s="2">
        <f>Fulltable[[#This Row],[Distance]]^2</f>
        <v>176.62409999999997</v>
      </c>
      <c r="C1331">
        <f>Fulltable[[#This Row],[Distance]]^3</f>
        <v>2347.3342889999994</v>
      </c>
      <c r="D1331">
        <f>Fulltable[[#This Row],[Distance]]^4</f>
        <v>31196.072700809989</v>
      </c>
      <c r="E1331">
        <f>Fulltable[[#This Row],[Distance]]^5</f>
        <v>414595.80619376473</v>
      </c>
      <c r="F1331" s="13" t="e">
        <f>IF(ISNUMBER(VLOOKUP(Fulltable[[#This Row],[Distance]], PBmetric[[Distance (km)]:[PB (hh:mm:ss)]], 6, FALSE)), VLOOKUP(Fulltable[[#This Row],[Distance]], PBmetric[[Distance (km)]:[PB (hh:mm:ss)]], 6, FALSE), NA())</f>
        <v>#N/A</v>
      </c>
      <c r="G1331" s="13">
        <f ca="1">$Q$4+$P$4*Fulltable[[#This Row],[Distance]]+$O$4*Fulltable[[#This Row],[D^2]]+$N$4*Fulltable[[#This Row],[D^3]]</f>
        <v>4.1754391524897662E-2</v>
      </c>
      <c r="H1331" s="13">
        <f ca="1">Fulltable[[#This Row],[Forecast]]*(1+AVERAGE(cform[faster (-ve) /
slower (+ve)]))</f>
        <v>4.3229232669811629E-2</v>
      </c>
      <c r="I1331" s="13" t="e">
        <f>IF(ISNUMBER(VLOOKUP(Fulltable[[#This Row],[Distance]], Predict[[#All],[Distance (km)]:[Time on current form]], 2, FALSE)), VLOOKUP(Fulltable[[#This Row],[Distance]], Predict[[#All],[Distance (km)]:[Time on current form]], 2, FALSE), NA())</f>
        <v>#N/A</v>
      </c>
      <c r="J1331" s="13" t="e">
        <f>IF(ISNUMBER(VLOOKUP(Fulltable[[#This Row],[Distance]], Predict[[#All],[Distance (km)]:[Time on current form]], 3, FALSE)), VLOOKUP(Fulltable[[#This Row],[Distance]], Predict[[#All],[Distance (km)]:[Time on current form]], 3, FALSE), NA())</f>
        <v>#N/A</v>
      </c>
    </row>
    <row r="1332" spans="1:10" x14ac:dyDescent="0.25">
      <c r="A1332" s="1">
        <v>13.3</v>
      </c>
      <c r="B1332" s="2">
        <f>Fulltable[[#This Row],[Distance]]^2</f>
        <v>176.89000000000001</v>
      </c>
      <c r="C1332">
        <f>Fulltable[[#This Row],[Distance]]^3</f>
        <v>2352.6370000000002</v>
      </c>
      <c r="D1332">
        <f>Fulltable[[#This Row],[Distance]]^4</f>
        <v>31290.072100000005</v>
      </c>
      <c r="E1332">
        <f>Fulltable[[#This Row],[Distance]]^5</f>
        <v>416157.95893000008</v>
      </c>
      <c r="F1332" s="13" t="e">
        <f>IF(ISNUMBER(VLOOKUP(Fulltable[[#This Row],[Distance]], PBmetric[[Distance (km)]:[PB (hh:mm:ss)]], 6, FALSE)), VLOOKUP(Fulltable[[#This Row],[Distance]], PBmetric[[Distance (km)]:[PB (hh:mm:ss)]], 6, FALSE), NA())</f>
        <v>#N/A</v>
      </c>
      <c r="G1332" s="13">
        <f ca="1">$Q$4+$P$4*Fulltable[[#This Row],[Distance]]+$O$4*Fulltable[[#This Row],[D^2]]+$N$4*Fulltable[[#This Row],[D^3]]</f>
        <v>4.1788231030794577E-2</v>
      </c>
      <c r="H1332" s="13">
        <f ca="1">Fulltable[[#This Row],[Forecast]]*(1+AVERAGE(cform[faster (-ve) /
slower (+ve)]))</f>
        <v>4.326426744867979E-2</v>
      </c>
      <c r="I1332" s="13" t="e">
        <f>IF(ISNUMBER(VLOOKUP(Fulltable[[#This Row],[Distance]], Predict[[#All],[Distance (km)]:[Time on current form]], 2, FALSE)), VLOOKUP(Fulltable[[#This Row],[Distance]], Predict[[#All],[Distance (km)]:[Time on current form]], 2, FALSE), NA())</f>
        <v>#N/A</v>
      </c>
      <c r="J1332" s="13" t="e">
        <f>IF(ISNUMBER(VLOOKUP(Fulltable[[#This Row],[Distance]], Predict[[#All],[Distance (km)]:[Time on current form]], 3, FALSE)), VLOOKUP(Fulltable[[#This Row],[Distance]], Predict[[#All],[Distance (km)]:[Time on current form]], 3, FALSE), NA())</f>
        <v>#N/A</v>
      </c>
    </row>
    <row r="1333" spans="1:10" x14ac:dyDescent="0.25">
      <c r="A1333" s="1">
        <v>13.31</v>
      </c>
      <c r="B1333" s="2">
        <f>Fulltable[[#This Row],[Distance]]^2</f>
        <v>177.15610000000001</v>
      </c>
      <c r="C1333">
        <f>Fulltable[[#This Row],[Distance]]^3</f>
        <v>2357.9476910000003</v>
      </c>
      <c r="D1333">
        <f>Fulltable[[#This Row],[Distance]]^4</f>
        <v>31384.283767210003</v>
      </c>
      <c r="E1333">
        <f>Fulltable[[#This Row],[Distance]]^5</f>
        <v>417724.81694156514</v>
      </c>
      <c r="F1333" s="13" t="e">
        <f>IF(ISNUMBER(VLOOKUP(Fulltable[[#This Row],[Distance]], PBmetric[[Distance (km)]:[PB (hh:mm:ss)]], 6, FALSE)), VLOOKUP(Fulltable[[#This Row],[Distance]], PBmetric[[Distance (km)]:[PB (hh:mm:ss)]], 6, FALSE), NA())</f>
        <v>#N/A</v>
      </c>
      <c r="G1333" s="13">
        <f ca="1">$Q$4+$P$4*Fulltable[[#This Row],[Distance]]+$O$4*Fulltable[[#This Row],[D^2]]+$N$4*Fulltable[[#This Row],[D^3]]</f>
        <v>4.1822074162494102E-2</v>
      </c>
      <c r="H1333" s="13">
        <f ca="1">Fulltable[[#This Row],[Forecast]]*(1+AVERAGE(cform[faster (-ve) /
slower (+ve)]))</f>
        <v>4.3299305981420504E-2</v>
      </c>
      <c r="I1333" s="13" t="e">
        <f>IF(ISNUMBER(VLOOKUP(Fulltable[[#This Row],[Distance]], Predict[[#All],[Distance (km)]:[Time on current form]], 2, FALSE)), VLOOKUP(Fulltable[[#This Row],[Distance]], Predict[[#All],[Distance (km)]:[Time on current form]], 2, FALSE), NA())</f>
        <v>#N/A</v>
      </c>
      <c r="J1333" s="13" t="e">
        <f>IF(ISNUMBER(VLOOKUP(Fulltable[[#This Row],[Distance]], Predict[[#All],[Distance (km)]:[Time on current form]], 3, FALSE)), VLOOKUP(Fulltable[[#This Row],[Distance]], Predict[[#All],[Distance (km)]:[Time on current form]], 3, FALSE), NA())</f>
        <v>#N/A</v>
      </c>
    </row>
    <row r="1334" spans="1:10" x14ac:dyDescent="0.25">
      <c r="A1334" s="1">
        <v>13.32</v>
      </c>
      <c r="B1334" s="2">
        <f>Fulltable[[#This Row],[Distance]]^2</f>
        <v>177.42240000000001</v>
      </c>
      <c r="C1334">
        <f>Fulltable[[#This Row],[Distance]]^3</f>
        <v>2363.2663680000001</v>
      </c>
      <c r="D1334">
        <f>Fulltable[[#This Row],[Distance]]^4</f>
        <v>31478.708021760005</v>
      </c>
      <c r="E1334">
        <f>Fulltable[[#This Row],[Distance]]^5</f>
        <v>419296.39084984327</v>
      </c>
      <c r="F1334" s="13" t="e">
        <f>IF(ISNUMBER(VLOOKUP(Fulltable[[#This Row],[Distance]], PBmetric[[Distance (km)]:[PB (hh:mm:ss)]], 6, FALSE)), VLOOKUP(Fulltable[[#This Row],[Distance]], PBmetric[[Distance (km)]:[PB (hh:mm:ss)]], 6, FALSE), NA())</f>
        <v>#N/A</v>
      </c>
      <c r="G1334" s="13">
        <f ca="1">$Q$4+$P$4*Fulltable[[#This Row],[Distance]]+$O$4*Fulltable[[#This Row],[D^2]]+$N$4*Fulltable[[#This Row],[D^3]]</f>
        <v>4.1855920919960821E-2</v>
      </c>
      <c r="H1334" s="13">
        <f ca="1">Fulltable[[#This Row],[Forecast]]*(1+AVERAGE(cform[faster (-ve) /
slower (+ve)]))</f>
        <v>4.3334348267997119E-2</v>
      </c>
      <c r="I1334" s="13" t="e">
        <f>IF(ISNUMBER(VLOOKUP(Fulltable[[#This Row],[Distance]], Predict[[#All],[Distance (km)]:[Time on current form]], 2, FALSE)), VLOOKUP(Fulltable[[#This Row],[Distance]], Predict[[#All],[Distance (km)]:[Time on current form]], 2, FALSE), NA())</f>
        <v>#N/A</v>
      </c>
      <c r="J1334" s="13" t="e">
        <f>IF(ISNUMBER(VLOOKUP(Fulltable[[#This Row],[Distance]], Predict[[#All],[Distance (km)]:[Time on current form]], 3, FALSE)), VLOOKUP(Fulltable[[#This Row],[Distance]], Predict[[#All],[Distance (km)]:[Time on current form]], 3, FALSE), NA())</f>
        <v>#N/A</v>
      </c>
    </row>
    <row r="1335" spans="1:10" x14ac:dyDescent="0.25">
      <c r="A1335" s="1">
        <v>13.33</v>
      </c>
      <c r="B1335" s="2">
        <f>Fulltable[[#This Row],[Distance]]^2</f>
        <v>177.68889999999999</v>
      </c>
      <c r="C1335">
        <f>Fulltable[[#This Row],[Distance]]^3</f>
        <v>2368.5930370000001</v>
      </c>
      <c r="D1335">
        <f>Fulltable[[#This Row],[Distance]]^4</f>
        <v>31573.345183209996</v>
      </c>
      <c r="E1335">
        <f>Fulltable[[#This Row],[Distance]]^5</f>
        <v>420872.69129218924</v>
      </c>
      <c r="F1335" s="13" t="e">
        <f>IF(ISNUMBER(VLOOKUP(Fulltable[[#This Row],[Distance]], PBmetric[[Distance (km)]:[PB (hh:mm:ss)]], 6, FALSE)), VLOOKUP(Fulltable[[#This Row],[Distance]], PBmetric[[Distance (km)]:[PB (hh:mm:ss)]], 6, FALSE), NA())</f>
        <v>#N/A</v>
      </c>
      <c r="G1335" s="13">
        <f ca="1">$Q$4+$P$4*Fulltable[[#This Row],[Distance]]+$O$4*Fulltable[[#This Row],[D^2]]+$N$4*Fulltable[[#This Row],[D^3]]</f>
        <v>4.1889771303159358E-2</v>
      </c>
      <c r="H1335" s="13">
        <f ca="1">Fulltable[[#This Row],[Forecast]]*(1+AVERAGE(cform[faster (-ve) /
slower (+ve)]))</f>
        <v>4.3369394308372992E-2</v>
      </c>
      <c r="I1335" s="13" t="e">
        <f>IF(ISNUMBER(VLOOKUP(Fulltable[[#This Row],[Distance]], Predict[[#All],[Distance (km)]:[Time on current form]], 2, FALSE)), VLOOKUP(Fulltable[[#This Row],[Distance]], Predict[[#All],[Distance (km)]:[Time on current form]], 2, FALSE), NA())</f>
        <v>#N/A</v>
      </c>
      <c r="J1335" s="13" t="e">
        <f>IF(ISNUMBER(VLOOKUP(Fulltable[[#This Row],[Distance]], Predict[[#All],[Distance (km)]:[Time on current form]], 3, FALSE)), VLOOKUP(Fulltable[[#This Row],[Distance]], Predict[[#All],[Distance (km)]:[Time on current form]], 3, FALSE), NA())</f>
        <v>#N/A</v>
      </c>
    </row>
    <row r="1336" spans="1:10" x14ac:dyDescent="0.25">
      <c r="A1336" s="1">
        <v>13.34</v>
      </c>
      <c r="B1336" s="2">
        <f>Fulltable[[#This Row],[Distance]]^2</f>
        <v>177.9556</v>
      </c>
      <c r="C1336">
        <f>Fulltable[[#This Row],[Distance]]^3</f>
        <v>2373.9277040000002</v>
      </c>
      <c r="D1336">
        <f>Fulltable[[#This Row],[Distance]]^4</f>
        <v>31668.19557136</v>
      </c>
      <c r="E1336">
        <f>Fulltable[[#This Row],[Distance]]^5</f>
        <v>422453.72892194241</v>
      </c>
      <c r="F1336" s="13" t="e">
        <f>IF(ISNUMBER(VLOOKUP(Fulltable[[#This Row],[Distance]], PBmetric[[Distance (km)]:[PB (hh:mm:ss)]], 6, FALSE)), VLOOKUP(Fulltable[[#This Row],[Distance]], PBmetric[[Distance (km)]:[PB (hh:mm:ss)]], 6, FALSE), NA())</f>
        <v>#N/A</v>
      </c>
      <c r="G1336" s="13">
        <f ca="1">$Q$4+$P$4*Fulltable[[#This Row],[Distance]]+$O$4*Fulltable[[#This Row],[D^2]]+$N$4*Fulltable[[#This Row],[D^3]]</f>
        <v>4.1923625312054284E-2</v>
      </c>
      <c r="H1336" s="13">
        <f ca="1">Fulltable[[#This Row],[Forecast]]*(1+AVERAGE(cform[faster (-ve) /
slower (+ve)]))</f>
        <v>4.3404444102511465E-2</v>
      </c>
      <c r="I1336" s="13" t="e">
        <f>IF(ISNUMBER(VLOOKUP(Fulltable[[#This Row],[Distance]], Predict[[#All],[Distance (km)]:[Time on current form]], 2, FALSE)), VLOOKUP(Fulltable[[#This Row],[Distance]], Predict[[#All],[Distance (km)]:[Time on current form]], 2, FALSE), NA())</f>
        <v>#N/A</v>
      </c>
      <c r="J1336" s="13" t="e">
        <f>IF(ISNUMBER(VLOOKUP(Fulltable[[#This Row],[Distance]], Predict[[#All],[Distance (km)]:[Time on current form]], 3, FALSE)), VLOOKUP(Fulltable[[#This Row],[Distance]], Predict[[#All],[Distance (km)]:[Time on current form]], 3, FALSE), NA())</f>
        <v>#N/A</v>
      </c>
    </row>
    <row r="1337" spans="1:10" x14ac:dyDescent="0.25">
      <c r="A1337" s="1">
        <v>13.35</v>
      </c>
      <c r="B1337" s="2">
        <f>Fulltable[[#This Row],[Distance]]^2</f>
        <v>178.2225</v>
      </c>
      <c r="C1337">
        <f>Fulltable[[#This Row],[Distance]]^3</f>
        <v>2379.2703750000001</v>
      </c>
      <c r="D1337">
        <f>Fulltable[[#This Row],[Distance]]^4</f>
        <v>31763.25950625</v>
      </c>
      <c r="E1337">
        <f>Fulltable[[#This Row],[Distance]]^5</f>
        <v>424039.51440843748</v>
      </c>
      <c r="F1337" s="13" t="e">
        <f>IF(ISNUMBER(VLOOKUP(Fulltable[[#This Row],[Distance]], PBmetric[[Distance (km)]:[PB (hh:mm:ss)]], 6, FALSE)), VLOOKUP(Fulltable[[#This Row],[Distance]], PBmetric[[Distance (km)]:[PB (hh:mm:ss)]], 6, FALSE), NA())</f>
        <v>#N/A</v>
      </c>
      <c r="G1337" s="13">
        <f ca="1">$Q$4+$P$4*Fulltable[[#This Row],[Distance]]+$O$4*Fulltable[[#This Row],[D^2]]+$N$4*Fulltable[[#This Row],[D^3]]</f>
        <v>4.1957482946610204E-2</v>
      </c>
      <c r="H1337" s="13">
        <f ca="1">Fulltable[[#This Row],[Forecast]]*(1+AVERAGE(cform[faster (-ve) /
slower (+ve)]))</f>
        <v>4.3439497650375872E-2</v>
      </c>
      <c r="I1337" s="13" t="e">
        <f>IF(ISNUMBER(VLOOKUP(Fulltable[[#This Row],[Distance]], Predict[[#All],[Distance (km)]:[Time on current form]], 2, FALSE)), VLOOKUP(Fulltable[[#This Row],[Distance]], Predict[[#All],[Distance (km)]:[Time on current form]], 2, FALSE), NA())</f>
        <v>#N/A</v>
      </c>
      <c r="J1337" s="13" t="e">
        <f>IF(ISNUMBER(VLOOKUP(Fulltable[[#This Row],[Distance]], Predict[[#All],[Distance (km)]:[Time on current form]], 3, FALSE)), VLOOKUP(Fulltable[[#This Row],[Distance]], Predict[[#All],[Distance (km)]:[Time on current form]], 3, FALSE), NA())</f>
        <v>#N/A</v>
      </c>
    </row>
    <row r="1338" spans="1:10" x14ac:dyDescent="0.25">
      <c r="A1338" s="1">
        <v>13.36</v>
      </c>
      <c r="B1338" s="2">
        <f>Fulltable[[#This Row],[Distance]]^2</f>
        <v>178.4896</v>
      </c>
      <c r="C1338">
        <f>Fulltable[[#This Row],[Distance]]^3</f>
        <v>2384.621056</v>
      </c>
      <c r="D1338">
        <f>Fulltable[[#This Row],[Distance]]^4</f>
        <v>31858.537308159997</v>
      </c>
      <c r="E1338">
        <f>Fulltable[[#This Row],[Distance]]^5</f>
        <v>425630.05843701755</v>
      </c>
      <c r="F1338" s="13" t="e">
        <f>IF(ISNUMBER(VLOOKUP(Fulltable[[#This Row],[Distance]], PBmetric[[Distance (km)]:[PB (hh:mm:ss)]], 6, FALSE)), VLOOKUP(Fulltable[[#This Row],[Distance]], PBmetric[[Distance (km)]:[PB (hh:mm:ss)]], 6, FALSE), NA())</f>
        <v>#N/A</v>
      </c>
      <c r="G1338" s="13">
        <f ca="1">$Q$4+$P$4*Fulltable[[#This Row],[Distance]]+$O$4*Fulltable[[#This Row],[D^2]]+$N$4*Fulltable[[#This Row],[D^3]]</f>
        <v>4.1991344206791736E-2</v>
      </c>
      <c r="H1338" s="13">
        <f ca="1">Fulltable[[#This Row],[Forecast]]*(1+AVERAGE(cform[faster (-ve) /
slower (+ve)]))</f>
        <v>4.3474554951929596E-2</v>
      </c>
      <c r="I1338" s="13" t="e">
        <f>IF(ISNUMBER(VLOOKUP(Fulltable[[#This Row],[Distance]], Predict[[#All],[Distance (km)]:[Time on current form]], 2, FALSE)), VLOOKUP(Fulltable[[#This Row],[Distance]], Predict[[#All],[Distance (km)]:[Time on current form]], 2, FALSE), NA())</f>
        <v>#N/A</v>
      </c>
      <c r="J1338" s="13" t="e">
        <f>IF(ISNUMBER(VLOOKUP(Fulltable[[#This Row],[Distance]], Predict[[#All],[Distance (km)]:[Time on current form]], 3, FALSE)), VLOOKUP(Fulltable[[#This Row],[Distance]], Predict[[#All],[Distance (km)]:[Time on current form]], 3, FALSE), NA())</f>
        <v>#N/A</v>
      </c>
    </row>
    <row r="1339" spans="1:10" x14ac:dyDescent="0.25">
      <c r="A1339" s="1">
        <v>13.37</v>
      </c>
      <c r="B1339" s="2">
        <f>Fulltable[[#This Row],[Distance]]^2</f>
        <v>178.75689999999997</v>
      </c>
      <c r="C1339">
        <f>Fulltable[[#This Row],[Distance]]^3</f>
        <v>2389.9797529999996</v>
      </c>
      <c r="D1339">
        <f>Fulltable[[#This Row],[Distance]]^4</f>
        <v>31954.029297609992</v>
      </c>
      <c r="E1339">
        <f>Fulltable[[#This Row],[Distance]]^5</f>
        <v>427225.37170904555</v>
      </c>
      <c r="F1339" s="13" t="e">
        <f>IF(ISNUMBER(VLOOKUP(Fulltable[[#This Row],[Distance]], PBmetric[[Distance (km)]:[PB (hh:mm:ss)]], 6, FALSE)), VLOOKUP(Fulltable[[#This Row],[Distance]], PBmetric[[Distance (km)]:[PB (hh:mm:ss)]], 6, FALSE), NA())</f>
        <v>#N/A</v>
      </c>
      <c r="G1339" s="13">
        <f ca="1">$Q$4+$P$4*Fulltable[[#This Row],[Distance]]+$O$4*Fulltable[[#This Row],[D^2]]+$N$4*Fulltable[[#This Row],[D^3]]</f>
        <v>4.2025209092563444E-2</v>
      </c>
      <c r="H1339" s="13">
        <f ca="1">Fulltable[[#This Row],[Forecast]]*(1+AVERAGE(cform[faster (-ve) /
slower (+ve)]))</f>
        <v>4.3509616007135939E-2</v>
      </c>
      <c r="I1339" s="13" t="e">
        <f>IF(ISNUMBER(VLOOKUP(Fulltable[[#This Row],[Distance]], Predict[[#All],[Distance (km)]:[Time on current form]], 2, FALSE)), VLOOKUP(Fulltable[[#This Row],[Distance]], Predict[[#All],[Distance (km)]:[Time on current form]], 2, FALSE), NA())</f>
        <v>#N/A</v>
      </c>
      <c r="J1339" s="13" t="e">
        <f>IF(ISNUMBER(VLOOKUP(Fulltable[[#This Row],[Distance]], Predict[[#All],[Distance (km)]:[Time on current form]], 3, FALSE)), VLOOKUP(Fulltable[[#This Row],[Distance]], Predict[[#All],[Distance (km)]:[Time on current form]], 3, FALSE), NA())</f>
        <v>#N/A</v>
      </c>
    </row>
    <row r="1340" spans="1:10" x14ac:dyDescent="0.25">
      <c r="A1340" s="1">
        <v>13.38</v>
      </c>
      <c r="B1340" s="2">
        <f>Fulltable[[#This Row],[Distance]]^2</f>
        <v>179.02440000000001</v>
      </c>
      <c r="C1340">
        <f>Fulltable[[#This Row],[Distance]]^3</f>
        <v>2395.3464720000002</v>
      </c>
      <c r="D1340">
        <f>Fulltable[[#This Row],[Distance]]^4</f>
        <v>32049.735795360004</v>
      </c>
      <c r="E1340">
        <f>Fulltable[[#This Row],[Distance]]^5</f>
        <v>428825.46494191687</v>
      </c>
      <c r="F1340" s="13" t="e">
        <f>IF(ISNUMBER(VLOOKUP(Fulltable[[#This Row],[Distance]], PBmetric[[Distance (km)]:[PB (hh:mm:ss)]], 6, FALSE)), VLOOKUP(Fulltable[[#This Row],[Distance]], PBmetric[[Distance (km)]:[PB (hh:mm:ss)]], 6, FALSE), NA())</f>
        <v>#N/A</v>
      </c>
      <c r="G1340" s="13">
        <f ca="1">$Q$4+$P$4*Fulltable[[#This Row],[Distance]]+$O$4*Fulltable[[#This Row],[D^2]]+$N$4*Fulltable[[#This Row],[D^3]]</f>
        <v>4.2059077603889945E-2</v>
      </c>
      <c r="H1340" s="13">
        <f ca="1">Fulltable[[#This Row],[Forecast]]*(1+AVERAGE(cform[faster (-ve) /
slower (+ve)]))</f>
        <v>4.3544680815958275E-2</v>
      </c>
      <c r="I1340" s="13" t="e">
        <f>IF(ISNUMBER(VLOOKUP(Fulltable[[#This Row],[Distance]], Predict[[#All],[Distance (km)]:[Time on current form]], 2, FALSE)), VLOOKUP(Fulltable[[#This Row],[Distance]], Predict[[#All],[Distance (km)]:[Time on current form]], 2, FALSE), NA())</f>
        <v>#N/A</v>
      </c>
      <c r="J1340" s="13" t="e">
        <f>IF(ISNUMBER(VLOOKUP(Fulltable[[#This Row],[Distance]], Predict[[#All],[Distance (km)]:[Time on current form]], 3, FALSE)), VLOOKUP(Fulltable[[#This Row],[Distance]], Predict[[#All],[Distance (km)]:[Time on current form]], 3, FALSE), NA())</f>
        <v>#N/A</v>
      </c>
    </row>
    <row r="1341" spans="1:10" x14ac:dyDescent="0.25">
      <c r="A1341" s="1">
        <v>13.39</v>
      </c>
      <c r="B1341" s="2">
        <f>Fulltable[[#This Row],[Distance]]^2</f>
        <v>179.2921</v>
      </c>
      <c r="C1341">
        <f>Fulltable[[#This Row],[Distance]]^3</f>
        <v>2400.721219</v>
      </c>
      <c r="D1341">
        <f>Fulltable[[#This Row],[Distance]]^4</f>
        <v>32145.657122410001</v>
      </c>
      <c r="E1341">
        <f>Fulltable[[#This Row],[Distance]]^5</f>
        <v>430430.34886906995</v>
      </c>
      <c r="F1341" s="13" t="e">
        <f>IF(ISNUMBER(VLOOKUP(Fulltable[[#This Row],[Distance]], PBmetric[[Distance (km)]:[PB (hh:mm:ss)]], 6, FALSE)), VLOOKUP(Fulltable[[#This Row],[Distance]], PBmetric[[Distance (km)]:[PB (hh:mm:ss)]], 6, FALSE), NA())</f>
        <v>#N/A</v>
      </c>
      <c r="G1341" s="13">
        <f ca="1">$Q$4+$P$4*Fulltable[[#This Row],[Distance]]+$O$4*Fulltable[[#This Row],[D^2]]+$N$4*Fulltable[[#This Row],[D^3]]</f>
        <v>4.2092949740735831E-2</v>
      </c>
      <c r="H1341" s="13">
        <f ca="1">Fulltable[[#This Row],[Forecast]]*(1+AVERAGE(cform[faster (-ve) /
slower (+ve)]))</f>
        <v>4.3579749378359942E-2</v>
      </c>
      <c r="I1341" s="13" t="e">
        <f>IF(ISNUMBER(VLOOKUP(Fulltable[[#This Row],[Distance]], Predict[[#All],[Distance (km)]:[Time on current form]], 2, FALSE)), VLOOKUP(Fulltable[[#This Row],[Distance]], Predict[[#All],[Distance (km)]:[Time on current form]], 2, FALSE), NA())</f>
        <v>#N/A</v>
      </c>
      <c r="J1341" s="13" t="e">
        <f>IF(ISNUMBER(VLOOKUP(Fulltable[[#This Row],[Distance]], Predict[[#All],[Distance (km)]:[Time on current form]], 3, FALSE)), VLOOKUP(Fulltable[[#This Row],[Distance]], Predict[[#All],[Distance (km)]:[Time on current form]], 3, FALSE), NA())</f>
        <v>#N/A</v>
      </c>
    </row>
    <row r="1342" spans="1:10" x14ac:dyDescent="0.25">
      <c r="A1342" s="1">
        <v>13.4</v>
      </c>
      <c r="B1342" s="2">
        <f>Fulltable[[#This Row],[Distance]]^2</f>
        <v>179.56</v>
      </c>
      <c r="C1342">
        <f>Fulltable[[#This Row],[Distance]]^3</f>
        <v>2406.1040000000003</v>
      </c>
      <c r="D1342">
        <f>Fulltable[[#This Row],[Distance]]^4</f>
        <v>32241.793600000001</v>
      </c>
      <c r="E1342">
        <f>Fulltable[[#This Row],[Distance]]^5</f>
        <v>432040.03424000001</v>
      </c>
      <c r="F1342" s="13" t="e">
        <f>IF(ISNUMBER(VLOOKUP(Fulltable[[#This Row],[Distance]], PBmetric[[Distance (km)]:[PB (hh:mm:ss)]], 6, FALSE)), VLOOKUP(Fulltable[[#This Row],[Distance]], PBmetric[[Distance (km)]:[PB (hh:mm:ss)]], 6, FALSE), NA())</f>
        <v>#N/A</v>
      </c>
      <c r="G1342" s="13">
        <f ca="1">$Q$4+$P$4*Fulltable[[#This Row],[Distance]]+$O$4*Fulltable[[#This Row],[D^2]]+$N$4*Fulltable[[#This Row],[D^3]]</f>
        <v>4.2126825503065693E-2</v>
      </c>
      <c r="H1342" s="13">
        <f ca="1">Fulltable[[#This Row],[Forecast]]*(1+AVERAGE(cform[faster (-ve) /
slower (+ve)]))</f>
        <v>4.3614821694304279E-2</v>
      </c>
      <c r="I1342" s="13" t="e">
        <f>IF(ISNUMBER(VLOOKUP(Fulltable[[#This Row],[Distance]], Predict[[#All],[Distance (km)]:[Time on current form]], 2, FALSE)), VLOOKUP(Fulltable[[#This Row],[Distance]], Predict[[#All],[Distance (km)]:[Time on current form]], 2, FALSE), NA())</f>
        <v>#N/A</v>
      </c>
      <c r="J1342" s="13" t="e">
        <f>IF(ISNUMBER(VLOOKUP(Fulltable[[#This Row],[Distance]], Predict[[#All],[Distance (km)]:[Time on current form]], 3, FALSE)), VLOOKUP(Fulltable[[#This Row],[Distance]], Predict[[#All],[Distance (km)]:[Time on current form]], 3, FALSE), NA())</f>
        <v>#N/A</v>
      </c>
    </row>
    <row r="1343" spans="1:10" x14ac:dyDescent="0.25">
      <c r="A1343" s="1">
        <v>13.41</v>
      </c>
      <c r="B1343" s="2">
        <f>Fulltable[[#This Row],[Distance]]^2</f>
        <v>179.82810000000001</v>
      </c>
      <c r="C1343">
        <f>Fulltable[[#This Row],[Distance]]^3</f>
        <v>2411.4948210000002</v>
      </c>
      <c r="D1343">
        <f>Fulltable[[#This Row],[Distance]]^4</f>
        <v>32338.145549610002</v>
      </c>
      <c r="E1343">
        <f>Fulltable[[#This Row],[Distance]]^5</f>
        <v>433654.53182027012</v>
      </c>
      <c r="F1343" s="13" t="e">
        <f>IF(ISNUMBER(VLOOKUP(Fulltable[[#This Row],[Distance]], PBmetric[[Distance (km)]:[PB (hh:mm:ss)]], 6, FALSE)), VLOOKUP(Fulltable[[#This Row],[Distance]], PBmetric[[Distance (km)]:[PB (hh:mm:ss)]], 6, FALSE), NA())</f>
        <v>#N/A</v>
      </c>
      <c r="G1343" s="13">
        <f ca="1">$Q$4+$P$4*Fulltable[[#This Row],[Distance]]+$O$4*Fulltable[[#This Row],[D^2]]+$N$4*Fulltable[[#This Row],[D^3]]</f>
        <v>4.2160704890844135E-2</v>
      </c>
      <c r="H1343" s="13">
        <f ca="1">Fulltable[[#This Row],[Forecast]]*(1+AVERAGE(cform[faster (-ve) /
slower (+ve)]))</f>
        <v>4.3649897763754643E-2</v>
      </c>
      <c r="I1343" s="13" t="e">
        <f>IF(ISNUMBER(VLOOKUP(Fulltable[[#This Row],[Distance]], Predict[[#All],[Distance (km)]:[Time on current form]], 2, FALSE)), VLOOKUP(Fulltable[[#This Row],[Distance]], Predict[[#All],[Distance (km)]:[Time on current form]], 2, FALSE), NA())</f>
        <v>#N/A</v>
      </c>
      <c r="J1343" s="13" t="e">
        <f>IF(ISNUMBER(VLOOKUP(Fulltable[[#This Row],[Distance]], Predict[[#All],[Distance (km)]:[Time on current form]], 3, FALSE)), VLOOKUP(Fulltable[[#This Row],[Distance]], Predict[[#All],[Distance (km)]:[Time on current form]], 3, FALSE), NA())</f>
        <v>#N/A</v>
      </c>
    </row>
    <row r="1344" spans="1:10" x14ac:dyDescent="0.25">
      <c r="A1344" s="1">
        <v>13.42</v>
      </c>
      <c r="B1344" s="2">
        <f>Fulltable[[#This Row],[Distance]]^2</f>
        <v>180.09639999999999</v>
      </c>
      <c r="C1344">
        <f>Fulltable[[#This Row],[Distance]]^3</f>
        <v>2416.8936879999997</v>
      </c>
      <c r="D1344">
        <f>Fulltable[[#This Row],[Distance]]^4</f>
        <v>32434.713292959997</v>
      </c>
      <c r="E1344">
        <f>Fulltable[[#This Row],[Distance]]^5</f>
        <v>435273.85239152319</v>
      </c>
      <c r="F1344" s="13" t="e">
        <f>IF(ISNUMBER(VLOOKUP(Fulltable[[#This Row],[Distance]], PBmetric[[Distance (km)]:[PB (hh:mm:ss)]], 6, FALSE)), VLOOKUP(Fulltable[[#This Row],[Distance]], PBmetric[[Distance (km)]:[PB (hh:mm:ss)]], 6, FALSE), NA())</f>
        <v>#N/A</v>
      </c>
      <c r="G1344" s="13">
        <f ca="1">$Q$4+$P$4*Fulltable[[#This Row],[Distance]]+$O$4*Fulltable[[#This Row],[D^2]]+$N$4*Fulltable[[#This Row],[D^3]]</f>
        <v>4.2194587904035748E-2</v>
      </c>
      <c r="H1344" s="13">
        <f ca="1">Fulltable[[#This Row],[Forecast]]*(1+AVERAGE(cform[faster (-ve) /
slower (+ve)]))</f>
        <v>4.3684977586674376E-2</v>
      </c>
      <c r="I1344" s="13" t="e">
        <f>IF(ISNUMBER(VLOOKUP(Fulltable[[#This Row],[Distance]], Predict[[#All],[Distance (km)]:[Time on current form]], 2, FALSE)), VLOOKUP(Fulltable[[#This Row],[Distance]], Predict[[#All],[Distance (km)]:[Time on current form]], 2, FALSE), NA())</f>
        <v>#N/A</v>
      </c>
      <c r="J1344" s="13" t="e">
        <f>IF(ISNUMBER(VLOOKUP(Fulltable[[#This Row],[Distance]], Predict[[#All],[Distance (km)]:[Time on current form]], 3, FALSE)), VLOOKUP(Fulltable[[#This Row],[Distance]], Predict[[#All],[Distance (km)]:[Time on current form]], 3, FALSE), NA())</f>
        <v>#N/A</v>
      </c>
    </row>
    <row r="1345" spans="1:10" x14ac:dyDescent="0.25">
      <c r="A1345" s="1">
        <v>13.43</v>
      </c>
      <c r="B1345" s="2">
        <f>Fulltable[[#This Row],[Distance]]^2</f>
        <v>180.36490000000001</v>
      </c>
      <c r="C1345">
        <f>Fulltable[[#This Row],[Distance]]^3</f>
        <v>2422.3006070000001</v>
      </c>
      <c r="D1345">
        <f>Fulltable[[#This Row],[Distance]]^4</f>
        <v>32531.497152010001</v>
      </c>
      <c r="E1345">
        <f>Fulltable[[#This Row],[Distance]]^5</f>
        <v>436898.00675149431</v>
      </c>
      <c r="F1345" s="13" t="e">
        <f>IF(ISNUMBER(VLOOKUP(Fulltable[[#This Row],[Distance]], PBmetric[[Distance (km)]:[PB (hh:mm:ss)]], 6, FALSE)), VLOOKUP(Fulltable[[#This Row],[Distance]], PBmetric[[Distance (km)]:[PB (hh:mm:ss)]], 6, FALSE), NA())</f>
        <v>#N/A</v>
      </c>
      <c r="G1345" s="13">
        <f ca="1">$Q$4+$P$4*Fulltable[[#This Row],[Distance]]+$O$4*Fulltable[[#This Row],[D^2]]+$N$4*Fulltable[[#This Row],[D^3]]</f>
        <v>4.2228474542605129E-2</v>
      </c>
      <c r="H1345" s="13">
        <f ca="1">Fulltable[[#This Row],[Forecast]]*(1+AVERAGE(cform[faster (-ve) /
slower (+ve)]))</f>
        <v>4.3720061163026819E-2</v>
      </c>
      <c r="I1345" s="13" t="e">
        <f>IF(ISNUMBER(VLOOKUP(Fulltable[[#This Row],[Distance]], Predict[[#All],[Distance (km)]:[Time on current form]], 2, FALSE)), VLOOKUP(Fulltable[[#This Row],[Distance]], Predict[[#All],[Distance (km)]:[Time on current form]], 2, FALSE), NA())</f>
        <v>#N/A</v>
      </c>
      <c r="J1345" s="13" t="e">
        <f>IF(ISNUMBER(VLOOKUP(Fulltable[[#This Row],[Distance]], Predict[[#All],[Distance (km)]:[Time on current form]], 3, FALSE)), VLOOKUP(Fulltable[[#This Row],[Distance]], Predict[[#All],[Distance (km)]:[Time on current form]], 3, FALSE), NA())</f>
        <v>#N/A</v>
      </c>
    </row>
    <row r="1346" spans="1:10" x14ac:dyDescent="0.25">
      <c r="A1346" s="1">
        <v>13.44</v>
      </c>
      <c r="B1346" s="2">
        <f>Fulltable[[#This Row],[Distance]]^2</f>
        <v>180.63359999999997</v>
      </c>
      <c r="C1346">
        <f>Fulltable[[#This Row],[Distance]]^3</f>
        <v>2427.7155839999996</v>
      </c>
      <c r="D1346">
        <f>Fulltable[[#This Row],[Distance]]^4</f>
        <v>32628.497448959992</v>
      </c>
      <c r="E1346">
        <f>Fulltable[[#This Row],[Distance]]^5</f>
        <v>438527.00571402226</v>
      </c>
      <c r="F1346" s="13" t="e">
        <f>IF(ISNUMBER(VLOOKUP(Fulltable[[#This Row],[Distance]], PBmetric[[Distance (km)]:[PB (hh:mm:ss)]], 6, FALSE)), VLOOKUP(Fulltable[[#This Row],[Distance]], PBmetric[[Distance (km)]:[PB (hh:mm:ss)]], 6, FALSE), NA())</f>
        <v>#N/A</v>
      </c>
      <c r="G1346" s="13">
        <f ca="1">$Q$4+$P$4*Fulltable[[#This Row],[Distance]]+$O$4*Fulltable[[#This Row],[D^2]]+$N$4*Fulltable[[#This Row],[D^3]]</f>
        <v>4.2262364806516878E-2</v>
      </c>
      <c r="H1346" s="13">
        <f ca="1">Fulltable[[#This Row],[Forecast]]*(1+AVERAGE(cform[faster (-ve) /
slower (+ve)]))</f>
        <v>4.3755148492775328E-2</v>
      </c>
      <c r="I1346" s="13" t="e">
        <f>IF(ISNUMBER(VLOOKUP(Fulltable[[#This Row],[Distance]], Predict[[#All],[Distance (km)]:[Time on current form]], 2, FALSE)), VLOOKUP(Fulltable[[#This Row],[Distance]], Predict[[#All],[Distance (km)]:[Time on current form]], 2, FALSE), NA())</f>
        <v>#N/A</v>
      </c>
      <c r="J1346" s="13" t="e">
        <f>IF(ISNUMBER(VLOOKUP(Fulltable[[#This Row],[Distance]], Predict[[#All],[Distance (km)]:[Time on current form]], 3, FALSE)), VLOOKUP(Fulltable[[#This Row],[Distance]], Predict[[#All],[Distance (km)]:[Time on current form]], 3, FALSE), NA())</f>
        <v>#N/A</v>
      </c>
    </row>
    <row r="1347" spans="1:10" x14ac:dyDescent="0.25">
      <c r="A1347" s="1">
        <v>13.45</v>
      </c>
      <c r="B1347" s="2">
        <f>Fulltable[[#This Row],[Distance]]^2</f>
        <v>180.90249999999997</v>
      </c>
      <c r="C1347">
        <f>Fulltable[[#This Row],[Distance]]^3</f>
        <v>2433.1386249999996</v>
      </c>
      <c r="D1347">
        <f>Fulltable[[#This Row],[Distance]]^4</f>
        <v>32725.714506249991</v>
      </c>
      <c r="E1347">
        <f>Fulltable[[#This Row],[Distance]]^5</f>
        <v>440160.86010906234</v>
      </c>
      <c r="F1347" s="13" t="e">
        <f>IF(ISNUMBER(VLOOKUP(Fulltable[[#This Row],[Distance]], PBmetric[[Distance (km)]:[PB (hh:mm:ss)]], 6, FALSE)), VLOOKUP(Fulltable[[#This Row],[Distance]], PBmetric[[Distance (km)]:[PB (hh:mm:ss)]], 6, FALSE), NA())</f>
        <v>#N/A</v>
      </c>
      <c r="G1347" s="13">
        <f ca="1">$Q$4+$P$4*Fulltable[[#This Row],[Distance]]+$O$4*Fulltable[[#This Row],[D^2]]+$N$4*Fulltable[[#This Row],[D^3]]</f>
        <v>4.229625869573559E-2</v>
      </c>
      <c r="H1347" s="13">
        <f ca="1">Fulltable[[#This Row],[Forecast]]*(1+AVERAGE(cform[faster (-ve) /
slower (+ve)]))</f>
        <v>4.3790239575883239E-2</v>
      </c>
      <c r="I1347" s="13" t="e">
        <f>IF(ISNUMBER(VLOOKUP(Fulltable[[#This Row],[Distance]], Predict[[#All],[Distance (km)]:[Time on current form]], 2, FALSE)), VLOOKUP(Fulltable[[#This Row],[Distance]], Predict[[#All],[Distance (km)]:[Time on current form]], 2, FALSE), NA())</f>
        <v>#N/A</v>
      </c>
      <c r="J1347" s="13" t="e">
        <f>IF(ISNUMBER(VLOOKUP(Fulltable[[#This Row],[Distance]], Predict[[#All],[Distance (km)]:[Time on current form]], 3, FALSE)), VLOOKUP(Fulltable[[#This Row],[Distance]], Predict[[#All],[Distance (km)]:[Time on current form]], 3, FALSE), NA())</f>
        <v>#N/A</v>
      </c>
    </row>
    <row r="1348" spans="1:10" x14ac:dyDescent="0.25">
      <c r="A1348" s="1">
        <v>13.46</v>
      </c>
      <c r="B1348" s="2">
        <f>Fulltable[[#This Row],[Distance]]^2</f>
        <v>181.17160000000001</v>
      </c>
      <c r="C1348">
        <f>Fulltable[[#This Row],[Distance]]^3</f>
        <v>2438.5697360000004</v>
      </c>
      <c r="D1348">
        <f>Fulltable[[#This Row],[Distance]]^4</f>
        <v>32823.148646560003</v>
      </c>
      <c r="E1348">
        <f>Fulltable[[#This Row],[Distance]]^5</f>
        <v>441799.58078269765</v>
      </c>
      <c r="F1348" s="13" t="e">
        <f>IF(ISNUMBER(VLOOKUP(Fulltable[[#This Row],[Distance]], PBmetric[[Distance (km)]:[PB (hh:mm:ss)]], 6, FALSE)), VLOOKUP(Fulltable[[#This Row],[Distance]], PBmetric[[Distance (km)]:[PB (hh:mm:ss)]], 6, FALSE), NA())</f>
        <v>#N/A</v>
      </c>
      <c r="G1348" s="13">
        <f ca="1">$Q$4+$P$4*Fulltable[[#This Row],[Distance]]+$O$4*Fulltable[[#This Row],[D^2]]+$N$4*Fulltable[[#This Row],[D^3]]</f>
        <v>4.2330156210225879E-2</v>
      </c>
      <c r="H1348" s="13">
        <f ca="1">Fulltable[[#This Row],[Forecast]]*(1+AVERAGE(cform[faster (-ve) /
slower (+ve)]))</f>
        <v>4.3825334412313927E-2</v>
      </c>
      <c r="I1348" s="13" t="e">
        <f>IF(ISNUMBER(VLOOKUP(Fulltable[[#This Row],[Distance]], Predict[[#All],[Distance (km)]:[Time on current form]], 2, FALSE)), VLOOKUP(Fulltable[[#This Row],[Distance]], Predict[[#All],[Distance (km)]:[Time on current form]], 2, FALSE), NA())</f>
        <v>#N/A</v>
      </c>
      <c r="J1348" s="13" t="e">
        <f>IF(ISNUMBER(VLOOKUP(Fulltable[[#This Row],[Distance]], Predict[[#All],[Distance (km)]:[Time on current form]], 3, FALSE)), VLOOKUP(Fulltable[[#This Row],[Distance]], Predict[[#All],[Distance (km)]:[Time on current form]], 3, FALSE), NA())</f>
        <v>#N/A</v>
      </c>
    </row>
    <row r="1349" spans="1:10" x14ac:dyDescent="0.25">
      <c r="A1349" s="1">
        <v>13.47</v>
      </c>
      <c r="B1349" s="2">
        <f>Fulltable[[#This Row],[Distance]]^2</f>
        <v>181.44090000000003</v>
      </c>
      <c r="C1349">
        <f>Fulltable[[#This Row],[Distance]]^3</f>
        <v>2444.0089230000003</v>
      </c>
      <c r="D1349">
        <f>Fulltable[[#This Row],[Distance]]^4</f>
        <v>32920.800192810013</v>
      </c>
      <c r="E1349">
        <f>Fulltable[[#This Row],[Distance]]^5</f>
        <v>443443.17859715089</v>
      </c>
      <c r="F1349" s="13" t="e">
        <f>IF(ISNUMBER(VLOOKUP(Fulltable[[#This Row],[Distance]], PBmetric[[Distance (km)]:[PB (hh:mm:ss)]], 6, FALSE)), VLOOKUP(Fulltable[[#This Row],[Distance]], PBmetric[[Distance (km)]:[PB (hh:mm:ss)]], 6, FALSE), NA())</f>
        <v>#N/A</v>
      </c>
      <c r="G1349" s="13">
        <f ca="1">$Q$4+$P$4*Fulltable[[#This Row],[Distance]]+$O$4*Fulltable[[#This Row],[D^2]]+$N$4*Fulltable[[#This Row],[D^3]]</f>
        <v>4.2364057349952307E-2</v>
      </c>
      <c r="H1349" s="13">
        <f ca="1">Fulltable[[#This Row],[Forecast]]*(1+AVERAGE(cform[faster (-ve) /
slower (+ve)]))</f>
        <v>4.3860433002030685E-2</v>
      </c>
      <c r="I1349" s="13" t="e">
        <f>IF(ISNUMBER(VLOOKUP(Fulltable[[#This Row],[Distance]], Predict[[#All],[Distance (km)]:[Time on current form]], 2, FALSE)), VLOOKUP(Fulltable[[#This Row],[Distance]], Predict[[#All],[Distance (km)]:[Time on current form]], 2, FALSE), NA())</f>
        <v>#N/A</v>
      </c>
      <c r="J1349" s="13" t="e">
        <f>IF(ISNUMBER(VLOOKUP(Fulltable[[#This Row],[Distance]], Predict[[#All],[Distance (km)]:[Time on current form]], 3, FALSE)), VLOOKUP(Fulltable[[#This Row],[Distance]], Predict[[#All],[Distance (km)]:[Time on current form]], 3, FALSE), NA())</f>
        <v>#N/A</v>
      </c>
    </row>
    <row r="1350" spans="1:10" x14ac:dyDescent="0.25">
      <c r="A1350" s="1">
        <v>13.48</v>
      </c>
      <c r="B1350" s="2">
        <f>Fulltable[[#This Row],[Distance]]^2</f>
        <v>181.71040000000002</v>
      </c>
      <c r="C1350">
        <f>Fulltable[[#This Row],[Distance]]^3</f>
        <v>2449.4561920000006</v>
      </c>
      <c r="D1350">
        <f>Fulltable[[#This Row],[Distance]]^4</f>
        <v>33018.669468160006</v>
      </c>
      <c r="E1350">
        <f>Fulltable[[#This Row],[Distance]]^5</f>
        <v>445091.66443079687</v>
      </c>
      <c r="F1350" s="13" t="e">
        <f>IF(ISNUMBER(VLOOKUP(Fulltable[[#This Row],[Distance]], PBmetric[[Distance (km)]:[PB (hh:mm:ss)]], 6, FALSE)), VLOOKUP(Fulltable[[#This Row],[Distance]], PBmetric[[Distance (km)]:[PB (hh:mm:ss)]], 6, FALSE), NA())</f>
        <v>#N/A</v>
      </c>
      <c r="G1350" s="13">
        <f ca="1">$Q$4+$P$4*Fulltable[[#This Row],[Distance]]+$O$4*Fulltable[[#This Row],[D^2]]+$N$4*Fulltable[[#This Row],[D^3]]</f>
        <v>4.2397962114879499E-2</v>
      </c>
      <c r="H1350" s="13">
        <f ca="1">Fulltable[[#This Row],[Forecast]]*(1+AVERAGE(cform[faster (-ve) /
slower (+ve)]))</f>
        <v>4.3895535344996912E-2</v>
      </c>
      <c r="I1350" s="13" t="e">
        <f>IF(ISNUMBER(VLOOKUP(Fulltable[[#This Row],[Distance]], Predict[[#All],[Distance (km)]:[Time on current form]], 2, FALSE)), VLOOKUP(Fulltable[[#This Row],[Distance]], Predict[[#All],[Distance (km)]:[Time on current form]], 2, FALSE), NA())</f>
        <v>#N/A</v>
      </c>
      <c r="J1350" s="13" t="e">
        <f>IF(ISNUMBER(VLOOKUP(Fulltable[[#This Row],[Distance]], Predict[[#All],[Distance (km)]:[Time on current form]], 3, FALSE)), VLOOKUP(Fulltable[[#This Row],[Distance]], Predict[[#All],[Distance (km)]:[Time on current form]], 3, FALSE), NA())</f>
        <v>#N/A</v>
      </c>
    </row>
    <row r="1351" spans="1:10" x14ac:dyDescent="0.25">
      <c r="A1351" s="1">
        <v>13.49</v>
      </c>
      <c r="B1351" s="2">
        <f>Fulltable[[#This Row],[Distance]]^2</f>
        <v>181.98009999999999</v>
      </c>
      <c r="C1351">
        <f>Fulltable[[#This Row],[Distance]]^3</f>
        <v>2454.9115489999999</v>
      </c>
      <c r="D1351">
        <f>Fulltable[[#This Row],[Distance]]^4</f>
        <v>33116.756796009999</v>
      </c>
      <c r="E1351">
        <f>Fulltable[[#This Row],[Distance]]^5</f>
        <v>446745.04917817487</v>
      </c>
      <c r="F1351" s="13" t="e">
        <f>IF(ISNUMBER(VLOOKUP(Fulltable[[#This Row],[Distance]], PBmetric[[Distance (km)]:[PB (hh:mm:ss)]], 6, FALSE)), VLOOKUP(Fulltable[[#This Row],[Distance]], PBmetric[[Distance (km)]:[PB (hh:mm:ss)]], 6, FALSE), NA())</f>
        <v>#N/A</v>
      </c>
      <c r="G1351" s="13">
        <f ca="1">$Q$4+$P$4*Fulltable[[#This Row],[Distance]]+$O$4*Fulltable[[#This Row],[D^2]]+$N$4*Fulltable[[#This Row],[D^3]]</f>
        <v>4.2431870504972026E-2</v>
      </c>
      <c r="H1351" s="13">
        <f ca="1">Fulltable[[#This Row],[Forecast]]*(1+AVERAGE(cform[faster (-ve) /
slower (+ve)]))</f>
        <v>4.3930641441175908E-2</v>
      </c>
      <c r="I1351" s="13" t="e">
        <f>IF(ISNUMBER(VLOOKUP(Fulltable[[#This Row],[Distance]], Predict[[#All],[Distance (km)]:[Time on current form]], 2, FALSE)), VLOOKUP(Fulltable[[#This Row],[Distance]], Predict[[#All],[Distance (km)]:[Time on current form]], 2, FALSE), NA())</f>
        <v>#N/A</v>
      </c>
      <c r="J1351" s="13" t="e">
        <f>IF(ISNUMBER(VLOOKUP(Fulltable[[#This Row],[Distance]], Predict[[#All],[Distance (km)]:[Time on current form]], 3, FALSE)), VLOOKUP(Fulltable[[#This Row],[Distance]], Predict[[#All],[Distance (km)]:[Time on current form]], 3, FALSE), NA())</f>
        <v>#N/A</v>
      </c>
    </row>
    <row r="1352" spans="1:10" x14ac:dyDescent="0.25">
      <c r="A1352" s="1">
        <v>13.5</v>
      </c>
      <c r="B1352" s="2">
        <f>Fulltable[[#This Row],[Distance]]^2</f>
        <v>182.25</v>
      </c>
      <c r="C1352">
        <f>Fulltable[[#This Row],[Distance]]^3</f>
        <v>2460.375</v>
      </c>
      <c r="D1352">
        <f>Fulltable[[#This Row],[Distance]]^4</f>
        <v>33215.0625</v>
      </c>
      <c r="E1352">
        <f>Fulltable[[#This Row],[Distance]]^5</f>
        <v>448403.34375</v>
      </c>
      <c r="F1352" s="13" t="e">
        <f>IF(ISNUMBER(VLOOKUP(Fulltable[[#This Row],[Distance]], PBmetric[[Distance (km)]:[PB (hh:mm:ss)]], 6, FALSE)), VLOOKUP(Fulltable[[#This Row],[Distance]], PBmetric[[Distance (km)]:[PB (hh:mm:ss)]], 6, FALSE), NA())</f>
        <v>#N/A</v>
      </c>
      <c r="G1352" s="13">
        <f ca="1">$Q$4+$P$4*Fulltable[[#This Row],[Distance]]+$O$4*Fulltable[[#This Row],[D^2]]+$N$4*Fulltable[[#This Row],[D^3]]</f>
        <v>4.2465782520194513E-2</v>
      </c>
      <c r="H1352" s="13">
        <f ca="1">Fulltable[[#This Row],[Forecast]]*(1+AVERAGE(cform[faster (-ve) /
slower (+ve)]))</f>
        <v>4.3965751290531055E-2</v>
      </c>
      <c r="I1352" s="13" t="e">
        <f>IF(ISNUMBER(VLOOKUP(Fulltable[[#This Row],[Distance]], Predict[[#All],[Distance (km)]:[Time on current form]], 2, FALSE)), VLOOKUP(Fulltable[[#This Row],[Distance]], Predict[[#All],[Distance (km)]:[Time on current form]], 2, FALSE), NA())</f>
        <v>#N/A</v>
      </c>
      <c r="J1352" s="13" t="e">
        <f>IF(ISNUMBER(VLOOKUP(Fulltable[[#This Row],[Distance]], Predict[[#All],[Distance (km)]:[Time on current form]], 3, FALSE)), VLOOKUP(Fulltable[[#This Row],[Distance]], Predict[[#All],[Distance (km)]:[Time on current form]], 3, FALSE), NA())</f>
        <v>#N/A</v>
      </c>
    </row>
    <row r="1353" spans="1:10" x14ac:dyDescent="0.25">
      <c r="A1353" s="1">
        <v>13.51</v>
      </c>
      <c r="B1353" s="2">
        <f>Fulltable[[#This Row],[Distance]]^2</f>
        <v>182.52009999999999</v>
      </c>
      <c r="C1353">
        <f>Fulltable[[#This Row],[Distance]]^3</f>
        <v>2465.8465509999996</v>
      </c>
      <c r="D1353">
        <f>Fulltable[[#This Row],[Distance]]^4</f>
        <v>33313.586904009993</v>
      </c>
      <c r="E1353">
        <f>Fulltable[[#This Row],[Distance]]^5</f>
        <v>450066.55907317501</v>
      </c>
      <c r="F1353" s="13" t="e">
        <f>IF(ISNUMBER(VLOOKUP(Fulltable[[#This Row],[Distance]], PBmetric[[Distance (km)]:[PB (hh:mm:ss)]], 6, FALSE)), VLOOKUP(Fulltable[[#This Row],[Distance]], PBmetric[[Distance (km)]:[PB (hh:mm:ss)]], 6, FALSE), NA())</f>
        <v>#N/A</v>
      </c>
      <c r="G1353" s="13">
        <f ca="1">$Q$4+$P$4*Fulltable[[#This Row],[Distance]]+$O$4*Fulltable[[#This Row],[D^2]]+$N$4*Fulltable[[#This Row],[D^3]]</f>
        <v>4.2499698160511544E-2</v>
      </c>
      <c r="H1353" s="13">
        <f ca="1">Fulltable[[#This Row],[Forecast]]*(1+AVERAGE(cform[faster (-ve) /
slower (+ve)]))</f>
        <v>4.4000864893025689E-2</v>
      </c>
      <c r="I1353" s="13" t="e">
        <f>IF(ISNUMBER(VLOOKUP(Fulltable[[#This Row],[Distance]], Predict[[#All],[Distance (km)]:[Time on current form]], 2, FALSE)), VLOOKUP(Fulltable[[#This Row],[Distance]], Predict[[#All],[Distance (km)]:[Time on current form]], 2, FALSE), NA())</f>
        <v>#N/A</v>
      </c>
      <c r="J1353" s="13" t="e">
        <f>IF(ISNUMBER(VLOOKUP(Fulltable[[#This Row],[Distance]], Predict[[#All],[Distance (km)]:[Time on current form]], 3, FALSE)), VLOOKUP(Fulltable[[#This Row],[Distance]], Predict[[#All],[Distance (km)]:[Time on current form]], 3, FALSE), NA())</f>
        <v>#N/A</v>
      </c>
    </row>
    <row r="1354" spans="1:10" x14ac:dyDescent="0.25">
      <c r="A1354" s="1">
        <v>13.52</v>
      </c>
      <c r="B1354" s="2">
        <f>Fulltable[[#This Row],[Distance]]^2</f>
        <v>182.79039999999998</v>
      </c>
      <c r="C1354">
        <f>Fulltable[[#This Row],[Distance]]^3</f>
        <v>2471.3262079999995</v>
      </c>
      <c r="D1354">
        <f>Fulltable[[#This Row],[Distance]]^4</f>
        <v>33412.330332159989</v>
      </c>
      <c r="E1354">
        <f>Fulltable[[#This Row],[Distance]]^5</f>
        <v>451734.70609080303</v>
      </c>
      <c r="F1354" s="13" t="e">
        <f>IF(ISNUMBER(VLOOKUP(Fulltable[[#This Row],[Distance]], PBmetric[[Distance (km)]:[PB (hh:mm:ss)]], 6, FALSE)), VLOOKUP(Fulltable[[#This Row],[Distance]], PBmetric[[Distance (km)]:[PB (hh:mm:ss)]], 6, FALSE), NA())</f>
        <v>#N/A</v>
      </c>
      <c r="G1354" s="13">
        <f ca="1">$Q$4+$P$4*Fulltable[[#This Row],[Distance]]+$O$4*Fulltable[[#This Row],[D^2]]+$N$4*Fulltable[[#This Row],[D^3]]</f>
        <v>4.253361742588771E-2</v>
      </c>
      <c r="H1354" s="13">
        <f ca="1">Fulltable[[#This Row],[Forecast]]*(1+AVERAGE(cform[faster (-ve) /
slower (+ve)]))</f>
        <v>4.4035982248623151E-2</v>
      </c>
      <c r="I1354" s="13" t="e">
        <f>IF(ISNUMBER(VLOOKUP(Fulltable[[#This Row],[Distance]], Predict[[#All],[Distance (km)]:[Time on current form]], 2, FALSE)), VLOOKUP(Fulltable[[#This Row],[Distance]], Predict[[#All],[Distance (km)]:[Time on current form]], 2, FALSE), NA())</f>
        <v>#N/A</v>
      </c>
      <c r="J1354" s="13" t="e">
        <f>IF(ISNUMBER(VLOOKUP(Fulltable[[#This Row],[Distance]], Predict[[#All],[Distance (km)]:[Time on current form]], 3, FALSE)), VLOOKUP(Fulltable[[#This Row],[Distance]], Predict[[#All],[Distance (km)]:[Time on current form]], 3, FALSE), NA())</f>
        <v>#N/A</v>
      </c>
    </row>
    <row r="1355" spans="1:10" x14ac:dyDescent="0.25">
      <c r="A1355" s="1">
        <v>13.53</v>
      </c>
      <c r="B1355" s="2">
        <f>Fulltable[[#This Row],[Distance]]^2</f>
        <v>183.06089999999998</v>
      </c>
      <c r="C1355">
        <f>Fulltable[[#This Row],[Distance]]^3</f>
        <v>2476.8139769999993</v>
      </c>
      <c r="D1355">
        <f>Fulltable[[#This Row],[Distance]]^4</f>
        <v>33511.293108809994</v>
      </c>
      <c r="E1355">
        <f>Fulltable[[#This Row],[Distance]]^5</f>
        <v>453407.79576219921</v>
      </c>
      <c r="F1355" s="13" t="e">
        <f>IF(ISNUMBER(VLOOKUP(Fulltable[[#This Row],[Distance]], PBmetric[[Distance (km)]:[PB (hh:mm:ss)]], 6, FALSE)), VLOOKUP(Fulltable[[#This Row],[Distance]], PBmetric[[Distance (km)]:[PB (hh:mm:ss)]], 6, FALSE), NA())</f>
        <v>#N/A</v>
      </c>
      <c r="G1355" s="13">
        <f ca="1">$Q$4+$P$4*Fulltable[[#This Row],[Distance]]+$O$4*Fulltable[[#This Row],[D^2]]+$N$4*Fulltable[[#This Row],[D^3]]</f>
        <v>4.2567540316287615E-2</v>
      </c>
      <c r="H1355" s="13">
        <f ca="1">Fulltable[[#This Row],[Forecast]]*(1+AVERAGE(cform[faster (-ve) /
slower (+ve)]))</f>
        <v>4.4071103357286791E-2</v>
      </c>
      <c r="I1355" s="13" t="e">
        <f>IF(ISNUMBER(VLOOKUP(Fulltable[[#This Row],[Distance]], Predict[[#All],[Distance (km)]:[Time on current form]], 2, FALSE)), VLOOKUP(Fulltable[[#This Row],[Distance]], Predict[[#All],[Distance (km)]:[Time on current form]], 2, FALSE), NA())</f>
        <v>#N/A</v>
      </c>
      <c r="J1355" s="13" t="e">
        <f>IF(ISNUMBER(VLOOKUP(Fulltable[[#This Row],[Distance]], Predict[[#All],[Distance (km)]:[Time on current form]], 3, FALSE)), VLOOKUP(Fulltable[[#This Row],[Distance]], Predict[[#All],[Distance (km)]:[Time on current form]], 3, FALSE), NA())</f>
        <v>#N/A</v>
      </c>
    </row>
    <row r="1356" spans="1:10" x14ac:dyDescent="0.25">
      <c r="A1356" s="1">
        <v>13.54</v>
      </c>
      <c r="B1356" s="2">
        <f>Fulltable[[#This Row],[Distance]]^2</f>
        <v>183.33159999999998</v>
      </c>
      <c r="C1356">
        <f>Fulltable[[#This Row],[Distance]]^3</f>
        <v>2482.3098639999994</v>
      </c>
      <c r="D1356">
        <f>Fulltable[[#This Row],[Distance]]^4</f>
        <v>33610.475558559992</v>
      </c>
      <c r="E1356">
        <f>Fulltable[[#This Row],[Distance]]^5</f>
        <v>455085.83906290226</v>
      </c>
      <c r="F1356" s="13" t="e">
        <f>IF(ISNUMBER(VLOOKUP(Fulltable[[#This Row],[Distance]], PBmetric[[Distance (km)]:[PB (hh:mm:ss)]], 6, FALSE)), VLOOKUP(Fulltable[[#This Row],[Distance]], PBmetric[[Distance (km)]:[PB (hh:mm:ss)]], 6, FALSE), NA())</f>
        <v>#N/A</v>
      </c>
      <c r="G1356" s="13">
        <f ca="1">$Q$4+$P$4*Fulltable[[#This Row],[Distance]]+$O$4*Fulltable[[#This Row],[D^2]]+$N$4*Fulltable[[#This Row],[D^3]]</f>
        <v>4.2601466831675851E-2</v>
      </c>
      <c r="H1356" s="13">
        <f ca="1">Fulltable[[#This Row],[Forecast]]*(1+AVERAGE(cform[faster (-ve) /
slower (+ve)]))</f>
        <v>4.4106228218979943E-2</v>
      </c>
      <c r="I1356" s="13" t="e">
        <f>IF(ISNUMBER(VLOOKUP(Fulltable[[#This Row],[Distance]], Predict[[#All],[Distance (km)]:[Time on current form]], 2, FALSE)), VLOOKUP(Fulltable[[#This Row],[Distance]], Predict[[#All],[Distance (km)]:[Time on current form]], 2, FALSE), NA())</f>
        <v>#N/A</v>
      </c>
      <c r="J1356" s="13" t="e">
        <f>IF(ISNUMBER(VLOOKUP(Fulltable[[#This Row],[Distance]], Predict[[#All],[Distance (km)]:[Time on current form]], 3, FALSE)), VLOOKUP(Fulltable[[#This Row],[Distance]], Predict[[#All],[Distance (km)]:[Time on current form]], 3, FALSE), NA())</f>
        <v>#N/A</v>
      </c>
    </row>
    <row r="1357" spans="1:10" x14ac:dyDescent="0.25">
      <c r="A1357" s="1">
        <v>13.55</v>
      </c>
      <c r="B1357" s="2">
        <f>Fulltable[[#This Row],[Distance]]^2</f>
        <v>183.60250000000002</v>
      </c>
      <c r="C1357">
        <f>Fulltable[[#This Row],[Distance]]^3</f>
        <v>2487.8138750000003</v>
      </c>
      <c r="D1357">
        <f>Fulltable[[#This Row],[Distance]]^4</f>
        <v>33709.878006250008</v>
      </c>
      <c r="E1357">
        <f>Fulltable[[#This Row],[Distance]]^5</f>
        <v>456768.84698468761</v>
      </c>
      <c r="F1357" s="13" t="e">
        <f>IF(ISNUMBER(VLOOKUP(Fulltable[[#This Row],[Distance]], PBmetric[[Distance (km)]:[PB (hh:mm:ss)]], 6, FALSE)), VLOOKUP(Fulltable[[#This Row],[Distance]], PBmetric[[Distance (km)]:[PB (hh:mm:ss)]], 6, FALSE), NA())</f>
        <v>#N/A</v>
      </c>
      <c r="G1357" s="13">
        <f ca="1">$Q$4+$P$4*Fulltable[[#This Row],[Distance]]+$O$4*Fulltable[[#This Row],[D^2]]+$N$4*Fulltable[[#This Row],[D^3]]</f>
        <v>4.2635396972017028E-2</v>
      </c>
      <c r="H1357" s="13">
        <f ca="1">Fulltable[[#This Row],[Forecast]]*(1+AVERAGE(cform[faster (-ve) /
slower (+ve)]))</f>
        <v>4.4141356833665983E-2</v>
      </c>
      <c r="I1357" s="13" t="e">
        <f>IF(ISNUMBER(VLOOKUP(Fulltable[[#This Row],[Distance]], Predict[[#All],[Distance (km)]:[Time on current form]], 2, FALSE)), VLOOKUP(Fulltable[[#This Row],[Distance]], Predict[[#All],[Distance (km)]:[Time on current form]], 2, FALSE), NA())</f>
        <v>#N/A</v>
      </c>
      <c r="J1357" s="13" t="e">
        <f>IF(ISNUMBER(VLOOKUP(Fulltable[[#This Row],[Distance]], Predict[[#All],[Distance (km)]:[Time on current form]], 3, FALSE)), VLOOKUP(Fulltable[[#This Row],[Distance]], Predict[[#All],[Distance (km)]:[Time on current form]], 3, FALSE), NA())</f>
        <v>#N/A</v>
      </c>
    </row>
    <row r="1358" spans="1:10" x14ac:dyDescent="0.25">
      <c r="A1358" s="1">
        <v>13.56</v>
      </c>
      <c r="B1358" s="2">
        <f>Fulltable[[#This Row],[Distance]]^2</f>
        <v>183.87360000000001</v>
      </c>
      <c r="C1358">
        <f>Fulltable[[#This Row],[Distance]]^3</f>
        <v>2493.3260160000004</v>
      </c>
      <c r="D1358">
        <f>Fulltable[[#This Row],[Distance]]^4</f>
        <v>33809.500776960005</v>
      </c>
      <c r="E1358">
        <f>Fulltable[[#This Row],[Distance]]^5</f>
        <v>458456.83053557767</v>
      </c>
      <c r="F1358" s="13" t="e">
        <f>IF(ISNUMBER(VLOOKUP(Fulltable[[#This Row],[Distance]], PBmetric[[Distance (km)]:[PB (hh:mm:ss)]], 6, FALSE)), VLOOKUP(Fulltable[[#This Row],[Distance]], PBmetric[[Distance (km)]:[PB (hh:mm:ss)]], 6, FALSE), NA())</f>
        <v>#N/A</v>
      </c>
      <c r="G1358" s="13">
        <f ca="1">$Q$4+$P$4*Fulltable[[#This Row],[Distance]]+$O$4*Fulltable[[#This Row],[D^2]]+$N$4*Fulltable[[#This Row],[D^3]]</f>
        <v>4.2669330737275732E-2</v>
      </c>
      <c r="H1358" s="13">
        <f ca="1">Fulltable[[#This Row],[Forecast]]*(1+AVERAGE(cform[faster (-ve) /
slower (+ve)]))</f>
        <v>4.417648920130824E-2</v>
      </c>
      <c r="I1358" s="13" t="e">
        <f>IF(ISNUMBER(VLOOKUP(Fulltable[[#This Row],[Distance]], Predict[[#All],[Distance (km)]:[Time on current form]], 2, FALSE)), VLOOKUP(Fulltable[[#This Row],[Distance]], Predict[[#All],[Distance (km)]:[Time on current form]], 2, FALSE), NA())</f>
        <v>#N/A</v>
      </c>
      <c r="J1358" s="13" t="e">
        <f>IF(ISNUMBER(VLOOKUP(Fulltable[[#This Row],[Distance]], Predict[[#All],[Distance (km)]:[Time on current form]], 3, FALSE)), VLOOKUP(Fulltable[[#This Row],[Distance]], Predict[[#All],[Distance (km)]:[Time on current form]], 3, FALSE), NA())</f>
        <v>#N/A</v>
      </c>
    </row>
    <row r="1359" spans="1:10" x14ac:dyDescent="0.25">
      <c r="A1359" s="1">
        <v>13.57</v>
      </c>
      <c r="B1359" s="2">
        <f>Fulltable[[#This Row],[Distance]]^2</f>
        <v>184.14490000000001</v>
      </c>
      <c r="C1359">
        <f>Fulltable[[#This Row],[Distance]]^3</f>
        <v>2498.8462930000001</v>
      </c>
      <c r="D1359">
        <f>Fulltable[[#This Row],[Distance]]^4</f>
        <v>33909.344196010003</v>
      </c>
      <c r="E1359">
        <f>Fulltable[[#This Row],[Distance]]^5</f>
        <v>460149.80073985574</v>
      </c>
      <c r="F1359" s="13" t="e">
        <f>IF(ISNUMBER(VLOOKUP(Fulltable[[#This Row],[Distance]], PBmetric[[Distance (km)]:[PB (hh:mm:ss)]], 6, FALSE)), VLOOKUP(Fulltable[[#This Row],[Distance]], PBmetric[[Distance (km)]:[PB (hh:mm:ss)]], 6, FALSE), NA())</f>
        <v>#N/A</v>
      </c>
      <c r="G1359" s="13">
        <f ca="1">$Q$4+$P$4*Fulltable[[#This Row],[Distance]]+$O$4*Fulltable[[#This Row],[D^2]]+$N$4*Fulltable[[#This Row],[D^3]]</f>
        <v>4.2703268127416545E-2</v>
      </c>
      <c r="H1359" s="13">
        <f ca="1">Fulltable[[#This Row],[Forecast]]*(1+AVERAGE(cform[faster (-ve) /
slower (+ve)]))</f>
        <v>4.4211625321870035E-2</v>
      </c>
      <c r="I1359" s="13" t="e">
        <f>IF(ISNUMBER(VLOOKUP(Fulltable[[#This Row],[Distance]], Predict[[#All],[Distance (km)]:[Time on current form]], 2, FALSE)), VLOOKUP(Fulltable[[#This Row],[Distance]], Predict[[#All],[Distance (km)]:[Time on current form]], 2, FALSE), NA())</f>
        <v>#N/A</v>
      </c>
      <c r="J1359" s="13" t="e">
        <f>IF(ISNUMBER(VLOOKUP(Fulltable[[#This Row],[Distance]], Predict[[#All],[Distance (km)]:[Time on current form]], 3, FALSE)), VLOOKUP(Fulltable[[#This Row],[Distance]], Predict[[#All],[Distance (km)]:[Time on current form]], 3, FALSE), NA())</f>
        <v>#N/A</v>
      </c>
    </row>
    <row r="1360" spans="1:10" x14ac:dyDescent="0.25">
      <c r="A1360" s="1">
        <v>13.58</v>
      </c>
      <c r="B1360" s="2">
        <f>Fulltable[[#This Row],[Distance]]^2</f>
        <v>184.41640000000001</v>
      </c>
      <c r="C1360">
        <f>Fulltable[[#This Row],[Distance]]^3</f>
        <v>2504.3747120000003</v>
      </c>
      <c r="D1360">
        <f>Fulltable[[#This Row],[Distance]]^4</f>
        <v>34009.408588960003</v>
      </c>
      <c r="E1360">
        <f>Fulltable[[#This Row],[Distance]]^5</f>
        <v>461847.76863807684</v>
      </c>
      <c r="F1360" s="13" t="e">
        <f>IF(ISNUMBER(VLOOKUP(Fulltable[[#This Row],[Distance]], PBmetric[[Distance (km)]:[PB (hh:mm:ss)]], 6, FALSE)), VLOOKUP(Fulltable[[#This Row],[Distance]], PBmetric[[Distance (km)]:[PB (hh:mm:ss)]], 6, FALSE), NA())</f>
        <v>#N/A</v>
      </c>
      <c r="G1360" s="13">
        <f ca="1">$Q$4+$P$4*Fulltable[[#This Row],[Distance]]+$O$4*Fulltable[[#This Row],[D^2]]+$N$4*Fulltable[[#This Row],[D^3]]</f>
        <v>4.2737209142404087E-2</v>
      </c>
      <c r="H1360" s="13">
        <f ca="1">Fulltable[[#This Row],[Forecast]]*(1+AVERAGE(cform[faster (-ve) /
slower (+ve)]))</f>
        <v>4.4246765195314751E-2</v>
      </c>
      <c r="I1360" s="13" t="e">
        <f>IF(ISNUMBER(VLOOKUP(Fulltable[[#This Row],[Distance]], Predict[[#All],[Distance (km)]:[Time on current form]], 2, FALSE)), VLOOKUP(Fulltable[[#This Row],[Distance]], Predict[[#All],[Distance (km)]:[Time on current form]], 2, FALSE), NA())</f>
        <v>#N/A</v>
      </c>
      <c r="J1360" s="13" t="e">
        <f>IF(ISNUMBER(VLOOKUP(Fulltable[[#This Row],[Distance]], Predict[[#All],[Distance (km)]:[Time on current form]], 3, FALSE)), VLOOKUP(Fulltable[[#This Row],[Distance]], Predict[[#All],[Distance (km)]:[Time on current form]], 3, FALSE), NA())</f>
        <v>#N/A</v>
      </c>
    </row>
    <row r="1361" spans="1:10" x14ac:dyDescent="0.25">
      <c r="A1361" s="1">
        <v>13.59</v>
      </c>
      <c r="B1361" s="2">
        <f>Fulltable[[#This Row],[Distance]]^2</f>
        <v>184.68809999999999</v>
      </c>
      <c r="C1361">
        <f>Fulltable[[#This Row],[Distance]]^3</f>
        <v>2509.9112789999999</v>
      </c>
      <c r="D1361">
        <f>Fulltable[[#This Row],[Distance]]^4</f>
        <v>34109.694281609998</v>
      </c>
      <c r="E1361">
        <f>Fulltable[[#This Row],[Distance]]^5</f>
        <v>463550.74528707989</v>
      </c>
      <c r="F1361" s="13" t="e">
        <f>IF(ISNUMBER(VLOOKUP(Fulltable[[#This Row],[Distance]], PBmetric[[Distance (km)]:[PB (hh:mm:ss)]], 6, FALSE)), VLOOKUP(Fulltable[[#This Row],[Distance]], PBmetric[[Distance (km)]:[PB (hh:mm:ss)]], 6, FALSE), NA())</f>
        <v>#N/A</v>
      </c>
      <c r="G1361" s="13">
        <f ca="1">$Q$4+$P$4*Fulltable[[#This Row],[Distance]]+$O$4*Fulltable[[#This Row],[D^2]]+$N$4*Fulltable[[#This Row],[D^3]]</f>
        <v>4.2771153782202948E-2</v>
      </c>
      <c r="H1361" s="13">
        <f ca="1">Fulltable[[#This Row],[Forecast]]*(1+AVERAGE(cform[faster (-ve) /
slower (+ve)]))</f>
        <v>4.4281908821605723E-2</v>
      </c>
      <c r="I1361" s="13" t="e">
        <f>IF(ISNUMBER(VLOOKUP(Fulltable[[#This Row],[Distance]], Predict[[#All],[Distance (km)]:[Time on current form]], 2, FALSE)), VLOOKUP(Fulltable[[#This Row],[Distance]], Predict[[#All],[Distance (km)]:[Time on current form]], 2, FALSE), NA())</f>
        <v>#N/A</v>
      </c>
      <c r="J1361" s="13" t="e">
        <f>IF(ISNUMBER(VLOOKUP(Fulltable[[#This Row],[Distance]], Predict[[#All],[Distance (km)]:[Time on current form]], 3, FALSE)), VLOOKUP(Fulltable[[#This Row],[Distance]], Predict[[#All],[Distance (km)]:[Time on current form]], 3, FALSE), NA())</f>
        <v>#N/A</v>
      </c>
    </row>
    <row r="1362" spans="1:10" x14ac:dyDescent="0.25">
      <c r="A1362" s="1">
        <v>13.6</v>
      </c>
      <c r="B1362" s="2">
        <f>Fulltable[[#This Row],[Distance]]^2</f>
        <v>184.95999999999998</v>
      </c>
      <c r="C1362">
        <f>Fulltable[[#This Row],[Distance]]^3</f>
        <v>2515.4559999999997</v>
      </c>
      <c r="D1362">
        <f>Fulltable[[#This Row],[Distance]]^4</f>
        <v>34210.201599999993</v>
      </c>
      <c r="E1362">
        <f>Fulltable[[#This Row],[Distance]]^5</f>
        <v>465258.74175999989</v>
      </c>
      <c r="F1362" s="13" t="e">
        <f>IF(ISNUMBER(VLOOKUP(Fulltable[[#This Row],[Distance]], PBmetric[[Distance (km)]:[PB (hh:mm:ss)]], 6, FALSE)), VLOOKUP(Fulltable[[#This Row],[Distance]], PBmetric[[Distance (km)]:[PB (hh:mm:ss)]], 6, FALSE), NA())</f>
        <v>#N/A</v>
      </c>
      <c r="G1362" s="13">
        <f ca="1">$Q$4+$P$4*Fulltable[[#This Row],[Distance]]+$O$4*Fulltable[[#This Row],[D^2]]+$N$4*Fulltable[[#This Row],[D^3]]</f>
        <v>4.2805102046777718E-2</v>
      </c>
      <c r="H1362" s="13">
        <f ca="1">Fulltable[[#This Row],[Forecast]]*(1+AVERAGE(cform[faster (-ve) /
slower (+ve)]))</f>
        <v>4.4317056200706292E-2</v>
      </c>
      <c r="I1362" s="13" t="e">
        <f>IF(ISNUMBER(VLOOKUP(Fulltable[[#This Row],[Distance]], Predict[[#All],[Distance (km)]:[Time on current form]], 2, FALSE)), VLOOKUP(Fulltable[[#This Row],[Distance]], Predict[[#All],[Distance (km)]:[Time on current form]], 2, FALSE), NA())</f>
        <v>#N/A</v>
      </c>
      <c r="J1362" s="13" t="e">
        <f>IF(ISNUMBER(VLOOKUP(Fulltable[[#This Row],[Distance]], Predict[[#All],[Distance (km)]:[Time on current form]], 3, FALSE)), VLOOKUP(Fulltable[[#This Row],[Distance]], Predict[[#All],[Distance (km)]:[Time on current form]], 3, FALSE), NA())</f>
        <v>#N/A</v>
      </c>
    </row>
    <row r="1363" spans="1:10" x14ac:dyDescent="0.25">
      <c r="A1363" s="1">
        <v>13.61</v>
      </c>
      <c r="B1363" s="2">
        <f>Fulltable[[#This Row],[Distance]]^2</f>
        <v>185.23209999999997</v>
      </c>
      <c r="C1363">
        <f>Fulltable[[#This Row],[Distance]]^3</f>
        <v>2521.0088809999997</v>
      </c>
      <c r="D1363">
        <f>Fulltable[[#This Row],[Distance]]^4</f>
        <v>34310.930870409989</v>
      </c>
      <c r="E1363">
        <f>Fulltable[[#This Row],[Distance]]^5</f>
        <v>466971.76914627996</v>
      </c>
      <c r="F1363" s="13" t="e">
        <f>IF(ISNUMBER(VLOOKUP(Fulltable[[#This Row],[Distance]], PBmetric[[Distance (km)]:[PB (hh:mm:ss)]], 6, FALSE)), VLOOKUP(Fulltable[[#This Row],[Distance]], PBmetric[[Distance (km)]:[PB (hh:mm:ss)]], 6, FALSE), NA())</f>
        <v>#N/A</v>
      </c>
      <c r="G1363" s="13">
        <f ca="1">$Q$4+$P$4*Fulltable[[#This Row],[Distance]]+$O$4*Fulltable[[#This Row],[D^2]]+$N$4*Fulltable[[#This Row],[D^3]]</f>
        <v>4.2839053936093004E-2</v>
      </c>
      <c r="H1363" s="13">
        <f ca="1">Fulltable[[#This Row],[Forecast]]*(1+AVERAGE(cform[faster (-ve) /
slower (+ve)]))</f>
        <v>4.4352207332579809E-2</v>
      </c>
      <c r="I1363" s="13" t="e">
        <f>IF(ISNUMBER(VLOOKUP(Fulltable[[#This Row],[Distance]], Predict[[#All],[Distance (km)]:[Time on current form]], 2, FALSE)), VLOOKUP(Fulltable[[#This Row],[Distance]], Predict[[#All],[Distance (km)]:[Time on current form]], 2, FALSE), NA())</f>
        <v>#N/A</v>
      </c>
      <c r="J1363" s="13" t="e">
        <f>IF(ISNUMBER(VLOOKUP(Fulltable[[#This Row],[Distance]], Predict[[#All],[Distance (km)]:[Time on current form]], 3, FALSE)), VLOOKUP(Fulltable[[#This Row],[Distance]], Predict[[#All],[Distance (km)]:[Time on current form]], 3, FALSE), NA())</f>
        <v>#N/A</v>
      </c>
    </row>
    <row r="1364" spans="1:10" x14ac:dyDescent="0.25">
      <c r="A1364" s="1">
        <v>13.62</v>
      </c>
      <c r="B1364" s="2">
        <f>Fulltable[[#This Row],[Distance]]^2</f>
        <v>185.50439999999998</v>
      </c>
      <c r="C1364">
        <f>Fulltable[[#This Row],[Distance]]^3</f>
        <v>2526.5699279999994</v>
      </c>
      <c r="D1364">
        <f>Fulltable[[#This Row],[Distance]]^4</f>
        <v>34411.882419359994</v>
      </c>
      <c r="E1364">
        <f>Fulltable[[#This Row],[Distance]]^5</f>
        <v>468689.83855168312</v>
      </c>
      <c r="F1364" s="13" t="e">
        <f>IF(ISNUMBER(VLOOKUP(Fulltable[[#This Row],[Distance]], PBmetric[[Distance (km)]:[PB (hh:mm:ss)]], 6, FALSE)), VLOOKUP(Fulltable[[#This Row],[Distance]], PBmetric[[Distance (km)]:[PB (hh:mm:ss)]], 6, FALSE), NA())</f>
        <v>#N/A</v>
      </c>
      <c r="G1364" s="13">
        <f ca="1">$Q$4+$P$4*Fulltable[[#This Row],[Distance]]+$O$4*Fulltable[[#This Row],[D^2]]+$N$4*Fulltable[[#This Row],[D^3]]</f>
        <v>4.2873009450113388E-2</v>
      </c>
      <c r="H1364" s="13">
        <f ca="1">Fulltable[[#This Row],[Forecast]]*(1+AVERAGE(cform[faster (-ve) /
slower (+ve)]))</f>
        <v>4.4387362217189606E-2</v>
      </c>
      <c r="I1364" s="13" t="e">
        <f>IF(ISNUMBER(VLOOKUP(Fulltable[[#This Row],[Distance]], Predict[[#All],[Distance (km)]:[Time on current form]], 2, FALSE)), VLOOKUP(Fulltable[[#This Row],[Distance]], Predict[[#All],[Distance (km)]:[Time on current form]], 2, FALSE), NA())</f>
        <v>#N/A</v>
      </c>
      <c r="J1364" s="13" t="e">
        <f>IF(ISNUMBER(VLOOKUP(Fulltable[[#This Row],[Distance]], Predict[[#All],[Distance (km)]:[Time on current form]], 3, FALSE)), VLOOKUP(Fulltable[[#This Row],[Distance]], Predict[[#All],[Distance (km)]:[Time on current form]], 3, FALSE), NA())</f>
        <v>#N/A</v>
      </c>
    </row>
    <row r="1365" spans="1:10" x14ac:dyDescent="0.25">
      <c r="A1365" s="1">
        <v>13.63</v>
      </c>
      <c r="B1365" s="2">
        <f>Fulltable[[#This Row],[Distance]]^2</f>
        <v>185.77690000000001</v>
      </c>
      <c r="C1365">
        <f>Fulltable[[#This Row],[Distance]]^3</f>
        <v>2532.1391470000003</v>
      </c>
      <c r="D1365">
        <f>Fulltable[[#This Row],[Distance]]^4</f>
        <v>34513.056573610003</v>
      </c>
      <c r="E1365">
        <f>Fulltable[[#This Row],[Distance]]^5</f>
        <v>470412.96109830437</v>
      </c>
      <c r="F1365" s="13" t="e">
        <f>IF(ISNUMBER(VLOOKUP(Fulltable[[#This Row],[Distance]], PBmetric[[Distance (km)]:[PB (hh:mm:ss)]], 6, FALSE)), VLOOKUP(Fulltable[[#This Row],[Distance]], PBmetric[[Distance (km)]:[PB (hh:mm:ss)]], 6, FALSE), NA())</f>
        <v>#N/A</v>
      </c>
      <c r="G1365" s="13">
        <f ca="1">$Q$4+$P$4*Fulltable[[#This Row],[Distance]]+$O$4*Fulltable[[#This Row],[D^2]]+$N$4*Fulltable[[#This Row],[D^3]]</f>
        <v>4.2906968588803489E-2</v>
      </c>
      <c r="H1365" s="13">
        <f ca="1">Fulltable[[#This Row],[Forecast]]*(1+AVERAGE(cform[faster (-ve) /
slower (+ve)]))</f>
        <v>4.4422520854499062E-2</v>
      </c>
      <c r="I1365" s="13" t="e">
        <f>IF(ISNUMBER(VLOOKUP(Fulltable[[#This Row],[Distance]], Predict[[#All],[Distance (km)]:[Time on current form]], 2, FALSE)), VLOOKUP(Fulltable[[#This Row],[Distance]], Predict[[#All],[Distance (km)]:[Time on current form]], 2, FALSE), NA())</f>
        <v>#N/A</v>
      </c>
      <c r="J1365" s="13" t="e">
        <f>IF(ISNUMBER(VLOOKUP(Fulltable[[#This Row],[Distance]], Predict[[#All],[Distance (km)]:[Time on current form]], 3, FALSE)), VLOOKUP(Fulltable[[#This Row],[Distance]], Predict[[#All],[Distance (km)]:[Time on current form]], 3, FALSE), NA())</f>
        <v>#N/A</v>
      </c>
    </row>
    <row r="1366" spans="1:10" x14ac:dyDescent="0.25">
      <c r="A1366" s="1">
        <v>13.64</v>
      </c>
      <c r="B1366" s="2">
        <f>Fulltable[[#This Row],[Distance]]^2</f>
        <v>186.04960000000003</v>
      </c>
      <c r="C1366">
        <f>Fulltable[[#This Row],[Distance]]^3</f>
        <v>2537.7165440000003</v>
      </c>
      <c r="D1366">
        <f>Fulltable[[#This Row],[Distance]]^4</f>
        <v>34614.453660160012</v>
      </c>
      <c r="E1366">
        <f>Fulltable[[#This Row],[Distance]]^5</f>
        <v>472141.14792458259</v>
      </c>
      <c r="F1366" s="13" t="e">
        <f>IF(ISNUMBER(VLOOKUP(Fulltable[[#This Row],[Distance]], PBmetric[[Distance (km)]:[PB (hh:mm:ss)]], 6, FALSE)), VLOOKUP(Fulltable[[#This Row],[Distance]], PBmetric[[Distance (km)]:[PB (hh:mm:ss)]], 6, FALSE), NA())</f>
        <v>#N/A</v>
      </c>
      <c r="G1366" s="13">
        <f ca="1">$Q$4+$P$4*Fulltable[[#This Row],[Distance]]+$O$4*Fulltable[[#This Row],[D^2]]+$N$4*Fulltable[[#This Row],[D^3]]</f>
        <v>4.2940931352127891E-2</v>
      </c>
      <c r="H1366" s="13">
        <f ca="1">Fulltable[[#This Row],[Forecast]]*(1+AVERAGE(cform[faster (-ve) /
slower (+ve)]))</f>
        <v>4.4457683244471503E-2</v>
      </c>
      <c r="I1366" s="13" t="e">
        <f>IF(ISNUMBER(VLOOKUP(Fulltable[[#This Row],[Distance]], Predict[[#All],[Distance (km)]:[Time on current form]], 2, FALSE)), VLOOKUP(Fulltable[[#This Row],[Distance]], Predict[[#All],[Distance (km)]:[Time on current form]], 2, FALSE), NA())</f>
        <v>#N/A</v>
      </c>
      <c r="J1366" s="13" t="e">
        <f>IF(ISNUMBER(VLOOKUP(Fulltable[[#This Row],[Distance]], Predict[[#All],[Distance (km)]:[Time on current form]], 3, FALSE)), VLOOKUP(Fulltable[[#This Row],[Distance]], Predict[[#All],[Distance (km)]:[Time on current form]], 3, FALSE), NA())</f>
        <v>#N/A</v>
      </c>
    </row>
    <row r="1367" spans="1:10" x14ac:dyDescent="0.25">
      <c r="A1367" s="1">
        <v>13.65</v>
      </c>
      <c r="B1367" s="2">
        <f>Fulltable[[#This Row],[Distance]]^2</f>
        <v>186.32250000000002</v>
      </c>
      <c r="C1367">
        <f>Fulltable[[#This Row],[Distance]]^3</f>
        <v>2543.3021250000002</v>
      </c>
      <c r="D1367">
        <f>Fulltable[[#This Row],[Distance]]^4</f>
        <v>34716.074006250004</v>
      </c>
      <c r="E1367">
        <f>Fulltable[[#This Row],[Distance]]^5</f>
        <v>473874.41018531256</v>
      </c>
      <c r="F1367" s="13" t="e">
        <f>IF(ISNUMBER(VLOOKUP(Fulltable[[#This Row],[Distance]], PBmetric[[Distance (km)]:[PB (hh:mm:ss)]], 6, FALSE)), VLOOKUP(Fulltable[[#This Row],[Distance]], PBmetric[[Distance (km)]:[PB (hh:mm:ss)]], 6, FALSE), NA())</f>
        <v>#N/A</v>
      </c>
      <c r="G1367" s="13">
        <f ca="1">$Q$4+$P$4*Fulltable[[#This Row],[Distance]]+$O$4*Fulltable[[#This Row],[D^2]]+$N$4*Fulltable[[#This Row],[D^3]]</f>
        <v>4.2974897740051185E-2</v>
      </c>
      <c r="H1367" s="13">
        <f ca="1">Fulltable[[#This Row],[Forecast]]*(1+AVERAGE(cform[faster (-ve) /
slower (+ve)]))</f>
        <v>4.4492849387070266E-2</v>
      </c>
      <c r="I1367" s="13" t="e">
        <f>IF(ISNUMBER(VLOOKUP(Fulltable[[#This Row],[Distance]], Predict[[#All],[Distance (km)]:[Time on current form]], 2, FALSE)), VLOOKUP(Fulltable[[#This Row],[Distance]], Predict[[#All],[Distance (km)]:[Time on current form]], 2, FALSE), NA())</f>
        <v>#N/A</v>
      </c>
      <c r="J1367" s="13" t="e">
        <f>IF(ISNUMBER(VLOOKUP(Fulltable[[#This Row],[Distance]], Predict[[#All],[Distance (km)]:[Time on current form]], 3, FALSE)), VLOOKUP(Fulltable[[#This Row],[Distance]], Predict[[#All],[Distance (km)]:[Time on current form]], 3, FALSE), NA())</f>
        <v>#N/A</v>
      </c>
    </row>
    <row r="1368" spans="1:10" x14ac:dyDescent="0.25">
      <c r="A1368" s="1">
        <v>13.66</v>
      </c>
      <c r="B1368" s="2">
        <f>Fulltable[[#This Row],[Distance]]^2</f>
        <v>186.59559999999999</v>
      </c>
      <c r="C1368">
        <f>Fulltable[[#This Row],[Distance]]^3</f>
        <v>2548.895896</v>
      </c>
      <c r="D1368">
        <f>Fulltable[[#This Row],[Distance]]^4</f>
        <v>34817.917939359999</v>
      </c>
      <c r="E1368">
        <f>Fulltable[[#This Row],[Distance]]^5</f>
        <v>475612.75905165757</v>
      </c>
      <c r="F1368" s="13" t="e">
        <f>IF(ISNUMBER(VLOOKUP(Fulltable[[#This Row],[Distance]], PBmetric[[Distance (km)]:[PB (hh:mm:ss)]], 6, FALSE)), VLOOKUP(Fulltable[[#This Row],[Distance]], PBmetric[[Distance (km)]:[PB (hh:mm:ss)]], 6, FALSE), NA())</f>
        <v>#N/A</v>
      </c>
      <c r="G1368" s="13">
        <f ca="1">$Q$4+$P$4*Fulltable[[#This Row],[Distance]]+$O$4*Fulltable[[#This Row],[D^2]]+$N$4*Fulltable[[#This Row],[D^3]]</f>
        <v>4.3008867752537976E-2</v>
      </c>
      <c r="H1368" s="13">
        <f ca="1">Fulltable[[#This Row],[Forecast]]*(1+AVERAGE(cform[faster (-ve) /
slower (+ve)]))</f>
        <v>4.4528019282258705E-2</v>
      </c>
      <c r="I1368" s="13" t="e">
        <f>IF(ISNUMBER(VLOOKUP(Fulltable[[#This Row],[Distance]], Predict[[#All],[Distance (km)]:[Time on current form]], 2, FALSE)), VLOOKUP(Fulltable[[#This Row],[Distance]], Predict[[#All],[Distance (km)]:[Time on current form]], 2, FALSE), NA())</f>
        <v>#N/A</v>
      </c>
      <c r="J1368" s="13" t="e">
        <f>IF(ISNUMBER(VLOOKUP(Fulltable[[#This Row],[Distance]], Predict[[#All],[Distance (km)]:[Time on current form]], 3, FALSE)), VLOOKUP(Fulltable[[#This Row],[Distance]], Predict[[#All],[Distance (km)]:[Time on current form]], 3, FALSE), NA())</f>
        <v>#N/A</v>
      </c>
    </row>
    <row r="1369" spans="1:10" x14ac:dyDescent="0.25">
      <c r="A1369" s="1">
        <v>13.67</v>
      </c>
      <c r="B1369" s="2">
        <f>Fulltable[[#This Row],[Distance]]^2</f>
        <v>186.8689</v>
      </c>
      <c r="C1369">
        <f>Fulltable[[#This Row],[Distance]]^3</f>
        <v>2554.4978630000001</v>
      </c>
      <c r="D1369">
        <f>Fulltable[[#This Row],[Distance]]^4</f>
        <v>34919.985787209996</v>
      </c>
      <c r="E1369">
        <f>Fulltable[[#This Row],[Distance]]^5</f>
        <v>477356.20571116067</v>
      </c>
      <c r="F1369" s="13" t="e">
        <f>IF(ISNUMBER(VLOOKUP(Fulltable[[#This Row],[Distance]], PBmetric[[Distance (km)]:[PB (hh:mm:ss)]], 6, FALSE)), VLOOKUP(Fulltable[[#This Row],[Distance]], PBmetric[[Distance (km)]:[PB (hh:mm:ss)]], 6, FALSE), NA())</f>
        <v>#N/A</v>
      </c>
      <c r="G1369" s="13">
        <f ca="1">$Q$4+$P$4*Fulltable[[#This Row],[Distance]]+$O$4*Fulltable[[#This Row],[D^2]]+$N$4*Fulltable[[#This Row],[D^3]]</f>
        <v>4.3042841389552854E-2</v>
      </c>
      <c r="H1369" s="13">
        <f ca="1">Fulltable[[#This Row],[Forecast]]*(1+AVERAGE(cform[faster (-ve) /
slower (+ve)]))</f>
        <v>4.4563192930000169E-2</v>
      </c>
      <c r="I1369" s="13" t="e">
        <f>IF(ISNUMBER(VLOOKUP(Fulltable[[#This Row],[Distance]], Predict[[#All],[Distance (km)]:[Time on current form]], 2, FALSE)), VLOOKUP(Fulltable[[#This Row],[Distance]], Predict[[#All],[Distance (km)]:[Time on current form]], 2, FALSE), NA())</f>
        <v>#N/A</v>
      </c>
      <c r="J1369" s="13" t="e">
        <f>IF(ISNUMBER(VLOOKUP(Fulltable[[#This Row],[Distance]], Predict[[#All],[Distance (km)]:[Time on current form]], 3, FALSE)), VLOOKUP(Fulltable[[#This Row],[Distance]], Predict[[#All],[Distance (km)]:[Time on current form]], 3, FALSE), NA())</f>
        <v>#N/A</v>
      </c>
    </row>
    <row r="1370" spans="1:10" x14ac:dyDescent="0.25">
      <c r="A1370" s="1">
        <v>13.68</v>
      </c>
      <c r="B1370" s="2">
        <f>Fulltable[[#This Row],[Distance]]^2</f>
        <v>187.14239999999998</v>
      </c>
      <c r="C1370">
        <f>Fulltable[[#This Row],[Distance]]^3</f>
        <v>2560.1080319999996</v>
      </c>
      <c r="D1370">
        <f>Fulltable[[#This Row],[Distance]]^4</f>
        <v>35022.277877759996</v>
      </c>
      <c r="E1370">
        <f>Fulltable[[#This Row],[Distance]]^5</f>
        <v>479104.76136775676</v>
      </c>
      <c r="F1370" s="13" t="e">
        <f>IF(ISNUMBER(VLOOKUP(Fulltable[[#This Row],[Distance]], PBmetric[[Distance (km)]:[PB (hh:mm:ss)]], 6, FALSE)), VLOOKUP(Fulltable[[#This Row],[Distance]], PBmetric[[Distance (km)]:[PB (hh:mm:ss)]], 6, FALSE), NA())</f>
        <v>#N/A</v>
      </c>
      <c r="G1370" s="13">
        <f ca="1">$Q$4+$P$4*Fulltable[[#This Row],[Distance]]+$O$4*Fulltable[[#This Row],[D^2]]+$N$4*Fulltable[[#This Row],[D^3]]</f>
        <v>4.3076818651060417E-2</v>
      </c>
      <c r="H1370" s="13">
        <f ca="1">Fulltable[[#This Row],[Forecast]]*(1+AVERAGE(cform[faster (-ve) /
slower (+ve)]))</f>
        <v>4.4598370330258E-2</v>
      </c>
      <c r="I1370" s="13" t="e">
        <f>IF(ISNUMBER(VLOOKUP(Fulltable[[#This Row],[Distance]], Predict[[#All],[Distance (km)]:[Time on current form]], 2, FALSE)), VLOOKUP(Fulltable[[#This Row],[Distance]], Predict[[#All],[Distance (km)]:[Time on current form]], 2, FALSE), NA())</f>
        <v>#N/A</v>
      </c>
      <c r="J1370" s="13" t="e">
        <f>IF(ISNUMBER(VLOOKUP(Fulltable[[#This Row],[Distance]], Predict[[#All],[Distance (km)]:[Time on current form]], 3, FALSE)), VLOOKUP(Fulltable[[#This Row],[Distance]], Predict[[#All],[Distance (km)]:[Time on current form]], 3, FALSE), NA())</f>
        <v>#N/A</v>
      </c>
    </row>
    <row r="1371" spans="1:10" x14ac:dyDescent="0.25">
      <c r="A1371" s="1">
        <v>13.69</v>
      </c>
      <c r="B1371" s="2">
        <f>Fulltable[[#This Row],[Distance]]^2</f>
        <v>187.4161</v>
      </c>
      <c r="C1371">
        <f>Fulltable[[#This Row],[Distance]]^3</f>
        <v>2565.7264089999999</v>
      </c>
      <c r="D1371">
        <f>Fulltable[[#This Row],[Distance]]^4</f>
        <v>35124.794539210001</v>
      </c>
      <c r="E1371">
        <f>Fulltable[[#This Row],[Distance]]^5</f>
        <v>480858.43724178488</v>
      </c>
      <c r="F1371" s="13" t="e">
        <f>IF(ISNUMBER(VLOOKUP(Fulltable[[#This Row],[Distance]], PBmetric[[Distance (km)]:[PB (hh:mm:ss)]], 6, FALSE)), VLOOKUP(Fulltable[[#This Row],[Distance]], PBmetric[[Distance (km)]:[PB (hh:mm:ss)]], 6, FALSE), NA())</f>
        <v>#N/A</v>
      </c>
      <c r="G1371" s="13">
        <f ca="1">$Q$4+$P$4*Fulltable[[#This Row],[Distance]]+$O$4*Fulltable[[#This Row],[D^2]]+$N$4*Fulltable[[#This Row],[D^3]]</f>
        <v>4.3110799537025263E-2</v>
      </c>
      <c r="H1371" s="13">
        <f ca="1">Fulltable[[#This Row],[Forecast]]*(1+AVERAGE(cform[faster (-ve) /
slower (+ve)]))</f>
        <v>4.4633551482995547E-2</v>
      </c>
      <c r="I1371" s="13" t="e">
        <f>IF(ISNUMBER(VLOOKUP(Fulltable[[#This Row],[Distance]], Predict[[#All],[Distance (km)]:[Time on current form]], 2, FALSE)), VLOOKUP(Fulltable[[#This Row],[Distance]], Predict[[#All],[Distance (km)]:[Time on current form]], 2, FALSE), NA())</f>
        <v>#N/A</v>
      </c>
      <c r="J1371" s="13" t="e">
        <f>IF(ISNUMBER(VLOOKUP(Fulltable[[#This Row],[Distance]], Predict[[#All],[Distance (km)]:[Time on current form]], 3, FALSE)), VLOOKUP(Fulltable[[#This Row],[Distance]], Predict[[#All],[Distance (km)]:[Time on current form]], 3, FALSE), NA())</f>
        <v>#N/A</v>
      </c>
    </row>
    <row r="1372" spans="1:10" x14ac:dyDescent="0.25">
      <c r="A1372" s="1">
        <v>13.7</v>
      </c>
      <c r="B1372" s="2">
        <f>Fulltable[[#This Row],[Distance]]^2</f>
        <v>187.68999999999997</v>
      </c>
      <c r="C1372">
        <f>Fulltable[[#This Row],[Distance]]^3</f>
        <v>2571.3529999999996</v>
      </c>
      <c r="D1372">
        <f>Fulltable[[#This Row],[Distance]]^4</f>
        <v>35227.53609999999</v>
      </c>
      <c r="E1372">
        <f>Fulltable[[#This Row],[Distance]]^5</f>
        <v>482617.24456999986</v>
      </c>
      <c r="F1372" s="13" t="e">
        <f>IF(ISNUMBER(VLOOKUP(Fulltable[[#This Row],[Distance]], PBmetric[[Distance (km)]:[PB (hh:mm:ss)]], 6, FALSE)), VLOOKUP(Fulltable[[#This Row],[Distance]], PBmetric[[Distance (km)]:[PB (hh:mm:ss)]], 6, FALSE), NA())</f>
        <v>#N/A</v>
      </c>
      <c r="G1372" s="13">
        <f ca="1">$Q$4+$P$4*Fulltable[[#This Row],[Distance]]+$O$4*Fulltable[[#This Row],[D^2]]+$N$4*Fulltable[[#This Row],[D^3]]</f>
        <v>4.3144784047411996E-2</v>
      </c>
      <c r="H1372" s="13">
        <f ca="1">Fulltable[[#This Row],[Forecast]]*(1+AVERAGE(cform[faster (-ve) /
slower (+ve)]))</f>
        <v>4.4668736388176158E-2</v>
      </c>
      <c r="I1372" s="13" t="e">
        <f>IF(ISNUMBER(VLOOKUP(Fulltable[[#This Row],[Distance]], Predict[[#All],[Distance (km)]:[Time on current form]], 2, FALSE)), VLOOKUP(Fulltable[[#This Row],[Distance]], Predict[[#All],[Distance (km)]:[Time on current form]], 2, FALSE), NA())</f>
        <v>#N/A</v>
      </c>
      <c r="J1372" s="13" t="e">
        <f>IF(ISNUMBER(VLOOKUP(Fulltable[[#This Row],[Distance]], Predict[[#All],[Distance (km)]:[Time on current form]], 3, FALSE)), VLOOKUP(Fulltable[[#This Row],[Distance]], Predict[[#All],[Distance (km)]:[Time on current form]], 3, FALSE), NA())</f>
        <v>#N/A</v>
      </c>
    </row>
    <row r="1373" spans="1:10" x14ac:dyDescent="0.25">
      <c r="A1373" s="1">
        <v>13.71</v>
      </c>
      <c r="B1373" s="2">
        <f>Fulltable[[#This Row],[Distance]]^2</f>
        <v>187.96410000000003</v>
      </c>
      <c r="C1373">
        <f>Fulltable[[#This Row],[Distance]]^3</f>
        <v>2576.9878110000004</v>
      </c>
      <c r="D1373">
        <f>Fulltable[[#This Row],[Distance]]^4</f>
        <v>35330.502888810013</v>
      </c>
      <c r="E1373">
        <f>Fulltable[[#This Row],[Distance]]^5</f>
        <v>484381.1946055853</v>
      </c>
      <c r="F1373" s="13" t="e">
        <f>IF(ISNUMBER(VLOOKUP(Fulltable[[#This Row],[Distance]], PBmetric[[Distance (km)]:[PB (hh:mm:ss)]], 6, FALSE)), VLOOKUP(Fulltable[[#This Row],[Distance]], PBmetric[[Distance (km)]:[PB (hh:mm:ss)]], 6, FALSE), NA())</f>
        <v>#N/A</v>
      </c>
      <c r="G1373" s="13">
        <f ca="1">$Q$4+$P$4*Fulltable[[#This Row],[Distance]]+$O$4*Fulltable[[#This Row],[D^2]]+$N$4*Fulltable[[#This Row],[D^3]]</f>
        <v>4.3178772182185209E-2</v>
      </c>
      <c r="H1373" s="13">
        <f ca="1">Fulltable[[#This Row],[Forecast]]*(1+AVERAGE(cform[faster (-ve) /
slower (+ve)]))</f>
        <v>4.4703925045763183E-2</v>
      </c>
      <c r="I1373" s="13" t="e">
        <f>IF(ISNUMBER(VLOOKUP(Fulltable[[#This Row],[Distance]], Predict[[#All],[Distance (km)]:[Time on current form]], 2, FALSE)), VLOOKUP(Fulltable[[#This Row],[Distance]], Predict[[#All],[Distance (km)]:[Time on current form]], 2, FALSE), NA())</f>
        <v>#N/A</v>
      </c>
      <c r="J1373" s="13" t="e">
        <f>IF(ISNUMBER(VLOOKUP(Fulltable[[#This Row],[Distance]], Predict[[#All],[Distance (km)]:[Time on current form]], 3, FALSE)), VLOOKUP(Fulltable[[#This Row],[Distance]], Predict[[#All],[Distance (km)]:[Time on current form]], 3, FALSE), NA())</f>
        <v>#N/A</v>
      </c>
    </row>
    <row r="1374" spans="1:10" x14ac:dyDescent="0.25">
      <c r="A1374" s="1">
        <v>13.72</v>
      </c>
      <c r="B1374" s="2">
        <f>Fulltable[[#This Row],[Distance]]^2</f>
        <v>188.23840000000001</v>
      </c>
      <c r="C1374">
        <f>Fulltable[[#This Row],[Distance]]^3</f>
        <v>2582.6308480000002</v>
      </c>
      <c r="D1374">
        <f>Fulltable[[#This Row],[Distance]]^4</f>
        <v>35433.695234560008</v>
      </c>
      <c r="E1374">
        <f>Fulltable[[#This Row],[Distance]]^5</f>
        <v>486150.29861816333</v>
      </c>
      <c r="F1374" s="13" t="e">
        <f>IF(ISNUMBER(VLOOKUP(Fulltable[[#This Row],[Distance]], PBmetric[[Distance (km)]:[PB (hh:mm:ss)]], 6, FALSE)), VLOOKUP(Fulltable[[#This Row],[Distance]], PBmetric[[Distance (km)]:[PB (hh:mm:ss)]], 6, FALSE), NA())</f>
        <v>#N/A</v>
      </c>
      <c r="G1374" s="13">
        <f ca="1">$Q$4+$P$4*Fulltable[[#This Row],[Distance]]+$O$4*Fulltable[[#This Row],[D^2]]+$N$4*Fulltable[[#This Row],[D^3]]</f>
        <v>4.321276394130949E-2</v>
      </c>
      <c r="H1374" s="13">
        <f ca="1">Fulltable[[#This Row],[Forecast]]*(1+AVERAGE(cform[faster (-ve) /
slower (+ve)]))</f>
        <v>4.4739117455719957E-2</v>
      </c>
      <c r="I1374" s="13" t="e">
        <f>IF(ISNUMBER(VLOOKUP(Fulltable[[#This Row],[Distance]], Predict[[#All],[Distance (km)]:[Time on current form]], 2, FALSE)), VLOOKUP(Fulltable[[#This Row],[Distance]], Predict[[#All],[Distance (km)]:[Time on current form]], 2, FALSE), NA())</f>
        <v>#N/A</v>
      </c>
      <c r="J1374" s="13" t="e">
        <f>IF(ISNUMBER(VLOOKUP(Fulltable[[#This Row],[Distance]], Predict[[#All],[Distance (km)]:[Time on current form]], 3, FALSE)), VLOOKUP(Fulltable[[#This Row],[Distance]], Predict[[#All],[Distance (km)]:[Time on current form]], 3, FALSE), NA())</f>
        <v>#N/A</v>
      </c>
    </row>
    <row r="1375" spans="1:10" x14ac:dyDescent="0.25">
      <c r="A1375" s="1">
        <v>13.73</v>
      </c>
      <c r="B1375" s="2">
        <f>Fulltable[[#This Row],[Distance]]^2</f>
        <v>188.5129</v>
      </c>
      <c r="C1375">
        <f>Fulltable[[#This Row],[Distance]]^3</f>
        <v>2588.2821170000002</v>
      </c>
      <c r="D1375">
        <f>Fulltable[[#This Row],[Distance]]^4</f>
        <v>35537.113466410003</v>
      </c>
      <c r="E1375">
        <f>Fulltable[[#This Row],[Distance]]^5</f>
        <v>487924.56789380935</v>
      </c>
      <c r="F1375" s="13" t="e">
        <f>IF(ISNUMBER(VLOOKUP(Fulltable[[#This Row],[Distance]], PBmetric[[Distance (km)]:[PB (hh:mm:ss)]], 6, FALSE)), VLOOKUP(Fulltable[[#This Row],[Distance]], PBmetric[[Distance (km)]:[PB (hh:mm:ss)]], 6, FALSE), NA())</f>
        <v>#N/A</v>
      </c>
      <c r="G1375" s="13">
        <f ca="1">$Q$4+$P$4*Fulltable[[#This Row],[Distance]]+$O$4*Fulltable[[#This Row],[D^2]]+$N$4*Fulltable[[#This Row],[D^3]]</f>
        <v>4.3246759324749438E-2</v>
      </c>
      <c r="H1375" s="13">
        <f ca="1">Fulltable[[#This Row],[Forecast]]*(1+AVERAGE(cform[faster (-ve) /
slower (+ve)]))</f>
        <v>4.477431361800982E-2</v>
      </c>
      <c r="I1375" s="13" t="e">
        <f>IF(ISNUMBER(VLOOKUP(Fulltable[[#This Row],[Distance]], Predict[[#All],[Distance (km)]:[Time on current form]], 2, FALSE)), VLOOKUP(Fulltable[[#This Row],[Distance]], Predict[[#All],[Distance (km)]:[Time on current form]], 2, FALSE), NA())</f>
        <v>#N/A</v>
      </c>
      <c r="J1375" s="13" t="e">
        <f>IF(ISNUMBER(VLOOKUP(Fulltable[[#This Row],[Distance]], Predict[[#All],[Distance (km)]:[Time on current form]], 3, FALSE)), VLOOKUP(Fulltable[[#This Row],[Distance]], Predict[[#All],[Distance (km)]:[Time on current form]], 3, FALSE), NA())</f>
        <v>#N/A</v>
      </c>
    </row>
    <row r="1376" spans="1:10" x14ac:dyDescent="0.25">
      <c r="A1376" s="1">
        <v>13.74</v>
      </c>
      <c r="B1376" s="2">
        <f>Fulltable[[#This Row],[Distance]]^2</f>
        <v>188.7876</v>
      </c>
      <c r="C1376">
        <f>Fulltable[[#This Row],[Distance]]^3</f>
        <v>2593.941624</v>
      </c>
      <c r="D1376">
        <f>Fulltable[[#This Row],[Distance]]^4</f>
        <v>35640.757913759997</v>
      </c>
      <c r="E1376">
        <f>Fulltable[[#This Row],[Distance]]^5</f>
        <v>489704.01373506238</v>
      </c>
      <c r="F1376" s="13" t="e">
        <f>IF(ISNUMBER(VLOOKUP(Fulltable[[#This Row],[Distance]], PBmetric[[Distance (km)]:[PB (hh:mm:ss)]], 6, FALSE)), VLOOKUP(Fulltable[[#This Row],[Distance]], PBmetric[[Distance (km)]:[PB (hh:mm:ss)]], 6, FALSE), NA())</f>
        <v>#N/A</v>
      </c>
      <c r="G1376" s="13">
        <f ca="1">$Q$4+$P$4*Fulltable[[#This Row],[Distance]]+$O$4*Fulltable[[#This Row],[D^2]]+$N$4*Fulltable[[#This Row],[D^3]]</f>
        <v>4.3280758332469658E-2</v>
      </c>
      <c r="H1376" s="13">
        <f ca="1">Fulltable[[#This Row],[Forecast]]*(1+AVERAGE(cform[faster (-ve) /
slower (+ve)]))</f>
        <v>4.4809513532596143E-2</v>
      </c>
      <c r="I1376" s="13" t="e">
        <f>IF(ISNUMBER(VLOOKUP(Fulltable[[#This Row],[Distance]], Predict[[#All],[Distance (km)]:[Time on current form]], 2, FALSE)), VLOOKUP(Fulltable[[#This Row],[Distance]], Predict[[#All],[Distance (km)]:[Time on current form]], 2, FALSE), NA())</f>
        <v>#N/A</v>
      </c>
      <c r="J1376" s="13" t="e">
        <f>IF(ISNUMBER(VLOOKUP(Fulltable[[#This Row],[Distance]], Predict[[#All],[Distance (km)]:[Time on current form]], 3, FALSE)), VLOOKUP(Fulltable[[#This Row],[Distance]], Predict[[#All],[Distance (km)]:[Time on current form]], 3, FALSE), NA())</f>
        <v>#N/A</v>
      </c>
    </row>
    <row r="1377" spans="1:10" x14ac:dyDescent="0.25">
      <c r="A1377" s="1">
        <v>13.75</v>
      </c>
      <c r="B1377" s="2">
        <f>Fulltable[[#This Row],[Distance]]^2</f>
        <v>189.0625</v>
      </c>
      <c r="C1377">
        <f>Fulltable[[#This Row],[Distance]]^3</f>
        <v>2599.609375</v>
      </c>
      <c r="D1377">
        <f>Fulltable[[#This Row],[Distance]]^4</f>
        <v>35744.62890625</v>
      </c>
      <c r="E1377">
        <f>Fulltable[[#This Row],[Distance]]^5</f>
        <v>491488.6474609375</v>
      </c>
      <c r="F1377" s="13" t="e">
        <f>IF(ISNUMBER(VLOOKUP(Fulltable[[#This Row],[Distance]], PBmetric[[Distance (km)]:[PB (hh:mm:ss)]], 6, FALSE)), VLOOKUP(Fulltable[[#This Row],[Distance]], PBmetric[[Distance (km)]:[PB (hh:mm:ss)]], 6, FALSE), NA())</f>
        <v>#N/A</v>
      </c>
      <c r="G1377" s="13">
        <f ca="1">$Q$4+$P$4*Fulltable[[#This Row],[Distance]]+$O$4*Fulltable[[#This Row],[D^2]]+$N$4*Fulltable[[#This Row],[D^3]]</f>
        <v>4.3314760964434748E-2</v>
      </c>
      <c r="H1377" s="13">
        <f ca="1">Fulltable[[#This Row],[Forecast]]*(1+AVERAGE(cform[faster (-ve) /
slower (+ve)]))</f>
        <v>4.4844717199442261E-2</v>
      </c>
      <c r="I1377" s="13" t="e">
        <f>IF(ISNUMBER(VLOOKUP(Fulltable[[#This Row],[Distance]], Predict[[#All],[Distance (km)]:[Time on current form]], 2, FALSE)), VLOOKUP(Fulltable[[#This Row],[Distance]], Predict[[#All],[Distance (km)]:[Time on current form]], 2, FALSE), NA())</f>
        <v>#N/A</v>
      </c>
      <c r="J1377" s="13" t="e">
        <f>IF(ISNUMBER(VLOOKUP(Fulltable[[#This Row],[Distance]], Predict[[#All],[Distance (km)]:[Time on current form]], 3, FALSE)), VLOOKUP(Fulltable[[#This Row],[Distance]], Predict[[#All],[Distance (km)]:[Time on current form]], 3, FALSE), NA())</f>
        <v>#N/A</v>
      </c>
    </row>
    <row r="1378" spans="1:10" x14ac:dyDescent="0.25">
      <c r="A1378" s="1">
        <v>13.76</v>
      </c>
      <c r="B1378" s="2">
        <f>Fulltable[[#This Row],[Distance]]^2</f>
        <v>189.33759999999998</v>
      </c>
      <c r="C1378">
        <f>Fulltable[[#This Row],[Distance]]^3</f>
        <v>2605.2853759999998</v>
      </c>
      <c r="D1378">
        <f>Fulltable[[#This Row],[Distance]]^4</f>
        <v>35848.72677375999</v>
      </c>
      <c r="E1378">
        <f>Fulltable[[#This Row],[Distance]]^5</f>
        <v>493278.48040693748</v>
      </c>
      <c r="F1378" s="13" t="e">
        <f>IF(ISNUMBER(VLOOKUP(Fulltable[[#This Row],[Distance]], PBmetric[[Distance (km)]:[PB (hh:mm:ss)]], 6, FALSE)), VLOOKUP(Fulltable[[#This Row],[Distance]], PBmetric[[Distance (km)]:[PB (hh:mm:ss)]], 6, FALSE), NA())</f>
        <v>#N/A</v>
      </c>
      <c r="G1378" s="13">
        <f ca="1">$Q$4+$P$4*Fulltable[[#This Row],[Distance]]+$O$4*Fulltable[[#This Row],[D^2]]+$N$4*Fulltable[[#This Row],[D^3]]</f>
        <v>4.3348767220609298E-2</v>
      </c>
      <c r="H1378" s="13">
        <f ca="1">Fulltable[[#This Row],[Forecast]]*(1+AVERAGE(cform[faster (-ve) /
slower (+ve)]))</f>
        <v>4.4879924618511514E-2</v>
      </c>
      <c r="I1378" s="13" t="e">
        <f>IF(ISNUMBER(VLOOKUP(Fulltable[[#This Row],[Distance]], Predict[[#All],[Distance (km)]:[Time on current form]], 2, FALSE)), VLOOKUP(Fulltable[[#This Row],[Distance]], Predict[[#All],[Distance (km)]:[Time on current form]], 2, FALSE), NA())</f>
        <v>#N/A</v>
      </c>
      <c r="J1378" s="13" t="e">
        <f>IF(ISNUMBER(VLOOKUP(Fulltable[[#This Row],[Distance]], Predict[[#All],[Distance (km)]:[Time on current form]], 3, FALSE)), VLOOKUP(Fulltable[[#This Row],[Distance]], Predict[[#All],[Distance (km)]:[Time on current form]], 3, FALSE), NA())</f>
        <v>#N/A</v>
      </c>
    </row>
    <row r="1379" spans="1:10" x14ac:dyDescent="0.25">
      <c r="A1379" s="1">
        <v>13.77</v>
      </c>
      <c r="B1379" s="2">
        <f>Fulltable[[#This Row],[Distance]]^2</f>
        <v>189.6129</v>
      </c>
      <c r="C1379">
        <f>Fulltable[[#This Row],[Distance]]^3</f>
        <v>2610.9696329999997</v>
      </c>
      <c r="D1379">
        <f>Fulltable[[#This Row],[Distance]]^4</f>
        <v>35953.051846409995</v>
      </c>
      <c r="E1379">
        <f>Fulltable[[#This Row],[Distance]]^5</f>
        <v>495073.52392506565</v>
      </c>
      <c r="F1379" s="13" t="e">
        <f>IF(ISNUMBER(VLOOKUP(Fulltable[[#This Row],[Distance]], PBmetric[[Distance (km)]:[PB (hh:mm:ss)]], 6, FALSE)), VLOOKUP(Fulltable[[#This Row],[Distance]], PBmetric[[Distance (km)]:[PB (hh:mm:ss)]], 6, FALSE), NA())</f>
        <v>#N/A</v>
      </c>
      <c r="G1379" s="13">
        <f ca="1">$Q$4+$P$4*Fulltable[[#This Row],[Distance]]+$O$4*Fulltable[[#This Row],[D^2]]+$N$4*Fulltable[[#This Row],[D^3]]</f>
        <v>4.3382777100957892E-2</v>
      </c>
      <c r="H1379" s="13">
        <f ca="1">Fulltable[[#This Row],[Forecast]]*(1+AVERAGE(cform[faster (-ve) /
slower (+ve)]))</f>
        <v>4.491513578976724E-2</v>
      </c>
      <c r="I1379" s="13" t="e">
        <f>IF(ISNUMBER(VLOOKUP(Fulltable[[#This Row],[Distance]], Predict[[#All],[Distance (km)]:[Time on current form]], 2, FALSE)), VLOOKUP(Fulltable[[#This Row],[Distance]], Predict[[#All],[Distance (km)]:[Time on current form]], 2, FALSE), NA())</f>
        <v>#N/A</v>
      </c>
      <c r="J1379" s="13" t="e">
        <f>IF(ISNUMBER(VLOOKUP(Fulltable[[#This Row],[Distance]], Predict[[#All],[Distance (km)]:[Time on current form]], 3, FALSE)), VLOOKUP(Fulltable[[#This Row],[Distance]], Predict[[#All],[Distance (km)]:[Time on current form]], 3, FALSE), NA())</f>
        <v>#N/A</v>
      </c>
    </row>
    <row r="1380" spans="1:10" x14ac:dyDescent="0.25">
      <c r="A1380" s="1">
        <v>13.78</v>
      </c>
      <c r="B1380" s="2">
        <f>Fulltable[[#This Row],[Distance]]^2</f>
        <v>189.88839999999999</v>
      </c>
      <c r="C1380">
        <f>Fulltable[[#This Row],[Distance]]^3</f>
        <v>2616.6621519999999</v>
      </c>
      <c r="D1380">
        <f>Fulltable[[#This Row],[Distance]]^4</f>
        <v>36057.604454559994</v>
      </c>
      <c r="E1380">
        <f>Fulltable[[#This Row],[Distance]]^5</f>
        <v>496873.78938383667</v>
      </c>
      <c r="F1380" s="13" t="e">
        <f>IF(ISNUMBER(VLOOKUP(Fulltable[[#This Row],[Distance]], PBmetric[[Distance (km)]:[PB (hh:mm:ss)]], 6, FALSE)), VLOOKUP(Fulltable[[#This Row],[Distance]], PBmetric[[Distance (km)]:[PB (hh:mm:ss)]], 6, FALSE), NA())</f>
        <v>#N/A</v>
      </c>
      <c r="G1380" s="13">
        <f ca="1">$Q$4+$P$4*Fulltable[[#This Row],[Distance]]+$O$4*Fulltable[[#This Row],[D^2]]+$N$4*Fulltable[[#This Row],[D^3]]</f>
        <v>4.3416790605445156E-2</v>
      </c>
      <c r="H1380" s="13">
        <f ca="1">Fulltable[[#This Row],[Forecast]]*(1+AVERAGE(cform[faster (-ve) /
slower (+ve)]))</f>
        <v>4.4950350713172813E-2</v>
      </c>
      <c r="I1380" s="13" t="e">
        <f>IF(ISNUMBER(VLOOKUP(Fulltable[[#This Row],[Distance]], Predict[[#All],[Distance (km)]:[Time on current form]], 2, FALSE)), VLOOKUP(Fulltable[[#This Row],[Distance]], Predict[[#All],[Distance (km)]:[Time on current form]], 2, FALSE), NA())</f>
        <v>#N/A</v>
      </c>
      <c r="J1380" s="13" t="e">
        <f>IF(ISNUMBER(VLOOKUP(Fulltable[[#This Row],[Distance]], Predict[[#All],[Distance (km)]:[Time on current form]], 3, FALSE)), VLOOKUP(Fulltable[[#This Row],[Distance]], Predict[[#All],[Distance (km)]:[Time on current form]], 3, FALSE), NA())</f>
        <v>#N/A</v>
      </c>
    </row>
    <row r="1381" spans="1:10" x14ac:dyDescent="0.25">
      <c r="A1381" s="1">
        <v>13.79</v>
      </c>
      <c r="B1381" s="2">
        <f>Fulltable[[#This Row],[Distance]]^2</f>
        <v>190.16409999999999</v>
      </c>
      <c r="C1381">
        <f>Fulltable[[#This Row],[Distance]]^3</f>
        <v>2622.3629389999996</v>
      </c>
      <c r="D1381">
        <f>Fulltable[[#This Row],[Distance]]^4</f>
        <v>36162.384928809995</v>
      </c>
      <c r="E1381">
        <f>Fulltable[[#This Row],[Distance]]^5</f>
        <v>498679.28816828982</v>
      </c>
      <c r="F1381" s="13" t="e">
        <f>IF(ISNUMBER(VLOOKUP(Fulltable[[#This Row],[Distance]], PBmetric[[Distance (km)]:[PB (hh:mm:ss)]], 6, FALSE)), VLOOKUP(Fulltable[[#This Row],[Distance]], PBmetric[[Distance (km)]:[PB (hh:mm:ss)]], 6, FALSE), NA())</f>
        <v>#N/A</v>
      </c>
      <c r="G1381" s="13">
        <f ca="1">$Q$4+$P$4*Fulltable[[#This Row],[Distance]]+$O$4*Fulltable[[#This Row],[D^2]]+$N$4*Fulltable[[#This Row],[D^3]]</f>
        <v>4.345080773403566E-2</v>
      </c>
      <c r="H1381" s="13">
        <f ca="1">Fulltable[[#This Row],[Forecast]]*(1+AVERAGE(cform[faster (-ve) /
slower (+ve)]))</f>
        <v>4.4985569388691554E-2</v>
      </c>
      <c r="I1381" s="13" t="e">
        <f>IF(ISNUMBER(VLOOKUP(Fulltable[[#This Row],[Distance]], Predict[[#All],[Distance (km)]:[Time on current form]], 2, FALSE)), VLOOKUP(Fulltable[[#This Row],[Distance]], Predict[[#All],[Distance (km)]:[Time on current form]], 2, FALSE), NA())</f>
        <v>#N/A</v>
      </c>
      <c r="J1381" s="13" t="e">
        <f>IF(ISNUMBER(VLOOKUP(Fulltable[[#This Row],[Distance]], Predict[[#All],[Distance (km)]:[Time on current form]], 3, FALSE)), VLOOKUP(Fulltable[[#This Row],[Distance]], Predict[[#All],[Distance (km)]:[Time on current form]], 3, FALSE), NA())</f>
        <v>#N/A</v>
      </c>
    </row>
    <row r="1382" spans="1:10" x14ac:dyDescent="0.25">
      <c r="A1382" s="1">
        <v>13.8</v>
      </c>
      <c r="B1382" s="2">
        <f>Fulltable[[#This Row],[Distance]]^2</f>
        <v>190.44000000000003</v>
      </c>
      <c r="C1382">
        <f>Fulltable[[#This Row],[Distance]]^3</f>
        <v>2628.0720000000006</v>
      </c>
      <c r="D1382">
        <f>Fulltable[[#This Row],[Distance]]^4</f>
        <v>36267.39360000001</v>
      </c>
      <c r="E1382">
        <f>Fulltable[[#This Row],[Distance]]^5</f>
        <v>500490.03168000019</v>
      </c>
      <c r="F1382" s="13" t="e">
        <f>IF(ISNUMBER(VLOOKUP(Fulltable[[#This Row],[Distance]], PBmetric[[Distance (km)]:[PB (hh:mm:ss)]], 6, FALSE)), VLOOKUP(Fulltable[[#This Row],[Distance]], PBmetric[[Distance (km)]:[PB (hh:mm:ss)]], 6, FALSE), NA())</f>
        <v>#N/A</v>
      </c>
      <c r="G1382" s="13">
        <f ca="1">$Q$4+$P$4*Fulltable[[#This Row],[Distance]]+$O$4*Fulltable[[#This Row],[D^2]]+$N$4*Fulltable[[#This Row],[D^3]]</f>
        <v>4.3484828486694015E-2</v>
      </c>
      <c r="H1382" s="13">
        <f ca="1">Fulltable[[#This Row],[Forecast]]*(1+AVERAGE(cform[faster (-ve) /
slower (+ve)]))</f>
        <v>4.502079181628682E-2</v>
      </c>
      <c r="I1382" s="13" t="e">
        <f>IF(ISNUMBER(VLOOKUP(Fulltable[[#This Row],[Distance]], Predict[[#All],[Distance (km)]:[Time on current form]], 2, FALSE)), VLOOKUP(Fulltable[[#This Row],[Distance]], Predict[[#All],[Distance (km)]:[Time on current form]], 2, FALSE), NA())</f>
        <v>#N/A</v>
      </c>
      <c r="J1382" s="13" t="e">
        <f>IF(ISNUMBER(VLOOKUP(Fulltable[[#This Row],[Distance]], Predict[[#All],[Distance (km)]:[Time on current form]], 3, FALSE)), VLOOKUP(Fulltable[[#This Row],[Distance]], Predict[[#All],[Distance (km)]:[Time on current form]], 3, FALSE), NA())</f>
        <v>#N/A</v>
      </c>
    </row>
    <row r="1383" spans="1:10" x14ac:dyDescent="0.25">
      <c r="A1383" s="1">
        <v>13.81</v>
      </c>
      <c r="B1383" s="2">
        <f>Fulltable[[#This Row],[Distance]]^2</f>
        <v>190.71610000000001</v>
      </c>
      <c r="C1383">
        <f>Fulltable[[#This Row],[Distance]]^3</f>
        <v>2633.7893410000001</v>
      </c>
      <c r="D1383">
        <f>Fulltable[[#This Row],[Distance]]^4</f>
        <v>36372.630799210005</v>
      </c>
      <c r="E1383">
        <f>Fulltable[[#This Row],[Distance]]^5</f>
        <v>502306.03133709019</v>
      </c>
      <c r="F1383" s="13" t="e">
        <f>IF(ISNUMBER(VLOOKUP(Fulltable[[#This Row],[Distance]], PBmetric[[Distance (km)]:[PB (hh:mm:ss)]], 6, FALSE)), VLOOKUP(Fulltable[[#This Row],[Distance]], PBmetric[[Distance (km)]:[PB (hh:mm:ss)]], 6, FALSE), NA())</f>
        <v>#N/A</v>
      </c>
      <c r="G1383" s="13">
        <f ca="1">$Q$4+$P$4*Fulltable[[#This Row],[Distance]]+$O$4*Fulltable[[#This Row],[D^2]]+$N$4*Fulltable[[#This Row],[D^3]]</f>
        <v>4.3518852863384826E-2</v>
      </c>
      <c r="H1383" s="13">
        <f ca="1">Fulltable[[#This Row],[Forecast]]*(1+AVERAGE(cform[faster (-ve) /
slower (+ve)]))</f>
        <v>4.5056017995921967E-2</v>
      </c>
      <c r="I1383" s="13" t="e">
        <f>IF(ISNUMBER(VLOOKUP(Fulltable[[#This Row],[Distance]], Predict[[#All],[Distance (km)]:[Time on current form]], 2, FALSE)), VLOOKUP(Fulltable[[#This Row],[Distance]], Predict[[#All],[Distance (km)]:[Time on current form]], 2, FALSE), NA())</f>
        <v>#N/A</v>
      </c>
      <c r="J1383" s="13" t="e">
        <f>IF(ISNUMBER(VLOOKUP(Fulltable[[#This Row],[Distance]], Predict[[#All],[Distance (km)]:[Time on current form]], 3, FALSE)), VLOOKUP(Fulltable[[#This Row],[Distance]], Predict[[#All],[Distance (km)]:[Time on current form]], 3, FALSE), NA())</f>
        <v>#N/A</v>
      </c>
    </row>
    <row r="1384" spans="1:10" x14ac:dyDescent="0.25">
      <c r="A1384" s="1">
        <v>13.82</v>
      </c>
      <c r="B1384" s="2">
        <f>Fulltable[[#This Row],[Distance]]^2</f>
        <v>190.9924</v>
      </c>
      <c r="C1384">
        <f>Fulltable[[#This Row],[Distance]]^3</f>
        <v>2639.514968</v>
      </c>
      <c r="D1384">
        <f>Fulltable[[#This Row],[Distance]]^4</f>
        <v>36478.09685776</v>
      </c>
      <c r="E1384">
        <f>Fulltable[[#This Row],[Distance]]^5</f>
        <v>504127.29857424321</v>
      </c>
      <c r="F1384" s="13" t="e">
        <f>IF(ISNUMBER(VLOOKUP(Fulltable[[#This Row],[Distance]], PBmetric[[Distance (km)]:[PB (hh:mm:ss)]], 6, FALSE)), VLOOKUP(Fulltable[[#This Row],[Distance]], PBmetric[[Distance (km)]:[PB (hh:mm:ss)]], 6, FALSE), NA())</f>
        <v>#N/A</v>
      </c>
      <c r="G1384" s="13">
        <f ca="1">$Q$4+$P$4*Fulltable[[#This Row],[Distance]]+$O$4*Fulltable[[#This Row],[D^2]]+$N$4*Fulltable[[#This Row],[D^3]]</f>
        <v>4.3552880864072656E-2</v>
      </c>
      <c r="H1384" s="13">
        <f ca="1">Fulltable[[#This Row],[Forecast]]*(1+AVERAGE(cform[faster (-ve) /
slower (+ve)]))</f>
        <v>4.5091247927560314E-2</v>
      </c>
      <c r="I1384" s="13" t="e">
        <f>IF(ISNUMBER(VLOOKUP(Fulltable[[#This Row],[Distance]], Predict[[#All],[Distance (km)]:[Time on current form]], 2, FALSE)), VLOOKUP(Fulltable[[#This Row],[Distance]], Predict[[#All],[Distance (km)]:[Time on current form]], 2, FALSE), NA())</f>
        <v>#N/A</v>
      </c>
      <c r="J1384" s="13" t="e">
        <f>IF(ISNUMBER(VLOOKUP(Fulltable[[#This Row],[Distance]], Predict[[#All],[Distance (km)]:[Time on current form]], 3, FALSE)), VLOOKUP(Fulltable[[#This Row],[Distance]], Predict[[#All],[Distance (km)]:[Time on current form]], 3, FALSE), NA())</f>
        <v>#N/A</v>
      </c>
    </row>
    <row r="1385" spans="1:10" x14ac:dyDescent="0.25">
      <c r="A1385" s="1">
        <v>13.83</v>
      </c>
      <c r="B1385" s="2">
        <f>Fulltable[[#This Row],[Distance]]^2</f>
        <v>191.2689</v>
      </c>
      <c r="C1385">
        <f>Fulltable[[#This Row],[Distance]]^3</f>
        <v>2645.2488870000002</v>
      </c>
      <c r="D1385">
        <f>Fulltable[[#This Row],[Distance]]^4</f>
        <v>36583.79210721</v>
      </c>
      <c r="E1385">
        <f>Fulltable[[#This Row],[Distance]]^5</f>
        <v>505953.84484271432</v>
      </c>
      <c r="F1385" s="13" t="e">
        <f>IF(ISNUMBER(VLOOKUP(Fulltable[[#This Row],[Distance]], PBmetric[[Distance (km)]:[PB (hh:mm:ss)]], 6, FALSE)), VLOOKUP(Fulltable[[#This Row],[Distance]], PBmetric[[Distance (km)]:[PB (hh:mm:ss)]], 6, FALSE), NA())</f>
        <v>#N/A</v>
      </c>
      <c r="G1385" s="13">
        <f ca="1">$Q$4+$P$4*Fulltable[[#This Row],[Distance]]+$O$4*Fulltable[[#This Row],[D^2]]+$N$4*Fulltable[[#This Row],[D^3]]</f>
        <v>4.3586912488722138E-2</v>
      </c>
      <c r="H1385" s="13">
        <f ca="1">Fulltable[[#This Row],[Forecast]]*(1+AVERAGE(cform[faster (-ve) /
slower (+ve)]))</f>
        <v>4.5126481611165233E-2</v>
      </c>
      <c r="I1385" s="13" t="e">
        <f>IF(ISNUMBER(VLOOKUP(Fulltable[[#This Row],[Distance]], Predict[[#All],[Distance (km)]:[Time on current form]], 2, FALSE)), VLOOKUP(Fulltable[[#This Row],[Distance]], Predict[[#All],[Distance (km)]:[Time on current form]], 2, FALSE), NA())</f>
        <v>#N/A</v>
      </c>
      <c r="J1385" s="13" t="e">
        <f>IF(ISNUMBER(VLOOKUP(Fulltable[[#This Row],[Distance]], Predict[[#All],[Distance (km)]:[Time on current form]], 3, FALSE)), VLOOKUP(Fulltable[[#This Row],[Distance]], Predict[[#All],[Distance (km)]:[Time on current form]], 3, FALSE), NA())</f>
        <v>#N/A</v>
      </c>
    </row>
    <row r="1386" spans="1:10" x14ac:dyDescent="0.25">
      <c r="A1386" s="1">
        <v>13.84</v>
      </c>
      <c r="B1386" s="2">
        <f>Fulltable[[#This Row],[Distance]]^2</f>
        <v>191.54560000000001</v>
      </c>
      <c r="C1386">
        <f>Fulltable[[#This Row],[Distance]]^3</f>
        <v>2650.9911040000002</v>
      </c>
      <c r="D1386">
        <f>Fulltable[[#This Row],[Distance]]^4</f>
        <v>36689.716879359999</v>
      </c>
      <c r="E1386">
        <f>Fulltable[[#This Row],[Distance]]^5</f>
        <v>507785.68161034241</v>
      </c>
      <c r="F1386" s="13" t="e">
        <f>IF(ISNUMBER(VLOOKUP(Fulltable[[#This Row],[Distance]], PBmetric[[Distance (km)]:[PB (hh:mm:ss)]], 6, FALSE)), VLOOKUP(Fulltable[[#This Row],[Distance]], PBmetric[[Distance (km)]:[PB (hh:mm:ss)]], 6, FALSE), NA())</f>
        <v>#N/A</v>
      </c>
      <c r="G1386" s="13">
        <f ca="1">$Q$4+$P$4*Fulltable[[#This Row],[Distance]]+$O$4*Fulltable[[#This Row],[D^2]]+$N$4*Fulltable[[#This Row],[D^3]]</f>
        <v>4.3620947737297848E-2</v>
      </c>
      <c r="H1386" s="13">
        <f ca="1">Fulltable[[#This Row],[Forecast]]*(1+AVERAGE(cform[faster (-ve) /
slower (+ve)]))</f>
        <v>4.516171904670005E-2</v>
      </c>
      <c r="I1386" s="13" t="e">
        <f>IF(ISNUMBER(VLOOKUP(Fulltable[[#This Row],[Distance]], Predict[[#All],[Distance (km)]:[Time on current form]], 2, FALSE)), VLOOKUP(Fulltable[[#This Row],[Distance]], Predict[[#All],[Distance (km)]:[Time on current form]], 2, FALSE), NA())</f>
        <v>#N/A</v>
      </c>
      <c r="J1386" s="13" t="e">
        <f>IF(ISNUMBER(VLOOKUP(Fulltable[[#This Row],[Distance]], Predict[[#All],[Distance (km)]:[Time on current form]], 3, FALSE)), VLOOKUP(Fulltable[[#This Row],[Distance]], Predict[[#All],[Distance (km)]:[Time on current form]], 3, FALSE), NA())</f>
        <v>#N/A</v>
      </c>
    </row>
    <row r="1387" spans="1:10" x14ac:dyDescent="0.25">
      <c r="A1387" s="1">
        <v>13.85</v>
      </c>
      <c r="B1387" s="2">
        <f>Fulltable[[#This Row],[Distance]]^2</f>
        <v>191.82249999999999</v>
      </c>
      <c r="C1387">
        <f>Fulltable[[#This Row],[Distance]]^3</f>
        <v>2656.7416249999997</v>
      </c>
      <c r="D1387">
        <f>Fulltable[[#This Row],[Distance]]^4</f>
        <v>36795.871506249998</v>
      </c>
      <c r="E1387">
        <f>Fulltable[[#This Row],[Distance]]^5</f>
        <v>509622.82036156248</v>
      </c>
      <c r="F1387" s="13" t="e">
        <f>IF(ISNUMBER(VLOOKUP(Fulltable[[#This Row],[Distance]], PBmetric[[Distance (km)]:[PB (hh:mm:ss)]], 6, FALSE)), VLOOKUP(Fulltable[[#This Row],[Distance]], PBmetric[[Distance (km)]:[PB (hh:mm:ss)]], 6, FALSE), NA())</f>
        <v>#N/A</v>
      </c>
      <c r="G1387" s="13">
        <f ca="1">$Q$4+$P$4*Fulltable[[#This Row],[Distance]]+$O$4*Fulltable[[#This Row],[D^2]]+$N$4*Fulltable[[#This Row],[D^3]]</f>
        <v>4.3654986609764398E-2</v>
      </c>
      <c r="H1387" s="13">
        <f ca="1">Fulltable[[#This Row],[Forecast]]*(1+AVERAGE(cform[faster (-ve) /
slower (+ve)]))</f>
        <v>4.5196960234128135E-2</v>
      </c>
      <c r="I1387" s="13" t="e">
        <f>IF(ISNUMBER(VLOOKUP(Fulltable[[#This Row],[Distance]], Predict[[#All],[Distance (km)]:[Time on current form]], 2, FALSE)), VLOOKUP(Fulltable[[#This Row],[Distance]], Predict[[#All],[Distance (km)]:[Time on current form]], 2, FALSE), NA())</f>
        <v>#N/A</v>
      </c>
      <c r="J1387" s="13" t="e">
        <f>IF(ISNUMBER(VLOOKUP(Fulltable[[#This Row],[Distance]], Predict[[#All],[Distance (km)]:[Time on current form]], 3, FALSE)), VLOOKUP(Fulltable[[#This Row],[Distance]], Predict[[#All],[Distance (km)]:[Time on current form]], 3, FALSE), NA())</f>
        <v>#N/A</v>
      </c>
    </row>
    <row r="1388" spans="1:10" x14ac:dyDescent="0.25">
      <c r="A1388" s="1">
        <v>13.86</v>
      </c>
      <c r="B1388" s="2">
        <f>Fulltable[[#This Row],[Distance]]^2</f>
        <v>192.09959999999998</v>
      </c>
      <c r="C1388">
        <f>Fulltable[[#This Row],[Distance]]^3</f>
        <v>2662.5004559999998</v>
      </c>
      <c r="D1388">
        <f>Fulltable[[#This Row],[Distance]]^4</f>
        <v>36902.256320159991</v>
      </c>
      <c r="E1388">
        <f>Fulltable[[#This Row],[Distance]]^5</f>
        <v>511465.27259741747</v>
      </c>
      <c r="F1388" s="13" t="e">
        <f>IF(ISNUMBER(VLOOKUP(Fulltable[[#This Row],[Distance]], PBmetric[[Distance (km)]:[PB (hh:mm:ss)]], 6, FALSE)), VLOOKUP(Fulltable[[#This Row],[Distance]], PBmetric[[Distance (km)]:[PB (hh:mm:ss)]], 6, FALSE), NA())</f>
        <v>#N/A</v>
      </c>
      <c r="G1388" s="13">
        <f ca="1">$Q$4+$P$4*Fulltable[[#This Row],[Distance]]+$O$4*Fulltable[[#This Row],[D^2]]+$N$4*Fulltable[[#This Row],[D^3]]</f>
        <v>4.3689029106086366E-2</v>
      </c>
      <c r="H1388" s="13">
        <f ca="1">Fulltable[[#This Row],[Forecast]]*(1+AVERAGE(cform[faster (-ve) /
slower (+ve)]))</f>
        <v>4.5232205173412809E-2</v>
      </c>
      <c r="I1388" s="13" t="e">
        <f>IF(ISNUMBER(VLOOKUP(Fulltable[[#This Row],[Distance]], Predict[[#All],[Distance (km)]:[Time on current form]], 2, FALSE)), VLOOKUP(Fulltable[[#This Row],[Distance]], Predict[[#All],[Distance (km)]:[Time on current form]], 2, FALSE), NA())</f>
        <v>#N/A</v>
      </c>
      <c r="J1388" s="13" t="e">
        <f>IF(ISNUMBER(VLOOKUP(Fulltable[[#This Row],[Distance]], Predict[[#All],[Distance (km)]:[Time on current form]], 3, FALSE)), VLOOKUP(Fulltable[[#This Row],[Distance]], Predict[[#All],[Distance (km)]:[Time on current form]], 3, FALSE), NA())</f>
        <v>#N/A</v>
      </c>
    </row>
    <row r="1389" spans="1:10" x14ac:dyDescent="0.25">
      <c r="A1389" s="1">
        <v>13.87</v>
      </c>
      <c r="B1389" s="2">
        <f>Fulltable[[#This Row],[Distance]]^2</f>
        <v>192.37689999999998</v>
      </c>
      <c r="C1389">
        <f>Fulltable[[#This Row],[Distance]]^3</f>
        <v>2668.2676029999993</v>
      </c>
      <c r="D1389">
        <f>Fulltable[[#This Row],[Distance]]^4</f>
        <v>37008.871653609989</v>
      </c>
      <c r="E1389">
        <f>Fulltable[[#This Row],[Distance]]^5</f>
        <v>513313.04983557051</v>
      </c>
      <c r="F1389" s="13" t="e">
        <f>IF(ISNUMBER(VLOOKUP(Fulltable[[#This Row],[Distance]], PBmetric[[Distance (km)]:[PB (hh:mm:ss)]], 6, FALSE)), VLOOKUP(Fulltable[[#This Row],[Distance]], PBmetric[[Distance (km)]:[PB (hh:mm:ss)]], 6, FALSE), NA())</f>
        <v>#N/A</v>
      </c>
      <c r="G1389" s="13">
        <f ca="1">$Q$4+$P$4*Fulltable[[#This Row],[Distance]]+$O$4*Fulltable[[#This Row],[D^2]]+$N$4*Fulltable[[#This Row],[D^3]]</f>
        <v>4.3723075226228363E-2</v>
      </c>
      <c r="H1389" s="13">
        <f ca="1">Fulltable[[#This Row],[Forecast]]*(1+AVERAGE(cform[faster (-ve) /
slower (+ve)]))</f>
        <v>4.5267453864517436E-2</v>
      </c>
      <c r="I1389" s="13" t="e">
        <f>IF(ISNUMBER(VLOOKUP(Fulltable[[#This Row],[Distance]], Predict[[#All],[Distance (km)]:[Time on current form]], 2, FALSE)), VLOOKUP(Fulltable[[#This Row],[Distance]], Predict[[#All],[Distance (km)]:[Time on current form]], 2, FALSE), NA())</f>
        <v>#N/A</v>
      </c>
      <c r="J1389" s="13" t="e">
        <f>IF(ISNUMBER(VLOOKUP(Fulltable[[#This Row],[Distance]], Predict[[#All],[Distance (km)]:[Time on current form]], 3, FALSE)), VLOOKUP(Fulltable[[#This Row],[Distance]], Predict[[#All],[Distance (km)]:[Time on current form]], 3, FALSE), NA())</f>
        <v>#N/A</v>
      </c>
    </row>
    <row r="1390" spans="1:10" x14ac:dyDescent="0.25">
      <c r="A1390" s="1">
        <v>13.88</v>
      </c>
      <c r="B1390" s="2">
        <f>Fulltable[[#This Row],[Distance]]^2</f>
        <v>192.65440000000001</v>
      </c>
      <c r="C1390">
        <f>Fulltable[[#This Row],[Distance]]^3</f>
        <v>2674.0430720000004</v>
      </c>
      <c r="D1390">
        <f>Fulltable[[#This Row],[Distance]]^4</f>
        <v>37115.717839360004</v>
      </c>
      <c r="E1390">
        <f>Fulltable[[#This Row],[Distance]]^5</f>
        <v>515166.16361031687</v>
      </c>
      <c r="F1390" s="13" t="e">
        <f>IF(ISNUMBER(VLOOKUP(Fulltable[[#This Row],[Distance]], PBmetric[[Distance (km)]:[PB (hh:mm:ss)]], 6, FALSE)), VLOOKUP(Fulltable[[#This Row],[Distance]], PBmetric[[Distance (km)]:[PB (hh:mm:ss)]], 6, FALSE), NA())</f>
        <v>#N/A</v>
      </c>
      <c r="G1390" s="13">
        <f ca="1">$Q$4+$P$4*Fulltable[[#This Row],[Distance]]+$O$4*Fulltable[[#This Row],[D^2]]+$N$4*Fulltable[[#This Row],[D^3]]</f>
        <v>4.3757124970154992E-2</v>
      </c>
      <c r="H1390" s="13">
        <f ca="1">Fulltable[[#This Row],[Forecast]]*(1+AVERAGE(cform[faster (-ve) /
slower (+ve)]))</f>
        <v>4.530270630740537E-2</v>
      </c>
      <c r="I1390" s="13" t="e">
        <f>IF(ISNUMBER(VLOOKUP(Fulltable[[#This Row],[Distance]], Predict[[#All],[Distance (km)]:[Time on current form]], 2, FALSE)), VLOOKUP(Fulltable[[#This Row],[Distance]], Predict[[#All],[Distance (km)]:[Time on current form]], 2, FALSE), NA())</f>
        <v>#N/A</v>
      </c>
      <c r="J1390" s="13" t="e">
        <f>IF(ISNUMBER(VLOOKUP(Fulltable[[#This Row],[Distance]], Predict[[#All],[Distance (km)]:[Time on current form]], 3, FALSE)), VLOOKUP(Fulltable[[#This Row],[Distance]], Predict[[#All],[Distance (km)]:[Time on current form]], 3, FALSE), NA())</f>
        <v>#N/A</v>
      </c>
    </row>
    <row r="1391" spans="1:10" x14ac:dyDescent="0.25">
      <c r="A1391" s="1">
        <v>13.89</v>
      </c>
      <c r="B1391" s="2">
        <f>Fulltable[[#This Row],[Distance]]^2</f>
        <v>192.93210000000002</v>
      </c>
      <c r="C1391">
        <f>Fulltable[[#This Row],[Distance]]^3</f>
        <v>2679.8268690000004</v>
      </c>
      <c r="D1391">
        <f>Fulltable[[#This Row],[Distance]]^4</f>
        <v>37222.795210410004</v>
      </c>
      <c r="E1391">
        <f>Fulltable[[#This Row],[Distance]]^5</f>
        <v>517024.62547259498</v>
      </c>
      <c r="F1391" s="13" t="e">
        <f>IF(ISNUMBER(VLOOKUP(Fulltable[[#This Row],[Distance]], PBmetric[[Distance (km)]:[PB (hh:mm:ss)]], 6, FALSE)), VLOOKUP(Fulltable[[#This Row],[Distance]], PBmetric[[Distance (km)]:[PB (hh:mm:ss)]], 6, FALSE), NA())</f>
        <v>#N/A</v>
      </c>
      <c r="G1391" s="13">
        <f ca="1">$Q$4+$P$4*Fulltable[[#This Row],[Distance]]+$O$4*Fulltable[[#This Row],[D^2]]+$N$4*Fulltable[[#This Row],[D^3]]</f>
        <v>4.3791178337830819E-2</v>
      </c>
      <c r="H1391" s="13">
        <f ca="1">Fulltable[[#This Row],[Forecast]]*(1+AVERAGE(cform[faster (-ve) /
slower (+ve)]))</f>
        <v>4.5337962502039919E-2</v>
      </c>
      <c r="I1391" s="13" t="e">
        <f>IF(ISNUMBER(VLOOKUP(Fulltable[[#This Row],[Distance]], Predict[[#All],[Distance (km)]:[Time on current form]], 2, FALSE)), VLOOKUP(Fulltable[[#This Row],[Distance]], Predict[[#All],[Distance (km)]:[Time on current form]], 2, FALSE), NA())</f>
        <v>#N/A</v>
      </c>
      <c r="J1391" s="13" t="e">
        <f>IF(ISNUMBER(VLOOKUP(Fulltable[[#This Row],[Distance]], Predict[[#All],[Distance (km)]:[Time on current form]], 3, FALSE)), VLOOKUP(Fulltable[[#This Row],[Distance]], Predict[[#All],[Distance (km)]:[Time on current form]], 3, FALSE), NA())</f>
        <v>#N/A</v>
      </c>
    </row>
    <row r="1392" spans="1:10" x14ac:dyDescent="0.25">
      <c r="A1392" s="1">
        <v>13.9</v>
      </c>
      <c r="B1392" s="2">
        <f>Fulltable[[#This Row],[Distance]]^2</f>
        <v>193.21</v>
      </c>
      <c r="C1392">
        <f>Fulltable[[#This Row],[Distance]]^3</f>
        <v>2685.6190000000001</v>
      </c>
      <c r="D1392">
        <f>Fulltable[[#This Row],[Distance]]^4</f>
        <v>37330.104100000004</v>
      </c>
      <c r="E1392">
        <f>Fulltable[[#This Row],[Distance]]^5</f>
        <v>518888.44699000008</v>
      </c>
      <c r="F1392" s="13" t="e">
        <f>IF(ISNUMBER(VLOOKUP(Fulltable[[#This Row],[Distance]], PBmetric[[Distance (km)]:[PB (hh:mm:ss)]], 6, FALSE)), VLOOKUP(Fulltable[[#This Row],[Distance]], PBmetric[[Distance (km)]:[PB (hh:mm:ss)]], 6, FALSE), NA())</f>
        <v>#N/A</v>
      </c>
      <c r="G1392" s="13">
        <f ca="1">$Q$4+$P$4*Fulltable[[#This Row],[Distance]]+$O$4*Fulltable[[#This Row],[D^2]]+$N$4*Fulltable[[#This Row],[D^3]]</f>
        <v>4.3825235329220461E-2</v>
      </c>
      <c r="H1392" s="13">
        <f ca="1">Fulltable[[#This Row],[Forecast]]*(1+AVERAGE(cform[faster (-ve) /
slower (+ve)]))</f>
        <v>4.5373222448384452E-2</v>
      </c>
      <c r="I1392" s="13" t="e">
        <f>IF(ISNUMBER(VLOOKUP(Fulltable[[#This Row],[Distance]], Predict[[#All],[Distance (km)]:[Time on current form]], 2, FALSE)), VLOOKUP(Fulltable[[#This Row],[Distance]], Predict[[#All],[Distance (km)]:[Time on current form]], 2, FALSE), NA())</f>
        <v>#N/A</v>
      </c>
      <c r="J1392" s="13" t="e">
        <f>IF(ISNUMBER(VLOOKUP(Fulltable[[#This Row],[Distance]], Predict[[#All],[Distance (km)]:[Time on current form]], 3, FALSE)), VLOOKUP(Fulltable[[#This Row],[Distance]], Predict[[#All],[Distance (km)]:[Time on current form]], 3, FALSE), NA())</f>
        <v>#N/A</v>
      </c>
    </row>
    <row r="1393" spans="1:10" x14ac:dyDescent="0.25">
      <c r="A1393" s="1">
        <v>13.91</v>
      </c>
      <c r="B1393" s="2">
        <f>Fulltable[[#This Row],[Distance]]^2</f>
        <v>193.4881</v>
      </c>
      <c r="C1393">
        <f>Fulltable[[#This Row],[Distance]]^3</f>
        <v>2691.4194710000002</v>
      </c>
      <c r="D1393">
        <f>Fulltable[[#This Row],[Distance]]^4</f>
        <v>37437.644841610003</v>
      </c>
      <c r="E1393">
        <f>Fulltable[[#This Row],[Distance]]^5</f>
        <v>520757.63974679512</v>
      </c>
      <c r="F1393" s="13" t="e">
        <f>IF(ISNUMBER(VLOOKUP(Fulltable[[#This Row],[Distance]], PBmetric[[Distance (km)]:[PB (hh:mm:ss)]], 6, FALSE)), VLOOKUP(Fulltable[[#This Row],[Distance]], PBmetric[[Distance (km)]:[PB (hh:mm:ss)]], 6, FALSE), NA())</f>
        <v>#N/A</v>
      </c>
      <c r="G1393" s="13">
        <f ca="1">$Q$4+$P$4*Fulltable[[#This Row],[Distance]]+$O$4*Fulltable[[#This Row],[D^2]]+$N$4*Fulltable[[#This Row],[D^3]]</f>
        <v>4.3859295944288529E-2</v>
      </c>
      <c r="H1393" s="13">
        <f ca="1">Fulltable[[#This Row],[Forecast]]*(1+AVERAGE(cform[faster (-ve) /
slower (+ve)]))</f>
        <v>4.5408486146402333E-2</v>
      </c>
      <c r="I1393" s="13" t="e">
        <f>IF(ISNUMBER(VLOOKUP(Fulltable[[#This Row],[Distance]], Predict[[#All],[Distance (km)]:[Time on current form]], 2, FALSE)), VLOOKUP(Fulltable[[#This Row],[Distance]], Predict[[#All],[Distance (km)]:[Time on current form]], 2, FALSE), NA())</f>
        <v>#N/A</v>
      </c>
      <c r="J1393" s="13" t="e">
        <f>IF(ISNUMBER(VLOOKUP(Fulltable[[#This Row],[Distance]], Predict[[#All],[Distance (km)]:[Time on current form]], 3, FALSE)), VLOOKUP(Fulltable[[#This Row],[Distance]], Predict[[#All],[Distance (km)]:[Time on current form]], 3, FALSE), NA())</f>
        <v>#N/A</v>
      </c>
    </row>
    <row r="1394" spans="1:10" x14ac:dyDescent="0.25">
      <c r="A1394" s="1">
        <v>13.92</v>
      </c>
      <c r="B1394" s="2">
        <f>Fulltable[[#This Row],[Distance]]^2</f>
        <v>193.7664</v>
      </c>
      <c r="C1394">
        <f>Fulltable[[#This Row],[Distance]]^3</f>
        <v>2697.2282880000002</v>
      </c>
      <c r="D1394">
        <f>Fulltable[[#This Row],[Distance]]^4</f>
        <v>37545.417768960004</v>
      </c>
      <c r="E1394">
        <f>Fulltable[[#This Row],[Distance]]^5</f>
        <v>522632.21534392325</v>
      </c>
      <c r="F1394" s="13" t="e">
        <f>IF(ISNUMBER(VLOOKUP(Fulltable[[#This Row],[Distance]], PBmetric[[Distance (km)]:[PB (hh:mm:ss)]], 6, FALSE)), VLOOKUP(Fulltable[[#This Row],[Distance]], PBmetric[[Distance (km)]:[PB (hh:mm:ss)]], 6, FALSE), NA())</f>
        <v>#N/A</v>
      </c>
      <c r="G1394" s="13">
        <f ca="1">$Q$4+$P$4*Fulltable[[#This Row],[Distance]]+$O$4*Fulltable[[#This Row],[D^2]]+$N$4*Fulltable[[#This Row],[D^3]]</f>
        <v>4.3893360182999587E-2</v>
      </c>
      <c r="H1394" s="13">
        <f ca="1">Fulltable[[#This Row],[Forecast]]*(1+AVERAGE(cform[faster (-ve) /
slower (+ve)]))</f>
        <v>4.5443753596056874E-2</v>
      </c>
      <c r="I1394" s="13" t="e">
        <f>IF(ISNUMBER(VLOOKUP(Fulltable[[#This Row],[Distance]], Predict[[#All],[Distance (km)]:[Time on current form]], 2, FALSE)), VLOOKUP(Fulltable[[#This Row],[Distance]], Predict[[#All],[Distance (km)]:[Time on current form]], 2, FALSE), NA())</f>
        <v>#N/A</v>
      </c>
      <c r="J1394" s="13" t="e">
        <f>IF(ISNUMBER(VLOOKUP(Fulltable[[#This Row],[Distance]], Predict[[#All],[Distance (km)]:[Time on current form]], 3, FALSE)), VLOOKUP(Fulltable[[#This Row],[Distance]], Predict[[#All],[Distance (km)]:[Time on current form]], 3, FALSE), NA())</f>
        <v>#N/A</v>
      </c>
    </row>
    <row r="1395" spans="1:10" x14ac:dyDescent="0.25">
      <c r="A1395" s="1">
        <v>13.93</v>
      </c>
      <c r="B1395" s="2">
        <f>Fulltable[[#This Row],[Distance]]^2</f>
        <v>194.04489999999998</v>
      </c>
      <c r="C1395">
        <f>Fulltable[[#This Row],[Distance]]^3</f>
        <v>2703.0454569999997</v>
      </c>
      <c r="D1395">
        <f>Fulltable[[#This Row],[Distance]]^4</f>
        <v>37653.423216009993</v>
      </c>
      <c r="E1395">
        <f>Fulltable[[#This Row],[Distance]]^5</f>
        <v>524512.18539901916</v>
      </c>
      <c r="F1395" s="13" t="e">
        <f>IF(ISNUMBER(VLOOKUP(Fulltable[[#This Row],[Distance]], PBmetric[[Distance (km)]:[PB (hh:mm:ss)]], 6, FALSE)), VLOOKUP(Fulltable[[#This Row],[Distance]], PBmetric[[Distance (km)]:[PB (hh:mm:ss)]], 6, FALSE), NA())</f>
        <v>#N/A</v>
      </c>
      <c r="G1395" s="13">
        <f ca="1">$Q$4+$P$4*Fulltable[[#This Row],[Distance]]+$O$4*Fulltable[[#This Row],[D^2]]+$N$4*Fulltable[[#This Row],[D^3]]</f>
        <v>4.3927428045318268E-2</v>
      </c>
      <c r="H1395" s="13">
        <f ca="1">Fulltable[[#This Row],[Forecast]]*(1+AVERAGE(cform[faster (-ve) /
slower (+ve)]))</f>
        <v>4.547902479731146E-2</v>
      </c>
      <c r="I1395" s="13" t="e">
        <f>IF(ISNUMBER(VLOOKUP(Fulltable[[#This Row],[Distance]], Predict[[#All],[Distance (km)]:[Time on current form]], 2, FALSE)), VLOOKUP(Fulltable[[#This Row],[Distance]], Predict[[#All],[Distance (km)]:[Time on current form]], 2, FALSE), NA())</f>
        <v>#N/A</v>
      </c>
      <c r="J1395" s="13" t="e">
        <f>IF(ISNUMBER(VLOOKUP(Fulltable[[#This Row],[Distance]], Predict[[#All],[Distance (km)]:[Time on current form]], 3, FALSE)), VLOOKUP(Fulltable[[#This Row],[Distance]], Predict[[#All],[Distance (km)]:[Time on current form]], 3, FALSE), NA())</f>
        <v>#N/A</v>
      </c>
    </row>
    <row r="1396" spans="1:10" x14ac:dyDescent="0.25">
      <c r="A1396" s="1">
        <v>13.94</v>
      </c>
      <c r="B1396" s="2">
        <f>Fulltable[[#This Row],[Distance]]^2</f>
        <v>194.3236</v>
      </c>
      <c r="C1396">
        <f>Fulltable[[#This Row],[Distance]]^3</f>
        <v>2708.8709839999997</v>
      </c>
      <c r="D1396">
        <f>Fulltable[[#This Row],[Distance]]^4</f>
        <v>37761.661516959997</v>
      </c>
      <c r="E1396">
        <f>Fulltable[[#This Row],[Distance]]^5</f>
        <v>526397.56154642231</v>
      </c>
      <c r="F1396" s="13" t="e">
        <f>IF(ISNUMBER(VLOOKUP(Fulltable[[#This Row],[Distance]], PBmetric[[Distance (km)]:[PB (hh:mm:ss)]], 6, FALSE)), VLOOKUP(Fulltable[[#This Row],[Distance]], PBmetric[[Distance (km)]:[PB (hh:mm:ss)]], 6, FALSE), NA())</f>
        <v>#N/A</v>
      </c>
      <c r="G1396" s="13">
        <f ca="1">$Q$4+$P$4*Fulltable[[#This Row],[Distance]]+$O$4*Fulltable[[#This Row],[D^2]]+$N$4*Fulltable[[#This Row],[D^3]]</f>
        <v>4.396149953120914E-2</v>
      </c>
      <c r="H1396" s="13">
        <f ca="1">Fulltable[[#This Row],[Forecast]]*(1+AVERAGE(cform[faster (-ve) /
slower (+ve)]))</f>
        <v>4.5514299750129404E-2</v>
      </c>
      <c r="I1396" s="13" t="e">
        <f>IF(ISNUMBER(VLOOKUP(Fulltable[[#This Row],[Distance]], Predict[[#All],[Distance (km)]:[Time on current form]], 2, FALSE)), VLOOKUP(Fulltable[[#This Row],[Distance]], Predict[[#All],[Distance (km)]:[Time on current form]], 2, FALSE), NA())</f>
        <v>#N/A</v>
      </c>
      <c r="J1396" s="13" t="e">
        <f>IF(ISNUMBER(VLOOKUP(Fulltable[[#This Row],[Distance]], Predict[[#All],[Distance (km)]:[Time on current form]], 3, FALSE)), VLOOKUP(Fulltable[[#This Row],[Distance]], Predict[[#All],[Distance (km)]:[Time on current form]], 3, FALSE), NA())</f>
        <v>#N/A</v>
      </c>
    </row>
    <row r="1397" spans="1:10" x14ac:dyDescent="0.25">
      <c r="A1397" s="1">
        <v>13.95</v>
      </c>
      <c r="B1397" s="2">
        <f>Fulltable[[#This Row],[Distance]]^2</f>
        <v>194.60249999999999</v>
      </c>
      <c r="C1397">
        <f>Fulltable[[#This Row],[Distance]]^3</f>
        <v>2714.7048749999999</v>
      </c>
      <c r="D1397">
        <f>Fulltable[[#This Row],[Distance]]^4</f>
        <v>37870.133006249998</v>
      </c>
      <c r="E1397">
        <f>Fulltable[[#This Row],[Distance]]^5</f>
        <v>528288.35543718748</v>
      </c>
      <c r="F1397" s="13" t="e">
        <f>IF(ISNUMBER(VLOOKUP(Fulltable[[#This Row],[Distance]], PBmetric[[Distance (km)]:[PB (hh:mm:ss)]], 6, FALSE)), VLOOKUP(Fulltable[[#This Row],[Distance]], PBmetric[[Distance (km)]:[PB (hh:mm:ss)]], 6, FALSE), NA())</f>
        <v>#N/A</v>
      </c>
      <c r="G1397" s="13">
        <f ca="1">$Q$4+$P$4*Fulltable[[#This Row],[Distance]]+$O$4*Fulltable[[#This Row],[D^2]]+$N$4*Fulltable[[#This Row],[D^3]]</f>
        <v>4.399557464063681E-2</v>
      </c>
      <c r="H1397" s="13">
        <f ca="1">Fulltable[[#This Row],[Forecast]]*(1+AVERAGE(cform[faster (-ve) /
slower (+ve)]))</f>
        <v>4.5549578454474063E-2</v>
      </c>
      <c r="I1397" s="13" t="e">
        <f>IF(ISNUMBER(VLOOKUP(Fulltable[[#This Row],[Distance]], Predict[[#All],[Distance (km)]:[Time on current form]], 2, FALSE)), VLOOKUP(Fulltable[[#This Row],[Distance]], Predict[[#All],[Distance (km)]:[Time on current form]], 2, FALSE), NA())</f>
        <v>#N/A</v>
      </c>
      <c r="J1397" s="13" t="e">
        <f>IF(ISNUMBER(VLOOKUP(Fulltable[[#This Row],[Distance]], Predict[[#All],[Distance (km)]:[Time on current form]], 3, FALSE)), VLOOKUP(Fulltable[[#This Row],[Distance]], Predict[[#All],[Distance (km)]:[Time on current form]], 3, FALSE), NA())</f>
        <v>#N/A</v>
      </c>
    </row>
    <row r="1398" spans="1:10" x14ac:dyDescent="0.25">
      <c r="A1398" s="1">
        <v>13.96</v>
      </c>
      <c r="B1398" s="2">
        <f>Fulltable[[#This Row],[Distance]]^2</f>
        <v>194.88160000000002</v>
      </c>
      <c r="C1398">
        <f>Fulltable[[#This Row],[Distance]]^3</f>
        <v>2720.5471360000006</v>
      </c>
      <c r="D1398">
        <f>Fulltable[[#This Row],[Distance]]^4</f>
        <v>37978.838018560011</v>
      </c>
      <c r="E1398">
        <f>Fulltable[[#This Row],[Distance]]^5</f>
        <v>530184.57873909781</v>
      </c>
      <c r="F1398" s="13" t="e">
        <f>IF(ISNUMBER(VLOOKUP(Fulltable[[#This Row],[Distance]], PBmetric[[Distance (km)]:[PB (hh:mm:ss)]], 6, FALSE)), VLOOKUP(Fulltable[[#This Row],[Distance]], PBmetric[[Distance (km)]:[PB (hh:mm:ss)]], 6, FALSE), NA())</f>
        <v>#N/A</v>
      </c>
      <c r="G1398" s="13">
        <f ca="1">$Q$4+$P$4*Fulltable[[#This Row],[Distance]]+$O$4*Fulltable[[#This Row],[D^2]]+$N$4*Fulltable[[#This Row],[D^3]]</f>
        <v>4.4029653373565882E-2</v>
      </c>
      <c r="H1398" s="13">
        <f ca="1">Fulltable[[#This Row],[Forecast]]*(1+AVERAGE(cform[faster (-ve) /
slower (+ve)]))</f>
        <v>4.5584860910308792E-2</v>
      </c>
      <c r="I1398" s="13" t="e">
        <f>IF(ISNUMBER(VLOOKUP(Fulltable[[#This Row],[Distance]], Predict[[#All],[Distance (km)]:[Time on current form]], 2, FALSE)), VLOOKUP(Fulltable[[#This Row],[Distance]], Predict[[#All],[Distance (km)]:[Time on current form]], 2, FALSE), NA())</f>
        <v>#N/A</v>
      </c>
      <c r="J1398" s="13" t="e">
        <f>IF(ISNUMBER(VLOOKUP(Fulltable[[#This Row],[Distance]], Predict[[#All],[Distance (km)]:[Time on current form]], 3, FALSE)), VLOOKUP(Fulltable[[#This Row],[Distance]], Predict[[#All],[Distance (km)]:[Time on current form]], 3, FALSE), NA())</f>
        <v>#N/A</v>
      </c>
    </row>
    <row r="1399" spans="1:10" x14ac:dyDescent="0.25">
      <c r="A1399" s="1">
        <v>13.97</v>
      </c>
      <c r="B1399" s="2">
        <f>Fulltable[[#This Row],[Distance]]^2</f>
        <v>195.16090000000003</v>
      </c>
      <c r="C1399">
        <f>Fulltable[[#This Row],[Distance]]^3</f>
        <v>2726.3977730000006</v>
      </c>
      <c r="D1399">
        <f>Fulltable[[#This Row],[Distance]]^4</f>
        <v>38087.776888810011</v>
      </c>
      <c r="E1399">
        <f>Fulltable[[#This Row],[Distance]]^5</f>
        <v>532086.24313667591</v>
      </c>
      <c r="F1399" s="13" t="e">
        <f>IF(ISNUMBER(VLOOKUP(Fulltable[[#This Row],[Distance]], PBmetric[[Distance (km)]:[PB (hh:mm:ss)]], 6, FALSE)), VLOOKUP(Fulltable[[#This Row],[Distance]], PBmetric[[Distance (km)]:[PB (hh:mm:ss)]], 6, FALSE), NA())</f>
        <v>#N/A</v>
      </c>
      <c r="G1399" s="13">
        <f ca="1">$Q$4+$P$4*Fulltable[[#This Row],[Distance]]+$O$4*Fulltable[[#This Row],[D^2]]+$N$4*Fulltable[[#This Row],[D^3]]</f>
        <v>4.4063735729960939E-2</v>
      </c>
      <c r="H1399" s="13">
        <f ca="1">Fulltable[[#This Row],[Forecast]]*(1+AVERAGE(cform[faster (-ve) /
slower (+ve)]))</f>
        <v>4.5620147117596925E-2</v>
      </c>
      <c r="I1399" s="13" t="e">
        <f>IF(ISNUMBER(VLOOKUP(Fulltable[[#This Row],[Distance]], Predict[[#All],[Distance (km)]:[Time on current form]], 2, FALSE)), VLOOKUP(Fulltable[[#This Row],[Distance]], Predict[[#All],[Distance (km)]:[Time on current form]], 2, FALSE), NA())</f>
        <v>#N/A</v>
      </c>
      <c r="J1399" s="13" t="e">
        <f>IF(ISNUMBER(VLOOKUP(Fulltable[[#This Row],[Distance]], Predict[[#All],[Distance (km)]:[Time on current form]], 3, FALSE)), VLOOKUP(Fulltable[[#This Row],[Distance]], Predict[[#All],[Distance (km)]:[Time on current form]], 3, FALSE), NA())</f>
        <v>#N/A</v>
      </c>
    </row>
    <row r="1400" spans="1:10" x14ac:dyDescent="0.25">
      <c r="A1400" s="1">
        <v>13.98</v>
      </c>
      <c r="B1400" s="2">
        <f>Fulltable[[#This Row],[Distance]]^2</f>
        <v>195.44040000000001</v>
      </c>
      <c r="C1400">
        <f>Fulltable[[#This Row],[Distance]]^3</f>
        <v>2732.2567920000001</v>
      </c>
      <c r="D1400">
        <f>Fulltable[[#This Row],[Distance]]^4</f>
        <v>38196.949952160001</v>
      </c>
      <c r="E1400">
        <f>Fulltable[[#This Row],[Distance]]^5</f>
        <v>533993.3603311968</v>
      </c>
      <c r="F1400" s="13" t="e">
        <f>IF(ISNUMBER(VLOOKUP(Fulltable[[#This Row],[Distance]], PBmetric[[Distance (km)]:[PB (hh:mm:ss)]], 6, FALSE)), VLOOKUP(Fulltable[[#This Row],[Distance]], PBmetric[[Distance (km)]:[PB (hh:mm:ss)]], 6, FALSE), NA())</f>
        <v>#N/A</v>
      </c>
      <c r="G1400" s="13">
        <f ca="1">$Q$4+$P$4*Fulltable[[#This Row],[Distance]]+$O$4*Fulltable[[#This Row],[D^2]]+$N$4*Fulltable[[#This Row],[D^3]]</f>
        <v>4.4097821709786586E-2</v>
      </c>
      <c r="H1400" s="13">
        <f ca="1">Fulltable[[#This Row],[Forecast]]*(1+AVERAGE(cform[faster (-ve) /
slower (+ve)]))</f>
        <v>4.5655437076301812E-2</v>
      </c>
      <c r="I1400" s="13" t="e">
        <f>IF(ISNUMBER(VLOOKUP(Fulltable[[#This Row],[Distance]], Predict[[#All],[Distance (km)]:[Time on current form]], 2, FALSE)), VLOOKUP(Fulltable[[#This Row],[Distance]], Predict[[#All],[Distance (km)]:[Time on current form]], 2, FALSE), NA())</f>
        <v>#N/A</v>
      </c>
      <c r="J1400" s="13" t="e">
        <f>IF(ISNUMBER(VLOOKUP(Fulltable[[#This Row],[Distance]], Predict[[#All],[Distance (km)]:[Time on current form]], 3, FALSE)), VLOOKUP(Fulltable[[#This Row],[Distance]], Predict[[#All],[Distance (km)]:[Time on current form]], 3, FALSE), NA())</f>
        <v>#N/A</v>
      </c>
    </row>
    <row r="1401" spans="1:10" x14ac:dyDescent="0.25">
      <c r="A1401" s="1">
        <v>13.99</v>
      </c>
      <c r="B1401" s="2">
        <f>Fulltable[[#This Row],[Distance]]^2</f>
        <v>195.7201</v>
      </c>
      <c r="C1401">
        <f>Fulltable[[#This Row],[Distance]]^3</f>
        <v>2738.1241989999999</v>
      </c>
      <c r="D1401">
        <f>Fulltable[[#This Row],[Distance]]^4</f>
        <v>38306.357544010003</v>
      </c>
      <c r="E1401">
        <f>Fulltable[[#This Row],[Distance]]^5</f>
        <v>535905.9420407</v>
      </c>
      <c r="F1401" s="13" t="e">
        <f>IF(ISNUMBER(VLOOKUP(Fulltable[[#This Row],[Distance]], PBmetric[[Distance (km)]:[PB (hh:mm:ss)]], 6, FALSE)), VLOOKUP(Fulltable[[#This Row],[Distance]], PBmetric[[Distance (km)]:[PB (hh:mm:ss)]], 6, FALSE), NA())</f>
        <v>#N/A</v>
      </c>
      <c r="G1401" s="13">
        <f ca="1">$Q$4+$P$4*Fulltable[[#This Row],[Distance]]+$O$4*Fulltable[[#This Row],[D^2]]+$N$4*Fulltable[[#This Row],[D^3]]</f>
        <v>4.4131911313007408E-2</v>
      </c>
      <c r="H1401" s="13">
        <f ca="1">Fulltable[[#This Row],[Forecast]]*(1+AVERAGE(cform[faster (-ve) /
slower (+ve)]))</f>
        <v>4.5690730786386795E-2</v>
      </c>
      <c r="I1401" s="13" t="e">
        <f>IF(ISNUMBER(VLOOKUP(Fulltable[[#This Row],[Distance]], Predict[[#All],[Distance (km)]:[Time on current form]], 2, FALSE)), VLOOKUP(Fulltable[[#This Row],[Distance]], Predict[[#All],[Distance (km)]:[Time on current form]], 2, FALSE), NA())</f>
        <v>#N/A</v>
      </c>
      <c r="J1401" s="13" t="e">
        <f>IF(ISNUMBER(VLOOKUP(Fulltable[[#This Row],[Distance]], Predict[[#All],[Distance (km)]:[Time on current form]], 3, FALSE)), VLOOKUP(Fulltable[[#This Row],[Distance]], Predict[[#All],[Distance (km)]:[Time on current form]], 3, FALSE), NA())</f>
        <v>#N/A</v>
      </c>
    </row>
    <row r="1402" spans="1:10" x14ac:dyDescent="0.25">
      <c r="A1402" s="1">
        <v>14</v>
      </c>
      <c r="B1402" s="2">
        <f>Fulltable[[#This Row],[Distance]]^2</f>
        <v>196</v>
      </c>
      <c r="C1402">
        <f>Fulltable[[#This Row],[Distance]]^3</f>
        <v>2744</v>
      </c>
      <c r="D1402">
        <f>Fulltable[[#This Row],[Distance]]^4</f>
        <v>38416</v>
      </c>
      <c r="E1402">
        <f>Fulltable[[#This Row],[Distance]]^5</f>
        <v>537824</v>
      </c>
      <c r="F1402" s="13" t="e">
        <f>IF(ISNUMBER(VLOOKUP(Fulltable[[#This Row],[Distance]], PBmetric[[Distance (km)]:[PB (hh:mm:ss)]], 6, FALSE)), VLOOKUP(Fulltable[[#This Row],[Distance]], PBmetric[[Distance (km)]:[PB (hh:mm:ss)]], 6, FALSE), NA())</f>
        <v>#N/A</v>
      </c>
      <c r="G1402" s="13">
        <f ca="1">$Q$4+$P$4*Fulltable[[#This Row],[Distance]]+$O$4*Fulltable[[#This Row],[D^2]]+$N$4*Fulltable[[#This Row],[D^3]]</f>
        <v>4.4166004539588029E-2</v>
      </c>
      <c r="H1402" s="13">
        <f ca="1">Fulltable[[#This Row],[Forecast]]*(1+AVERAGE(cform[faster (-ve) /
slower (+ve)]))</f>
        <v>4.5726028247815236E-2</v>
      </c>
      <c r="I1402" s="13" t="e">
        <f>IF(ISNUMBER(VLOOKUP(Fulltable[[#This Row],[Distance]], Predict[[#All],[Distance (km)]:[Time on current form]], 2, FALSE)), VLOOKUP(Fulltable[[#This Row],[Distance]], Predict[[#All],[Distance (km)]:[Time on current form]], 2, FALSE), NA())</f>
        <v>#N/A</v>
      </c>
      <c r="J1402" s="13" t="e">
        <f>IF(ISNUMBER(VLOOKUP(Fulltable[[#This Row],[Distance]], Predict[[#All],[Distance (km)]:[Time on current form]], 3, FALSE)), VLOOKUP(Fulltable[[#This Row],[Distance]], Predict[[#All],[Distance (km)]:[Time on current form]], 3, FALSE), NA())</f>
        <v>#N/A</v>
      </c>
    </row>
    <row r="1403" spans="1:10" x14ac:dyDescent="0.25">
      <c r="A1403" s="1">
        <v>14.01</v>
      </c>
      <c r="B1403" s="2">
        <f>Fulltable[[#This Row],[Distance]]^2</f>
        <v>196.2801</v>
      </c>
      <c r="C1403">
        <f>Fulltable[[#This Row],[Distance]]^3</f>
        <v>2749.8842009999998</v>
      </c>
      <c r="D1403">
        <f>Fulltable[[#This Row],[Distance]]^4</f>
        <v>38525.877656010001</v>
      </c>
      <c r="E1403">
        <f>Fulltable[[#This Row],[Distance]]^5</f>
        <v>539747.54596070014</v>
      </c>
      <c r="F1403" s="13" t="e">
        <f>IF(ISNUMBER(VLOOKUP(Fulltable[[#This Row],[Distance]], PBmetric[[Distance (km)]:[PB (hh:mm:ss)]], 6, FALSE)), VLOOKUP(Fulltable[[#This Row],[Distance]], PBmetric[[Distance (km)]:[PB (hh:mm:ss)]], 6, FALSE), NA())</f>
        <v>#N/A</v>
      </c>
      <c r="G1403" s="13">
        <f ca="1">$Q$4+$P$4*Fulltable[[#This Row],[Distance]]+$O$4*Fulltable[[#This Row],[D^2]]+$N$4*Fulltable[[#This Row],[D^3]]</f>
        <v>4.4200101389493013E-2</v>
      </c>
      <c r="H1403" s="13">
        <f ca="1">Fulltable[[#This Row],[Forecast]]*(1+AVERAGE(cform[faster (-ve) /
slower (+ve)]))</f>
        <v>4.5761329460550462E-2</v>
      </c>
      <c r="I1403" s="13" t="e">
        <f>IF(ISNUMBER(VLOOKUP(Fulltable[[#This Row],[Distance]], Predict[[#All],[Distance (km)]:[Time on current form]], 2, FALSE)), VLOOKUP(Fulltable[[#This Row],[Distance]], Predict[[#All],[Distance (km)]:[Time on current form]], 2, FALSE), NA())</f>
        <v>#N/A</v>
      </c>
      <c r="J1403" s="13" t="e">
        <f>IF(ISNUMBER(VLOOKUP(Fulltable[[#This Row],[Distance]], Predict[[#All],[Distance (km)]:[Time on current form]], 3, FALSE)), VLOOKUP(Fulltable[[#This Row],[Distance]], Predict[[#All],[Distance (km)]:[Time on current form]], 3, FALSE), NA())</f>
        <v>#N/A</v>
      </c>
    </row>
    <row r="1404" spans="1:10" x14ac:dyDescent="0.25">
      <c r="A1404" s="1">
        <v>14.02</v>
      </c>
      <c r="B1404" s="2">
        <f>Fulltable[[#This Row],[Distance]]^2</f>
        <v>196.56039999999999</v>
      </c>
      <c r="C1404">
        <f>Fulltable[[#This Row],[Distance]]^3</f>
        <v>2755.7768079999996</v>
      </c>
      <c r="D1404">
        <f>Fulltable[[#This Row],[Distance]]^4</f>
        <v>38635.990848159992</v>
      </c>
      <c r="E1404">
        <f>Fulltable[[#This Row],[Distance]]^5</f>
        <v>541676.59169120307</v>
      </c>
      <c r="F1404" s="13" t="e">
        <f>IF(ISNUMBER(VLOOKUP(Fulltable[[#This Row],[Distance]], PBmetric[[Distance (km)]:[PB (hh:mm:ss)]], 6, FALSE)), VLOOKUP(Fulltable[[#This Row],[Distance]], PBmetric[[Distance (km)]:[PB (hh:mm:ss)]], 6, FALSE), NA())</f>
        <v>#N/A</v>
      </c>
      <c r="G1404" s="13">
        <f ca="1">$Q$4+$P$4*Fulltable[[#This Row],[Distance]]+$O$4*Fulltable[[#This Row],[D^2]]+$N$4*Fulltable[[#This Row],[D^3]]</f>
        <v>4.4234201862686964E-2</v>
      </c>
      <c r="H1404" s="13">
        <f ca="1">Fulltable[[#This Row],[Forecast]]*(1+AVERAGE(cform[faster (-ve) /
slower (+ve)]))</f>
        <v>4.5796634424555817E-2</v>
      </c>
      <c r="I1404" s="13" t="e">
        <f>IF(ISNUMBER(VLOOKUP(Fulltable[[#This Row],[Distance]], Predict[[#All],[Distance (km)]:[Time on current form]], 2, FALSE)), VLOOKUP(Fulltable[[#This Row],[Distance]], Predict[[#All],[Distance (km)]:[Time on current form]], 2, FALSE), NA())</f>
        <v>#N/A</v>
      </c>
      <c r="J1404" s="13" t="e">
        <f>IF(ISNUMBER(VLOOKUP(Fulltable[[#This Row],[Distance]], Predict[[#All],[Distance (km)]:[Time on current form]], 3, FALSE)), VLOOKUP(Fulltable[[#This Row],[Distance]], Predict[[#All],[Distance (km)]:[Time on current form]], 3, FALSE), NA())</f>
        <v>#N/A</v>
      </c>
    </row>
    <row r="1405" spans="1:10" x14ac:dyDescent="0.25">
      <c r="A1405" s="1">
        <v>14.03</v>
      </c>
      <c r="B1405" s="2">
        <f>Fulltable[[#This Row],[Distance]]^2</f>
        <v>196.84089999999998</v>
      </c>
      <c r="C1405">
        <f>Fulltable[[#This Row],[Distance]]^3</f>
        <v>2761.6778269999995</v>
      </c>
      <c r="D1405">
        <f>Fulltable[[#This Row],[Distance]]^4</f>
        <v>38746.339912809992</v>
      </c>
      <c r="E1405">
        <f>Fulltable[[#This Row],[Distance]]^5</f>
        <v>543611.14897672413</v>
      </c>
      <c r="F1405" s="13" t="e">
        <f>IF(ISNUMBER(VLOOKUP(Fulltable[[#This Row],[Distance]], PBmetric[[Distance (km)]:[PB (hh:mm:ss)]], 6, FALSE)), VLOOKUP(Fulltable[[#This Row],[Distance]], PBmetric[[Distance (km)]:[PB (hh:mm:ss)]], 6, FALSE), NA())</f>
        <v>#N/A</v>
      </c>
      <c r="G1405" s="13">
        <f ca="1">$Q$4+$P$4*Fulltable[[#This Row],[Distance]]+$O$4*Fulltable[[#This Row],[D^2]]+$N$4*Fulltable[[#This Row],[D^3]]</f>
        <v>4.4268305959134509E-2</v>
      </c>
      <c r="H1405" s="13">
        <f ca="1">Fulltable[[#This Row],[Forecast]]*(1+AVERAGE(cform[faster (-ve) /
slower (+ve)]))</f>
        <v>4.5831943139794676E-2</v>
      </c>
      <c r="I1405" s="13" t="e">
        <f>IF(ISNUMBER(VLOOKUP(Fulltable[[#This Row],[Distance]], Predict[[#All],[Distance (km)]:[Time on current form]], 2, FALSE)), VLOOKUP(Fulltable[[#This Row],[Distance]], Predict[[#All],[Distance (km)]:[Time on current form]], 2, FALSE), NA())</f>
        <v>#N/A</v>
      </c>
      <c r="J1405" s="13" t="e">
        <f>IF(ISNUMBER(VLOOKUP(Fulltable[[#This Row],[Distance]], Predict[[#All],[Distance (km)]:[Time on current form]], 3, FALSE)), VLOOKUP(Fulltable[[#This Row],[Distance]], Predict[[#All],[Distance (km)]:[Time on current form]], 3, FALSE), NA())</f>
        <v>#N/A</v>
      </c>
    </row>
    <row r="1406" spans="1:10" x14ac:dyDescent="0.25">
      <c r="A1406" s="1">
        <v>14.04</v>
      </c>
      <c r="B1406" s="2">
        <f>Fulltable[[#This Row],[Distance]]^2</f>
        <v>197.12159999999997</v>
      </c>
      <c r="C1406">
        <f>Fulltable[[#This Row],[Distance]]^3</f>
        <v>2767.5872639999993</v>
      </c>
      <c r="D1406">
        <f>Fulltable[[#This Row],[Distance]]^4</f>
        <v>38856.925186559987</v>
      </c>
      <c r="E1406">
        <f>Fulltable[[#This Row],[Distance]]^5</f>
        <v>545551.2296193022</v>
      </c>
      <c r="F1406" s="13" t="e">
        <f>IF(ISNUMBER(VLOOKUP(Fulltable[[#This Row],[Distance]], PBmetric[[Distance (km)]:[PB (hh:mm:ss)]], 6, FALSE)), VLOOKUP(Fulltable[[#This Row],[Distance]], PBmetric[[Distance (km)]:[PB (hh:mm:ss)]], 6, FALSE), NA())</f>
        <v>#N/A</v>
      </c>
      <c r="G1406" s="13">
        <f ca="1">$Q$4+$P$4*Fulltable[[#This Row],[Distance]]+$O$4*Fulltable[[#This Row],[D^2]]+$N$4*Fulltable[[#This Row],[D^3]]</f>
        <v>4.4302413678800209E-2</v>
      </c>
      <c r="H1406" s="13">
        <f ca="1">Fulltable[[#This Row],[Forecast]]*(1+AVERAGE(cform[faster (-ve) /
slower (+ve)]))</f>
        <v>4.586725560623036E-2</v>
      </c>
      <c r="I1406" s="13" t="e">
        <f>IF(ISNUMBER(VLOOKUP(Fulltable[[#This Row],[Distance]], Predict[[#All],[Distance (km)]:[Time on current form]], 2, FALSE)), VLOOKUP(Fulltable[[#This Row],[Distance]], Predict[[#All],[Distance (km)]:[Time on current form]], 2, FALSE), NA())</f>
        <v>#N/A</v>
      </c>
      <c r="J1406" s="13" t="e">
        <f>IF(ISNUMBER(VLOOKUP(Fulltable[[#This Row],[Distance]], Predict[[#All],[Distance (km)]:[Time on current form]], 3, FALSE)), VLOOKUP(Fulltable[[#This Row],[Distance]], Predict[[#All],[Distance (km)]:[Time on current form]], 3, FALSE), NA())</f>
        <v>#N/A</v>
      </c>
    </row>
    <row r="1407" spans="1:10" x14ac:dyDescent="0.25">
      <c r="A1407" s="1">
        <v>14.05</v>
      </c>
      <c r="B1407" s="2">
        <f>Fulltable[[#This Row],[Distance]]^2</f>
        <v>197.40250000000003</v>
      </c>
      <c r="C1407">
        <f>Fulltable[[#This Row],[Distance]]^3</f>
        <v>2773.5051250000006</v>
      </c>
      <c r="D1407">
        <f>Fulltable[[#This Row],[Distance]]^4</f>
        <v>38967.747006250014</v>
      </c>
      <c r="E1407">
        <f>Fulltable[[#This Row],[Distance]]^5</f>
        <v>547496.84543781274</v>
      </c>
      <c r="F1407" s="13" t="e">
        <f>IF(ISNUMBER(VLOOKUP(Fulltable[[#This Row],[Distance]], PBmetric[[Distance (km)]:[PB (hh:mm:ss)]], 6, FALSE)), VLOOKUP(Fulltable[[#This Row],[Distance]], PBmetric[[Distance (km)]:[PB (hh:mm:ss)]], 6, FALSE), NA())</f>
        <v>#N/A</v>
      </c>
      <c r="G1407" s="13">
        <f ca="1">$Q$4+$P$4*Fulltable[[#This Row],[Distance]]+$O$4*Fulltable[[#This Row],[D^2]]+$N$4*Fulltable[[#This Row],[D^3]]</f>
        <v>4.4336525021648678E-2</v>
      </c>
      <c r="H1407" s="13">
        <f ca="1">Fulltable[[#This Row],[Forecast]]*(1+AVERAGE(cform[faster (-ve) /
slower (+ve)]))</f>
        <v>4.5902571823826226E-2</v>
      </c>
      <c r="I1407" s="13" t="e">
        <f>IF(ISNUMBER(VLOOKUP(Fulltable[[#This Row],[Distance]], Predict[[#All],[Distance (km)]:[Time on current form]], 2, FALSE)), VLOOKUP(Fulltable[[#This Row],[Distance]], Predict[[#All],[Distance (km)]:[Time on current form]], 2, FALSE), NA())</f>
        <v>#N/A</v>
      </c>
      <c r="J1407" s="13" t="e">
        <f>IF(ISNUMBER(VLOOKUP(Fulltable[[#This Row],[Distance]], Predict[[#All],[Distance (km)]:[Time on current form]], 3, FALSE)), VLOOKUP(Fulltable[[#This Row],[Distance]], Predict[[#All],[Distance (km)]:[Time on current form]], 3, FALSE), NA())</f>
        <v>#N/A</v>
      </c>
    </row>
    <row r="1408" spans="1:10" x14ac:dyDescent="0.25">
      <c r="A1408" s="1">
        <v>14.06</v>
      </c>
      <c r="B1408" s="2">
        <f>Fulltable[[#This Row],[Distance]]^2</f>
        <v>197.68360000000001</v>
      </c>
      <c r="C1408">
        <f>Fulltable[[#This Row],[Distance]]^3</f>
        <v>2779.4314160000004</v>
      </c>
      <c r="D1408">
        <f>Fulltable[[#This Row],[Distance]]^4</f>
        <v>39078.805708960004</v>
      </c>
      <c r="E1408">
        <f>Fulltable[[#This Row],[Distance]]^5</f>
        <v>549448.00826797762</v>
      </c>
      <c r="F1408" s="13" t="e">
        <f>IF(ISNUMBER(VLOOKUP(Fulltable[[#This Row],[Distance]], PBmetric[[Distance (km)]:[PB (hh:mm:ss)]], 6, FALSE)), VLOOKUP(Fulltable[[#This Row],[Distance]], PBmetric[[Distance (km)]:[PB (hh:mm:ss)]], 6, FALSE), NA())</f>
        <v>#N/A</v>
      </c>
      <c r="G1408" s="13">
        <f ca="1">$Q$4+$P$4*Fulltable[[#This Row],[Distance]]+$O$4*Fulltable[[#This Row],[D^2]]+$N$4*Fulltable[[#This Row],[D^3]]</f>
        <v>4.4370639987644504E-2</v>
      </c>
      <c r="H1408" s="13">
        <f ca="1">Fulltable[[#This Row],[Forecast]]*(1+AVERAGE(cform[faster (-ve) /
slower (+ve)]))</f>
        <v>4.5937891792545607E-2</v>
      </c>
      <c r="I1408" s="13" t="e">
        <f>IF(ISNUMBER(VLOOKUP(Fulltable[[#This Row],[Distance]], Predict[[#All],[Distance (km)]:[Time on current form]], 2, FALSE)), VLOOKUP(Fulltable[[#This Row],[Distance]], Predict[[#All],[Distance (km)]:[Time on current form]], 2, FALSE), NA())</f>
        <v>#N/A</v>
      </c>
      <c r="J1408" s="13" t="e">
        <f>IF(ISNUMBER(VLOOKUP(Fulltable[[#This Row],[Distance]], Predict[[#All],[Distance (km)]:[Time on current form]], 3, FALSE)), VLOOKUP(Fulltable[[#This Row],[Distance]], Predict[[#All],[Distance (km)]:[Time on current form]], 3, FALSE), NA())</f>
        <v>#N/A</v>
      </c>
    </row>
    <row r="1409" spans="1:10" x14ac:dyDescent="0.25">
      <c r="A1409" s="1">
        <v>14.07</v>
      </c>
      <c r="B1409" s="2">
        <f>Fulltable[[#This Row],[Distance]]^2</f>
        <v>197.9649</v>
      </c>
      <c r="C1409">
        <f>Fulltable[[#This Row],[Distance]]^3</f>
        <v>2785.3661430000002</v>
      </c>
      <c r="D1409">
        <f>Fulltable[[#This Row],[Distance]]^4</f>
        <v>39190.101632010003</v>
      </c>
      <c r="E1409">
        <f>Fulltable[[#This Row],[Distance]]^5</f>
        <v>551404.72996238072</v>
      </c>
      <c r="F1409" s="13" t="e">
        <f>IF(ISNUMBER(VLOOKUP(Fulltable[[#This Row],[Distance]], PBmetric[[Distance (km)]:[PB (hh:mm:ss)]], 6, FALSE)), VLOOKUP(Fulltable[[#This Row],[Distance]], PBmetric[[Distance (km)]:[PB (hh:mm:ss)]], 6, FALSE), NA())</f>
        <v>#N/A</v>
      </c>
      <c r="G1409" s="13">
        <f ca="1">$Q$4+$P$4*Fulltable[[#This Row],[Distance]]+$O$4*Fulltable[[#This Row],[D^2]]+$N$4*Fulltable[[#This Row],[D^3]]</f>
        <v>4.4404758576752287E-2</v>
      </c>
      <c r="H1409" s="13">
        <f ca="1">Fulltable[[#This Row],[Forecast]]*(1+AVERAGE(cform[faster (-ve) /
slower (+ve)]))</f>
        <v>4.597321551235186E-2</v>
      </c>
      <c r="I1409" s="13" t="e">
        <f>IF(ISNUMBER(VLOOKUP(Fulltable[[#This Row],[Distance]], Predict[[#All],[Distance (km)]:[Time on current form]], 2, FALSE)), VLOOKUP(Fulltable[[#This Row],[Distance]], Predict[[#All],[Distance (km)]:[Time on current form]], 2, FALSE), NA())</f>
        <v>#N/A</v>
      </c>
      <c r="J1409" s="13" t="e">
        <f>IF(ISNUMBER(VLOOKUP(Fulltable[[#This Row],[Distance]], Predict[[#All],[Distance (km)]:[Time on current form]], 3, FALSE)), VLOOKUP(Fulltable[[#This Row],[Distance]], Predict[[#All],[Distance (km)]:[Time on current form]], 3, FALSE), NA())</f>
        <v>#N/A</v>
      </c>
    </row>
    <row r="1410" spans="1:10" x14ac:dyDescent="0.25">
      <c r="A1410" s="1">
        <v>14.08</v>
      </c>
      <c r="B1410" s="2">
        <f>Fulltable[[#This Row],[Distance]]^2</f>
        <v>198.24639999999999</v>
      </c>
      <c r="C1410">
        <f>Fulltable[[#This Row],[Distance]]^3</f>
        <v>2791.3093119999999</v>
      </c>
      <c r="D1410">
        <f>Fulltable[[#This Row],[Distance]]^4</f>
        <v>39301.635112960001</v>
      </c>
      <c r="E1410">
        <f>Fulltable[[#This Row],[Distance]]^5</f>
        <v>553367.02239047678</v>
      </c>
      <c r="F1410" s="13" t="e">
        <f>IF(ISNUMBER(VLOOKUP(Fulltable[[#This Row],[Distance]], PBmetric[[Distance (km)]:[PB (hh:mm:ss)]], 6, FALSE)), VLOOKUP(Fulltable[[#This Row],[Distance]], PBmetric[[Distance (km)]:[PB (hh:mm:ss)]], 6, FALSE), NA())</f>
        <v>#N/A</v>
      </c>
      <c r="G1410" s="13">
        <f ca="1">$Q$4+$P$4*Fulltable[[#This Row],[Distance]]+$O$4*Fulltable[[#This Row],[D^2]]+$N$4*Fulltable[[#This Row],[D^3]]</f>
        <v>4.4438880788936631E-2</v>
      </c>
      <c r="H1410" s="13">
        <f ca="1">Fulltable[[#This Row],[Forecast]]*(1+AVERAGE(cform[faster (-ve) /
slower (+ve)]))</f>
        <v>4.6008542983208334E-2</v>
      </c>
      <c r="I1410" s="13" t="e">
        <f>IF(ISNUMBER(VLOOKUP(Fulltable[[#This Row],[Distance]], Predict[[#All],[Distance (km)]:[Time on current form]], 2, FALSE)), VLOOKUP(Fulltable[[#This Row],[Distance]], Predict[[#All],[Distance (km)]:[Time on current form]], 2, FALSE), NA())</f>
        <v>#N/A</v>
      </c>
      <c r="J1410" s="13" t="e">
        <f>IF(ISNUMBER(VLOOKUP(Fulltable[[#This Row],[Distance]], Predict[[#All],[Distance (km)]:[Time on current form]], 3, FALSE)), VLOOKUP(Fulltable[[#This Row],[Distance]], Predict[[#All],[Distance (km)]:[Time on current form]], 3, FALSE), NA())</f>
        <v>#N/A</v>
      </c>
    </row>
    <row r="1411" spans="1:10" x14ac:dyDescent="0.25">
      <c r="A1411" s="1">
        <v>14.09</v>
      </c>
      <c r="B1411" s="2">
        <f>Fulltable[[#This Row],[Distance]]^2</f>
        <v>198.52809999999999</v>
      </c>
      <c r="C1411">
        <f>Fulltable[[#This Row],[Distance]]^3</f>
        <v>2797.260929</v>
      </c>
      <c r="D1411">
        <f>Fulltable[[#This Row],[Distance]]^4</f>
        <v>39413.406489609995</v>
      </c>
      <c r="E1411">
        <f>Fulltable[[#This Row],[Distance]]^5</f>
        <v>555334.89743860485</v>
      </c>
      <c r="F1411" s="13" t="e">
        <f>IF(ISNUMBER(VLOOKUP(Fulltable[[#This Row],[Distance]], PBmetric[[Distance (km)]:[PB (hh:mm:ss)]], 6, FALSE)), VLOOKUP(Fulltable[[#This Row],[Distance]], PBmetric[[Distance (km)]:[PB (hh:mm:ss)]], 6, FALSE), NA())</f>
        <v>#N/A</v>
      </c>
      <c r="G1411" s="13">
        <f ca="1">$Q$4+$P$4*Fulltable[[#This Row],[Distance]]+$O$4*Fulltable[[#This Row],[D^2]]+$N$4*Fulltable[[#This Row],[D^3]]</f>
        <v>4.447300662416212E-2</v>
      </c>
      <c r="H1411" s="13">
        <f ca="1">Fulltable[[#This Row],[Forecast]]*(1+AVERAGE(cform[faster (-ve) /
slower (+ve)]))</f>
        <v>4.6043874205078369E-2</v>
      </c>
      <c r="I1411" s="13" t="e">
        <f>IF(ISNUMBER(VLOOKUP(Fulltable[[#This Row],[Distance]], Predict[[#All],[Distance (km)]:[Time on current form]], 2, FALSE)), VLOOKUP(Fulltable[[#This Row],[Distance]], Predict[[#All],[Distance (km)]:[Time on current form]], 2, FALSE), NA())</f>
        <v>#N/A</v>
      </c>
      <c r="J1411" s="13" t="e">
        <f>IF(ISNUMBER(VLOOKUP(Fulltable[[#This Row],[Distance]], Predict[[#All],[Distance (km)]:[Time on current form]], 3, FALSE)), VLOOKUP(Fulltable[[#This Row],[Distance]], Predict[[#All],[Distance (km)]:[Time on current form]], 3, FALSE), NA())</f>
        <v>#N/A</v>
      </c>
    </row>
    <row r="1412" spans="1:10" x14ac:dyDescent="0.25">
      <c r="A1412" s="1">
        <v>14.1</v>
      </c>
      <c r="B1412" s="2">
        <f>Fulltable[[#This Row],[Distance]]^2</f>
        <v>198.81</v>
      </c>
      <c r="C1412">
        <f>Fulltable[[#This Row],[Distance]]^3</f>
        <v>2803.221</v>
      </c>
      <c r="D1412">
        <f>Fulltable[[#This Row],[Distance]]^4</f>
        <v>39525.416100000002</v>
      </c>
      <c r="E1412">
        <f>Fulltable[[#This Row],[Distance]]^5</f>
        <v>557308.36701000005</v>
      </c>
      <c r="F1412" s="13" t="e">
        <f>IF(ISNUMBER(VLOOKUP(Fulltable[[#This Row],[Distance]], PBmetric[[Distance (km)]:[PB (hh:mm:ss)]], 6, FALSE)), VLOOKUP(Fulltable[[#This Row],[Distance]], PBmetric[[Distance (km)]:[PB (hh:mm:ss)]], 6, FALSE), NA())</f>
        <v>#N/A</v>
      </c>
      <c r="G1412" s="13">
        <f ca="1">$Q$4+$P$4*Fulltable[[#This Row],[Distance]]+$O$4*Fulltable[[#This Row],[D^2]]+$N$4*Fulltable[[#This Row],[D^3]]</f>
        <v>4.4507136082393366E-2</v>
      </c>
      <c r="H1412" s="13">
        <f ca="1">Fulltable[[#This Row],[Forecast]]*(1+AVERAGE(cform[faster (-ve) /
slower (+ve)]))</f>
        <v>4.6079209177925316E-2</v>
      </c>
      <c r="I1412" s="13" t="e">
        <f>IF(ISNUMBER(VLOOKUP(Fulltable[[#This Row],[Distance]], Predict[[#All],[Distance (km)]:[Time on current form]], 2, FALSE)), VLOOKUP(Fulltable[[#This Row],[Distance]], Predict[[#All],[Distance (km)]:[Time on current form]], 2, FALSE), NA())</f>
        <v>#N/A</v>
      </c>
      <c r="J1412" s="13" t="e">
        <f>IF(ISNUMBER(VLOOKUP(Fulltable[[#This Row],[Distance]], Predict[[#All],[Distance (km)]:[Time on current form]], 3, FALSE)), VLOOKUP(Fulltable[[#This Row],[Distance]], Predict[[#All],[Distance (km)]:[Time on current form]], 3, FALSE), NA())</f>
        <v>#N/A</v>
      </c>
    </row>
    <row r="1413" spans="1:10" x14ac:dyDescent="0.25">
      <c r="A1413" s="1">
        <v>14.11</v>
      </c>
      <c r="B1413" s="2">
        <f>Fulltable[[#This Row],[Distance]]^2</f>
        <v>199.09209999999999</v>
      </c>
      <c r="C1413">
        <f>Fulltable[[#This Row],[Distance]]^3</f>
        <v>2809.1895309999995</v>
      </c>
      <c r="D1413">
        <f>Fulltable[[#This Row],[Distance]]^4</f>
        <v>39637.664282409998</v>
      </c>
      <c r="E1413">
        <f>Fulltable[[#This Row],[Distance]]^5</f>
        <v>559287.44302480505</v>
      </c>
      <c r="F1413" s="13" t="e">
        <f>IF(ISNUMBER(VLOOKUP(Fulltable[[#This Row],[Distance]], PBmetric[[Distance (km)]:[PB (hh:mm:ss)]], 6, FALSE)), VLOOKUP(Fulltable[[#This Row],[Distance]], PBmetric[[Distance (km)]:[PB (hh:mm:ss)]], 6, FALSE), NA())</f>
        <v>#N/A</v>
      </c>
      <c r="G1413" s="13">
        <f ca="1">$Q$4+$P$4*Fulltable[[#This Row],[Distance]]+$O$4*Fulltable[[#This Row],[D^2]]+$N$4*Fulltable[[#This Row],[D^3]]</f>
        <v>4.4541269163594951E-2</v>
      </c>
      <c r="H1413" s="13">
        <f ca="1">Fulltable[[#This Row],[Forecast]]*(1+AVERAGE(cform[faster (-ve) /
slower (+ve)]))</f>
        <v>4.6114547901712516E-2</v>
      </c>
      <c r="I1413" s="13" t="e">
        <f>IF(ISNUMBER(VLOOKUP(Fulltable[[#This Row],[Distance]], Predict[[#All],[Distance (km)]:[Time on current form]], 2, FALSE)), VLOOKUP(Fulltable[[#This Row],[Distance]], Predict[[#All],[Distance (km)]:[Time on current form]], 2, FALSE), NA())</f>
        <v>#N/A</v>
      </c>
      <c r="J1413" s="13" t="e">
        <f>IF(ISNUMBER(VLOOKUP(Fulltable[[#This Row],[Distance]], Predict[[#All],[Distance (km)]:[Time on current form]], 3, FALSE)), VLOOKUP(Fulltable[[#This Row],[Distance]], Predict[[#All],[Distance (km)]:[Time on current form]], 3, FALSE), NA())</f>
        <v>#N/A</v>
      </c>
    </row>
    <row r="1414" spans="1:10" x14ac:dyDescent="0.25">
      <c r="A1414" s="1">
        <v>14.12</v>
      </c>
      <c r="B1414" s="2">
        <f>Fulltable[[#This Row],[Distance]]^2</f>
        <v>199.37439999999998</v>
      </c>
      <c r="C1414">
        <f>Fulltable[[#This Row],[Distance]]^3</f>
        <v>2815.1665279999997</v>
      </c>
      <c r="D1414">
        <f>Fulltable[[#This Row],[Distance]]^4</f>
        <v>39750.151375359994</v>
      </c>
      <c r="E1414">
        <f>Fulltable[[#This Row],[Distance]]^5</f>
        <v>561272.13742008305</v>
      </c>
      <c r="F1414" s="13" t="e">
        <f>IF(ISNUMBER(VLOOKUP(Fulltable[[#This Row],[Distance]], PBmetric[[Distance (km)]:[PB (hh:mm:ss)]], 6, FALSE)), VLOOKUP(Fulltable[[#This Row],[Distance]], PBmetric[[Distance (km)]:[PB (hh:mm:ss)]], 6, FALSE), NA())</f>
        <v>#N/A</v>
      </c>
      <c r="G1414" s="13">
        <f ca="1">$Q$4+$P$4*Fulltable[[#This Row],[Distance]]+$O$4*Fulltable[[#This Row],[D^2]]+$N$4*Fulltable[[#This Row],[D^3]]</f>
        <v>4.4575405867731475E-2</v>
      </c>
      <c r="H1414" s="13">
        <f ca="1">Fulltable[[#This Row],[Forecast]]*(1+AVERAGE(cform[faster (-ve) /
slower (+ve)]))</f>
        <v>4.614989037640331E-2</v>
      </c>
      <c r="I1414" s="13" t="e">
        <f>IF(ISNUMBER(VLOOKUP(Fulltable[[#This Row],[Distance]], Predict[[#All],[Distance (km)]:[Time on current form]], 2, FALSE)), VLOOKUP(Fulltable[[#This Row],[Distance]], Predict[[#All],[Distance (km)]:[Time on current form]], 2, FALSE), NA())</f>
        <v>#N/A</v>
      </c>
      <c r="J1414" s="13" t="e">
        <f>IF(ISNUMBER(VLOOKUP(Fulltable[[#This Row],[Distance]], Predict[[#All],[Distance (km)]:[Time on current form]], 3, FALSE)), VLOOKUP(Fulltable[[#This Row],[Distance]], Predict[[#All],[Distance (km)]:[Time on current form]], 3, FALSE), NA())</f>
        <v>#N/A</v>
      </c>
    </row>
    <row r="1415" spans="1:10" x14ac:dyDescent="0.25">
      <c r="A1415" s="1">
        <v>14.13</v>
      </c>
      <c r="B1415" s="2">
        <f>Fulltable[[#This Row],[Distance]]^2</f>
        <v>199.65690000000004</v>
      </c>
      <c r="C1415">
        <f>Fulltable[[#This Row],[Distance]]^3</f>
        <v>2821.1519970000008</v>
      </c>
      <c r="D1415">
        <f>Fulltable[[#This Row],[Distance]]^4</f>
        <v>39862.877717610012</v>
      </c>
      <c r="E1415">
        <f>Fulltable[[#This Row],[Distance]]^5</f>
        <v>563262.46214982949</v>
      </c>
      <c r="F1415" s="13" t="e">
        <f>IF(ISNUMBER(VLOOKUP(Fulltable[[#This Row],[Distance]], PBmetric[[Distance (km)]:[PB (hh:mm:ss)]], 6, FALSE)), VLOOKUP(Fulltable[[#This Row],[Distance]], PBmetric[[Distance (km)]:[PB (hh:mm:ss)]], 6, FALSE), NA())</f>
        <v>#N/A</v>
      </c>
      <c r="G1415" s="13">
        <f ca="1">$Q$4+$P$4*Fulltable[[#This Row],[Distance]]+$O$4*Fulltable[[#This Row],[D^2]]+$N$4*Fulltable[[#This Row],[D^3]]</f>
        <v>4.4609546194767542E-2</v>
      </c>
      <c r="H1415" s="13">
        <f ca="1">Fulltable[[#This Row],[Forecast]]*(1+AVERAGE(cform[faster (-ve) /
slower (+ve)]))</f>
        <v>4.6185236601961062E-2</v>
      </c>
      <c r="I1415" s="13" t="e">
        <f>IF(ISNUMBER(VLOOKUP(Fulltable[[#This Row],[Distance]], Predict[[#All],[Distance (km)]:[Time on current form]], 2, FALSE)), VLOOKUP(Fulltable[[#This Row],[Distance]], Predict[[#All],[Distance (km)]:[Time on current form]], 2, FALSE), NA())</f>
        <v>#N/A</v>
      </c>
      <c r="J1415" s="13" t="e">
        <f>IF(ISNUMBER(VLOOKUP(Fulltable[[#This Row],[Distance]], Predict[[#All],[Distance (km)]:[Time on current form]], 3, FALSE)), VLOOKUP(Fulltable[[#This Row],[Distance]], Predict[[#All],[Distance (km)]:[Time on current form]], 3, FALSE), NA())</f>
        <v>#N/A</v>
      </c>
    </row>
    <row r="1416" spans="1:10" x14ac:dyDescent="0.25">
      <c r="A1416" s="1">
        <v>14.14</v>
      </c>
      <c r="B1416" s="2">
        <f>Fulltable[[#This Row],[Distance]]^2</f>
        <v>199.93960000000001</v>
      </c>
      <c r="C1416">
        <f>Fulltable[[#This Row],[Distance]]^3</f>
        <v>2827.1459440000003</v>
      </c>
      <c r="D1416">
        <f>Fulltable[[#This Row],[Distance]]^4</f>
        <v>39975.843648160007</v>
      </c>
      <c r="E1416">
        <f>Fulltable[[#This Row],[Distance]]^5</f>
        <v>565258.42918498255</v>
      </c>
      <c r="F1416" s="13" t="e">
        <f>IF(ISNUMBER(VLOOKUP(Fulltable[[#This Row],[Distance]], PBmetric[[Distance (km)]:[PB (hh:mm:ss)]], 6, FALSE)), VLOOKUP(Fulltable[[#This Row],[Distance]], PBmetric[[Distance (km)]:[PB (hh:mm:ss)]], 6, FALSE), NA())</f>
        <v>#N/A</v>
      </c>
      <c r="G1416" s="13">
        <f ca="1">$Q$4+$P$4*Fulltable[[#This Row],[Distance]]+$O$4*Fulltable[[#This Row],[D^2]]+$N$4*Fulltable[[#This Row],[D^3]]</f>
        <v>4.4643690144667736E-2</v>
      </c>
      <c r="H1416" s="13">
        <f ca="1">Fulltable[[#This Row],[Forecast]]*(1+AVERAGE(cform[faster (-ve) /
slower (+ve)]))</f>
        <v>4.6220586578349092E-2</v>
      </c>
      <c r="I1416" s="13" t="e">
        <f>IF(ISNUMBER(VLOOKUP(Fulltable[[#This Row],[Distance]], Predict[[#All],[Distance (km)]:[Time on current form]], 2, FALSE)), VLOOKUP(Fulltable[[#This Row],[Distance]], Predict[[#All],[Distance (km)]:[Time on current form]], 2, FALSE), NA())</f>
        <v>#N/A</v>
      </c>
      <c r="J1416" s="13" t="e">
        <f>IF(ISNUMBER(VLOOKUP(Fulltable[[#This Row],[Distance]], Predict[[#All],[Distance (km)]:[Time on current form]], 3, FALSE)), VLOOKUP(Fulltable[[#This Row],[Distance]], Predict[[#All],[Distance (km)]:[Time on current form]], 3, FALSE), NA())</f>
        <v>#N/A</v>
      </c>
    </row>
    <row r="1417" spans="1:10" x14ac:dyDescent="0.25">
      <c r="A1417" s="1">
        <v>14.15</v>
      </c>
      <c r="B1417" s="2">
        <f>Fulltable[[#This Row],[Distance]]^2</f>
        <v>200.2225</v>
      </c>
      <c r="C1417">
        <f>Fulltable[[#This Row],[Distance]]^3</f>
        <v>2833.1483750000002</v>
      </c>
      <c r="D1417">
        <f>Fulltable[[#This Row],[Distance]]^4</f>
        <v>40089.049506249998</v>
      </c>
      <c r="E1417">
        <f>Fulltable[[#This Row],[Distance]]^5</f>
        <v>567260.05051343748</v>
      </c>
      <c r="F1417" s="13" t="e">
        <f>IF(ISNUMBER(VLOOKUP(Fulltable[[#This Row],[Distance]], PBmetric[[Distance (km)]:[PB (hh:mm:ss)]], 6, FALSE)), VLOOKUP(Fulltable[[#This Row],[Distance]], PBmetric[[Distance (km)]:[PB (hh:mm:ss)]], 6, FALSE), NA())</f>
        <v>#N/A</v>
      </c>
      <c r="G1417" s="13">
        <f ca="1">$Q$4+$P$4*Fulltable[[#This Row],[Distance]]+$O$4*Fulltable[[#This Row],[D^2]]+$N$4*Fulltable[[#This Row],[D^3]]</f>
        <v>4.4677837717396661E-2</v>
      </c>
      <c r="H1417" s="13">
        <f ca="1">Fulltable[[#This Row],[Forecast]]*(1+AVERAGE(cform[faster (-ve) /
slower (+ve)]))</f>
        <v>4.625594030553077E-2</v>
      </c>
      <c r="I1417" s="13" t="e">
        <f>IF(ISNUMBER(VLOOKUP(Fulltable[[#This Row],[Distance]], Predict[[#All],[Distance (km)]:[Time on current form]], 2, FALSE)), VLOOKUP(Fulltable[[#This Row],[Distance]], Predict[[#All],[Distance (km)]:[Time on current form]], 2, FALSE), NA())</f>
        <v>#N/A</v>
      </c>
      <c r="J1417" s="13" t="e">
        <f>IF(ISNUMBER(VLOOKUP(Fulltable[[#This Row],[Distance]], Predict[[#All],[Distance (km)]:[Time on current form]], 3, FALSE)), VLOOKUP(Fulltable[[#This Row],[Distance]], Predict[[#All],[Distance (km)]:[Time on current form]], 3, FALSE), NA())</f>
        <v>#N/A</v>
      </c>
    </row>
    <row r="1418" spans="1:10" x14ac:dyDescent="0.25">
      <c r="A1418" s="1">
        <v>14.16</v>
      </c>
      <c r="B1418" s="2">
        <f>Fulltable[[#This Row],[Distance]]^2</f>
        <v>200.50560000000002</v>
      </c>
      <c r="C1418">
        <f>Fulltable[[#This Row],[Distance]]^3</f>
        <v>2839.1592960000003</v>
      </c>
      <c r="D1418">
        <f>Fulltable[[#This Row],[Distance]]^4</f>
        <v>40202.495631360005</v>
      </c>
      <c r="E1418">
        <f>Fulltable[[#This Row],[Distance]]^5</f>
        <v>569267.33814005763</v>
      </c>
      <c r="F1418" s="13" t="e">
        <f>IF(ISNUMBER(VLOOKUP(Fulltable[[#This Row],[Distance]], PBmetric[[Distance (km)]:[PB (hh:mm:ss)]], 6, FALSE)), VLOOKUP(Fulltable[[#This Row],[Distance]], PBmetric[[Distance (km)]:[PB (hh:mm:ss)]], 6, FALSE), NA())</f>
        <v>#N/A</v>
      </c>
      <c r="G1418" s="13">
        <f ca="1">$Q$4+$P$4*Fulltable[[#This Row],[Distance]]+$O$4*Fulltable[[#This Row],[D^2]]+$N$4*Fulltable[[#This Row],[D^3]]</f>
        <v>4.4711988912918929E-2</v>
      </c>
      <c r="H1418" s="13">
        <f ca="1">Fulltable[[#This Row],[Forecast]]*(1+AVERAGE(cform[faster (-ve) /
slower (+ve)]))</f>
        <v>4.6291297783469444E-2</v>
      </c>
      <c r="I1418" s="13" t="e">
        <f>IF(ISNUMBER(VLOOKUP(Fulltable[[#This Row],[Distance]], Predict[[#All],[Distance (km)]:[Time on current form]], 2, FALSE)), VLOOKUP(Fulltable[[#This Row],[Distance]], Predict[[#All],[Distance (km)]:[Time on current form]], 2, FALSE), NA())</f>
        <v>#N/A</v>
      </c>
      <c r="J1418" s="13" t="e">
        <f>IF(ISNUMBER(VLOOKUP(Fulltable[[#This Row],[Distance]], Predict[[#All],[Distance (km)]:[Time on current form]], 3, FALSE)), VLOOKUP(Fulltable[[#This Row],[Distance]], Predict[[#All],[Distance (km)]:[Time on current form]], 3, FALSE), NA())</f>
        <v>#N/A</v>
      </c>
    </row>
    <row r="1419" spans="1:10" x14ac:dyDescent="0.25">
      <c r="A1419" s="1">
        <v>14.17</v>
      </c>
      <c r="B1419" s="2">
        <f>Fulltable[[#This Row],[Distance]]^2</f>
        <v>200.78889999999998</v>
      </c>
      <c r="C1419">
        <f>Fulltable[[#This Row],[Distance]]^3</f>
        <v>2845.1787129999998</v>
      </c>
      <c r="D1419">
        <f>Fulltable[[#This Row],[Distance]]^4</f>
        <v>40316.182363209991</v>
      </c>
      <c r="E1419">
        <f>Fulltable[[#This Row],[Distance]]^5</f>
        <v>571280.30408668553</v>
      </c>
      <c r="F1419" s="13" t="e">
        <f>IF(ISNUMBER(VLOOKUP(Fulltable[[#This Row],[Distance]], PBmetric[[Distance (km)]:[PB (hh:mm:ss)]], 6, FALSE)), VLOOKUP(Fulltable[[#This Row],[Distance]], PBmetric[[Distance (km)]:[PB (hh:mm:ss)]], 6, FALSE), NA())</f>
        <v>#N/A</v>
      </c>
      <c r="G1419" s="13">
        <f ca="1">$Q$4+$P$4*Fulltable[[#This Row],[Distance]]+$O$4*Fulltable[[#This Row],[D^2]]+$N$4*Fulltable[[#This Row],[D^3]]</f>
        <v>4.4746143731199103E-2</v>
      </c>
      <c r="H1419" s="13">
        <f ca="1">Fulltable[[#This Row],[Forecast]]*(1+AVERAGE(cform[faster (-ve) /
slower (+ve)]))</f>
        <v>4.6326659012128429E-2</v>
      </c>
      <c r="I1419" s="13" t="e">
        <f>IF(ISNUMBER(VLOOKUP(Fulltable[[#This Row],[Distance]], Predict[[#All],[Distance (km)]:[Time on current form]], 2, FALSE)), VLOOKUP(Fulltable[[#This Row],[Distance]], Predict[[#All],[Distance (km)]:[Time on current form]], 2, FALSE), NA())</f>
        <v>#N/A</v>
      </c>
      <c r="J1419" s="13" t="e">
        <f>IF(ISNUMBER(VLOOKUP(Fulltable[[#This Row],[Distance]], Predict[[#All],[Distance (km)]:[Time on current form]], 3, FALSE)), VLOOKUP(Fulltable[[#This Row],[Distance]], Predict[[#All],[Distance (km)]:[Time on current form]], 3, FALSE), NA())</f>
        <v>#N/A</v>
      </c>
    </row>
    <row r="1420" spans="1:10" x14ac:dyDescent="0.25">
      <c r="A1420" s="1">
        <v>14.18</v>
      </c>
      <c r="B1420" s="2">
        <f>Fulltable[[#This Row],[Distance]]^2</f>
        <v>201.07239999999999</v>
      </c>
      <c r="C1420">
        <f>Fulltable[[#This Row],[Distance]]^3</f>
        <v>2851.2066319999999</v>
      </c>
      <c r="D1420">
        <f>Fulltable[[#This Row],[Distance]]^4</f>
        <v>40430.110041759996</v>
      </c>
      <c r="E1420">
        <f>Fulltable[[#This Row],[Distance]]^5</f>
        <v>573298.96039215673</v>
      </c>
      <c r="F1420" s="13" t="e">
        <f>IF(ISNUMBER(VLOOKUP(Fulltable[[#This Row],[Distance]], PBmetric[[Distance (km)]:[PB (hh:mm:ss)]], 6, FALSE)), VLOOKUP(Fulltable[[#This Row],[Distance]], PBmetric[[Distance (km)]:[PB (hh:mm:ss)]], 6, FALSE), NA())</f>
        <v>#N/A</v>
      </c>
      <c r="G1420" s="13">
        <f ca="1">$Q$4+$P$4*Fulltable[[#This Row],[Distance]]+$O$4*Fulltable[[#This Row],[D^2]]+$N$4*Fulltable[[#This Row],[D^3]]</f>
        <v>4.4780302172201816E-2</v>
      </c>
      <c r="H1420" s="13">
        <f ca="1">Fulltable[[#This Row],[Forecast]]*(1+AVERAGE(cform[faster (-ve) /
slower (+ve)]))</f>
        <v>4.6362023991471116E-2</v>
      </c>
      <c r="I1420" s="13" t="e">
        <f>IF(ISNUMBER(VLOOKUP(Fulltable[[#This Row],[Distance]], Predict[[#All],[Distance (km)]:[Time on current form]], 2, FALSE)), VLOOKUP(Fulltable[[#This Row],[Distance]], Predict[[#All],[Distance (km)]:[Time on current form]], 2, FALSE), NA())</f>
        <v>#N/A</v>
      </c>
      <c r="J1420" s="13" t="e">
        <f>IF(ISNUMBER(VLOOKUP(Fulltable[[#This Row],[Distance]], Predict[[#All],[Distance (km)]:[Time on current form]], 3, FALSE)), VLOOKUP(Fulltable[[#This Row],[Distance]], Predict[[#All],[Distance (km)]:[Time on current form]], 3, FALSE), NA())</f>
        <v>#N/A</v>
      </c>
    </row>
    <row r="1421" spans="1:10" x14ac:dyDescent="0.25">
      <c r="A1421" s="1">
        <v>14.19</v>
      </c>
      <c r="B1421" s="2">
        <f>Fulltable[[#This Row],[Distance]]^2</f>
        <v>201.3561</v>
      </c>
      <c r="C1421">
        <f>Fulltable[[#This Row],[Distance]]^3</f>
        <v>2857.2430589999999</v>
      </c>
      <c r="D1421">
        <f>Fulltable[[#This Row],[Distance]]^4</f>
        <v>40544.279007209996</v>
      </c>
      <c r="E1421">
        <f>Fulltable[[#This Row],[Distance]]^5</f>
        <v>575323.31911230984</v>
      </c>
      <c r="F1421" s="13" t="e">
        <f>IF(ISNUMBER(VLOOKUP(Fulltable[[#This Row],[Distance]], PBmetric[[Distance (km)]:[PB (hh:mm:ss)]], 6, FALSE)), VLOOKUP(Fulltable[[#This Row],[Distance]], PBmetric[[Distance (km)]:[PB (hh:mm:ss)]], 6, FALSE), NA())</f>
        <v>#N/A</v>
      </c>
      <c r="G1421" s="13">
        <f ca="1">$Q$4+$P$4*Fulltable[[#This Row],[Distance]]+$O$4*Fulltable[[#This Row],[D^2]]+$N$4*Fulltable[[#This Row],[D^3]]</f>
        <v>4.4814464235891631E-2</v>
      </c>
      <c r="H1421" s="13">
        <f ca="1">Fulltable[[#This Row],[Forecast]]*(1+AVERAGE(cform[faster (-ve) /
slower (+ve)]))</f>
        <v>4.6397392721460803E-2</v>
      </c>
      <c r="I1421" s="13" t="e">
        <f>IF(ISNUMBER(VLOOKUP(Fulltable[[#This Row],[Distance]], Predict[[#All],[Distance (km)]:[Time on current form]], 2, FALSE)), VLOOKUP(Fulltable[[#This Row],[Distance]], Predict[[#All],[Distance (km)]:[Time on current form]], 2, FALSE), NA())</f>
        <v>#N/A</v>
      </c>
      <c r="J1421" s="13" t="e">
        <f>IF(ISNUMBER(VLOOKUP(Fulltable[[#This Row],[Distance]], Predict[[#All],[Distance (km)]:[Time on current form]], 3, FALSE)), VLOOKUP(Fulltable[[#This Row],[Distance]], Predict[[#All],[Distance (km)]:[Time on current form]], 3, FALSE), NA())</f>
        <v>#N/A</v>
      </c>
    </row>
    <row r="1422" spans="1:10" x14ac:dyDescent="0.25">
      <c r="A1422" s="1">
        <v>14.2</v>
      </c>
      <c r="B1422" s="2">
        <f>Fulltable[[#This Row],[Distance]]^2</f>
        <v>201.64</v>
      </c>
      <c r="C1422">
        <f>Fulltable[[#This Row],[Distance]]^3</f>
        <v>2863.2879999999996</v>
      </c>
      <c r="D1422">
        <f>Fulltable[[#This Row],[Distance]]^4</f>
        <v>40658.689599999998</v>
      </c>
      <c r="E1422">
        <f>Fulltable[[#This Row],[Distance]]^5</f>
        <v>577353.39231999998</v>
      </c>
      <c r="F1422" s="13" t="e">
        <f>IF(ISNUMBER(VLOOKUP(Fulltable[[#This Row],[Distance]], PBmetric[[Distance (km)]:[PB (hh:mm:ss)]], 6, FALSE)), VLOOKUP(Fulltable[[#This Row],[Distance]], PBmetric[[Distance (km)]:[PB (hh:mm:ss)]], 6, FALSE), NA())</f>
        <v>#N/A</v>
      </c>
      <c r="G1422" s="13">
        <f ca="1">$Q$4+$P$4*Fulltable[[#This Row],[Distance]]+$O$4*Fulltable[[#This Row],[D^2]]+$N$4*Fulltable[[#This Row],[D^3]]</f>
        <v>4.4848629922233173E-2</v>
      </c>
      <c r="H1422" s="13">
        <f ca="1">Fulltable[[#This Row],[Forecast]]*(1+AVERAGE(cform[faster (-ve) /
slower (+ve)]))</f>
        <v>4.6432765202060876E-2</v>
      </c>
      <c r="I1422" s="13" t="e">
        <f>IF(ISNUMBER(VLOOKUP(Fulltable[[#This Row],[Distance]], Predict[[#All],[Distance (km)]:[Time on current form]], 2, FALSE)), VLOOKUP(Fulltable[[#This Row],[Distance]], Predict[[#All],[Distance (km)]:[Time on current form]], 2, FALSE), NA())</f>
        <v>#N/A</v>
      </c>
      <c r="J1422" s="13" t="e">
        <f>IF(ISNUMBER(VLOOKUP(Fulltable[[#This Row],[Distance]], Predict[[#All],[Distance (km)]:[Time on current form]], 3, FALSE)), VLOOKUP(Fulltable[[#This Row],[Distance]], Predict[[#All],[Distance (km)]:[Time on current form]], 3, FALSE), NA())</f>
        <v>#N/A</v>
      </c>
    </row>
    <row r="1423" spans="1:10" x14ac:dyDescent="0.25">
      <c r="A1423" s="1">
        <v>14.21</v>
      </c>
      <c r="B1423" s="2">
        <f>Fulltable[[#This Row],[Distance]]^2</f>
        <v>201.92410000000004</v>
      </c>
      <c r="C1423">
        <f>Fulltable[[#This Row],[Distance]]^3</f>
        <v>2869.3414610000009</v>
      </c>
      <c r="D1423">
        <f>Fulltable[[#This Row],[Distance]]^4</f>
        <v>40773.342160810018</v>
      </c>
      <c r="E1423">
        <f>Fulltable[[#This Row],[Distance]]^5</f>
        <v>579389.19210511039</v>
      </c>
      <c r="F1423" s="13" t="e">
        <f>IF(ISNUMBER(VLOOKUP(Fulltable[[#This Row],[Distance]], PBmetric[[Distance (km)]:[PB (hh:mm:ss)]], 6, FALSE)), VLOOKUP(Fulltable[[#This Row],[Distance]], PBmetric[[Distance (km)]:[PB (hh:mm:ss)]], 6, FALSE), NA())</f>
        <v>#N/A</v>
      </c>
      <c r="G1423" s="13">
        <f ca="1">$Q$4+$P$4*Fulltable[[#This Row],[Distance]]+$O$4*Fulltable[[#This Row],[D^2]]+$N$4*Fulltable[[#This Row],[D^3]]</f>
        <v>4.4882799231191026E-2</v>
      </c>
      <c r="H1423" s="13">
        <f ca="1">Fulltable[[#This Row],[Forecast]]*(1+AVERAGE(cform[faster (-ve) /
slower (+ve)]))</f>
        <v>4.6468141433234668E-2</v>
      </c>
      <c r="I1423" s="13" t="e">
        <f>IF(ISNUMBER(VLOOKUP(Fulltable[[#This Row],[Distance]], Predict[[#All],[Distance (km)]:[Time on current form]], 2, FALSE)), VLOOKUP(Fulltable[[#This Row],[Distance]], Predict[[#All],[Distance (km)]:[Time on current form]], 2, FALSE), NA())</f>
        <v>#N/A</v>
      </c>
      <c r="J1423" s="13" t="e">
        <f>IF(ISNUMBER(VLOOKUP(Fulltable[[#This Row],[Distance]], Predict[[#All],[Distance (km)]:[Time on current form]], 3, FALSE)), VLOOKUP(Fulltable[[#This Row],[Distance]], Predict[[#All],[Distance (km)]:[Time on current form]], 3, FALSE), NA())</f>
        <v>#N/A</v>
      </c>
    </row>
    <row r="1424" spans="1:10" x14ac:dyDescent="0.25">
      <c r="A1424" s="1">
        <v>14.22</v>
      </c>
      <c r="B1424" s="2">
        <f>Fulltable[[#This Row],[Distance]]^2</f>
        <v>202.20840000000001</v>
      </c>
      <c r="C1424">
        <f>Fulltable[[#This Row],[Distance]]^3</f>
        <v>2875.4034480000005</v>
      </c>
      <c r="D1424">
        <f>Fulltable[[#This Row],[Distance]]^4</f>
        <v>40888.237030560005</v>
      </c>
      <c r="E1424">
        <f>Fulltable[[#This Row],[Distance]]^5</f>
        <v>581430.73057456326</v>
      </c>
      <c r="F1424" s="13" t="e">
        <f>IF(ISNUMBER(VLOOKUP(Fulltable[[#This Row],[Distance]], PBmetric[[Distance (km)]:[PB (hh:mm:ss)]], 6, FALSE)), VLOOKUP(Fulltable[[#This Row],[Distance]], PBmetric[[Distance (km)]:[PB (hh:mm:ss)]], 6, FALSE), NA())</f>
        <v>#N/A</v>
      </c>
      <c r="G1424" s="13">
        <f ca="1">$Q$4+$P$4*Fulltable[[#This Row],[Distance]]+$O$4*Fulltable[[#This Row],[D^2]]+$N$4*Fulltable[[#This Row],[D^3]]</f>
        <v>4.4916972162729774E-2</v>
      </c>
      <c r="H1424" s="13">
        <f ca="1">Fulltable[[#This Row],[Forecast]]*(1+AVERAGE(cform[faster (-ve) /
slower (+ve)]))</f>
        <v>4.6503521414945508E-2</v>
      </c>
      <c r="I1424" s="13" t="e">
        <f>IF(ISNUMBER(VLOOKUP(Fulltable[[#This Row],[Distance]], Predict[[#All],[Distance (km)]:[Time on current form]], 2, FALSE)), VLOOKUP(Fulltable[[#This Row],[Distance]], Predict[[#All],[Distance (km)]:[Time on current form]], 2, FALSE), NA())</f>
        <v>#N/A</v>
      </c>
      <c r="J1424" s="13" t="e">
        <f>IF(ISNUMBER(VLOOKUP(Fulltable[[#This Row],[Distance]], Predict[[#All],[Distance (km)]:[Time on current form]], 3, FALSE)), VLOOKUP(Fulltable[[#This Row],[Distance]], Predict[[#All],[Distance (km)]:[Time on current form]], 3, FALSE), NA())</f>
        <v>#N/A</v>
      </c>
    </row>
    <row r="1425" spans="1:10" x14ac:dyDescent="0.25">
      <c r="A1425" s="1">
        <v>14.23</v>
      </c>
      <c r="B1425" s="2">
        <f>Fulltable[[#This Row],[Distance]]^2</f>
        <v>202.49290000000002</v>
      </c>
      <c r="C1425">
        <f>Fulltable[[#This Row],[Distance]]^3</f>
        <v>2881.4739670000004</v>
      </c>
      <c r="D1425">
        <f>Fulltable[[#This Row],[Distance]]^4</f>
        <v>41003.374550410008</v>
      </c>
      <c r="E1425">
        <f>Fulltable[[#This Row],[Distance]]^5</f>
        <v>583478.0198523344</v>
      </c>
      <c r="F1425" s="13" t="e">
        <f>IF(ISNUMBER(VLOOKUP(Fulltable[[#This Row],[Distance]], PBmetric[[Distance (km)]:[PB (hh:mm:ss)]], 6, FALSE)), VLOOKUP(Fulltable[[#This Row],[Distance]], PBmetric[[Distance (km)]:[PB (hh:mm:ss)]], 6, FALSE), NA())</f>
        <v>#N/A</v>
      </c>
      <c r="G1425" s="13">
        <f ca="1">$Q$4+$P$4*Fulltable[[#This Row],[Distance]]+$O$4*Fulltable[[#This Row],[D^2]]+$N$4*Fulltable[[#This Row],[D^3]]</f>
        <v>4.4951148716814042E-2</v>
      </c>
      <c r="H1425" s="13">
        <f ca="1">Fulltable[[#This Row],[Forecast]]*(1+AVERAGE(cform[faster (-ve) /
slower (+ve)]))</f>
        <v>4.6538905147156771E-2</v>
      </c>
      <c r="I1425" s="13" t="e">
        <f>IF(ISNUMBER(VLOOKUP(Fulltable[[#This Row],[Distance]], Predict[[#All],[Distance (km)]:[Time on current form]], 2, FALSE)), VLOOKUP(Fulltable[[#This Row],[Distance]], Predict[[#All],[Distance (km)]:[Time on current form]], 2, FALSE), NA())</f>
        <v>#N/A</v>
      </c>
      <c r="J1425" s="13" t="e">
        <f>IF(ISNUMBER(VLOOKUP(Fulltable[[#This Row],[Distance]], Predict[[#All],[Distance (km)]:[Time on current form]], 3, FALSE)), VLOOKUP(Fulltable[[#This Row],[Distance]], Predict[[#All],[Distance (km)]:[Time on current form]], 3, FALSE), NA())</f>
        <v>#N/A</v>
      </c>
    </row>
    <row r="1426" spans="1:10" x14ac:dyDescent="0.25">
      <c r="A1426" s="1">
        <v>14.24</v>
      </c>
      <c r="B1426" s="2">
        <f>Fulltable[[#This Row],[Distance]]^2</f>
        <v>202.77760000000001</v>
      </c>
      <c r="C1426">
        <f>Fulltable[[#This Row],[Distance]]^3</f>
        <v>2887.5530240000003</v>
      </c>
      <c r="D1426">
        <f>Fulltable[[#This Row],[Distance]]^4</f>
        <v>41118.755061760006</v>
      </c>
      <c r="E1426">
        <f>Fulltable[[#This Row],[Distance]]^5</f>
        <v>585531.07207946246</v>
      </c>
      <c r="F1426" s="13" t="e">
        <f>IF(ISNUMBER(VLOOKUP(Fulltable[[#This Row],[Distance]], PBmetric[[Distance (km)]:[PB (hh:mm:ss)]], 6, FALSE)), VLOOKUP(Fulltable[[#This Row],[Distance]], PBmetric[[Distance (km)]:[PB (hh:mm:ss)]], 6, FALSE), NA())</f>
        <v>#N/A</v>
      </c>
      <c r="G1426" s="13">
        <f ca="1">$Q$4+$P$4*Fulltable[[#This Row],[Distance]]+$O$4*Fulltable[[#This Row],[D^2]]+$N$4*Fulltable[[#This Row],[D^3]]</f>
        <v>4.4985328893408408E-2</v>
      </c>
      <c r="H1426" s="13">
        <f ca="1">Fulltable[[#This Row],[Forecast]]*(1+AVERAGE(cform[faster (-ve) /
slower (+ve)]))</f>
        <v>4.6574292629831787E-2</v>
      </c>
      <c r="I1426" s="13" t="e">
        <f>IF(ISNUMBER(VLOOKUP(Fulltable[[#This Row],[Distance]], Predict[[#All],[Distance (km)]:[Time on current form]], 2, FALSE)), VLOOKUP(Fulltable[[#This Row],[Distance]], Predict[[#All],[Distance (km)]:[Time on current form]], 2, FALSE), NA())</f>
        <v>#N/A</v>
      </c>
      <c r="J1426" s="13" t="e">
        <f>IF(ISNUMBER(VLOOKUP(Fulltable[[#This Row],[Distance]], Predict[[#All],[Distance (km)]:[Time on current form]], 3, FALSE)), VLOOKUP(Fulltable[[#This Row],[Distance]], Predict[[#All],[Distance (km)]:[Time on current form]], 3, FALSE), NA())</f>
        <v>#N/A</v>
      </c>
    </row>
    <row r="1427" spans="1:10" x14ac:dyDescent="0.25">
      <c r="A1427" s="1">
        <v>14.25</v>
      </c>
      <c r="B1427" s="2">
        <f>Fulltable[[#This Row],[Distance]]^2</f>
        <v>203.0625</v>
      </c>
      <c r="C1427">
        <f>Fulltable[[#This Row],[Distance]]^3</f>
        <v>2893.640625</v>
      </c>
      <c r="D1427">
        <f>Fulltable[[#This Row],[Distance]]^4</f>
        <v>41234.37890625</v>
      </c>
      <c r="E1427">
        <f>Fulltable[[#This Row],[Distance]]^5</f>
        <v>587589.8994140625</v>
      </c>
      <c r="F1427" s="13" t="e">
        <f>IF(ISNUMBER(VLOOKUP(Fulltable[[#This Row],[Distance]], PBmetric[[Distance (km)]:[PB (hh:mm:ss)]], 6, FALSE)), VLOOKUP(Fulltable[[#This Row],[Distance]], PBmetric[[Distance (km)]:[PB (hh:mm:ss)]], 6, FALSE), NA())</f>
        <v>#N/A</v>
      </c>
      <c r="G1427" s="13">
        <f ca="1">$Q$4+$P$4*Fulltable[[#This Row],[Distance]]+$O$4*Fulltable[[#This Row],[D^2]]+$N$4*Fulltable[[#This Row],[D^3]]</f>
        <v>4.5019512692477469E-2</v>
      </c>
      <c r="H1427" s="13">
        <f ca="1">Fulltable[[#This Row],[Forecast]]*(1+AVERAGE(cform[faster (-ve) /
slower (+ve)]))</f>
        <v>4.6609683862933897E-2</v>
      </c>
      <c r="I1427" s="13" t="e">
        <f>IF(ISNUMBER(VLOOKUP(Fulltable[[#This Row],[Distance]], Predict[[#All],[Distance (km)]:[Time on current form]], 2, FALSE)), VLOOKUP(Fulltable[[#This Row],[Distance]], Predict[[#All],[Distance (km)]:[Time on current form]], 2, FALSE), NA())</f>
        <v>#N/A</v>
      </c>
      <c r="J1427" s="13" t="e">
        <f>IF(ISNUMBER(VLOOKUP(Fulltable[[#This Row],[Distance]], Predict[[#All],[Distance (km)]:[Time on current form]], 3, FALSE)), VLOOKUP(Fulltable[[#This Row],[Distance]], Predict[[#All],[Distance (km)]:[Time on current form]], 3, FALSE), NA())</f>
        <v>#N/A</v>
      </c>
    </row>
    <row r="1428" spans="1:10" x14ac:dyDescent="0.25">
      <c r="A1428" s="1">
        <v>14.26</v>
      </c>
      <c r="B1428" s="2">
        <f>Fulltable[[#This Row],[Distance]]^2</f>
        <v>203.3476</v>
      </c>
      <c r="C1428">
        <f>Fulltable[[#This Row],[Distance]]^3</f>
        <v>2899.7367759999997</v>
      </c>
      <c r="D1428">
        <f>Fulltable[[#This Row],[Distance]]^4</f>
        <v>41350.24642576</v>
      </c>
      <c r="E1428">
        <f>Fulltable[[#This Row],[Distance]]^5</f>
        <v>589654.51403133757</v>
      </c>
      <c r="F1428" s="13" t="e">
        <f>IF(ISNUMBER(VLOOKUP(Fulltable[[#This Row],[Distance]], PBmetric[[Distance (km)]:[PB (hh:mm:ss)]], 6, FALSE)), VLOOKUP(Fulltable[[#This Row],[Distance]], PBmetric[[Distance (km)]:[PB (hh:mm:ss)]], 6, FALSE), NA())</f>
        <v>#N/A</v>
      </c>
      <c r="G1428" s="13">
        <f ca="1">$Q$4+$P$4*Fulltable[[#This Row],[Distance]]+$O$4*Fulltable[[#This Row],[D^2]]+$N$4*Fulltable[[#This Row],[D^3]]</f>
        <v>4.5053700113985823E-2</v>
      </c>
      <c r="H1428" s="13">
        <f ca="1">Fulltable[[#This Row],[Forecast]]*(1+AVERAGE(cform[faster (-ve) /
slower (+ve)]))</f>
        <v>4.6645078846426456E-2</v>
      </c>
      <c r="I1428" s="13" t="e">
        <f>IF(ISNUMBER(VLOOKUP(Fulltable[[#This Row],[Distance]], Predict[[#All],[Distance (km)]:[Time on current form]], 2, FALSE)), VLOOKUP(Fulltable[[#This Row],[Distance]], Predict[[#All],[Distance (km)]:[Time on current form]], 2, FALSE), NA())</f>
        <v>#N/A</v>
      </c>
      <c r="J1428" s="13" t="e">
        <f>IF(ISNUMBER(VLOOKUP(Fulltable[[#This Row],[Distance]], Predict[[#All],[Distance (km)]:[Time on current form]], 3, FALSE)), VLOOKUP(Fulltable[[#This Row],[Distance]], Predict[[#All],[Distance (km)]:[Time on current form]], 3, FALSE), NA())</f>
        <v>#N/A</v>
      </c>
    </row>
    <row r="1429" spans="1:10" x14ac:dyDescent="0.25">
      <c r="A1429" s="1">
        <v>14.27</v>
      </c>
      <c r="B1429" s="2">
        <f>Fulltable[[#This Row],[Distance]]^2</f>
        <v>203.63289999999998</v>
      </c>
      <c r="C1429">
        <f>Fulltable[[#This Row],[Distance]]^3</f>
        <v>2905.8414829999997</v>
      </c>
      <c r="D1429">
        <f>Fulltable[[#This Row],[Distance]]^4</f>
        <v>41466.357962409988</v>
      </c>
      <c r="E1429">
        <f>Fulltable[[#This Row],[Distance]]^5</f>
        <v>591724.92812359054</v>
      </c>
      <c r="F1429" s="13" t="e">
        <f>IF(ISNUMBER(VLOOKUP(Fulltable[[#This Row],[Distance]], PBmetric[[Distance (km)]:[PB (hh:mm:ss)]], 6, FALSE)), VLOOKUP(Fulltable[[#This Row],[Distance]], PBmetric[[Distance (km)]:[PB (hh:mm:ss)]], 6, FALSE), NA())</f>
        <v>#N/A</v>
      </c>
      <c r="G1429" s="13">
        <f ca="1">$Q$4+$P$4*Fulltable[[#This Row],[Distance]]+$O$4*Fulltable[[#This Row],[D^2]]+$N$4*Fulltable[[#This Row],[D^3]]</f>
        <v>4.5087891157898061E-2</v>
      </c>
      <c r="H1429" s="13">
        <f ca="1">Fulltable[[#This Row],[Forecast]]*(1+AVERAGE(cform[faster (-ve) /
slower (+ve)]))</f>
        <v>4.66804775802728E-2</v>
      </c>
      <c r="I1429" s="13" t="e">
        <f>IF(ISNUMBER(VLOOKUP(Fulltable[[#This Row],[Distance]], Predict[[#All],[Distance (km)]:[Time on current form]], 2, FALSE)), VLOOKUP(Fulltable[[#This Row],[Distance]], Predict[[#All],[Distance (km)]:[Time on current form]], 2, FALSE), NA())</f>
        <v>#N/A</v>
      </c>
      <c r="J1429" s="13" t="e">
        <f>IF(ISNUMBER(VLOOKUP(Fulltable[[#This Row],[Distance]], Predict[[#All],[Distance (km)]:[Time on current form]], 3, FALSE)), VLOOKUP(Fulltable[[#This Row],[Distance]], Predict[[#All],[Distance (km)]:[Time on current form]], 3, FALSE), NA())</f>
        <v>#N/A</v>
      </c>
    </row>
    <row r="1430" spans="1:10" x14ac:dyDescent="0.25">
      <c r="A1430" s="1">
        <v>14.28</v>
      </c>
      <c r="B1430" s="2">
        <f>Fulltable[[#This Row],[Distance]]^2</f>
        <v>203.91839999999999</v>
      </c>
      <c r="C1430">
        <f>Fulltable[[#This Row],[Distance]]^3</f>
        <v>2911.9547519999996</v>
      </c>
      <c r="D1430">
        <f>Fulltable[[#This Row],[Distance]]^4</f>
        <v>41582.713858559997</v>
      </c>
      <c r="E1430">
        <f>Fulltable[[#This Row],[Distance]]^5</f>
        <v>593801.15390023671</v>
      </c>
      <c r="F1430" s="13" t="e">
        <f>IF(ISNUMBER(VLOOKUP(Fulltable[[#This Row],[Distance]], PBmetric[[Distance (km)]:[PB (hh:mm:ss)]], 6, FALSE)), VLOOKUP(Fulltable[[#This Row],[Distance]], PBmetric[[Distance (km)]:[PB (hh:mm:ss)]], 6, FALSE), NA())</f>
        <v>#N/A</v>
      </c>
      <c r="G1430" s="13">
        <f ca="1">$Q$4+$P$4*Fulltable[[#This Row],[Distance]]+$O$4*Fulltable[[#This Row],[D^2]]+$N$4*Fulltable[[#This Row],[D^3]]</f>
        <v>4.5122085824178801E-2</v>
      </c>
      <c r="H1430" s="13">
        <f ca="1">Fulltable[[#This Row],[Forecast]]*(1+AVERAGE(cform[faster (-ve) /
slower (+ve)]))</f>
        <v>4.6715880064436298E-2</v>
      </c>
      <c r="I1430" s="13" t="e">
        <f>IF(ISNUMBER(VLOOKUP(Fulltable[[#This Row],[Distance]], Predict[[#All],[Distance (km)]:[Time on current form]], 2, FALSE)), VLOOKUP(Fulltable[[#This Row],[Distance]], Predict[[#All],[Distance (km)]:[Time on current form]], 2, FALSE), NA())</f>
        <v>#N/A</v>
      </c>
      <c r="J1430" s="13" t="e">
        <f>IF(ISNUMBER(VLOOKUP(Fulltable[[#This Row],[Distance]], Predict[[#All],[Distance (km)]:[Time on current form]], 3, FALSE)), VLOOKUP(Fulltable[[#This Row],[Distance]], Predict[[#All],[Distance (km)]:[Time on current form]], 3, FALSE), NA())</f>
        <v>#N/A</v>
      </c>
    </row>
    <row r="1431" spans="1:10" x14ac:dyDescent="0.25">
      <c r="A1431" s="1">
        <v>14.29</v>
      </c>
      <c r="B1431" s="2">
        <f>Fulltable[[#This Row],[Distance]]^2</f>
        <v>204.20409999999998</v>
      </c>
      <c r="C1431">
        <f>Fulltable[[#This Row],[Distance]]^3</f>
        <v>2918.0765889999998</v>
      </c>
      <c r="D1431">
        <f>Fulltable[[#This Row],[Distance]]^4</f>
        <v>41699.314456809996</v>
      </c>
      <c r="E1431">
        <f>Fulltable[[#This Row],[Distance]]^5</f>
        <v>595883.20358781482</v>
      </c>
      <c r="F1431" s="13" t="e">
        <f>IF(ISNUMBER(VLOOKUP(Fulltable[[#This Row],[Distance]], PBmetric[[Distance (km)]:[PB (hh:mm:ss)]], 6, FALSE)), VLOOKUP(Fulltable[[#This Row],[Distance]], PBmetric[[Distance (km)]:[PB (hh:mm:ss)]], 6, FALSE), NA())</f>
        <v>#N/A</v>
      </c>
      <c r="G1431" s="13">
        <f ca="1">$Q$4+$P$4*Fulltable[[#This Row],[Distance]]+$O$4*Fulltable[[#This Row],[D^2]]+$N$4*Fulltable[[#This Row],[D^3]]</f>
        <v>4.515628411279262E-2</v>
      </c>
      <c r="H1431" s="13">
        <f ca="1">Fulltable[[#This Row],[Forecast]]*(1+AVERAGE(cform[faster (-ve) /
slower (+ve)]))</f>
        <v>4.6751286298880278E-2</v>
      </c>
      <c r="I1431" s="13" t="e">
        <f>IF(ISNUMBER(VLOOKUP(Fulltable[[#This Row],[Distance]], Predict[[#All],[Distance (km)]:[Time on current form]], 2, FALSE)), VLOOKUP(Fulltable[[#This Row],[Distance]], Predict[[#All],[Distance (km)]:[Time on current form]], 2, FALSE), NA())</f>
        <v>#N/A</v>
      </c>
      <c r="J1431" s="13" t="e">
        <f>IF(ISNUMBER(VLOOKUP(Fulltable[[#This Row],[Distance]], Predict[[#All],[Distance (km)]:[Time on current form]], 3, FALSE)), VLOOKUP(Fulltable[[#This Row],[Distance]], Predict[[#All],[Distance (km)]:[Time on current form]], 3, FALSE), NA())</f>
        <v>#N/A</v>
      </c>
    </row>
    <row r="1432" spans="1:10" x14ac:dyDescent="0.25">
      <c r="A1432" s="1">
        <v>14.3</v>
      </c>
      <c r="B1432" s="2">
        <f>Fulltable[[#This Row],[Distance]]^2</f>
        <v>204.49</v>
      </c>
      <c r="C1432">
        <f>Fulltable[[#This Row],[Distance]]^3</f>
        <v>2924.2070000000003</v>
      </c>
      <c r="D1432">
        <f>Fulltable[[#This Row],[Distance]]^4</f>
        <v>41816.160100000001</v>
      </c>
      <c r="E1432">
        <f>Fulltable[[#This Row],[Distance]]^5</f>
        <v>597971.08943000005</v>
      </c>
      <c r="F1432" s="13" t="e">
        <f>IF(ISNUMBER(VLOOKUP(Fulltable[[#This Row],[Distance]], PBmetric[[Distance (km)]:[PB (hh:mm:ss)]], 6, FALSE)), VLOOKUP(Fulltable[[#This Row],[Distance]], PBmetric[[Distance (km)]:[PB (hh:mm:ss)]], 6, FALSE), NA())</f>
        <v>#N/A</v>
      </c>
      <c r="G1432" s="13">
        <f ca="1">$Q$4+$P$4*Fulltable[[#This Row],[Distance]]+$O$4*Fulltable[[#This Row],[D^2]]+$N$4*Fulltable[[#This Row],[D^3]]</f>
        <v>4.5190486023704124E-2</v>
      </c>
      <c r="H1432" s="13">
        <f ca="1">Fulltable[[#This Row],[Forecast]]*(1+AVERAGE(cform[faster (-ve) /
slower (+ve)]))</f>
        <v>4.6786696283568088E-2</v>
      </c>
      <c r="I1432" s="13" t="e">
        <f>IF(ISNUMBER(VLOOKUP(Fulltable[[#This Row],[Distance]], Predict[[#All],[Distance (km)]:[Time on current form]], 2, FALSE)), VLOOKUP(Fulltable[[#This Row],[Distance]], Predict[[#All],[Distance (km)]:[Time on current form]], 2, FALSE), NA())</f>
        <v>#N/A</v>
      </c>
      <c r="J1432" s="13" t="e">
        <f>IF(ISNUMBER(VLOOKUP(Fulltable[[#This Row],[Distance]], Predict[[#All],[Distance (km)]:[Time on current form]], 3, FALSE)), VLOOKUP(Fulltable[[#This Row],[Distance]], Predict[[#All],[Distance (km)]:[Time on current form]], 3, FALSE), NA())</f>
        <v>#N/A</v>
      </c>
    </row>
    <row r="1433" spans="1:10" x14ac:dyDescent="0.25">
      <c r="A1433" s="1">
        <v>14.31</v>
      </c>
      <c r="B1433" s="2">
        <f>Fulltable[[#This Row],[Distance]]^2</f>
        <v>204.77610000000001</v>
      </c>
      <c r="C1433">
        <f>Fulltable[[#This Row],[Distance]]^3</f>
        <v>2930.3459910000001</v>
      </c>
      <c r="D1433">
        <f>Fulltable[[#This Row],[Distance]]^4</f>
        <v>41933.251131210003</v>
      </c>
      <c r="E1433">
        <f>Fulltable[[#This Row],[Distance]]^5</f>
        <v>600064.82368761522</v>
      </c>
      <c r="F1433" s="13" t="e">
        <f>IF(ISNUMBER(VLOOKUP(Fulltable[[#This Row],[Distance]], PBmetric[[Distance (km)]:[PB (hh:mm:ss)]], 6, FALSE)), VLOOKUP(Fulltable[[#This Row],[Distance]], PBmetric[[Distance (km)]:[PB (hh:mm:ss)]], 6, FALSE), NA())</f>
        <v>#N/A</v>
      </c>
      <c r="G1433" s="13">
        <f ca="1">$Q$4+$P$4*Fulltable[[#This Row],[Distance]]+$O$4*Fulltable[[#This Row],[D^2]]+$N$4*Fulltable[[#This Row],[D^3]]</f>
        <v>4.5224691556877916E-2</v>
      </c>
      <c r="H1433" s="13">
        <f ca="1">Fulltable[[#This Row],[Forecast]]*(1+AVERAGE(cform[faster (-ve) /
slower (+ve)]))</f>
        <v>4.6822110018463092E-2</v>
      </c>
      <c r="I1433" s="13" t="e">
        <f>IF(ISNUMBER(VLOOKUP(Fulltable[[#This Row],[Distance]], Predict[[#All],[Distance (km)]:[Time on current form]], 2, FALSE)), VLOOKUP(Fulltable[[#This Row],[Distance]], Predict[[#All],[Distance (km)]:[Time on current form]], 2, FALSE), NA())</f>
        <v>#N/A</v>
      </c>
      <c r="J1433" s="13" t="e">
        <f>IF(ISNUMBER(VLOOKUP(Fulltable[[#This Row],[Distance]], Predict[[#All],[Distance (km)]:[Time on current form]], 3, FALSE)), VLOOKUP(Fulltable[[#This Row],[Distance]], Predict[[#All],[Distance (km)]:[Time on current form]], 3, FALSE), NA())</f>
        <v>#N/A</v>
      </c>
    </row>
    <row r="1434" spans="1:10" x14ac:dyDescent="0.25">
      <c r="A1434" s="1">
        <v>14.32</v>
      </c>
      <c r="B1434" s="2">
        <f>Fulltable[[#This Row],[Distance]]^2</f>
        <v>205.0624</v>
      </c>
      <c r="C1434">
        <f>Fulltable[[#This Row],[Distance]]^3</f>
        <v>2936.4935679999999</v>
      </c>
      <c r="D1434">
        <f>Fulltable[[#This Row],[Distance]]^4</f>
        <v>42050.587893759999</v>
      </c>
      <c r="E1434">
        <f>Fulltable[[#This Row],[Distance]]^5</f>
        <v>602164.41863864323</v>
      </c>
      <c r="F1434" s="13" t="e">
        <f>IF(ISNUMBER(VLOOKUP(Fulltable[[#This Row],[Distance]], PBmetric[[Distance (km)]:[PB (hh:mm:ss)]], 6, FALSE)), VLOOKUP(Fulltable[[#This Row],[Distance]], PBmetric[[Distance (km)]:[PB (hh:mm:ss)]], 6, FALSE), NA())</f>
        <v>#N/A</v>
      </c>
      <c r="G1434" s="13">
        <f ca="1">$Q$4+$P$4*Fulltable[[#This Row],[Distance]]+$O$4*Fulltable[[#This Row],[D^2]]+$N$4*Fulltable[[#This Row],[D^3]]</f>
        <v>4.5258900712278567E-2</v>
      </c>
      <c r="H1434" s="13">
        <f ca="1">Fulltable[[#This Row],[Forecast]]*(1+AVERAGE(cform[faster (-ve) /
slower (+ve)]))</f>
        <v>4.6857527503528597E-2</v>
      </c>
      <c r="I1434" s="13" t="e">
        <f>IF(ISNUMBER(VLOOKUP(Fulltable[[#This Row],[Distance]], Predict[[#All],[Distance (km)]:[Time on current form]], 2, FALSE)), VLOOKUP(Fulltable[[#This Row],[Distance]], Predict[[#All],[Distance (km)]:[Time on current form]], 2, FALSE), NA())</f>
        <v>#N/A</v>
      </c>
      <c r="J1434" s="13" t="e">
        <f>IF(ISNUMBER(VLOOKUP(Fulltable[[#This Row],[Distance]], Predict[[#All],[Distance (km)]:[Time on current form]], 3, FALSE)), VLOOKUP(Fulltable[[#This Row],[Distance]], Predict[[#All],[Distance (km)]:[Time on current form]], 3, FALSE), NA())</f>
        <v>#N/A</v>
      </c>
    </row>
    <row r="1435" spans="1:10" x14ac:dyDescent="0.25">
      <c r="A1435" s="1">
        <v>14.33</v>
      </c>
      <c r="B1435" s="2">
        <f>Fulltable[[#This Row],[Distance]]^2</f>
        <v>205.34890000000001</v>
      </c>
      <c r="C1435">
        <f>Fulltable[[#This Row],[Distance]]^3</f>
        <v>2942.6497370000002</v>
      </c>
      <c r="D1435">
        <f>Fulltable[[#This Row],[Distance]]^4</f>
        <v>42168.170731210004</v>
      </c>
      <c r="E1435">
        <f>Fulltable[[#This Row],[Distance]]^5</f>
        <v>604269.88657823938</v>
      </c>
      <c r="F1435" s="13" t="e">
        <f>IF(ISNUMBER(VLOOKUP(Fulltable[[#This Row],[Distance]], PBmetric[[Distance (km)]:[PB (hh:mm:ss)]], 6, FALSE)), VLOOKUP(Fulltable[[#This Row],[Distance]], PBmetric[[Distance (km)]:[PB (hh:mm:ss)]], 6, FALSE), NA())</f>
        <v>#N/A</v>
      </c>
      <c r="G1435" s="13">
        <f ca="1">$Q$4+$P$4*Fulltable[[#This Row],[Distance]]+$O$4*Fulltable[[#This Row],[D^2]]+$N$4*Fulltable[[#This Row],[D^3]]</f>
        <v>4.5293113489870696E-2</v>
      </c>
      <c r="H1435" s="13">
        <f ca="1">Fulltable[[#This Row],[Forecast]]*(1+AVERAGE(cform[faster (-ve) /
slower (+ve)]))</f>
        <v>4.6892948738727985E-2</v>
      </c>
      <c r="I1435" s="13" t="e">
        <f>IF(ISNUMBER(VLOOKUP(Fulltable[[#This Row],[Distance]], Predict[[#All],[Distance (km)]:[Time on current form]], 2, FALSE)), VLOOKUP(Fulltable[[#This Row],[Distance]], Predict[[#All],[Distance (km)]:[Time on current form]], 2, FALSE), NA())</f>
        <v>#N/A</v>
      </c>
      <c r="J1435" s="13" t="e">
        <f>IF(ISNUMBER(VLOOKUP(Fulltable[[#This Row],[Distance]], Predict[[#All],[Distance (km)]:[Time on current form]], 3, FALSE)), VLOOKUP(Fulltable[[#This Row],[Distance]], Predict[[#All],[Distance (km)]:[Time on current form]], 3, FALSE), NA())</f>
        <v>#N/A</v>
      </c>
    </row>
    <row r="1436" spans="1:10" x14ac:dyDescent="0.25">
      <c r="A1436" s="1">
        <v>14.34</v>
      </c>
      <c r="B1436" s="2">
        <f>Fulltable[[#This Row],[Distance]]^2</f>
        <v>205.63559999999998</v>
      </c>
      <c r="C1436">
        <f>Fulltable[[#This Row],[Distance]]^3</f>
        <v>2948.8145039999999</v>
      </c>
      <c r="D1436">
        <f>Fulltable[[#This Row],[Distance]]^4</f>
        <v>42285.999987359995</v>
      </c>
      <c r="E1436">
        <f>Fulltable[[#This Row],[Distance]]^5</f>
        <v>606381.23981874238</v>
      </c>
      <c r="F1436" s="13" t="e">
        <f>IF(ISNUMBER(VLOOKUP(Fulltable[[#This Row],[Distance]], PBmetric[[Distance (km)]:[PB (hh:mm:ss)]], 6, FALSE)), VLOOKUP(Fulltable[[#This Row],[Distance]], PBmetric[[Distance (km)]:[PB (hh:mm:ss)]], 6, FALSE), NA())</f>
        <v>#N/A</v>
      </c>
      <c r="G1436" s="13">
        <f ca="1">$Q$4+$P$4*Fulltable[[#This Row],[Distance]]+$O$4*Fulltable[[#This Row],[D^2]]+$N$4*Fulltable[[#This Row],[D^3]]</f>
        <v>4.5327329889618885E-2</v>
      </c>
      <c r="H1436" s="13">
        <f ca="1">Fulltable[[#This Row],[Forecast]]*(1+AVERAGE(cform[faster (-ve) /
slower (+ve)]))</f>
        <v>4.6928373724024579E-2</v>
      </c>
      <c r="I1436" s="13" t="e">
        <f>IF(ISNUMBER(VLOOKUP(Fulltable[[#This Row],[Distance]], Predict[[#All],[Distance (km)]:[Time on current form]], 2, FALSE)), VLOOKUP(Fulltable[[#This Row],[Distance]], Predict[[#All],[Distance (km)]:[Time on current form]], 2, FALSE), NA())</f>
        <v>#N/A</v>
      </c>
      <c r="J1436" s="13" t="e">
        <f>IF(ISNUMBER(VLOOKUP(Fulltable[[#This Row],[Distance]], Predict[[#All],[Distance (km)]:[Time on current form]], 3, FALSE)), VLOOKUP(Fulltable[[#This Row],[Distance]], Predict[[#All],[Distance (km)]:[Time on current form]], 3, FALSE), NA())</f>
        <v>#N/A</v>
      </c>
    </row>
    <row r="1437" spans="1:10" x14ac:dyDescent="0.25">
      <c r="A1437" s="1">
        <v>14.35</v>
      </c>
      <c r="B1437" s="2">
        <f>Fulltable[[#This Row],[Distance]]^2</f>
        <v>205.92249999999999</v>
      </c>
      <c r="C1437">
        <f>Fulltable[[#This Row],[Distance]]^3</f>
        <v>2954.9878749999998</v>
      </c>
      <c r="D1437">
        <f>Fulltable[[#This Row],[Distance]]^4</f>
        <v>42404.07600624999</v>
      </c>
      <c r="E1437">
        <f>Fulltable[[#This Row],[Distance]]^5</f>
        <v>608498.49068968731</v>
      </c>
      <c r="F1437" s="13" t="e">
        <f>IF(ISNUMBER(VLOOKUP(Fulltable[[#This Row],[Distance]], PBmetric[[Distance (km)]:[PB (hh:mm:ss)]], 6, FALSE)), VLOOKUP(Fulltable[[#This Row],[Distance]], PBmetric[[Distance (km)]:[PB (hh:mm:ss)]], 6, FALSE), NA())</f>
        <v>#N/A</v>
      </c>
      <c r="G1437" s="13">
        <f ca="1">$Q$4+$P$4*Fulltable[[#This Row],[Distance]]+$O$4*Fulltable[[#This Row],[D^2]]+$N$4*Fulltable[[#This Row],[D^3]]</f>
        <v>4.5361549911487747E-2</v>
      </c>
      <c r="H1437" s="13">
        <f ca="1">Fulltable[[#This Row],[Forecast]]*(1+AVERAGE(cform[faster (-ve) /
slower (+ve)]))</f>
        <v>4.6963802459381747E-2</v>
      </c>
      <c r="I1437" s="13" t="e">
        <f>IF(ISNUMBER(VLOOKUP(Fulltable[[#This Row],[Distance]], Predict[[#All],[Distance (km)]:[Time on current form]], 2, FALSE)), VLOOKUP(Fulltable[[#This Row],[Distance]], Predict[[#All],[Distance (km)]:[Time on current form]], 2, FALSE), NA())</f>
        <v>#N/A</v>
      </c>
      <c r="J1437" s="13" t="e">
        <f>IF(ISNUMBER(VLOOKUP(Fulltable[[#This Row],[Distance]], Predict[[#All],[Distance (km)]:[Time on current form]], 3, FALSE)), VLOOKUP(Fulltable[[#This Row],[Distance]], Predict[[#All],[Distance (km)]:[Time on current form]], 3, FALSE), NA())</f>
        <v>#N/A</v>
      </c>
    </row>
    <row r="1438" spans="1:10" x14ac:dyDescent="0.25">
      <c r="A1438" s="1">
        <v>14.36</v>
      </c>
      <c r="B1438" s="2">
        <f>Fulltable[[#This Row],[Distance]]^2</f>
        <v>206.20959999999999</v>
      </c>
      <c r="C1438">
        <f>Fulltable[[#This Row],[Distance]]^3</f>
        <v>2961.169856</v>
      </c>
      <c r="D1438">
        <f>Fulltable[[#This Row],[Distance]]^4</f>
        <v>42522.399132159997</v>
      </c>
      <c r="E1438">
        <f>Fulltable[[#This Row],[Distance]]^5</f>
        <v>610621.65153781755</v>
      </c>
      <c r="F1438" s="13" t="e">
        <f>IF(ISNUMBER(VLOOKUP(Fulltable[[#This Row],[Distance]], PBmetric[[Distance (km)]:[PB (hh:mm:ss)]], 6, FALSE)), VLOOKUP(Fulltable[[#This Row],[Distance]], PBmetric[[Distance (km)]:[PB (hh:mm:ss)]], 6, FALSE), NA())</f>
        <v>#N/A</v>
      </c>
      <c r="G1438" s="13">
        <f ca="1">$Q$4+$P$4*Fulltable[[#This Row],[Distance]]+$O$4*Fulltable[[#This Row],[D^2]]+$N$4*Fulltable[[#This Row],[D^3]]</f>
        <v>4.5395773555441873E-2</v>
      </c>
      <c r="H1438" s="13">
        <f ca="1">Fulltable[[#This Row],[Forecast]]*(1+AVERAGE(cform[faster (-ve) /
slower (+ve)]))</f>
        <v>4.6999234944762824E-2</v>
      </c>
      <c r="I1438" s="13" t="e">
        <f>IF(ISNUMBER(VLOOKUP(Fulltable[[#This Row],[Distance]], Predict[[#All],[Distance (km)]:[Time on current form]], 2, FALSE)), VLOOKUP(Fulltable[[#This Row],[Distance]], Predict[[#All],[Distance (km)]:[Time on current form]], 2, FALSE), NA())</f>
        <v>#N/A</v>
      </c>
      <c r="J1438" s="13" t="e">
        <f>IF(ISNUMBER(VLOOKUP(Fulltable[[#This Row],[Distance]], Predict[[#All],[Distance (km)]:[Time on current form]], 3, FALSE)), VLOOKUP(Fulltable[[#This Row],[Distance]], Predict[[#All],[Distance (km)]:[Time on current form]], 3, FALSE), NA())</f>
        <v>#N/A</v>
      </c>
    </row>
    <row r="1439" spans="1:10" x14ac:dyDescent="0.25">
      <c r="A1439" s="1">
        <v>14.37</v>
      </c>
      <c r="B1439" s="2">
        <f>Fulltable[[#This Row],[Distance]]^2</f>
        <v>206.49689999999998</v>
      </c>
      <c r="C1439">
        <f>Fulltable[[#This Row],[Distance]]^3</f>
        <v>2967.3604529999998</v>
      </c>
      <c r="D1439">
        <f>Fulltable[[#This Row],[Distance]]^4</f>
        <v>42640.969709609992</v>
      </c>
      <c r="E1439">
        <f>Fulltable[[#This Row],[Distance]]^5</f>
        <v>612750.73472709558</v>
      </c>
      <c r="F1439" s="13" t="e">
        <f>IF(ISNUMBER(VLOOKUP(Fulltable[[#This Row],[Distance]], PBmetric[[Distance (km)]:[PB (hh:mm:ss)]], 6, FALSE)), VLOOKUP(Fulltable[[#This Row],[Distance]], PBmetric[[Distance (km)]:[PB (hh:mm:ss)]], 6, FALSE), NA())</f>
        <v>#N/A</v>
      </c>
      <c r="G1439" s="13">
        <f ca="1">$Q$4+$P$4*Fulltable[[#This Row],[Distance]]+$O$4*Fulltable[[#This Row],[D^2]]+$N$4*Fulltable[[#This Row],[D^3]]</f>
        <v>4.5430000821445854E-2</v>
      </c>
      <c r="H1439" s="13">
        <f ca="1">Fulltable[[#This Row],[Forecast]]*(1+AVERAGE(cform[faster (-ve) /
slower (+ve)]))</f>
        <v>4.7034671180131153E-2</v>
      </c>
      <c r="I1439" s="13" t="e">
        <f>IF(ISNUMBER(VLOOKUP(Fulltable[[#This Row],[Distance]], Predict[[#All],[Distance (km)]:[Time on current form]], 2, FALSE)), VLOOKUP(Fulltable[[#This Row],[Distance]], Predict[[#All],[Distance (km)]:[Time on current form]], 2, FALSE), NA())</f>
        <v>#N/A</v>
      </c>
      <c r="J1439" s="13" t="e">
        <f>IF(ISNUMBER(VLOOKUP(Fulltable[[#This Row],[Distance]], Predict[[#All],[Distance (km)]:[Time on current form]], 3, FALSE)), VLOOKUP(Fulltable[[#This Row],[Distance]], Predict[[#All],[Distance (km)]:[Time on current form]], 3, FALSE), NA())</f>
        <v>#N/A</v>
      </c>
    </row>
    <row r="1440" spans="1:10" x14ac:dyDescent="0.25">
      <c r="A1440" s="1">
        <v>14.38</v>
      </c>
      <c r="B1440" s="2">
        <f>Fulltable[[#This Row],[Distance]]^2</f>
        <v>206.78440000000003</v>
      </c>
      <c r="C1440">
        <f>Fulltable[[#This Row],[Distance]]^3</f>
        <v>2973.5596720000008</v>
      </c>
      <c r="D1440">
        <f>Fulltable[[#This Row],[Distance]]^4</f>
        <v>42759.788083360014</v>
      </c>
      <c r="E1440">
        <f>Fulltable[[#This Row],[Distance]]^5</f>
        <v>614885.75263871707</v>
      </c>
      <c r="F1440" s="13" t="e">
        <f>IF(ISNUMBER(VLOOKUP(Fulltable[[#This Row],[Distance]], PBmetric[[Distance (km)]:[PB (hh:mm:ss)]], 6, FALSE)), VLOOKUP(Fulltable[[#This Row],[Distance]], PBmetric[[Distance (km)]:[PB (hh:mm:ss)]], 6, FALSE), NA())</f>
        <v>#N/A</v>
      </c>
      <c r="G1440" s="13">
        <f ca="1">$Q$4+$P$4*Fulltable[[#This Row],[Distance]]+$O$4*Fulltable[[#This Row],[D^2]]+$N$4*Fulltable[[#This Row],[D^3]]</f>
        <v>4.5464231709464294E-2</v>
      </c>
      <c r="H1440" s="13">
        <f ca="1">Fulltable[[#This Row],[Forecast]]*(1+AVERAGE(cform[faster (-ve) /
slower (+ve)]))</f>
        <v>4.7070111165450082E-2</v>
      </c>
      <c r="I1440" s="13" t="e">
        <f>IF(ISNUMBER(VLOOKUP(Fulltable[[#This Row],[Distance]], Predict[[#All],[Distance (km)]:[Time on current form]], 2, FALSE)), VLOOKUP(Fulltable[[#This Row],[Distance]], Predict[[#All],[Distance (km)]:[Time on current form]], 2, FALSE), NA())</f>
        <v>#N/A</v>
      </c>
      <c r="J1440" s="13" t="e">
        <f>IF(ISNUMBER(VLOOKUP(Fulltable[[#This Row],[Distance]], Predict[[#All],[Distance (km)]:[Time on current form]], 3, FALSE)), VLOOKUP(Fulltable[[#This Row],[Distance]], Predict[[#All],[Distance (km)]:[Time on current form]], 3, FALSE), NA())</f>
        <v>#N/A</v>
      </c>
    </row>
    <row r="1441" spans="1:10" x14ac:dyDescent="0.25">
      <c r="A1441" s="1">
        <v>14.39</v>
      </c>
      <c r="B1441" s="2">
        <f>Fulltable[[#This Row],[Distance]]^2</f>
        <v>207.07210000000001</v>
      </c>
      <c r="C1441">
        <f>Fulltable[[#This Row],[Distance]]^3</f>
        <v>2979.767519</v>
      </c>
      <c r="D1441">
        <f>Fulltable[[#This Row],[Distance]]^4</f>
        <v>42878.854598410006</v>
      </c>
      <c r="E1441">
        <f>Fulltable[[#This Row],[Distance]]^5</f>
        <v>617026.71767111996</v>
      </c>
      <c r="F1441" s="13" t="e">
        <f>IF(ISNUMBER(VLOOKUP(Fulltable[[#This Row],[Distance]], PBmetric[[Distance (km)]:[PB (hh:mm:ss)]], 6, FALSE)), VLOOKUP(Fulltable[[#This Row],[Distance]], PBmetric[[Distance (km)]:[PB (hh:mm:ss)]], 6, FALSE), NA())</f>
        <v>#N/A</v>
      </c>
      <c r="G1441" s="13">
        <f ca="1">$Q$4+$P$4*Fulltable[[#This Row],[Distance]]+$O$4*Fulltable[[#This Row],[D^2]]+$N$4*Fulltable[[#This Row],[D^3]]</f>
        <v>4.5498466219461776E-2</v>
      </c>
      <c r="H1441" s="13">
        <f ca="1">Fulltable[[#This Row],[Forecast]]*(1+AVERAGE(cform[faster (-ve) /
slower (+ve)]))</f>
        <v>4.710555490068296E-2</v>
      </c>
      <c r="I1441" s="13" t="e">
        <f>IF(ISNUMBER(VLOOKUP(Fulltable[[#This Row],[Distance]], Predict[[#All],[Distance (km)]:[Time on current form]], 2, FALSE)), VLOOKUP(Fulltable[[#This Row],[Distance]], Predict[[#All],[Distance (km)]:[Time on current form]], 2, FALSE), NA())</f>
        <v>#N/A</v>
      </c>
      <c r="J1441" s="13" t="e">
        <f>IF(ISNUMBER(VLOOKUP(Fulltable[[#This Row],[Distance]], Predict[[#All],[Distance (km)]:[Time on current form]], 3, FALSE)), VLOOKUP(Fulltable[[#This Row],[Distance]], Predict[[#All],[Distance (km)]:[Time on current form]], 3, FALSE), NA())</f>
        <v>#N/A</v>
      </c>
    </row>
    <row r="1442" spans="1:10" x14ac:dyDescent="0.25">
      <c r="A1442" s="1">
        <v>14.4</v>
      </c>
      <c r="B1442" s="2">
        <f>Fulltable[[#This Row],[Distance]]^2</f>
        <v>207.36</v>
      </c>
      <c r="C1442">
        <f>Fulltable[[#This Row],[Distance]]^3</f>
        <v>2985.9840000000004</v>
      </c>
      <c r="D1442">
        <f>Fulltable[[#This Row],[Distance]]^4</f>
        <v>42998.169600000008</v>
      </c>
      <c r="E1442">
        <f>Fulltable[[#This Row],[Distance]]^5</f>
        <v>619173.64224000019</v>
      </c>
      <c r="F1442" s="13" t="e">
        <f>IF(ISNUMBER(VLOOKUP(Fulltable[[#This Row],[Distance]], PBmetric[[Distance (km)]:[PB (hh:mm:ss)]], 6, FALSE)), VLOOKUP(Fulltable[[#This Row],[Distance]], PBmetric[[Distance (km)]:[PB (hh:mm:ss)]], 6, FALSE), NA())</f>
        <v>#N/A</v>
      </c>
      <c r="G1442" s="13">
        <f ca="1">$Q$4+$P$4*Fulltable[[#This Row],[Distance]]+$O$4*Fulltable[[#This Row],[D^2]]+$N$4*Fulltable[[#This Row],[D^3]]</f>
        <v>4.5532704351402921E-2</v>
      </c>
      <c r="H1442" s="13">
        <f ca="1">Fulltable[[#This Row],[Forecast]]*(1+AVERAGE(cform[faster (-ve) /
slower (+ve)]))</f>
        <v>4.7141002385793135E-2</v>
      </c>
      <c r="I1442" s="13" t="e">
        <f>IF(ISNUMBER(VLOOKUP(Fulltable[[#This Row],[Distance]], Predict[[#All],[Distance (km)]:[Time on current form]], 2, FALSE)), VLOOKUP(Fulltable[[#This Row],[Distance]], Predict[[#All],[Distance (km)]:[Time on current form]], 2, FALSE), NA())</f>
        <v>#N/A</v>
      </c>
      <c r="J1442" s="13" t="e">
        <f>IF(ISNUMBER(VLOOKUP(Fulltable[[#This Row],[Distance]], Predict[[#All],[Distance (km)]:[Time on current form]], 3, FALSE)), VLOOKUP(Fulltable[[#This Row],[Distance]], Predict[[#All],[Distance (km)]:[Time on current form]], 3, FALSE), NA())</f>
        <v>#N/A</v>
      </c>
    </row>
    <row r="1443" spans="1:10" x14ac:dyDescent="0.25">
      <c r="A1443" s="1">
        <v>14.41</v>
      </c>
      <c r="B1443" s="2">
        <f>Fulltable[[#This Row],[Distance]]^2</f>
        <v>207.6481</v>
      </c>
      <c r="C1443">
        <f>Fulltable[[#This Row],[Distance]]^3</f>
        <v>2992.2091209999999</v>
      </c>
      <c r="D1443">
        <f>Fulltable[[#This Row],[Distance]]^4</f>
        <v>43117.733433610003</v>
      </c>
      <c r="E1443">
        <f>Fulltable[[#This Row],[Distance]]^5</f>
        <v>621326.53877832019</v>
      </c>
      <c r="F1443" s="13" t="e">
        <f>IF(ISNUMBER(VLOOKUP(Fulltable[[#This Row],[Distance]], PBmetric[[Distance (km)]:[PB (hh:mm:ss)]], 6, FALSE)), VLOOKUP(Fulltable[[#This Row],[Distance]], PBmetric[[Distance (km)]:[PB (hh:mm:ss)]], 6, FALSE), NA())</f>
        <v>#N/A</v>
      </c>
      <c r="G1443" s="13">
        <f ca="1">$Q$4+$P$4*Fulltable[[#This Row],[Distance]]+$O$4*Fulltable[[#This Row],[D^2]]+$N$4*Fulltable[[#This Row],[D^3]]</f>
        <v>4.556694610525229E-2</v>
      </c>
      <c r="H1443" s="13">
        <f ca="1">Fulltable[[#This Row],[Forecast]]*(1+AVERAGE(cform[faster (-ve) /
slower (+ve)]))</f>
        <v>4.7176453620743936E-2</v>
      </c>
      <c r="I1443" s="13" t="e">
        <f>IF(ISNUMBER(VLOOKUP(Fulltable[[#This Row],[Distance]], Predict[[#All],[Distance (km)]:[Time on current form]], 2, FALSE)), VLOOKUP(Fulltable[[#This Row],[Distance]], Predict[[#All],[Distance (km)]:[Time on current form]], 2, FALSE), NA())</f>
        <v>#N/A</v>
      </c>
      <c r="J1443" s="13" t="e">
        <f>IF(ISNUMBER(VLOOKUP(Fulltable[[#This Row],[Distance]], Predict[[#All],[Distance (km)]:[Time on current form]], 3, FALSE)), VLOOKUP(Fulltable[[#This Row],[Distance]], Predict[[#All],[Distance (km)]:[Time on current form]], 3, FALSE), NA())</f>
        <v>#N/A</v>
      </c>
    </row>
    <row r="1444" spans="1:10" x14ac:dyDescent="0.25">
      <c r="A1444" s="1">
        <v>14.42</v>
      </c>
      <c r="B1444" s="2">
        <f>Fulltable[[#This Row],[Distance]]^2</f>
        <v>207.93639999999999</v>
      </c>
      <c r="C1444">
        <f>Fulltable[[#This Row],[Distance]]^3</f>
        <v>2998.442888</v>
      </c>
      <c r="D1444">
        <f>Fulltable[[#This Row],[Distance]]^4</f>
        <v>43237.546444959997</v>
      </c>
      <c r="E1444">
        <f>Fulltable[[#This Row],[Distance]]^5</f>
        <v>623485.41973632318</v>
      </c>
      <c r="F1444" s="13" t="e">
        <f>IF(ISNUMBER(VLOOKUP(Fulltable[[#This Row],[Distance]], PBmetric[[Distance (km)]:[PB (hh:mm:ss)]], 6, FALSE)), VLOOKUP(Fulltable[[#This Row],[Distance]], PBmetric[[Distance (km)]:[PB (hh:mm:ss)]], 6, FALSE), NA())</f>
        <v>#N/A</v>
      </c>
      <c r="G1444" s="13">
        <f ca="1">$Q$4+$P$4*Fulltable[[#This Row],[Distance]]+$O$4*Fulltable[[#This Row],[D^2]]+$N$4*Fulltable[[#This Row],[D^3]]</f>
        <v>4.5601191480974516E-2</v>
      </c>
      <c r="H1444" s="13">
        <f ca="1">Fulltable[[#This Row],[Forecast]]*(1+AVERAGE(cform[faster (-ve) /
slower (+ve)]))</f>
        <v>4.7211908605498738E-2</v>
      </c>
      <c r="I1444" s="13" t="e">
        <f>IF(ISNUMBER(VLOOKUP(Fulltable[[#This Row],[Distance]], Predict[[#All],[Distance (km)]:[Time on current form]], 2, FALSE)), VLOOKUP(Fulltable[[#This Row],[Distance]], Predict[[#All],[Distance (km)]:[Time on current form]], 2, FALSE), NA())</f>
        <v>#N/A</v>
      </c>
      <c r="J1444" s="13" t="e">
        <f>IF(ISNUMBER(VLOOKUP(Fulltable[[#This Row],[Distance]], Predict[[#All],[Distance (km)]:[Time on current form]], 3, FALSE)), VLOOKUP(Fulltable[[#This Row],[Distance]], Predict[[#All],[Distance (km)]:[Time on current form]], 3, FALSE), NA())</f>
        <v>#N/A</v>
      </c>
    </row>
    <row r="1445" spans="1:10" x14ac:dyDescent="0.25">
      <c r="A1445" s="1">
        <v>14.43</v>
      </c>
      <c r="B1445" s="2">
        <f>Fulltable[[#This Row],[Distance]]^2</f>
        <v>208.22489999999999</v>
      </c>
      <c r="C1445">
        <f>Fulltable[[#This Row],[Distance]]^3</f>
        <v>3004.6853069999997</v>
      </c>
      <c r="D1445">
        <f>Fulltable[[#This Row],[Distance]]^4</f>
        <v>43357.608980009994</v>
      </c>
      <c r="E1445">
        <f>Fulltable[[#This Row],[Distance]]^5</f>
        <v>625650.29758154426</v>
      </c>
      <c r="F1445" s="13" t="e">
        <f>IF(ISNUMBER(VLOOKUP(Fulltable[[#This Row],[Distance]], PBmetric[[Distance (km)]:[PB (hh:mm:ss)]], 6, FALSE)), VLOOKUP(Fulltable[[#This Row],[Distance]], PBmetric[[Distance (km)]:[PB (hh:mm:ss)]], 6, FALSE), NA())</f>
        <v>#N/A</v>
      </c>
      <c r="G1445" s="13">
        <f ca="1">$Q$4+$P$4*Fulltable[[#This Row],[Distance]]+$O$4*Fulltable[[#This Row],[D^2]]+$N$4*Fulltable[[#This Row],[D^3]]</f>
        <v>4.5635440478534177E-2</v>
      </c>
      <c r="H1445" s="13">
        <f ca="1">Fulltable[[#This Row],[Forecast]]*(1+AVERAGE(cform[faster (-ve) /
slower (+ve)]))</f>
        <v>4.7247367340020864E-2</v>
      </c>
      <c r="I1445" s="13" t="e">
        <f>IF(ISNUMBER(VLOOKUP(Fulltable[[#This Row],[Distance]], Predict[[#All],[Distance (km)]:[Time on current form]], 2, FALSE)), VLOOKUP(Fulltable[[#This Row],[Distance]], Predict[[#All],[Distance (km)]:[Time on current form]], 2, FALSE), NA())</f>
        <v>#N/A</v>
      </c>
      <c r="J1445" s="13" t="e">
        <f>IF(ISNUMBER(VLOOKUP(Fulltable[[#This Row],[Distance]], Predict[[#All],[Distance (km)]:[Time on current form]], 3, FALSE)), VLOOKUP(Fulltable[[#This Row],[Distance]], Predict[[#All],[Distance (km)]:[Time on current form]], 3, FALSE), NA())</f>
        <v>#N/A</v>
      </c>
    </row>
    <row r="1446" spans="1:10" x14ac:dyDescent="0.25">
      <c r="A1446" s="1">
        <v>14.44</v>
      </c>
      <c r="B1446" s="2">
        <f>Fulltable[[#This Row],[Distance]]^2</f>
        <v>208.5136</v>
      </c>
      <c r="C1446">
        <f>Fulltable[[#This Row],[Distance]]^3</f>
        <v>3010.9363839999996</v>
      </c>
      <c r="D1446">
        <f>Fulltable[[#This Row],[Distance]]^4</f>
        <v>43477.921384959998</v>
      </c>
      <c r="E1446">
        <f>Fulltable[[#This Row],[Distance]]^5</f>
        <v>627821.18479882239</v>
      </c>
      <c r="F1446" s="13" t="e">
        <f>IF(ISNUMBER(VLOOKUP(Fulltable[[#This Row],[Distance]], PBmetric[[Distance (km)]:[PB (hh:mm:ss)]], 6, FALSE)), VLOOKUP(Fulltable[[#This Row],[Distance]], PBmetric[[Distance (km)]:[PB (hh:mm:ss)]], 6, FALSE), NA())</f>
        <v>#N/A</v>
      </c>
      <c r="G1446" s="13">
        <f ca="1">$Q$4+$P$4*Fulltable[[#This Row],[Distance]]+$O$4*Fulltable[[#This Row],[D^2]]+$N$4*Fulltable[[#This Row],[D^3]]</f>
        <v>4.5669693097895869E-2</v>
      </c>
      <c r="H1446" s="13">
        <f ca="1">Fulltable[[#This Row],[Forecast]]*(1+AVERAGE(cform[faster (-ve) /
slower (+ve)]))</f>
        <v>4.7282829824273669E-2</v>
      </c>
      <c r="I1446" s="13" t="e">
        <f>IF(ISNUMBER(VLOOKUP(Fulltable[[#This Row],[Distance]], Predict[[#All],[Distance (km)]:[Time on current form]], 2, FALSE)), VLOOKUP(Fulltable[[#This Row],[Distance]], Predict[[#All],[Distance (km)]:[Time on current form]], 2, FALSE), NA())</f>
        <v>#N/A</v>
      </c>
      <c r="J1446" s="13" t="e">
        <f>IF(ISNUMBER(VLOOKUP(Fulltable[[#This Row],[Distance]], Predict[[#All],[Distance (km)]:[Time on current form]], 3, FALSE)), VLOOKUP(Fulltable[[#This Row],[Distance]], Predict[[#All],[Distance (km)]:[Time on current form]], 3, FALSE), NA())</f>
        <v>#N/A</v>
      </c>
    </row>
    <row r="1447" spans="1:10" x14ac:dyDescent="0.25">
      <c r="A1447" s="1">
        <v>14.45</v>
      </c>
      <c r="B1447" s="2">
        <f>Fulltable[[#This Row],[Distance]]^2</f>
        <v>208.80249999999998</v>
      </c>
      <c r="C1447">
        <f>Fulltable[[#This Row],[Distance]]^3</f>
        <v>3017.1961249999995</v>
      </c>
      <c r="D1447">
        <f>Fulltable[[#This Row],[Distance]]^4</f>
        <v>43598.484006249993</v>
      </c>
      <c r="E1447">
        <f>Fulltable[[#This Row],[Distance]]^5</f>
        <v>629998.09389031236</v>
      </c>
      <c r="F1447" s="13" t="e">
        <f>IF(ISNUMBER(VLOOKUP(Fulltable[[#This Row],[Distance]], PBmetric[[Distance (km)]:[PB (hh:mm:ss)]], 6, FALSE)), VLOOKUP(Fulltable[[#This Row],[Distance]], PBmetric[[Distance (km)]:[PB (hh:mm:ss)]], 6, FALSE), NA())</f>
        <v>#N/A</v>
      </c>
      <c r="G1447" s="13">
        <f ca="1">$Q$4+$P$4*Fulltable[[#This Row],[Distance]]+$O$4*Fulltable[[#This Row],[D^2]]+$N$4*Fulltable[[#This Row],[D^3]]</f>
        <v>4.5703949339024205E-2</v>
      </c>
      <c r="H1447" s="13">
        <f ca="1">Fulltable[[#This Row],[Forecast]]*(1+AVERAGE(cform[faster (-ve) /
slower (+ve)]))</f>
        <v>4.7318296058220508E-2</v>
      </c>
      <c r="I1447" s="13" t="e">
        <f>IF(ISNUMBER(VLOOKUP(Fulltable[[#This Row],[Distance]], Predict[[#All],[Distance (km)]:[Time on current form]], 2, FALSE)), VLOOKUP(Fulltable[[#This Row],[Distance]], Predict[[#All],[Distance (km)]:[Time on current form]], 2, FALSE), NA())</f>
        <v>#N/A</v>
      </c>
      <c r="J1447" s="13" t="e">
        <f>IF(ISNUMBER(VLOOKUP(Fulltable[[#This Row],[Distance]], Predict[[#All],[Distance (km)]:[Time on current form]], 3, FALSE)), VLOOKUP(Fulltable[[#This Row],[Distance]], Predict[[#All],[Distance (km)]:[Time on current form]], 3, FALSE), NA())</f>
        <v>#N/A</v>
      </c>
    </row>
    <row r="1448" spans="1:10" x14ac:dyDescent="0.25">
      <c r="A1448" s="1">
        <v>14.46</v>
      </c>
      <c r="B1448" s="2">
        <f>Fulltable[[#This Row],[Distance]]^2</f>
        <v>209.09160000000003</v>
      </c>
      <c r="C1448">
        <f>Fulltable[[#This Row],[Distance]]^3</f>
        <v>3023.4645360000004</v>
      </c>
      <c r="D1448">
        <f>Fulltable[[#This Row],[Distance]]^4</f>
        <v>43719.297190560013</v>
      </c>
      <c r="E1448">
        <f>Fulltable[[#This Row],[Distance]]^5</f>
        <v>632181.03737549786</v>
      </c>
      <c r="F1448" s="13" t="e">
        <f>IF(ISNUMBER(VLOOKUP(Fulltable[[#This Row],[Distance]], PBmetric[[Distance (km)]:[PB (hh:mm:ss)]], 6, FALSE)), VLOOKUP(Fulltable[[#This Row],[Distance]], PBmetric[[Distance (km)]:[PB (hh:mm:ss)]], 6, FALSE), NA())</f>
        <v>#N/A</v>
      </c>
      <c r="G1448" s="13">
        <f ca="1">$Q$4+$P$4*Fulltable[[#This Row],[Distance]]+$O$4*Fulltable[[#This Row],[D^2]]+$N$4*Fulltable[[#This Row],[D^3]]</f>
        <v>4.5738209201883762E-2</v>
      </c>
      <c r="H1448" s="13">
        <f ca="1">Fulltable[[#This Row],[Forecast]]*(1+AVERAGE(cform[faster (-ve) /
slower (+ve)]))</f>
        <v>4.7353766041824716E-2</v>
      </c>
      <c r="I1448" s="13" t="e">
        <f>IF(ISNUMBER(VLOOKUP(Fulltable[[#This Row],[Distance]], Predict[[#All],[Distance (km)]:[Time on current form]], 2, FALSE)), VLOOKUP(Fulltable[[#This Row],[Distance]], Predict[[#All],[Distance (km)]:[Time on current form]], 2, FALSE), NA())</f>
        <v>#N/A</v>
      </c>
      <c r="J1448" s="13" t="e">
        <f>IF(ISNUMBER(VLOOKUP(Fulltable[[#This Row],[Distance]], Predict[[#All],[Distance (km)]:[Time on current form]], 3, FALSE)), VLOOKUP(Fulltable[[#This Row],[Distance]], Predict[[#All],[Distance (km)]:[Time on current form]], 3, FALSE), NA())</f>
        <v>#N/A</v>
      </c>
    </row>
    <row r="1449" spans="1:10" x14ac:dyDescent="0.25">
      <c r="A1449" s="1">
        <v>14.47</v>
      </c>
      <c r="B1449" s="2">
        <f>Fulltable[[#This Row],[Distance]]^2</f>
        <v>209.38090000000003</v>
      </c>
      <c r="C1449">
        <f>Fulltable[[#This Row],[Distance]]^3</f>
        <v>3029.7416230000003</v>
      </c>
      <c r="D1449">
        <f>Fulltable[[#This Row],[Distance]]^4</f>
        <v>43840.361284810009</v>
      </c>
      <c r="E1449">
        <f>Fulltable[[#This Row],[Distance]]^5</f>
        <v>634370.0277912009</v>
      </c>
      <c r="F1449" s="13" t="e">
        <f>IF(ISNUMBER(VLOOKUP(Fulltable[[#This Row],[Distance]], PBmetric[[Distance (km)]:[PB (hh:mm:ss)]], 6, FALSE)), VLOOKUP(Fulltable[[#This Row],[Distance]], PBmetric[[Distance (km)]:[PB (hh:mm:ss)]], 6, FALSE), NA())</f>
        <v>#N/A</v>
      </c>
      <c r="G1449" s="13">
        <f ca="1">$Q$4+$P$4*Fulltable[[#This Row],[Distance]]+$O$4*Fulltable[[#This Row],[D^2]]+$N$4*Fulltable[[#This Row],[D^3]]</f>
        <v>4.5772472686439143E-2</v>
      </c>
      <c r="H1449" s="13">
        <f ca="1">Fulltable[[#This Row],[Forecast]]*(1+AVERAGE(cform[faster (-ve) /
slower (+ve)]))</f>
        <v>4.7389239775049635E-2</v>
      </c>
      <c r="I1449" s="13" t="e">
        <f>IF(ISNUMBER(VLOOKUP(Fulltable[[#This Row],[Distance]], Predict[[#All],[Distance (km)]:[Time on current form]], 2, FALSE)), VLOOKUP(Fulltable[[#This Row],[Distance]], Predict[[#All],[Distance (km)]:[Time on current form]], 2, FALSE), NA())</f>
        <v>#N/A</v>
      </c>
      <c r="J1449" s="13" t="e">
        <f>IF(ISNUMBER(VLOOKUP(Fulltable[[#This Row],[Distance]], Predict[[#All],[Distance (km)]:[Time on current form]], 3, FALSE)), VLOOKUP(Fulltable[[#This Row],[Distance]], Predict[[#All],[Distance (km)]:[Time on current form]], 3, FALSE), NA())</f>
        <v>#N/A</v>
      </c>
    </row>
    <row r="1450" spans="1:10" x14ac:dyDescent="0.25">
      <c r="A1450" s="1">
        <v>14.48</v>
      </c>
      <c r="B1450" s="2">
        <f>Fulltable[[#This Row],[Distance]]^2</f>
        <v>209.6704</v>
      </c>
      <c r="C1450">
        <f>Fulltable[[#This Row],[Distance]]^3</f>
        <v>3036.027392</v>
      </c>
      <c r="D1450">
        <f>Fulltable[[#This Row],[Distance]]^4</f>
        <v>43961.676636160002</v>
      </c>
      <c r="E1450">
        <f>Fulltable[[#This Row],[Distance]]^5</f>
        <v>636565.07769159682</v>
      </c>
      <c r="F1450" s="13" t="e">
        <f>IF(ISNUMBER(VLOOKUP(Fulltable[[#This Row],[Distance]], PBmetric[[Distance (km)]:[PB (hh:mm:ss)]], 6, FALSE)), VLOOKUP(Fulltable[[#This Row],[Distance]], PBmetric[[Distance (km)]:[PB (hh:mm:ss)]], 6, FALSE), NA())</f>
        <v>#N/A</v>
      </c>
      <c r="G1450" s="13">
        <f ca="1">$Q$4+$P$4*Fulltable[[#This Row],[Distance]]+$O$4*Fulltable[[#This Row],[D^2]]+$N$4*Fulltable[[#This Row],[D^3]]</f>
        <v>4.5806739792654948E-2</v>
      </c>
      <c r="H1450" s="13">
        <f ca="1">Fulltable[[#This Row],[Forecast]]*(1+AVERAGE(cform[faster (-ve) /
slower (+ve)]))</f>
        <v>4.7424717257858622E-2</v>
      </c>
      <c r="I1450" s="13" t="e">
        <f>IF(ISNUMBER(VLOOKUP(Fulltable[[#This Row],[Distance]], Predict[[#All],[Distance (km)]:[Time on current form]], 2, FALSE)), VLOOKUP(Fulltable[[#This Row],[Distance]], Predict[[#All],[Distance (km)]:[Time on current form]], 2, FALSE), NA())</f>
        <v>#N/A</v>
      </c>
      <c r="J1450" s="13" t="e">
        <f>IF(ISNUMBER(VLOOKUP(Fulltable[[#This Row],[Distance]], Predict[[#All],[Distance (km)]:[Time on current form]], 3, FALSE)), VLOOKUP(Fulltable[[#This Row],[Distance]], Predict[[#All],[Distance (km)]:[Time on current form]], 3, FALSE), NA())</f>
        <v>#N/A</v>
      </c>
    </row>
    <row r="1451" spans="1:10" x14ac:dyDescent="0.25">
      <c r="A1451" s="1">
        <v>14.49</v>
      </c>
      <c r="B1451" s="2">
        <f>Fulltable[[#This Row],[Distance]]^2</f>
        <v>209.96010000000001</v>
      </c>
      <c r="C1451">
        <f>Fulltable[[#This Row],[Distance]]^3</f>
        <v>3042.3218490000004</v>
      </c>
      <c r="D1451">
        <f>Fulltable[[#This Row],[Distance]]^4</f>
        <v>44083.243592010003</v>
      </c>
      <c r="E1451">
        <f>Fulltable[[#This Row],[Distance]]^5</f>
        <v>638766.19964822498</v>
      </c>
      <c r="F1451" s="13" t="e">
        <f>IF(ISNUMBER(VLOOKUP(Fulltable[[#This Row],[Distance]], PBmetric[[Distance (km)]:[PB (hh:mm:ss)]], 6, FALSE)), VLOOKUP(Fulltable[[#This Row],[Distance]], PBmetric[[Distance (km)]:[PB (hh:mm:ss)]], 6, FALSE), NA())</f>
        <v>#N/A</v>
      </c>
      <c r="G1451" s="13">
        <f ca="1">$Q$4+$P$4*Fulltable[[#This Row],[Distance]]+$O$4*Fulltable[[#This Row],[D^2]]+$N$4*Fulltable[[#This Row],[D^3]]</f>
        <v>4.5841010520495766E-2</v>
      </c>
      <c r="H1451" s="13">
        <f ca="1">Fulltable[[#This Row],[Forecast]]*(1+AVERAGE(cform[faster (-ve) /
slower (+ve)]))</f>
        <v>4.746019849021501E-2</v>
      </c>
      <c r="I1451" s="13" t="e">
        <f>IF(ISNUMBER(VLOOKUP(Fulltable[[#This Row],[Distance]], Predict[[#All],[Distance (km)]:[Time on current form]], 2, FALSE)), VLOOKUP(Fulltable[[#This Row],[Distance]], Predict[[#All],[Distance (km)]:[Time on current form]], 2, FALSE), NA())</f>
        <v>#N/A</v>
      </c>
      <c r="J1451" s="13" t="e">
        <f>IF(ISNUMBER(VLOOKUP(Fulltable[[#This Row],[Distance]], Predict[[#All],[Distance (km)]:[Time on current form]], 3, FALSE)), VLOOKUP(Fulltable[[#This Row],[Distance]], Predict[[#All],[Distance (km)]:[Time on current form]], 3, FALSE), NA())</f>
        <v>#N/A</v>
      </c>
    </row>
    <row r="1452" spans="1:10" x14ac:dyDescent="0.25">
      <c r="A1452" s="1">
        <v>14.5</v>
      </c>
      <c r="B1452" s="2">
        <f>Fulltable[[#This Row],[Distance]]^2</f>
        <v>210.25</v>
      </c>
      <c r="C1452">
        <f>Fulltable[[#This Row],[Distance]]^3</f>
        <v>3048.625</v>
      </c>
      <c r="D1452">
        <f>Fulltable[[#This Row],[Distance]]^4</f>
        <v>44205.0625</v>
      </c>
      <c r="E1452">
        <f>Fulltable[[#This Row],[Distance]]^5</f>
        <v>640973.40625</v>
      </c>
      <c r="F1452" s="13" t="e">
        <f>IF(ISNUMBER(VLOOKUP(Fulltable[[#This Row],[Distance]], PBmetric[[Distance (km)]:[PB (hh:mm:ss)]], 6, FALSE)), VLOOKUP(Fulltable[[#This Row],[Distance]], PBmetric[[Distance (km)]:[PB (hh:mm:ss)]], 6, FALSE), NA())</f>
        <v>#N/A</v>
      </c>
      <c r="G1452" s="13">
        <f ca="1">$Q$4+$P$4*Fulltable[[#This Row],[Distance]]+$O$4*Fulltable[[#This Row],[D^2]]+$N$4*Fulltable[[#This Row],[D^3]]</f>
        <v>4.587528486992621E-2</v>
      </c>
      <c r="H1452" s="13">
        <f ca="1">Fulltable[[#This Row],[Forecast]]*(1+AVERAGE(cform[faster (-ve) /
slower (+ve)]))</f>
        <v>4.7495683472082162E-2</v>
      </c>
      <c r="I1452" s="13" t="e">
        <f>IF(ISNUMBER(VLOOKUP(Fulltable[[#This Row],[Distance]], Predict[[#All],[Distance (km)]:[Time on current form]], 2, FALSE)), VLOOKUP(Fulltable[[#This Row],[Distance]], Predict[[#All],[Distance (km)]:[Time on current form]], 2, FALSE), NA())</f>
        <v>#N/A</v>
      </c>
      <c r="J1452" s="13" t="e">
        <f>IF(ISNUMBER(VLOOKUP(Fulltable[[#This Row],[Distance]], Predict[[#All],[Distance (km)]:[Time on current form]], 3, FALSE)), VLOOKUP(Fulltable[[#This Row],[Distance]], Predict[[#All],[Distance (km)]:[Time on current form]], 3, FALSE), NA())</f>
        <v>#N/A</v>
      </c>
    </row>
    <row r="1453" spans="1:10" x14ac:dyDescent="0.25">
      <c r="A1453" s="1">
        <v>14.51</v>
      </c>
      <c r="B1453" s="2">
        <f>Fulltable[[#This Row],[Distance]]^2</f>
        <v>210.5401</v>
      </c>
      <c r="C1453">
        <f>Fulltable[[#This Row],[Distance]]^3</f>
        <v>3054.9368509999999</v>
      </c>
      <c r="D1453">
        <f>Fulltable[[#This Row],[Distance]]^4</f>
        <v>44327.133708009998</v>
      </c>
      <c r="E1453">
        <f>Fulltable[[#This Row],[Distance]]^5</f>
        <v>643186.71010322508</v>
      </c>
      <c r="F1453" s="13" t="e">
        <f>IF(ISNUMBER(VLOOKUP(Fulltable[[#This Row],[Distance]], PBmetric[[Distance (km)]:[PB (hh:mm:ss)]], 6, FALSE)), VLOOKUP(Fulltable[[#This Row],[Distance]], PBmetric[[Distance (km)]:[PB (hh:mm:ss)]], 6, FALSE), NA())</f>
        <v>#N/A</v>
      </c>
      <c r="G1453" s="13">
        <f ca="1">$Q$4+$P$4*Fulltable[[#This Row],[Distance]]+$O$4*Fulltable[[#This Row],[D^2]]+$N$4*Fulltable[[#This Row],[D^3]]</f>
        <v>4.5909562840910856E-2</v>
      </c>
      <c r="H1453" s="13">
        <f ca="1">Fulltable[[#This Row],[Forecast]]*(1+AVERAGE(cform[faster (-ve) /
slower (+ve)]))</f>
        <v>4.7531172203423407E-2</v>
      </c>
      <c r="I1453" s="13" t="e">
        <f>IF(ISNUMBER(VLOOKUP(Fulltable[[#This Row],[Distance]], Predict[[#All],[Distance (km)]:[Time on current form]], 2, FALSE)), VLOOKUP(Fulltable[[#This Row],[Distance]], Predict[[#All],[Distance (km)]:[Time on current form]], 2, FALSE), NA())</f>
        <v>#N/A</v>
      </c>
      <c r="J1453" s="13" t="e">
        <f>IF(ISNUMBER(VLOOKUP(Fulltable[[#This Row],[Distance]], Predict[[#All],[Distance (km)]:[Time on current form]], 3, FALSE)), VLOOKUP(Fulltable[[#This Row],[Distance]], Predict[[#All],[Distance (km)]:[Time on current form]], 3, FALSE), NA())</f>
        <v>#N/A</v>
      </c>
    </row>
    <row r="1454" spans="1:10" x14ac:dyDescent="0.25">
      <c r="A1454" s="1">
        <v>14.52</v>
      </c>
      <c r="B1454" s="2">
        <f>Fulltable[[#This Row],[Distance]]^2</f>
        <v>210.8304</v>
      </c>
      <c r="C1454">
        <f>Fulltable[[#This Row],[Distance]]^3</f>
        <v>3061.2574079999999</v>
      </c>
      <c r="D1454">
        <f>Fulltable[[#This Row],[Distance]]^4</f>
        <v>44449.457564160002</v>
      </c>
      <c r="E1454">
        <f>Fulltable[[#This Row],[Distance]]^5</f>
        <v>645406.12383160321</v>
      </c>
      <c r="F1454" s="13" t="e">
        <f>IF(ISNUMBER(VLOOKUP(Fulltable[[#This Row],[Distance]], PBmetric[[Distance (km)]:[PB (hh:mm:ss)]], 6, FALSE)), VLOOKUP(Fulltable[[#This Row],[Distance]], PBmetric[[Distance (km)]:[PB (hh:mm:ss)]], 6, FALSE), NA())</f>
        <v>#N/A</v>
      </c>
      <c r="G1454" s="13">
        <f ca="1">$Q$4+$P$4*Fulltable[[#This Row],[Distance]]+$O$4*Fulltable[[#This Row],[D^2]]+$N$4*Fulltable[[#This Row],[D^3]]</f>
        <v>4.5943844433414309E-2</v>
      </c>
      <c r="H1454" s="13">
        <f ca="1">Fulltable[[#This Row],[Forecast]]*(1+AVERAGE(cform[faster (-ve) /
slower (+ve)]))</f>
        <v>4.7566664684202099E-2</v>
      </c>
      <c r="I1454" s="13" t="e">
        <f>IF(ISNUMBER(VLOOKUP(Fulltable[[#This Row],[Distance]], Predict[[#All],[Distance (km)]:[Time on current form]], 2, FALSE)), VLOOKUP(Fulltable[[#This Row],[Distance]], Predict[[#All],[Distance (km)]:[Time on current form]], 2, FALSE), NA())</f>
        <v>#N/A</v>
      </c>
      <c r="J1454" s="13" t="e">
        <f>IF(ISNUMBER(VLOOKUP(Fulltable[[#This Row],[Distance]], Predict[[#All],[Distance (km)]:[Time on current form]], 3, FALSE)), VLOOKUP(Fulltable[[#This Row],[Distance]], Predict[[#All],[Distance (km)]:[Time on current form]], 3, FALSE), NA())</f>
        <v>#N/A</v>
      </c>
    </row>
    <row r="1455" spans="1:10" x14ac:dyDescent="0.25">
      <c r="A1455" s="1">
        <v>14.53</v>
      </c>
      <c r="B1455" s="2">
        <f>Fulltable[[#This Row],[Distance]]^2</f>
        <v>211.12089999999998</v>
      </c>
      <c r="C1455">
        <f>Fulltable[[#This Row],[Distance]]^3</f>
        <v>3067.5866769999993</v>
      </c>
      <c r="D1455">
        <f>Fulltable[[#This Row],[Distance]]^4</f>
        <v>44572.034416809991</v>
      </c>
      <c r="E1455">
        <f>Fulltable[[#This Row],[Distance]]^5</f>
        <v>647631.66007624916</v>
      </c>
      <c r="F1455" s="13" t="e">
        <f>IF(ISNUMBER(VLOOKUP(Fulltable[[#This Row],[Distance]], PBmetric[[Distance (km)]:[PB (hh:mm:ss)]], 6, FALSE)), VLOOKUP(Fulltable[[#This Row],[Distance]], PBmetric[[Distance (km)]:[PB (hh:mm:ss)]], 6, FALSE), NA())</f>
        <v>#N/A</v>
      </c>
      <c r="G1455" s="13">
        <f ca="1">$Q$4+$P$4*Fulltable[[#This Row],[Distance]]+$O$4*Fulltable[[#This Row],[D^2]]+$N$4*Fulltable[[#This Row],[D^3]]</f>
        <v>4.5978129647401174E-2</v>
      </c>
      <c r="H1455" s="13">
        <f ca="1">Fulltable[[#This Row],[Forecast]]*(1+AVERAGE(cform[faster (-ve) /
slower (+ve)]))</f>
        <v>4.7602160914381596E-2</v>
      </c>
      <c r="I1455" s="13" t="e">
        <f>IF(ISNUMBER(VLOOKUP(Fulltable[[#This Row],[Distance]], Predict[[#All],[Distance (km)]:[Time on current form]], 2, FALSE)), VLOOKUP(Fulltable[[#This Row],[Distance]], Predict[[#All],[Distance (km)]:[Time on current form]], 2, FALSE), NA())</f>
        <v>#N/A</v>
      </c>
      <c r="J1455" s="13" t="e">
        <f>IF(ISNUMBER(VLOOKUP(Fulltable[[#This Row],[Distance]], Predict[[#All],[Distance (km)]:[Time on current form]], 3, FALSE)), VLOOKUP(Fulltable[[#This Row],[Distance]], Predict[[#All],[Distance (km)]:[Time on current form]], 3, FALSE), NA())</f>
        <v>#N/A</v>
      </c>
    </row>
    <row r="1456" spans="1:10" x14ac:dyDescent="0.25">
      <c r="A1456" s="1">
        <v>14.54</v>
      </c>
      <c r="B1456" s="2">
        <f>Fulltable[[#This Row],[Distance]]^2</f>
        <v>211.41159999999996</v>
      </c>
      <c r="C1456">
        <f>Fulltable[[#This Row],[Distance]]^3</f>
        <v>3073.9246639999992</v>
      </c>
      <c r="D1456">
        <f>Fulltable[[#This Row],[Distance]]^4</f>
        <v>44694.864614559985</v>
      </c>
      <c r="E1456">
        <f>Fulltable[[#This Row],[Distance]]^5</f>
        <v>649863.33149570215</v>
      </c>
      <c r="F1456" s="13" t="e">
        <f>IF(ISNUMBER(VLOOKUP(Fulltable[[#This Row],[Distance]], PBmetric[[Distance (km)]:[PB (hh:mm:ss)]], 6, FALSE)), VLOOKUP(Fulltable[[#This Row],[Distance]], PBmetric[[Distance (km)]:[PB (hh:mm:ss)]], 6, FALSE), NA())</f>
        <v>#N/A</v>
      </c>
      <c r="G1456" s="13">
        <f ca="1">$Q$4+$P$4*Fulltable[[#This Row],[Distance]]+$O$4*Fulltable[[#This Row],[D^2]]+$N$4*Fulltable[[#This Row],[D^3]]</f>
        <v>4.6012418482836034E-2</v>
      </c>
      <c r="H1456" s="13">
        <f ca="1">Fulltable[[#This Row],[Forecast]]*(1+AVERAGE(cform[faster (-ve) /
slower (+ve)]))</f>
        <v>4.7637660893925224E-2</v>
      </c>
      <c r="I1456" s="13" t="e">
        <f>IF(ISNUMBER(VLOOKUP(Fulltable[[#This Row],[Distance]], Predict[[#All],[Distance (km)]:[Time on current form]], 2, FALSE)), VLOOKUP(Fulltable[[#This Row],[Distance]], Predict[[#All],[Distance (km)]:[Time on current form]], 2, FALSE), NA())</f>
        <v>#N/A</v>
      </c>
      <c r="J1456" s="13" t="e">
        <f>IF(ISNUMBER(VLOOKUP(Fulltable[[#This Row],[Distance]], Predict[[#All],[Distance (km)]:[Time on current form]], 3, FALSE)), VLOOKUP(Fulltable[[#This Row],[Distance]], Predict[[#All],[Distance (km)]:[Time on current form]], 3, FALSE), NA())</f>
        <v>#N/A</v>
      </c>
    </row>
    <row r="1457" spans="1:10" x14ac:dyDescent="0.25">
      <c r="A1457" s="1">
        <v>14.55</v>
      </c>
      <c r="B1457" s="2">
        <f>Fulltable[[#This Row],[Distance]]^2</f>
        <v>211.70250000000001</v>
      </c>
      <c r="C1457">
        <f>Fulltable[[#This Row],[Distance]]^3</f>
        <v>3080.2713750000003</v>
      </c>
      <c r="D1457">
        <f>Fulltable[[#This Row],[Distance]]^4</f>
        <v>44817.94850625001</v>
      </c>
      <c r="E1457">
        <f>Fulltable[[#This Row],[Distance]]^5</f>
        <v>652101.15076593764</v>
      </c>
      <c r="F1457" s="13" t="e">
        <f>IF(ISNUMBER(VLOOKUP(Fulltable[[#This Row],[Distance]], PBmetric[[Distance (km)]:[PB (hh:mm:ss)]], 6, FALSE)), VLOOKUP(Fulltable[[#This Row],[Distance]], PBmetric[[Distance (km)]:[PB (hh:mm:ss)]], 6, FALSE), NA())</f>
        <v>#N/A</v>
      </c>
      <c r="G1457" s="13">
        <f ca="1">$Q$4+$P$4*Fulltable[[#This Row],[Distance]]+$O$4*Fulltable[[#This Row],[D^2]]+$N$4*Fulltable[[#This Row],[D^3]]</f>
        <v>4.6046710939683509E-2</v>
      </c>
      <c r="H1457" s="13">
        <f ca="1">Fulltable[[#This Row],[Forecast]]*(1+AVERAGE(cform[faster (-ve) /
slower (+ve)]))</f>
        <v>4.7673164622796353E-2</v>
      </c>
      <c r="I1457" s="13" t="e">
        <f>IF(ISNUMBER(VLOOKUP(Fulltable[[#This Row],[Distance]], Predict[[#All],[Distance (km)]:[Time on current form]], 2, FALSE)), VLOOKUP(Fulltable[[#This Row],[Distance]], Predict[[#All],[Distance (km)]:[Time on current form]], 2, FALSE), NA())</f>
        <v>#N/A</v>
      </c>
      <c r="J1457" s="13" t="e">
        <f>IF(ISNUMBER(VLOOKUP(Fulltable[[#This Row],[Distance]], Predict[[#All],[Distance (km)]:[Time on current form]], 3, FALSE)), VLOOKUP(Fulltable[[#This Row],[Distance]], Predict[[#All],[Distance (km)]:[Time on current form]], 3, FALSE), NA())</f>
        <v>#N/A</v>
      </c>
    </row>
    <row r="1458" spans="1:10" x14ac:dyDescent="0.25">
      <c r="A1458" s="1">
        <v>14.56</v>
      </c>
      <c r="B1458" s="2">
        <f>Fulltable[[#This Row],[Distance]]^2</f>
        <v>211.99360000000001</v>
      </c>
      <c r="C1458">
        <f>Fulltable[[#This Row],[Distance]]^3</f>
        <v>3086.6268160000004</v>
      </c>
      <c r="D1458">
        <f>Fulltable[[#This Row],[Distance]]^4</f>
        <v>44941.286440960008</v>
      </c>
      <c r="E1458">
        <f>Fulltable[[#This Row],[Distance]]^5</f>
        <v>654345.13058037776</v>
      </c>
      <c r="F1458" s="13" t="e">
        <f>IF(ISNUMBER(VLOOKUP(Fulltable[[#This Row],[Distance]], PBmetric[[Distance (km)]:[PB (hh:mm:ss)]], 6, FALSE)), VLOOKUP(Fulltable[[#This Row],[Distance]], PBmetric[[Distance (km)]:[PB (hh:mm:ss)]], 6, FALSE), NA())</f>
        <v>#N/A</v>
      </c>
      <c r="G1458" s="13">
        <f ca="1">$Q$4+$P$4*Fulltable[[#This Row],[Distance]]+$O$4*Fulltable[[#This Row],[D^2]]+$N$4*Fulltable[[#This Row],[D^3]]</f>
        <v>4.6081007017908161E-2</v>
      </c>
      <c r="H1458" s="13">
        <f ca="1">Fulltable[[#This Row],[Forecast]]*(1+AVERAGE(cform[faster (-ve) /
slower (+ve)]))</f>
        <v>4.7708672100958298E-2</v>
      </c>
      <c r="I1458" s="13" t="e">
        <f>IF(ISNUMBER(VLOOKUP(Fulltable[[#This Row],[Distance]], Predict[[#All],[Distance (km)]:[Time on current form]], 2, FALSE)), VLOOKUP(Fulltable[[#This Row],[Distance]], Predict[[#All],[Distance (km)]:[Time on current form]], 2, FALSE), NA())</f>
        <v>#N/A</v>
      </c>
      <c r="J1458" s="13" t="e">
        <f>IF(ISNUMBER(VLOOKUP(Fulltable[[#This Row],[Distance]], Predict[[#All],[Distance (km)]:[Time on current form]], 3, FALSE)), VLOOKUP(Fulltable[[#This Row],[Distance]], Predict[[#All],[Distance (km)]:[Time on current form]], 3, FALSE), NA())</f>
        <v>#N/A</v>
      </c>
    </row>
    <row r="1459" spans="1:10" x14ac:dyDescent="0.25">
      <c r="A1459" s="1">
        <v>14.57</v>
      </c>
      <c r="B1459" s="2">
        <f>Fulltable[[#This Row],[Distance]]^2</f>
        <v>212.28490000000002</v>
      </c>
      <c r="C1459">
        <f>Fulltable[[#This Row],[Distance]]^3</f>
        <v>3092.9909930000003</v>
      </c>
      <c r="D1459">
        <f>Fulltable[[#This Row],[Distance]]^4</f>
        <v>45064.878768010007</v>
      </c>
      <c r="E1459">
        <f>Fulltable[[#This Row],[Distance]]^5</f>
        <v>656595.28364990582</v>
      </c>
      <c r="F1459" s="13" t="e">
        <f>IF(ISNUMBER(VLOOKUP(Fulltable[[#This Row],[Distance]], PBmetric[[Distance (km)]:[PB (hh:mm:ss)]], 6, FALSE)), VLOOKUP(Fulltable[[#This Row],[Distance]], PBmetric[[Distance (km)]:[PB (hh:mm:ss)]], 6, FALSE), NA())</f>
        <v>#N/A</v>
      </c>
      <c r="G1459" s="13">
        <f ca="1">$Q$4+$P$4*Fulltable[[#This Row],[Distance]]+$O$4*Fulltable[[#This Row],[D^2]]+$N$4*Fulltable[[#This Row],[D^3]]</f>
        <v>4.6115306717474609E-2</v>
      </c>
      <c r="H1459" s="13">
        <f ca="1">Fulltable[[#This Row],[Forecast]]*(1+AVERAGE(cform[faster (-ve) /
slower (+ve)]))</f>
        <v>4.774418332837442E-2</v>
      </c>
      <c r="I1459" s="13" t="e">
        <f>IF(ISNUMBER(VLOOKUP(Fulltable[[#This Row],[Distance]], Predict[[#All],[Distance (km)]:[Time on current form]], 2, FALSE)), VLOOKUP(Fulltable[[#This Row],[Distance]], Predict[[#All],[Distance (km)]:[Time on current form]], 2, FALSE), NA())</f>
        <v>#N/A</v>
      </c>
      <c r="J1459" s="13" t="e">
        <f>IF(ISNUMBER(VLOOKUP(Fulltable[[#This Row],[Distance]], Predict[[#All],[Distance (km)]:[Time on current form]], 3, FALSE)), VLOOKUP(Fulltable[[#This Row],[Distance]], Predict[[#All],[Distance (km)]:[Time on current form]], 3, FALSE), NA())</f>
        <v>#N/A</v>
      </c>
    </row>
    <row r="1460" spans="1:10" x14ac:dyDescent="0.25">
      <c r="A1460" s="1">
        <v>14.58</v>
      </c>
      <c r="B1460" s="2">
        <f>Fulltable[[#This Row],[Distance]]^2</f>
        <v>212.57640000000001</v>
      </c>
      <c r="C1460">
        <f>Fulltable[[#This Row],[Distance]]^3</f>
        <v>3099.3639120000003</v>
      </c>
      <c r="D1460">
        <f>Fulltable[[#This Row],[Distance]]^4</f>
        <v>45188.725836960002</v>
      </c>
      <c r="E1460">
        <f>Fulltable[[#This Row],[Distance]]^5</f>
        <v>658851.6227028768</v>
      </c>
      <c r="F1460" s="13" t="e">
        <f>IF(ISNUMBER(VLOOKUP(Fulltable[[#This Row],[Distance]], PBmetric[[Distance (km)]:[PB (hh:mm:ss)]], 6, FALSE)), VLOOKUP(Fulltable[[#This Row],[Distance]], PBmetric[[Distance (km)]:[PB (hh:mm:ss)]], 6, FALSE), NA())</f>
        <v>#N/A</v>
      </c>
      <c r="G1460" s="13">
        <f ca="1">$Q$4+$P$4*Fulltable[[#This Row],[Distance]]+$O$4*Fulltable[[#This Row],[D^2]]+$N$4*Fulltable[[#This Row],[D^3]]</f>
        <v>4.6149610038347451E-2</v>
      </c>
      <c r="H1460" s="13">
        <f ca="1">Fulltable[[#This Row],[Forecast]]*(1+AVERAGE(cform[faster (-ve) /
slower (+ve)]))</f>
        <v>4.7779698305008077E-2</v>
      </c>
      <c r="I1460" s="13" t="e">
        <f>IF(ISNUMBER(VLOOKUP(Fulltable[[#This Row],[Distance]], Predict[[#All],[Distance (km)]:[Time on current form]], 2, FALSE)), VLOOKUP(Fulltable[[#This Row],[Distance]], Predict[[#All],[Distance (km)]:[Time on current form]], 2, FALSE), NA())</f>
        <v>#N/A</v>
      </c>
      <c r="J1460" s="13" t="e">
        <f>IF(ISNUMBER(VLOOKUP(Fulltable[[#This Row],[Distance]], Predict[[#All],[Distance (km)]:[Time on current form]], 3, FALSE)), VLOOKUP(Fulltable[[#This Row],[Distance]], Predict[[#All],[Distance (km)]:[Time on current form]], 3, FALSE), NA())</f>
        <v>#N/A</v>
      </c>
    </row>
    <row r="1461" spans="1:10" x14ac:dyDescent="0.25">
      <c r="A1461" s="1">
        <v>14.59</v>
      </c>
      <c r="B1461" s="2">
        <f>Fulltable[[#This Row],[Distance]]^2</f>
        <v>212.8681</v>
      </c>
      <c r="C1461">
        <f>Fulltable[[#This Row],[Distance]]^3</f>
        <v>3105.7455789999999</v>
      </c>
      <c r="D1461">
        <f>Fulltable[[#This Row],[Distance]]^4</f>
        <v>45312.827997610002</v>
      </c>
      <c r="E1461">
        <f>Fulltable[[#This Row],[Distance]]^5</f>
        <v>661114.16048512992</v>
      </c>
      <c r="F1461" s="13" t="e">
        <f>IF(ISNUMBER(VLOOKUP(Fulltable[[#This Row],[Distance]], PBmetric[[Distance (km)]:[PB (hh:mm:ss)]], 6, FALSE)), VLOOKUP(Fulltable[[#This Row],[Distance]], PBmetric[[Distance (km)]:[PB (hh:mm:ss)]], 6, FALSE), NA())</f>
        <v>#N/A</v>
      </c>
      <c r="G1461" s="13">
        <f ca="1">$Q$4+$P$4*Fulltable[[#This Row],[Distance]]+$O$4*Fulltable[[#This Row],[D^2]]+$N$4*Fulltable[[#This Row],[D^3]]</f>
        <v>4.618391698049127E-2</v>
      </c>
      <c r="H1461" s="13">
        <f ca="1">Fulltable[[#This Row],[Forecast]]*(1+AVERAGE(cform[faster (-ve) /
slower (+ve)]))</f>
        <v>4.7815217030822595E-2</v>
      </c>
      <c r="I1461" s="13" t="e">
        <f>IF(ISNUMBER(VLOOKUP(Fulltable[[#This Row],[Distance]], Predict[[#All],[Distance (km)]:[Time on current form]], 2, FALSE)), VLOOKUP(Fulltable[[#This Row],[Distance]], Predict[[#All],[Distance (km)]:[Time on current form]], 2, FALSE), NA())</f>
        <v>#N/A</v>
      </c>
      <c r="J1461" s="13" t="e">
        <f>IF(ISNUMBER(VLOOKUP(Fulltable[[#This Row],[Distance]], Predict[[#All],[Distance (km)]:[Time on current form]], 3, FALSE)), VLOOKUP(Fulltable[[#This Row],[Distance]], Predict[[#All],[Distance (km)]:[Time on current form]], 3, FALSE), NA())</f>
        <v>#N/A</v>
      </c>
    </row>
    <row r="1462" spans="1:10" x14ac:dyDescent="0.25">
      <c r="A1462" s="1">
        <v>14.6</v>
      </c>
      <c r="B1462" s="2">
        <f>Fulltable[[#This Row],[Distance]]^2</f>
        <v>213.16</v>
      </c>
      <c r="C1462">
        <f>Fulltable[[#This Row],[Distance]]^3</f>
        <v>3112.136</v>
      </c>
      <c r="D1462">
        <f>Fulltable[[#This Row],[Distance]]^4</f>
        <v>45437.185599999997</v>
      </c>
      <c r="E1462">
        <f>Fulltable[[#This Row],[Distance]]^5</f>
        <v>663382.90975999995</v>
      </c>
      <c r="F1462" s="13" t="e">
        <f>IF(ISNUMBER(VLOOKUP(Fulltable[[#This Row],[Distance]], PBmetric[[Distance (km)]:[PB (hh:mm:ss)]], 6, FALSE)), VLOOKUP(Fulltable[[#This Row],[Distance]], PBmetric[[Distance (km)]:[PB (hh:mm:ss)]], 6, FALSE), NA())</f>
        <v>#N/A</v>
      </c>
      <c r="G1462" s="13">
        <f ca="1">$Q$4+$P$4*Fulltable[[#This Row],[Distance]]+$O$4*Fulltable[[#This Row],[D^2]]+$N$4*Fulltable[[#This Row],[D^3]]</f>
        <v>4.6218227543870685E-2</v>
      </c>
      <c r="H1462" s="13">
        <f ca="1">Fulltable[[#This Row],[Forecast]]*(1+AVERAGE(cform[faster (-ve) /
slower (+ve)]))</f>
        <v>4.7850739505781351E-2</v>
      </c>
      <c r="I1462" s="13" t="e">
        <f>IF(ISNUMBER(VLOOKUP(Fulltable[[#This Row],[Distance]], Predict[[#All],[Distance (km)]:[Time on current form]], 2, FALSE)), VLOOKUP(Fulltable[[#This Row],[Distance]], Predict[[#All],[Distance (km)]:[Time on current form]], 2, FALSE), NA())</f>
        <v>#N/A</v>
      </c>
      <c r="J1462" s="13" t="e">
        <f>IF(ISNUMBER(VLOOKUP(Fulltable[[#This Row],[Distance]], Predict[[#All],[Distance (km)]:[Time on current form]], 3, FALSE)), VLOOKUP(Fulltable[[#This Row],[Distance]], Predict[[#All],[Distance (km)]:[Time on current form]], 3, FALSE), NA())</f>
        <v>#N/A</v>
      </c>
    </row>
    <row r="1463" spans="1:10" x14ac:dyDescent="0.25">
      <c r="A1463" s="1">
        <v>14.61</v>
      </c>
      <c r="B1463" s="2">
        <f>Fulltable[[#This Row],[Distance]]^2</f>
        <v>213.45209999999997</v>
      </c>
      <c r="C1463">
        <f>Fulltable[[#This Row],[Distance]]^3</f>
        <v>3118.5351809999993</v>
      </c>
      <c r="D1463">
        <f>Fulltable[[#This Row],[Distance]]^4</f>
        <v>45561.79899440999</v>
      </c>
      <c r="E1463">
        <f>Fulltable[[#This Row],[Distance]]^5</f>
        <v>665657.88330832997</v>
      </c>
      <c r="F1463" s="13" t="e">
        <f>IF(ISNUMBER(VLOOKUP(Fulltable[[#This Row],[Distance]], PBmetric[[Distance (km)]:[PB (hh:mm:ss)]], 6, FALSE)), VLOOKUP(Fulltable[[#This Row],[Distance]], PBmetric[[Distance (km)]:[PB (hh:mm:ss)]], 6, FALSE), NA())</f>
        <v>#N/A</v>
      </c>
      <c r="G1463" s="13">
        <f ca="1">$Q$4+$P$4*Fulltable[[#This Row],[Distance]]+$O$4*Fulltable[[#This Row],[D^2]]+$N$4*Fulltable[[#This Row],[D^3]]</f>
        <v>4.625254172845026E-2</v>
      </c>
      <c r="H1463" s="13">
        <f ca="1">Fulltable[[#This Row],[Forecast]]*(1+AVERAGE(cform[faster (-ve) /
slower (+ve)]))</f>
        <v>4.7886265729847645E-2</v>
      </c>
      <c r="I1463" s="13" t="e">
        <f>IF(ISNUMBER(VLOOKUP(Fulltable[[#This Row],[Distance]], Predict[[#All],[Distance (km)]:[Time on current form]], 2, FALSE)), VLOOKUP(Fulltable[[#This Row],[Distance]], Predict[[#All],[Distance (km)]:[Time on current form]], 2, FALSE), NA())</f>
        <v>#N/A</v>
      </c>
      <c r="J1463" s="13" t="e">
        <f>IF(ISNUMBER(VLOOKUP(Fulltable[[#This Row],[Distance]], Predict[[#All],[Distance (km)]:[Time on current form]], 3, FALSE)), VLOOKUP(Fulltable[[#This Row],[Distance]], Predict[[#All],[Distance (km)]:[Time on current form]], 3, FALSE), NA())</f>
        <v>#N/A</v>
      </c>
    </row>
    <row r="1464" spans="1:10" x14ac:dyDescent="0.25">
      <c r="A1464" s="1">
        <v>14.62</v>
      </c>
      <c r="B1464" s="2">
        <f>Fulltable[[#This Row],[Distance]]^2</f>
        <v>213.74439999999998</v>
      </c>
      <c r="C1464">
        <f>Fulltable[[#This Row],[Distance]]^3</f>
        <v>3124.9431279999994</v>
      </c>
      <c r="D1464">
        <f>Fulltable[[#This Row],[Distance]]^4</f>
        <v>45686.668531359996</v>
      </c>
      <c r="E1464">
        <f>Fulltable[[#This Row],[Distance]]^5</f>
        <v>667939.09392848308</v>
      </c>
      <c r="F1464" s="13" t="e">
        <f>IF(ISNUMBER(VLOOKUP(Fulltable[[#This Row],[Distance]], PBmetric[[Distance (km)]:[PB (hh:mm:ss)]], 6, FALSE)), VLOOKUP(Fulltable[[#This Row],[Distance]], PBmetric[[Distance (km)]:[PB (hh:mm:ss)]], 6, FALSE), NA())</f>
        <v>#N/A</v>
      </c>
      <c r="G1464" s="13">
        <f ca="1">$Q$4+$P$4*Fulltable[[#This Row],[Distance]]+$O$4*Fulltable[[#This Row],[D^2]]+$N$4*Fulltable[[#This Row],[D^3]]</f>
        <v>4.6286859534194626E-2</v>
      </c>
      <c r="H1464" s="13">
        <f ca="1">Fulltable[[#This Row],[Forecast]]*(1+AVERAGE(cform[faster (-ve) /
slower (+ve)]))</f>
        <v>4.7921795702984861E-2</v>
      </c>
      <c r="I1464" s="13" t="e">
        <f>IF(ISNUMBER(VLOOKUP(Fulltable[[#This Row],[Distance]], Predict[[#All],[Distance (km)]:[Time on current form]], 2, FALSE)), VLOOKUP(Fulltable[[#This Row],[Distance]], Predict[[#All],[Distance (km)]:[Time on current form]], 2, FALSE), NA())</f>
        <v>#N/A</v>
      </c>
      <c r="J1464" s="13" t="e">
        <f>IF(ISNUMBER(VLOOKUP(Fulltable[[#This Row],[Distance]], Predict[[#All],[Distance (km)]:[Time on current form]], 3, FALSE)), VLOOKUP(Fulltable[[#This Row],[Distance]], Predict[[#All],[Distance (km)]:[Time on current form]], 3, FALSE), NA())</f>
        <v>#N/A</v>
      </c>
    </row>
    <row r="1465" spans="1:10" x14ac:dyDescent="0.25">
      <c r="A1465" s="1">
        <v>14.63</v>
      </c>
      <c r="B1465" s="2">
        <f>Fulltable[[#This Row],[Distance]]^2</f>
        <v>214.03690000000003</v>
      </c>
      <c r="C1465">
        <f>Fulltable[[#This Row],[Distance]]^3</f>
        <v>3131.3598470000006</v>
      </c>
      <c r="D1465">
        <f>Fulltable[[#This Row],[Distance]]^4</f>
        <v>45811.794561610011</v>
      </c>
      <c r="E1465">
        <f>Fulltable[[#This Row],[Distance]]^5</f>
        <v>670226.55443635455</v>
      </c>
      <c r="F1465" s="13" t="e">
        <f>IF(ISNUMBER(VLOOKUP(Fulltable[[#This Row],[Distance]], PBmetric[[Distance (km)]:[PB (hh:mm:ss)]], 6, FALSE)), VLOOKUP(Fulltable[[#This Row],[Distance]], PBmetric[[Distance (km)]:[PB (hh:mm:ss)]], 6, FALSE), NA())</f>
        <v>#N/A</v>
      </c>
      <c r="G1465" s="13">
        <f ca="1">$Q$4+$P$4*Fulltable[[#This Row],[Distance]]+$O$4*Fulltable[[#This Row],[D^2]]+$N$4*Fulltable[[#This Row],[D^3]]</f>
        <v>4.6321180961068367E-2</v>
      </c>
      <c r="H1465" s="13">
        <f ca="1">Fulltable[[#This Row],[Forecast]]*(1+AVERAGE(cform[faster (-ve) /
slower (+ve)]))</f>
        <v>4.7957329425156341E-2</v>
      </c>
      <c r="I1465" s="13" t="e">
        <f>IF(ISNUMBER(VLOOKUP(Fulltable[[#This Row],[Distance]], Predict[[#All],[Distance (km)]:[Time on current form]], 2, FALSE)), VLOOKUP(Fulltable[[#This Row],[Distance]], Predict[[#All],[Distance (km)]:[Time on current form]], 2, FALSE), NA())</f>
        <v>#N/A</v>
      </c>
      <c r="J1465" s="13" t="e">
        <f>IF(ISNUMBER(VLOOKUP(Fulltable[[#This Row],[Distance]], Predict[[#All],[Distance (km)]:[Time on current form]], 3, FALSE)), VLOOKUP(Fulltable[[#This Row],[Distance]], Predict[[#All],[Distance (km)]:[Time on current form]], 3, FALSE), NA())</f>
        <v>#N/A</v>
      </c>
    </row>
    <row r="1466" spans="1:10" x14ac:dyDescent="0.25">
      <c r="A1466" s="1">
        <v>14.64</v>
      </c>
      <c r="B1466" s="2">
        <f>Fulltable[[#This Row],[Distance]]^2</f>
        <v>214.32960000000003</v>
      </c>
      <c r="C1466">
        <f>Fulltable[[#This Row],[Distance]]^3</f>
        <v>3137.7853440000004</v>
      </c>
      <c r="D1466">
        <f>Fulltable[[#This Row],[Distance]]^4</f>
        <v>45937.177436160011</v>
      </c>
      <c r="E1466">
        <f>Fulltable[[#This Row],[Distance]]^5</f>
        <v>672520.2776653826</v>
      </c>
      <c r="F1466" s="13" t="e">
        <f>IF(ISNUMBER(VLOOKUP(Fulltable[[#This Row],[Distance]], PBmetric[[Distance (km)]:[PB (hh:mm:ss)]], 6, FALSE)), VLOOKUP(Fulltable[[#This Row],[Distance]], PBmetric[[Distance (km)]:[PB (hh:mm:ss)]], 6, FALSE), NA())</f>
        <v>#N/A</v>
      </c>
      <c r="G1466" s="13">
        <f ca="1">$Q$4+$P$4*Fulltable[[#This Row],[Distance]]+$O$4*Fulltable[[#This Row],[D^2]]+$N$4*Fulltable[[#This Row],[D^3]]</f>
        <v>4.6355506009036068E-2</v>
      </c>
      <c r="H1466" s="13">
        <f ca="1">Fulltable[[#This Row],[Forecast]]*(1+AVERAGE(cform[faster (-ve) /
slower (+ve)]))</f>
        <v>4.7992866896325412E-2</v>
      </c>
      <c r="I1466" s="13" t="e">
        <f>IF(ISNUMBER(VLOOKUP(Fulltable[[#This Row],[Distance]], Predict[[#All],[Distance (km)]:[Time on current form]], 2, FALSE)), VLOOKUP(Fulltable[[#This Row],[Distance]], Predict[[#All],[Distance (km)]:[Time on current form]], 2, FALSE), NA())</f>
        <v>#N/A</v>
      </c>
      <c r="J1466" s="13" t="e">
        <f>IF(ISNUMBER(VLOOKUP(Fulltable[[#This Row],[Distance]], Predict[[#All],[Distance (km)]:[Time on current form]], 3, FALSE)), VLOOKUP(Fulltable[[#This Row],[Distance]], Predict[[#All],[Distance (km)]:[Time on current form]], 3, FALSE), NA())</f>
        <v>#N/A</v>
      </c>
    </row>
    <row r="1467" spans="1:10" x14ac:dyDescent="0.25">
      <c r="A1467" s="1">
        <v>14.65</v>
      </c>
      <c r="B1467" s="2">
        <f>Fulltable[[#This Row],[Distance]]^2</f>
        <v>214.6225</v>
      </c>
      <c r="C1467">
        <f>Fulltable[[#This Row],[Distance]]^3</f>
        <v>3144.2196250000002</v>
      </c>
      <c r="D1467">
        <f>Fulltable[[#This Row],[Distance]]^4</f>
        <v>46062.817506250001</v>
      </c>
      <c r="E1467">
        <f>Fulltable[[#This Row],[Distance]]^5</f>
        <v>674820.27646656253</v>
      </c>
      <c r="F1467" s="13" t="e">
        <f>IF(ISNUMBER(VLOOKUP(Fulltable[[#This Row],[Distance]], PBmetric[[Distance (km)]:[PB (hh:mm:ss)]], 6, FALSE)), VLOOKUP(Fulltable[[#This Row],[Distance]], PBmetric[[Distance (km)]:[PB (hh:mm:ss)]], 6, FALSE), NA())</f>
        <v>#N/A</v>
      </c>
      <c r="G1467" s="13">
        <f ca="1">$Q$4+$P$4*Fulltable[[#This Row],[Distance]]+$O$4*Fulltable[[#This Row],[D^2]]+$N$4*Fulltable[[#This Row],[D^3]]</f>
        <v>4.6389834678062333E-2</v>
      </c>
      <c r="H1467" s="13">
        <f ca="1">Fulltable[[#This Row],[Forecast]]*(1+AVERAGE(cform[faster (-ve) /
slower (+ve)]))</f>
        <v>4.802840811645543E-2</v>
      </c>
      <c r="I1467" s="13" t="e">
        <f>IF(ISNUMBER(VLOOKUP(Fulltable[[#This Row],[Distance]], Predict[[#All],[Distance (km)]:[Time on current form]], 2, FALSE)), VLOOKUP(Fulltable[[#This Row],[Distance]], Predict[[#All],[Distance (km)]:[Time on current form]], 2, FALSE), NA())</f>
        <v>#N/A</v>
      </c>
      <c r="J1467" s="13" t="e">
        <f>IF(ISNUMBER(VLOOKUP(Fulltable[[#This Row],[Distance]], Predict[[#All],[Distance (km)]:[Time on current form]], 3, FALSE)), VLOOKUP(Fulltable[[#This Row],[Distance]], Predict[[#All],[Distance (km)]:[Time on current form]], 3, FALSE), NA())</f>
        <v>#N/A</v>
      </c>
    </row>
    <row r="1468" spans="1:10" x14ac:dyDescent="0.25">
      <c r="A1468" s="1">
        <v>14.66</v>
      </c>
      <c r="B1468" s="2">
        <f>Fulltable[[#This Row],[Distance]]^2</f>
        <v>214.91560000000001</v>
      </c>
      <c r="C1468">
        <f>Fulltable[[#This Row],[Distance]]^3</f>
        <v>3150.6626960000003</v>
      </c>
      <c r="D1468">
        <f>Fulltable[[#This Row],[Distance]]^4</f>
        <v>46188.715123360002</v>
      </c>
      <c r="E1468">
        <f>Fulltable[[#This Row],[Distance]]^5</f>
        <v>677126.56370845763</v>
      </c>
      <c r="F1468" s="13" t="e">
        <f>IF(ISNUMBER(VLOOKUP(Fulltable[[#This Row],[Distance]], PBmetric[[Distance (km)]:[PB (hh:mm:ss)]], 6, FALSE)), VLOOKUP(Fulltable[[#This Row],[Distance]], PBmetric[[Distance (km)]:[PB (hh:mm:ss)]], 6, FALSE), NA())</f>
        <v>#N/A</v>
      </c>
      <c r="G1468" s="13">
        <f ca="1">$Q$4+$P$4*Fulltable[[#This Row],[Distance]]+$O$4*Fulltable[[#This Row],[D^2]]+$N$4*Fulltable[[#This Row],[D^3]]</f>
        <v>4.642416696811176E-2</v>
      </c>
      <c r="H1468" s="13">
        <f ca="1">Fulltable[[#This Row],[Forecast]]*(1+AVERAGE(cform[faster (-ve) /
slower (+ve)]))</f>
        <v>4.8063953085509745E-2</v>
      </c>
      <c r="I1468" s="13" t="e">
        <f>IF(ISNUMBER(VLOOKUP(Fulltable[[#This Row],[Distance]], Predict[[#All],[Distance (km)]:[Time on current form]], 2, FALSE)), VLOOKUP(Fulltable[[#This Row],[Distance]], Predict[[#All],[Distance (km)]:[Time on current form]], 2, FALSE), NA())</f>
        <v>#N/A</v>
      </c>
      <c r="J1468" s="13" t="e">
        <f>IF(ISNUMBER(VLOOKUP(Fulltable[[#This Row],[Distance]], Predict[[#All],[Distance (km)]:[Time on current form]], 3, FALSE)), VLOOKUP(Fulltable[[#This Row],[Distance]], Predict[[#All],[Distance (km)]:[Time on current form]], 3, FALSE), NA())</f>
        <v>#N/A</v>
      </c>
    </row>
    <row r="1469" spans="1:10" x14ac:dyDescent="0.25">
      <c r="A1469" s="1">
        <v>14.67</v>
      </c>
      <c r="B1469" s="2">
        <f>Fulltable[[#This Row],[Distance]]^2</f>
        <v>215.2089</v>
      </c>
      <c r="C1469">
        <f>Fulltable[[#This Row],[Distance]]^3</f>
        <v>3157.1145630000001</v>
      </c>
      <c r="D1469">
        <f>Fulltable[[#This Row],[Distance]]^4</f>
        <v>46314.870639209999</v>
      </c>
      <c r="E1469">
        <f>Fulltable[[#This Row],[Distance]]^5</f>
        <v>679439.15227721073</v>
      </c>
      <c r="F1469" s="13" t="e">
        <f>IF(ISNUMBER(VLOOKUP(Fulltable[[#This Row],[Distance]], PBmetric[[Distance (km)]:[PB (hh:mm:ss)]], 6, FALSE)), VLOOKUP(Fulltable[[#This Row],[Distance]], PBmetric[[Distance (km)]:[PB (hh:mm:ss)]], 6, FALSE), NA())</f>
        <v>#N/A</v>
      </c>
      <c r="G1469" s="13">
        <f ca="1">$Q$4+$P$4*Fulltable[[#This Row],[Distance]]+$O$4*Fulltable[[#This Row],[D^2]]+$N$4*Fulltable[[#This Row],[D^3]]</f>
        <v>4.6458502879148947E-2</v>
      </c>
      <c r="H1469" s="13">
        <f ca="1">Fulltable[[#This Row],[Forecast]]*(1+AVERAGE(cform[faster (-ve) /
slower (+ve)]))</f>
        <v>4.8099501803451697E-2</v>
      </c>
      <c r="I1469" s="13" t="e">
        <f>IF(ISNUMBER(VLOOKUP(Fulltable[[#This Row],[Distance]], Predict[[#All],[Distance (km)]:[Time on current form]], 2, FALSE)), VLOOKUP(Fulltable[[#This Row],[Distance]], Predict[[#All],[Distance (km)]:[Time on current form]], 2, FALSE), NA())</f>
        <v>#N/A</v>
      </c>
      <c r="J1469" s="13" t="e">
        <f>IF(ISNUMBER(VLOOKUP(Fulltable[[#This Row],[Distance]], Predict[[#All],[Distance (km)]:[Time on current form]], 3, FALSE)), VLOOKUP(Fulltable[[#This Row],[Distance]], Predict[[#All],[Distance (km)]:[Time on current form]], 3, FALSE), NA())</f>
        <v>#N/A</v>
      </c>
    </row>
    <row r="1470" spans="1:10" x14ac:dyDescent="0.25">
      <c r="A1470" s="1">
        <v>14.68</v>
      </c>
      <c r="B1470" s="2">
        <f>Fulltable[[#This Row],[Distance]]^2</f>
        <v>215.50239999999999</v>
      </c>
      <c r="C1470">
        <f>Fulltable[[#This Row],[Distance]]^3</f>
        <v>3163.5752319999997</v>
      </c>
      <c r="D1470">
        <f>Fulltable[[#This Row],[Distance]]^4</f>
        <v>46441.284405759994</v>
      </c>
      <c r="E1470">
        <f>Fulltable[[#This Row],[Distance]]^5</f>
        <v>681758.05507655675</v>
      </c>
      <c r="F1470" s="13" t="e">
        <f>IF(ISNUMBER(VLOOKUP(Fulltable[[#This Row],[Distance]], PBmetric[[Distance (km)]:[PB (hh:mm:ss)]], 6, FALSE)), VLOOKUP(Fulltable[[#This Row],[Distance]], PBmetric[[Distance (km)]:[PB (hh:mm:ss)]], 6, FALSE), NA())</f>
        <v>#N/A</v>
      </c>
      <c r="G1470" s="13">
        <f ca="1">$Q$4+$P$4*Fulltable[[#This Row],[Distance]]+$O$4*Fulltable[[#This Row],[D^2]]+$N$4*Fulltable[[#This Row],[D^3]]</f>
        <v>4.6492842411138491E-2</v>
      </c>
      <c r="H1470" s="13">
        <f ca="1">Fulltable[[#This Row],[Forecast]]*(1+AVERAGE(cform[faster (-ve) /
slower (+ve)]))</f>
        <v>4.8135054270244643E-2</v>
      </c>
      <c r="I1470" s="13" t="e">
        <f>IF(ISNUMBER(VLOOKUP(Fulltable[[#This Row],[Distance]], Predict[[#All],[Distance (km)]:[Time on current form]], 2, FALSE)), VLOOKUP(Fulltable[[#This Row],[Distance]], Predict[[#All],[Distance (km)]:[Time on current form]], 2, FALSE), NA())</f>
        <v>#N/A</v>
      </c>
      <c r="J1470" s="13" t="e">
        <f>IF(ISNUMBER(VLOOKUP(Fulltable[[#This Row],[Distance]], Predict[[#All],[Distance (km)]:[Time on current form]], 3, FALSE)), VLOOKUP(Fulltable[[#This Row],[Distance]], Predict[[#All],[Distance (km)]:[Time on current form]], 3, FALSE), NA())</f>
        <v>#N/A</v>
      </c>
    </row>
    <row r="1471" spans="1:10" x14ac:dyDescent="0.25">
      <c r="A1471" s="1">
        <v>14.69</v>
      </c>
      <c r="B1471" s="2">
        <f>Fulltable[[#This Row],[Distance]]^2</f>
        <v>215.7961</v>
      </c>
      <c r="C1471">
        <f>Fulltable[[#This Row],[Distance]]^3</f>
        <v>3170.0447089999998</v>
      </c>
      <c r="D1471">
        <f>Fulltable[[#This Row],[Distance]]^4</f>
        <v>46567.956775209997</v>
      </c>
      <c r="E1471">
        <f>Fulltable[[#This Row],[Distance]]^5</f>
        <v>684083.28502783482</v>
      </c>
      <c r="F1471" s="13" t="e">
        <f>IF(ISNUMBER(VLOOKUP(Fulltable[[#This Row],[Distance]], PBmetric[[Distance (km)]:[PB (hh:mm:ss)]], 6, FALSE)), VLOOKUP(Fulltable[[#This Row],[Distance]], PBmetric[[Distance (km)]:[PB (hh:mm:ss)]], 6, FALSE), NA())</f>
        <v>#N/A</v>
      </c>
      <c r="G1471" s="13">
        <f ca="1">$Q$4+$P$4*Fulltable[[#This Row],[Distance]]+$O$4*Fulltable[[#This Row],[D^2]]+$N$4*Fulltable[[#This Row],[D^3]]</f>
        <v>4.6527185564044983E-2</v>
      </c>
      <c r="H1471" s="13">
        <f ca="1">Fulltable[[#This Row],[Forecast]]*(1+AVERAGE(cform[faster (-ve) /
slower (+ve)]))</f>
        <v>4.817061048585191E-2</v>
      </c>
      <c r="I1471" s="13" t="e">
        <f>IF(ISNUMBER(VLOOKUP(Fulltable[[#This Row],[Distance]], Predict[[#All],[Distance (km)]:[Time on current form]], 2, FALSE)), VLOOKUP(Fulltable[[#This Row],[Distance]], Predict[[#All],[Distance (km)]:[Time on current form]], 2, FALSE), NA())</f>
        <v>#N/A</v>
      </c>
      <c r="J1471" s="13" t="e">
        <f>IF(ISNUMBER(VLOOKUP(Fulltable[[#This Row],[Distance]], Predict[[#All],[Distance (km)]:[Time on current form]], 3, FALSE)), VLOOKUP(Fulltable[[#This Row],[Distance]], Predict[[#All],[Distance (km)]:[Time on current form]], 3, FALSE), NA())</f>
        <v>#N/A</v>
      </c>
    </row>
    <row r="1472" spans="1:10" x14ac:dyDescent="0.25">
      <c r="A1472" s="1">
        <v>14.7</v>
      </c>
      <c r="B1472" s="2">
        <f>Fulltable[[#This Row],[Distance]]^2</f>
        <v>216.08999999999997</v>
      </c>
      <c r="C1472">
        <f>Fulltable[[#This Row],[Distance]]^3</f>
        <v>3176.5229999999997</v>
      </c>
      <c r="D1472">
        <f>Fulltable[[#This Row],[Distance]]^4</f>
        <v>46694.888099999989</v>
      </c>
      <c r="E1472">
        <f>Fulltable[[#This Row],[Distance]]^5</f>
        <v>686414.85506999982</v>
      </c>
      <c r="F1472" s="13" t="e">
        <f>IF(ISNUMBER(VLOOKUP(Fulltable[[#This Row],[Distance]], PBmetric[[Distance (km)]:[PB (hh:mm:ss)]], 6, FALSE)), VLOOKUP(Fulltable[[#This Row],[Distance]], PBmetric[[Distance (km)]:[PB (hh:mm:ss)]], 6, FALSE), NA())</f>
        <v>#N/A</v>
      </c>
      <c r="G1472" s="13">
        <f ca="1">$Q$4+$P$4*Fulltable[[#This Row],[Distance]]+$O$4*Fulltable[[#This Row],[D^2]]+$N$4*Fulltable[[#This Row],[D^3]]</f>
        <v>4.6561532337833028E-2</v>
      </c>
      <c r="H1472" s="13">
        <f ca="1">Fulltable[[#This Row],[Forecast]]*(1+AVERAGE(cform[faster (-ve) /
slower (+ve)]))</f>
        <v>4.8206170450236868E-2</v>
      </c>
      <c r="I1472" s="13" t="e">
        <f>IF(ISNUMBER(VLOOKUP(Fulltable[[#This Row],[Distance]], Predict[[#All],[Distance (km)]:[Time on current form]], 2, FALSE)), VLOOKUP(Fulltable[[#This Row],[Distance]], Predict[[#All],[Distance (km)]:[Time on current form]], 2, FALSE), NA())</f>
        <v>#N/A</v>
      </c>
      <c r="J1472" s="13" t="e">
        <f>IF(ISNUMBER(VLOOKUP(Fulltable[[#This Row],[Distance]], Predict[[#All],[Distance (km)]:[Time on current form]], 3, FALSE)), VLOOKUP(Fulltable[[#This Row],[Distance]], Predict[[#All],[Distance (km)]:[Time on current form]], 3, FALSE), NA())</f>
        <v>#N/A</v>
      </c>
    </row>
    <row r="1473" spans="1:10" x14ac:dyDescent="0.25">
      <c r="A1473" s="1">
        <v>14.71</v>
      </c>
      <c r="B1473" s="2">
        <f>Fulltable[[#This Row],[Distance]]^2</f>
        <v>216.38410000000002</v>
      </c>
      <c r="C1473">
        <f>Fulltable[[#This Row],[Distance]]^3</f>
        <v>3183.0101110000005</v>
      </c>
      <c r="D1473">
        <f>Fulltable[[#This Row],[Distance]]^4</f>
        <v>46822.078732810005</v>
      </c>
      <c r="E1473">
        <f>Fulltable[[#This Row],[Distance]]^5</f>
        <v>688752.77815963526</v>
      </c>
      <c r="F1473" s="13" t="e">
        <f>IF(ISNUMBER(VLOOKUP(Fulltable[[#This Row],[Distance]], PBmetric[[Distance (km)]:[PB (hh:mm:ss)]], 6, FALSE)), VLOOKUP(Fulltable[[#This Row],[Distance]], PBmetric[[Distance (km)]:[PB (hh:mm:ss)]], 6, FALSE), NA())</f>
        <v>#N/A</v>
      </c>
      <c r="G1473" s="13">
        <f ca="1">$Q$4+$P$4*Fulltable[[#This Row],[Distance]]+$O$4*Fulltable[[#This Row],[D^2]]+$N$4*Fulltable[[#This Row],[D^3]]</f>
        <v>4.6595882732467224E-2</v>
      </c>
      <c r="H1473" s="13">
        <f ca="1">Fulltable[[#This Row],[Forecast]]*(1+AVERAGE(cform[faster (-ve) /
slower (+ve)]))</f>
        <v>4.8241734163362852E-2</v>
      </c>
      <c r="I1473" s="13" t="e">
        <f>IF(ISNUMBER(VLOOKUP(Fulltable[[#This Row],[Distance]], Predict[[#All],[Distance (km)]:[Time on current form]], 2, FALSE)), VLOOKUP(Fulltable[[#This Row],[Distance]], Predict[[#All],[Distance (km)]:[Time on current form]], 2, FALSE), NA())</f>
        <v>#N/A</v>
      </c>
      <c r="J1473" s="13" t="e">
        <f>IF(ISNUMBER(VLOOKUP(Fulltable[[#This Row],[Distance]], Predict[[#All],[Distance (km)]:[Time on current form]], 3, FALSE)), VLOOKUP(Fulltable[[#This Row],[Distance]], Predict[[#All],[Distance (km)]:[Time on current form]], 3, FALSE), NA())</f>
        <v>#N/A</v>
      </c>
    </row>
    <row r="1474" spans="1:10" x14ac:dyDescent="0.25">
      <c r="A1474" s="1">
        <v>14.72</v>
      </c>
      <c r="B1474" s="2">
        <f>Fulltable[[#This Row],[Distance]]^2</f>
        <v>216.67840000000001</v>
      </c>
      <c r="C1474">
        <f>Fulltable[[#This Row],[Distance]]^3</f>
        <v>3189.5060480000002</v>
      </c>
      <c r="D1474">
        <f>Fulltable[[#This Row],[Distance]]^4</f>
        <v>46949.529026560005</v>
      </c>
      <c r="E1474">
        <f>Fulltable[[#This Row],[Distance]]^5</f>
        <v>691097.06727096334</v>
      </c>
      <c r="F1474" s="13" t="e">
        <f>IF(ISNUMBER(VLOOKUP(Fulltable[[#This Row],[Distance]], PBmetric[[Distance (km)]:[PB (hh:mm:ss)]], 6, FALSE)), VLOOKUP(Fulltable[[#This Row],[Distance]], PBmetric[[Distance (km)]:[PB (hh:mm:ss)]], 6, FALSE), NA())</f>
        <v>#N/A</v>
      </c>
      <c r="G1474" s="13">
        <f ca="1">$Q$4+$P$4*Fulltable[[#This Row],[Distance]]+$O$4*Fulltable[[#This Row],[D^2]]+$N$4*Fulltable[[#This Row],[D^3]]</f>
        <v>4.6630236747912154E-2</v>
      </c>
      <c r="H1474" s="13">
        <f ca="1">Fulltable[[#This Row],[Forecast]]*(1+AVERAGE(cform[faster (-ve) /
slower (+ve)]))</f>
        <v>4.8277301625193197E-2</v>
      </c>
      <c r="I1474" s="13" t="e">
        <f>IF(ISNUMBER(VLOOKUP(Fulltable[[#This Row],[Distance]], Predict[[#All],[Distance (km)]:[Time on current form]], 2, FALSE)), VLOOKUP(Fulltable[[#This Row],[Distance]], Predict[[#All],[Distance (km)]:[Time on current form]], 2, FALSE), NA())</f>
        <v>#N/A</v>
      </c>
      <c r="J1474" s="13" t="e">
        <f>IF(ISNUMBER(VLOOKUP(Fulltable[[#This Row],[Distance]], Predict[[#All],[Distance (km)]:[Time on current form]], 3, FALSE)), VLOOKUP(Fulltable[[#This Row],[Distance]], Predict[[#All],[Distance (km)]:[Time on current form]], 3, FALSE), NA())</f>
        <v>#N/A</v>
      </c>
    </row>
    <row r="1475" spans="1:10" x14ac:dyDescent="0.25">
      <c r="A1475" s="1">
        <v>14.73</v>
      </c>
      <c r="B1475" s="2">
        <f>Fulltable[[#This Row],[Distance]]^2</f>
        <v>216.97290000000001</v>
      </c>
      <c r="C1475">
        <f>Fulltable[[#This Row],[Distance]]^3</f>
        <v>3196.0108170000003</v>
      </c>
      <c r="D1475">
        <f>Fulltable[[#This Row],[Distance]]^4</f>
        <v>47077.239334410006</v>
      </c>
      <c r="E1475">
        <f>Fulltable[[#This Row],[Distance]]^5</f>
        <v>693447.73539585934</v>
      </c>
      <c r="F1475" s="13" t="e">
        <f>IF(ISNUMBER(VLOOKUP(Fulltable[[#This Row],[Distance]], PBmetric[[Distance (km)]:[PB (hh:mm:ss)]], 6, FALSE)), VLOOKUP(Fulltable[[#This Row],[Distance]], PBmetric[[Distance (km)]:[PB (hh:mm:ss)]], 6, FALSE), NA())</f>
        <v>#N/A</v>
      </c>
      <c r="G1475" s="13">
        <f ca="1">$Q$4+$P$4*Fulltable[[#This Row],[Distance]]+$O$4*Fulltable[[#This Row],[D^2]]+$N$4*Fulltable[[#This Row],[D^3]]</f>
        <v>4.6664594384132424E-2</v>
      </c>
      <c r="H1475" s="13">
        <f ca="1">Fulltable[[#This Row],[Forecast]]*(1+AVERAGE(cform[faster (-ve) /
slower (+ve)]))</f>
        <v>4.8312872835691266E-2</v>
      </c>
      <c r="I1475" s="13" t="e">
        <f>IF(ISNUMBER(VLOOKUP(Fulltable[[#This Row],[Distance]], Predict[[#All],[Distance (km)]:[Time on current form]], 2, FALSE)), VLOOKUP(Fulltable[[#This Row],[Distance]], Predict[[#All],[Distance (km)]:[Time on current form]], 2, FALSE), NA())</f>
        <v>#N/A</v>
      </c>
      <c r="J1475" s="13" t="e">
        <f>IF(ISNUMBER(VLOOKUP(Fulltable[[#This Row],[Distance]], Predict[[#All],[Distance (km)]:[Time on current form]], 3, FALSE)), VLOOKUP(Fulltable[[#This Row],[Distance]], Predict[[#All],[Distance (km)]:[Time on current form]], 3, FALSE), NA())</f>
        <v>#N/A</v>
      </c>
    </row>
    <row r="1476" spans="1:10" x14ac:dyDescent="0.25">
      <c r="A1476" s="1">
        <v>14.74</v>
      </c>
      <c r="B1476" s="2">
        <f>Fulltable[[#This Row],[Distance]]^2</f>
        <v>217.26760000000002</v>
      </c>
      <c r="C1476">
        <f>Fulltable[[#This Row],[Distance]]^3</f>
        <v>3202.5244240000002</v>
      </c>
      <c r="D1476">
        <f>Fulltable[[#This Row],[Distance]]^4</f>
        <v>47205.210009760005</v>
      </c>
      <c r="E1476">
        <f>Fulltable[[#This Row],[Distance]]^5</f>
        <v>695804.79554386251</v>
      </c>
      <c r="F1476" s="13" t="e">
        <f>IF(ISNUMBER(VLOOKUP(Fulltable[[#This Row],[Distance]], PBmetric[[Distance (km)]:[PB (hh:mm:ss)]], 6, FALSE)), VLOOKUP(Fulltable[[#This Row],[Distance]], PBmetric[[Distance (km)]:[PB (hh:mm:ss)]], 6, FALSE), NA())</f>
        <v>#N/A</v>
      </c>
      <c r="G1476" s="13">
        <f ca="1">$Q$4+$P$4*Fulltable[[#This Row],[Distance]]+$O$4*Fulltable[[#This Row],[D^2]]+$N$4*Fulltable[[#This Row],[D^3]]</f>
        <v>4.6698955641092624E-2</v>
      </c>
      <c r="H1476" s="13">
        <f ca="1">Fulltable[[#This Row],[Forecast]]*(1+AVERAGE(cform[faster (-ve) /
slower (+ve)]))</f>
        <v>4.8348447794820386E-2</v>
      </c>
      <c r="I1476" s="13" t="e">
        <f>IF(ISNUMBER(VLOOKUP(Fulltable[[#This Row],[Distance]], Predict[[#All],[Distance (km)]:[Time on current form]], 2, FALSE)), VLOOKUP(Fulltable[[#This Row],[Distance]], Predict[[#All],[Distance (km)]:[Time on current form]], 2, FALSE), NA())</f>
        <v>#N/A</v>
      </c>
      <c r="J1476" s="13" t="e">
        <f>IF(ISNUMBER(VLOOKUP(Fulltable[[#This Row],[Distance]], Predict[[#All],[Distance (km)]:[Time on current form]], 3, FALSE)), VLOOKUP(Fulltable[[#This Row],[Distance]], Predict[[#All],[Distance (km)]:[Time on current form]], 3, FALSE), NA())</f>
        <v>#N/A</v>
      </c>
    </row>
    <row r="1477" spans="1:10" x14ac:dyDescent="0.25">
      <c r="A1477" s="1">
        <v>14.75</v>
      </c>
      <c r="B1477" s="2">
        <f>Fulltable[[#This Row],[Distance]]^2</f>
        <v>217.5625</v>
      </c>
      <c r="C1477">
        <f>Fulltable[[#This Row],[Distance]]^3</f>
        <v>3209.046875</v>
      </c>
      <c r="D1477">
        <f>Fulltable[[#This Row],[Distance]]^4</f>
        <v>47333.44140625</v>
      </c>
      <c r="E1477">
        <f>Fulltable[[#This Row],[Distance]]^5</f>
        <v>698168.2607421875</v>
      </c>
      <c r="F1477" s="13" t="e">
        <f>IF(ISNUMBER(VLOOKUP(Fulltable[[#This Row],[Distance]], PBmetric[[Distance (km)]:[PB (hh:mm:ss)]], 6, FALSE)), VLOOKUP(Fulltable[[#This Row],[Distance]], PBmetric[[Distance (km)]:[PB (hh:mm:ss)]], 6, FALSE), NA())</f>
        <v>#N/A</v>
      </c>
      <c r="G1477" s="13">
        <f ca="1">$Q$4+$P$4*Fulltable[[#This Row],[Distance]]+$O$4*Fulltable[[#This Row],[D^2]]+$N$4*Fulltable[[#This Row],[D^3]]</f>
        <v>4.6733320518757365E-2</v>
      </c>
      <c r="H1477" s="13">
        <f ca="1">Fulltable[[#This Row],[Forecast]]*(1+AVERAGE(cform[faster (-ve) /
slower (+ve)]))</f>
        <v>4.8384026502543934E-2</v>
      </c>
      <c r="I1477" s="13" t="e">
        <f>IF(ISNUMBER(VLOOKUP(Fulltable[[#This Row],[Distance]], Predict[[#All],[Distance (km)]:[Time on current form]], 2, FALSE)), VLOOKUP(Fulltable[[#This Row],[Distance]], Predict[[#All],[Distance (km)]:[Time on current form]], 2, FALSE), NA())</f>
        <v>#N/A</v>
      </c>
      <c r="J1477" s="13" t="e">
        <f>IF(ISNUMBER(VLOOKUP(Fulltable[[#This Row],[Distance]], Predict[[#All],[Distance (km)]:[Time on current form]], 3, FALSE)), VLOOKUP(Fulltable[[#This Row],[Distance]], Predict[[#All],[Distance (km)]:[Time on current form]], 3, FALSE), NA())</f>
        <v>#N/A</v>
      </c>
    </row>
    <row r="1478" spans="1:10" x14ac:dyDescent="0.25">
      <c r="A1478" s="1">
        <v>14.76</v>
      </c>
      <c r="B1478" s="2">
        <f>Fulltable[[#This Row],[Distance]]^2</f>
        <v>217.85759999999999</v>
      </c>
      <c r="C1478">
        <f>Fulltable[[#This Row],[Distance]]^3</f>
        <v>3215.578176</v>
      </c>
      <c r="D1478">
        <f>Fulltable[[#This Row],[Distance]]^4</f>
        <v>47461.933877759999</v>
      </c>
      <c r="E1478">
        <f>Fulltable[[#This Row],[Distance]]^5</f>
        <v>700538.14403573761</v>
      </c>
      <c r="F1478" s="13" t="e">
        <f>IF(ISNUMBER(VLOOKUP(Fulltable[[#This Row],[Distance]], PBmetric[[Distance (km)]:[PB (hh:mm:ss)]], 6, FALSE)), VLOOKUP(Fulltable[[#This Row],[Distance]], PBmetric[[Distance (km)]:[PB (hh:mm:ss)]], 6, FALSE), NA())</f>
        <v>#N/A</v>
      </c>
      <c r="G1478" s="13">
        <f ca="1">$Q$4+$P$4*Fulltable[[#This Row],[Distance]]+$O$4*Fulltable[[#This Row],[D^2]]+$N$4*Fulltable[[#This Row],[D^3]]</f>
        <v>4.6767689017091232E-2</v>
      </c>
      <c r="H1478" s="13">
        <f ca="1">Fulltable[[#This Row],[Forecast]]*(1+AVERAGE(cform[faster (-ve) /
slower (+ve)]))</f>
        <v>4.841960895882523E-2</v>
      </c>
      <c r="I1478" s="13" t="e">
        <f>IF(ISNUMBER(VLOOKUP(Fulltable[[#This Row],[Distance]], Predict[[#All],[Distance (km)]:[Time on current form]], 2, FALSE)), VLOOKUP(Fulltable[[#This Row],[Distance]], Predict[[#All],[Distance (km)]:[Time on current form]], 2, FALSE), NA())</f>
        <v>#N/A</v>
      </c>
      <c r="J1478" s="13" t="e">
        <f>IF(ISNUMBER(VLOOKUP(Fulltable[[#This Row],[Distance]], Predict[[#All],[Distance (km)]:[Time on current form]], 3, FALSE)), VLOOKUP(Fulltable[[#This Row],[Distance]], Predict[[#All],[Distance (km)]:[Time on current form]], 3, FALSE), NA())</f>
        <v>#N/A</v>
      </c>
    </row>
    <row r="1479" spans="1:10" x14ac:dyDescent="0.25">
      <c r="A1479" s="1">
        <v>14.77</v>
      </c>
      <c r="B1479" s="2">
        <f>Fulltable[[#This Row],[Distance]]^2</f>
        <v>218.15289999999999</v>
      </c>
      <c r="C1479">
        <f>Fulltable[[#This Row],[Distance]]^3</f>
        <v>3222.1183329999999</v>
      </c>
      <c r="D1479">
        <f>Fulltable[[#This Row],[Distance]]^4</f>
        <v>47590.687778409992</v>
      </c>
      <c r="E1479">
        <f>Fulltable[[#This Row],[Distance]]^5</f>
        <v>702914.45848711557</v>
      </c>
      <c r="F1479" s="13" t="e">
        <f>IF(ISNUMBER(VLOOKUP(Fulltable[[#This Row],[Distance]], PBmetric[[Distance (km)]:[PB (hh:mm:ss)]], 6, FALSE)), VLOOKUP(Fulltable[[#This Row],[Distance]], PBmetric[[Distance (km)]:[PB (hh:mm:ss)]], 6, FALSE), NA())</f>
        <v>#N/A</v>
      </c>
      <c r="G1479" s="13">
        <f ca="1">$Q$4+$P$4*Fulltable[[#This Row],[Distance]]+$O$4*Fulltable[[#This Row],[D^2]]+$N$4*Fulltable[[#This Row],[D^3]]</f>
        <v>4.6802061136058823E-2</v>
      </c>
      <c r="H1479" s="13">
        <f ca="1">Fulltable[[#This Row],[Forecast]]*(1+AVERAGE(cform[faster (-ve) /
slower (+ve)]))</f>
        <v>4.8455195163627625E-2</v>
      </c>
      <c r="I1479" s="13" t="e">
        <f>IF(ISNUMBER(VLOOKUP(Fulltable[[#This Row],[Distance]], Predict[[#All],[Distance (km)]:[Time on current form]], 2, FALSE)), VLOOKUP(Fulltable[[#This Row],[Distance]], Predict[[#All],[Distance (km)]:[Time on current form]], 2, FALSE), NA())</f>
        <v>#N/A</v>
      </c>
      <c r="J1479" s="13" t="e">
        <f>IF(ISNUMBER(VLOOKUP(Fulltable[[#This Row],[Distance]], Predict[[#All],[Distance (km)]:[Time on current form]], 3, FALSE)), VLOOKUP(Fulltable[[#This Row],[Distance]], Predict[[#All],[Distance (km)]:[Time on current form]], 3, FALSE), NA())</f>
        <v>#N/A</v>
      </c>
    </row>
    <row r="1480" spans="1:10" x14ac:dyDescent="0.25">
      <c r="A1480" s="1">
        <v>14.78</v>
      </c>
      <c r="B1480" s="2">
        <f>Fulltable[[#This Row],[Distance]]^2</f>
        <v>218.44839999999999</v>
      </c>
      <c r="C1480">
        <f>Fulltable[[#This Row],[Distance]]^3</f>
        <v>3228.6673519999999</v>
      </c>
      <c r="D1480">
        <f>Fulltable[[#This Row],[Distance]]^4</f>
        <v>47719.703462559999</v>
      </c>
      <c r="E1480">
        <f>Fulltable[[#This Row],[Distance]]^5</f>
        <v>705297.2171766368</v>
      </c>
      <c r="F1480" s="13" t="e">
        <f>IF(ISNUMBER(VLOOKUP(Fulltable[[#This Row],[Distance]], PBmetric[[Distance (km)]:[PB (hh:mm:ss)]], 6, FALSE)), VLOOKUP(Fulltable[[#This Row],[Distance]], PBmetric[[Distance (km)]:[PB (hh:mm:ss)]], 6, FALSE), NA())</f>
        <v>#N/A</v>
      </c>
      <c r="G1480" s="13">
        <f ca="1">$Q$4+$P$4*Fulltable[[#This Row],[Distance]]+$O$4*Fulltable[[#This Row],[D^2]]+$N$4*Fulltable[[#This Row],[D^3]]</f>
        <v>4.6836436875624735E-2</v>
      </c>
      <c r="H1480" s="13">
        <f ca="1">Fulltable[[#This Row],[Forecast]]*(1+AVERAGE(cform[faster (-ve) /
slower (+ve)]))</f>
        <v>4.8490785116914466E-2</v>
      </c>
      <c r="I1480" s="13" t="e">
        <f>IF(ISNUMBER(VLOOKUP(Fulltable[[#This Row],[Distance]], Predict[[#All],[Distance (km)]:[Time on current form]], 2, FALSE)), VLOOKUP(Fulltable[[#This Row],[Distance]], Predict[[#All],[Distance (km)]:[Time on current form]], 2, FALSE), NA())</f>
        <v>#N/A</v>
      </c>
      <c r="J1480" s="13" t="e">
        <f>IF(ISNUMBER(VLOOKUP(Fulltable[[#This Row],[Distance]], Predict[[#All],[Distance (km)]:[Time on current form]], 3, FALSE)), VLOOKUP(Fulltable[[#This Row],[Distance]], Predict[[#All],[Distance (km)]:[Time on current form]], 3, FALSE), NA())</f>
        <v>#N/A</v>
      </c>
    </row>
    <row r="1481" spans="1:10" x14ac:dyDescent="0.25">
      <c r="A1481" s="1">
        <v>14.79</v>
      </c>
      <c r="B1481" s="2">
        <f>Fulltable[[#This Row],[Distance]]^2</f>
        <v>218.74409999999997</v>
      </c>
      <c r="C1481">
        <f>Fulltable[[#This Row],[Distance]]^3</f>
        <v>3235.2252389999994</v>
      </c>
      <c r="D1481">
        <f>Fulltable[[#This Row],[Distance]]^4</f>
        <v>47848.98128480999</v>
      </c>
      <c r="E1481">
        <f>Fulltable[[#This Row],[Distance]]^5</f>
        <v>707686.43320233969</v>
      </c>
      <c r="F1481" s="13" t="e">
        <f>IF(ISNUMBER(VLOOKUP(Fulltable[[#This Row],[Distance]], PBmetric[[Distance (km)]:[PB (hh:mm:ss)]], 6, FALSE)), VLOOKUP(Fulltable[[#This Row],[Distance]], PBmetric[[Distance (km)]:[PB (hh:mm:ss)]], 6, FALSE), NA())</f>
        <v>#N/A</v>
      </c>
      <c r="G1481" s="13">
        <f ca="1">$Q$4+$P$4*Fulltable[[#This Row],[Distance]]+$O$4*Fulltable[[#This Row],[D^2]]+$N$4*Fulltable[[#This Row],[D^3]]</f>
        <v>4.6870816235753572E-2</v>
      </c>
      <c r="H1481" s="13">
        <f ca="1">Fulltable[[#This Row],[Forecast]]*(1+AVERAGE(cform[faster (-ve) /
slower (+ve)]))</f>
        <v>4.8526378818649109E-2</v>
      </c>
      <c r="I1481" s="13" t="e">
        <f>IF(ISNUMBER(VLOOKUP(Fulltable[[#This Row],[Distance]], Predict[[#All],[Distance (km)]:[Time on current form]], 2, FALSE)), VLOOKUP(Fulltable[[#This Row],[Distance]], Predict[[#All],[Distance (km)]:[Time on current form]], 2, FALSE), NA())</f>
        <v>#N/A</v>
      </c>
      <c r="J1481" s="13" t="e">
        <f>IF(ISNUMBER(VLOOKUP(Fulltable[[#This Row],[Distance]], Predict[[#All],[Distance (km)]:[Time on current form]], 3, FALSE)), VLOOKUP(Fulltable[[#This Row],[Distance]], Predict[[#All],[Distance (km)]:[Time on current form]], 3, FALSE), NA())</f>
        <v>#N/A</v>
      </c>
    </row>
    <row r="1482" spans="1:10" x14ac:dyDescent="0.25">
      <c r="A1482" s="1">
        <v>14.8</v>
      </c>
      <c r="B1482" s="2">
        <f>Fulltable[[#This Row],[Distance]]^2</f>
        <v>219.04000000000002</v>
      </c>
      <c r="C1482">
        <f>Fulltable[[#This Row],[Distance]]^3</f>
        <v>3241.7920000000004</v>
      </c>
      <c r="D1482">
        <f>Fulltable[[#This Row],[Distance]]^4</f>
        <v>47978.521600000007</v>
      </c>
      <c r="E1482">
        <f>Fulltable[[#This Row],[Distance]]^5</f>
        <v>710082.11968000012</v>
      </c>
      <c r="F1482" s="13" t="e">
        <f>IF(ISNUMBER(VLOOKUP(Fulltable[[#This Row],[Distance]], PBmetric[[Distance (km)]:[PB (hh:mm:ss)]], 6, FALSE)), VLOOKUP(Fulltable[[#This Row],[Distance]], PBmetric[[Distance (km)]:[PB (hh:mm:ss)]], 6, FALSE), NA())</f>
        <v>#N/A</v>
      </c>
      <c r="G1482" s="13">
        <f ca="1">$Q$4+$P$4*Fulltable[[#This Row],[Distance]]+$O$4*Fulltable[[#This Row],[D^2]]+$N$4*Fulltable[[#This Row],[D^3]]</f>
        <v>4.6905199216409933E-2</v>
      </c>
      <c r="H1482" s="13">
        <f ca="1">Fulltable[[#This Row],[Forecast]]*(1+AVERAGE(cform[faster (-ve) /
slower (+ve)]))</f>
        <v>4.8561976268794903E-2</v>
      </c>
      <c r="I1482" s="13" t="e">
        <f>IF(ISNUMBER(VLOOKUP(Fulltable[[#This Row],[Distance]], Predict[[#All],[Distance (km)]:[Time on current form]], 2, FALSE)), VLOOKUP(Fulltable[[#This Row],[Distance]], Predict[[#All],[Distance (km)]:[Time on current form]], 2, FALSE), NA())</f>
        <v>#N/A</v>
      </c>
      <c r="J1482" s="13" t="e">
        <f>IF(ISNUMBER(VLOOKUP(Fulltable[[#This Row],[Distance]], Predict[[#All],[Distance (km)]:[Time on current form]], 3, FALSE)), VLOOKUP(Fulltable[[#This Row],[Distance]], Predict[[#All],[Distance (km)]:[Time on current form]], 3, FALSE), NA())</f>
        <v>#N/A</v>
      </c>
    </row>
    <row r="1483" spans="1:10" x14ac:dyDescent="0.25">
      <c r="A1483" s="1">
        <v>14.81</v>
      </c>
      <c r="B1483" s="2">
        <f>Fulltable[[#This Row],[Distance]]^2</f>
        <v>219.33610000000002</v>
      </c>
      <c r="C1483">
        <f>Fulltable[[#This Row],[Distance]]^3</f>
        <v>3248.3676410000003</v>
      </c>
      <c r="D1483">
        <f>Fulltable[[#This Row],[Distance]]^4</f>
        <v>48108.32476321001</v>
      </c>
      <c r="E1483">
        <f>Fulltable[[#This Row],[Distance]]^5</f>
        <v>712484.28974314022</v>
      </c>
      <c r="F1483" s="13" t="e">
        <f>IF(ISNUMBER(VLOOKUP(Fulltable[[#This Row],[Distance]], PBmetric[[Distance (km)]:[PB (hh:mm:ss)]], 6, FALSE)), VLOOKUP(Fulltable[[#This Row],[Distance]], PBmetric[[Distance (km)]:[PB (hh:mm:ss)]], 6, FALSE), NA())</f>
        <v>#N/A</v>
      </c>
      <c r="G1483" s="13">
        <f ca="1">$Q$4+$P$4*Fulltable[[#This Row],[Distance]]+$O$4*Fulltable[[#This Row],[D^2]]+$N$4*Fulltable[[#This Row],[D^3]]</f>
        <v>4.6939585817558388E-2</v>
      </c>
      <c r="H1483" s="13">
        <f ca="1">Fulltable[[#This Row],[Forecast]]*(1+AVERAGE(cform[faster (-ve) /
slower (+ve)]))</f>
        <v>4.8597577467315162E-2</v>
      </c>
      <c r="I1483" s="13" t="e">
        <f>IF(ISNUMBER(VLOOKUP(Fulltable[[#This Row],[Distance]], Predict[[#All],[Distance (km)]:[Time on current form]], 2, FALSE)), VLOOKUP(Fulltable[[#This Row],[Distance]], Predict[[#All],[Distance (km)]:[Time on current form]], 2, FALSE), NA())</f>
        <v>#N/A</v>
      </c>
      <c r="J1483" s="13" t="e">
        <f>IF(ISNUMBER(VLOOKUP(Fulltable[[#This Row],[Distance]], Predict[[#All],[Distance (km)]:[Time on current form]], 3, FALSE)), VLOOKUP(Fulltable[[#This Row],[Distance]], Predict[[#All],[Distance (km)]:[Time on current form]], 3, FALSE), NA())</f>
        <v>#N/A</v>
      </c>
    </row>
    <row r="1484" spans="1:10" x14ac:dyDescent="0.25">
      <c r="A1484" s="1">
        <v>14.82</v>
      </c>
      <c r="B1484" s="2">
        <f>Fulltable[[#This Row],[Distance]]^2</f>
        <v>219.63240000000002</v>
      </c>
      <c r="C1484">
        <f>Fulltable[[#This Row],[Distance]]^3</f>
        <v>3254.9521680000003</v>
      </c>
      <c r="D1484">
        <f>Fulltable[[#This Row],[Distance]]^4</f>
        <v>48238.391129760006</v>
      </c>
      <c r="E1484">
        <f>Fulltable[[#This Row],[Distance]]^5</f>
        <v>714892.95654304326</v>
      </c>
      <c r="F1484" s="13" t="e">
        <f>IF(ISNUMBER(VLOOKUP(Fulltable[[#This Row],[Distance]], PBmetric[[Distance (km)]:[PB (hh:mm:ss)]], 6, FALSE)), VLOOKUP(Fulltable[[#This Row],[Distance]], PBmetric[[Distance (km)]:[PB (hh:mm:ss)]], 6, FALSE), NA())</f>
        <v>#N/A</v>
      </c>
      <c r="G1484" s="13">
        <f ca="1">$Q$4+$P$4*Fulltable[[#This Row],[Distance]]+$O$4*Fulltable[[#This Row],[D^2]]+$N$4*Fulltable[[#This Row],[D^3]]</f>
        <v>4.6973976039163555E-2</v>
      </c>
      <c r="H1484" s="13">
        <f ca="1">Fulltable[[#This Row],[Forecast]]*(1+AVERAGE(cform[faster (-ve) /
slower (+ve)]))</f>
        <v>4.8633182414173262E-2</v>
      </c>
      <c r="I1484" s="13" t="e">
        <f>IF(ISNUMBER(VLOOKUP(Fulltable[[#This Row],[Distance]], Predict[[#All],[Distance (km)]:[Time on current form]], 2, FALSE)), VLOOKUP(Fulltable[[#This Row],[Distance]], Predict[[#All],[Distance (km)]:[Time on current form]], 2, FALSE), NA())</f>
        <v>#N/A</v>
      </c>
      <c r="J1484" s="13" t="e">
        <f>IF(ISNUMBER(VLOOKUP(Fulltable[[#This Row],[Distance]], Predict[[#All],[Distance (km)]:[Time on current form]], 3, FALSE)), VLOOKUP(Fulltable[[#This Row],[Distance]], Predict[[#All],[Distance (km)]:[Time on current form]], 3, FALSE), NA())</f>
        <v>#N/A</v>
      </c>
    </row>
    <row r="1485" spans="1:10" x14ac:dyDescent="0.25">
      <c r="A1485" s="1">
        <v>14.83</v>
      </c>
      <c r="B1485" s="2">
        <f>Fulltable[[#This Row],[Distance]]^2</f>
        <v>219.9289</v>
      </c>
      <c r="C1485">
        <f>Fulltable[[#This Row],[Distance]]^3</f>
        <v>3261.5455870000001</v>
      </c>
      <c r="D1485">
        <f>Fulltable[[#This Row],[Distance]]^4</f>
        <v>48368.72105521</v>
      </c>
      <c r="E1485">
        <f>Fulltable[[#This Row],[Distance]]^5</f>
        <v>717308.13324876432</v>
      </c>
      <c r="F1485" s="13" t="e">
        <f>IF(ISNUMBER(VLOOKUP(Fulltable[[#This Row],[Distance]], PBmetric[[Distance (km)]:[PB (hh:mm:ss)]], 6, FALSE)), VLOOKUP(Fulltable[[#This Row],[Distance]], PBmetric[[Distance (km)]:[PB (hh:mm:ss)]], 6, FALSE), NA())</f>
        <v>#N/A</v>
      </c>
      <c r="G1485" s="13">
        <f ca="1">$Q$4+$P$4*Fulltable[[#This Row],[Distance]]+$O$4*Fulltable[[#This Row],[D^2]]+$N$4*Fulltable[[#This Row],[D^3]]</f>
        <v>4.7008369881190039E-2</v>
      </c>
      <c r="H1485" s="13">
        <f ca="1">Fulltable[[#This Row],[Forecast]]*(1+AVERAGE(cform[faster (-ve) /
slower (+ve)]))</f>
        <v>4.8668791109332546E-2</v>
      </c>
      <c r="I1485" s="13" t="e">
        <f>IF(ISNUMBER(VLOOKUP(Fulltable[[#This Row],[Distance]], Predict[[#All],[Distance (km)]:[Time on current form]], 2, FALSE)), VLOOKUP(Fulltable[[#This Row],[Distance]], Predict[[#All],[Distance (km)]:[Time on current form]], 2, FALSE), NA())</f>
        <v>#N/A</v>
      </c>
      <c r="J1485" s="13" t="e">
        <f>IF(ISNUMBER(VLOOKUP(Fulltable[[#This Row],[Distance]], Predict[[#All],[Distance (km)]:[Time on current form]], 3, FALSE)), VLOOKUP(Fulltable[[#This Row],[Distance]], Predict[[#All],[Distance (km)]:[Time on current form]], 3, FALSE), NA())</f>
        <v>#N/A</v>
      </c>
    </row>
    <row r="1486" spans="1:10" x14ac:dyDescent="0.25">
      <c r="A1486" s="1">
        <v>14.84</v>
      </c>
      <c r="B1486" s="2">
        <f>Fulltable[[#This Row],[Distance]]^2</f>
        <v>220.22559999999999</v>
      </c>
      <c r="C1486">
        <f>Fulltable[[#This Row],[Distance]]^3</f>
        <v>3268.1479039999999</v>
      </c>
      <c r="D1486">
        <f>Fulltable[[#This Row],[Distance]]^4</f>
        <v>48499.314895359996</v>
      </c>
      <c r="E1486">
        <f>Fulltable[[#This Row],[Distance]]^5</f>
        <v>719729.83304714237</v>
      </c>
      <c r="F1486" s="13" t="e">
        <f>IF(ISNUMBER(VLOOKUP(Fulltable[[#This Row],[Distance]], PBmetric[[Distance (km)]:[PB (hh:mm:ss)]], 6, FALSE)), VLOOKUP(Fulltable[[#This Row],[Distance]], PBmetric[[Distance (km)]:[PB (hh:mm:ss)]], 6, FALSE), NA())</f>
        <v>#N/A</v>
      </c>
      <c r="G1486" s="13">
        <f ca="1">$Q$4+$P$4*Fulltable[[#This Row],[Distance]]+$O$4*Fulltable[[#This Row],[D^2]]+$N$4*Fulltable[[#This Row],[D^3]]</f>
        <v>4.704276734360241E-2</v>
      </c>
      <c r="H1486" s="13">
        <f ca="1">Fulltable[[#This Row],[Forecast]]*(1+AVERAGE(cform[faster (-ve) /
slower (+ve)]))</f>
        <v>4.8704403552756341E-2</v>
      </c>
      <c r="I1486" s="13" t="e">
        <f>IF(ISNUMBER(VLOOKUP(Fulltable[[#This Row],[Distance]], Predict[[#All],[Distance (km)]:[Time on current form]], 2, FALSE)), VLOOKUP(Fulltable[[#This Row],[Distance]], Predict[[#All],[Distance (km)]:[Time on current form]], 2, FALSE), NA())</f>
        <v>#N/A</v>
      </c>
      <c r="J1486" s="13" t="e">
        <f>IF(ISNUMBER(VLOOKUP(Fulltable[[#This Row],[Distance]], Predict[[#All],[Distance (km)]:[Time on current form]], 3, FALSE)), VLOOKUP(Fulltable[[#This Row],[Distance]], Predict[[#All],[Distance (km)]:[Time on current form]], 3, FALSE), NA())</f>
        <v>#N/A</v>
      </c>
    </row>
    <row r="1487" spans="1:10" x14ac:dyDescent="0.25">
      <c r="A1487" s="1">
        <v>14.85</v>
      </c>
      <c r="B1487" s="2">
        <f>Fulltable[[#This Row],[Distance]]^2</f>
        <v>220.52249999999998</v>
      </c>
      <c r="C1487">
        <f>Fulltable[[#This Row],[Distance]]^3</f>
        <v>3274.7591249999996</v>
      </c>
      <c r="D1487">
        <f>Fulltable[[#This Row],[Distance]]^4</f>
        <v>48630.173006249992</v>
      </c>
      <c r="E1487">
        <f>Fulltable[[#This Row],[Distance]]^5</f>
        <v>722158.0691428124</v>
      </c>
      <c r="F1487" s="13" t="e">
        <f>IF(ISNUMBER(VLOOKUP(Fulltable[[#This Row],[Distance]], PBmetric[[Distance (km)]:[PB (hh:mm:ss)]], 6, FALSE)), VLOOKUP(Fulltable[[#This Row],[Distance]], PBmetric[[Distance (km)]:[PB (hh:mm:ss)]], 6, FALSE), NA())</f>
        <v>#N/A</v>
      </c>
      <c r="G1487" s="13">
        <f ca="1">$Q$4+$P$4*Fulltable[[#This Row],[Distance]]+$O$4*Fulltable[[#This Row],[D^2]]+$N$4*Fulltable[[#This Row],[D^3]]</f>
        <v>4.7077168426365293E-2</v>
      </c>
      <c r="H1487" s="13">
        <f ca="1">Fulltable[[#This Row],[Forecast]]*(1+AVERAGE(cform[faster (-ve) /
slower (+ve)]))</f>
        <v>4.8740019744408024E-2</v>
      </c>
      <c r="I1487" s="13" t="e">
        <f>IF(ISNUMBER(VLOOKUP(Fulltable[[#This Row],[Distance]], Predict[[#All],[Distance (km)]:[Time on current form]], 2, FALSE)), VLOOKUP(Fulltable[[#This Row],[Distance]], Predict[[#All],[Distance (km)]:[Time on current form]], 2, FALSE), NA())</f>
        <v>#N/A</v>
      </c>
      <c r="J1487" s="13" t="e">
        <f>IF(ISNUMBER(VLOOKUP(Fulltable[[#This Row],[Distance]], Predict[[#All],[Distance (km)]:[Time on current form]], 3, FALSE)), VLOOKUP(Fulltable[[#This Row],[Distance]], Predict[[#All],[Distance (km)]:[Time on current form]], 3, FALSE), NA())</f>
        <v>#N/A</v>
      </c>
    </row>
    <row r="1488" spans="1:10" x14ac:dyDescent="0.25">
      <c r="A1488" s="1">
        <v>14.86</v>
      </c>
      <c r="B1488" s="2">
        <f>Fulltable[[#This Row],[Distance]]^2</f>
        <v>220.81959999999998</v>
      </c>
      <c r="C1488">
        <f>Fulltable[[#This Row],[Distance]]^3</f>
        <v>3281.3792559999997</v>
      </c>
      <c r="D1488">
        <f>Fulltable[[#This Row],[Distance]]^4</f>
        <v>48761.295744159994</v>
      </c>
      <c r="E1488">
        <f>Fulltable[[#This Row],[Distance]]^5</f>
        <v>724592.85475821747</v>
      </c>
      <c r="F1488" s="13" t="e">
        <f>IF(ISNUMBER(VLOOKUP(Fulltable[[#This Row],[Distance]], PBmetric[[Distance (km)]:[PB (hh:mm:ss)]], 6, FALSE)), VLOOKUP(Fulltable[[#This Row],[Distance]], PBmetric[[Distance (km)]:[PB (hh:mm:ss)]], 6, FALSE), NA())</f>
        <v>#N/A</v>
      </c>
      <c r="G1488" s="13">
        <f ca="1">$Q$4+$P$4*Fulltable[[#This Row],[Distance]]+$O$4*Fulltable[[#This Row],[D^2]]+$N$4*Fulltable[[#This Row],[D^3]]</f>
        <v>4.7111573129443265E-2</v>
      </c>
      <c r="H1488" s="13">
        <f ca="1">Fulltable[[#This Row],[Forecast]]*(1+AVERAGE(cform[faster (-ve) /
slower (+ve)]))</f>
        <v>4.8775639684250922E-2</v>
      </c>
      <c r="I1488" s="13" t="e">
        <f>IF(ISNUMBER(VLOOKUP(Fulltable[[#This Row],[Distance]], Predict[[#All],[Distance (km)]:[Time on current form]], 2, FALSE)), VLOOKUP(Fulltable[[#This Row],[Distance]], Predict[[#All],[Distance (km)]:[Time on current form]], 2, FALSE), NA())</f>
        <v>#N/A</v>
      </c>
      <c r="J1488" s="13" t="e">
        <f>IF(ISNUMBER(VLOOKUP(Fulltable[[#This Row],[Distance]], Predict[[#All],[Distance (km)]:[Time on current form]], 3, FALSE)), VLOOKUP(Fulltable[[#This Row],[Distance]], Predict[[#All],[Distance (km)]:[Time on current form]], 3, FALSE), NA())</f>
        <v>#N/A</v>
      </c>
    </row>
    <row r="1489" spans="1:10" x14ac:dyDescent="0.25">
      <c r="A1489" s="1">
        <v>14.87</v>
      </c>
      <c r="B1489" s="2">
        <f>Fulltable[[#This Row],[Distance]]^2</f>
        <v>221.11689999999999</v>
      </c>
      <c r="C1489">
        <f>Fulltable[[#This Row],[Distance]]^3</f>
        <v>3288.0083029999996</v>
      </c>
      <c r="D1489">
        <f>Fulltable[[#This Row],[Distance]]^4</f>
        <v>48892.683465609996</v>
      </c>
      <c r="E1489">
        <f>Fulltable[[#This Row],[Distance]]^5</f>
        <v>727034.20313362055</v>
      </c>
      <c r="F1489" s="13" t="e">
        <f>IF(ISNUMBER(VLOOKUP(Fulltable[[#This Row],[Distance]], PBmetric[[Distance (km)]:[PB (hh:mm:ss)]], 6, FALSE)), VLOOKUP(Fulltable[[#This Row],[Distance]], PBmetric[[Distance (km)]:[PB (hh:mm:ss)]], 6, FALSE), NA())</f>
        <v>#N/A</v>
      </c>
      <c r="G1489" s="13">
        <f ca="1">$Q$4+$P$4*Fulltable[[#This Row],[Distance]]+$O$4*Fulltable[[#This Row],[D^2]]+$N$4*Fulltable[[#This Row],[D^3]]</f>
        <v>4.7145981452800932E-2</v>
      </c>
      <c r="H1489" s="13">
        <f ca="1">Fulltable[[#This Row],[Forecast]]*(1+AVERAGE(cform[faster (-ve) /
slower (+ve)]))</f>
        <v>4.8811263372248379E-2</v>
      </c>
      <c r="I1489" s="13" t="e">
        <f>IF(ISNUMBER(VLOOKUP(Fulltable[[#This Row],[Distance]], Predict[[#All],[Distance (km)]:[Time on current form]], 2, FALSE)), VLOOKUP(Fulltable[[#This Row],[Distance]], Predict[[#All],[Distance (km)]:[Time on current form]], 2, FALSE), NA())</f>
        <v>#N/A</v>
      </c>
      <c r="J1489" s="13" t="e">
        <f>IF(ISNUMBER(VLOOKUP(Fulltable[[#This Row],[Distance]], Predict[[#All],[Distance (km)]:[Time on current form]], 3, FALSE)), VLOOKUP(Fulltable[[#This Row],[Distance]], Predict[[#All],[Distance (km)]:[Time on current form]], 3, FALSE), NA())</f>
        <v>#N/A</v>
      </c>
    </row>
    <row r="1490" spans="1:10" x14ac:dyDescent="0.25">
      <c r="A1490" s="1">
        <v>14.88</v>
      </c>
      <c r="B1490" s="2">
        <f>Fulltable[[#This Row],[Distance]]^2</f>
        <v>221.41440000000003</v>
      </c>
      <c r="C1490">
        <f>Fulltable[[#This Row],[Distance]]^3</f>
        <v>3294.6462720000004</v>
      </c>
      <c r="D1490">
        <f>Fulltable[[#This Row],[Distance]]^4</f>
        <v>49024.336527360014</v>
      </c>
      <c r="E1490">
        <f>Fulltable[[#This Row],[Distance]]^5</f>
        <v>729482.12752711703</v>
      </c>
      <c r="F1490" s="13" t="e">
        <f>IF(ISNUMBER(VLOOKUP(Fulltable[[#This Row],[Distance]], PBmetric[[Distance (km)]:[PB (hh:mm:ss)]], 6, FALSE)), VLOOKUP(Fulltable[[#This Row],[Distance]], PBmetric[[Distance (km)]:[PB (hh:mm:ss)]], 6, FALSE), NA())</f>
        <v>#N/A</v>
      </c>
      <c r="G1490" s="13">
        <f ca="1">$Q$4+$P$4*Fulltable[[#This Row],[Distance]]+$O$4*Fulltable[[#This Row],[D^2]]+$N$4*Fulltable[[#This Row],[D^3]]</f>
        <v>4.7180393396402891E-2</v>
      </c>
      <c r="H1490" s="13">
        <f ca="1">Fulltable[[#This Row],[Forecast]]*(1+AVERAGE(cform[faster (-ve) /
slower (+ve)]))</f>
        <v>4.8846890808363748E-2</v>
      </c>
      <c r="I1490" s="13" t="e">
        <f>IF(ISNUMBER(VLOOKUP(Fulltable[[#This Row],[Distance]], Predict[[#All],[Distance (km)]:[Time on current form]], 2, FALSE)), VLOOKUP(Fulltable[[#This Row],[Distance]], Predict[[#All],[Distance (km)]:[Time on current form]], 2, FALSE), NA())</f>
        <v>#N/A</v>
      </c>
      <c r="J1490" s="13" t="e">
        <f>IF(ISNUMBER(VLOOKUP(Fulltable[[#This Row],[Distance]], Predict[[#All],[Distance (km)]:[Time on current form]], 3, FALSE)), VLOOKUP(Fulltable[[#This Row],[Distance]], Predict[[#All],[Distance (km)]:[Time on current form]], 3, FALSE), NA())</f>
        <v>#N/A</v>
      </c>
    </row>
    <row r="1491" spans="1:10" x14ac:dyDescent="0.25">
      <c r="A1491" s="1">
        <v>14.89</v>
      </c>
      <c r="B1491" s="2">
        <f>Fulltable[[#This Row],[Distance]]^2</f>
        <v>221.71210000000002</v>
      </c>
      <c r="C1491">
        <f>Fulltable[[#This Row],[Distance]]^3</f>
        <v>3301.2931690000005</v>
      </c>
      <c r="D1491">
        <f>Fulltable[[#This Row],[Distance]]^4</f>
        <v>49156.255286410007</v>
      </c>
      <c r="E1491">
        <f>Fulltable[[#This Row],[Distance]]^5</f>
        <v>731936.641214645</v>
      </c>
      <c r="F1491" s="13" t="e">
        <f>IF(ISNUMBER(VLOOKUP(Fulltable[[#This Row],[Distance]], PBmetric[[Distance (km)]:[PB (hh:mm:ss)]], 6, FALSE)), VLOOKUP(Fulltable[[#This Row],[Distance]], PBmetric[[Distance (km)]:[PB (hh:mm:ss)]], 6, FALSE), NA())</f>
        <v>#N/A</v>
      </c>
      <c r="G1491" s="13">
        <f ca="1">$Q$4+$P$4*Fulltable[[#This Row],[Distance]]+$O$4*Fulltable[[#This Row],[D^2]]+$N$4*Fulltable[[#This Row],[D^3]]</f>
        <v>4.7214808960213732E-2</v>
      </c>
      <c r="H1491" s="13">
        <f ca="1">Fulltable[[#This Row],[Forecast]]*(1+AVERAGE(cform[faster (-ve) /
slower (+ve)]))</f>
        <v>4.8882521992560372E-2</v>
      </c>
      <c r="I1491" s="13" t="e">
        <f>IF(ISNUMBER(VLOOKUP(Fulltable[[#This Row],[Distance]], Predict[[#All],[Distance (km)]:[Time on current form]], 2, FALSE)), VLOOKUP(Fulltable[[#This Row],[Distance]], Predict[[#All],[Distance (km)]:[Time on current form]], 2, FALSE), NA())</f>
        <v>#N/A</v>
      </c>
      <c r="J1491" s="13" t="e">
        <f>IF(ISNUMBER(VLOOKUP(Fulltable[[#This Row],[Distance]], Predict[[#All],[Distance (km)]:[Time on current form]], 3, FALSE)), VLOOKUP(Fulltable[[#This Row],[Distance]], Predict[[#All],[Distance (km)]:[Time on current form]], 3, FALSE), NA())</f>
        <v>#N/A</v>
      </c>
    </row>
    <row r="1492" spans="1:10" x14ac:dyDescent="0.25">
      <c r="A1492" s="1">
        <v>14.9</v>
      </c>
      <c r="B1492" s="2">
        <f>Fulltable[[#This Row],[Distance]]^2</f>
        <v>222.01000000000002</v>
      </c>
      <c r="C1492">
        <f>Fulltable[[#This Row],[Distance]]^3</f>
        <v>3307.9490000000005</v>
      </c>
      <c r="D1492">
        <f>Fulltable[[#This Row],[Distance]]^4</f>
        <v>49288.440100000007</v>
      </c>
      <c r="E1492">
        <f>Fulltable[[#This Row],[Distance]]^5</f>
        <v>734397.75749000011</v>
      </c>
      <c r="F1492" s="13" t="e">
        <f>IF(ISNUMBER(VLOOKUP(Fulltable[[#This Row],[Distance]], PBmetric[[Distance (km)]:[PB (hh:mm:ss)]], 6, FALSE)), VLOOKUP(Fulltable[[#This Row],[Distance]], PBmetric[[Distance (km)]:[PB (hh:mm:ss)]], 6, FALSE), NA())</f>
        <v>#N/A</v>
      </c>
      <c r="G1492" s="13">
        <f ca="1">$Q$4+$P$4*Fulltable[[#This Row],[Distance]]+$O$4*Fulltable[[#This Row],[D^2]]+$N$4*Fulltable[[#This Row],[D^3]]</f>
        <v>4.7249228144198054E-2</v>
      </c>
      <c r="H1492" s="13">
        <f ca="1">Fulltable[[#This Row],[Forecast]]*(1+AVERAGE(cform[faster (-ve) /
slower (+ve)]))</f>
        <v>4.8918156924801601E-2</v>
      </c>
      <c r="I1492" s="13" t="e">
        <f>IF(ISNUMBER(VLOOKUP(Fulltable[[#This Row],[Distance]], Predict[[#All],[Distance (km)]:[Time on current form]], 2, FALSE)), VLOOKUP(Fulltable[[#This Row],[Distance]], Predict[[#All],[Distance (km)]:[Time on current form]], 2, FALSE), NA())</f>
        <v>#N/A</v>
      </c>
      <c r="J1492" s="13" t="e">
        <f>IF(ISNUMBER(VLOOKUP(Fulltable[[#This Row],[Distance]], Predict[[#All],[Distance (km)]:[Time on current form]], 3, FALSE)), VLOOKUP(Fulltable[[#This Row],[Distance]], Predict[[#All],[Distance (km)]:[Time on current form]], 3, FALSE), NA())</f>
        <v>#N/A</v>
      </c>
    </row>
    <row r="1493" spans="1:10" x14ac:dyDescent="0.25">
      <c r="A1493" s="1">
        <v>14.91</v>
      </c>
      <c r="B1493" s="2">
        <f>Fulltable[[#This Row],[Distance]]^2</f>
        <v>222.3081</v>
      </c>
      <c r="C1493">
        <f>Fulltable[[#This Row],[Distance]]^3</f>
        <v>3314.6137709999998</v>
      </c>
      <c r="D1493">
        <f>Fulltable[[#This Row],[Distance]]^4</f>
        <v>49420.891325609999</v>
      </c>
      <c r="E1493">
        <f>Fulltable[[#This Row],[Distance]]^5</f>
        <v>736865.48966484505</v>
      </c>
      <c r="F1493" s="13" t="e">
        <f>IF(ISNUMBER(VLOOKUP(Fulltable[[#This Row],[Distance]], PBmetric[[Distance (km)]:[PB (hh:mm:ss)]], 6, FALSE)), VLOOKUP(Fulltable[[#This Row],[Distance]], PBmetric[[Distance (km)]:[PB (hh:mm:ss)]], 6, FALSE), NA())</f>
        <v>#N/A</v>
      </c>
      <c r="G1493" s="13">
        <f ca="1">$Q$4+$P$4*Fulltable[[#This Row],[Distance]]+$O$4*Fulltable[[#This Row],[D^2]]+$N$4*Fulltable[[#This Row],[D^3]]</f>
        <v>4.7283650948320446E-2</v>
      </c>
      <c r="H1493" s="13">
        <f ca="1">Fulltable[[#This Row],[Forecast]]*(1+AVERAGE(cform[faster (-ve) /
slower (+ve)]))</f>
        <v>4.8953795605050761E-2</v>
      </c>
      <c r="I1493" s="13" t="e">
        <f>IF(ISNUMBER(VLOOKUP(Fulltable[[#This Row],[Distance]], Predict[[#All],[Distance (km)]:[Time on current form]], 2, FALSE)), VLOOKUP(Fulltable[[#This Row],[Distance]], Predict[[#All],[Distance (km)]:[Time on current form]], 2, FALSE), NA())</f>
        <v>#N/A</v>
      </c>
      <c r="J1493" s="13" t="e">
        <f>IF(ISNUMBER(VLOOKUP(Fulltable[[#This Row],[Distance]], Predict[[#All],[Distance (km)]:[Time on current form]], 3, FALSE)), VLOOKUP(Fulltable[[#This Row],[Distance]], Predict[[#All],[Distance (km)]:[Time on current form]], 3, FALSE), NA())</f>
        <v>#N/A</v>
      </c>
    </row>
    <row r="1494" spans="1:10" x14ac:dyDescent="0.25">
      <c r="A1494" s="1">
        <v>14.92</v>
      </c>
      <c r="B1494" s="2">
        <f>Fulltable[[#This Row],[Distance]]^2</f>
        <v>222.60640000000001</v>
      </c>
      <c r="C1494">
        <f>Fulltable[[#This Row],[Distance]]^3</f>
        <v>3321.2874879999999</v>
      </c>
      <c r="D1494">
        <f>Fulltable[[#This Row],[Distance]]^4</f>
        <v>49553.60932096</v>
      </c>
      <c r="E1494">
        <f>Fulltable[[#This Row],[Distance]]^5</f>
        <v>739339.85106872325</v>
      </c>
      <c r="F1494" s="13" t="e">
        <f>IF(ISNUMBER(VLOOKUP(Fulltable[[#This Row],[Distance]], PBmetric[[Distance (km)]:[PB (hh:mm:ss)]], 6, FALSE)), VLOOKUP(Fulltable[[#This Row],[Distance]], PBmetric[[Distance (km)]:[PB (hh:mm:ss)]], 6, FALSE), NA())</f>
        <v>#N/A</v>
      </c>
      <c r="G1494" s="13">
        <f ca="1">$Q$4+$P$4*Fulltable[[#This Row],[Distance]]+$O$4*Fulltable[[#This Row],[D^2]]+$N$4*Fulltable[[#This Row],[D^3]]</f>
        <v>4.7318077372545536E-2</v>
      </c>
      <c r="H1494" s="13">
        <f ca="1">Fulltable[[#This Row],[Forecast]]*(1+AVERAGE(cform[faster (-ve) /
slower (+ve)]))</f>
        <v>4.8989438033271243E-2</v>
      </c>
      <c r="I1494" s="13" t="e">
        <f>IF(ISNUMBER(VLOOKUP(Fulltable[[#This Row],[Distance]], Predict[[#All],[Distance (km)]:[Time on current form]], 2, FALSE)), VLOOKUP(Fulltable[[#This Row],[Distance]], Predict[[#All],[Distance (km)]:[Time on current form]], 2, FALSE), NA())</f>
        <v>#N/A</v>
      </c>
      <c r="J1494" s="13" t="e">
        <f>IF(ISNUMBER(VLOOKUP(Fulltable[[#This Row],[Distance]], Predict[[#All],[Distance (km)]:[Time on current form]], 3, FALSE)), VLOOKUP(Fulltable[[#This Row],[Distance]], Predict[[#All],[Distance (km)]:[Time on current form]], 3, FALSE), NA())</f>
        <v>#N/A</v>
      </c>
    </row>
    <row r="1495" spans="1:10" x14ac:dyDescent="0.25">
      <c r="A1495" s="1">
        <v>14.93</v>
      </c>
      <c r="B1495" s="2">
        <f>Fulltable[[#This Row],[Distance]]^2</f>
        <v>222.9049</v>
      </c>
      <c r="C1495">
        <f>Fulltable[[#This Row],[Distance]]^3</f>
        <v>3327.9701569999997</v>
      </c>
      <c r="D1495">
        <f>Fulltable[[#This Row],[Distance]]^4</f>
        <v>49686.594444009999</v>
      </c>
      <c r="E1495">
        <f>Fulltable[[#This Row],[Distance]]^5</f>
        <v>741820.85504906927</v>
      </c>
      <c r="F1495" s="13" t="e">
        <f>IF(ISNUMBER(VLOOKUP(Fulltable[[#This Row],[Distance]], PBmetric[[Distance (km)]:[PB (hh:mm:ss)]], 6, FALSE)), VLOOKUP(Fulltable[[#This Row],[Distance]], PBmetric[[Distance (km)]:[PB (hh:mm:ss)]], 6, FALSE), NA())</f>
        <v>#N/A</v>
      </c>
      <c r="G1495" s="13">
        <f ca="1">$Q$4+$P$4*Fulltable[[#This Row],[Distance]]+$O$4*Fulltable[[#This Row],[D^2]]+$N$4*Fulltable[[#This Row],[D^3]]</f>
        <v>4.7352507416837879E-2</v>
      </c>
      <c r="H1495" s="13">
        <f ca="1">Fulltable[[#This Row],[Forecast]]*(1+AVERAGE(cform[faster (-ve) /
slower (+ve)]))</f>
        <v>4.9025084209426348E-2</v>
      </c>
      <c r="I1495" s="13" t="e">
        <f>IF(ISNUMBER(VLOOKUP(Fulltable[[#This Row],[Distance]], Predict[[#All],[Distance (km)]:[Time on current form]], 2, FALSE)), VLOOKUP(Fulltable[[#This Row],[Distance]], Predict[[#All],[Distance (km)]:[Time on current form]], 2, FALSE), NA())</f>
        <v>#N/A</v>
      </c>
      <c r="J1495" s="13" t="e">
        <f>IF(ISNUMBER(VLOOKUP(Fulltable[[#This Row],[Distance]], Predict[[#All],[Distance (km)]:[Time on current form]], 3, FALSE)), VLOOKUP(Fulltable[[#This Row],[Distance]], Predict[[#All],[Distance (km)]:[Time on current form]], 3, FALSE), NA())</f>
        <v>#N/A</v>
      </c>
    </row>
    <row r="1496" spans="1:10" x14ac:dyDescent="0.25">
      <c r="A1496" s="1">
        <v>14.94</v>
      </c>
      <c r="B1496" s="2">
        <f>Fulltable[[#This Row],[Distance]]^2</f>
        <v>223.20359999999999</v>
      </c>
      <c r="C1496">
        <f>Fulltable[[#This Row],[Distance]]^3</f>
        <v>3334.6617839999999</v>
      </c>
      <c r="D1496">
        <f>Fulltable[[#This Row],[Distance]]^4</f>
        <v>49819.847052959994</v>
      </c>
      <c r="E1496">
        <f>Fulltable[[#This Row],[Distance]]^5</f>
        <v>744308.51497122226</v>
      </c>
      <c r="F1496" s="13" t="e">
        <f>IF(ISNUMBER(VLOOKUP(Fulltable[[#This Row],[Distance]], PBmetric[[Distance (km)]:[PB (hh:mm:ss)]], 6, FALSE)), VLOOKUP(Fulltable[[#This Row],[Distance]], PBmetric[[Distance (km)]:[PB (hh:mm:ss)]], 6, FALSE), NA())</f>
        <v>#N/A</v>
      </c>
      <c r="G1496" s="13">
        <f ca="1">$Q$4+$P$4*Fulltable[[#This Row],[Distance]]+$O$4*Fulltable[[#This Row],[D^2]]+$N$4*Fulltable[[#This Row],[D^3]]</f>
        <v>4.7386941081162093E-2</v>
      </c>
      <c r="H1496" s="13">
        <f ca="1">Fulltable[[#This Row],[Forecast]]*(1+AVERAGE(cform[faster (-ve) /
slower (+ve)]))</f>
        <v>4.9060734133479438E-2</v>
      </c>
      <c r="I1496" s="13" t="e">
        <f>IF(ISNUMBER(VLOOKUP(Fulltable[[#This Row],[Distance]], Predict[[#All],[Distance (km)]:[Time on current form]], 2, FALSE)), VLOOKUP(Fulltable[[#This Row],[Distance]], Predict[[#All],[Distance (km)]:[Time on current form]], 2, FALSE), NA())</f>
        <v>#N/A</v>
      </c>
      <c r="J1496" s="13" t="e">
        <f>IF(ISNUMBER(VLOOKUP(Fulltable[[#This Row],[Distance]], Predict[[#All],[Distance (km)]:[Time on current form]], 3, FALSE)), VLOOKUP(Fulltable[[#This Row],[Distance]], Predict[[#All],[Distance (km)]:[Time on current form]], 3, FALSE), NA())</f>
        <v>#N/A</v>
      </c>
    </row>
    <row r="1497" spans="1:10" x14ac:dyDescent="0.25">
      <c r="A1497" s="1">
        <v>14.95</v>
      </c>
      <c r="B1497" s="2">
        <f>Fulltable[[#This Row],[Distance]]^2</f>
        <v>223.50249999999997</v>
      </c>
      <c r="C1497">
        <f>Fulltable[[#This Row],[Distance]]^3</f>
        <v>3341.3623749999992</v>
      </c>
      <c r="D1497">
        <f>Fulltable[[#This Row],[Distance]]^4</f>
        <v>49953.36750624999</v>
      </c>
      <c r="E1497">
        <f>Fulltable[[#This Row],[Distance]]^5</f>
        <v>746802.84421843733</v>
      </c>
      <c r="F1497" s="13" t="e">
        <f>IF(ISNUMBER(VLOOKUP(Fulltable[[#This Row],[Distance]], PBmetric[[Distance (km)]:[PB (hh:mm:ss)]], 6, FALSE)), VLOOKUP(Fulltable[[#This Row],[Distance]], PBmetric[[Distance (km)]:[PB (hh:mm:ss)]], 6, FALSE), NA())</f>
        <v>#N/A</v>
      </c>
      <c r="G1497" s="13">
        <f ca="1">$Q$4+$P$4*Fulltable[[#This Row],[Distance]]+$O$4*Fulltable[[#This Row],[D^2]]+$N$4*Fulltable[[#This Row],[D^3]]</f>
        <v>4.7421378365482783E-2</v>
      </c>
      <c r="H1497" s="13">
        <f ca="1">Fulltable[[#This Row],[Forecast]]*(1+AVERAGE(cform[faster (-ve) /
slower (+ve)]))</f>
        <v>4.9096387805393875E-2</v>
      </c>
      <c r="I1497" s="13" t="e">
        <f>IF(ISNUMBER(VLOOKUP(Fulltable[[#This Row],[Distance]], Predict[[#All],[Distance (km)]:[Time on current form]], 2, FALSE)), VLOOKUP(Fulltable[[#This Row],[Distance]], Predict[[#All],[Distance (km)]:[Time on current form]], 2, FALSE), NA())</f>
        <v>#N/A</v>
      </c>
      <c r="J1497" s="13" t="e">
        <f>IF(ISNUMBER(VLOOKUP(Fulltable[[#This Row],[Distance]], Predict[[#All],[Distance (km)]:[Time on current form]], 3, FALSE)), VLOOKUP(Fulltable[[#This Row],[Distance]], Predict[[#All],[Distance (km)]:[Time on current form]], 3, FALSE), NA())</f>
        <v>#N/A</v>
      </c>
    </row>
    <row r="1498" spans="1:10" x14ac:dyDescent="0.25">
      <c r="A1498" s="1">
        <v>14.96</v>
      </c>
      <c r="B1498" s="2">
        <f>Fulltable[[#This Row],[Distance]]^2</f>
        <v>223.80160000000004</v>
      </c>
      <c r="C1498">
        <f>Fulltable[[#This Row],[Distance]]^3</f>
        <v>3348.0719360000007</v>
      </c>
      <c r="D1498">
        <f>Fulltable[[#This Row],[Distance]]^4</f>
        <v>50087.156162560015</v>
      </c>
      <c r="E1498">
        <f>Fulltable[[#This Row],[Distance]]^5</f>
        <v>749303.85619189788</v>
      </c>
      <c r="F1498" s="13" t="e">
        <f>IF(ISNUMBER(VLOOKUP(Fulltable[[#This Row],[Distance]], PBmetric[[Distance (km)]:[PB (hh:mm:ss)]], 6, FALSE)), VLOOKUP(Fulltable[[#This Row],[Distance]], PBmetric[[Distance (km)]:[PB (hh:mm:ss)]], 6, FALSE), NA())</f>
        <v>#N/A</v>
      </c>
      <c r="G1498" s="13">
        <f ca="1">$Q$4+$P$4*Fulltable[[#This Row],[Distance]]+$O$4*Fulltable[[#This Row],[D^2]]+$N$4*Fulltable[[#This Row],[D^3]]</f>
        <v>4.7455819269764533E-2</v>
      </c>
      <c r="H1498" s="13">
        <f ca="1">Fulltable[[#This Row],[Forecast]]*(1+AVERAGE(cform[faster (-ve) /
slower (+ve)]))</f>
        <v>4.9132045225132988E-2</v>
      </c>
      <c r="I1498" s="13" t="e">
        <f>IF(ISNUMBER(VLOOKUP(Fulltable[[#This Row],[Distance]], Predict[[#All],[Distance (km)]:[Time on current form]], 2, FALSE)), VLOOKUP(Fulltable[[#This Row],[Distance]], Predict[[#All],[Distance (km)]:[Time on current form]], 2, FALSE), NA())</f>
        <v>#N/A</v>
      </c>
      <c r="J1498" s="13" t="e">
        <f>IF(ISNUMBER(VLOOKUP(Fulltable[[#This Row],[Distance]], Predict[[#All],[Distance (km)]:[Time on current form]], 3, FALSE)), VLOOKUP(Fulltable[[#This Row],[Distance]], Predict[[#All],[Distance (km)]:[Time on current form]], 3, FALSE), NA())</f>
        <v>#N/A</v>
      </c>
    </row>
    <row r="1499" spans="1:10" x14ac:dyDescent="0.25">
      <c r="A1499" s="1">
        <v>14.97</v>
      </c>
      <c r="B1499" s="2">
        <f>Fulltable[[#This Row],[Distance]]^2</f>
        <v>224.10090000000002</v>
      </c>
      <c r="C1499">
        <f>Fulltable[[#This Row],[Distance]]^3</f>
        <v>3354.7904730000005</v>
      </c>
      <c r="D1499">
        <f>Fulltable[[#This Row],[Distance]]^4</f>
        <v>50221.213380810012</v>
      </c>
      <c r="E1499">
        <f>Fulltable[[#This Row],[Distance]]^5</f>
        <v>751811.56431072589</v>
      </c>
      <c r="F1499" s="13" t="e">
        <f>IF(ISNUMBER(VLOOKUP(Fulltable[[#This Row],[Distance]], PBmetric[[Distance (km)]:[PB (hh:mm:ss)]], 6, FALSE)), VLOOKUP(Fulltable[[#This Row],[Distance]], PBmetric[[Distance (km)]:[PB (hh:mm:ss)]], 6, FALSE), NA())</f>
        <v>#N/A</v>
      </c>
      <c r="G1499" s="13">
        <f ca="1">$Q$4+$P$4*Fulltable[[#This Row],[Distance]]+$O$4*Fulltable[[#This Row],[D^2]]+$N$4*Fulltable[[#This Row],[D^3]]</f>
        <v>4.7490263793971942E-2</v>
      </c>
      <c r="H1499" s="13">
        <f ca="1">Fulltable[[#This Row],[Forecast]]*(1+AVERAGE(cform[faster (-ve) /
slower (+ve)]))</f>
        <v>4.9167706392660118E-2</v>
      </c>
      <c r="I1499" s="13" t="e">
        <f>IF(ISNUMBER(VLOOKUP(Fulltable[[#This Row],[Distance]], Predict[[#All],[Distance (km)]:[Time on current form]], 2, FALSE)), VLOOKUP(Fulltable[[#This Row],[Distance]], Predict[[#All],[Distance (km)]:[Time on current form]], 2, FALSE), NA())</f>
        <v>#N/A</v>
      </c>
      <c r="J1499" s="13" t="e">
        <f>IF(ISNUMBER(VLOOKUP(Fulltable[[#This Row],[Distance]], Predict[[#All],[Distance (km)]:[Time on current form]], 3, FALSE)), VLOOKUP(Fulltable[[#This Row],[Distance]], Predict[[#All],[Distance (km)]:[Time on current form]], 3, FALSE), NA())</f>
        <v>#N/A</v>
      </c>
    </row>
    <row r="1500" spans="1:10" x14ac:dyDescent="0.25">
      <c r="A1500" s="1">
        <v>14.98</v>
      </c>
      <c r="B1500" s="2">
        <f>Fulltable[[#This Row],[Distance]]^2</f>
        <v>224.40040000000002</v>
      </c>
      <c r="C1500">
        <f>Fulltable[[#This Row],[Distance]]^3</f>
        <v>3361.5179920000005</v>
      </c>
      <c r="D1500">
        <f>Fulltable[[#This Row],[Distance]]^4</f>
        <v>50355.539520160011</v>
      </c>
      <c r="E1500">
        <f>Fulltable[[#This Row],[Distance]]^5</f>
        <v>754325.98201199702</v>
      </c>
      <c r="F1500" s="13" t="e">
        <f>IF(ISNUMBER(VLOOKUP(Fulltable[[#This Row],[Distance]], PBmetric[[Distance (km)]:[PB (hh:mm:ss)]], 6, FALSE)), VLOOKUP(Fulltable[[#This Row],[Distance]], PBmetric[[Distance (km)]:[PB (hh:mm:ss)]], 6, FALSE), NA())</f>
        <v>#N/A</v>
      </c>
      <c r="G1500" s="13">
        <f ca="1">$Q$4+$P$4*Fulltable[[#This Row],[Distance]]+$O$4*Fulltable[[#This Row],[D^2]]+$N$4*Fulltable[[#This Row],[D^3]]</f>
        <v>4.7524711938069605E-2</v>
      </c>
      <c r="H1500" s="13">
        <f ca="1">Fulltable[[#This Row],[Forecast]]*(1+AVERAGE(cform[faster (-ve) /
slower (+ve)]))</f>
        <v>4.9203371307938629E-2</v>
      </c>
      <c r="I1500" s="13" t="e">
        <f>IF(ISNUMBER(VLOOKUP(Fulltable[[#This Row],[Distance]], Predict[[#All],[Distance (km)]:[Time on current form]], 2, FALSE)), VLOOKUP(Fulltable[[#This Row],[Distance]], Predict[[#All],[Distance (km)]:[Time on current form]], 2, FALSE), NA())</f>
        <v>#N/A</v>
      </c>
      <c r="J1500" s="13" t="e">
        <f>IF(ISNUMBER(VLOOKUP(Fulltable[[#This Row],[Distance]], Predict[[#All],[Distance (km)]:[Time on current form]], 3, FALSE)), VLOOKUP(Fulltable[[#This Row],[Distance]], Predict[[#All],[Distance (km)]:[Time on current form]], 3, FALSE), NA())</f>
        <v>#N/A</v>
      </c>
    </row>
    <row r="1501" spans="1:10" x14ac:dyDescent="0.25">
      <c r="A1501" s="1">
        <v>14.99</v>
      </c>
      <c r="B1501" s="2">
        <f>Fulltable[[#This Row],[Distance]]^2</f>
        <v>224.70010000000002</v>
      </c>
      <c r="C1501">
        <f>Fulltable[[#This Row],[Distance]]^3</f>
        <v>3368.2544990000006</v>
      </c>
      <c r="D1501">
        <f>Fulltable[[#This Row],[Distance]]^4</f>
        <v>50490.134940010008</v>
      </c>
      <c r="E1501">
        <f>Fulltable[[#This Row],[Distance]]^5</f>
        <v>756847.12275075004</v>
      </c>
      <c r="F1501" s="13" t="e">
        <f>IF(ISNUMBER(VLOOKUP(Fulltable[[#This Row],[Distance]], PBmetric[[Distance (km)]:[PB (hh:mm:ss)]], 6, FALSE)), VLOOKUP(Fulltable[[#This Row],[Distance]], PBmetric[[Distance (km)]:[PB (hh:mm:ss)]], 6, FALSE), NA())</f>
        <v>#N/A</v>
      </c>
      <c r="G1501" s="13">
        <f ca="1">$Q$4+$P$4*Fulltable[[#This Row],[Distance]]+$O$4*Fulltable[[#This Row],[D^2]]+$N$4*Fulltable[[#This Row],[D^3]]</f>
        <v>4.7559163702022116E-2</v>
      </c>
      <c r="H1501" s="13">
        <f ca="1">Fulltable[[#This Row],[Forecast]]*(1+AVERAGE(cform[faster (-ve) /
slower (+ve)]))</f>
        <v>4.9239039970931847E-2</v>
      </c>
      <c r="I1501" s="13" t="e">
        <f>IF(ISNUMBER(VLOOKUP(Fulltable[[#This Row],[Distance]], Predict[[#All],[Distance (km)]:[Time on current form]], 2, FALSE)), VLOOKUP(Fulltable[[#This Row],[Distance]], Predict[[#All],[Distance (km)]:[Time on current form]], 2, FALSE), NA())</f>
        <v>#N/A</v>
      </c>
      <c r="J1501" s="13" t="e">
        <f>IF(ISNUMBER(VLOOKUP(Fulltable[[#This Row],[Distance]], Predict[[#All],[Distance (km)]:[Time on current form]], 3, FALSE)), VLOOKUP(Fulltable[[#This Row],[Distance]], Predict[[#All],[Distance (km)]:[Time on current form]], 3, FALSE), NA())</f>
        <v>#N/A</v>
      </c>
    </row>
    <row r="1502" spans="1:10" x14ac:dyDescent="0.25">
      <c r="A1502" s="1">
        <v>15</v>
      </c>
      <c r="B1502" s="2">
        <f>Fulltable[[#This Row],[Distance]]^2</f>
        <v>225</v>
      </c>
      <c r="C1502">
        <f>Fulltable[[#This Row],[Distance]]^3</f>
        <v>3375</v>
      </c>
      <c r="D1502">
        <f>Fulltable[[#This Row],[Distance]]^4</f>
        <v>50625</v>
      </c>
      <c r="E1502">
        <f>Fulltable[[#This Row],[Distance]]^5</f>
        <v>759375</v>
      </c>
      <c r="F1502" s="13" t="e">
        <f>IF(ISNUMBER(VLOOKUP(Fulltable[[#This Row],[Distance]], PBmetric[[Distance (km)]:[PB (hh:mm:ss)]], 6, FALSE)), VLOOKUP(Fulltable[[#This Row],[Distance]], PBmetric[[Distance (km)]:[PB (hh:mm:ss)]], 6, FALSE), NA())</f>
        <v>#N/A</v>
      </c>
      <c r="G1502" s="13">
        <f ca="1">$Q$4+$P$4*Fulltable[[#This Row],[Distance]]+$O$4*Fulltable[[#This Row],[D^2]]+$N$4*Fulltable[[#This Row],[D^3]]</f>
        <v>4.7593619085794084E-2</v>
      </c>
      <c r="H1502" s="13">
        <f ca="1">Fulltable[[#This Row],[Forecast]]*(1+AVERAGE(cform[faster (-ve) /
slower (+ve)]))</f>
        <v>4.9274712381603143E-2</v>
      </c>
      <c r="I1502" s="13" t="e">
        <f>IF(ISNUMBER(VLOOKUP(Fulltable[[#This Row],[Distance]], Predict[[#All],[Distance (km)]:[Time on current form]], 2, FALSE)), VLOOKUP(Fulltable[[#This Row],[Distance]], Predict[[#All],[Distance (km)]:[Time on current form]], 2, FALSE), NA())</f>
        <v>#N/A</v>
      </c>
      <c r="J1502" s="13" t="e">
        <f>IF(ISNUMBER(VLOOKUP(Fulltable[[#This Row],[Distance]], Predict[[#All],[Distance (km)]:[Time on current form]], 3, FALSE)), VLOOKUP(Fulltable[[#This Row],[Distance]], Predict[[#All],[Distance (km)]:[Time on current form]], 3, FALSE), NA())</f>
        <v>#N/A</v>
      </c>
    </row>
    <row r="1503" spans="1:10" x14ac:dyDescent="0.25">
      <c r="A1503" s="1">
        <v>15.01</v>
      </c>
      <c r="B1503" s="2">
        <f>Fulltable[[#This Row],[Distance]]^2</f>
        <v>225.30009999999999</v>
      </c>
      <c r="C1503">
        <f>Fulltable[[#This Row],[Distance]]^3</f>
        <v>3381.7545009999999</v>
      </c>
      <c r="D1503">
        <f>Fulltable[[#This Row],[Distance]]^4</f>
        <v>50760.13506000999</v>
      </c>
      <c r="E1503">
        <f>Fulltable[[#This Row],[Distance]]^5</f>
        <v>761909.62725074997</v>
      </c>
      <c r="F1503" s="13" t="e">
        <f>IF(ISNUMBER(VLOOKUP(Fulltable[[#This Row],[Distance]], PBmetric[[Distance (km)]:[PB (hh:mm:ss)]], 6, FALSE)), VLOOKUP(Fulltable[[#This Row],[Distance]], PBmetric[[Distance (km)]:[PB (hh:mm:ss)]], 6, FALSE), NA())</f>
        <v>#N/A</v>
      </c>
      <c r="G1503" s="13">
        <f ca="1">$Q$4+$P$4*Fulltable[[#This Row],[Distance]]+$O$4*Fulltable[[#This Row],[D^2]]+$N$4*Fulltable[[#This Row],[D^3]]</f>
        <v>4.7628078089350087E-2</v>
      </c>
      <c r="H1503" s="13">
        <f ca="1">Fulltable[[#This Row],[Forecast]]*(1+AVERAGE(cform[faster (-ve) /
slower (+ve)]))</f>
        <v>4.9310388539915831E-2</v>
      </c>
      <c r="I1503" s="13" t="e">
        <f>IF(ISNUMBER(VLOOKUP(Fulltable[[#This Row],[Distance]], Predict[[#All],[Distance (km)]:[Time on current form]], 2, FALSE)), VLOOKUP(Fulltable[[#This Row],[Distance]], Predict[[#All],[Distance (km)]:[Time on current form]], 2, FALSE), NA())</f>
        <v>#N/A</v>
      </c>
      <c r="J1503" s="13" t="e">
        <f>IF(ISNUMBER(VLOOKUP(Fulltable[[#This Row],[Distance]], Predict[[#All],[Distance (km)]:[Time on current form]], 3, FALSE)), VLOOKUP(Fulltable[[#This Row],[Distance]], Predict[[#All],[Distance (km)]:[Time on current form]], 3, FALSE), NA())</f>
        <v>#N/A</v>
      </c>
    </row>
    <row r="1504" spans="1:10" x14ac:dyDescent="0.25">
      <c r="A1504" s="1">
        <v>15.02</v>
      </c>
      <c r="B1504" s="2">
        <f>Fulltable[[#This Row],[Distance]]^2</f>
        <v>225.60039999999998</v>
      </c>
      <c r="C1504">
        <f>Fulltable[[#This Row],[Distance]]^3</f>
        <v>3388.5180079999996</v>
      </c>
      <c r="D1504">
        <f>Fulltable[[#This Row],[Distance]]^4</f>
        <v>50895.540480159987</v>
      </c>
      <c r="E1504">
        <f>Fulltable[[#This Row],[Distance]]^5</f>
        <v>764451.01801200304</v>
      </c>
      <c r="F1504" s="13" t="e">
        <f>IF(ISNUMBER(VLOOKUP(Fulltable[[#This Row],[Distance]], PBmetric[[Distance (km)]:[PB (hh:mm:ss)]], 6, FALSE)), VLOOKUP(Fulltable[[#This Row],[Distance]], PBmetric[[Distance (km)]:[PB (hh:mm:ss)]], 6, FALSE), NA())</f>
        <v>#N/A</v>
      </c>
      <c r="G1504" s="13">
        <f ca="1">$Q$4+$P$4*Fulltable[[#This Row],[Distance]]+$O$4*Fulltable[[#This Row],[D^2]]+$N$4*Fulltable[[#This Row],[D^3]]</f>
        <v>4.7662540712654744E-2</v>
      </c>
      <c r="H1504" s="13">
        <f ca="1">Fulltable[[#This Row],[Forecast]]*(1+AVERAGE(cform[faster (-ve) /
slower (+ve)]))</f>
        <v>4.9346068445833287E-2</v>
      </c>
      <c r="I1504" s="13" t="e">
        <f>IF(ISNUMBER(VLOOKUP(Fulltable[[#This Row],[Distance]], Predict[[#All],[Distance (km)]:[Time on current form]], 2, FALSE)), VLOOKUP(Fulltable[[#This Row],[Distance]], Predict[[#All],[Distance (km)]:[Time on current form]], 2, FALSE), NA())</f>
        <v>#N/A</v>
      </c>
      <c r="J1504" s="13" t="e">
        <f>IF(ISNUMBER(VLOOKUP(Fulltable[[#This Row],[Distance]], Predict[[#All],[Distance (km)]:[Time on current form]], 3, FALSE)), VLOOKUP(Fulltable[[#This Row],[Distance]], Predict[[#All],[Distance (km)]:[Time on current form]], 3, FALSE), NA())</f>
        <v>#N/A</v>
      </c>
    </row>
    <row r="1505" spans="1:10" x14ac:dyDescent="0.25">
      <c r="A1505" s="1">
        <v>15.03</v>
      </c>
      <c r="B1505" s="2">
        <f>Fulltable[[#This Row],[Distance]]^2</f>
        <v>225.90089999999998</v>
      </c>
      <c r="C1505">
        <f>Fulltable[[#This Row],[Distance]]^3</f>
        <v>3395.2905269999997</v>
      </c>
      <c r="D1505">
        <f>Fulltable[[#This Row],[Distance]]^4</f>
        <v>51031.216620809988</v>
      </c>
      <c r="E1505">
        <f>Fulltable[[#This Row],[Distance]]^5</f>
        <v>766999.1858107741</v>
      </c>
      <c r="F1505" s="13" t="e">
        <f>IF(ISNUMBER(VLOOKUP(Fulltable[[#This Row],[Distance]], PBmetric[[Distance (km)]:[PB (hh:mm:ss)]], 6, FALSE)), VLOOKUP(Fulltable[[#This Row],[Distance]], PBmetric[[Distance (km)]:[PB (hh:mm:ss)]], 6, FALSE), NA())</f>
        <v>#N/A</v>
      </c>
      <c r="G1505" s="13">
        <f ca="1">$Q$4+$P$4*Fulltable[[#This Row],[Distance]]+$O$4*Fulltable[[#This Row],[D^2]]+$N$4*Fulltable[[#This Row],[D^3]]</f>
        <v>4.7697006955672638E-2</v>
      </c>
      <c r="H1505" s="13">
        <f ca="1">Fulltable[[#This Row],[Forecast]]*(1+AVERAGE(cform[faster (-ve) /
slower (+ve)]))</f>
        <v>4.9381752099318846E-2</v>
      </c>
      <c r="I1505" s="13" t="e">
        <f>IF(ISNUMBER(VLOOKUP(Fulltable[[#This Row],[Distance]], Predict[[#All],[Distance (km)]:[Time on current form]], 2, FALSE)), VLOOKUP(Fulltable[[#This Row],[Distance]], Predict[[#All],[Distance (km)]:[Time on current form]], 2, FALSE), NA())</f>
        <v>#N/A</v>
      </c>
      <c r="J1505" s="13" t="e">
        <f>IF(ISNUMBER(VLOOKUP(Fulltable[[#This Row],[Distance]], Predict[[#All],[Distance (km)]:[Time on current form]], 3, FALSE)), VLOOKUP(Fulltable[[#This Row],[Distance]], Predict[[#All],[Distance (km)]:[Time on current form]], 3, FALSE), NA())</f>
        <v>#N/A</v>
      </c>
    </row>
    <row r="1506" spans="1:10" x14ac:dyDescent="0.25">
      <c r="A1506" s="1">
        <v>15.04</v>
      </c>
      <c r="B1506" s="2">
        <f>Fulltable[[#This Row],[Distance]]^2</f>
        <v>226.20159999999998</v>
      </c>
      <c r="C1506">
        <f>Fulltable[[#This Row],[Distance]]^3</f>
        <v>3402.0720639999995</v>
      </c>
      <c r="D1506">
        <f>Fulltable[[#This Row],[Distance]]^4</f>
        <v>51167.163842559996</v>
      </c>
      <c r="E1506">
        <f>Fulltable[[#This Row],[Distance]]^5</f>
        <v>769554.14419210225</v>
      </c>
      <c r="F1506" s="13" t="e">
        <f>IF(ISNUMBER(VLOOKUP(Fulltable[[#This Row],[Distance]], PBmetric[[Distance (km)]:[PB (hh:mm:ss)]], 6, FALSE)), VLOOKUP(Fulltable[[#This Row],[Distance]], PBmetric[[Distance (km)]:[PB (hh:mm:ss)]], 6, FALSE), NA())</f>
        <v>#N/A</v>
      </c>
      <c r="G1506" s="13">
        <f ca="1">$Q$4+$P$4*Fulltable[[#This Row],[Distance]]+$O$4*Fulltable[[#This Row],[D^2]]+$N$4*Fulltable[[#This Row],[D^3]]</f>
        <v>4.7731476818368354E-2</v>
      </c>
      <c r="H1506" s="13">
        <f ca="1">Fulltable[[#This Row],[Forecast]]*(1+AVERAGE(cform[faster (-ve) /
slower (+ve)]))</f>
        <v>4.9417439500335843E-2</v>
      </c>
      <c r="I1506" s="13" t="e">
        <f>IF(ISNUMBER(VLOOKUP(Fulltable[[#This Row],[Distance]], Predict[[#All],[Distance (km)]:[Time on current form]], 2, FALSE)), VLOOKUP(Fulltable[[#This Row],[Distance]], Predict[[#All],[Distance (km)]:[Time on current form]], 2, FALSE), NA())</f>
        <v>#N/A</v>
      </c>
      <c r="J1506" s="13" t="e">
        <f>IF(ISNUMBER(VLOOKUP(Fulltable[[#This Row],[Distance]], Predict[[#All],[Distance (km)]:[Time on current form]], 3, FALSE)), VLOOKUP(Fulltable[[#This Row],[Distance]], Predict[[#All],[Distance (km)]:[Time on current form]], 3, FALSE), NA())</f>
        <v>#N/A</v>
      </c>
    </row>
    <row r="1507" spans="1:10" x14ac:dyDescent="0.25">
      <c r="A1507" s="1">
        <v>15.05</v>
      </c>
      <c r="B1507" s="2">
        <f>Fulltable[[#This Row],[Distance]]^2</f>
        <v>226.50250000000003</v>
      </c>
      <c r="C1507">
        <f>Fulltable[[#This Row],[Distance]]^3</f>
        <v>3408.8626250000007</v>
      </c>
      <c r="D1507">
        <f>Fulltable[[#This Row],[Distance]]^4</f>
        <v>51303.382506250011</v>
      </c>
      <c r="E1507">
        <f>Fulltable[[#This Row],[Distance]]^5</f>
        <v>772115.90671906271</v>
      </c>
      <c r="F1507" s="13" t="e">
        <f>IF(ISNUMBER(VLOOKUP(Fulltable[[#This Row],[Distance]], PBmetric[[Distance (km)]:[PB (hh:mm:ss)]], 6, FALSE)), VLOOKUP(Fulltable[[#This Row],[Distance]], PBmetric[[Distance (km)]:[PB (hh:mm:ss)]], 6, FALSE), NA())</f>
        <v>#N/A</v>
      </c>
      <c r="G1507" s="13">
        <f ca="1">$Q$4+$P$4*Fulltable[[#This Row],[Distance]]+$O$4*Fulltable[[#This Row],[D^2]]+$N$4*Fulltable[[#This Row],[D^3]]</f>
        <v>4.7765950300706531E-2</v>
      </c>
      <c r="H1507" s="13">
        <f ca="1">Fulltable[[#This Row],[Forecast]]*(1+AVERAGE(cform[faster (-ve) /
slower (+ve)]))</f>
        <v>4.9453130648847661E-2</v>
      </c>
      <c r="I1507" s="13" t="e">
        <f>IF(ISNUMBER(VLOOKUP(Fulltable[[#This Row],[Distance]], Predict[[#All],[Distance (km)]:[Time on current form]], 2, FALSE)), VLOOKUP(Fulltable[[#This Row],[Distance]], Predict[[#All],[Distance (km)]:[Time on current form]], 2, FALSE), NA())</f>
        <v>#N/A</v>
      </c>
      <c r="J1507" s="13" t="e">
        <f>IF(ISNUMBER(VLOOKUP(Fulltable[[#This Row],[Distance]], Predict[[#All],[Distance (km)]:[Time on current form]], 3, FALSE)), VLOOKUP(Fulltable[[#This Row],[Distance]], Predict[[#All],[Distance (km)]:[Time on current form]], 3, FALSE), NA())</f>
        <v>#N/A</v>
      </c>
    </row>
    <row r="1508" spans="1:10" x14ac:dyDescent="0.25">
      <c r="A1508" s="1">
        <v>15.06</v>
      </c>
      <c r="B1508" s="2">
        <f>Fulltable[[#This Row],[Distance]]^2</f>
        <v>226.80360000000002</v>
      </c>
      <c r="C1508">
        <f>Fulltable[[#This Row],[Distance]]^3</f>
        <v>3415.6622160000002</v>
      </c>
      <c r="D1508">
        <f>Fulltable[[#This Row],[Distance]]^4</f>
        <v>51439.872972960009</v>
      </c>
      <c r="E1508">
        <f>Fulltable[[#This Row],[Distance]]^5</f>
        <v>774684.48697277775</v>
      </c>
      <c r="F1508" s="13" t="e">
        <f>IF(ISNUMBER(VLOOKUP(Fulltable[[#This Row],[Distance]], PBmetric[[Distance (km)]:[PB (hh:mm:ss)]], 6, FALSE)), VLOOKUP(Fulltable[[#This Row],[Distance]], PBmetric[[Distance (km)]:[PB (hh:mm:ss)]], 6, FALSE), NA())</f>
        <v>#N/A</v>
      </c>
      <c r="G1508" s="13">
        <f ca="1">$Q$4+$P$4*Fulltable[[#This Row],[Distance]]+$O$4*Fulltable[[#This Row],[D^2]]+$N$4*Fulltable[[#This Row],[D^3]]</f>
        <v>4.7800427402651717E-2</v>
      </c>
      <c r="H1508" s="13">
        <f ca="1">Fulltable[[#This Row],[Forecast]]*(1+AVERAGE(cform[faster (-ve) /
slower (+ve)]))</f>
        <v>4.9488825544817594E-2</v>
      </c>
      <c r="I1508" s="13" t="e">
        <f>IF(ISNUMBER(VLOOKUP(Fulltable[[#This Row],[Distance]], Predict[[#All],[Distance (km)]:[Time on current form]], 2, FALSE)), VLOOKUP(Fulltable[[#This Row],[Distance]], Predict[[#All],[Distance (km)]:[Time on current form]], 2, FALSE), NA())</f>
        <v>#N/A</v>
      </c>
      <c r="J1508" s="13" t="e">
        <f>IF(ISNUMBER(VLOOKUP(Fulltable[[#This Row],[Distance]], Predict[[#All],[Distance (km)]:[Time on current form]], 3, FALSE)), VLOOKUP(Fulltable[[#This Row],[Distance]], Predict[[#All],[Distance (km)]:[Time on current form]], 3, FALSE), NA())</f>
        <v>#N/A</v>
      </c>
    </row>
    <row r="1509" spans="1:10" x14ac:dyDescent="0.25">
      <c r="A1509" s="1">
        <v>15.07</v>
      </c>
      <c r="B1509" s="2">
        <f>Fulltable[[#This Row],[Distance]]^2</f>
        <v>227.10490000000001</v>
      </c>
      <c r="C1509">
        <f>Fulltable[[#This Row],[Distance]]^3</f>
        <v>3422.4708430000005</v>
      </c>
      <c r="D1509">
        <f>Fulltable[[#This Row],[Distance]]^4</f>
        <v>51576.635604010007</v>
      </c>
      <c r="E1509">
        <f>Fulltable[[#This Row],[Distance]]^5</f>
        <v>777259.89855243079</v>
      </c>
      <c r="F1509" s="13" t="e">
        <f>IF(ISNUMBER(VLOOKUP(Fulltable[[#This Row],[Distance]], PBmetric[[Distance (km)]:[PB (hh:mm:ss)]], 6, FALSE)), VLOOKUP(Fulltable[[#This Row],[Distance]], PBmetric[[Distance (km)]:[PB (hh:mm:ss)]], 6, FALSE), NA())</f>
        <v>#N/A</v>
      </c>
      <c r="G1509" s="13">
        <f ca="1">$Q$4+$P$4*Fulltable[[#This Row],[Distance]]+$O$4*Fulltable[[#This Row],[D^2]]+$N$4*Fulltable[[#This Row],[D^3]]</f>
        <v>4.7834908124168539E-2</v>
      </c>
      <c r="H1509" s="13">
        <f ca="1">Fulltable[[#This Row],[Forecast]]*(1+AVERAGE(cform[faster (-ve) /
slower (+ve)]))</f>
        <v>4.9524524188209032E-2</v>
      </c>
      <c r="I1509" s="13" t="e">
        <f>IF(ISNUMBER(VLOOKUP(Fulltable[[#This Row],[Distance]], Predict[[#All],[Distance (km)]:[Time on current form]], 2, FALSE)), VLOOKUP(Fulltable[[#This Row],[Distance]], Predict[[#All],[Distance (km)]:[Time on current form]], 2, FALSE), NA())</f>
        <v>#N/A</v>
      </c>
      <c r="J1509" s="13" t="e">
        <f>IF(ISNUMBER(VLOOKUP(Fulltable[[#This Row],[Distance]], Predict[[#All],[Distance (km)]:[Time on current form]], 3, FALSE)), VLOOKUP(Fulltable[[#This Row],[Distance]], Predict[[#All],[Distance (km)]:[Time on current form]], 3, FALSE), NA())</f>
        <v>#N/A</v>
      </c>
    </row>
    <row r="1510" spans="1:10" x14ac:dyDescent="0.25">
      <c r="A1510" s="1">
        <v>15.08</v>
      </c>
      <c r="B1510" s="2">
        <f>Fulltable[[#This Row],[Distance]]^2</f>
        <v>227.40639999999999</v>
      </c>
      <c r="C1510">
        <f>Fulltable[[#This Row],[Distance]]^3</f>
        <v>3429.2885120000001</v>
      </c>
      <c r="D1510">
        <f>Fulltable[[#This Row],[Distance]]^4</f>
        <v>51713.670760959998</v>
      </c>
      <c r="E1510">
        <f>Fulltable[[#This Row],[Distance]]^5</f>
        <v>779842.15507527674</v>
      </c>
      <c r="F1510" s="13" t="e">
        <f>IF(ISNUMBER(VLOOKUP(Fulltable[[#This Row],[Distance]], PBmetric[[Distance (km)]:[PB (hh:mm:ss)]], 6, FALSE)), VLOOKUP(Fulltable[[#This Row],[Distance]], PBmetric[[Distance (km)]:[PB (hh:mm:ss)]], 6, FALSE), NA())</f>
        <v>#N/A</v>
      </c>
      <c r="G1510" s="13">
        <f ca="1">$Q$4+$P$4*Fulltable[[#This Row],[Distance]]+$O$4*Fulltable[[#This Row],[D^2]]+$N$4*Fulltable[[#This Row],[D^3]]</f>
        <v>4.7869392465221566E-2</v>
      </c>
      <c r="H1510" s="13">
        <f ca="1">Fulltable[[#This Row],[Forecast]]*(1+AVERAGE(cform[faster (-ve) /
slower (+ve)]))</f>
        <v>4.9560226578985282E-2</v>
      </c>
      <c r="I1510" s="13" t="e">
        <f>IF(ISNUMBER(VLOOKUP(Fulltable[[#This Row],[Distance]], Predict[[#All],[Distance (km)]:[Time on current form]], 2, FALSE)), VLOOKUP(Fulltable[[#This Row],[Distance]], Predict[[#All],[Distance (km)]:[Time on current form]], 2, FALSE), NA())</f>
        <v>#N/A</v>
      </c>
      <c r="J1510" s="13" t="e">
        <f>IF(ISNUMBER(VLOOKUP(Fulltable[[#This Row],[Distance]], Predict[[#All],[Distance (km)]:[Time on current form]], 3, FALSE)), VLOOKUP(Fulltable[[#This Row],[Distance]], Predict[[#All],[Distance (km)]:[Time on current form]], 3, FALSE), NA())</f>
        <v>#N/A</v>
      </c>
    </row>
    <row r="1511" spans="1:10" x14ac:dyDescent="0.25">
      <c r="A1511" s="1">
        <v>15.09</v>
      </c>
      <c r="B1511" s="2">
        <f>Fulltable[[#This Row],[Distance]]^2</f>
        <v>227.7081</v>
      </c>
      <c r="C1511">
        <f>Fulltable[[#This Row],[Distance]]^3</f>
        <v>3436.115229</v>
      </c>
      <c r="D1511">
        <f>Fulltable[[#This Row],[Distance]]^4</f>
        <v>51850.978805610001</v>
      </c>
      <c r="E1511">
        <f>Fulltable[[#This Row],[Distance]]^5</f>
        <v>782431.27017665491</v>
      </c>
      <c r="F1511" s="13" t="e">
        <f>IF(ISNUMBER(VLOOKUP(Fulltable[[#This Row],[Distance]], PBmetric[[Distance (km)]:[PB (hh:mm:ss)]], 6, FALSE)), VLOOKUP(Fulltable[[#This Row],[Distance]], PBmetric[[Distance (km)]:[PB (hh:mm:ss)]], 6, FALSE), NA())</f>
        <v>#N/A</v>
      </c>
      <c r="G1511" s="13">
        <f ca="1">$Q$4+$P$4*Fulltable[[#This Row],[Distance]]+$O$4*Fulltable[[#This Row],[D^2]]+$N$4*Fulltable[[#This Row],[D^3]]</f>
        <v>4.7903880425775418E-2</v>
      </c>
      <c r="H1511" s="13">
        <f ca="1">Fulltable[[#This Row],[Forecast]]*(1+AVERAGE(cform[faster (-ve) /
slower (+ve)]))</f>
        <v>4.9595932717109714E-2</v>
      </c>
      <c r="I1511" s="13" t="e">
        <f>IF(ISNUMBER(VLOOKUP(Fulltable[[#This Row],[Distance]], Predict[[#All],[Distance (km)]:[Time on current form]], 2, FALSE)), VLOOKUP(Fulltable[[#This Row],[Distance]], Predict[[#All],[Distance (km)]:[Time on current form]], 2, FALSE), NA())</f>
        <v>#N/A</v>
      </c>
      <c r="J1511" s="13" t="e">
        <f>IF(ISNUMBER(VLOOKUP(Fulltable[[#This Row],[Distance]], Predict[[#All],[Distance (km)]:[Time on current form]], 3, FALSE)), VLOOKUP(Fulltable[[#This Row],[Distance]], Predict[[#All],[Distance (km)]:[Time on current form]], 3, FALSE), NA())</f>
        <v>#N/A</v>
      </c>
    </row>
    <row r="1512" spans="1:10" x14ac:dyDescent="0.25">
      <c r="A1512" s="1">
        <v>15.1</v>
      </c>
      <c r="B1512" s="2">
        <f>Fulltable[[#This Row],[Distance]]^2</f>
        <v>228.01</v>
      </c>
      <c r="C1512">
        <f>Fulltable[[#This Row],[Distance]]^3</f>
        <v>3442.9509999999996</v>
      </c>
      <c r="D1512">
        <f>Fulltable[[#This Row],[Distance]]^4</f>
        <v>51988.560099999995</v>
      </c>
      <c r="E1512">
        <f>Fulltable[[#This Row],[Distance]]^5</f>
        <v>785027.25750999991</v>
      </c>
      <c r="F1512" s="13" t="e">
        <f>IF(ISNUMBER(VLOOKUP(Fulltable[[#This Row],[Distance]], PBmetric[[Distance (km)]:[PB (hh:mm:ss)]], 6, FALSE)), VLOOKUP(Fulltable[[#This Row],[Distance]], PBmetric[[Distance (km)]:[PB (hh:mm:ss)]], 6, FALSE), NA())</f>
        <v>#N/A</v>
      </c>
      <c r="G1512" s="13">
        <f ca="1">$Q$4+$P$4*Fulltable[[#This Row],[Distance]]+$O$4*Fulltable[[#This Row],[D^2]]+$N$4*Fulltable[[#This Row],[D^3]]</f>
        <v>4.7938372005794698E-2</v>
      </c>
      <c r="H1512" s="13">
        <f ca="1">Fulltable[[#This Row],[Forecast]]*(1+AVERAGE(cform[faster (-ve) /
slower (+ve)]))</f>
        <v>4.9631642602545691E-2</v>
      </c>
      <c r="I1512" s="13" t="e">
        <f>IF(ISNUMBER(VLOOKUP(Fulltable[[#This Row],[Distance]], Predict[[#All],[Distance (km)]:[Time on current form]], 2, FALSE)), VLOOKUP(Fulltable[[#This Row],[Distance]], Predict[[#All],[Distance (km)]:[Time on current form]], 2, FALSE), NA())</f>
        <v>#N/A</v>
      </c>
      <c r="J1512" s="13" t="e">
        <f>IF(ISNUMBER(VLOOKUP(Fulltable[[#This Row],[Distance]], Predict[[#All],[Distance (km)]:[Time on current form]], 3, FALSE)), VLOOKUP(Fulltable[[#This Row],[Distance]], Predict[[#All],[Distance (km)]:[Time on current form]], 3, FALSE), NA())</f>
        <v>#N/A</v>
      </c>
    </row>
    <row r="1513" spans="1:10" x14ac:dyDescent="0.25">
      <c r="A1513" s="1">
        <v>15.11</v>
      </c>
      <c r="B1513" s="2">
        <f>Fulltable[[#This Row],[Distance]]^2</f>
        <v>228.31209999999999</v>
      </c>
      <c r="C1513">
        <f>Fulltable[[#This Row],[Distance]]^3</f>
        <v>3449.7958309999995</v>
      </c>
      <c r="D1513">
        <f>Fulltable[[#This Row],[Distance]]^4</f>
        <v>52126.415006409996</v>
      </c>
      <c r="E1513">
        <f>Fulltable[[#This Row],[Distance]]^5</f>
        <v>787630.13074685505</v>
      </c>
      <c r="F1513" s="13" t="e">
        <f>IF(ISNUMBER(VLOOKUP(Fulltable[[#This Row],[Distance]], PBmetric[[Distance (km)]:[PB (hh:mm:ss)]], 6, FALSE)), VLOOKUP(Fulltable[[#This Row],[Distance]], PBmetric[[Distance (km)]:[PB (hh:mm:ss)]], 6, FALSE), NA())</f>
        <v>#N/A</v>
      </c>
      <c r="G1513" s="13">
        <f ca="1">$Q$4+$P$4*Fulltable[[#This Row],[Distance]]+$O$4*Fulltable[[#This Row],[D^2]]+$N$4*Fulltable[[#This Row],[D^3]]</f>
        <v>4.7972867205243984E-2</v>
      </c>
      <c r="H1513" s="13">
        <f ca="1">Fulltable[[#This Row],[Forecast]]*(1+AVERAGE(cform[faster (-ve) /
slower (+ve)]))</f>
        <v>4.9667356235256532E-2</v>
      </c>
      <c r="I1513" s="13" t="e">
        <f>IF(ISNUMBER(VLOOKUP(Fulltable[[#This Row],[Distance]], Predict[[#All],[Distance (km)]:[Time on current form]], 2, FALSE)), VLOOKUP(Fulltable[[#This Row],[Distance]], Predict[[#All],[Distance (km)]:[Time on current form]], 2, FALSE), NA())</f>
        <v>#N/A</v>
      </c>
      <c r="J1513" s="13" t="e">
        <f>IF(ISNUMBER(VLOOKUP(Fulltable[[#This Row],[Distance]], Predict[[#All],[Distance (km)]:[Time on current form]], 3, FALSE)), VLOOKUP(Fulltable[[#This Row],[Distance]], Predict[[#All],[Distance (km)]:[Time on current form]], 3, FALSE), NA())</f>
        <v>#N/A</v>
      </c>
    </row>
    <row r="1514" spans="1:10" x14ac:dyDescent="0.25">
      <c r="A1514" s="1">
        <v>15.12</v>
      </c>
      <c r="B1514" s="2">
        <f>Fulltable[[#This Row],[Distance]]^2</f>
        <v>228.61439999999999</v>
      </c>
      <c r="C1514">
        <f>Fulltable[[#This Row],[Distance]]^3</f>
        <v>3456.6497279999999</v>
      </c>
      <c r="D1514">
        <f>Fulltable[[#This Row],[Distance]]^4</f>
        <v>52264.543887359992</v>
      </c>
      <c r="E1514">
        <f>Fulltable[[#This Row],[Distance]]^5</f>
        <v>790239.90357688302</v>
      </c>
      <c r="F1514" s="13" t="e">
        <f>IF(ISNUMBER(VLOOKUP(Fulltable[[#This Row],[Distance]], PBmetric[[Distance (km)]:[PB (hh:mm:ss)]], 6, FALSE)), VLOOKUP(Fulltable[[#This Row],[Distance]], PBmetric[[Distance (km)]:[PB (hh:mm:ss)]], 6, FALSE), NA())</f>
        <v>#N/A</v>
      </c>
      <c r="G1514" s="13">
        <f ca="1">$Q$4+$P$4*Fulltable[[#This Row],[Distance]]+$O$4*Fulltable[[#This Row],[D^2]]+$N$4*Fulltable[[#This Row],[D^3]]</f>
        <v>4.800736602408788E-2</v>
      </c>
      <c r="H1514" s="13">
        <f ca="1">Fulltable[[#This Row],[Forecast]]*(1+AVERAGE(cform[faster (-ve) /
slower (+ve)]))</f>
        <v>4.9703073615205588E-2</v>
      </c>
      <c r="I1514" s="13" t="e">
        <f>IF(ISNUMBER(VLOOKUP(Fulltable[[#This Row],[Distance]], Predict[[#All],[Distance (km)]:[Time on current form]], 2, FALSE)), VLOOKUP(Fulltable[[#This Row],[Distance]], Predict[[#All],[Distance (km)]:[Time on current form]], 2, FALSE), NA())</f>
        <v>#N/A</v>
      </c>
      <c r="J1514" s="13" t="e">
        <f>IF(ISNUMBER(VLOOKUP(Fulltable[[#This Row],[Distance]], Predict[[#All],[Distance (km)]:[Time on current form]], 3, FALSE)), VLOOKUP(Fulltable[[#This Row],[Distance]], Predict[[#All],[Distance (km)]:[Time on current form]], 3, FALSE), NA())</f>
        <v>#N/A</v>
      </c>
    </row>
    <row r="1515" spans="1:10" x14ac:dyDescent="0.25">
      <c r="A1515" s="1">
        <v>15.13</v>
      </c>
      <c r="B1515" s="2">
        <f>Fulltable[[#This Row],[Distance]]^2</f>
        <v>228.91690000000003</v>
      </c>
      <c r="C1515">
        <f>Fulltable[[#This Row],[Distance]]^3</f>
        <v>3463.5126970000006</v>
      </c>
      <c r="D1515">
        <f>Fulltable[[#This Row],[Distance]]^4</f>
        <v>52402.947105610016</v>
      </c>
      <c r="E1515">
        <f>Fulltable[[#This Row],[Distance]]^5</f>
        <v>792856.58970787958</v>
      </c>
      <c r="F1515" s="13" t="e">
        <f>IF(ISNUMBER(VLOOKUP(Fulltable[[#This Row],[Distance]], PBmetric[[Distance (km)]:[PB (hh:mm:ss)]], 6, FALSE)), VLOOKUP(Fulltable[[#This Row],[Distance]], PBmetric[[Distance (km)]:[PB (hh:mm:ss)]], 6, FALSE), NA())</f>
        <v>#N/A</v>
      </c>
      <c r="G1515" s="13">
        <f ca="1">$Q$4+$P$4*Fulltable[[#This Row],[Distance]]+$O$4*Fulltable[[#This Row],[D^2]]+$N$4*Fulltable[[#This Row],[D^3]]</f>
        <v>4.8041868462290992E-2</v>
      </c>
      <c r="H1515" s="13">
        <f ca="1">Fulltable[[#This Row],[Forecast]]*(1+AVERAGE(cform[faster (-ve) /
slower (+ve)]))</f>
        <v>4.9738794742356221E-2</v>
      </c>
      <c r="I1515" s="13" t="e">
        <f>IF(ISNUMBER(VLOOKUP(Fulltable[[#This Row],[Distance]], Predict[[#All],[Distance (km)]:[Time on current form]], 2, FALSE)), VLOOKUP(Fulltable[[#This Row],[Distance]], Predict[[#All],[Distance (km)]:[Time on current form]], 2, FALSE), NA())</f>
        <v>#N/A</v>
      </c>
      <c r="J1515" s="13" t="e">
        <f>IF(ISNUMBER(VLOOKUP(Fulltable[[#This Row],[Distance]], Predict[[#All],[Distance (km)]:[Time on current form]], 3, FALSE)), VLOOKUP(Fulltable[[#This Row],[Distance]], Predict[[#All],[Distance (km)]:[Time on current form]], 3, FALSE), NA())</f>
        <v>#N/A</v>
      </c>
    </row>
    <row r="1516" spans="1:10" x14ac:dyDescent="0.25">
      <c r="A1516" s="1">
        <v>15.14</v>
      </c>
      <c r="B1516" s="2">
        <f>Fulltable[[#This Row],[Distance]]^2</f>
        <v>229.21960000000001</v>
      </c>
      <c r="C1516">
        <f>Fulltable[[#This Row],[Distance]]^3</f>
        <v>3470.3847440000004</v>
      </c>
      <c r="D1516">
        <f>Fulltable[[#This Row],[Distance]]^4</f>
        <v>52541.625024160006</v>
      </c>
      <c r="E1516">
        <f>Fulltable[[#This Row],[Distance]]^5</f>
        <v>795480.20286578254</v>
      </c>
      <c r="F1516" s="13" t="e">
        <f>IF(ISNUMBER(VLOOKUP(Fulltable[[#This Row],[Distance]], PBmetric[[Distance (km)]:[PB (hh:mm:ss)]], 6, FALSE)), VLOOKUP(Fulltable[[#This Row],[Distance]], PBmetric[[Distance (km)]:[PB (hh:mm:ss)]], 6, FALSE), NA())</f>
        <v>#N/A</v>
      </c>
      <c r="G1516" s="13">
        <f ca="1">$Q$4+$P$4*Fulltable[[#This Row],[Distance]]+$O$4*Fulltable[[#This Row],[D^2]]+$N$4*Fulltable[[#This Row],[D^3]]</f>
        <v>4.8076374519817888E-2</v>
      </c>
      <c r="H1516" s="13">
        <f ca="1">Fulltable[[#This Row],[Forecast]]*(1+AVERAGE(cform[faster (-ve) /
slower (+ve)]))</f>
        <v>4.9774519616671745E-2</v>
      </c>
      <c r="I1516" s="13" t="e">
        <f>IF(ISNUMBER(VLOOKUP(Fulltable[[#This Row],[Distance]], Predict[[#All],[Distance (km)]:[Time on current form]], 2, FALSE)), VLOOKUP(Fulltable[[#This Row],[Distance]], Predict[[#All],[Distance (km)]:[Time on current form]], 2, FALSE), NA())</f>
        <v>#N/A</v>
      </c>
      <c r="J1516" s="13" t="e">
        <f>IF(ISNUMBER(VLOOKUP(Fulltable[[#This Row],[Distance]], Predict[[#All],[Distance (km)]:[Time on current form]], 3, FALSE)), VLOOKUP(Fulltable[[#This Row],[Distance]], Predict[[#All],[Distance (km)]:[Time on current form]], 3, FALSE), NA())</f>
        <v>#N/A</v>
      </c>
    </row>
    <row r="1517" spans="1:10" x14ac:dyDescent="0.25">
      <c r="A1517" s="1">
        <v>15.15</v>
      </c>
      <c r="B1517" s="2">
        <f>Fulltable[[#This Row],[Distance]]^2</f>
        <v>229.52250000000001</v>
      </c>
      <c r="C1517">
        <f>Fulltable[[#This Row],[Distance]]^3</f>
        <v>3477.2658750000001</v>
      </c>
      <c r="D1517">
        <f>Fulltable[[#This Row],[Distance]]^4</f>
        <v>52680.578006250005</v>
      </c>
      <c r="E1517">
        <f>Fulltable[[#This Row],[Distance]]^5</f>
        <v>798110.75679468759</v>
      </c>
      <c r="F1517" s="13" t="e">
        <f>IF(ISNUMBER(VLOOKUP(Fulltable[[#This Row],[Distance]], PBmetric[[Distance (km)]:[PB (hh:mm:ss)]], 6, FALSE)), VLOOKUP(Fulltable[[#This Row],[Distance]], PBmetric[[Distance (km)]:[PB (hh:mm:ss)]], 6, FALSE), NA())</f>
        <v>#N/A</v>
      </c>
      <c r="G1517" s="13">
        <f ca="1">$Q$4+$P$4*Fulltable[[#This Row],[Distance]]+$O$4*Fulltable[[#This Row],[D^2]]+$N$4*Fulltable[[#This Row],[D^3]]</f>
        <v>4.8110884196633195E-2</v>
      </c>
      <c r="H1517" s="13">
        <f ca="1">Fulltable[[#This Row],[Forecast]]*(1+AVERAGE(cform[faster (-ve) /
slower (+ve)]))</f>
        <v>4.9810248238115536E-2</v>
      </c>
      <c r="I1517" s="13" t="e">
        <f>IF(ISNUMBER(VLOOKUP(Fulltable[[#This Row],[Distance]], Predict[[#All],[Distance (km)]:[Time on current form]], 2, FALSE)), VLOOKUP(Fulltable[[#This Row],[Distance]], Predict[[#All],[Distance (km)]:[Time on current form]], 2, FALSE), NA())</f>
        <v>#N/A</v>
      </c>
      <c r="J1517" s="13" t="e">
        <f>IF(ISNUMBER(VLOOKUP(Fulltable[[#This Row],[Distance]], Predict[[#All],[Distance (km)]:[Time on current form]], 3, FALSE)), VLOOKUP(Fulltable[[#This Row],[Distance]], Predict[[#All],[Distance (km)]:[Time on current form]], 3, FALSE), NA())</f>
        <v>#N/A</v>
      </c>
    </row>
    <row r="1518" spans="1:10" x14ac:dyDescent="0.25">
      <c r="A1518" s="1">
        <v>15.16</v>
      </c>
      <c r="B1518" s="2">
        <f>Fulltable[[#This Row],[Distance]]^2</f>
        <v>229.82560000000001</v>
      </c>
      <c r="C1518">
        <f>Fulltable[[#This Row],[Distance]]^3</f>
        <v>3484.1560960000002</v>
      </c>
      <c r="D1518">
        <f>Fulltable[[#This Row],[Distance]]^4</f>
        <v>52819.806415360006</v>
      </c>
      <c r="E1518">
        <f>Fulltable[[#This Row],[Distance]]^5</f>
        <v>800748.26525685773</v>
      </c>
      <c r="F1518" s="13" t="e">
        <f>IF(ISNUMBER(VLOOKUP(Fulltable[[#This Row],[Distance]], PBmetric[[Distance (km)]:[PB (hh:mm:ss)]], 6, FALSE)), VLOOKUP(Fulltable[[#This Row],[Distance]], PBmetric[[Distance (km)]:[PB (hh:mm:ss)]], 6, FALSE), NA())</f>
        <v>#N/A</v>
      </c>
      <c r="G1518" s="13">
        <f ca="1">$Q$4+$P$4*Fulltable[[#This Row],[Distance]]+$O$4*Fulltable[[#This Row],[D^2]]+$N$4*Fulltable[[#This Row],[D^3]]</f>
        <v>4.814539749270149E-2</v>
      </c>
      <c r="H1518" s="13">
        <f ca="1">Fulltable[[#This Row],[Forecast]]*(1+AVERAGE(cform[faster (-ve) /
slower (+ve)]))</f>
        <v>4.9845980606650915E-2</v>
      </c>
      <c r="I1518" s="13" t="e">
        <f>IF(ISNUMBER(VLOOKUP(Fulltable[[#This Row],[Distance]], Predict[[#All],[Distance (km)]:[Time on current form]], 2, FALSE)), VLOOKUP(Fulltable[[#This Row],[Distance]], Predict[[#All],[Distance (km)]:[Time on current form]], 2, FALSE), NA())</f>
        <v>#N/A</v>
      </c>
      <c r="J1518" s="13" t="e">
        <f>IF(ISNUMBER(VLOOKUP(Fulltable[[#This Row],[Distance]], Predict[[#All],[Distance (km)]:[Time on current form]], 3, FALSE)), VLOOKUP(Fulltable[[#This Row],[Distance]], Predict[[#All],[Distance (km)]:[Time on current form]], 3, FALSE), NA())</f>
        <v>#N/A</v>
      </c>
    </row>
    <row r="1519" spans="1:10" x14ac:dyDescent="0.25">
      <c r="A1519" s="1">
        <v>15.17</v>
      </c>
      <c r="B1519" s="2">
        <f>Fulltable[[#This Row],[Distance]]^2</f>
        <v>230.12889999999999</v>
      </c>
      <c r="C1519">
        <f>Fulltable[[#This Row],[Distance]]^3</f>
        <v>3491.0554129999996</v>
      </c>
      <c r="D1519">
        <f>Fulltable[[#This Row],[Distance]]^4</f>
        <v>52959.310615209994</v>
      </c>
      <c r="E1519">
        <f>Fulltable[[#This Row],[Distance]]^5</f>
        <v>803392.74203273561</v>
      </c>
      <c r="F1519" s="13" t="e">
        <f>IF(ISNUMBER(VLOOKUP(Fulltable[[#This Row],[Distance]], PBmetric[[Distance (km)]:[PB (hh:mm:ss)]], 6, FALSE)), VLOOKUP(Fulltable[[#This Row],[Distance]], PBmetric[[Distance (km)]:[PB (hh:mm:ss)]], 6, FALSE), NA())</f>
        <v>#N/A</v>
      </c>
      <c r="G1519" s="13">
        <f ca="1">$Q$4+$P$4*Fulltable[[#This Row],[Distance]]+$O$4*Fulltable[[#This Row],[D^2]]+$N$4*Fulltable[[#This Row],[D^3]]</f>
        <v>4.8179914407987391E-2</v>
      </c>
      <c r="H1519" s="13">
        <f ca="1">Fulltable[[#This Row],[Forecast]]*(1+AVERAGE(cform[faster (-ve) /
slower (+ve)]))</f>
        <v>4.9881716722241266E-2</v>
      </c>
      <c r="I1519" s="13" t="e">
        <f>IF(ISNUMBER(VLOOKUP(Fulltable[[#This Row],[Distance]], Predict[[#All],[Distance (km)]:[Time on current form]], 2, FALSE)), VLOOKUP(Fulltable[[#This Row],[Distance]], Predict[[#All],[Distance (km)]:[Time on current form]], 2, FALSE), NA())</f>
        <v>#N/A</v>
      </c>
      <c r="J1519" s="13" t="e">
        <f>IF(ISNUMBER(VLOOKUP(Fulltable[[#This Row],[Distance]], Predict[[#All],[Distance (km)]:[Time on current form]], 3, FALSE)), VLOOKUP(Fulltable[[#This Row],[Distance]], Predict[[#All],[Distance (km)]:[Time on current form]], 3, FALSE), NA())</f>
        <v>#N/A</v>
      </c>
    </row>
    <row r="1520" spans="1:10" x14ac:dyDescent="0.25">
      <c r="A1520" s="1">
        <v>15.18</v>
      </c>
      <c r="B1520" s="2">
        <f>Fulltable[[#This Row],[Distance]]^2</f>
        <v>230.4324</v>
      </c>
      <c r="C1520">
        <f>Fulltable[[#This Row],[Distance]]^3</f>
        <v>3497.9638319999999</v>
      </c>
      <c r="D1520">
        <f>Fulltable[[#This Row],[Distance]]^4</f>
        <v>53099.09096976</v>
      </c>
      <c r="E1520">
        <f>Fulltable[[#This Row],[Distance]]^5</f>
        <v>806044.20092095679</v>
      </c>
      <c r="F1520" s="13" t="e">
        <f>IF(ISNUMBER(VLOOKUP(Fulltable[[#This Row],[Distance]], PBmetric[[Distance (km)]:[PB (hh:mm:ss)]], 6, FALSE)), VLOOKUP(Fulltable[[#This Row],[Distance]], PBmetric[[Distance (km)]:[PB (hh:mm:ss)]], 6, FALSE), NA())</f>
        <v>#N/A</v>
      </c>
      <c r="G1520" s="13">
        <f ca="1">$Q$4+$P$4*Fulltable[[#This Row],[Distance]]+$O$4*Fulltable[[#This Row],[D^2]]+$N$4*Fulltable[[#This Row],[D^3]]</f>
        <v>4.8214434942455468E-2</v>
      </c>
      <c r="H1520" s="13">
        <f ca="1">Fulltable[[#This Row],[Forecast]]*(1+AVERAGE(cform[faster (-ve) /
slower (+ve)]))</f>
        <v>4.9917456584849897E-2</v>
      </c>
      <c r="I1520" s="13" t="e">
        <f>IF(ISNUMBER(VLOOKUP(Fulltable[[#This Row],[Distance]], Predict[[#All],[Distance (km)]:[Time on current form]], 2, FALSE)), VLOOKUP(Fulltable[[#This Row],[Distance]], Predict[[#All],[Distance (km)]:[Time on current form]], 2, FALSE), NA())</f>
        <v>#N/A</v>
      </c>
      <c r="J1520" s="13" t="e">
        <f>IF(ISNUMBER(VLOOKUP(Fulltable[[#This Row],[Distance]], Predict[[#All],[Distance (km)]:[Time on current form]], 3, FALSE)), VLOOKUP(Fulltable[[#This Row],[Distance]], Predict[[#All],[Distance (km)]:[Time on current form]], 3, FALSE), NA())</f>
        <v>#N/A</v>
      </c>
    </row>
    <row r="1521" spans="1:10" x14ac:dyDescent="0.25">
      <c r="A1521" s="1">
        <v>15.19</v>
      </c>
      <c r="B1521" s="2">
        <f>Fulltable[[#This Row],[Distance]]^2</f>
        <v>230.73609999999999</v>
      </c>
      <c r="C1521">
        <f>Fulltable[[#This Row],[Distance]]^3</f>
        <v>3504.881359</v>
      </c>
      <c r="D1521">
        <f>Fulltable[[#This Row],[Distance]]^4</f>
        <v>53239.147843209998</v>
      </c>
      <c r="E1521">
        <f>Fulltable[[#This Row],[Distance]]^5</f>
        <v>808702.65573835978</v>
      </c>
      <c r="F1521" s="13" t="e">
        <f>IF(ISNUMBER(VLOOKUP(Fulltable[[#This Row],[Distance]], PBmetric[[Distance (km)]:[PB (hh:mm:ss)]], 6, FALSE)), VLOOKUP(Fulltable[[#This Row],[Distance]], PBmetric[[Distance (km)]:[PB (hh:mm:ss)]], 6, FALSE), NA())</f>
        <v>#N/A</v>
      </c>
      <c r="G1521" s="13">
        <f ca="1">$Q$4+$P$4*Fulltable[[#This Row],[Distance]]+$O$4*Fulltable[[#This Row],[D^2]]+$N$4*Fulltable[[#This Row],[D^3]]</f>
        <v>4.8248959096070333E-2</v>
      </c>
      <c r="H1521" s="13">
        <f ca="1">Fulltable[[#This Row],[Forecast]]*(1+AVERAGE(cform[faster (-ve) /
slower (+ve)]))</f>
        <v>4.9953200194440169E-2</v>
      </c>
      <c r="I1521" s="13" t="e">
        <f>IF(ISNUMBER(VLOOKUP(Fulltable[[#This Row],[Distance]], Predict[[#All],[Distance (km)]:[Time on current form]], 2, FALSE)), VLOOKUP(Fulltable[[#This Row],[Distance]], Predict[[#All],[Distance (km)]:[Time on current form]], 2, FALSE), NA())</f>
        <v>#N/A</v>
      </c>
      <c r="J1521" s="13" t="e">
        <f>IF(ISNUMBER(VLOOKUP(Fulltable[[#This Row],[Distance]], Predict[[#All],[Distance (km)]:[Time on current form]], 3, FALSE)), VLOOKUP(Fulltable[[#This Row],[Distance]], Predict[[#All],[Distance (km)]:[Time on current form]], 3, FALSE), NA())</f>
        <v>#N/A</v>
      </c>
    </row>
    <row r="1522" spans="1:10" x14ac:dyDescent="0.25">
      <c r="A1522" s="1">
        <v>15.2</v>
      </c>
      <c r="B1522" s="2">
        <f>Fulltable[[#This Row],[Distance]]^2</f>
        <v>231.04</v>
      </c>
      <c r="C1522">
        <f>Fulltable[[#This Row],[Distance]]^3</f>
        <v>3511.8079999999995</v>
      </c>
      <c r="D1522">
        <f>Fulltable[[#This Row],[Distance]]^4</f>
        <v>53379.481599999999</v>
      </c>
      <c r="E1522">
        <f>Fulltable[[#This Row],[Distance]]^5</f>
        <v>811368.12031999999</v>
      </c>
      <c r="F1522" s="13" t="e">
        <f>IF(ISNUMBER(VLOOKUP(Fulltable[[#This Row],[Distance]], PBmetric[[Distance (km)]:[PB (hh:mm:ss)]], 6, FALSE)), VLOOKUP(Fulltable[[#This Row],[Distance]], PBmetric[[Distance (km)]:[PB (hh:mm:ss)]], 6, FALSE), NA())</f>
        <v>#N/A</v>
      </c>
      <c r="G1522" s="13">
        <f ca="1">$Q$4+$P$4*Fulltable[[#This Row],[Distance]]+$O$4*Fulltable[[#This Row],[D^2]]+$N$4*Fulltable[[#This Row],[D^3]]</f>
        <v>4.8283486868796584E-2</v>
      </c>
      <c r="H1522" s="13">
        <f ca="1">Fulltable[[#This Row],[Forecast]]*(1+AVERAGE(cform[faster (-ve) /
slower (+ve)]))</f>
        <v>4.9988947550975431E-2</v>
      </c>
      <c r="I1522" s="13" t="e">
        <f>IF(ISNUMBER(VLOOKUP(Fulltable[[#This Row],[Distance]], Predict[[#All],[Distance (km)]:[Time on current form]], 2, FALSE)), VLOOKUP(Fulltable[[#This Row],[Distance]], Predict[[#All],[Distance (km)]:[Time on current form]], 2, FALSE), NA())</f>
        <v>#N/A</v>
      </c>
      <c r="J1522" s="13" t="e">
        <f>IF(ISNUMBER(VLOOKUP(Fulltable[[#This Row],[Distance]], Predict[[#All],[Distance (km)]:[Time on current form]], 3, FALSE)), VLOOKUP(Fulltable[[#This Row],[Distance]], Predict[[#All],[Distance (km)]:[Time on current form]], 3, FALSE), NA())</f>
        <v>#N/A</v>
      </c>
    </row>
    <row r="1523" spans="1:10" x14ac:dyDescent="0.25">
      <c r="A1523" s="1">
        <v>15.21</v>
      </c>
      <c r="B1523" s="2">
        <f>Fulltable[[#This Row],[Distance]]^2</f>
        <v>231.34410000000003</v>
      </c>
      <c r="C1523">
        <f>Fulltable[[#This Row],[Distance]]^3</f>
        <v>3518.7437610000006</v>
      </c>
      <c r="D1523">
        <f>Fulltable[[#This Row],[Distance]]^4</f>
        <v>53520.092604810015</v>
      </c>
      <c r="E1523">
        <f>Fulltable[[#This Row],[Distance]]^5</f>
        <v>814040.60851916042</v>
      </c>
      <c r="F1523" s="13" t="e">
        <f>IF(ISNUMBER(VLOOKUP(Fulltable[[#This Row],[Distance]], PBmetric[[Distance (km)]:[PB (hh:mm:ss)]], 6, FALSE)), VLOOKUP(Fulltable[[#This Row],[Distance]], PBmetric[[Distance (km)]:[PB (hh:mm:ss)]], 6, FALSE), NA())</f>
        <v>#N/A</v>
      </c>
      <c r="G1523" s="13">
        <f ca="1">$Q$4+$P$4*Fulltable[[#This Row],[Distance]]+$O$4*Fulltable[[#This Row],[D^2]]+$N$4*Fulltable[[#This Row],[D^3]]</f>
        <v>4.8318018260598818E-2</v>
      </c>
      <c r="H1523" s="13">
        <f ca="1">Fulltable[[#This Row],[Forecast]]*(1+AVERAGE(cform[faster (-ve) /
slower (+ve)]))</f>
        <v>5.0024698654419032E-2</v>
      </c>
      <c r="I1523" s="13" t="e">
        <f>IF(ISNUMBER(VLOOKUP(Fulltable[[#This Row],[Distance]], Predict[[#All],[Distance (km)]:[Time on current form]], 2, FALSE)), VLOOKUP(Fulltable[[#This Row],[Distance]], Predict[[#All],[Distance (km)]:[Time on current form]], 2, FALSE), NA())</f>
        <v>#N/A</v>
      </c>
      <c r="J1523" s="13" t="e">
        <f>IF(ISNUMBER(VLOOKUP(Fulltable[[#This Row],[Distance]], Predict[[#All],[Distance (km)]:[Time on current form]], 3, FALSE)), VLOOKUP(Fulltable[[#This Row],[Distance]], Predict[[#All],[Distance (km)]:[Time on current form]], 3, FALSE), NA())</f>
        <v>#N/A</v>
      </c>
    </row>
    <row r="1524" spans="1:10" x14ac:dyDescent="0.25">
      <c r="A1524" s="1">
        <v>15.22</v>
      </c>
      <c r="B1524" s="2">
        <f>Fulltable[[#This Row],[Distance]]^2</f>
        <v>231.64840000000001</v>
      </c>
      <c r="C1524">
        <f>Fulltable[[#This Row],[Distance]]^3</f>
        <v>3525.6886480000003</v>
      </c>
      <c r="D1524">
        <f>Fulltable[[#This Row],[Distance]]^4</f>
        <v>53660.981222560004</v>
      </c>
      <c r="E1524">
        <f>Fulltable[[#This Row],[Distance]]^5</f>
        <v>816720.13420736324</v>
      </c>
      <c r="F1524" s="13" t="e">
        <f>IF(ISNUMBER(VLOOKUP(Fulltable[[#This Row],[Distance]], PBmetric[[Distance (km)]:[PB (hh:mm:ss)]], 6, FALSE)), VLOOKUP(Fulltable[[#This Row],[Distance]], PBmetric[[Distance (km)]:[PB (hh:mm:ss)]], 6, FALSE), NA())</f>
        <v>#N/A</v>
      </c>
      <c r="G1524" s="13">
        <f ca="1">$Q$4+$P$4*Fulltable[[#This Row],[Distance]]+$O$4*Fulltable[[#This Row],[D^2]]+$N$4*Fulltable[[#This Row],[D^3]]</f>
        <v>4.8352553271441633E-2</v>
      </c>
      <c r="H1524" s="13">
        <f ca="1">Fulltable[[#This Row],[Forecast]]*(1+AVERAGE(cform[faster (-ve) /
slower (+ve)]))</f>
        <v>5.0060453504734315E-2</v>
      </c>
      <c r="I1524" s="13" t="e">
        <f>IF(ISNUMBER(VLOOKUP(Fulltable[[#This Row],[Distance]], Predict[[#All],[Distance (km)]:[Time on current form]], 2, FALSE)), VLOOKUP(Fulltable[[#This Row],[Distance]], Predict[[#All],[Distance (km)]:[Time on current form]], 2, FALSE), NA())</f>
        <v>#N/A</v>
      </c>
      <c r="J1524" s="13" t="e">
        <f>IF(ISNUMBER(VLOOKUP(Fulltable[[#This Row],[Distance]], Predict[[#All],[Distance (km)]:[Time on current form]], 3, FALSE)), VLOOKUP(Fulltable[[#This Row],[Distance]], Predict[[#All],[Distance (km)]:[Time on current form]], 3, FALSE), NA())</f>
        <v>#N/A</v>
      </c>
    </row>
    <row r="1525" spans="1:10" x14ac:dyDescent="0.25">
      <c r="A1525" s="1">
        <v>15.23</v>
      </c>
      <c r="B1525" s="2">
        <f>Fulltable[[#This Row],[Distance]]^2</f>
        <v>231.9529</v>
      </c>
      <c r="C1525">
        <f>Fulltable[[#This Row],[Distance]]^3</f>
        <v>3532.6426670000001</v>
      </c>
      <c r="D1525">
        <f>Fulltable[[#This Row],[Distance]]^4</f>
        <v>53802.147818409998</v>
      </c>
      <c r="E1525">
        <f>Fulltable[[#This Row],[Distance]]^5</f>
        <v>819406.71127438429</v>
      </c>
      <c r="F1525" s="13" t="e">
        <f>IF(ISNUMBER(VLOOKUP(Fulltable[[#This Row],[Distance]], PBmetric[[Distance (km)]:[PB (hh:mm:ss)]], 6, FALSE)), VLOOKUP(Fulltable[[#This Row],[Distance]], PBmetric[[Distance (km)]:[PB (hh:mm:ss)]], 6, FALSE), NA())</f>
        <v>#N/A</v>
      </c>
      <c r="G1525" s="13">
        <f ca="1">$Q$4+$P$4*Fulltable[[#This Row],[Distance]]+$O$4*Fulltable[[#This Row],[D^2]]+$N$4*Fulltable[[#This Row],[D^3]]</f>
        <v>4.8387091901289606E-2</v>
      </c>
      <c r="H1525" s="13">
        <f ca="1">Fulltable[[#This Row],[Forecast]]*(1+AVERAGE(cform[faster (-ve) /
slower (+ve)]))</f>
        <v>5.0096212101884613E-2</v>
      </c>
      <c r="I1525" s="13" t="e">
        <f>IF(ISNUMBER(VLOOKUP(Fulltable[[#This Row],[Distance]], Predict[[#All],[Distance (km)]:[Time on current form]], 2, FALSE)), VLOOKUP(Fulltable[[#This Row],[Distance]], Predict[[#All],[Distance (km)]:[Time on current form]], 2, FALSE), NA())</f>
        <v>#N/A</v>
      </c>
      <c r="J1525" s="13" t="e">
        <f>IF(ISNUMBER(VLOOKUP(Fulltable[[#This Row],[Distance]], Predict[[#All],[Distance (km)]:[Time on current form]], 3, FALSE)), VLOOKUP(Fulltable[[#This Row],[Distance]], Predict[[#All],[Distance (km)]:[Time on current form]], 3, FALSE), NA())</f>
        <v>#N/A</v>
      </c>
    </row>
    <row r="1526" spans="1:10" x14ac:dyDescent="0.25">
      <c r="A1526" s="1">
        <v>15.24</v>
      </c>
      <c r="B1526" s="2">
        <f>Fulltable[[#This Row],[Distance]]^2</f>
        <v>232.2576</v>
      </c>
      <c r="C1526">
        <f>Fulltable[[#This Row],[Distance]]^3</f>
        <v>3539.6058240000002</v>
      </c>
      <c r="D1526">
        <f>Fulltable[[#This Row],[Distance]]^4</f>
        <v>53943.592757760001</v>
      </c>
      <c r="E1526">
        <f>Fulltable[[#This Row],[Distance]]^5</f>
        <v>822100.35362826241</v>
      </c>
      <c r="F1526" s="13" t="e">
        <f>IF(ISNUMBER(VLOOKUP(Fulltable[[#This Row],[Distance]], PBmetric[[Distance (km)]:[PB (hh:mm:ss)]], 6, FALSE)), VLOOKUP(Fulltable[[#This Row],[Distance]], PBmetric[[Distance (km)]:[PB (hh:mm:ss)]], 6, FALSE), NA())</f>
        <v>#N/A</v>
      </c>
      <c r="G1526" s="13">
        <f ca="1">$Q$4+$P$4*Fulltable[[#This Row],[Distance]]+$O$4*Fulltable[[#This Row],[D^2]]+$N$4*Fulltable[[#This Row],[D^3]]</f>
        <v>4.8421634150107355E-2</v>
      </c>
      <c r="H1526" s="13">
        <f ca="1">Fulltable[[#This Row],[Forecast]]*(1+AVERAGE(cform[faster (-ve) /
slower (+ve)]))</f>
        <v>5.0131974445833283E-2</v>
      </c>
      <c r="I1526" s="13" t="e">
        <f>IF(ISNUMBER(VLOOKUP(Fulltable[[#This Row],[Distance]], Predict[[#All],[Distance (km)]:[Time on current form]], 2, FALSE)), VLOOKUP(Fulltable[[#This Row],[Distance]], Predict[[#All],[Distance (km)]:[Time on current form]], 2, FALSE), NA())</f>
        <v>#N/A</v>
      </c>
      <c r="J1526" s="13" t="e">
        <f>IF(ISNUMBER(VLOOKUP(Fulltable[[#This Row],[Distance]], Predict[[#All],[Distance (km)]:[Time on current form]], 3, FALSE)), VLOOKUP(Fulltable[[#This Row],[Distance]], Predict[[#All],[Distance (km)]:[Time on current form]], 3, FALSE), NA())</f>
        <v>#N/A</v>
      </c>
    </row>
    <row r="1527" spans="1:10" x14ac:dyDescent="0.25">
      <c r="A1527" s="1">
        <v>15.25</v>
      </c>
      <c r="B1527" s="2">
        <f>Fulltable[[#This Row],[Distance]]^2</f>
        <v>232.5625</v>
      </c>
      <c r="C1527">
        <f>Fulltable[[#This Row],[Distance]]^3</f>
        <v>3546.578125</v>
      </c>
      <c r="D1527">
        <f>Fulltable[[#This Row],[Distance]]^4</f>
        <v>54085.31640625</v>
      </c>
      <c r="E1527">
        <f>Fulltable[[#This Row],[Distance]]^5</f>
        <v>824801.0751953125</v>
      </c>
      <c r="F1527" s="13" t="e">
        <f>IF(ISNUMBER(VLOOKUP(Fulltable[[#This Row],[Distance]], PBmetric[[Distance (km)]:[PB (hh:mm:ss)]], 6, FALSE)), VLOOKUP(Fulltable[[#This Row],[Distance]], PBmetric[[Distance (km)]:[PB (hh:mm:ss)]], 6, FALSE), NA())</f>
        <v>#N/A</v>
      </c>
      <c r="G1527" s="13">
        <f ca="1">$Q$4+$P$4*Fulltable[[#This Row],[Distance]]+$O$4*Fulltable[[#This Row],[D^2]]+$N$4*Fulltable[[#This Row],[D^3]]</f>
        <v>4.8456180017859472E-2</v>
      </c>
      <c r="H1527" s="13">
        <f ca="1">Fulltable[[#This Row],[Forecast]]*(1+AVERAGE(cform[faster (-ve) /
slower (+ve)]))</f>
        <v>5.016774053654368E-2</v>
      </c>
      <c r="I1527" s="13" t="e">
        <f>IF(ISNUMBER(VLOOKUP(Fulltable[[#This Row],[Distance]], Predict[[#All],[Distance (km)]:[Time on current form]], 2, FALSE)), VLOOKUP(Fulltable[[#This Row],[Distance]], Predict[[#All],[Distance (km)]:[Time on current form]], 2, FALSE), NA())</f>
        <v>#N/A</v>
      </c>
      <c r="J1527" s="13" t="e">
        <f>IF(ISNUMBER(VLOOKUP(Fulltable[[#This Row],[Distance]], Predict[[#All],[Distance (km)]:[Time on current form]], 3, FALSE)), VLOOKUP(Fulltable[[#This Row],[Distance]], Predict[[#All],[Distance (km)]:[Time on current form]], 3, FALSE), NA())</f>
        <v>#N/A</v>
      </c>
    </row>
    <row r="1528" spans="1:10" x14ac:dyDescent="0.25">
      <c r="A1528" s="1">
        <v>15.26</v>
      </c>
      <c r="B1528" s="2">
        <f>Fulltable[[#This Row],[Distance]]^2</f>
        <v>232.86759999999998</v>
      </c>
      <c r="C1528">
        <f>Fulltable[[#This Row],[Distance]]^3</f>
        <v>3553.5595759999997</v>
      </c>
      <c r="D1528">
        <f>Fulltable[[#This Row],[Distance]]^4</f>
        <v>54227.319129759991</v>
      </c>
      <c r="E1528">
        <f>Fulltable[[#This Row],[Distance]]^5</f>
        <v>827508.88992013747</v>
      </c>
      <c r="F1528" s="13" t="e">
        <f>IF(ISNUMBER(VLOOKUP(Fulltable[[#This Row],[Distance]], PBmetric[[Distance (km)]:[PB (hh:mm:ss)]], 6, FALSE)), VLOOKUP(Fulltable[[#This Row],[Distance]], PBmetric[[Distance (km)]:[PB (hh:mm:ss)]], 6, FALSE), NA())</f>
        <v>#N/A</v>
      </c>
      <c r="G1528" s="13">
        <f ca="1">$Q$4+$P$4*Fulltable[[#This Row],[Distance]]+$O$4*Fulltable[[#This Row],[D^2]]+$N$4*Fulltable[[#This Row],[D^3]]</f>
        <v>4.8490729504510548E-2</v>
      </c>
      <c r="H1528" s="13">
        <f ca="1">Fulltable[[#This Row],[Forecast]]*(1+AVERAGE(cform[faster (-ve) /
slower (+ve)]))</f>
        <v>5.0203510373979132E-2</v>
      </c>
      <c r="I1528" s="13" t="e">
        <f>IF(ISNUMBER(VLOOKUP(Fulltable[[#This Row],[Distance]], Predict[[#All],[Distance (km)]:[Time on current form]], 2, FALSE)), VLOOKUP(Fulltable[[#This Row],[Distance]], Predict[[#All],[Distance (km)]:[Time on current form]], 2, FALSE), NA())</f>
        <v>#N/A</v>
      </c>
      <c r="J1528" s="13" t="e">
        <f>IF(ISNUMBER(VLOOKUP(Fulltable[[#This Row],[Distance]], Predict[[#All],[Distance (km)]:[Time on current form]], 3, FALSE)), VLOOKUP(Fulltable[[#This Row],[Distance]], Predict[[#All],[Distance (km)]:[Time on current form]], 3, FALSE), NA())</f>
        <v>#N/A</v>
      </c>
    </row>
    <row r="1529" spans="1:10" x14ac:dyDescent="0.25">
      <c r="A1529" s="1">
        <v>15.27</v>
      </c>
      <c r="B1529" s="2">
        <f>Fulltable[[#This Row],[Distance]]^2</f>
        <v>233.1729</v>
      </c>
      <c r="C1529">
        <f>Fulltable[[#This Row],[Distance]]^3</f>
        <v>3560.5501829999998</v>
      </c>
      <c r="D1529">
        <f>Fulltable[[#This Row],[Distance]]^4</f>
        <v>54369.60129441</v>
      </c>
      <c r="E1529">
        <f>Fulltable[[#This Row],[Distance]]^5</f>
        <v>830223.81176564062</v>
      </c>
      <c r="F1529" s="13" t="e">
        <f>IF(ISNUMBER(VLOOKUP(Fulltable[[#This Row],[Distance]], PBmetric[[Distance (km)]:[PB (hh:mm:ss)]], 6, FALSE)), VLOOKUP(Fulltable[[#This Row],[Distance]], PBmetric[[Distance (km)]:[PB (hh:mm:ss)]], 6, FALSE), NA())</f>
        <v>#N/A</v>
      </c>
      <c r="G1529" s="13">
        <f ca="1">$Q$4+$P$4*Fulltable[[#This Row],[Distance]]+$O$4*Fulltable[[#This Row],[D^2]]+$N$4*Fulltable[[#This Row],[D^3]]</f>
        <v>4.8525282610025186E-2</v>
      </c>
      <c r="H1529" s="13">
        <f ca="1">Fulltable[[#This Row],[Forecast]]*(1+AVERAGE(cform[faster (-ve) /
slower (+ve)]))</f>
        <v>5.0239283958103002E-2</v>
      </c>
      <c r="I1529" s="13" t="e">
        <f>IF(ISNUMBER(VLOOKUP(Fulltable[[#This Row],[Distance]], Predict[[#All],[Distance (km)]:[Time on current form]], 2, FALSE)), VLOOKUP(Fulltable[[#This Row],[Distance]], Predict[[#All],[Distance (km)]:[Time on current form]], 2, FALSE), NA())</f>
        <v>#N/A</v>
      </c>
      <c r="J1529" s="13" t="e">
        <f>IF(ISNUMBER(VLOOKUP(Fulltable[[#This Row],[Distance]], Predict[[#All],[Distance (km)]:[Time on current form]], 3, FALSE)), VLOOKUP(Fulltable[[#This Row],[Distance]], Predict[[#All],[Distance (km)]:[Time on current form]], 3, FALSE), NA())</f>
        <v>#N/A</v>
      </c>
    </row>
    <row r="1530" spans="1:10" x14ac:dyDescent="0.25">
      <c r="A1530" s="1">
        <v>15.28</v>
      </c>
      <c r="B1530" s="2">
        <f>Fulltable[[#This Row],[Distance]]^2</f>
        <v>233.47839999999999</v>
      </c>
      <c r="C1530">
        <f>Fulltable[[#This Row],[Distance]]^3</f>
        <v>3567.5499519999998</v>
      </c>
      <c r="D1530">
        <f>Fulltable[[#This Row],[Distance]]^4</f>
        <v>54512.163266559997</v>
      </c>
      <c r="E1530">
        <f>Fulltable[[#This Row],[Distance]]^5</f>
        <v>832945.85471303668</v>
      </c>
      <c r="F1530" s="13" t="e">
        <f>IF(ISNUMBER(VLOOKUP(Fulltable[[#This Row],[Distance]], PBmetric[[Distance (km)]:[PB (hh:mm:ss)]], 6, FALSE)), VLOOKUP(Fulltable[[#This Row],[Distance]], PBmetric[[Distance (km)]:[PB (hh:mm:ss)]], 6, FALSE), NA())</f>
        <v>#N/A</v>
      </c>
      <c r="G1530" s="13">
        <f ca="1">$Q$4+$P$4*Fulltable[[#This Row],[Distance]]+$O$4*Fulltable[[#This Row],[D^2]]+$N$4*Fulltable[[#This Row],[D^3]]</f>
        <v>4.8559839334367978E-2</v>
      </c>
      <c r="H1530" s="13">
        <f ca="1">Fulltable[[#This Row],[Forecast]]*(1+AVERAGE(cform[faster (-ve) /
slower (+ve)]))</f>
        <v>5.0275061288878625E-2</v>
      </c>
      <c r="I1530" s="13" t="e">
        <f>IF(ISNUMBER(VLOOKUP(Fulltable[[#This Row],[Distance]], Predict[[#All],[Distance (km)]:[Time on current form]], 2, FALSE)), VLOOKUP(Fulltable[[#This Row],[Distance]], Predict[[#All],[Distance (km)]:[Time on current form]], 2, FALSE), NA())</f>
        <v>#N/A</v>
      </c>
      <c r="J1530" s="13" t="e">
        <f>IF(ISNUMBER(VLOOKUP(Fulltable[[#This Row],[Distance]], Predict[[#All],[Distance (km)]:[Time on current form]], 3, FALSE)), VLOOKUP(Fulltable[[#This Row],[Distance]], Predict[[#All],[Distance (km)]:[Time on current form]], 3, FALSE), NA())</f>
        <v>#N/A</v>
      </c>
    </row>
    <row r="1531" spans="1:10" x14ac:dyDescent="0.25">
      <c r="A1531" s="1">
        <v>15.29</v>
      </c>
      <c r="B1531" s="2">
        <f>Fulltable[[#This Row],[Distance]]^2</f>
        <v>233.78409999999997</v>
      </c>
      <c r="C1531">
        <f>Fulltable[[#This Row],[Distance]]^3</f>
        <v>3574.5588889999995</v>
      </c>
      <c r="D1531">
        <f>Fulltable[[#This Row],[Distance]]^4</f>
        <v>54655.005412809987</v>
      </c>
      <c r="E1531">
        <f>Fulltable[[#This Row],[Distance]]^5</f>
        <v>835675.03276186471</v>
      </c>
      <c r="F1531" s="13" t="e">
        <f>IF(ISNUMBER(VLOOKUP(Fulltable[[#This Row],[Distance]], PBmetric[[Distance (km)]:[PB (hh:mm:ss)]], 6, FALSE)), VLOOKUP(Fulltable[[#This Row],[Distance]], PBmetric[[Distance (km)]:[PB (hh:mm:ss)]], 6, FALSE), NA())</f>
        <v>#N/A</v>
      </c>
      <c r="G1531" s="13">
        <f ca="1">$Q$4+$P$4*Fulltable[[#This Row],[Distance]]+$O$4*Fulltable[[#This Row],[D^2]]+$N$4*Fulltable[[#This Row],[D^3]]</f>
        <v>4.8594399677503536E-2</v>
      </c>
      <c r="H1531" s="13">
        <f ca="1">Fulltable[[#This Row],[Forecast]]*(1+AVERAGE(cform[faster (-ve) /
slower (+ve)]))</f>
        <v>5.0310842366269364E-2</v>
      </c>
      <c r="I1531" s="13" t="e">
        <f>IF(ISNUMBER(VLOOKUP(Fulltable[[#This Row],[Distance]], Predict[[#All],[Distance (km)]:[Time on current form]], 2, FALSE)), VLOOKUP(Fulltable[[#This Row],[Distance]], Predict[[#All],[Distance (km)]:[Time on current form]], 2, FALSE), NA())</f>
        <v>#N/A</v>
      </c>
      <c r="J1531" s="13" t="e">
        <f>IF(ISNUMBER(VLOOKUP(Fulltable[[#This Row],[Distance]], Predict[[#All],[Distance (km)]:[Time on current form]], 3, FALSE)), VLOOKUP(Fulltable[[#This Row],[Distance]], Predict[[#All],[Distance (km)]:[Time on current form]], 3, FALSE), NA())</f>
        <v>#N/A</v>
      </c>
    </row>
    <row r="1532" spans="1:10" x14ac:dyDescent="0.25">
      <c r="A1532" s="1">
        <v>15.3</v>
      </c>
      <c r="B1532" s="2">
        <f>Fulltable[[#This Row],[Distance]]^2</f>
        <v>234.09000000000003</v>
      </c>
      <c r="C1532">
        <f>Fulltable[[#This Row],[Distance]]^3</f>
        <v>3581.5770000000007</v>
      </c>
      <c r="D1532">
        <f>Fulltable[[#This Row],[Distance]]^4</f>
        <v>54798.128100000016</v>
      </c>
      <c r="E1532">
        <f>Fulltable[[#This Row],[Distance]]^5</f>
        <v>838411.35993000027</v>
      </c>
      <c r="F1532" s="13" t="e">
        <f>IF(ISNUMBER(VLOOKUP(Fulltable[[#This Row],[Distance]], PBmetric[[Distance (km)]:[PB (hh:mm:ss)]], 6, FALSE)), VLOOKUP(Fulltable[[#This Row],[Distance]], PBmetric[[Distance (km)]:[PB (hh:mm:ss)]], 6, FALSE), NA())</f>
        <v>#N/A</v>
      </c>
      <c r="G1532" s="13">
        <f ca="1">$Q$4+$P$4*Fulltable[[#This Row],[Distance]]+$O$4*Fulltable[[#This Row],[D^2]]+$N$4*Fulltable[[#This Row],[D^3]]</f>
        <v>4.8628963639396429E-2</v>
      </c>
      <c r="H1532" s="13">
        <f ca="1">Fulltable[[#This Row],[Forecast]]*(1+AVERAGE(cform[faster (-ve) /
slower (+ve)]))</f>
        <v>5.0346627190238538E-2</v>
      </c>
      <c r="I1532" s="13" t="e">
        <f>IF(ISNUMBER(VLOOKUP(Fulltable[[#This Row],[Distance]], Predict[[#All],[Distance (km)]:[Time on current form]], 2, FALSE)), VLOOKUP(Fulltable[[#This Row],[Distance]], Predict[[#All],[Distance (km)]:[Time on current form]], 2, FALSE), NA())</f>
        <v>#N/A</v>
      </c>
      <c r="J1532" s="13" t="e">
        <f>IF(ISNUMBER(VLOOKUP(Fulltable[[#This Row],[Distance]], Predict[[#All],[Distance (km)]:[Time on current form]], 3, FALSE)), VLOOKUP(Fulltable[[#This Row],[Distance]], Predict[[#All],[Distance (km)]:[Time on current form]], 3, FALSE), NA())</f>
        <v>#N/A</v>
      </c>
    </row>
    <row r="1533" spans="1:10" x14ac:dyDescent="0.25">
      <c r="A1533" s="1">
        <v>15.31</v>
      </c>
      <c r="B1533" s="2">
        <f>Fulltable[[#This Row],[Distance]]^2</f>
        <v>234.39610000000002</v>
      </c>
      <c r="C1533">
        <f>Fulltable[[#This Row],[Distance]]^3</f>
        <v>3588.6042910000006</v>
      </c>
      <c r="D1533">
        <f>Fulltable[[#This Row],[Distance]]^4</f>
        <v>54941.531695210011</v>
      </c>
      <c r="E1533">
        <f>Fulltable[[#This Row],[Distance]]^5</f>
        <v>841154.85025366535</v>
      </c>
      <c r="F1533" s="13" t="e">
        <f>IF(ISNUMBER(VLOOKUP(Fulltable[[#This Row],[Distance]], PBmetric[[Distance (km)]:[PB (hh:mm:ss)]], 6, FALSE)), VLOOKUP(Fulltable[[#This Row],[Distance]], PBmetric[[Distance (km)]:[PB (hh:mm:ss)]], 6, FALSE), NA())</f>
        <v>#N/A</v>
      </c>
      <c r="G1533" s="13">
        <f ca="1">$Q$4+$P$4*Fulltable[[#This Row],[Distance]]+$O$4*Fulltable[[#This Row],[D^2]]+$N$4*Fulltable[[#This Row],[D^3]]</f>
        <v>4.8663531220011269E-2</v>
      </c>
      <c r="H1533" s="13">
        <f ca="1">Fulltable[[#This Row],[Forecast]]*(1+AVERAGE(cform[faster (-ve) /
slower (+ve)]))</f>
        <v>5.0382415760749505E-2</v>
      </c>
      <c r="I1533" s="13" t="e">
        <f>IF(ISNUMBER(VLOOKUP(Fulltable[[#This Row],[Distance]], Predict[[#All],[Distance (km)]:[Time on current form]], 2, FALSE)), VLOOKUP(Fulltable[[#This Row],[Distance]], Predict[[#All],[Distance (km)]:[Time on current form]], 2, FALSE), NA())</f>
        <v>#N/A</v>
      </c>
      <c r="J1533" s="13" t="e">
        <f>IF(ISNUMBER(VLOOKUP(Fulltable[[#This Row],[Distance]], Predict[[#All],[Distance (km)]:[Time on current form]], 3, FALSE)), VLOOKUP(Fulltable[[#This Row],[Distance]], Predict[[#All],[Distance (km)]:[Time on current form]], 3, FALSE), NA())</f>
        <v>#N/A</v>
      </c>
    </row>
    <row r="1534" spans="1:10" x14ac:dyDescent="0.25">
      <c r="A1534" s="1">
        <v>15.32</v>
      </c>
      <c r="B1534" s="2">
        <f>Fulltable[[#This Row],[Distance]]^2</f>
        <v>234.70240000000001</v>
      </c>
      <c r="C1534">
        <f>Fulltable[[#This Row],[Distance]]^3</f>
        <v>3595.6407680000002</v>
      </c>
      <c r="D1534">
        <f>Fulltable[[#This Row],[Distance]]^4</f>
        <v>55085.216565760005</v>
      </c>
      <c r="E1534">
        <f>Fulltable[[#This Row],[Distance]]^5</f>
        <v>843905.51778744324</v>
      </c>
      <c r="F1534" s="13" t="e">
        <f>IF(ISNUMBER(VLOOKUP(Fulltable[[#This Row],[Distance]], PBmetric[[Distance (km)]:[PB (hh:mm:ss)]], 6, FALSE)), VLOOKUP(Fulltable[[#This Row],[Distance]], PBmetric[[Distance (km)]:[PB (hh:mm:ss)]], 6, FALSE), NA())</f>
        <v>#N/A</v>
      </c>
      <c r="G1534" s="13">
        <f ca="1">$Q$4+$P$4*Fulltable[[#This Row],[Distance]]+$O$4*Fulltable[[#This Row],[D^2]]+$N$4*Fulltable[[#This Row],[D^3]]</f>
        <v>4.8698102419312661E-2</v>
      </c>
      <c r="H1534" s="13">
        <f ca="1">Fulltable[[#This Row],[Forecast]]*(1+AVERAGE(cform[faster (-ve) /
slower (+ve)]))</f>
        <v>5.0418208077765626E-2</v>
      </c>
      <c r="I1534" s="13" t="e">
        <f>IF(ISNUMBER(VLOOKUP(Fulltable[[#This Row],[Distance]], Predict[[#All],[Distance (km)]:[Time on current form]], 2, FALSE)), VLOOKUP(Fulltable[[#This Row],[Distance]], Predict[[#All],[Distance (km)]:[Time on current form]], 2, FALSE), NA())</f>
        <v>#N/A</v>
      </c>
      <c r="J1534" s="13" t="e">
        <f>IF(ISNUMBER(VLOOKUP(Fulltable[[#This Row],[Distance]], Predict[[#All],[Distance (km)]:[Time on current form]], 3, FALSE)), VLOOKUP(Fulltable[[#This Row],[Distance]], Predict[[#All],[Distance (km)]:[Time on current form]], 3, FALSE), NA())</f>
        <v>#N/A</v>
      </c>
    </row>
    <row r="1535" spans="1:10" x14ac:dyDescent="0.25">
      <c r="A1535" s="1">
        <v>15.33</v>
      </c>
      <c r="B1535" s="2">
        <f>Fulltable[[#This Row],[Distance]]^2</f>
        <v>235.00890000000001</v>
      </c>
      <c r="C1535">
        <f>Fulltable[[#This Row],[Distance]]^3</f>
        <v>3602.6864370000003</v>
      </c>
      <c r="D1535">
        <f>Fulltable[[#This Row],[Distance]]^4</f>
        <v>55229.183079210008</v>
      </c>
      <c r="E1535">
        <f>Fulltable[[#This Row],[Distance]]^5</f>
        <v>846663.3766042894</v>
      </c>
      <c r="F1535" s="13" t="e">
        <f>IF(ISNUMBER(VLOOKUP(Fulltable[[#This Row],[Distance]], PBmetric[[Distance (km)]:[PB (hh:mm:ss)]], 6, FALSE)), VLOOKUP(Fulltable[[#This Row],[Distance]], PBmetric[[Distance (km)]:[PB (hh:mm:ss)]], 6, FALSE), NA())</f>
        <v>#N/A</v>
      </c>
      <c r="G1535" s="13">
        <f ca="1">$Q$4+$P$4*Fulltable[[#This Row],[Distance]]+$O$4*Fulltable[[#This Row],[D^2]]+$N$4*Fulltable[[#This Row],[D^3]]</f>
        <v>4.8732677237265182E-2</v>
      </c>
      <c r="H1535" s="13">
        <f ca="1">Fulltable[[#This Row],[Forecast]]*(1+AVERAGE(cform[faster (-ve) /
slower (+ve)]))</f>
        <v>5.0454004141250217E-2</v>
      </c>
      <c r="I1535" s="13" t="e">
        <f>IF(ISNUMBER(VLOOKUP(Fulltable[[#This Row],[Distance]], Predict[[#All],[Distance (km)]:[Time on current form]], 2, FALSE)), VLOOKUP(Fulltable[[#This Row],[Distance]], Predict[[#All],[Distance (km)]:[Time on current form]], 2, FALSE), NA())</f>
        <v>#N/A</v>
      </c>
      <c r="J1535" s="13" t="e">
        <f>IF(ISNUMBER(VLOOKUP(Fulltable[[#This Row],[Distance]], Predict[[#All],[Distance (km)]:[Time on current form]], 3, FALSE)), VLOOKUP(Fulltable[[#This Row],[Distance]], Predict[[#All],[Distance (km)]:[Time on current form]], 3, FALSE), NA())</f>
        <v>#N/A</v>
      </c>
    </row>
    <row r="1536" spans="1:10" x14ac:dyDescent="0.25">
      <c r="A1536" s="1">
        <v>15.34</v>
      </c>
      <c r="B1536" s="2">
        <f>Fulltable[[#This Row],[Distance]]^2</f>
        <v>235.31559999999999</v>
      </c>
      <c r="C1536">
        <f>Fulltable[[#This Row],[Distance]]^3</f>
        <v>3609.7413039999997</v>
      </c>
      <c r="D1536">
        <f>Fulltable[[#This Row],[Distance]]^4</f>
        <v>55373.431603359997</v>
      </c>
      <c r="E1536">
        <f>Fulltable[[#This Row],[Distance]]^5</f>
        <v>849428.44079554232</v>
      </c>
      <c r="F1536" s="13" t="e">
        <f>IF(ISNUMBER(VLOOKUP(Fulltable[[#This Row],[Distance]], PBmetric[[Distance (km)]:[PB (hh:mm:ss)]], 6, FALSE)), VLOOKUP(Fulltable[[#This Row],[Distance]], PBmetric[[Distance (km)]:[PB (hh:mm:ss)]], 6, FALSE), NA())</f>
        <v>#N/A</v>
      </c>
      <c r="G1536" s="13">
        <f ca="1">$Q$4+$P$4*Fulltable[[#This Row],[Distance]]+$O$4*Fulltable[[#This Row],[D^2]]+$N$4*Fulltable[[#This Row],[D^3]]</f>
        <v>4.8767255673833436E-2</v>
      </c>
      <c r="H1536" s="13">
        <f ca="1">Fulltable[[#This Row],[Forecast]]*(1+AVERAGE(cform[faster (-ve) /
slower (+ve)]))</f>
        <v>5.0489803951166645E-2</v>
      </c>
      <c r="I1536" s="13" t="e">
        <f>IF(ISNUMBER(VLOOKUP(Fulltable[[#This Row],[Distance]], Predict[[#All],[Distance (km)]:[Time on current form]], 2, FALSE)), VLOOKUP(Fulltable[[#This Row],[Distance]], Predict[[#All],[Distance (km)]:[Time on current form]], 2, FALSE), NA())</f>
        <v>#N/A</v>
      </c>
      <c r="J1536" s="13" t="e">
        <f>IF(ISNUMBER(VLOOKUP(Fulltable[[#This Row],[Distance]], Predict[[#All],[Distance (km)]:[Time on current form]], 3, FALSE)), VLOOKUP(Fulltable[[#This Row],[Distance]], Predict[[#All],[Distance (km)]:[Time on current form]], 3, FALSE), NA())</f>
        <v>#N/A</v>
      </c>
    </row>
    <row r="1537" spans="1:10" x14ac:dyDescent="0.25">
      <c r="A1537" s="1">
        <v>15.35</v>
      </c>
      <c r="B1537" s="2">
        <f>Fulltable[[#This Row],[Distance]]^2</f>
        <v>235.6225</v>
      </c>
      <c r="C1537">
        <f>Fulltable[[#This Row],[Distance]]^3</f>
        <v>3616.8053749999999</v>
      </c>
      <c r="D1537">
        <f>Fulltable[[#This Row],[Distance]]^4</f>
        <v>55517.962506249998</v>
      </c>
      <c r="E1537">
        <f>Fulltable[[#This Row],[Distance]]^5</f>
        <v>852200.72447093751</v>
      </c>
      <c r="F1537" s="13" t="e">
        <f>IF(ISNUMBER(VLOOKUP(Fulltable[[#This Row],[Distance]], PBmetric[[Distance (km)]:[PB (hh:mm:ss)]], 6, FALSE)), VLOOKUP(Fulltable[[#This Row],[Distance]], PBmetric[[Distance (km)]:[PB (hh:mm:ss)]], 6, FALSE), NA())</f>
        <v>#N/A</v>
      </c>
      <c r="G1537" s="13">
        <f ca="1">$Q$4+$P$4*Fulltable[[#This Row],[Distance]]+$O$4*Fulltable[[#This Row],[D^2]]+$N$4*Fulltable[[#This Row],[D^3]]</f>
        <v>4.8801837728982035E-2</v>
      </c>
      <c r="H1537" s="13">
        <f ca="1">Fulltable[[#This Row],[Forecast]]*(1+AVERAGE(cform[faster (-ve) /
slower (+ve)]))</f>
        <v>5.0525607507478261E-2</v>
      </c>
      <c r="I1537" s="13" t="e">
        <f>IF(ISNUMBER(VLOOKUP(Fulltable[[#This Row],[Distance]], Predict[[#All],[Distance (km)]:[Time on current form]], 2, FALSE)), VLOOKUP(Fulltable[[#This Row],[Distance]], Predict[[#All],[Distance (km)]:[Time on current form]], 2, FALSE), NA())</f>
        <v>#N/A</v>
      </c>
      <c r="J1537" s="13" t="e">
        <f>IF(ISNUMBER(VLOOKUP(Fulltable[[#This Row],[Distance]], Predict[[#All],[Distance (km)]:[Time on current form]], 3, FALSE)), VLOOKUP(Fulltable[[#This Row],[Distance]], Predict[[#All],[Distance (km)]:[Time on current form]], 3, FALSE), NA())</f>
        <v>#N/A</v>
      </c>
    </row>
    <row r="1538" spans="1:10" x14ac:dyDescent="0.25">
      <c r="A1538" s="1">
        <v>15.36</v>
      </c>
      <c r="B1538" s="2">
        <f>Fulltable[[#This Row],[Distance]]^2</f>
        <v>235.92959999999999</v>
      </c>
      <c r="C1538">
        <f>Fulltable[[#This Row],[Distance]]^3</f>
        <v>3623.8786559999999</v>
      </c>
      <c r="D1538">
        <f>Fulltable[[#This Row],[Distance]]^4</f>
        <v>55662.776156159998</v>
      </c>
      <c r="E1538">
        <f>Fulltable[[#This Row],[Distance]]^5</f>
        <v>854980.24175861757</v>
      </c>
      <c r="F1538" s="13" t="e">
        <f>IF(ISNUMBER(VLOOKUP(Fulltable[[#This Row],[Distance]], PBmetric[[Distance (km)]:[PB (hh:mm:ss)]], 6, FALSE)), VLOOKUP(Fulltable[[#This Row],[Distance]], PBmetric[[Distance (km)]:[PB (hh:mm:ss)]], 6, FALSE), NA())</f>
        <v>#N/A</v>
      </c>
      <c r="G1538" s="13">
        <f ca="1">$Q$4+$P$4*Fulltable[[#This Row],[Distance]]+$O$4*Fulltable[[#This Row],[D^2]]+$N$4*Fulltable[[#This Row],[D^3]]</f>
        <v>4.8836423402675563E-2</v>
      </c>
      <c r="H1538" s="13">
        <f ca="1">Fulltable[[#This Row],[Forecast]]*(1+AVERAGE(cform[faster (-ve) /
slower (+ve)]))</f>
        <v>5.0561414810148406E-2</v>
      </c>
      <c r="I1538" s="13" t="e">
        <f>IF(ISNUMBER(VLOOKUP(Fulltable[[#This Row],[Distance]], Predict[[#All],[Distance (km)]:[Time on current form]], 2, FALSE)), VLOOKUP(Fulltable[[#This Row],[Distance]], Predict[[#All],[Distance (km)]:[Time on current form]], 2, FALSE), NA())</f>
        <v>#N/A</v>
      </c>
      <c r="J1538" s="13" t="e">
        <f>IF(ISNUMBER(VLOOKUP(Fulltable[[#This Row],[Distance]], Predict[[#All],[Distance (km)]:[Time on current form]], 3, FALSE)), VLOOKUP(Fulltable[[#This Row],[Distance]], Predict[[#All],[Distance (km)]:[Time on current form]], 3, FALSE), NA())</f>
        <v>#N/A</v>
      </c>
    </row>
    <row r="1539" spans="1:10" x14ac:dyDescent="0.25">
      <c r="A1539" s="1">
        <v>15.37</v>
      </c>
      <c r="B1539" s="2">
        <f>Fulltable[[#This Row],[Distance]]^2</f>
        <v>236.23689999999996</v>
      </c>
      <c r="C1539">
        <f>Fulltable[[#This Row],[Distance]]^3</f>
        <v>3630.9611529999993</v>
      </c>
      <c r="D1539">
        <f>Fulltable[[#This Row],[Distance]]^4</f>
        <v>55807.872921609982</v>
      </c>
      <c r="E1539">
        <f>Fulltable[[#This Row],[Distance]]^5</f>
        <v>857767.00680514541</v>
      </c>
      <c r="F1539" s="13" t="e">
        <f>IF(ISNUMBER(VLOOKUP(Fulltable[[#This Row],[Distance]], PBmetric[[Distance (km)]:[PB (hh:mm:ss)]], 6, FALSE)), VLOOKUP(Fulltable[[#This Row],[Distance]], PBmetric[[Distance (km)]:[PB (hh:mm:ss)]], 6, FALSE), NA())</f>
        <v>#N/A</v>
      </c>
      <c r="G1539" s="13">
        <f ca="1">$Q$4+$P$4*Fulltable[[#This Row],[Distance]]+$O$4*Fulltable[[#This Row],[D^2]]+$N$4*Fulltable[[#This Row],[D^3]]</f>
        <v>4.8871012694878611E-2</v>
      </c>
      <c r="H1539" s="13">
        <f ca="1">Fulltable[[#This Row],[Forecast]]*(1+AVERAGE(cform[faster (-ve) /
slower (+ve)]))</f>
        <v>5.0597225859140421E-2</v>
      </c>
      <c r="I1539" s="13" t="e">
        <f>IF(ISNUMBER(VLOOKUP(Fulltable[[#This Row],[Distance]], Predict[[#All],[Distance (km)]:[Time on current form]], 2, FALSE)), VLOOKUP(Fulltable[[#This Row],[Distance]], Predict[[#All],[Distance (km)]:[Time on current form]], 2, FALSE), NA())</f>
        <v>#N/A</v>
      </c>
      <c r="J1539" s="13" t="e">
        <f>IF(ISNUMBER(VLOOKUP(Fulltable[[#This Row],[Distance]], Predict[[#All],[Distance (km)]:[Time on current form]], 3, FALSE)), VLOOKUP(Fulltable[[#This Row],[Distance]], Predict[[#All],[Distance (km)]:[Time on current form]], 3, FALSE), NA())</f>
        <v>#N/A</v>
      </c>
    </row>
    <row r="1540" spans="1:10" x14ac:dyDescent="0.25">
      <c r="A1540" s="1">
        <v>15.38</v>
      </c>
      <c r="B1540" s="2">
        <f>Fulltable[[#This Row],[Distance]]^2</f>
        <v>236.54440000000002</v>
      </c>
      <c r="C1540">
        <f>Fulltable[[#This Row],[Distance]]^3</f>
        <v>3638.0528720000007</v>
      </c>
      <c r="D1540">
        <f>Fulltable[[#This Row],[Distance]]^4</f>
        <v>55953.253171360011</v>
      </c>
      <c r="E1540">
        <f>Fulltable[[#This Row],[Distance]]^5</f>
        <v>860561.03377551702</v>
      </c>
      <c r="F1540" s="13" t="e">
        <f>IF(ISNUMBER(VLOOKUP(Fulltable[[#This Row],[Distance]], PBmetric[[Distance (km)]:[PB (hh:mm:ss)]], 6, FALSE)), VLOOKUP(Fulltable[[#This Row],[Distance]], PBmetric[[Distance (km)]:[PB (hh:mm:ss)]], 6, FALSE), NA())</f>
        <v>#N/A</v>
      </c>
      <c r="G1540" s="13">
        <f ca="1">$Q$4+$P$4*Fulltable[[#This Row],[Distance]]+$O$4*Fulltable[[#This Row],[D^2]]+$N$4*Fulltable[[#This Row],[D^3]]</f>
        <v>4.8905605605555791E-2</v>
      </c>
      <c r="H1540" s="13">
        <f ca="1">Fulltable[[#This Row],[Forecast]]*(1+AVERAGE(cform[faster (-ve) /
slower (+ve)]))</f>
        <v>5.0633040654417656E-2</v>
      </c>
      <c r="I1540" s="13" t="e">
        <f>IF(ISNUMBER(VLOOKUP(Fulltable[[#This Row],[Distance]], Predict[[#All],[Distance (km)]:[Time on current form]], 2, FALSE)), VLOOKUP(Fulltable[[#This Row],[Distance]], Predict[[#All],[Distance (km)]:[Time on current form]], 2, FALSE), NA())</f>
        <v>#N/A</v>
      </c>
      <c r="J1540" s="13" t="e">
        <f>IF(ISNUMBER(VLOOKUP(Fulltable[[#This Row],[Distance]], Predict[[#All],[Distance (km)]:[Time on current form]], 3, FALSE)), VLOOKUP(Fulltable[[#This Row],[Distance]], Predict[[#All],[Distance (km)]:[Time on current form]], 3, FALSE), NA())</f>
        <v>#N/A</v>
      </c>
    </row>
    <row r="1541" spans="1:10" x14ac:dyDescent="0.25">
      <c r="A1541" s="1">
        <v>15.39</v>
      </c>
      <c r="B1541" s="2">
        <f>Fulltable[[#This Row],[Distance]]^2</f>
        <v>236.85210000000001</v>
      </c>
      <c r="C1541">
        <f>Fulltable[[#This Row],[Distance]]^3</f>
        <v>3645.1538190000001</v>
      </c>
      <c r="D1541">
        <f>Fulltable[[#This Row],[Distance]]^4</f>
        <v>56098.917274410007</v>
      </c>
      <c r="E1541">
        <f>Fulltable[[#This Row],[Distance]]^5</f>
        <v>863362.33685317007</v>
      </c>
      <c r="F1541" s="13" t="e">
        <f>IF(ISNUMBER(VLOOKUP(Fulltable[[#This Row],[Distance]], PBmetric[[Distance (km)]:[PB (hh:mm:ss)]], 6, FALSE)), VLOOKUP(Fulltable[[#This Row],[Distance]], PBmetric[[Distance (km)]:[PB (hh:mm:ss)]], 6, FALSE), NA())</f>
        <v>#N/A</v>
      </c>
      <c r="G1541" s="13">
        <f ca="1">$Q$4+$P$4*Fulltable[[#This Row],[Distance]]+$O$4*Fulltable[[#This Row],[D^2]]+$N$4*Fulltable[[#This Row],[D^3]]</f>
        <v>4.8940202134671686E-2</v>
      </c>
      <c r="H1541" s="13">
        <f ca="1">Fulltable[[#This Row],[Forecast]]*(1+AVERAGE(cform[faster (-ve) /
slower (+ve)]))</f>
        <v>5.0668859195943453E-2</v>
      </c>
      <c r="I1541" s="13" t="e">
        <f>IF(ISNUMBER(VLOOKUP(Fulltable[[#This Row],[Distance]], Predict[[#All],[Distance (km)]:[Time on current form]], 2, FALSE)), VLOOKUP(Fulltable[[#This Row],[Distance]], Predict[[#All],[Distance (km)]:[Time on current form]], 2, FALSE), NA())</f>
        <v>#N/A</v>
      </c>
      <c r="J1541" s="13" t="e">
        <f>IF(ISNUMBER(VLOOKUP(Fulltable[[#This Row],[Distance]], Predict[[#All],[Distance (km)]:[Time on current form]], 3, FALSE)), VLOOKUP(Fulltable[[#This Row],[Distance]], Predict[[#All],[Distance (km)]:[Time on current form]], 3, FALSE), NA())</f>
        <v>#N/A</v>
      </c>
    </row>
    <row r="1542" spans="1:10" x14ac:dyDescent="0.25">
      <c r="A1542" s="1">
        <v>15.4</v>
      </c>
      <c r="B1542" s="2">
        <f>Fulltable[[#This Row],[Distance]]^2</f>
        <v>237.16000000000003</v>
      </c>
      <c r="C1542">
        <f>Fulltable[[#This Row],[Distance]]^3</f>
        <v>3652.2640000000006</v>
      </c>
      <c r="D1542">
        <f>Fulltable[[#This Row],[Distance]]^4</f>
        <v>56244.865600000012</v>
      </c>
      <c r="E1542">
        <f>Fulltable[[#This Row],[Distance]]^5</f>
        <v>866170.93024000025</v>
      </c>
      <c r="F1542" s="13" t="e">
        <f>IF(ISNUMBER(VLOOKUP(Fulltable[[#This Row],[Distance]], PBmetric[[Distance (km)]:[PB (hh:mm:ss)]], 6, FALSE)), VLOOKUP(Fulltable[[#This Row],[Distance]], PBmetric[[Distance (km)]:[PB (hh:mm:ss)]], 6, FALSE), NA())</f>
        <v>#N/A</v>
      </c>
      <c r="G1542" s="13">
        <f ca="1">$Q$4+$P$4*Fulltable[[#This Row],[Distance]]+$O$4*Fulltable[[#This Row],[D^2]]+$N$4*Fulltable[[#This Row],[D^3]]</f>
        <v>4.8974802282190893E-2</v>
      </c>
      <c r="H1542" s="13">
        <f ca="1">Fulltable[[#This Row],[Forecast]]*(1+AVERAGE(cform[faster (-ve) /
slower (+ve)]))</f>
        <v>5.0704681483681159E-2</v>
      </c>
      <c r="I1542" s="13" t="e">
        <f>IF(ISNUMBER(VLOOKUP(Fulltable[[#This Row],[Distance]], Predict[[#All],[Distance (km)]:[Time on current form]], 2, FALSE)), VLOOKUP(Fulltable[[#This Row],[Distance]], Predict[[#All],[Distance (km)]:[Time on current form]], 2, FALSE), NA())</f>
        <v>#N/A</v>
      </c>
      <c r="J1542" s="13" t="e">
        <f>IF(ISNUMBER(VLOOKUP(Fulltable[[#This Row],[Distance]], Predict[[#All],[Distance (km)]:[Time on current form]], 3, FALSE)), VLOOKUP(Fulltable[[#This Row],[Distance]], Predict[[#All],[Distance (km)]:[Time on current form]], 3, FALSE), NA())</f>
        <v>#N/A</v>
      </c>
    </row>
    <row r="1543" spans="1:10" x14ac:dyDescent="0.25">
      <c r="A1543" s="1">
        <v>15.41</v>
      </c>
      <c r="B1543" s="2">
        <f>Fulltable[[#This Row],[Distance]]^2</f>
        <v>237.46809999999999</v>
      </c>
      <c r="C1543">
        <f>Fulltable[[#This Row],[Distance]]^3</f>
        <v>3659.383421</v>
      </c>
      <c r="D1543">
        <f>Fulltable[[#This Row],[Distance]]^4</f>
        <v>56391.098517609993</v>
      </c>
      <c r="E1543">
        <f>Fulltable[[#This Row],[Distance]]^5</f>
        <v>868986.82815636997</v>
      </c>
      <c r="F1543" s="13" t="e">
        <f>IF(ISNUMBER(VLOOKUP(Fulltable[[#This Row],[Distance]], PBmetric[[Distance (km)]:[PB (hh:mm:ss)]], 6, FALSE)), VLOOKUP(Fulltable[[#This Row],[Distance]], PBmetric[[Distance (km)]:[PB (hh:mm:ss)]], 6, FALSE), NA())</f>
        <v>#N/A</v>
      </c>
      <c r="G1543" s="13">
        <f ca="1">$Q$4+$P$4*Fulltable[[#This Row],[Distance]]+$O$4*Fulltable[[#This Row],[D^2]]+$N$4*Fulltable[[#This Row],[D^3]]</f>
        <v>4.9009406048078012E-2</v>
      </c>
      <c r="H1543" s="13">
        <f ca="1">Fulltable[[#This Row],[Forecast]]*(1+AVERAGE(cform[faster (-ve) /
slower (+ve)]))</f>
        <v>5.0740507517594118E-2</v>
      </c>
      <c r="I1543" s="13" t="e">
        <f>IF(ISNUMBER(VLOOKUP(Fulltable[[#This Row],[Distance]], Predict[[#All],[Distance (km)]:[Time on current form]], 2, FALSE)), VLOOKUP(Fulltable[[#This Row],[Distance]], Predict[[#All],[Distance (km)]:[Time on current form]], 2, FALSE), NA())</f>
        <v>#N/A</v>
      </c>
      <c r="J1543" s="13" t="e">
        <f>IF(ISNUMBER(VLOOKUP(Fulltable[[#This Row],[Distance]], Predict[[#All],[Distance (km)]:[Time on current form]], 3, FALSE)), VLOOKUP(Fulltable[[#This Row],[Distance]], Predict[[#All],[Distance (km)]:[Time on current form]], 3, FALSE), NA())</f>
        <v>#N/A</v>
      </c>
    </row>
    <row r="1544" spans="1:10" x14ac:dyDescent="0.25">
      <c r="A1544" s="1">
        <v>15.42</v>
      </c>
      <c r="B1544" s="2">
        <f>Fulltable[[#This Row],[Distance]]^2</f>
        <v>237.7764</v>
      </c>
      <c r="C1544">
        <f>Fulltable[[#This Row],[Distance]]^3</f>
        <v>3666.5120879999999</v>
      </c>
      <c r="D1544">
        <f>Fulltable[[#This Row],[Distance]]^4</f>
        <v>56537.616396959995</v>
      </c>
      <c r="E1544">
        <f>Fulltable[[#This Row],[Distance]]^5</f>
        <v>871810.04484112316</v>
      </c>
      <c r="F1544" s="13" t="e">
        <f>IF(ISNUMBER(VLOOKUP(Fulltable[[#This Row],[Distance]], PBmetric[[Distance (km)]:[PB (hh:mm:ss)]], 6, FALSE)), VLOOKUP(Fulltable[[#This Row],[Distance]], PBmetric[[Distance (km)]:[PB (hh:mm:ss)]], 6, FALSE), NA())</f>
        <v>#N/A</v>
      </c>
      <c r="G1544" s="13">
        <f ca="1">$Q$4+$P$4*Fulltable[[#This Row],[Distance]]+$O$4*Fulltable[[#This Row],[D^2]]+$N$4*Fulltable[[#This Row],[D^3]]</f>
        <v>4.9044013432297653E-2</v>
      </c>
      <c r="H1544" s="13">
        <f ca="1">Fulltable[[#This Row],[Forecast]]*(1+AVERAGE(cform[faster (-ve) /
slower (+ve)]))</f>
        <v>5.0776337297645691E-2</v>
      </c>
      <c r="I1544" s="13" t="e">
        <f>IF(ISNUMBER(VLOOKUP(Fulltable[[#This Row],[Distance]], Predict[[#All],[Distance (km)]:[Time on current form]], 2, FALSE)), VLOOKUP(Fulltable[[#This Row],[Distance]], Predict[[#All],[Distance (km)]:[Time on current form]], 2, FALSE), NA())</f>
        <v>#N/A</v>
      </c>
      <c r="J1544" s="13" t="e">
        <f>IF(ISNUMBER(VLOOKUP(Fulltable[[#This Row],[Distance]], Predict[[#All],[Distance (km)]:[Time on current form]], 3, FALSE)), VLOOKUP(Fulltable[[#This Row],[Distance]], Predict[[#All],[Distance (km)]:[Time on current form]], 3, FALSE), NA())</f>
        <v>#N/A</v>
      </c>
    </row>
    <row r="1545" spans="1:10" x14ac:dyDescent="0.25">
      <c r="A1545" s="1">
        <v>15.43</v>
      </c>
      <c r="B1545" s="2">
        <f>Fulltable[[#This Row],[Distance]]^2</f>
        <v>238.0849</v>
      </c>
      <c r="C1545">
        <f>Fulltable[[#This Row],[Distance]]^3</f>
        <v>3673.6500070000002</v>
      </c>
      <c r="D1545">
        <f>Fulltable[[#This Row],[Distance]]^4</f>
        <v>56684.419608010001</v>
      </c>
      <c r="E1545">
        <f>Fulltable[[#This Row],[Distance]]^5</f>
        <v>874640.59455159435</v>
      </c>
      <c r="F1545" s="13" t="e">
        <f>IF(ISNUMBER(VLOOKUP(Fulltable[[#This Row],[Distance]], PBmetric[[Distance (km)]:[PB (hh:mm:ss)]], 6, FALSE)), VLOOKUP(Fulltable[[#This Row],[Distance]], PBmetric[[Distance (km)]:[PB (hh:mm:ss)]], 6, FALSE), NA())</f>
        <v>#N/A</v>
      </c>
      <c r="G1545" s="13">
        <f ca="1">$Q$4+$P$4*Fulltable[[#This Row],[Distance]]+$O$4*Fulltable[[#This Row],[D^2]]+$N$4*Fulltable[[#This Row],[D^3]]</f>
        <v>4.9078624434814387E-2</v>
      </c>
      <c r="H1545" s="13">
        <f ca="1">Fulltable[[#This Row],[Forecast]]*(1+AVERAGE(cform[faster (-ve) /
slower (+ve)]))</f>
        <v>5.0812170823799199E-2</v>
      </c>
      <c r="I1545" s="13" t="e">
        <f>IF(ISNUMBER(VLOOKUP(Fulltable[[#This Row],[Distance]], Predict[[#All],[Distance (km)]:[Time on current form]], 2, FALSE)), VLOOKUP(Fulltable[[#This Row],[Distance]], Predict[[#All],[Distance (km)]:[Time on current form]], 2, FALSE), NA())</f>
        <v>#N/A</v>
      </c>
      <c r="J1545" s="13" t="e">
        <f>IF(ISNUMBER(VLOOKUP(Fulltable[[#This Row],[Distance]], Predict[[#All],[Distance (km)]:[Time on current form]], 3, FALSE)), VLOOKUP(Fulltable[[#This Row],[Distance]], Predict[[#All],[Distance (km)]:[Time on current form]], 3, FALSE), NA())</f>
        <v>#N/A</v>
      </c>
    </row>
    <row r="1546" spans="1:10" x14ac:dyDescent="0.25">
      <c r="A1546" s="1">
        <v>15.44</v>
      </c>
      <c r="B1546" s="2">
        <f>Fulltable[[#This Row],[Distance]]^2</f>
        <v>238.39359999999999</v>
      </c>
      <c r="C1546">
        <f>Fulltable[[#This Row],[Distance]]^3</f>
        <v>3680.7971839999996</v>
      </c>
      <c r="D1546">
        <f>Fulltable[[#This Row],[Distance]]^4</f>
        <v>56831.508520959993</v>
      </c>
      <c r="E1546">
        <f>Fulltable[[#This Row],[Distance]]^5</f>
        <v>877478.49156362226</v>
      </c>
      <c r="F1546" s="13" t="e">
        <f>IF(ISNUMBER(VLOOKUP(Fulltable[[#This Row],[Distance]], PBmetric[[Distance (km)]:[PB (hh:mm:ss)]], 6, FALSE)), VLOOKUP(Fulltable[[#This Row],[Distance]], PBmetric[[Distance (km)]:[PB (hh:mm:ss)]], 6, FALSE), NA())</f>
        <v>#N/A</v>
      </c>
      <c r="G1546" s="13">
        <f ca="1">$Q$4+$P$4*Fulltable[[#This Row],[Distance]]+$O$4*Fulltable[[#This Row],[D^2]]+$N$4*Fulltable[[#This Row],[D^3]]</f>
        <v>4.9113239055592832E-2</v>
      </c>
      <c r="H1546" s="13">
        <f ca="1">Fulltable[[#This Row],[Forecast]]*(1+AVERAGE(cform[faster (-ve) /
slower (+ve)]))</f>
        <v>5.0848008096018013E-2</v>
      </c>
      <c r="I1546" s="13" t="e">
        <f>IF(ISNUMBER(VLOOKUP(Fulltable[[#This Row],[Distance]], Predict[[#All],[Distance (km)]:[Time on current form]], 2, FALSE)), VLOOKUP(Fulltable[[#This Row],[Distance]], Predict[[#All],[Distance (km)]:[Time on current form]], 2, FALSE), NA())</f>
        <v>#N/A</v>
      </c>
      <c r="J1546" s="13" t="e">
        <f>IF(ISNUMBER(VLOOKUP(Fulltable[[#This Row],[Distance]], Predict[[#All],[Distance (km)]:[Time on current form]], 3, FALSE)), VLOOKUP(Fulltable[[#This Row],[Distance]], Predict[[#All],[Distance (km)]:[Time on current form]], 3, FALSE), NA())</f>
        <v>#N/A</v>
      </c>
    </row>
    <row r="1547" spans="1:10" x14ac:dyDescent="0.25">
      <c r="A1547" s="1">
        <v>15.45</v>
      </c>
      <c r="B1547" s="2">
        <f>Fulltable[[#This Row],[Distance]]^2</f>
        <v>238.70249999999999</v>
      </c>
      <c r="C1547">
        <f>Fulltable[[#This Row],[Distance]]^3</f>
        <v>3687.9536249999996</v>
      </c>
      <c r="D1547">
        <f>Fulltable[[#This Row],[Distance]]^4</f>
        <v>56978.883506249993</v>
      </c>
      <c r="E1547">
        <f>Fulltable[[#This Row],[Distance]]^5</f>
        <v>880323.75017156231</v>
      </c>
      <c r="F1547" s="13" t="e">
        <f>IF(ISNUMBER(VLOOKUP(Fulltable[[#This Row],[Distance]], PBmetric[[Distance (km)]:[PB (hh:mm:ss)]], 6, FALSE)), VLOOKUP(Fulltable[[#This Row],[Distance]], PBmetric[[Distance (km)]:[PB (hh:mm:ss)]], 6, FALSE), NA())</f>
        <v>#N/A</v>
      </c>
      <c r="G1547" s="13">
        <f ca="1">$Q$4+$P$4*Fulltable[[#This Row],[Distance]]+$O$4*Fulltable[[#This Row],[D^2]]+$N$4*Fulltable[[#This Row],[D^3]]</f>
        <v>4.9147857294597572E-2</v>
      </c>
      <c r="H1547" s="13">
        <f ca="1">Fulltable[[#This Row],[Forecast]]*(1+AVERAGE(cform[faster (-ve) /
slower (+ve)]))</f>
        <v>5.0883849114265467E-2</v>
      </c>
      <c r="I1547" s="13" t="e">
        <f>IF(ISNUMBER(VLOOKUP(Fulltable[[#This Row],[Distance]], Predict[[#All],[Distance (km)]:[Time on current form]], 2, FALSE)), VLOOKUP(Fulltable[[#This Row],[Distance]], Predict[[#All],[Distance (km)]:[Time on current form]], 2, FALSE), NA())</f>
        <v>#N/A</v>
      </c>
      <c r="J1547" s="13" t="e">
        <f>IF(ISNUMBER(VLOOKUP(Fulltable[[#This Row],[Distance]], Predict[[#All],[Distance (km)]:[Time on current form]], 3, FALSE)), VLOOKUP(Fulltable[[#This Row],[Distance]], Predict[[#All],[Distance (km)]:[Time on current form]], 3, FALSE), NA())</f>
        <v>#N/A</v>
      </c>
    </row>
    <row r="1548" spans="1:10" x14ac:dyDescent="0.25">
      <c r="A1548" s="1">
        <v>15.46</v>
      </c>
      <c r="B1548" s="2">
        <f>Fulltable[[#This Row],[Distance]]^2</f>
        <v>239.01160000000002</v>
      </c>
      <c r="C1548">
        <f>Fulltable[[#This Row],[Distance]]^3</f>
        <v>3695.1193360000007</v>
      </c>
      <c r="D1548">
        <f>Fulltable[[#This Row],[Distance]]^4</f>
        <v>57126.544934560006</v>
      </c>
      <c r="E1548">
        <f>Fulltable[[#This Row],[Distance]]^5</f>
        <v>883176.38468829775</v>
      </c>
      <c r="F1548" s="13" t="e">
        <f>IF(ISNUMBER(VLOOKUP(Fulltable[[#This Row],[Distance]], PBmetric[[Distance (km)]:[PB (hh:mm:ss)]], 6, FALSE)), VLOOKUP(Fulltable[[#This Row],[Distance]], PBmetric[[Distance (km)]:[PB (hh:mm:ss)]], 6, FALSE), NA())</f>
        <v>#N/A</v>
      </c>
      <c r="G1548" s="13">
        <f ca="1">$Q$4+$P$4*Fulltable[[#This Row],[Distance]]+$O$4*Fulltable[[#This Row],[D^2]]+$N$4*Fulltable[[#This Row],[D^3]]</f>
        <v>4.9182479151793218E-2</v>
      </c>
      <c r="H1548" s="13">
        <f ca="1">Fulltable[[#This Row],[Forecast]]*(1+AVERAGE(cform[faster (-ve) /
slower (+ve)]))</f>
        <v>5.091969387850491E-2</v>
      </c>
      <c r="I1548" s="13" t="e">
        <f>IF(ISNUMBER(VLOOKUP(Fulltable[[#This Row],[Distance]], Predict[[#All],[Distance (km)]:[Time on current form]], 2, FALSE)), VLOOKUP(Fulltable[[#This Row],[Distance]], Predict[[#All],[Distance (km)]:[Time on current form]], 2, FALSE), NA())</f>
        <v>#N/A</v>
      </c>
      <c r="J1548" s="13" t="e">
        <f>IF(ISNUMBER(VLOOKUP(Fulltable[[#This Row],[Distance]], Predict[[#All],[Distance (km)]:[Time on current form]], 3, FALSE)), VLOOKUP(Fulltable[[#This Row],[Distance]], Predict[[#All],[Distance (km)]:[Time on current form]], 3, FALSE), NA())</f>
        <v>#N/A</v>
      </c>
    </row>
    <row r="1549" spans="1:10" x14ac:dyDescent="0.25">
      <c r="A1549" s="1">
        <v>15.47</v>
      </c>
      <c r="B1549" s="2">
        <f>Fulltable[[#This Row],[Distance]]^2</f>
        <v>239.32090000000002</v>
      </c>
      <c r="C1549">
        <f>Fulltable[[#This Row],[Distance]]^3</f>
        <v>3702.2943230000005</v>
      </c>
      <c r="D1549">
        <f>Fulltable[[#This Row],[Distance]]^4</f>
        <v>57274.493176810014</v>
      </c>
      <c r="E1549">
        <f>Fulltable[[#This Row],[Distance]]^5</f>
        <v>886036.40944525099</v>
      </c>
      <c r="F1549" s="13" t="e">
        <f>IF(ISNUMBER(VLOOKUP(Fulltable[[#This Row],[Distance]], PBmetric[[Distance (km)]:[PB (hh:mm:ss)]], 6, FALSE)), VLOOKUP(Fulltable[[#This Row],[Distance]], PBmetric[[Distance (km)]:[PB (hh:mm:ss)]], 6, FALSE), NA())</f>
        <v>#N/A</v>
      </c>
      <c r="G1549" s="13">
        <f ca="1">$Q$4+$P$4*Fulltable[[#This Row],[Distance]]+$O$4*Fulltable[[#This Row],[D^2]]+$N$4*Fulltable[[#This Row],[D^3]]</f>
        <v>4.9217104627144348E-2</v>
      </c>
      <c r="H1549" s="13">
        <f ca="1">Fulltable[[#This Row],[Forecast]]*(1+AVERAGE(cform[faster (-ve) /
slower (+ve)]))</f>
        <v>5.0955542388699683E-2</v>
      </c>
      <c r="I1549" s="13" t="e">
        <f>IF(ISNUMBER(VLOOKUP(Fulltable[[#This Row],[Distance]], Predict[[#All],[Distance (km)]:[Time on current form]], 2, FALSE)), VLOOKUP(Fulltable[[#This Row],[Distance]], Predict[[#All],[Distance (km)]:[Time on current form]], 2, FALSE), NA())</f>
        <v>#N/A</v>
      </c>
      <c r="J1549" s="13" t="e">
        <f>IF(ISNUMBER(VLOOKUP(Fulltable[[#This Row],[Distance]], Predict[[#All],[Distance (km)]:[Time on current form]], 3, FALSE)), VLOOKUP(Fulltable[[#This Row],[Distance]], Predict[[#All],[Distance (km)]:[Time on current form]], 3, FALSE), NA())</f>
        <v>#N/A</v>
      </c>
    </row>
    <row r="1550" spans="1:10" x14ac:dyDescent="0.25">
      <c r="A1550" s="1">
        <v>15.48</v>
      </c>
      <c r="B1550" s="2">
        <f>Fulltable[[#This Row],[Distance]]^2</f>
        <v>239.63040000000001</v>
      </c>
      <c r="C1550">
        <f>Fulltable[[#This Row],[Distance]]^3</f>
        <v>3709.4785920000004</v>
      </c>
      <c r="D1550">
        <f>Fulltable[[#This Row],[Distance]]^4</f>
        <v>57422.728604160002</v>
      </c>
      <c r="E1550">
        <f>Fulltable[[#This Row],[Distance]]^5</f>
        <v>888903.83879239683</v>
      </c>
      <c r="F1550" s="13" t="e">
        <f>IF(ISNUMBER(VLOOKUP(Fulltable[[#This Row],[Distance]], PBmetric[[Distance (km)]:[PB (hh:mm:ss)]], 6, FALSE)), VLOOKUP(Fulltable[[#This Row],[Distance]], PBmetric[[Distance (km)]:[PB (hh:mm:ss)]], 6, FALSE), NA())</f>
        <v>#N/A</v>
      </c>
      <c r="G1550" s="13">
        <f ca="1">$Q$4+$P$4*Fulltable[[#This Row],[Distance]]+$O$4*Fulltable[[#This Row],[D^2]]+$N$4*Fulltable[[#This Row],[D^3]]</f>
        <v>4.9251733720615566E-2</v>
      </c>
      <c r="H1550" s="13">
        <f ca="1">Fulltable[[#This Row],[Forecast]]*(1+AVERAGE(cform[faster (-ve) /
slower (+ve)]))</f>
        <v>5.0991394644813136E-2</v>
      </c>
      <c r="I1550" s="13" t="e">
        <f>IF(ISNUMBER(VLOOKUP(Fulltable[[#This Row],[Distance]], Predict[[#All],[Distance (km)]:[Time on current form]], 2, FALSE)), VLOOKUP(Fulltable[[#This Row],[Distance]], Predict[[#All],[Distance (km)]:[Time on current form]], 2, FALSE), NA())</f>
        <v>#N/A</v>
      </c>
      <c r="J1550" s="13" t="e">
        <f>IF(ISNUMBER(VLOOKUP(Fulltable[[#This Row],[Distance]], Predict[[#All],[Distance (km)]:[Time on current form]], 3, FALSE)), VLOOKUP(Fulltable[[#This Row],[Distance]], Predict[[#All],[Distance (km)]:[Time on current form]], 3, FALSE), NA())</f>
        <v>#N/A</v>
      </c>
    </row>
    <row r="1551" spans="1:10" x14ac:dyDescent="0.25">
      <c r="A1551" s="1">
        <v>15.49</v>
      </c>
      <c r="B1551" s="2">
        <f>Fulltable[[#This Row],[Distance]]^2</f>
        <v>239.9401</v>
      </c>
      <c r="C1551">
        <f>Fulltable[[#This Row],[Distance]]^3</f>
        <v>3716.672149</v>
      </c>
      <c r="D1551">
        <f>Fulltable[[#This Row],[Distance]]^4</f>
        <v>57571.251588010004</v>
      </c>
      <c r="E1551">
        <f>Fulltable[[#This Row],[Distance]]^5</f>
        <v>891778.68709827494</v>
      </c>
      <c r="F1551" s="13" t="e">
        <f>IF(ISNUMBER(VLOOKUP(Fulltable[[#This Row],[Distance]], PBmetric[[Distance (km)]:[PB (hh:mm:ss)]], 6, FALSE)), VLOOKUP(Fulltable[[#This Row],[Distance]], PBmetric[[Distance (km)]:[PB (hh:mm:ss)]], 6, FALSE), NA())</f>
        <v>#N/A</v>
      </c>
      <c r="G1551" s="13">
        <f ca="1">$Q$4+$P$4*Fulltable[[#This Row],[Distance]]+$O$4*Fulltable[[#This Row],[D^2]]+$N$4*Fulltable[[#This Row],[D^3]]</f>
        <v>4.928636643217147E-2</v>
      </c>
      <c r="H1551" s="13">
        <f ca="1">Fulltable[[#This Row],[Forecast]]*(1+AVERAGE(cform[faster (-ve) /
slower (+ve)]))</f>
        <v>5.1027250646808617E-2</v>
      </c>
      <c r="I1551" s="13" t="e">
        <f>IF(ISNUMBER(VLOOKUP(Fulltable[[#This Row],[Distance]], Predict[[#All],[Distance (km)]:[Time on current form]], 2, FALSE)), VLOOKUP(Fulltable[[#This Row],[Distance]], Predict[[#All],[Distance (km)]:[Time on current form]], 2, FALSE), NA())</f>
        <v>#N/A</v>
      </c>
      <c r="J1551" s="13" t="e">
        <f>IF(ISNUMBER(VLOOKUP(Fulltable[[#This Row],[Distance]], Predict[[#All],[Distance (km)]:[Time on current form]], 3, FALSE)), VLOOKUP(Fulltable[[#This Row],[Distance]], Predict[[#All],[Distance (km)]:[Time on current form]], 3, FALSE), NA())</f>
        <v>#N/A</v>
      </c>
    </row>
    <row r="1552" spans="1:10" x14ac:dyDescent="0.25">
      <c r="A1552" s="1">
        <v>15.5</v>
      </c>
      <c r="B1552" s="2">
        <f>Fulltable[[#This Row],[Distance]]^2</f>
        <v>240.25</v>
      </c>
      <c r="C1552">
        <f>Fulltable[[#This Row],[Distance]]^3</f>
        <v>3723.875</v>
      </c>
      <c r="D1552">
        <f>Fulltable[[#This Row],[Distance]]^4</f>
        <v>57720.0625</v>
      </c>
      <c r="E1552">
        <f>Fulltable[[#This Row],[Distance]]^5</f>
        <v>894660.96875</v>
      </c>
      <c r="F1552" s="13" t="e">
        <f>IF(ISNUMBER(VLOOKUP(Fulltable[[#This Row],[Distance]], PBmetric[[Distance (km)]:[PB (hh:mm:ss)]], 6, FALSE)), VLOOKUP(Fulltable[[#This Row],[Distance]], PBmetric[[Distance (km)]:[PB (hh:mm:ss)]], 6, FALSE), NA())</f>
        <v>#N/A</v>
      </c>
      <c r="G1552" s="13">
        <f ca="1">$Q$4+$P$4*Fulltable[[#This Row],[Distance]]+$O$4*Fulltable[[#This Row],[D^2]]+$N$4*Fulltable[[#This Row],[D^3]]</f>
        <v>4.9321002761776672E-2</v>
      </c>
      <c r="H1552" s="13">
        <f ca="1">Fulltable[[#This Row],[Forecast]]*(1+AVERAGE(cform[faster (-ve) /
slower (+ve)]))</f>
        <v>5.1063110394649475E-2</v>
      </c>
      <c r="I1552" s="13" t="e">
        <f>IF(ISNUMBER(VLOOKUP(Fulltable[[#This Row],[Distance]], Predict[[#All],[Distance (km)]:[Time on current form]], 2, FALSE)), VLOOKUP(Fulltable[[#This Row],[Distance]], Predict[[#All],[Distance (km)]:[Time on current form]], 2, FALSE), NA())</f>
        <v>#N/A</v>
      </c>
      <c r="J1552" s="13" t="e">
        <f>IF(ISNUMBER(VLOOKUP(Fulltable[[#This Row],[Distance]], Predict[[#All],[Distance (km)]:[Time on current form]], 3, FALSE)), VLOOKUP(Fulltable[[#This Row],[Distance]], Predict[[#All],[Distance (km)]:[Time on current form]], 3, FALSE), NA())</f>
        <v>#N/A</v>
      </c>
    </row>
    <row r="1553" spans="1:10" x14ac:dyDescent="0.25">
      <c r="A1553" s="1">
        <v>15.51</v>
      </c>
      <c r="B1553" s="2">
        <f>Fulltable[[#This Row],[Distance]]^2</f>
        <v>240.56010000000001</v>
      </c>
      <c r="C1553">
        <f>Fulltable[[#This Row],[Distance]]^3</f>
        <v>3731.0871510000002</v>
      </c>
      <c r="D1553">
        <f>Fulltable[[#This Row],[Distance]]^4</f>
        <v>57869.161712010005</v>
      </c>
      <c r="E1553">
        <f>Fulltable[[#This Row],[Distance]]^5</f>
        <v>897550.69815327518</v>
      </c>
      <c r="F1553" s="13" t="e">
        <f>IF(ISNUMBER(VLOOKUP(Fulltable[[#This Row],[Distance]], PBmetric[[Distance (km)]:[PB (hh:mm:ss)]], 6, FALSE)), VLOOKUP(Fulltable[[#This Row],[Distance]], PBmetric[[Distance (km)]:[PB (hh:mm:ss)]], 6, FALSE), NA())</f>
        <v>#N/A</v>
      </c>
      <c r="G1553" s="13">
        <f ca="1">$Q$4+$P$4*Fulltable[[#This Row],[Distance]]+$O$4*Fulltable[[#This Row],[D^2]]+$N$4*Fulltable[[#This Row],[D^3]]</f>
        <v>4.9355642709395735E-2</v>
      </c>
      <c r="H1553" s="13">
        <f ca="1">Fulltable[[#This Row],[Forecast]]*(1+AVERAGE(cform[faster (-ve) /
slower (+ve)]))</f>
        <v>5.1098973888299044E-2</v>
      </c>
      <c r="I1553" s="13" t="e">
        <f>IF(ISNUMBER(VLOOKUP(Fulltable[[#This Row],[Distance]], Predict[[#All],[Distance (km)]:[Time on current form]], 2, FALSE)), VLOOKUP(Fulltable[[#This Row],[Distance]], Predict[[#All],[Distance (km)]:[Time on current form]], 2, FALSE), NA())</f>
        <v>#N/A</v>
      </c>
      <c r="J1553" s="13" t="e">
        <f>IF(ISNUMBER(VLOOKUP(Fulltable[[#This Row],[Distance]], Predict[[#All],[Distance (km)]:[Time on current form]], 3, FALSE)), VLOOKUP(Fulltable[[#This Row],[Distance]], Predict[[#All],[Distance (km)]:[Time on current form]], 3, FALSE), NA())</f>
        <v>#N/A</v>
      </c>
    </row>
    <row r="1554" spans="1:10" x14ac:dyDescent="0.25">
      <c r="A1554" s="1">
        <v>15.52</v>
      </c>
      <c r="B1554" s="2">
        <f>Fulltable[[#This Row],[Distance]]^2</f>
        <v>240.87039999999999</v>
      </c>
      <c r="C1554">
        <f>Fulltable[[#This Row],[Distance]]^3</f>
        <v>3738.3086079999998</v>
      </c>
      <c r="D1554">
        <f>Fulltable[[#This Row],[Distance]]^4</f>
        <v>58018.549596159995</v>
      </c>
      <c r="E1554">
        <f>Fulltable[[#This Row],[Distance]]^5</f>
        <v>900447.8897324031</v>
      </c>
      <c r="F1554" s="13" t="e">
        <f>IF(ISNUMBER(VLOOKUP(Fulltable[[#This Row],[Distance]], PBmetric[[Distance (km)]:[PB (hh:mm:ss)]], 6, FALSE)), VLOOKUP(Fulltable[[#This Row],[Distance]], PBmetric[[Distance (km)]:[PB (hh:mm:ss)]], 6, FALSE), NA())</f>
        <v>#N/A</v>
      </c>
      <c r="G1554" s="13">
        <f ca="1">$Q$4+$P$4*Fulltable[[#This Row],[Distance]]+$O$4*Fulltable[[#This Row],[D^2]]+$N$4*Fulltable[[#This Row],[D^3]]</f>
        <v>4.9390286274993291E-2</v>
      </c>
      <c r="H1554" s="13">
        <f ca="1">Fulltable[[#This Row],[Forecast]]*(1+AVERAGE(cform[faster (-ve) /
slower (+ve)]))</f>
        <v>5.1134841127720689E-2</v>
      </c>
      <c r="I1554" s="13" t="e">
        <f>IF(ISNUMBER(VLOOKUP(Fulltable[[#This Row],[Distance]], Predict[[#All],[Distance (km)]:[Time on current form]], 2, FALSE)), VLOOKUP(Fulltable[[#This Row],[Distance]], Predict[[#All],[Distance (km)]:[Time on current form]], 2, FALSE), NA())</f>
        <v>#N/A</v>
      </c>
      <c r="J1554" s="13" t="e">
        <f>IF(ISNUMBER(VLOOKUP(Fulltable[[#This Row],[Distance]], Predict[[#All],[Distance (km)]:[Time on current form]], 3, FALSE)), VLOOKUP(Fulltable[[#This Row],[Distance]], Predict[[#All],[Distance (km)]:[Time on current form]], 3, FALSE), NA())</f>
        <v>#N/A</v>
      </c>
    </row>
    <row r="1555" spans="1:10" x14ac:dyDescent="0.25">
      <c r="A1555" s="1">
        <v>15.53</v>
      </c>
      <c r="B1555" s="2">
        <f>Fulltable[[#This Row],[Distance]]^2</f>
        <v>241.18089999999998</v>
      </c>
      <c r="C1555">
        <f>Fulltable[[#This Row],[Distance]]^3</f>
        <v>3745.5393769999996</v>
      </c>
      <c r="D1555">
        <f>Fulltable[[#This Row],[Distance]]^4</f>
        <v>58168.226524809994</v>
      </c>
      <c r="E1555">
        <f>Fulltable[[#This Row],[Distance]]^5</f>
        <v>903352.5579302992</v>
      </c>
      <c r="F1555" s="13" t="e">
        <f>IF(ISNUMBER(VLOOKUP(Fulltable[[#This Row],[Distance]], PBmetric[[Distance (km)]:[PB (hh:mm:ss)]], 6, FALSE)), VLOOKUP(Fulltable[[#This Row],[Distance]], PBmetric[[Distance (km)]:[PB (hh:mm:ss)]], 6, FALSE), NA())</f>
        <v>#N/A</v>
      </c>
      <c r="G1555" s="13">
        <f ca="1">$Q$4+$P$4*Fulltable[[#This Row],[Distance]]+$O$4*Fulltable[[#This Row],[D^2]]+$N$4*Fulltable[[#This Row],[D^3]]</f>
        <v>4.942493345853391E-2</v>
      </c>
      <c r="H1555" s="13">
        <f ca="1">Fulltable[[#This Row],[Forecast]]*(1+AVERAGE(cform[faster (-ve) /
slower (+ve)]))</f>
        <v>5.1170712112877735E-2</v>
      </c>
      <c r="I1555" s="13" t="e">
        <f>IF(ISNUMBER(VLOOKUP(Fulltable[[#This Row],[Distance]], Predict[[#All],[Distance (km)]:[Time on current form]], 2, FALSE)), VLOOKUP(Fulltable[[#This Row],[Distance]], Predict[[#All],[Distance (km)]:[Time on current form]], 2, FALSE), NA())</f>
        <v>#N/A</v>
      </c>
      <c r="J1555" s="13" t="e">
        <f>IF(ISNUMBER(VLOOKUP(Fulltable[[#This Row],[Distance]], Predict[[#All],[Distance (km)]:[Time on current form]], 3, FALSE)), VLOOKUP(Fulltable[[#This Row],[Distance]], Predict[[#All],[Distance (km)]:[Time on current form]], 3, FALSE), NA())</f>
        <v>#N/A</v>
      </c>
    </row>
    <row r="1556" spans="1:10" x14ac:dyDescent="0.25">
      <c r="A1556" s="1">
        <v>15.54</v>
      </c>
      <c r="B1556" s="2">
        <f>Fulltable[[#This Row],[Distance]]^2</f>
        <v>241.49159999999998</v>
      </c>
      <c r="C1556">
        <f>Fulltable[[#This Row],[Distance]]^3</f>
        <v>3752.7794639999993</v>
      </c>
      <c r="D1556">
        <f>Fulltable[[#This Row],[Distance]]^4</f>
        <v>58318.192870559986</v>
      </c>
      <c r="E1556">
        <f>Fulltable[[#This Row],[Distance]]^5</f>
        <v>906264.71720850212</v>
      </c>
      <c r="F1556" s="13" t="e">
        <f>IF(ISNUMBER(VLOOKUP(Fulltable[[#This Row],[Distance]], PBmetric[[Distance (km)]:[PB (hh:mm:ss)]], 6, FALSE)), VLOOKUP(Fulltable[[#This Row],[Distance]], PBmetric[[Distance (km)]:[PB (hh:mm:ss)]], 6, FALSE), NA())</f>
        <v>#N/A</v>
      </c>
      <c r="G1556" s="13">
        <f ca="1">$Q$4+$P$4*Fulltable[[#This Row],[Distance]]+$O$4*Fulltable[[#This Row],[D^2]]+$N$4*Fulltable[[#This Row],[D^3]]</f>
        <v>4.9459584259982203E-2</v>
      </c>
      <c r="H1556" s="13">
        <f ca="1">Fulltable[[#This Row],[Forecast]]*(1+AVERAGE(cform[faster (-ve) /
slower (+ve)]))</f>
        <v>5.120658684373354E-2</v>
      </c>
      <c r="I1556" s="13" t="e">
        <f>IF(ISNUMBER(VLOOKUP(Fulltable[[#This Row],[Distance]], Predict[[#All],[Distance (km)]:[Time on current form]], 2, FALSE)), VLOOKUP(Fulltable[[#This Row],[Distance]], Predict[[#All],[Distance (km)]:[Time on current form]], 2, FALSE), NA())</f>
        <v>#N/A</v>
      </c>
      <c r="J1556" s="13" t="e">
        <f>IF(ISNUMBER(VLOOKUP(Fulltable[[#This Row],[Distance]], Predict[[#All],[Distance (km)]:[Time on current form]], 3, FALSE)), VLOOKUP(Fulltable[[#This Row],[Distance]], Predict[[#All],[Distance (km)]:[Time on current form]], 3, FALSE), NA())</f>
        <v>#N/A</v>
      </c>
    </row>
    <row r="1557" spans="1:10" x14ac:dyDescent="0.25">
      <c r="A1557" s="1">
        <v>15.55</v>
      </c>
      <c r="B1557" s="2">
        <f>Fulltable[[#This Row],[Distance]]^2</f>
        <v>241.80250000000001</v>
      </c>
      <c r="C1557">
        <f>Fulltable[[#This Row],[Distance]]^3</f>
        <v>3760.0288750000004</v>
      </c>
      <c r="D1557">
        <f>Fulltable[[#This Row],[Distance]]^4</f>
        <v>58468.449006250004</v>
      </c>
      <c r="E1557">
        <f>Fulltable[[#This Row],[Distance]]^5</f>
        <v>909184.38204718765</v>
      </c>
      <c r="F1557" s="13" t="e">
        <f>IF(ISNUMBER(VLOOKUP(Fulltable[[#This Row],[Distance]], PBmetric[[Distance (km)]:[PB (hh:mm:ss)]], 6, FALSE)), VLOOKUP(Fulltable[[#This Row],[Distance]], PBmetric[[Distance (km)]:[PB (hh:mm:ss)]], 6, FALSE), NA())</f>
        <v>#N/A</v>
      </c>
      <c r="G1557" s="13">
        <f ca="1">$Q$4+$P$4*Fulltable[[#This Row],[Distance]]+$O$4*Fulltable[[#This Row],[D^2]]+$N$4*Fulltable[[#This Row],[D^3]]</f>
        <v>4.9494238679302763E-2</v>
      </c>
      <c r="H1557" s="13">
        <f ca="1">Fulltable[[#This Row],[Forecast]]*(1+AVERAGE(cform[faster (-ve) /
slower (+ve)]))</f>
        <v>5.1242465320251451E-2</v>
      </c>
      <c r="I1557" s="13" t="e">
        <f>IF(ISNUMBER(VLOOKUP(Fulltable[[#This Row],[Distance]], Predict[[#All],[Distance (km)]:[Time on current form]], 2, FALSE)), VLOOKUP(Fulltable[[#This Row],[Distance]], Predict[[#All],[Distance (km)]:[Time on current form]], 2, FALSE), NA())</f>
        <v>#N/A</v>
      </c>
      <c r="J1557" s="13" t="e">
        <f>IF(ISNUMBER(VLOOKUP(Fulltable[[#This Row],[Distance]], Predict[[#All],[Distance (km)]:[Time on current form]], 3, FALSE)), VLOOKUP(Fulltable[[#This Row],[Distance]], Predict[[#All],[Distance (km)]:[Time on current form]], 3, FALSE), NA())</f>
        <v>#N/A</v>
      </c>
    </row>
    <row r="1558" spans="1:10" x14ac:dyDescent="0.25">
      <c r="A1558" s="1">
        <v>15.56</v>
      </c>
      <c r="B1558" s="2">
        <f>Fulltable[[#This Row],[Distance]]^2</f>
        <v>242.11360000000002</v>
      </c>
      <c r="C1558">
        <f>Fulltable[[#This Row],[Distance]]^3</f>
        <v>3767.2876160000005</v>
      </c>
      <c r="D1558">
        <f>Fulltable[[#This Row],[Distance]]^4</f>
        <v>58618.995304960008</v>
      </c>
      <c r="E1558">
        <f>Fulltable[[#This Row],[Distance]]^5</f>
        <v>912111.56694517774</v>
      </c>
      <c r="F1558" s="13" t="e">
        <f>IF(ISNUMBER(VLOOKUP(Fulltable[[#This Row],[Distance]], PBmetric[[Distance (km)]:[PB (hh:mm:ss)]], 6, FALSE)), VLOOKUP(Fulltable[[#This Row],[Distance]], PBmetric[[Distance (km)]:[PB (hh:mm:ss)]], 6, FALSE), NA())</f>
        <v>#N/A</v>
      </c>
      <c r="G1558" s="13">
        <f ca="1">$Q$4+$P$4*Fulltable[[#This Row],[Distance]]+$O$4*Fulltable[[#This Row],[D^2]]+$N$4*Fulltable[[#This Row],[D^3]]</f>
        <v>4.9528896716460179E-2</v>
      </c>
      <c r="H1558" s="13">
        <f ca="1">Fulltable[[#This Row],[Forecast]]*(1+AVERAGE(cform[faster (-ve) /
slower (+ve)]))</f>
        <v>5.1278347542394805E-2</v>
      </c>
      <c r="I1558" s="13" t="e">
        <f>IF(ISNUMBER(VLOOKUP(Fulltable[[#This Row],[Distance]], Predict[[#All],[Distance (km)]:[Time on current form]], 2, FALSE)), VLOOKUP(Fulltable[[#This Row],[Distance]], Predict[[#All],[Distance (km)]:[Time on current form]], 2, FALSE), NA())</f>
        <v>#N/A</v>
      </c>
      <c r="J1558" s="13" t="e">
        <f>IF(ISNUMBER(VLOOKUP(Fulltable[[#This Row],[Distance]], Predict[[#All],[Distance (km)]:[Time on current form]], 3, FALSE)), VLOOKUP(Fulltable[[#This Row],[Distance]], Predict[[#All],[Distance (km)]:[Time on current form]], 3, FALSE), NA())</f>
        <v>#N/A</v>
      </c>
    </row>
    <row r="1559" spans="1:10" x14ac:dyDescent="0.25">
      <c r="A1559" s="1">
        <v>15.57</v>
      </c>
      <c r="B1559" s="2">
        <f>Fulltable[[#This Row],[Distance]]^2</f>
        <v>242.42490000000001</v>
      </c>
      <c r="C1559">
        <f>Fulltable[[#This Row],[Distance]]^3</f>
        <v>3774.5556930000002</v>
      </c>
      <c r="D1559">
        <f>Fulltable[[#This Row],[Distance]]^4</f>
        <v>58769.832140010003</v>
      </c>
      <c r="E1559">
        <f>Fulltable[[#This Row],[Distance]]^5</f>
        <v>915046.28641995578</v>
      </c>
      <c r="F1559" s="13" t="e">
        <f>IF(ISNUMBER(VLOOKUP(Fulltable[[#This Row],[Distance]], PBmetric[[Distance (km)]:[PB (hh:mm:ss)]], 6, FALSE)), VLOOKUP(Fulltable[[#This Row],[Distance]], PBmetric[[Distance (km)]:[PB (hh:mm:ss)]], 6, FALSE), NA())</f>
        <v>#N/A</v>
      </c>
      <c r="G1559" s="13">
        <f ca="1">$Q$4+$P$4*Fulltable[[#This Row],[Distance]]+$O$4*Fulltable[[#This Row],[D^2]]+$N$4*Fulltable[[#This Row],[D^3]]</f>
        <v>4.956355837141907E-2</v>
      </c>
      <c r="H1559" s="13">
        <f ca="1">Fulltable[[#This Row],[Forecast]]*(1+AVERAGE(cform[faster (-ve) /
slower (+ve)]))</f>
        <v>5.1314233510126969E-2</v>
      </c>
      <c r="I1559" s="13" t="e">
        <f>IF(ISNUMBER(VLOOKUP(Fulltable[[#This Row],[Distance]], Predict[[#All],[Distance (km)]:[Time on current form]], 2, FALSE)), VLOOKUP(Fulltable[[#This Row],[Distance]], Predict[[#All],[Distance (km)]:[Time on current form]], 2, FALSE), NA())</f>
        <v>#N/A</v>
      </c>
      <c r="J1559" s="13" t="e">
        <f>IF(ISNUMBER(VLOOKUP(Fulltable[[#This Row],[Distance]], Predict[[#All],[Distance (km)]:[Time on current form]], 3, FALSE)), VLOOKUP(Fulltable[[#This Row],[Distance]], Predict[[#All],[Distance (km)]:[Time on current form]], 3, FALSE), NA())</f>
        <v>#N/A</v>
      </c>
    </row>
    <row r="1560" spans="1:10" x14ac:dyDescent="0.25">
      <c r="A1560" s="1">
        <v>15.58</v>
      </c>
      <c r="B1560" s="2">
        <f>Fulltable[[#This Row],[Distance]]^2</f>
        <v>242.7364</v>
      </c>
      <c r="C1560">
        <f>Fulltable[[#This Row],[Distance]]^3</f>
        <v>3781.8331120000003</v>
      </c>
      <c r="D1560">
        <f>Fulltable[[#This Row],[Distance]]^4</f>
        <v>58920.959884960001</v>
      </c>
      <c r="E1560">
        <f>Fulltable[[#This Row],[Distance]]^5</f>
        <v>917988.55500767683</v>
      </c>
      <c r="F1560" s="13" t="e">
        <f>IF(ISNUMBER(VLOOKUP(Fulltable[[#This Row],[Distance]], PBmetric[[Distance (km)]:[PB (hh:mm:ss)]], 6, FALSE)), VLOOKUP(Fulltable[[#This Row],[Distance]], PBmetric[[Distance (km)]:[PB (hh:mm:ss)]], 6, FALSE), NA())</f>
        <v>#N/A</v>
      </c>
      <c r="G1560" s="13">
        <f ca="1">$Q$4+$P$4*Fulltable[[#This Row],[Distance]]+$O$4*Fulltable[[#This Row],[D^2]]+$N$4*Fulltable[[#This Row],[D^3]]</f>
        <v>4.9598223644143999E-2</v>
      </c>
      <c r="H1560" s="13">
        <f ca="1">Fulltable[[#This Row],[Forecast]]*(1+AVERAGE(cform[faster (-ve) /
slower (+ve)]))</f>
        <v>5.1350123223411252E-2</v>
      </c>
      <c r="I1560" s="13" t="e">
        <f>IF(ISNUMBER(VLOOKUP(Fulltable[[#This Row],[Distance]], Predict[[#All],[Distance (km)]:[Time on current form]], 2, FALSE)), VLOOKUP(Fulltable[[#This Row],[Distance]], Predict[[#All],[Distance (km)]:[Time on current form]], 2, FALSE), NA())</f>
        <v>#N/A</v>
      </c>
      <c r="J1560" s="13" t="e">
        <f>IF(ISNUMBER(VLOOKUP(Fulltable[[#This Row],[Distance]], Predict[[#All],[Distance (km)]:[Time on current form]], 3, FALSE)), VLOOKUP(Fulltable[[#This Row],[Distance]], Predict[[#All],[Distance (km)]:[Time on current form]], 3, FALSE), NA())</f>
        <v>#N/A</v>
      </c>
    </row>
    <row r="1561" spans="1:10" x14ac:dyDescent="0.25">
      <c r="A1561" s="1">
        <v>15.59</v>
      </c>
      <c r="B1561" s="2">
        <f>Fulltable[[#This Row],[Distance]]^2</f>
        <v>243.04810000000001</v>
      </c>
      <c r="C1561">
        <f>Fulltable[[#This Row],[Distance]]^3</f>
        <v>3789.1198789999999</v>
      </c>
      <c r="D1561">
        <f>Fulltable[[#This Row],[Distance]]^4</f>
        <v>59072.378913610002</v>
      </c>
      <c r="E1561">
        <f>Fulltable[[#This Row],[Distance]]^5</f>
        <v>920938.38726317987</v>
      </c>
      <c r="F1561" s="13" t="e">
        <f>IF(ISNUMBER(VLOOKUP(Fulltable[[#This Row],[Distance]], PBmetric[[Distance (km)]:[PB (hh:mm:ss)]], 6, FALSE)), VLOOKUP(Fulltable[[#This Row],[Distance]], PBmetric[[Distance (km)]:[PB (hh:mm:ss)]], 6, FALSE), NA())</f>
        <v>#N/A</v>
      </c>
      <c r="G1561" s="13">
        <f ca="1">$Q$4+$P$4*Fulltable[[#This Row],[Distance]]+$O$4*Fulltable[[#This Row],[D^2]]+$N$4*Fulltable[[#This Row],[D^3]]</f>
        <v>4.9632892534599592E-2</v>
      </c>
      <c r="H1561" s="13">
        <f ca="1">Fulltable[[#This Row],[Forecast]]*(1+AVERAGE(cform[faster (-ve) /
slower (+ve)]))</f>
        <v>5.1386016682211037E-2</v>
      </c>
      <c r="I1561" s="13" t="e">
        <f>IF(ISNUMBER(VLOOKUP(Fulltable[[#This Row],[Distance]], Predict[[#All],[Distance (km)]:[Time on current form]], 2, FALSE)), VLOOKUP(Fulltable[[#This Row],[Distance]], Predict[[#All],[Distance (km)]:[Time on current form]], 2, FALSE), NA())</f>
        <v>#N/A</v>
      </c>
      <c r="J1561" s="13" t="e">
        <f>IF(ISNUMBER(VLOOKUP(Fulltable[[#This Row],[Distance]], Predict[[#All],[Distance (km)]:[Time on current form]], 3, FALSE)), VLOOKUP(Fulltable[[#This Row],[Distance]], Predict[[#All],[Distance (km)]:[Time on current form]], 3, FALSE), NA())</f>
        <v>#N/A</v>
      </c>
    </row>
    <row r="1562" spans="1:10" x14ac:dyDescent="0.25">
      <c r="A1562" s="1">
        <v>15.6</v>
      </c>
      <c r="B1562" s="2">
        <f>Fulltable[[#This Row],[Distance]]^2</f>
        <v>243.35999999999999</v>
      </c>
      <c r="C1562">
        <f>Fulltable[[#This Row],[Distance]]^3</f>
        <v>3796.4159999999997</v>
      </c>
      <c r="D1562">
        <f>Fulltable[[#This Row],[Distance]]^4</f>
        <v>59224.089599999992</v>
      </c>
      <c r="E1562">
        <f>Fulltable[[#This Row],[Distance]]^5</f>
        <v>923895.79775999987</v>
      </c>
      <c r="F1562" s="13" t="e">
        <f>IF(ISNUMBER(VLOOKUP(Fulltable[[#This Row],[Distance]], PBmetric[[Distance (km)]:[PB (hh:mm:ss)]], 6, FALSE)), VLOOKUP(Fulltable[[#This Row],[Distance]], PBmetric[[Distance (km)]:[PB (hh:mm:ss)]], 6, FALSE), NA())</f>
        <v>#N/A</v>
      </c>
      <c r="G1562" s="13">
        <f ca="1">$Q$4+$P$4*Fulltable[[#This Row],[Distance]]+$O$4*Fulltable[[#This Row],[D^2]]+$N$4*Fulltable[[#This Row],[D^3]]</f>
        <v>4.9667565042750432E-2</v>
      </c>
      <c r="H1562" s="13">
        <f ca="1">Fulltable[[#This Row],[Forecast]]*(1+AVERAGE(cform[faster (-ve) /
slower (+ve)]))</f>
        <v>5.1421913886489659E-2</v>
      </c>
      <c r="I1562" s="13" t="e">
        <f>IF(ISNUMBER(VLOOKUP(Fulltable[[#This Row],[Distance]], Predict[[#All],[Distance (km)]:[Time on current form]], 2, FALSE)), VLOOKUP(Fulltable[[#This Row],[Distance]], Predict[[#All],[Distance (km)]:[Time on current form]], 2, FALSE), NA())</f>
        <v>#N/A</v>
      </c>
      <c r="J1562" s="13" t="e">
        <f>IF(ISNUMBER(VLOOKUP(Fulltable[[#This Row],[Distance]], Predict[[#All],[Distance (km)]:[Time on current form]], 3, FALSE)), VLOOKUP(Fulltable[[#This Row],[Distance]], Predict[[#All],[Distance (km)]:[Time on current form]], 3, FALSE), NA())</f>
        <v>#N/A</v>
      </c>
    </row>
    <row r="1563" spans="1:10" x14ac:dyDescent="0.25">
      <c r="A1563" s="1">
        <v>15.61</v>
      </c>
      <c r="B1563" s="2">
        <f>Fulltable[[#This Row],[Distance]]^2</f>
        <v>243.67209999999997</v>
      </c>
      <c r="C1563">
        <f>Fulltable[[#This Row],[Distance]]^3</f>
        <v>3803.7214809999996</v>
      </c>
      <c r="D1563">
        <f>Fulltable[[#This Row],[Distance]]^4</f>
        <v>59376.092318409988</v>
      </c>
      <c r="E1563">
        <f>Fulltable[[#This Row],[Distance]]^5</f>
        <v>926860.80109037983</v>
      </c>
      <c r="F1563" s="13" t="e">
        <f>IF(ISNUMBER(VLOOKUP(Fulltable[[#This Row],[Distance]], PBmetric[[Distance (km)]:[PB (hh:mm:ss)]], 6, FALSE)), VLOOKUP(Fulltable[[#This Row],[Distance]], PBmetric[[Distance (km)]:[PB (hh:mm:ss)]], 6, FALSE), NA())</f>
        <v>#N/A</v>
      </c>
      <c r="G1563" s="13">
        <f ca="1">$Q$4+$P$4*Fulltable[[#This Row],[Distance]]+$O$4*Fulltable[[#This Row],[D^2]]+$N$4*Fulltable[[#This Row],[D^3]]</f>
        <v>4.9702241168561118E-2</v>
      </c>
      <c r="H1563" s="13">
        <f ca="1">Fulltable[[#This Row],[Forecast]]*(1+AVERAGE(cform[faster (-ve) /
slower (+ve)]))</f>
        <v>5.1457814836210453E-2</v>
      </c>
      <c r="I1563" s="13" t="e">
        <f>IF(ISNUMBER(VLOOKUP(Fulltable[[#This Row],[Distance]], Predict[[#All],[Distance (km)]:[Time on current form]], 2, FALSE)), VLOOKUP(Fulltable[[#This Row],[Distance]], Predict[[#All],[Distance (km)]:[Time on current form]], 2, FALSE), NA())</f>
        <v>#N/A</v>
      </c>
      <c r="J1563" s="13" t="e">
        <f>IF(ISNUMBER(VLOOKUP(Fulltable[[#This Row],[Distance]], Predict[[#All],[Distance (km)]:[Time on current form]], 3, FALSE)), VLOOKUP(Fulltable[[#This Row],[Distance]], Predict[[#All],[Distance (km)]:[Time on current form]], 3, FALSE), NA())</f>
        <v>#N/A</v>
      </c>
    </row>
    <row r="1564" spans="1:10" x14ac:dyDescent="0.25">
      <c r="A1564" s="1">
        <v>15.62</v>
      </c>
      <c r="B1564" s="2">
        <f>Fulltable[[#This Row],[Distance]]^2</f>
        <v>243.98439999999997</v>
      </c>
      <c r="C1564">
        <f>Fulltable[[#This Row],[Distance]]^3</f>
        <v>3811.0363279999992</v>
      </c>
      <c r="D1564">
        <f>Fulltable[[#This Row],[Distance]]^4</f>
        <v>59528.387443359985</v>
      </c>
      <c r="E1564">
        <f>Fulltable[[#This Row],[Distance]]^5</f>
        <v>929833.41186528292</v>
      </c>
      <c r="F1564" s="13" t="e">
        <f>IF(ISNUMBER(VLOOKUP(Fulltable[[#This Row],[Distance]], PBmetric[[Distance (km)]:[PB (hh:mm:ss)]], 6, FALSE)), VLOOKUP(Fulltable[[#This Row],[Distance]], PBmetric[[Distance (km)]:[PB (hh:mm:ss)]], 6, FALSE), NA())</f>
        <v>#N/A</v>
      </c>
      <c r="G1564" s="13">
        <f ca="1">$Q$4+$P$4*Fulltable[[#This Row],[Distance]]+$O$4*Fulltable[[#This Row],[D^2]]+$N$4*Fulltable[[#This Row],[D^3]]</f>
        <v>4.9736920911996246E-2</v>
      </c>
      <c r="H1564" s="13">
        <f ca="1">Fulltable[[#This Row],[Forecast]]*(1+AVERAGE(cform[faster (-ve) /
slower (+ve)]))</f>
        <v>5.1493719531336773E-2</v>
      </c>
      <c r="I1564" s="13" t="e">
        <f>IF(ISNUMBER(VLOOKUP(Fulltable[[#This Row],[Distance]], Predict[[#All],[Distance (km)]:[Time on current form]], 2, FALSE)), VLOOKUP(Fulltable[[#This Row],[Distance]], Predict[[#All],[Distance (km)]:[Time on current form]], 2, FALSE), NA())</f>
        <v>#N/A</v>
      </c>
      <c r="J1564" s="13" t="e">
        <f>IF(ISNUMBER(VLOOKUP(Fulltable[[#This Row],[Distance]], Predict[[#All],[Distance (km)]:[Time on current form]], 3, FALSE)), VLOOKUP(Fulltable[[#This Row],[Distance]], Predict[[#All],[Distance (km)]:[Time on current form]], 3, FALSE), NA())</f>
        <v>#N/A</v>
      </c>
    </row>
    <row r="1565" spans="1:10" x14ac:dyDescent="0.25">
      <c r="A1565" s="1">
        <v>15.63</v>
      </c>
      <c r="B1565" s="2">
        <f>Fulltable[[#This Row],[Distance]]^2</f>
        <v>244.29690000000002</v>
      </c>
      <c r="C1565">
        <f>Fulltable[[#This Row],[Distance]]^3</f>
        <v>3818.3605470000007</v>
      </c>
      <c r="D1565">
        <f>Fulltable[[#This Row],[Distance]]^4</f>
        <v>59680.975349610009</v>
      </c>
      <c r="E1565">
        <f>Fulltable[[#This Row],[Distance]]^5</f>
        <v>932813.64471440448</v>
      </c>
      <c r="F1565" s="13" t="e">
        <f>IF(ISNUMBER(VLOOKUP(Fulltable[[#This Row],[Distance]], PBmetric[[Distance (km)]:[PB (hh:mm:ss)]], 6, FALSE)), VLOOKUP(Fulltable[[#This Row],[Distance]], PBmetric[[Distance (km)]:[PB (hh:mm:ss)]], 6, FALSE), NA())</f>
        <v>#N/A</v>
      </c>
      <c r="G1565" s="13">
        <f ca="1">$Q$4+$P$4*Fulltable[[#This Row],[Distance]]+$O$4*Fulltable[[#This Row],[D^2]]+$N$4*Fulltable[[#This Row],[D^3]]</f>
        <v>4.9771604273020423E-2</v>
      </c>
      <c r="H1565" s="13">
        <f ca="1">Fulltable[[#This Row],[Forecast]]*(1+AVERAGE(cform[faster (-ve) /
slower (+ve)]))</f>
        <v>5.1529627971831977E-2</v>
      </c>
      <c r="I1565" s="13" t="e">
        <f>IF(ISNUMBER(VLOOKUP(Fulltable[[#This Row],[Distance]], Predict[[#All],[Distance (km)]:[Time on current form]], 2, FALSE)), VLOOKUP(Fulltable[[#This Row],[Distance]], Predict[[#All],[Distance (km)]:[Time on current form]], 2, FALSE), NA())</f>
        <v>#N/A</v>
      </c>
      <c r="J1565" s="13" t="e">
        <f>IF(ISNUMBER(VLOOKUP(Fulltable[[#This Row],[Distance]], Predict[[#All],[Distance (km)]:[Time on current form]], 3, FALSE)), VLOOKUP(Fulltable[[#This Row],[Distance]], Predict[[#All],[Distance (km)]:[Time on current form]], 3, FALSE), NA())</f>
        <v>#N/A</v>
      </c>
    </row>
    <row r="1566" spans="1:10" x14ac:dyDescent="0.25">
      <c r="A1566" s="1">
        <v>15.64</v>
      </c>
      <c r="B1566" s="2">
        <f>Fulltable[[#This Row],[Distance]]^2</f>
        <v>244.60960000000003</v>
      </c>
      <c r="C1566">
        <f>Fulltable[[#This Row],[Distance]]^3</f>
        <v>3825.6941440000005</v>
      </c>
      <c r="D1566">
        <f>Fulltable[[#This Row],[Distance]]^4</f>
        <v>59833.856412160014</v>
      </c>
      <c r="E1566">
        <f>Fulltable[[#This Row],[Distance]]^5</f>
        <v>935801.5142861827</v>
      </c>
      <c r="F1566" s="13" t="e">
        <f>IF(ISNUMBER(VLOOKUP(Fulltable[[#This Row],[Distance]], PBmetric[[Distance (km)]:[PB (hh:mm:ss)]], 6, FALSE)), VLOOKUP(Fulltable[[#This Row],[Distance]], PBmetric[[Distance (km)]:[PB (hh:mm:ss)]], 6, FALSE), NA())</f>
        <v>#N/A</v>
      </c>
      <c r="G1566" s="13">
        <f ca="1">$Q$4+$P$4*Fulltable[[#This Row],[Distance]]+$O$4*Fulltable[[#This Row],[D^2]]+$N$4*Fulltable[[#This Row],[D^3]]</f>
        <v>4.9806291251598231E-2</v>
      </c>
      <c r="H1566" s="13">
        <f ca="1">Fulltable[[#This Row],[Forecast]]*(1+AVERAGE(cform[faster (-ve) /
slower (+ve)]))</f>
        <v>5.1565540157659399E-2</v>
      </c>
      <c r="I1566" s="13" t="e">
        <f>IF(ISNUMBER(VLOOKUP(Fulltable[[#This Row],[Distance]], Predict[[#All],[Distance (km)]:[Time on current form]], 2, FALSE)), VLOOKUP(Fulltable[[#This Row],[Distance]], Predict[[#All],[Distance (km)]:[Time on current form]], 2, FALSE), NA())</f>
        <v>#N/A</v>
      </c>
      <c r="J1566" s="13" t="e">
        <f>IF(ISNUMBER(VLOOKUP(Fulltable[[#This Row],[Distance]], Predict[[#All],[Distance (km)]:[Time on current form]], 3, FALSE)), VLOOKUP(Fulltable[[#This Row],[Distance]], Predict[[#All],[Distance (km)]:[Time on current form]], 3, FALSE), NA())</f>
        <v>#N/A</v>
      </c>
    </row>
    <row r="1567" spans="1:10" x14ac:dyDescent="0.25">
      <c r="A1567" s="1">
        <v>15.65</v>
      </c>
      <c r="B1567" s="2">
        <f>Fulltable[[#This Row],[Distance]]^2</f>
        <v>244.92250000000001</v>
      </c>
      <c r="C1567">
        <f>Fulltable[[#This Row],[Distance]]^3</f>
        <v>3833.0371250000003</v>
      </c>
      <c r="D1567">
        <f>Fulltable[[#This Row],[Distance]]^4</f>
        <v>59987.031006250007</v>
      </c>
      <c r="E1567">
        <f>Fulltable[[#This Row],[Distance]]^5</f>
        <v>938797.03524781263</v>
      </c>
      <c r="F1567" s="13" t="e">
        <f>IF(ISNUMBER(VLOOKUP(Fulltable[[#This Row],[Distance]], PBmetric[[Distance (km)]:[PB (hh:mm:ss)]], 6, FALSE)), VLOOKUP(Fulltable[[#This Row],[Distance]], PBmetric[[Distance (km)]:[PB (hh:mm:ss)]], 6, FALSE), NA())</f>
        <v>#N/A</v>
      </c>
      <c r="G1567" s="13">
        <f ca="1">$Q$4+$P$4*Fulltable[[#This Row],[Distance]]+$O$4*Fulltable[[#This Row],[D^2]]+$N$4*Fulltable[[#This Row],[D^3]]</f>
        <v>4.9840981847694275E-2</v>
      </c>
      <c r="H1567" s="13">
        <f ca="1">Fulltable[[#This Row],[Forecast]]*(1+AVERAGE(cform[faster (-ve) /
slower (+ve)]))</f>
        <v>5.1601456088782381E-2</v>
      </c>
      <c r="I1567" s="13" t="e">
        <f>IF(ISNUMBER(VLOOKUP(Fulltable[[#This Row],[Distance]], Predict[[#All],[Distance (km)]:[Time on current form]], 2, FALSE)), VLOOKUP(Fulltable[[#This Row],[Distance]], Predict[[#All],[Distance (km)]:[Time on current form]], 2, FALSE), NA())</f>
        <v>#N/A</v>
      </c>
      <c r="J1567" s="13" t="e">
        <f>IF(ISNUMBER(VLOOKUP(Fulltable[[#This Row],[Distance]], Predict[[#All],[Distance (km)]:[Time on current form]], 3, FALSE)), VLOOKUP(Fulltable[[#This Row],[Distance]], Predict[[#All],[Distance (km)]:[Time on current form]], 3, FALSE), NA())</f>
        <v>#N/A</v>
      </c>
    </row>
    <row r="1568" spans="1:10" x14ac:dyDescent="0.25">
      <c r="A1568" s="1">
        <v>15.66</v>
      </c>
      <c r="B1568" s="2">
        <f>Fulltable[[#This Row],[Distance]]^2</f>
        <v>245.23560000000001</v>
      </c>
      <c r="C1568">
        <f>Fulltable[[#This Row],[Distance]]^3</f>
        <v>3840.3894960000002</v>
      </c>
      <c r="D1568">
        <f>Fulltable[[#This Row],[Distance]]^4</f>
        <v>60140.49950736</v>
      </c>
      <c r="E1568">
        <f>Fulltable[[#This Row],[Distance]]^5</f>
        <v>941800.22228525765</v>
      </c>
      <c r="F1568" s="13" t="e">
        <f>IF(ISNUMBER(VLOOKUP(Fulltable[[#This Row],[Distance]], PBmetric[[Distance (km)]:[PB (hh:mm:ss)]], 6, FALSE)), VLOOKUP(Fulltable[[#This Row],[Distance]], PBmetric[[Distance (km)]:[PB (hh:mm:ss)]], 6, FALSE), NA())</f>
        <v>#N/A</v>
      </c>
      <c r="G1568" s="13">
        <f ca="1">$Q$4+$P$4*Fulltable[[#This Row],[Distance]]+$O$4*Fulltable[[#This Row],[D^2]]+$N$4*Fulltable[[#This Row],[D^3]]</f>
        <v>4.987567606127314E-2</v>
      </c>
      <c r="H1568" s="13">
        <f ca="1">Fulltable[[#This Row],[Forecast]]*(1+AVERAGE(cform[faster (-ve) /
slower (+ve)]))</f>
        <v>5.1637375765164265E-2</v>
      </c>
      <c r="I1568" s="13" t="e">
        <f>IF(ISNUMBER(VLOOKUP(Fulltable[[#This Row],[Distance]], Predict[[#All],[Distance (km)]:[Time on current form]], 2, FALSE)), VLOOKUP(Fulltable[[#This Row],[Distance]], Predict[[#All],[Distance (km)]:[Time on current form]], 2, FALSE), NA())</f>
        <v>#N/A</v>
      </c>
      <c r="J1568" s="13" t="e">
        <f>IF(ISNUMBER(VLOOKUP(Fulltable[[#This Row],[Distance]], Predict[[#All],[Distance (km)]:[Time on current form]], 3, FALSE)), VLOOKUP(Fulltable[[#This Row],[Distance]], Predict[[#All],[Distance (km)]:[Time on current form]], 3, FALSE), NA())</f>
        <v>#N/A</v>
      </c>
    </row>
    <row r="1569" spans="1:10" x14ac:dyDescent="0.25">
      <c r="A1569" s="1">
        <v>15.67</v>
      </c>
      <c r="B1569" s="2">
        <f>Fulltable[[#This Row],[Distance]]^2</f>
        <v>245.5489</v>
      </c>
      <c r="C1569">
        <f>Fulltable[[#This Row],[Distance]]^3</f>
        <v>3847.7512630000001</v>
      </c>
      <c r="D1569">
        <f>Fulltable[[#This Row],[Distance]]^4</f>
        <v>60294.262291210005</v>
      </c>
      <c r="E1569">
        <f>Fulltable[[#This Row],[Distance]]^5</f>
        <v>944811.09010326082</v>
      </c>
      <c r="F1569" s="13" t="e">
        <f>IF(ISNUMBER(VLOOKUP(Fulltable[[#This Row],[Distance]], PBmetric[[Distance (km)]:[PB (hh:mm:ss)]], 6, FALSE)), VLOOKUP(Fulltable[[#This Row],[Distance]], PBmetric[[Distance (km)]:[PB (hh:mm:ss)]], 6, FALSE), NA())</f>
        <v>#N/A</v>
      </c>
      <c r="G1569" s="13">
        <f ca="1">$Q$4+$P$4*Fulltable[[#This Row],[Distance]]+$O$4*Fulltable[[#This Row],[D^2]]+$N$4*Fulltable[[#This Row],[D^3]]</f>
        <v>4.9910373892299444E-2</v>
      </c>
      <c r="H1569" s="13">
        <f ca="1">Fulltable[[#This Row],[Forecast]]*(1+AVERAGE(cform[faster (-ve) /
slower (+ve)]))</f>
        <v>5.1673299186768419E-2</v>
      </c>
      <c r="I1569" s="13" t="e">
        <f>IF(ISNUMBER(VLOOKUP(Fulltable[[#This Row],[Distance]], Predict[[#All],[Distance (km)]:[Time on current form]], 2, FALSE)), VLOOKUP(Fulltable[[#This Row],[Distance]], Predict[[#All],[Distance (km)]:[Time on current form]], 2, FALSE), NA())</f>
        <v>#N/A</v>
      </c>
      <c r="J1569" s="13" t="e">
        <f>IF(ISNUMBER(VLOOKUP(Fulltable[[#This Row],[Distance]], Predict[[#All],[Distance (km)]:[Time on current form]], 3, FALSE)), VLOOKUP(Fulltable[[#This Row],[Distance]], Predict[[#All],[Distance (km)]:[Time on current form]], 3, FALSE), NA())</f>
        <v>#N/A</v>
      </c>
    </row>
    <row r="1570" spans="1:10" x14ac:dyDescent="0.25">
      <c r="A1570" s="1">
        <v>15.68</v>
      </c>
      <c r="B1570" s="2">
        <f>Fulltable[[#This Row],[Distance]]^2</f>
        <v>245.86239999999998</v>
      </c>
      <c r="C1570">
        <f>Fulltable[[#This Row],[Distance]]^3</f>
        <v>3855.1224319999997</v>
      </c>
      <c r="D1570">
        <f>Fulltable[[#This Row],[Distance]]^4</f>
        <v>60448.319733759992</v>
      </c>
      <c r="E1570">
        <f>Fulltable[[#This Row],[Distance]]^5</f>
        <v>947829.65342535661</v>
      </c>
      <c r="F1570" s="13" t="e">
        <f>IF(ISNUMBER(VLOOKUP(Fulltable[[#This Row],[Distance]], PBmetric[[Distance (km)]:[PB (hh:mm:ss)]], 6, FALSE)), VLOOKUP(Fulltable[[#This Row],[Distance]], PBmetric[[Distance (km)]:[PB (hh:mm:ss)]], 6, FALSE), NA())</f>
        <v>#N/A</v>
      </c>
      <c r="G1570" s="13">
        <f ca="1">$Q$4+$P$4*Fulltable[[#This Row],[Distance]]+$O$4*Fulltable[[#This Row],[D^2]]+$N$4*Fulltable[[#This Row],[D^3]]</f>
        <v>4.9945075340737763E-2</v>
      </c>
      <c r="H1570" s="13">
        <f ca="1">Fulltable[[#This Row],[Forecast]]*(1+AVERAGE(cform[faster (-ve) /
slower (+ve)]))</f>
        <v>5.1709226353558173E-2</v>
      </c>
      <c r="I1570" s="13" t="e">
        <f>IF(ISNUMBER(VLOOKUP(Fulltable[[#This Row],[Distance]], Predict[[#All],[Distance (km)]:[Time on current form]], 2, FALSE)), VLOOKUP(Fulltable[[#This Row],[Distance]], Predict[[#All],[Distance (km)]:[Time on current form]], 2, FALSE), NA())</f>
        <v>#N/A</v>
      </c>
      <c r="J1570" s="13" t="e">
        <f>IF(ISNUMBER(VLOOKUP(Fulltable[[#This Row],[Distance]], Predict[[#All],[Distance (km)]:[Time on current form]], 3, FALSE)), VLOOKUP(Fulltable[[#This Row],[Distance]], Predict[[#All],[Distance (km)]:[Time on current form]], 3, FALSE), NA())</f>
        <v>#N/A</v>
      </c>
    </row>
    <row r="1571" spans="1:10" x14ac:dyDescent="0.25">
      <c r="A1571" s="1">
        <v>15.69</v>
      </c>
      <c r="B1571" s="2">
        <f>Fulltable[[#This Row],[Distance]]^2</f>
        <v>246.17609999999999</v>
      </c>
      <c r="C1571">
        <f>Fulltable[[#This Row],[Distance]]^3</f>
        <v>3862.5030089999996</v>
      </c>
      <c r="D1571">
        <f>Fulltable[[#This Row],[Distance]]^4</f>
        <v>60602.672211209996</v>
      </c>
      <c r="E1571">
        <f>Fulltable[[#This Row],[Distance]]^5</f>
        <v>950855.92699388484</v>
      </c>
      <c r="F1571" s="13" t="e">
        <f>IF(ISNUMBER(VLOOKUP(Fulltable[[#This Row],[Distance]], PBmetric[[Distance (km)]:[PB (hh:mm:ss)]], 6, FALSE)), VLOOKUP(Fulltable[[#This Row],[Distance]], PBmetric[[Distance (km)]:[PB (hh:mm:ss)]], 6, FALSE), NA())</f>
        <v>#N/A</v>
      </c>
      <c r="G1571" s="13">
        <f ca="1">$Q$4+$P$4*Fulltable[[#This Row],[Distance]]+$O$4*Fulltable[[#This Row],[D^2]]+$N$4*Fulltable[[#This Row],[D^3]]</f>
        <v>4.997978040655271E-2</v>
      </c>
      <c r="H1571" s="13">
        <f ca="1">Fulltable[[#This Row],[Forecast]]*(1+AVERAGE(cform[faster (-ve) /
slower (+ve)]))</f>
        <v>5.1745157265496881E-2</v>
      </c>
      <c r="I1571" s="13" t="e">
        <f>IF(ISNUMBER(VLOOKUP(Fulltable[[#This Row],[Distance]], Predict[[#All],[Distance (km)]:[Time on current form]], 2, FALSE)), VLOOKUP(Fulltable[[#This Row],[Distance]], Predict[[#All],[Distance (km)]:[Time on current form]], 2, FALSE), NA())</f>
        <v>#N/A</v>
      </c>
      <c r="J1571" s="13" t="e">
        <f>IF(ISNUMBER(VLOOKUP(Fulltable[[#This Row],[Distance]], Predict[[#All],[Distance (km)]:[Time on current form]], 3, FALSE)), VLOOKUP(Fulltable[[#This Row],[Distance]], Predict[[#All],[Distance (km)]:[Time on current form]], 3, FALSE), NA())</f>
        <v>#N/A</v>
      </c>
    </row>
    <row r="1572" spans="1:10" x14ac:dyDescent="0.25">
      <c r="A1572" s="1">
        <v>15.7</v>
      </c>
      <c r="B1572" s="2">
        <f>Fulltable[[#This Row],[Distance]]^2</f>
        <v>246.48999999999998</v>
      </c>
      <c r="C1572">
        <f>Fulltable[[#This Row],[Distance]]^3</f>
        <v>3869.8929999999996</v>
      </c>
      <c r="D1572">
        <f>Fulltable[[#This Row],[Distance]]^4</f>
        <v>60757.32009999999</v>
      </c>
      <c r="E1572">
        <f>Fulltable[[#This Row],[Distance]]^5</f>
        <v>953889.92556999985</v>
      </c>
      <c r="F1572" s="13" t="e">
        <f>IF(ISNUMBER(VLOOKUP(Fulltable[[#This Row],[Distance]], PBmetric[[Distance (km)]:[PB (hh:mm:ss)]], 6, FALSE)), VLOOKUP(Fulltable[[#This Row],[Distance]], PBmetric[[Distance (km)]:[PB (hh:mm:ss)]], 6, FALSE), NA())</f>
        <v>#N/A</v>
      </c>
      <c r="G1572" s="13">
        <f ca="1">$Q$4+$P$4*Fulltable[[#This Row],[Distance]]+$O$4*Fulltable[[#This Row],[D^2]]+$N$4*Fulltable[[#This Row],[D^3]]</f>
        <v>5.0014489089708868E-2</v>
      </c>
      <c r="H1572" s="13">
        <f ca="1">Fulltable[[#This Row],[Forecast]]*(1+AVERAGE(cform[faster (-ve) /
slower (+ve)]))</f>
        <v>5.178109192254788E-2</v>
      </c>
      <c r="I1572" s="13" t="e">
        <f>IF(ISNUMBER(VLOOKUP(Fulltable[[#This Row],[Distance]], Predict[[#All],[Distance (km)]:[Time on current form]], 2, FALSE)), VLOOKUP(Fulltable[[#This Row],[Distance]], Predict[[#All],[Distance (km)]:[Time on current form]], 2, FALSE), NA())</f>
        <v>#N/A</v>
      </c>
      <c r="J1572" s="13" t="e">
        <f>IF(ISNUMBER(VLOOKUP(Fulltable[[#This Row],[Distance]], Predict[[#All],[Distance (km)]:[Time on current form]], 3, FALSE)), VLOOKUP(Fulltable[[#This Row],[Distance]], Predict[[#All],[Distance (km)]:[Time on current form]], 3, FALSE), NA())</f>
        <v>#N/A</v>
      </c>
    </row>
    <row r="1573" spans="1:10" x14ac:dyDescent="0.25">
      <c r="A1573" s="1">
        <v>15.71</v>
      </c>
      <c r="B1573" s="2">
        <f>Fulltable[[#This Row],[Distance]]^2</f>
        <v>246.80410000000003</v>
      </c>
      <c r="C1573">
        <f>Fulltable[[#This Row],[Distance]]^3</f>
        <v>3877.2924110000008</v>
      </c>
      <c r="D1573">
        <f>Fulltable[[#This Row],[Distance]]^4</f>
        <v>60912.263776810018</v>
      </c>
      <c r="E1573">
        <f>Fulltable[[#This Row],[Distance]]^5</f>
        <v>956931.6639336854</v>
      </c>
      <c r="F1573" s="13" t="e">
        <f>IF(ISNUMBER(VLOOKUP(Fulltable[[#This Row],[Distance]], PBmetric[[Distance (km)]:[PB (hh:mm:ss)]], 6, FALSE)), VLOOKUP(Fulltable[[#This Row],[Distance]], PBmetric[[Distance (km)]:[PB (hh:mm:ss)]], 6, FALSE), NA())</f>
        <v>#N/A</v>
      </c>
      <c r="G1573" s="13">
        <f ca="1">$Q$4+$P$4*Fulltable[[#This Row],[Distance]]+$O$4*Fulltable[[#This Row],[D^2]]+$N$4*Fulltable[[#This Row],[D^3]]</f>
        <v>5.0049201390170842E-2</v>
      </c>
      <c r="H1573" s="13">
        <f ca="1">Fulltable[[#This Row],[Forecast]]*(1+AVERAGE(cform[faster (-ve) /
slower (+ve)]))</f>
        <v>5.1817030324674523E-2</v>
      </c>
      <c r="I1573" s="13" t="e">
        <f>IF(ISNUMBER(VLOOKUP(Fulltable[[#This Row],[Distance]], Predict[[#All],[Distance (km)]:[Time on current form]], 2, FALSE)), VLOOKUP(Fulltable[[#This Row],[Distance]], Predict[[#All],[Distance (km)]:[Time on current form]], 2, FALSE), NA())</f>
        <v>#N/A</v>
      </c>
      <c r="J1573" s="13" t="e">
        <f>IF(ISNUMBER(VLOOKUP(Fulltable[[#This Row],[Distance]], Predict[[#All],[Distance (km)]:[Time on current form]], 3, FALSE)), VLOOKUP(Fulltable[[#This Row],[Distance]], Predict[[#All],[Distance (km)]:[Time on current form]], 3, FALSE), NA())</f>
        <v>#N/A</v>
      </c>
    </row>
    <row r="1574" spans="1:10" x14ac:dyDescent="0.25">
      <c r="A1574" s="1">
        <v>15.72</v>
      </c>
      <c r="B1574" s="2">
        <f>Fulltable[[#This Row],[Distance]]^2</f>
        <v>247.11840000000001</v>
      </c>
      <c r="C1574">
        <f>Fulltable[[#This Row],[Distance]]^3</f>
        <v>3884.7012480000003</v>
      </c>
      <c r="D1574">
        <f>Fulltable[[#This Row],[Distance]]^4</f>
        <v>61067.503618560004</v>
      </c>
      <c r="E1574">
        <f>Fulltable[[#This Row],[Distance]]^5</f>
        <v>959981.15688376327</v>
      </c>
      <c r="F1574" s="13" t="e">
        <f>IF(ISNUMBER(VLOOKUP(Fulltable[[#This Row],[Distance]], PBmetric[[Distance (km)]:[PB (hh:mm:ss)]], 6, FALSE)), VLOOKUP(Fulltable[[#This Row],[Distance]], PBmetric[[Distance (km)]:[PB (hh:mm:ss)]], 6, FALSE), NA())</f>
        <v>#N/A</v>
      </c>
      <c r="G1574" s="13">
        <f ca="1">$Q$4+$P$4*Fulltable[[#This Row],[Distance]]+$O$4*Fulltable[[#This Row],[D^2]]+$N$4*Fulltable[[#This Row],[D^3]]</f>
        <v>5.0083917307903229E-2</v>
      </c>
      <c r="H1574" s="13">
        <f ca="1">Fulltable[[#This Row],[Forecast]]*(1+AVERAGE(cform[faster (-ve) /
slower (+ve)]))</f>
        <v>5.1852972471840161E-2</v>
      </c>
      <c r="I1574" s="13" t="e">
        <f>IF(ISNUMBER(VLOOKUP(Fulltable[[#This Row],[Distance]], Predict[[#All],[Distance (km)]:[Time on current form]], 2, FALSE)), VLOOKUP(Fulltable[[#This Row],[Distance]], Predict[[#All],[Distance (km)]:[Time on current form]], 2, FALSE), NA())</f>
        <v>#N/A</v>
      </c>
      <c r="J1574" s="13" t="e">
        <f>IF(ISNUMBER(VLOOKUP(Fulltable[[#This Row],[Distance]], Predict[[#All],[Distance (km)]:[Time on current form]], 3, FALSE)), VLOOKUP(Fulltable[[#This Row],[Distance]], Predict[[#All],[Distance (km)]:[Time on current form]], 3, FALSE), NA())</f>
        <v>#N/A</v>
      </c>
    </row>
    <row r="1575" spans="1:10" x14ac:dyDescent="0.25">
      <c r="A1575" s="1">
        <v>15.73</v>
      </c>
      <c r="B1575" s="2">
        <f>Fulltable[[#This Row],[Distance]]^2</f>
        <v>247.43290000000002</v>
      </c>
      <c r="C1575">
        <f>Fulltable[[#This Row],[Distance]]^3</f>
        <v>3892.1195170000005</v>
      </c>
      <c r="D1575">
        <f>Fulltable[[#This Row],[Distance]]^4</f>
        <v>61223.040002410009</v>
      </c>
      <c r="E1575">
        <f>Fulltable[[#This Row],[Distance]]^5</f>
        <v>963038.41923790949</v>
      </c>
      <c r="F1575" s="13" t="e">
        <f>IF(ISNUMBER(VLOOKUP(Fulltable[[#This Row],[Distance]], PBmetric[[Distance (km)]:[PB (hh:mm:ss)]], 6, FALSE)), VLOOKUP(Fulltable[[#This Row],[Distance]], PBmetric[[Distance (km)]:[PB (hh:mm:ss)]], 6, FALSE), NA())</f>
        <v>#N/A</v>
      </c>
      <c r="G1575" s="13">
        <f ca="1">$Q$4+$P$4*Fulltable[[#This Row],[Distance]]+$O$4*Fulltable[[#This Row],[D^2]]+$N$4*Fulltable[[#This Row],[D^3]]</f>
        <v>5.0118636842870608E-2</v>
      </c>
      <c r="H1575" s="13">
        <f ca="1">Fulltable[[#This Row],[Forecast]]*(1+AVERAGE(cform[faster (-ve) /
slower (+ve)]))</f>
        <v>5.1888918364008114E-2</v>
      </c>
      <c r="I1575" s="13" t="e">
        <f>IF(ISNUMBER(VLOOKUP(Fulltable[[#This Row],[Distance]], Predict[[#All],[Distance (km)]:[Time on current form]], 2, FALSE)), VLOOKUP(Fulltable[[#This Row],[Distance]], Predict[[#All],[Distance (km)]:[Time on current form]], 2, FALSE), NA())</f>
        <v>#N/A</v>
      </c>
      <c r="J1575" s="13" t="e">
        <f>IF(ISNUMBER(VLOOKUP(Fulltable[[#This Row],[Distance]], Predict[[#All],[Distance (km)]:[Time on current form]], 3, FALSE)), VLOOKUP(Fulltable[[#This Row],[Distance]], Predict[[#All],[Distance (km)]:[Time on current form]], 3, FALSE), NA())</f>
        <v>#N/A</v>
      </c>
    </row>
    <row r="1576" spans="1:10" x14ac:dyDescent="0.25">
      <c r="A1576" s="1">
        <v>15.74</v>
      </c>
      <c r="B1576" s="2">
        <f>Fulltable[[#This Row],[Distance]]^2</f>
        <v>247.74760000000001</v>
      </c>
      <c r="C1576">
        <f>Fulltable[[#This Row],[Distance]]^3</f>
        <v>3899.5472239999999</v>
      </c>
      <c r="D1576">
        <f>Fulltable[[#This Row],[Distance]]^4</f>
        <v>61378.873305760004</v>
      </c>
      <c r="E1576">
        <f>Fulltable[[#This Row],[Distance]]^5</f>
        <v>966103.46583266242</v>
      </c>
      <c r="F1576" s="13" t="e">
        <f>IF(ISNUMBER(VLOOKUP(Fulltable[[#This Row],[Distance]], PBmetric[[Distance (km)]:[PB (hh:mm:ss)]], 6, FALSE)), VLOOKUP(Fulltable[[#This Row],[Distance]], PBmetric[[Distance (km)]:[PB (hh:mm:ss)]], 6, FALSE), NA())</f>
        <v>#N/A</v>
      </c>
      <c r="G1576" s="13">
        <f ca="1">$Q$4+$P$4*Fulltable[[#This Row],[Distance]]+$O$4*Fulltable[[#This Row],[D^2]]+$N$4*Fulltable[[#This Row],[D^3]]</f>
        <v>5.0153359995037609E-2</v>
      </c>
      <c r="H1576" s="13">
        <f ca="1">Fulltable[[#This Row],[Forecast]]*(1+AVERAGE(cform[faster (-ve) /
slower (+ve)]))</f>
        <v>5.1924868001141766E-2</v>
      </c>
      <c r="I1576" s="13" t="e">
        <f>IF(ISNUMBER(VLOOKUP(Fulltable[[#This Row],[Distance]], Predict[[#All],[Distance (km)]:[Time on current form]], 2, FALSE)), VLOOKUP(Fulltable[[#This Row],[Distance]], Predict[[#All],[Distance (km)]:[Time on current form]], 2, FALSE), NA())</f>
        <v>#N/A</v>
      </c>
      <c r="J1576" s="13" t="e">
        <f>IF(ISNUMBER(VLOOKUP(Fulltable[[#This Row],[Distance]], Predict[[#All],[Distance (km)]:[Time on current form]], 3, FALSE)), VLOOKUP(Fulltable[[#This Row],[Distance]], Predict[[#All],[Distance (km)]:[Time on current form]], 3, FALSE), NA())</f>
        <v>#N/A</v>
      </c>
    </row>
    <row r="1577" spans="1:10" x14ac:dyDescent="0.25">
      <c r="A1577" s="1">
        <v>15.75</v>
      </c>
      <c r="B1577" s="2">
        <f>Fulltable[[#This Row],[Distance]]^2</f>
        <v>248.0625</v>
      </c>
      <c r="C1577">
        <f>Fulltable[[#This Row],[Distance]]^3</f>
        <v>3906.984375</v>
      </c>
      <c r="D1577">
        <f>Fulltable[[#This Row],[Distance]]^4</f>
        <v>61535.00390625</v>
      </c>
      <c r="E1577">
        <f>Fulltable[[#This Row],[Distance]]^5</f>
        <v>969176.3115234375</v>
      </c>
      <c r="F1577" s="13" t="e">
        <f>IF(ISNUMBER(VLOOKUP(Fulltable[[#This Row],[Distance]], PBmetric[[Distance (km)]:[PB (hh:mm:ss)]], 6, FALSE)), VLOOKUP(Fulltable[[#This Row],[Distance]], PBmetric[[Distance (km)]:[PB (hh:mm:ss)]], 6, FALSE), NA())</f>
        <v>#N/A</v>
      </c>
      <c r="G1577" s="13">
        <f ca="1">$Q$4+$P$4*Fulltable[[#This Row],[Distance]]+$O$4*Fulltable[[#This Row],[D^2]]+$N$4*Fulltable[[#This Row],[D^3]]</f>
        <v>5.0188086764368797E-2</v>
      </c>
      <c r="H1577" s="13">
        <f ca="1">Fulltable[[#This Row],[Forecast]]*(1+AVERAGE(cform[faster (-ve) /
slower (+ve)]))</f>
        <v>5.1960821383204431E-2</v>
      </c>
      <c r="I1577" s="13" t="e">
        <f>IF(ISNUMBER(VLOOKUP(Fulltable[[#This Row],[Distance]], Predict[[#All],[Distance (km)]:[Time on current form]], 2, FALSE)), VLOOKUP(Fulltable[[#This Row],[Distance]], Predict[[#All],[Distance (km)]:[Time on current form]], 2, FALSE), NA())</f>
        <v>#N/A</v>
      </c>
      <c r="J1577" s="13" t="e">
        <f>IF(ISNUMBER(VLOOKUP(Fulltable[[#This Row],[Distance]], Predict[[#All],[Distance (km)]:[Time on current form]], 3, FALSE)), VLOOKUP(Fulltable[[#This Row],[Distance]], Predict[[#All],[Distance (km)]:[Time on current form]], 3, FALSE), NA())</f>
        <v>#N/A</v>
      </c>
    </row>
    <row r="1578" spans="1:10" x14ac:dyDescent="0.25">
      <c r="A1578" s="1">
        <v>15.76</v>
      </c>
      <c r="B1578" s="2">
        <f>Fulltable[[#This Row],[Distance]]^2</f>
        <v>248.3776</v>
      </c>
      <c r="C1578">
        <f>Fulltable[[#This Row],[Distance]]^3</f>
        <v>3914.4309760000001</v>
      </c>
      <c r="D1578">
        <f>Fulltable[[#This Row],[Distance]]^4</f>
        <v>61691.432181759999</v>
      </c>
      <c r="E1578">
        <f>Fulltable[[#This Row],[Distance]]^5</f>
        <v>972256.97118453763</v>
      </c>
      <c r="F1578" s="13" t="e">
        <f>IF(ISNUMBER(VLOOKUP(Fulltable[[#This Row],[Distance]], PBmetric[[Distance (km)]:[PB (hh:mm:ss)]], 6, FALSE)), VLOOKUP(Fulltable[[#This Row],[Distance]], PBmetric[[Distance (km)]:[PB (hh:mm:ss)]], 6, FALSE), NA())</f>
        <v>#N/A</v>
      </c>
      <c r="G1578" s="13">
        <f ca="1">$Q$4+$P$4*Fulltable[[#This Row],[Distance]]+$O$4*Fulltable[[#This Row],[D^2]]+$N$4*Fulltable[[#This Row],[D^3]]</f>
        <v>5.0222817150828783E-2</v>
      </c>
      <c r="H1578" s="13">
        <f ca="1">Fulltable[[#This Row],[Forecast]]*(1+AVERAGE(cform[faster (-ve) /
slower (+ve)]))</f>
        <v>5.1996778510159471E-2</v>
      </c>
      <c r="I1578" s="13" t="e">
        <f>IF(ISNUMBER(VLOOKUP(Fulltable[[#This Row],[Distance]], Predict[[#All],[Distance (km)]:[Time on current form]], 2, FALSE)), VLOOKUP(Fulltable[[#This Row],[Distance]], Predict[[#All],[Distance (km)]:[Time on current form]], 2, FALSE), NA())</f>
        <v>#N/A</v>
      </c>
      <c r="J1578" s="13" t="e">
        <f>IF(ISNUMBER(VLOOKUP(Fulltable[[#This Row],[Distance]], Predict[[#All],[Distance (km)]:[Time on current form]], 3, FALSE)), VLOOKUP(Fulltable[[#This Row],[Distance]], Predict[[#All],[Distance (km)]:[Time on current form]], 3, FALSE), NA())</f>
        <v>#N/A</v>
      </c>
    </row>
    <row r="1579" spans="1:10" x14ac:dyDescent="0.25">
      <c r="A1579" s="1">
        <v>15.77</v>
      </c>
      <c r="B1579" s="2">
        <f>Fulltable[[#This Row],[Distance]]^2</f>
        <v>248.69289999999998</v>
      </c>
      <c r="C1579">
        <f>Fulltable[[#This Row],[Distance]]^3</f>
        <v>3921.8870329999995</v>
      </c>
      <c r="D1579">
        <f>Fulltable[[#This Row],[Distance]]^4</f>
        <v>61848.158510409987</v>
      </c>
      <c r="E1579">
        <f>Fulltable[[#This Row],[Distance]]^5</f>
        <v>975345.4597091655</v>
      </c>
      <c r="F1579" s="13" t="e">
        <f>IF(ISNUMBER(VLOOKUP(Fulltable[[#This Row],[Distance]], PBmetric[[Distance (km)]:[PB (hh:mm:ss)]], 6, FALSE)), VLOOKUP(Fulltable[[#This Row],[Distance]], PBmetric[[Distance (km)]:[PB (hh:mm:ss)]], 6, FALSE), NA())</f>
        <v>#N/A</v>
      </c>
      <c r="G1579" s="13">
        <f ca="1">$Q$4+$P$4*Fulltable[[#This Row],[Distance]]+$O$4*Fulltable[[#This Row],[D^2]]+$N$4*Fulltable[[#This Row],[D^3]]</f>
        <v>5.0257551154382171E-2</v>
      </c>
      <c r="H1579" s="13">
        <f ca="1">Fulltable[[#This Row],[Forecast]]*(1+AVERAGE(cform[faster (-ve) /
slower (+ve)]))</f>
        <v>5.2032739381970242E-2</v>
      </c>
      <c r="I1579" s="13" t="e">
        <f>IF(ISNUMBER(VLOOKUP(Fulltable[[#This Row],[Distance]], Predict[[#All],[Distance (km)]:[Time on current form]], 2, FALSE)), VLOOKUP(Fulltable[[#This Row],[Distance]], Predict[[#All],[Distance (km)]:[Time on current form]], 2, FALSE), NA())</f>
        <v>#N/A</v>
      </c>
      <c r="J1579" s="13" t="e">
        <f>IF(ISNUMBER(VLOOKUP(Fulltable[[#This Row],[Distance]], Predict[[#All],[Distance (km)]:[Time on current form]], 3, FALSE)), VLOOKUP(Fulltable[[#This Row],[Distance]], Predict[[#All],[Distance (km)]:[Time on current form]], 3, FALSE), NA())</f>
        <v>#N/A</v>
      </c>
    </row>
    <row r="1580" spans="1:10" x14ac:dyDescent="0.25">
      <c r="A1580" s="1">
        <v>15.78</v>
      </c>
      <c r="B1580" s="2">
        <f>Fulltable[[#This Row],[Distance]]^2</f>
        <v>249.00839999999997</v>
      </c>
      <c r="C1580">
        <f>Fulltable[[#This Row],[Distance]]^3</f>
        <v>3929.3525519999994</v>
      </c>
      <c r="D1580">
        <f>Fulltable[[#This Row],[Distance]]^4</f>
        <v>62005.183270559981</v>
      </c>
      <c r="E1580">
        <f>Fulltable[[#This Row],[Distance]]^5</f>
        <v>978441.79200943641</v>
      </c>
      <c r="F1580" s="13" t="e">
        <f>IF(ISNUMBER(VLOOKUP(Fulltable[[#This Row],[Distance]], PBmetric[[Distance (km)]:[PB (hh:mm:ss)]], 6, FALSE)), VLOOKUP(Fulltable[[#This Row],[Distance]], PBmetric[[Distance (km)]:[PB (hh:mm:ss)]], 6, FALSE), NA())</f>
        <v>#N/A</v>
      </c>
      <c r="G1580" s="13">
        <f ca="1">$Q$4+$P$4*Fulltable[[#This Row],[Distance]]+$O$4*Fulltable[[#This Row],[D^2]]+$N$4*Fulltable[[#This Row],[D^3]]</f>
        <v>5.0292288774993539E-2</v>
      </c>
      <c r="H1580" s="13">
        <f ca="1">Fulltable[[#This Row],[Forecast]]*(1+AVERAGE(cform[faster (-ve) /
slower (+ve)]))</f>
        <v>5.2068703998600065E-2</v>
      </c>
      <c r="I1580" s="13" t="e">
        <f>IF(ISNUMBER(VLOOKUP(Fulltable[[#This Row],[Distance]], Predict[[#All],[Distance (km)]:[Time on current form]], 2, FALSE)), VLOOKUP(Fulltable[[#This Row],[Distance]], Predict[[#All],[Distance (km)]:[Time on current form]], 2, FALSE), NA())</f>
        <v>#N/A</v>
      </c>
      <c r="J1580" s="13" t="e">
        <f>IF(ISNUMBER(VLOOKUP(Fulltable[[#This Row],[Distance]], Predict[[#All],[Distance (km)]:[Time on current form]], 3, FALSE)), VLOOKUP(Fulltable[[#This Row],[Distance]], Predict[[#All],[Distance (km)]:[Time on current form]], 3, FALSE), NA())</f>
        <v>#N/A</v>
      </c>
    </row>
    <row r="1581" spans="1:10" x14ac:dyDescent="0.25">
      <c r="A1581" s="1">
        <v>15.79</v>
      </c>
      <c r="B1581" s="2">
        <f>Fulltable[[#This Row],[Distance]]^2</f>
        <v>249.32409999999999</v>
      </c>
      <c r="C1581">
        <f>Fulltable[[#This Row],[Distance]]^3</f>
        <v>3936.8275389999994</v>
      </c>
      <c r="D1581">
        <f>Fulltable[[#This Row],[Distance]]^4</f>
        <v>62162.506840809991</v>
      </c>
      <c r="E1581">
        <f>Fulltable[[#This Row],[Distance]]^5</f>
        <v>981545.98301638965</v>
      </c>
      <c r="F1581" s="13" t="e">
        <f>IF(ISNUMBER(VLOOKUP(Fulltable[[#This Row],[Distance]], PBmetric[[Distance (km)]:[PB (hh:mm:ss)]], 6, FALSE)), VLOOKUP(Fulltable[[#This Row],[Distance]], PBmetric[[Distance (km)]:[PB (hh:mm:ss)]], 6, FALSE), NA())</f>
        <v>#N/A</v>
      </c>
      <c r="G1581" s="13">
        <f ca="1">$Q$4+$P$4*Fulltable[[#This Row],[Distance]]+$O$4*Fulltable[[#This Row],[D^2]]+$N$4*Fulltable[[#This Row],[D^3]]</f>
        <v>5.0327030012627505E-2</v>
      </c>
      <c r="H1581" s="13">
        <f ca="1">Fulltable[[#This Row],[Forecast]]*(1+AVERAGE(cform[faster (-ve) /
slower (+ve)]))</f>
        <v>5.2104672360012309E-2</v>
      </c>
      <c r="I1581" s="13" t="e">
        <f>IF(ISNUMBER(VLOOKUP(Fulltable[[#This Row],[Distance]], Predict[[#All],[Distance (km)]:[Time on current form]], 2, FALSE)), VLOOKUP(Fulltable[[#This Row],[Distance]], Predict[[#All],[Distance (km)]:[Time on current form]], 2, FALSE), NA())</f>
        <v>#N/A</v>
      </c>
      <c r="J1581" s="13" t="e">
        <f>IF(ISNUMBER(VLOOKUP(Fulltable[[#This Row],[Distance]], Predict[[#All],[Distance (km)]:[Time on current form]], 3, FALSE)), VLOOKUP(Fulltable[[#This Row],[Distance]], Predict[[#All],[Distance (km)]:[Time on current form]], 3, FALSE), NA())</f>
        <v>#N/A</v>
      </c>
    </row>
    <row r="1582" spans="1:10" x14ac:dyDescent="0.25">
      <c r="A1582" s="1">
        <v>15.8</v>
      </c>
      <c r="B1582" s="2">
        <f>Fulltable[[#This Row],[Distance]]^2</f>
        <v>249.64000000000001</v>
      </c>
      <c r="C1582">
        <f>Fulltable[[#This Row],[Distance]]^3</f>
        <v>3944.3120000000004</v>
      </c>
      <c r="D1582">
        <f>Fulltable[[#This Row],[Distance]]^4</f>
        <v>62320.129600000007</v>
      </c>
      <c r="E1582">
        <f>Fulltable[[#This Row],[Distance]]^5</f>
        <v>984658.04768000019</v>
      </c>
      <c r="F1582" s="13" t="e">
        <f>IF(ISNUMBER(VLOOKUP(Fulltable[[#This Row],[Distance]], PBmetric[[Distance (km)]:[PB (hh:mm:ss)]], 6, FALSE)), VLOOKUP(Fulltable[[#This Row],[Distance]], PBmetric[[Distance (km)]:[PB (hh:mm:ss)]], 6, FALSE), NA())</f>
        <v>#N/A</v>
      </c>
      <c r="G1582" s="13">
        <f ca="1">$Q$4+$P$4*Fulltable[[#This Row],[Distance]]+$O$4*Fulltable[[#This Row],[D^2]]+$N$4*Fulltable[[#This Row],[D^3]]</f>
        <v>5.0361774867248653E-2</v>
      </c>
      <c r="H1582" s="13">
        <f ca="1">Fulltable[[#This Row],[Forecast]]*(1+AVERAGE(cform[faster (-ve) /
slower (+ve)]))</f>
        <v>5.2140644466170311E-2</v>
      </c>
      <c r="I1582" s="13" t="e">
        <f>IF(ISNUMBER(VLOOKUP(Fulltable[[#This Row],[Distance]], Predict[[#All],[Distance (km)]:[Time on current form]], 2, FALSE)), VLOOKUP(Fulltable[[#This Row],[Distance]], Predict[[#All],[Distance (km)]:[Time on current form]], 2, FALSE), NA())</f>
        <v>#N/A</v>
      </c>
      <c r="J1582" s="13" t="e">
        <f>IF(ISNUMBER(VLOOKUP(Fulltable[[#This Row],[Distance]], Predict[[#All],[Distance (km)]:[Time on current form]], 3, FALSE)), VLOOKUP(Fulltable[[#This Row],[Distance]], Predict[[#All],[Distance (km)]:[Time on current form]], 3, FALSE), NA())</f>
        <v>#N/A</v>
      </c>
    </row>
    <row r="1583" spans="1:10" x14ac:dyDescent="0.25">
      <c r="A1583" s="1">
        <v>15.81</v>
      </c>
      <c r="B1583" s="2">
        <f>Fulltable[[#This Row],[Distance]]^2</f>
        <v>249.95610000000002</v>
      </c>
      <c r="C1583">
        <f>Fulltable[[#This Row],[Distance]]^3</f>
        <v>3951.8059410000005</v>
      </c>
      <c r="D1583">
        <f>Fulltable[[#This Row],[Distance]]^4</f>
        <v>62478.051927210014</v>
      </c>
      <c r="E1583">
        <f>Fulltable[[#This Row],[Distance]]^5</f>
        <v>987778.00096919038</v>
      </c>
      <c r="F1583" s="13" t="e">
        <f>IF(ISNUMBER(VLOOKUP(Fulltable[[#This Row],[Distance]], PBmetric[[Distance (km)]:[PB (hh:mm:ss)]], 6, FALSE)), VLOOKUP(Fulltable[[#This Row],[Distance]], PBmetric[[Distance (km)]:[PB (hh:mm:ss)]], 6, FALSE), NA())</f>
        <v>#N/A</v>
      </c>
      <c r="G1583" s="13">
        <f ca="1">$Q$4+$P$4*Fulltable[[#This Row],[Distance]]+$O$4*Fulltable[[#This Row],[D^2]]+$N$4*Fulltable[[#This Row],[D^3]]</f>
        <v>5.0396523338821574E-2</v>
      </c>
      <c r="H1583" s="13">
        <f ca="1">Fulltable[[#This Row],[Forecast]]*(1+AVERAGE(cform[faster (-ve) /
slower (+ve)]))</f>
        <v>5.217662031703741E-2</v>
      </c>
      <c r="I1583" s="13" t="e">
        <f>IF(ISNUMBER(VLOOKUP(Fulltable[[#This Row],[Distance]], Predict[[#All],[Distance (km)]:[Time on current form]], 2, FALSE)), VLOOKUP(Fulltable[[#This Row],[Distance]], Predict[[#All],[Distance (km)]:[Time on current form]], 2, FALSE), NA())</f>
        <v>#N/A</v>
      </c>
      <c r="J1583" s="13" t="e">
        <f>IF(ISNUMBER(VLOOKUP(Fulltable[[#This Row],[Distance]], Predict[[#All],[Distance (km)]:[Time on current form]], 3, FALSE)), VLOOKUP(Fulltable[[#This Row],[Distance]], Predict[[#All],[Distance (km)]:[Time on current form]], 3, FALSE), NA())</f>
        <v>#N/A</v>
      </c>
    </row>
    <row r="1584" spans="1:10" x14ac:dyDescent="0.25">
      <c r="A1584" s="1">
        <v>15.82</v>
      </c>
      <c r="B1584" s="2">
        <f>Fulltable[[#This Row],[Distance]]^2</f>
        <v>250.2724</v>
      </c>
      <c r="C1584">
        <f>Fulltable[[#This Row],[Distance]]^3</f>
        <v>3959.3093680000002</v>
      </c>
      <c r="D1584">
        <f>Fulltable[[#This Row],[Distance]]^4</f>
        <v>62636.274201760003</v>
      </c>
      <c r="E1584">
        <f>Fulltable[[#This Row],[Distance]]^5</f>
        <v>990905.85787184327</v>
      </c>
      <c r="F1584" s="13" t="e">
        <f>IF(ISNUMBER(VLOOKUP(Fulltable[[#This Row],[Distance]], PBmetric[[Distance (km)]:[PB (hh:mm:ss)]], 6, FALSE)), VLOOKUP(Fulltable[[#This Row],[Distance]], PBmetric[[Distance (km)]:[PB (hh:mm:ss)]], 6, FALSE), NA())</f>
        <v>#N/A</v>
      </c>
      <c r="G1584" s="13">
        <f ca="1">$Q$4+$P$4*Fulltable[[#This Row],[Distance]]+$O$4*Fulltable[[#This Row],[D^2]]+$N$4*Fulltable[[#This Row],[D^3]]</f>
        <v>5.0431275427310879E-2</v>
      </c>
      <c r="H1584" s="13">
        <f ca="1">Fulltable[[#This Row],[Forecast]]*(1+AVERAGE(cform[faster (-ve) /
slower (+ve)]))</f>
        <v>5.2212599912576964E-2</v>
      </c>
      <c r="I1584" s="13" t="e">
        <f>IF(ISNUMBER(VLOOKUP(Fulltable[[#This Row],[Distance]], Predict[[#All],[Distance (km)]:[Time on current form]], 2, FALSE)), VLOOKUP(Fulltable[[#This Row],[Distance]], Predict[[#All],[Distance (km)]:[Time on current form]], 2, FALSE), NA())</f>
        <v>#N/A</v>
      </c>
      <c r="J1584" s="13" t="e">
        <f>IF(ISNUMBER(VLOOKUP(Fulltable[[#This Row],[Distance]], Predict[[#All],[Distance (km)]:[Time on current form]], 3, FALSE)), VLOOKUP(Fulltable[[#This Row],[Distance]], Predict[[#All],[Distance (km)]:[Time on current form]], 3, FALSE), NA())</f>
        <v>#N/A</v>
      </c>
    </row>
    <row r="1585" spans="1:10" x14ac:dyDescent="0.25">
      <c r="A1585" s="1">
        <v>15.83</v>
      </c>
      <c r="B1585" s="2">
        <f>Fulltable[[#This Row],[Distance]]^2</f>
        <v>250.5889</v>
      </c>
      <c r="C1585">
        <f>Fulltable[[#This Row],[Distance]]^3</f>
        <v>3966.822287</v>
      </c>
      <c r="D1585">
        <f>Fulltable[[#This Row],[Distance]]^4</f>
        <v>62794.796803209996</v>
      </c>
      <c r="E1585">
        <f>Fulltable[[#This Row],[Distance]]^5</f>
        <v>994041.63339481421</v>
      </c>
      <c r="F1585" s="13" t="e">
        <f>IF(ISNUMBER(VLOOKUP(Fulltable[[#This Row],[Distance]], PBmetric[[Distance (km)]:[PB (hh:mm:ss)]], 6, FALSE)), VLOOKUP(Fulltable[[#This Row],[Distance]], PBmetric[[Distance (km)]:[PB (hh:mm:ss)]], 6, FALSE), NA())</f>
        <v>#N/A</v>
      </c>
      <c r="G1585" s="13">
        <f ca="1">$Q$4+$P$4*Fulltable[[#This Row],[Distance]]+$O$4*Fulltable[[#This Row],[D^2]]+$N$4*Fulltable[[#This Row],[D^3]]</f>
        <v>5.0466031132681152E-2</v>
      </c>
      <c r="H1585" s="13">
        <f ca="1">Fulltable[[#This Row],[Forecast]]*(1+AVERAGE(cform[faster (-ve) /
slower (+ve)]))</f>
        <v>5.2248583252752313E-2</v>
      </c>
      <c r="I1585" s="13" t="e">
        <f>IF(ISNUMBER(VLOOKUP(Fulltable[[#This Row],[Distance]], Predict[[#All],[Distance (km)]:[Time on current form]], 2, FALSE)), VLOOKUP(Fulltable[[#This Row],[Distance]], Predict[[#All],[Distance (km)]:[Time on current form]], 2, FALSE), NA())</f>
        <v>#N/A</v>
      </c>
      <c r="J1585" s="13" t="e">
        <f>IF(ISNUMBER(VLOOKUP(Fulltable[[#This Row],[Distance]], Predict[[#All],[Distance (km)]:[Time on current form]], 3, FALSE)), VLOOKUP(Fulltable[[#This Row],[Distance]], Predict[[#All],[Distance (km)]:[Time on current form]], 3, FALSE), NA())</f>
        <v>#N/A</v>
      </c>
    </row>
    <row r="1586" spans="1:10" x14ac:dyDescent="0.25">
      <c r="A1586" s="1">
        <v>15.84</v>
      </c>
      <c r="B1586" s="2">
        <f>Fulltable[[#This Row],[Distance]]^2</f>
        <v>250.90559999999999</v>
      </c>
      <c r="C1586">
        <f>Fulltable[[#This Row],[Distance]]^3</f>
        <v>3974.3447039999996</v>
      </c>
      <c r="D1586">
        <f>Fulltable[[#This Row],[Distance]]^4</f>
        <v>62953.620111359996</v>
      </c>
      <c r="E1586">
        <f>Fulltable[[#This Row],[Distance]]^5</f>
        <v>997185.34256394231</v>
      </c>
      <c r="F1586" s="13" t="e">
        <f>IF(ISNUMBER(VLOOKUP(Fulltable[[#This Row],[Distance]], PBmetric[[Distance (km)]:[PB (hh:mm:ss)]], 6, FALSE)), VLOOKUP(Fulltable[[#This Row],[Distance]], PBmetric[[Distance (km)]:[PB (hh:mm:ss)]], 6, FALSE), NA())</f>
        <v>#N/A</v>
      </c>
      <c r="G1586" s="13">
        <f ca="1">$Q$4+$P$4*Fulltable[[#This Row],[Distance]]+$O$4*Fulltable[[#This Row],[D^2]]+$N$4*Fulltable[[#This Row],[D^3]]</f>
        <v>5.0500790454896999E-2</v>
      </c>
      <c r="H1586" s="13">
        <f ca="1">Fulltable[[#This Row],[Forecast]]*(1+AVERAGE(cform[faster (-ve) /
slower (+ve)]))</f>
        <v>5.2284570337526801E-2</v>
      </c>
      <c r="I1586" s="13" t="e">
        <f>IF(ISNUMBER(VLOOKUP(Fulltable[[#This Row],[Distance]], Predict[[#All],[Distance (km)]:[Time on current form]], 2, FALSE)), VLOOKUP(Fulltable[[#This Row],[Distance]], Predict[[#All],[Distance (km)]:[Time on current form]], 2, FALSE), NA())</f>
        <v>#N/A</v>
      </c>
      <c r="J1586" s="13" t="e">
        <f>IF(ISNUMBER(VLOOKUP(Fulltable[[#This Row],[Distance]], Predict[[#All],[Distance (km)]:[Time on current form]], 3, FALSE)), VLOOKUP(Fulltable[[#This Row],[Distance]], Predict[[#All],[Distance (km)]:[Time on current form]], 3, FALSE), NA())</f>
        <v>#N/A</v>
      </c>
    </row>
    <row r="1587" spans="1:10" x14ac:dyDescent="0.25">
      <c r="A1587" s="1">
        <v>15.85</v>
      </c>
      <c r="B1587" s="2">
        <f>Fulltable[[#This Row],[Distance]]^2</f>
        <v>251.2225</v>
      </c>
      <c r="C1587">
        <f>Fulltable[[#This Row],[Distance]]^3</f>
        <v>3981.8766249999999</v>
      </c>
      <c r="D1587">
        <f>Fulltable[[#This Row],[Distance]]^4</f>
        <v>63112.744506249997</v>
      </c>
      <c r="E1587">
        <f>Fulltable[[#This Row],[Distance]]^5</f>
        <v>1000337.0004240625</v>
      </c>
      <c r="F1587" s="13" t="e">
        <f>IF(ISNUMBER(VLOOKUP(Fulltable[[#This Row],[Distance]], PBmetric[[Distance (km)]:[PB (hh:mm:ss)]], 6, FALSE)), VLOOKUP(Fulltable[[#This Row],[Distance]], PBmetric[[Distance (km)]:[PB (hh:mm:ss)]], 6, FALSE), NA())</f>
        <v>#N/A</v>
      </c>
      <c r="G1587" s="13">
        <f ca="1">$Q$4+$P$4*Fulltable[[#This Row],[Distance]]+$O$4*Fulltable[[#This Row],[D^2]]+$N$4*Fulltable[[#This Row],[D^3]]</f>
        <v>5.0535553393923009E-2</v>
      </c>
      <c r="H1587" s="13">
        <f ca="1">Fulltable[[#This Row],[Forecast]]*(1+AVERAGE(cform[faster (-ve) /
slower (+ve)]))</f>
        <v>5.2320561166863781E-2</v>
      </c>
      <c r="I1587" s="13" t="e">
        <f>IF(ISNUMBER(VLOOKUP(Fulltable[[#This Row],[Distance]], Predict[[#All],[Distance (km)]:[Time on current form]], 2, FALSE)), VLOOKUP(Fulltable[[#This Row],[Distance]], Predict[[#All],[Distance (km)]:[Time on current form]], 2, FALSE), NA())</f>
        <v>#N/A</v>
      </c>
      <c r="J1587" s="13" t="e">
        <f>IF(ISNUMBER(VLOOKUP(Fulltable[[#This Row],[Distance]], Predict[[#All],[Distance (km)]:[Time on current form]], 3, FALSE)), VLOOKUP(Fulltable[[#This Row],[Distance]], Predict[[#All],[Distance (km)]:[Time on current form]], 3, FALSE), NA())</f>
        <v>#N/A</v>
      </c>
    </row>
    <row r="1588" spans="1:10" x14ac:dyDescent="0.25">
      <c r="A1588" s="1">
        <v>15.86</v>
      </c>
      <c r="B1588" s="2">
        <f>Fulltable[[#This Row],[Distance]]^2</f>
        <v>251.53959999999998</v>
      </c>
      <c r="C1588">
        <f>Fulltable[[#This Row],[Distance]]^3</f>
        <v>3989.4180559999995</v>
      </c>
      <c r="D1588">
        <f>Fulltable[[#This Row],[Distance]]^4</f>
        <v>63272.17036815999</v>
      </c>
      <c r="E1588">
        <f>Fulltable[[#This Row],[Distance]]^5</f>
        <v>1003496.6220390174</v>
      </c>
      <c r="F1588" s="13" t="e">
        <f>IF(ISNUMBER(VLOOKUP(Fulltable[[#This Row],[Distance]], PBmetric[[Distance (km)]:[PB (hh:mm:ss)]], 6, FALSE)), VLOOKUP(Fulltable[[#This Row],[Distance]], PBmetric[[Distance (km)]:[PB (hh:mm:ss)]], 6, FALSE), NA())</f>
        <v>#N/A</v>
      </c>
      <c r="G1588" s="13">
        <f ca="1">$Q$4+$P$4*Fulltable[[#This Row],[Distance]]+$O$4*Fulltable[[#This Row],[D^2]]+$N$4*Fulltable[[#This Row],[D^3]]</f>
        <v>5.0570319949723781E-2</v>
      </c>
      <c r="H1588" s="13">
        <f ca="1">Fulltable[[#This Row],[Forecast]]*(1+AVERAGE(cform[faster (-ve) /
slower (+ve)]))</f>
        <v>5.235655574072659E-2</v>
      </c>
      <c r="I1588" s="13" t="e">
        <f>IF(ISNUMBER(VLOOKUP(Fulltable[[#This Row],[Distance]], Predict[[#All],[Distance (km)]:[Time on current form]], 2, FALSE)), VLOOKUP(Fulltable[[#This Row],[Distance]], Predict[[#All],[Distance (km)]:[Time on current form]], 2, FALSE), NA())</f>
        <v>#N/A</v>
      </c>
      <c r="J1588" s="13" t="e">
        <f>IF(ISNUMBER(VLOOKUP(Fulltable[[#This Row],[Distance]], Predict[[#All],[Distance (km)]:[Time on current form]], 3, FALSE)), VLOOKUP(Fulltable[[#This Row],[Distance]], Predict[[#All],[Distance (km)]:[Time on current form]], 3, FALSE), NA())</f>
        <v>#N/A</v>
      </c>
    </row>
    <row r="1589" spans="1:10" x14ac:dyDescent="0.25">
      <c r="A1589" s="1">
        <v>15.87</v>
      </c>
      <c r="B1589" s="2">
        <f>Fulltable[[#This Row],[Distance]]^2</f>
        <v>251.85689999999997</v>
      </c>
      <c r="C1589">
        <f>Fulltable[[#This Row],[Distance]]^3</f>
        <v>3996.9690029999992</v>
      </c>
      <c r="D1589">
        <f>Fulltable[[#This Row],[Distance]]^4</f>
        <v>63431.898077609985</v>
      </c>
      <c r="E1589">
        <f>Fulltable[[#This Row],[Distance]]^5</f>
        <v>1006664.2224916704</v>
      </c>
      <c r="F1589" s="13" t="e">
        <f>IF(ISNUMBER(VLOOKUP(Fulltable[[#This Row],[Distance]], PBmetric[[Distance (km)]:[PB (hh:mm:ss)]], 6, FALSE)), VLOOKUP(Fulltable[[#This Row],[Distance]], PBmetric[[Distance (km)]:[PB (hh:mm:ss)]], 6, FALSE), NA())</f>
        <v>#N/A</v>
      </c>
      <c r="G1589" s="13">
        <f ca="1">$Q$4+$P$4*Fulltable[[#This Row],[Distance]]+$O$4*Fulltable[[#This Row],[D^2]]+$N$4*Fulltable[[#This Row],[D^3]]</f>
        <v>5.060509012226392E-2</v>
      </c>
      <c r="H1589" s="13">
        <f ca="1">Fulltable[[#This Row],[Forecast]]*(1+AVERAGE(cform[faster (-ve) /
slower (+ve)]))</f>
        <v>5.2392554059078583E-2</v>
      </c>
      <c r="I1589" s="13" t="e">
        <f>IF(ISNUMBER(VLOOKUP(Fulltable[[#This Row],[Distance]], Predict[[#All],[Distance (km)]:[Time on current form]], 2, FALSE)), VLOOKUP(Fulltable[[#This Row],[Distance]], Predict[[#All],[Distance (km)]:[Time on current form]], 2, FALSE), NA())</f>
        <v>#N/A</v>
      </c>
      <c r="J1589" s="13" t="e">
        <f>IF(ISNUMBER(VLOOKUP(Fulltable[[#This Row],[Distance]], Predict[[#All],[Distance (km)]:[Time on current form]], 3, FALSE)), VLOOKUP(Fulltable[[#This Row],[Distance]], Predict[[#All],[Distance (km)]:[Time on current form]], 3, FALSE), NA())</f>
        <v>#N/A</v>
      </c>
    </row>
    <row r="1590" spans="1:10" x14ac:dyDescent="0.25">
      <c r="A1590" s="1">
        <v>15.88</v>
      </c>
      <c r="B1590" s="2">
        <f>Fulltable[[#This Row],[Distance]]^2</f>
        <v>252.17440000000002</v>
      </c>
      <c r="C1590">
        <f>Fulltable[[#This Row],[Distance]]^3</f>
        <v>4004.5294720000006</v>
      </c>
      <c r="D1590">
        <f>Fulltable[[#This Row],[Distance]]^4</f>
        <v>63591.928015360012</v>
      </c>
      <c r="E1590">
        <f>Fulltable[[#This Row],[Distance]]^5</f>
        <v>1009839.8168839171</v>
      </c>
      <c r="F1590" s="13" t="e">
        <f>IF(ISNUMBER(VLOOKUP(Fulltable[[#This Row],[Distance]], PBmetric[[Distance (km)]:[PB (hh:mm:ss)]], 6, FALSE)), VLOOKUP(Fulltable[[#This Row],[Distance]], PBmetric[[Distance (km)]:[PB (hh:mm:ss)]], 6, FALSE), NA())</f>
        <v>#N/A</v>
      </c>
      <c r="G1590" s="13">
        <f ca="1">$Q$4+$P$4*Fulltable[[#This Row],[Distance]]+$O$4*Fulltable[[#This Row],[D^2]]+$N$4*Fulltable[[#This Row],[D^3]]</f>
        <v>5.0639863911508022E-2</v>
      </c>
      <c r="H1590" s="13">
        <f ca="1">Fulltable[[#This Row],[Forecast]]*(1+AVERAGE(cform[faster (-ve) /
slower (+ve)]))</f>
        <v>5.2428556121883116E-2</v>
      </c>
      <c r="I1590" s="13" t="e">
        <f>IF(ISNUMBER(VLOOKUP(Fulltable[[#This Row],[Distance]], Predict[[#All],[Distance (km)]:[Time on current form]], 2, FALSE)), VLOOKUP(Fulltable[[#This Row],[Distance]], Predict[[#All],[Distance (km)]:[Time on current form]], 2, FALSE), NA())</f>
        <v>#N/A</v>
      </c>
      <c r="J1590" s="13" t="e">
        <f>IF(ISNUMBER(VLOOKUP(Fulltable[[#This Row],[Distance]], Predict[[#All],[Distance (km)]:[Time on current form]], 3, FALSE)), VLOOKUP(Fulltable[[#This Row],[Distance]], Predict[[#All],[Distance (km)]:[Time on current form]], 3, FALSE), NA())</f>
        <v>#N/A</v>
      </c>
    </row>
    <row r="1591" spans="1:10" x14ac:dyDescent="0.25">
      <c r="A1591" s="1">
        <v>15.89</v>
      </c>
      <c r="B1591" s="2">
        <f>Fulltable[[#This Row],[Distance]]^2</f>
        <v>252.49210000000002</v>
      </c>
      <c r="C1591">
        <f>Fulltable[[#This Row],[Distance]]^3</f>
        <v>4012.0994690000007</v>
      </c>
      <c r="D1591">
        <f>Fulltable[[#This Row],[Distance]]^4</f>
        <v>63752.260562410011</v>
      </c>
      <c r="E1591">
        <f>Fulltable[[#This Row],[Distance]]^5</f>
        <v>1013023.4203366952</v>
      </c>
      <c r="F1591" s="13" t="e">
        <f>IF(ISNUMBER(VLOOKUP(Fulltable[[#This Row],[Distance]], PBmetric[[Distance (km)]:[PB (hh:mm:ss)]], 6, FALSE)), VLOOKUP(Fulltable[[#This Row],[Distance]], PBmetric[[Distance (km)]:[PB (hh:mm:ss)]], 6, FALSE), NA())</f>
        <v>#N/A</v>
      </c>
      <c r="G1591" s="13">
        <f ca="1">$Q$4+$P$4*Fulltable[[#This Row],[Distance]]+$O$4*Fulltable[[#This Row],[D^2]]+$N$4*Fulltable[[#This Row],[D^3]]</f>
        <v>5.0674641317420659E-2</v>
      </c>
      <c r="H1591" s="13">
        <f ca="1">Fulltable[[#This Row],[Forecast]]*(1+AVERAGE(cform[faster (-ve) /
slower (+ve)]))</f>
        <v>5.2464561929103495E-2</v>
      </c>
      <c r="I1591" s="13" t="e">
        <f>IF(ISNUMBER(VLOOKUP(Fulltable[[#This Row],[Distance]], Predict[[#All],[Distance (km)]:[Time on current form]], 2, FALSE)), VLOOKUP(Fulltable[[#This Row],[Distance]], Predict[[#All],[Distance (km)]:[Time on current form]], 2, FALSE), NA())</f>
        <v>#N/A</v>
      </c>
      <c r="J1591" s="13" t="e">
        <f>IF(ISNUMBER(VLOOKUP(Fulltable[[#This Row],[Distance]], Predict[[#All],[Distance (km)]:[Time on current form]], 3, FALSE)), VLOOKUP(Fulltable[[#This Row],[Distance]], Predict[[#All],[Distance (km)]:[Time on current form]], 3, FALSE), NA())</f>
        <v>#N/A</v>
      </c>
    </row>
    <row r="1592" spans="1:10" x14ac:dyDescent="0.25">
      <c r="A1592" s="1">
        <v>15.9</v>
      </c>
      <c r="B1592" s="2">
        <f>Fulltable[[#This Row],[Distance]]^2</f>
        <v>252.81</v>
      </c>
      <c r="C1592">
        <f>Fulltable[[#This Row],[Distance]]^3</f>
        <v>4019.6790000000001</v>
      </c>
      <c r="D1592">
        <f>Fulltable[[#This Row],[Distance]]^4</f>
        <v>63912.896099999998</v>
      </c>
      <c r="E1592">
        <f>Fulltable[[#This Row],[Distance]]^5</f>
        <v>1016215.04799</v>
      </c>
      <c r="F1592" s="13" t="e">
        <f>IF(ISNUMBER(VLOOKUP(Fulltable[[#This Row],[Distance]], PBmetric[[Distance (km)]:[PB (hh:mm:ss)]], 6, FALSE)), VLOOKUP(Fulltable[[#This Row],[Distance]], PBmetric[[Distance (km)]:[PB (hh:mm:ss)]], 6, FALSE), NA())</f>
        <v>#N/A</v>
      </c>
      <c r="G1592" s="13">
        <f ca="1">$Q$4+$P$4*Fulltable[[#This Row],[Distance]]+$O$4*Fulltable[[#This Row],[D^2]]+$N$4*Fulltable[[#This Row],[D^3]]</f>
        <v>5.0709422339966462E-2</v>
      </c>
      <c r="H1592" s="13">
        <f ca="1">Fulltable[[#This Row],[Forecast]]*(1+AVERAGE(cform[faster (-ve) /
slower (+ve)]))</f>
        <v>5.2500571480703112E-2</v>
      </c>
      <c r="I1592" s="13" t="e">
        <f>IF(ISNUMBER(VLOOKUP(Fulltable[[#This Row],[Distance]], Predict[[#All],[Distance (km)]:[Time on current form]], 2, FALSE)), VLOOKUP(Fulltable[[#This Row],[Distance]], Predict[[#All],[Distance (km)]:[Time on current form]], 2, FALSE), NA())</f>
        <v>#N/A</v>
      </c>
      <c r="J1592" s="13" t="e">
        <f>IF(ISNUMBER(VLOOKUP(Fulltable[[#This Row],[Distance]], Predict[[#All],[Distance (km)]:[Time on current form]], 3, FALSE)), VLOOKUP(Fulltable[[#This Row],[Distance]], Predict[[#All],[Distance (km)]:[Time on current form]], 3, FALSE), NA())</f>
        <v>#N/A</v>
      </c>
    </row>
    <row r="1593" spans="1:10" x14ac:dyDescent="0.25">
      <c r="A1593" s="1">
        <v>15.91</v>
      </c>
      <c r="B1593" s="2">
        <f>Fulltable[[#This Row],[Distance]]^2</f>
        <v>253.12810000000002</v>
      </c>
      <c r="C1593">
        <f>Fulltable[[#This Row],[Distance]]^3</f>
        <v>4027.2680710000004</v>
      </c>
      <c r="D1593">
        <f>Fulltable[[#This Row],[Distance]]^4</f>
        <v>64073.835009610011</v>
      </c>
      <c r="E1593">
        <f>Fulltable[[#This Row],[Distance]]^5</f>
        <v>1019414.7150028953</v>
      </c>
      <c r="F1593" s="13" t="e">
        <f>IF(ISNUMBER(VLOOKUP(Fulltable[[#This Row],[Distance]], PBmetric[[Distance (km)]:[PB (hh:mm:ss)]], 6, FALSE)), VLOOKUP(Fulltable[[#This Row],[Distance]], PBmetric[[Distance (km)]:[PB (hh:mm:ss)]], 6, FALSE), NA())</f>
        <v>#N/A</v>
      </c>
      <c r="G1593" s="13">
        <f ca="1">$Q$4+$P$4*Fulltable[[#This Row],[Distance]]+$O$4*Fulltable[[#This Row],[D^2]]+$N$4*Fulltable[[#This Row],[D^3]]</f>
        <v>5.0744206979110001E-2</v>
      </c>
      <c r="H1593" s="13">
        <f ca="1">Fulltable[[#This Row],[Forecast]]*(1+AVERAGE(cform[faster (-ve) /
slower (+ve)]))</f>
        <v>5.2536584776645287E-2</v>
      </c>
      <c r="I1593" s="13" t="e">
        <f>IF(ISNUMBER(VLOOKUP(Fulltable[[#This Row],[Distance]], Predict[[#All],[Distance (km)]:[Time on current form]], 2, FALSE)), VLOOKUP(Fulltable[[#This Row],[Distance]], Predict[[#All],[Distance (km)]:[Time on current form]], 2, FALSE), NA())</f>
        <v>#N/A</v>
      </c>
      <c r="J1593" s="13" t="e">
        <f>IF(ISNUMBER(VLOOKUP(Fulltable[[#This Row],[Distance]], Predict[[#All],[Distance (km)]:[Time on current form]], 3, FALSE)), VLOOKUP(Fulltable[[#This Row],[Distance]], Predict[[#All],[Distance (km)]:[Time on current form]], 3, FALSE), NA())</f>
        <v>#N/A</v>
      </c>
    </row>
    <row r="1594" spans="1:10" x14ac:dyDescent="0.25">
      <c r="A1594" s="1">
        <v>15.92</v>
      </c>
      <c r="B1594" s="2">
        <f>Fulltable[[#This Row],[Distance]]^2</f>
        <v>253.44640000000001</v>
      </c>
      <c r="C1594">
        <f>Fulltable[[#This Row],[Distance]]^3</f>
        <v>4034.8666880000001</v>
      </c>
      <c r="D1594">
        <f>Fulltable[[#This Row],[Distance]]^4</f>
        <v>64235.077672960004</v>
      </c>
      <c r="E1594">
        <f>Fulltable[[#This Row],[Distance]]^5</f>
        <v>1022622.4365535233</v>
      </c>
      <c r="F1594" s="13" t="e">
        <f>IF(ISNUMBER(VLOOKUP(Fulltable[[#This Row],[Distance]], PBmetric[[Distance (km)]:[PB (hh:mm:ss)]], 6, FALSE)), VLOOKUP(Fulltable[[#This Row],[Distance]], PBmetric[[Distance (km)]:[PB (hh:mm:ss)]], 6, FALSE), NA())</f>
        <v>#N/A</v>
      </c>
      <c r="G1594" s="13">
        <f ca="1">$Q$4+$P$4*Fulltable[[#This Row],[Distance]]+$O$4*Fulltable[[#This Row],[D^2]]+$N$4*Fulltable[[#This Row],[D^3]]</f>
        <v>5.0778995234815896E-2</v>
      </c>
      <c r="H1594" s="13">
        <f ca="1">Fulltable[[#This Row],[Forecast]]*(1+AVERAGE(cform[faster (-ve) /
slower (+ve)]))</f>
        <v>5.2572601816893383E-2</v>
      </c>
      <c r="I1594" s="13" t="e">
        <f>IF(ISNUMBER(VLOOKUP(Fulltable[[#This Row],[Distance]], Predict[[#All],[Distance (km)]:[Time on current form]], 2, FALSE)), VLOOKUP(Fulltable[[#This Row],[Distance]], Predict[[#All],[Distance (km)]:[Time on current form]], 2, FALSE), NA())</f>
        <v>#N/A</v>
      </c>
      <c r="J1594" s="13" t="e">
        <f>IF(ISNUMBER(VLOOKUP(Fulltable[[#This Row],[Distance]], Predict[[#All],[Distance (km)]:[Time on current form]], 3, FALSE)), VLOOKUP(Fulltable[[#This Row],[Distance]], Predict[[#All],[Distance (km)]:[Time on current form]], 3, FALSE), NA())</f>
        <v>#N/A</v>
      </c>
    </row>
    <row r="1595" spans="1:10" x14ac:dyDescent="0.25">
      <c r="A1595" s="1">
        <v>15.93</v>
      </c>
      <c r="B1595" s="2">
        <f>Fulltable[[#This Row],[Distance]]^2</f>
        <v>253.76489999999998</v>
      </c>
      <c r="C1595">
        <f>Fulltable[[#This Row],[Distance]]^3</f>
        <v>4042.4748569999997</v>
      </c>
      <c r="D1595">
        <f>Fulltable[[#This Row],[Distance]]^4</f>
        <v>64396.624472009993</v>
      </c>
      <c r="E1595">
        <f>Fulltable[[#This Row],[Distance]]^5</f>
        <v>1025838.2278391192</v>
      </c>
      <c r="F1595" s="13" t="e">
        <f>IF(ISNUMBER(VLOOKUP(Fulltable[[#This Row],[Distance]], PBmetric[[Distance (km)]:[PB (hh:mm:ss)]], 6, FALSE)), VLOOKUP(Fulltable[[#This Row],[Distance]], PBmetric[[Distance (km)]:[PB (hh:mm:ss)]], 6, FALSE), NA())</f>
        <v>#N/A</v>
      </c>
      <c r="G1595" s="13">
        <f ca="1">$Q$4+$P$4*Fulltable[[#This Row],[Distance]]+$O$4*Fulltable[[#This Row],[D^2]]+$N$4*Fulltable[[#This Row],[D^3]]</f>
        <v>5.0813787107048723E-2</v>
      </c>
      <c r="H1595" s="13">
        <f ca="1">Fulltable[[#This Row],[Forecast]]*(1+AVERAGE(cform[faster (-ve) /
slower (+ve)]))</f>
        <v>5.2608622601410727E-2</v>
      </c>
      <c r="I1595" s="13" t="e">
        <f>IF(ISNUMBER(VLOOKUP(Fulltable[[#This Row],[Distance]], Predict[[#All],[Distance (km)]:[Time on current form]], 2, FALSE)), VLOOKUP(Fulltable[[#This Row],[Distance]], Predict[[#All],[Distance (km)]:[Time on current form]], 2, FALSE), NA())</f>
        <v>#N/A</v>
      </c>
      <c r="J1595" s="13" t="e">
        <f>IF(ISNUMBER(VLOOKUP(Fulltable[[#This Row],[Distance]], Predict[[#All],[Distance (km)]:[Time on current form]], 3, FALSE)), VLOOKUP(Fulltable[[#This Row],[Distance]], Predict[[#All],[Distance (km)]:[Time on current form]], 3, FALSE), NA())</f>
        <v>#N/A</v>
      </c>
    </row>
    <row r="1596" spans="1:10" x14ac:dyDescent="0.25">
      <c r="A1596" s="1">
        <v>15.94</v>
      </c>
      <c r="B1596" s="2">
        <f>Fulltable[[#This Row],[Distance]]^2</f>
        <v>254.08359999999999</v>
      </c>
      <c r="C1596">
        <f>Fulltable[[#This Row],[Distance]]^3</f>
        <v>4050.0925839999995</v>
      </c>
      <c r="D1596">
        <f>Fulltable[[#This Row],[Distance]]^4</f>
        <v>64558.475788959993</v>
      </c>
      <c r="E1596">
        <f>Fulltable[[#This Row],[Distance]]^5</f>
        <v>1029062.1040760223</v>
      </c>
      <c r="F1596" s="13" t="e">
        <f>IF(ISNUMBER(VLOOKUP(Fulltable[[#This Row],[Distance]], PBmetric[[Distance (km)]:[PB (hh:mm:ss)]], 6, FALSE)), VLOOKUP(Fulltable[[#This Row],[Distance]], PBmetric[[Distance (km)]:[PB (hh:mm:ss)]], 6, FALSE), NA())</f>
        <v>#N/A</v>
      </c>
      <c r="G1596" s="13">
        <f ca="1">$Q$4+$P$4*Fulltable[[#This Row],[Distance]]+$O$4*Fulltable[[#This Row],[D^2]]+$N$4*Fulltable[[#This Row],[D^3]]</f>
        <v>5.0848582595773087E-2</v>
      </c>
      <c r="H1596" s="13">
        <f ca="1">Fulltable[[#This Row],[Forecast]]*(1+AVERAGE(cform[faster (-ve) /
slower (+ve)]))</f>
        <v>5.2644647130160677E-2</v>
      </c>
      <c r="I1596" s="13" t="e">
        <f>IF(ISNUMBER(VLOOKUP(Fulltable[[#This Row],[Distance]], Predict[[#All],[Distance (km)]:[Time on current form]], 2, FALSE)), VLOOKUP(Fulltable[[#This Row],[Distance]], Predict[[#All],[Distance (km)]:[Time on current form]], 2, FALSE), NA())</f>
        <v>#N/A</v>
      </c>
      <c r="J1596" s="13" t="e">
        <f>IF(ISNUMBER(VLOOKUP(Fulltable[[#This Row],[Distance]], Predict[[#All],[Distance (km)]:[Time on current form]], 3, FALSE)), VLOOKUP(Fulltable[[#This Row],[Distance]], Predict[[#All],[Distance (km)]:[Time on current form]], 3, FALSE), NA())</f>
        <v>#N/A</v>
      </c>
    </row>
    <row r="1597" spans="1:10" x14ac:dyDescent="0.25">
      <c r="A1597" s="1">
        <v>15.95</v>
      </c>
      <c r="B1597" s="2">
        <f>Fulltable[[#This Row],[Distance]]^2</f>
        <v>254.40249999999997</v>
      </c>
      <c r="C1597">
        <f>Fulltable[[#This Row],[Distance]]^3</f>
        <v>4057.7198749999993</v>
      </c>
      <c r="D1597">
        <f>Fulltable[[#This Row],[Distance]]^4</f>
        <v>64720.632006249987</v>
      </c>
      <c r="E1597">
        <f>Fulltable[[#This Row],[Distance]]^5</f>
        <v>1032294.0804996872</v>
      </c>
      <c r="F1597" s="13" t="e">
        <f>IF(ISNUMBER(VLOOKUP(Fulltable[[#This Row],[Distance]], PBmetric[[Distance (km)]:[PB (hh:mm:ss)]], 6, FALSE)), VLOOKUP(Fulltable[[#This Row],[Distance]], PBmetric[[Distance (km)]:[PB (hh:mm:ss)]], 6, FALSE), NA())</f>
        <v>#N/A</v>
      </c>
      <c r="G1597" s="13">
        <f ca="1">$Q$4+$P$4*Fulltable[[#This Row],[Distance]]+$O$4*Fulltable[[#This Row],[D^2]]+$N$4*Fulltable[[#This Row],[D^3]]</f>
        <v>5.0883381700953585E-2</v>
      </c>
      <c r="H1597" s="13">
        <f ca="1">Fulltable[[#This Row],[Forecast]]*(1+AVERAGE(cform[faster (-ve) /
slower (+ve)]))</f>
        <v>5.2680675403106579E-2</v>
      </c>
      <c r="I1597" s="13" t="e">
        <f>IF(ISNUMBER(VLOOKUP(Fulltable[[#This Row],[Distance]], Predict[[#All],[Distance (km)]:[Time on current form]], 2, FALSE)), VLOOKUP(Fulltable[[#This Row],[Distance]], Predict[[#All],[Distance (km)]:[Time on current form]], 2, FALSE), NA())</f>
        <v>#N/A</v>
      </c>
      <c r="J1597" s="13" t="e">
        <f>IF(ISNUMBER(VLOOKUP(Fulltable[[#This Row],[Distance]], Predict[[#All],[Distance (km)]:[Time on current form]], 3, FALSE)), VLOOKUP(Fulltable[[#This Row],[Distance]], Predict[[#All],[Distance (km)]:[Time on current form]], 3, FALSE), NA())</f>
        <v>#N/A</v>
      </c>
    </row>
    <row r="1598" spans="1:10" x14ac:dyDescent="0.25">
      <c r="A1598" s="1">
        <v>15.96</v>
      </c>
      <c r="B1598" s="2">
        <f>Fulltable[[#This Row],[Distance]]^2</f>
        <v>254.72160000000002</v>
      </c>
      <c r="C1598">
        <f>Fulltable[[#This Row],[Distance]]^3</f>
        <v>4065.3567360000006</v>
      </c>
      <c r="D1598">
        <f>Fulltable[[#This Row],[Distance]]^4</f>
        <v>64883.093506560013</v>
      </c>
      <c r="E1598">
        <f>Fulltable[[#This Row],[Distance]]^5</f>
        <v>1035534.1723646979</v>
      </c>
      <c r="F1598" s="13" t="e">
        <f>IF(ISNUMBER(VLOOKUP(Fulltable[[#This Row],[Distance]], PBmetric[[Distance (km)]:[PB (hh:mm:ss)]], 6, FALSE)), VLOOKUP(Fulltable[[#This Row],[Distance]], PBmetric[[Distance (km)]:[PB (hh:mm:ss)]], 6, FALSE), NA())</f>
        <v>#N/A</v>
      </c>
      <c r="G1598" s="13">
        <f ca="1">$Q$4+$P$4*Fulltable[[#This Row],[Distance]]+$O$4*Fulltable[[#This Row],[D^2]]+$N$4*Fulltable[[#This Row],[D^3]]</f>
        <v>5.091818442255483E-2</v>
      </c>
      <c r="H1598" s="13">
        <f ca="1">Fulltable[[#This Row],[Forecast]]*(1+AVERAGE(cform[faster (-ve) /
slower (+ve)]))</f>
        <v>5.2716707420211791E-2</v>
      </c>
      <c r="I1598" s="13" t="e">
        <f>IF(ISNUMBER(VLOOKUP(Fulltable[[#This Row],[Distance]], Predict[[#All],[Distance (km)]:[Time on current form]], 2, FALSE)), VLOOKUP(Fulltable[[#This Row],[Distance]], Predict[[#All],[Distance (km)]:[Time on current form]], 2, FALSE), NA())</f>
        <v>#N/A</v>
      </c>
      <c r="J1598" s="13" t="e">
        <f>IF(ISNUMBER(VLOOKUP(Fulltable[[#This Row],[Distance]], Predict[[#All],[Distance (km)]:[Time on current form]], 3, FALSE)), VLOOKUP(Fulltable[[#This Row],[Distance]], Predict[[#All],[Distance (km)]:[Time on current form]], 3, FALSE), NA())</f>
        <v>#N/A</v>
      </c>
    </row>
    <row r="1599" spans="1:10" x14ac:dyDescent="0.25">
      <c r="A1599" s="1">
        <v>15.97</v>
      </c>
      <c r="B1599" s="2">
        <f>Fulltable[[#This Row],[Distance]]^2</f>
        <v>255.04090000000002</v>
      </c>
      <c r="C1599">
        <f>Fulltable[[#This Row],[Distance]]^3</f>
        <v>4073.0031730000005</v>
      </c>
      <c r="D1599">
        <f>Fulltable[[#This Row],[Distance]]^4</f>
        <v>65045.860672810013</v>
      </c>
      <c r="E1599">
        <f>Fulltable[[#This Row],[Distance]]^5</f>
        <v>1038782.394944776</v>
      </c>
      <c r="F1599" s="13" t="e">
        <f>IF(ISNUMBER(VLOOKUP(Fulltable[[#This Row],[Distance]], PBmetric[[Distance (km)]:[PB (hh:mm:ss)]], 6, FALSE)), VLOOKUP(Fulltable[[#This Row],[Distance]], PBmetric[[Distance (km)]:[PB (hh:mm:ss)]], 6, FALSE), NA())</f>
        <v>#N/A</v>
      </c>
      <c r="G1599" s="13">
        <f ca="1">$Q$4+$P$4*Fulltable[[#This Row],[Distance]]+$O$4*Fulltable[[#This Row],[D^2]]+$N$4*Fulltable[[#This Row],[D^3]]</f>
        <v>5.0952990760541383E-2</v>
      </c>
      <c r="H1599" s="13">
        <f ca="1">Fulltable[[#This Row],[Forecast]]*(1+AVERAGE(cform[faster (-ve) /
slower (+ve)]))</f>
        <v>5.2752743181439632E-2</v>
      </c>
      <c r="I1599" s="13" t="e">
        <f>IF(ISNUMBER(VLOOKUP(Fulltable[[#This Row],[Distance]], Predict[[#All],[Distance (km)]:[Time on current form]], 2, FALSE)), VLOOKUP(Fulltable[[#This Row],[Distance]], Predict[[#All],[Distance (km)]:[Time on current form]], 2, FALSE), NA())</f>
        <v>#N/A</v>
      </c>
      <c r="J1599" s="13" t="e">
        <f>IF(ISNUMBER(VLOOKUP(Fulltable[[#This Row],[Distance]], Predict[[#All],[Distance (km)]:[Time on current form]], 3, FALSE)), VLOOKUP(Fulltable[[#This Row],[Distance]], Predict[[#All],[Distance (km)]:[Time on current form]], 3, FALSE), NA())</f>
        <v>#N/A</v>
      </c>
    </row>
    <row r="1600" spans="1:10" x14ac:dyDescent="0.25">
      <c r="A1600" s="1">
        <v>15.98</v>
      </c>
      <c r="B1600" s="2">
        <f>Fulltable[[#This Row],[Distance]]^2</f>
        <v>255.36040000000003</v>
      </c>
      <c r="C1600">
        <f>Fulltable[[#This Row],[Distance]]^3</f>
        <v>4080.6591920000005</v>
      </c>
      <c r="D1600">
        <f>Fulltable[[#This Row],[Distance]]^4</f>
        <v>65208.933888160012</v>
      </c>
      <c r="E1600">
        <f>Fulltable[[#This Row],[Distance]]^5</f>
        <v>1042038.763532797</v>
      </c>
      <c r="F1600" s="13" t="e">
        <f>IF(ISNUMBER(VLOOKUP(Fulltable[[#This Row],[Distance]], PBmetric[[Distance (km)]:[PB (hh:mm:ss)]], 6, FALSE)), VLOOKUP(Fulltable[[#This Row],[Distance]], PBmetric[[Distance (km)]:[PB (hh:mm:ss)]], 6, FALSE), NA())</f>
        <v>#N/A</v>
      </c>
      <c r="G1600" s="13">
        <f ca="1">$Q$4+$P$4*Fulltable[[#This Row],[Distance]]+$O$4*Fulltable[[#This Row],[D^2]]+$N$4*Fulltable[[#This Row],[D^3]]</f>
        <v>5.0987800714877865E-2</v>
      </c>
      <c r="H1600" s="13">
        <f ca="1">Fulltable[[#This Row],[Forecast]]*(1+AVERAGE(cform[faster (-ve) /
slower (+ve)]))</f>
        <v>5.2788782686753459E-2</v>
      </c>
      <c r="I1600" s="13" t="e">
        <f>IF(ISNUMBER(VLOOKUP(Fulltable[[#This Row],[Distance]], Predict[[#All],[Distance (km)]:[Time on current form]], 2, FALSE)), VLOOKUP(Fulltable[[#This Row],[Distance]], Predict[[#All],[Distance (km)]:[Time on current form]], 2, FALSE), NA())</f>
        <v>#N/A</v>
      </c>
      <c r="J1600" s="13" t="e">
        <f>IF(ISNUMBER(VLOOKUP(Fulltable[[#This Row],[Distance]], Predict[[#All],[Distance (km)]:[Time on current form]], 3, FALSE)), VLOOKUP(Fulltable[[#This Row],[Distance]], Predict[[#All],[Distance (km)]:[Time on current form]], 3, FALSE), NA())</f>
        <v>#N/A</v>
      </c>
    </row>
    <row r="1601" spans="1:10" x14ac:dyDescent="0.25">
      <c r="A1601" s="1">
        <v>15.99</v>
      </c>
      <c r="B1601" s="2">
        <f>Fulltable[[#This Row],[Distance]]^2</f>
        <v>255.68010000000001</v>
      </c>
      <c r="C1601">
        <f>Fulltable[[#This Row],[Distance]]^3</f>
        <v>4088.3247990000004</v>
      </c>
      <c r="D1601">
        <f>Fulltable[[#This Row],[Distance]]^4</f>
        <v>65372.313536010006</v>
      </c>
      <c r="E1601">
        <f>Fulltable[[#This Row],[Distance]]^5</f>
        <v>1045303.2934408</v>
      </c>
      <c r="F1601" s="13" t="e">
        <f>IF(ISNUMBER(VLOOKUP(Fulltable[[#This Row],[Distance]], PBmetric[[Distance (km)]:[PB (hh:mm:ss)]], 6, FALSE)), VLOOKUP(Fulltable[[#This Row],[Distance]], PBmetric[[Distance (km)]:[PB (hh:mm:ss)]], 6, FALSE), NA())</f>
        <v>#N/A</v>
      </c>
      <c r="G1601" s="13">
        <f ca="1">$Q$4+$P$4*Fulltable[[#This Row],[Distance]]+$O$4*Fulltable[[#This Row],[D^2]]+$N$4*Fulltable[[#This Row],[D^3]]</f>
        <v>5.1022614285528865E-2</v>
      </c>
      <c r="H1601" s="13">
        <f ca="1">Fulltable[[#This Row],[Forecast]]*(1+AVERAGE(cform[faster (-ve) /
slower (+ve)]))</f>
        <v>5.2824825936116621E-2</v>
      </c>
      <c r="I1601" s="13" t="e">
        <f>IF(ISNUMBER(VLOOKUP(Fulltable[[#This Row],[Distance]], Predict[[#All],[Distance (km)]:[Time on current form]], 2, FALSE)), VLOOKUP(Fulltable[[#This Row],[Distance]], Predict[[#All],[Distance (km)]:[Time on current form]], 2, FALSE), NA())</f>
        <v>#N/A</v>
      </c>
      <c r="J1601" s="13" t="e">
        <f>IF(ISNUMBER(VLOOKUP(Fulltable[[#This Row],[Distance]], Predict[[#All],[Distance (km)]:[Time on current form]], 3, FALSE)), VLOOKUP(Fulltable[[#This Row],[Distance]], Predict[[#All],[Distance (km)]:[Time on current form]], 3, FALSE), NA())</f>
        <v>#N/A</v>
      </c>
    </row>
    <row r="1602" spans="1:10" x14ac:dyDescent="0.25">
      <c r="A1602" s="1">
        <v>16</v>
      </c>
      <c r="B1602" s="2">
        <f>Fulltable[[#This Row],[Distance]]^2</f>
        <v>256</v>
      </c>
      <c r="C1602">
        <f>Fulltable[[#This Row],[Distance]]^3</f>
        <v>4096</v>
      </c>
      <c r="D1602">
        <f>Fulltable[[#This Row],[Distance]]^4</f>
        <v>65536</v>
      </c>
      <c r="E1602">
        <f>Fulltable[[#This Row],[Distance]]^5</f>
        <v>1048576</v>
      </c>
      <c r="F1602" s="13" t="e">
        <f>IF(ISNUMBER(VLOOKUP(Fulltable[[#This Row],[Distance]], PBmetric[[Distance (km)]:[PB (hh:mm:ss)]], 6, FALSE)), VLOOKUP(Fulltable[[#This Row],[Distance]], PBmetric[[Distance (km)]:[PB (hh:mm:ss)]], 6, FALSE), NA())</f>
        <v>#N/A</v>
      </c>
      <c r="G1602" s="13">
        <f ca="1">$Q$4+$P$4*Fulltable[[#This Row],[Distance]]+$O$4*Fulltable[[#This Row],[D^2]]+$N$4*Fulltable[[#This Row],[D^3]]</f>
        <v>5.1057431472458989E-2</v>
      </c>
      <c r="H1602" s="13">
        <f ca="1">Fulltable[[#This Row],[Forecast]]*(1+AVERAGE(cform[faster (-ve) /
slower (+ve)]))</f>
        <v>5.2860872929492472E-2</v>
      </c>
      <c r="I1602" s="13" t="e">
        <f>IF(ISNUMBER(VLOOKUP(Fulltable[[#This Row],[Distance]], Predict[[#All],[Distance (km)]:[Time on current form]], 2, FALSE)), VLOOKUP(Fulltable[[#This Row],[Distance]], Predict[[#All],[Distance (km)]:[Time on current form]], 2, FALSE), NA())</f>
        <v>#N/A</v>
      </c>
      <c r="J1602" s="13" t="e">
        <f>IF(ISNUMBER(VLOOKUP(Fulltable[[#This Row],[Distance]], Predict[[#All],[Distance (km)]:[Time on current form]], 3, FALSE)), VLOOKUP(Fulltable[[#This Row],[Distance]], Predict[[#All],[Distance (km)]:[Time on current form]], 3, FALSE), NA())</f>
        <v>#N/A</v>
      </c>
    </row>
    <row r="1603" spans="1:10" x14ac:dyDescent="0.25">
      <c r="A1603" s="1">
        <v>16.010000000000002</v>
      </c>
      <c r="B1603" s="2">
        <f>Fulltable[[#This Row],[Distance]]^2</f>
        <v>256.32010000000002</v>
      </c>
      <c r="C1603">
        <f>Fulltable[[#This Row],[Distance]]^3</f>
        <v>4103.6848010000012</v>
      </c>
      <c r="D1603">
        <f>Fulltable[[#This Row],[Distance]]^4</f>
        <v>65699.993664010006</v>
      </c>
      <c r="E1603">
        <f>Fulltable[[#This Row],[Distance]]^5</f>
        <v>1051856.8985608004</v>
      </c>
      <c r="F1603" s="13" t="e">
        <f>IF(ISNUMBER(VLOOKUP(Fulltable[[#This Row],[Distance]], PBmetric[[Distance (km)]:[PB (hh:mm:ss)]], 6, FALSE)), VLOOKUP(Fulltable[[#This Row],[Distance]], PBmetric[[Distance (km)]:[PB (hh:mm:ss)]], 6, FALSE), NA())</f>
        <v>#N/A</v>
      </c>
      <c r="G1603" s="13">
        <f ca="1">$Q$4+$P$4*Fulltable[[#This Row],[Distance]]+$O$4*Fulltable[[#This Row],[D^2]]+$N$4*Fulltable[[#This Row],[D^3]]</f>
        <v>5.109225227563282E-2</v>
      </c>
      <c r="H1603" s="13">
        <f ca="1">Fulltable[[#This Row],[Forecast]]*(1+AVERAGE(cform[faster (-ve) /
slower (+ve)]))</f>
        <v>5.2896923666844342E-2</v>
      </c>
      <c r="I1603" s="13" t="e">
        <f>IF(ISNUMBER(VLOOKUP(Fulltable[[#This Row],[Distance]], Predict[[#All],[Distance (km)]:[Time on current form]], 2, FALSE)), VLOOKUP(Fulltable[[#This Row],[Distance]], Predict[[#All],[Distance (km)]:[Time on current form]], 2, FALSE), NA())</f>
        <v>#N/A</v>
      </c>
      <c r="J1603" s="13" t="e">
        <f>IF(ISNUMBER(VLOOKUP(Fulltable[[#This Row],[Distance]], Predict[[#All],[Distance (km)]:[Time on current form]], 3, FALSE)), VLOOKUP(Fulltable[[#This Row],[Distance]], Predict[[#All],[Distance (km)]:[Time on current form]], 3, FALSE), NA())</f>
        <v>#N/A</v>
      </c>
    </row>
    <row r="1604" spans="1:10" x14ac:dyDescent="0.25">
      <c r="A1604" s="1">
        <v>16.02</v>
      </c>
      <c r="B1604" s="2">
        <f>Fulltable[[#This Row],[Distance]]^2</f>
        <v>256.6404</v>
      </c>
      <c r="C1604">
        <f>Fulltable[[#This Row],[Distance]]^3</f>
        <v>4111.3792080000003</v>
      </c>
      <c r="D1604">
        <f>Fulltable[[#This Row],[Distance]]^4</f>
        <v>65864.294912159996</v>
      </c>
      <c r="E1604">
        <f>Fulltable[[#This Row],[Distance]]^5</f>
        <v>1055146.004492803</v>
      </c>
      <c r="F1604" s="13" t="e">
        <f>IF(ISNUMBER(VLOOKUP(Fulltable[[#This Row],[Distance]], PBmetric[[Distance (km)]:[PB (hh:mm:ss)]], 6, FALSE)), VLOOKUP(Fulltable[[#This Row],[Distance]], PBmetric[[Distance (km)]:[PB (hh:mm:ss)]], 6, FALSE), NA())</f>
        <v>#N/A</v>
      </c>
      <c r="G1604" s="13">
        <f ca="1">$Q$4+$P$4*Fulltable[[#This Row],[Distance]]+$O$4*Fulltable[[#This Row],[D^2]]+$N$4*Fulltable[[#This Row],[D^3]]</f>
        <v>5.1127076695014963E-2</v>
      </c>
      <c r="H1604" s="13">
        <f ca="1">Fulltable[[#This Row],[Forecast]]*(1+AVERAGE(cform[faster (-ve) /
slower (+ve)]))</f>
        <v>5.2932978148135586E-2</v>
      </c>
      <c r="I1604" s="13" t="e">
        <f>IF(ISNUMBER(VLOOKUP(Fulltable[[#This Row],[Distance]], Predict[[#All],[Distance (km)]:[Time on current form]], 2, FALSE)), VLOOKUP(Fulltable[[#This Row],[Distance]], Predict[[#All],[Distance (km)]:[Time on current form]], 2, FALSE), NA())</f>
        <v>#N/A</v>
      </c>
      <c r="J1604" s="13" t="e">
        <f>IF(ISNUMBER(VLOOKUP(Fulltable[[#This Row],[Distance]], Predict[[#All],[Distance (km)]:[Time on current form]], 3, FALSE)), VLOOKUP(Fulltable[[#This Row],[Distance]], Predict[[#All],[Distance (km)]:[Time on current form]], 3, FALSE), NA())</f>
        <v>#N/A</v>
      </c>
    </row>
    <row r="1605" spans="1:10" x14ac:dyDescent="0.25">
      <c r="A1605" s="1">
        <v>16.03</v>
      </c>
      <c r="B1605" s="2">
        <f>Fulltable[[#This Row],[Distance]]^2</f>
        <v>256.96090000000004</v>
      </c>
      <c r="C1605">
        <f>Fulltable[[#This Row],[Distance]]^3</f>
        <v>4119.083227000001</v>
      </c>
      <c r="D1605">
        <f>Fulltable[[#This Row],[Distance]]^4</f>
        <v>66028.904128810012</v>
      </c>
      <c r="E1605">
        <f>Fulltable[[#This Row],[Distance]]^5</f>
        <v>1058443.3331848246</v>
      </c>
      <c r="F1605" s="13" t="e">
        <f>IF(ISNUMBER(VLOOKUP(Fulltable[[#This Row],[Distance]], PBmetric[[Distance (km)]:[PB (hh:mm:ss)]], 6, FALSE)), VLOOKUP(Fulltable[[#This Row],[Distance]], PBmetric[[Distance (km)]:[PB (hh:mm:ss)]], 6, FALSE), NA())</f>
        <v>#N/A</v>
      </c>
      <c r="G1605" s="13">
        <f ca="1">$Q$4+$P$4*Fulltable[[#This Row],[Distance]]+$O$4*Fulltable[[#This Row],[D^2]]+$N$4*Fulltable[[#This Row],[D^3]]</f>
        <v>5.1161904730570015E-2</v>
      </c>
      <c r="H1605" s="13">
        <f ca="1">Fulltable[[#This Row],[Forecast]]*(1+AVERAGE(cform[faster (-ve) /
slower (+ve)]))</f>
        <v>5.2969036373329559E-2</v>
      </c>
      <c r="I1605" s="13" t="e">
        <f>IF(ISNUMBER(VLOOKUP(Fulltable[[#This Row],[Distance]], Predict[[#All],[Distance (km)]:[Time on current form]], 2, FALSE)), VLOOKUP(Fulltable[[#This Row],[Distance]], Predict[[#All],[Distance (km)]:[Time on current form]], 2, FALSE), NA())</f>
        <v>#N/A</v>
      </c>
      <c r="J1605" s="13" t="e">
        <f>IF(ISNUMBER(VLOOKUP(Fulltable[[#This Row],[Distance]], Predict[[#All],[Distance (km)]:[Time on current form]], 3, FALSE)), VLOOKUP(Fulltable[[#This Row],[Distance]], Predict[[#All],[Distance (km)]:[Time on current form]], 3, FALSE), NA())</f>
        <v>#N/A</v>
      </c>
    </row>
    <row r="1606" spans="1:10" x14ac:dyDescent="0.25">
      <c r="A1606" s="1">
        <v>16.04</v>
      </c>
      <c r="B1606" s="2">
        <f>Fulltable[[#This Row],[Distance]]^2</f>
        <v>257.28159999999997</v>
      </c>
      <c r="C1606">
        <f>Fulltable[[#This Row],[Distance]]^3</f>
        <v>4126.796863999999</v>
      </c>
      <c r="D1606">
        <f>Fulltable[[#This Row],[Distance]]^4</f>
        <v>66193.821698559987</v>
      </c>
      <c r="E1606">
        <f>Fulltable[[#This Row],[Distance]]^5</f>
        <v>1061748.9000449022</v>
      </c>
      <c r="F1606" s="13" t="e">
        <f>IF(ISNUMBER(VLOOKUP(Fulltable[[#This Row],[Distance]], PBmetric[[Distance (km)]:[PB (hh:mm:ss)]], 6, FALSE)), VLOOKUP(Fulltable[[#This Row],[Distance]], PBmetric[[Distance (km)]:[PB (hh:mm:ss)]], 6, FALSE), NA())</f>
        <v>#N/A</v>
      </c>
      <c r="G1606" s="13">
        <f ca="1">$Q$4+$P$4*Fulltable[[#This Row],[Distance]]+$O$4*Fulltable[[#This Row],[D^2]]+$N$4*Fulltable[[#This Row],[D^3]]</f>
        <v>5.1196736382262568E-2</v>
      </c>
      <c r="H1606" s="13">
        <f ca="1">Fulltable[[#This Row],[Forecast]]*(1+AVERAGE(cform[faster (-ve) /
slower (+ve)]))</f>
        <v>5.3005098342389582E-2</v>
      </c>
      <c r="I1606" s="13" t="e">
        <f>IF(ISNUMBER(VLOOKUP(Fulltable[[#This Row],[Distance]], Predict[[#All],[Distance (km)]:[Time on current form]], 2, FALSE)), VLOOKUP(Fulltable[[#This Row],[Distance]], Predict[[#All],[Distance (km)]:[Time on current form]], 2, FALSE), NA())</f>
        <v>#N/A</v>
      </c>
      <c r="J1606" s="13" t="e">
        <f>IF(ISNUMBER(VLOOKUP(Fulltable[[#This Row],[Distance]], Predict[[#All],[Distance (km)]:[Time on current form]], 3, FALSE)), VLOOKUP(Fulltable[[#This Row],[Distance]], Predict[[#All],[Distance (km)]:[Time on current form]], 3, FALSE), NA())</f>
        <v>#N/A</v>
      </c>
    </row>
    <row r="1607" spans="1:10" x14ac:dyDescent="0.25">
      <c r="A1607" s="1">
        <v>16.05</v>
      </c>
      <c r="B1607" s="2">
        <f>Fulltable[[#This Row],[Distance]]^2</f>
        <v>257.60250000000002</v>
      </c>
      <c r="C1607">
        <f>Fulltable[[#This Row],[Distance]]^3</f>
        <v>4134.5201250000009</v>
      </c>
      <c r="D1607">
        <f>Fulltable[[#This Row],[Distance]]^4</f>
        <v>66359.048006250014</v>
      </c>
      <c r="E1607">
        <f>Fulltable[[#This Row],[Distance]]^5</f>
        <v>1065062.7205003127</v>
      </c>
      <c r="F1607" s="13" t="e">
        <f>IF(ISNUMBER(VLOOKUP(Fulltable[[#This Row],[Distance]], PBmetric[[Distance (km)]:[PB (hh:mm:ss)]], 6, FALSE)), VLOOKUP(Fulltable[[#This Row],[Distance]], PBmetric[[Distance (km)]:[PB (hh:mm:ss)]], 6, FALSE), NA())</f>
        <v>#N/A</v>
      </c>
      <c r="G1607" s="13">
        <f ca="1">$Q$4+$P$4*Fulltable[[#This Row],[Distance]]+$O$4*Fulltable[[#This Row],[D^2]]+$N$4*Fulltable[[#This Row],[D^3]]</f>
        <v>5.1231571650057227E-2</v>
      </c>
      <c r="H1607" s="13">
        <f ca="1">Fulltable[[#This Row],[Forecast]]*(1+AVERAGE(cform[faster (-ve) /
slower (+ve)]))</f>
        <v>5.3041164055279033E-2</v>
      </c>
      <c r="I1607" s="13" t="e">
        <f>IF(ISNUMBER(VLOOKUP(Fulltable[[#This Row],[Distance]], Predict[[#All],[Distance (km)]:[Time on current form]], 2, FALSE)), VLOOKUP(Fulltable[[#This Row],[Distance]], Predict[[#All],[Distance (km)]:[Time on current form]], 2, FALSE), NA())</f>
        <v>#N/A</v>
      </c>
      <c r="J1607" s="13" t="e">
        <f>IF(ISNUMBER(VLOOKUP(Fulltable[[#This Row],[Distance]], Predict[[#All],[Distance (km)]:[Time on current form]], 3, FALSE)), VLOOKUP(Fulltable[[#This Row],[Distance]], Predict[[#All],[Distance (km)]:[Time on current form]], 3, FALSE), NA())</f>
        <v>#N/A</v>
      </c>
    </row>
    <row r="1608" spans="1:10" x14ac:dyDescent="0.25">
      <c r="A1608" s="1">
        <v>16.059999999999999</v>
      </c>
      <c r="B1608" s="2">
        <f>Fulltable[[#This Row],[Distance]]^2</f>
        <v>257.92359999999996</v>
      </c>
      <c r="C1608">
        <f>Fulltable[[#This Row],[Distance]]^3</f>
        <v>4142.2530159999988</v>
      </c>
      <c r="D1608">
        <f>Fulltable[[#This Row],[Distance]]^4</f>
        <v>66524.583436959976</v>
      </c>
      <c r="E1608">
        <f>Fulltable[[#This Row],[Distance]]^5</f>
        <v>1068384.8099975772</v>
      </c>
      <c r="F1608" s="13" t="e">
        <f>IF(ISNUMBER(VLOOKUP(Fulltable[[#This Row],[Distance]], PBmetric[[Distance (km)]:[PB (hh:mm:ss)]], 6, FALSE)), VLOOKUP(Fulltable[[#This Row],[Distance]], PBmetric[[Distance (km)]:[PB (hh:mm:ss)]], 6, FALSE), NA())</f>
        <v>#N/A</v>
      </c>
      <c r="G1608" s="13">
        <f ca="1">$Q$4+$P$4*Fulltable[[#This Row],[Distance]]+$O$4*Fulltable[[#This Row],[D^2]]+$N$4*Fulltable[[#This Row],[D^3]]</f>
        <v>5.1266410533918581E-2</v>
      </c>
      <c r="H1608" s="13">
        <f ca="1">Fulltable[[#This Row],[Forecast]]*(1+AVERAGE(cform[faster (-ve) /
slower (+ve)]))</f>
        <v>5.3077233511961232E-2</v>
      </c>
      <c r="I1608" s="13" t="e">
        <f>IF(ISNUMBER(VLOOKUP(Fulltable[[#This Row],[Distance]], Predict[[#All],[Distance (km)]:[Time on current form]], 2, FALSE)), VLOOKUP(Fulltable[[#This Row],[Distance]], Predict[[#All],[Distance (km)]:[Time on current form]], 2, FALSE), NA())</f>
        <v>#N/A</v>
      </c>
      <c r="J1608" s="13" t="e">
        <f>IF(ISNUMBER(VLOOKUP(Fulltable[[#This Row],[Distance]], Predict[[#All],[Distance (km)]:[Time on current form]], 3, FALSE)), VLOOKUP(Fulltable[[#This Row],[Distance]], Predict[[#All],[Distance (km)]:[Time on current form]], 3, FALSE), NA())</f>
        <v>#N/A</v>
      </c>
    </row>
    <row r="1609" spans="1:10" x14ac:dyDescent="0.25">
      <c r="A1609" s="1">
        <v>16.07</v>
      </c>
      <c r="B1609" s="2">
        <f>Fulltable[[#This Row],[Distance]]^2</f>
        <v>258.24490000000003</v>
      </c>
      <c r="C1609">
        <f>Fulltable[[#This Row],[Distance]]^3</f>
        <v>4149.9955430000009</v>
      </c>
      <c r="D1609">
        <f>Fulltable[[#This Row],[Distance]]^4</f>
        <v>66690.428376010022</v>
      </c>
      <c r="E1609">
        <f>Fulltable[[#This Row],[Distance]]^5</f>
        <v>1071715.1840024812</v>
      </c>
      <c r="F1609" s="13" t="e">
        <f>IF(ISNUMBER(VLOOKUP(Fulltable[[#This Row],[Distance]], PBmetric[[Distance (km)]:[PB (hh:mm:ss)]], 6, FALSE)), VLOOKUP(Fulltable[[#This Row],[Distance]], PBmetric[[Distance (km)]:[PB (hh:mm:ss)]], 6, FALSE), NA())</f>
        <v>#N/A</v>
      </c>
      <c r="G1609" s="13">
        <f ca="1">$Q$4+$P$4*Fulltable[[#This Row],[Distance]]+$O$4*Fulltable[[#This Row],[D^2]]+$N$4*Fulltable[[#This Row],[D^3]]</f>
        <v>5.130125303381123E-2</v>
      </c>
      <c r="H1609" s="13">
        <f ca="1">Fulltable[[#This Row],[Forecast]]*(1+AVERAGE(cform[faster (-ve) /
slower (+ve)]))</f>
        <v>5.3113306712399541E-2</v>
      </c>
      <c r="I1609" s="13" t="e">
        <f>IF(ISNUMBER(VLOOKUP(Fulltable[[#This Row],[Distance]], Predict[[#All],[Distance (km)]:[Time on current form]], 2, FALSE)), VLOOKUP(Fulltable[[#This Row],[Distance]], Predict[[#All],[Distance (km)]:[Time on current form]], 2, FALSE), NA())</f>
        <v>#N/A</v>
      </c>
      <c r="J1609" s="13" t="e">
        <f>IF(ISNUMBER(VLOOKUP(Fulltable[[#This Row],[Distance]], Predict[[#All],[Distance (km)]:[Time on current form]], 3, FALSE)), VLOOKUP(Fulltable[[#This Row],[Distance]], Predict[[#All],[Distance (km)]:[Time on current form]], 3, FALSE), NA())</f>
        <v>#N/A</v>
      </c>
    </row>
    <row r="1610" spans="1:10" x14ac:dyDescent="0.25">
      <c r="A1610" s="1">
        <v>16.079999999999998</v>
      </c>
      <c r="B1610" s="2">
        <f>Fulltable[[#This Row],[Distance]]^2</f>
        <v>258.56639999999993</v>
      </c>
      <c r="C1610">
        <f>Fulltable[[#This Row],[Distance]]^3</f>
        <v>4157.7477119999985</v>
      </c>
      <c r="D1610">
        <f>Fulltable[[#This Row],[Distance]]^4</f>
        <v>66856.583208959957</v>
      </c>
      <c r="E1610">
        <f>Fulltable[[#This Row],[Distance]]^5</f>
        <v>1075053.8580000759</v>
      </c>
      <c r="F1610" s="13" t="e">
        <f>IF(ISNUMBER(VLOOKUP(Fulltable[[#This Row],[Distance]], PBmetric[[Distance (km)]:[PB (hh:mm:ss)]], 6, FALSE)), VLOOKUP(Fulltable[[#This Row],[Distance]], PBmetric[[Distance (km)]:[PB (hh:mm:ss)]], 6, FALSE), NA())</f>
        <v>#N/A</v>
      </c>
      <c r="G1610" s="13">
        <f ca="1">$Q$4+$P$4*Fulltable[[#This Row],[Distance]]+$O$4*Fulltable[[#This Row],[D^2]]+$N$4*Fulltable[[#This Row],[D^3]]</f>
        <v>5.1336099149699756E-2</v>
      </c>
      <c r="H1610" s="13">
        <f ca="1">Fulltable[[#This Row],[Forecast]]*(1+AVERAGE(cform[faster (-ve) /
slower (+ve)]))</f>
        <v>5.3149383656557289E-2</v>
      </c>
      <c r="I1610" s="13" t="e">
        <f>IF(ISNUMBER(VLOOKUP(Fulltable[[#This Row],[Distance]], Predict[[#All],[Distance (km)]:[Time on current form]], 2, FALSE)), VLOOKUP(Fulltable[[#This Row],[Distance]], Predict[[#All],[Distance (km)]:[Time on current form]], 2, FALSE), NA())</f>
        <v>#N/A</v>
      </c>
      <c r="J1610" s="13" t="e">
        <f>IF(ISNUMBER(VLOOKUP(Fulltable[[#This Row],[Distance]], Predict[[#All],[Distance (km)]:[Time on current form]], 3, FALSE)), VLOOKUP(Fulltable[[#This Row],[Distance]], Predict[[#All],[Distance (km)]:[Time on current form]], 3, FALSE), NA())</f>
        <v>#N/A</v>
      </c>
    </row>
    <row r="1611" spans="1:10" x14ac:dyDescent="0.25">
      <c r="A1611" s="1">
        <v>16.09</v>
      </c>
      <c r="B1611" s="2">
        <f>Fulltable[[#This Row],[Distance]]^2</f>
        <v>258.88810000000001</v>
      </c>
      <c r="C1611">
        <f>Fulltable[[#This Row],[Distance]]^3</f>
        <v>4165.5095289999999</v>
      </c>
      <c r="D1611">
        <f>Fulltable[[#This Row],[Distance]]^4</f>
        <v>67023.048321610011</v>
      </c>
      <c r="E1611">
        <f>Fulltable[[#This Row],[Distance]]^5</f>
        <v>1078400.8474947051</v>
      </c>
      <c r="F1611" s="13" t="e">
        <f>IF(ISNUMBER(VLOOKUP(Fulltable[[#This Row],[Distance]], PBmetric[[Distance (km)]:[PB (hh:mm:ss)]], 6, FALSE)), VLOOKUP(Fulltable[[#This Row],[Distance]], PBmetric[[Distance (km)]:[PB (hh:mm:ss)]], 6, FALSE), NA())</f>
        <v>#N/A</v>
      </c>
      <c r="G1611" s="13">
        <f ca="1">$Q$4+$P$4*Fulltable[[#This Row],[Distance]]+$O$4*Fulltable[[#This Row],[D^2]]+$N$4*Fulltable[[#This Row],[D^3]]</f>
        <v>5.1370948881548792E-2</v>
      </c>
      <c r="H1611" s="13">
        <f ca="1">Fulltable[[#This Row],[Forecast]]*(1+AVERAGE(cform[faster (-ve) /
slower (+ve)]))</f>
        <v>5.3185464344397852E-2</v>
      </c>
      <c r="I1611" s="13" t="e">
        <f>IF(ISNUMBER(VLOOKUP(Fulltable[[#This Row],[Distance]], Predict[[#All],[Distance (km)]:[Time on current form]], 2, FALSE)), VLOOKUP(Fulltable[[#This Row],[Distance]], Predict[[#All],[Distance (km)]:[Time on current form]], 2, FALSE), NA())</f>
        <v>#N/A</v>
      </c>
      <c r="J1611" s="13" t="e">
        <f>IF(ISNUMBER(VLOOKUP(Fulltable[[#This Row],[Distance]], Predict[[#All],[Distance (km)]:[Time on current form]], 3, FALSE)), VLOOKUP(Fulltable[[#This Row],[Distance]], Predict[[#All],[Distance (km)]:[Time on current form]], 3, FALSE), NA())</f>
        <v>#N/A</v>
      </c>
    </row>
    <row r="1612" spans="1:10" x14ac:dyDescent="0.25">
      <c r="A1612" s="1">
        <v>16.100000000000001</v>
      </c>
      <c r="B1612" s="2">
        <f>Fulltable[[#This Row],[Distance]]^2</f>
        <v>259.21000000000004</v>
      </c>
      <c r="C1612">
        <f>Fulltable[[#This Row],[Distance]]^3</f>
        <v>4173.2810000000009</v>
      </c>
      <c r="D1612">
        <f>Fulltable[[#This Row],[Distance]]^4</f>
        <v>67189.824100000013</v>
      </c>
      <c r="E1612">
        <f>Fulltable[[#This Row],[Distance]]^5</f>
        <v>1081756.1680100004</v>
      </c>
      <c r="F1612" s="13" t="e">
        <f>IF(ISNUMBER(VLOOKUP(Fulltable[[#This Row],[Distance]], PBmetric[[Distance (km)]:[PB (hh:mm:ss)]], 6, FALSE)), VLOOKUP(Fulltable[[#This Row],[Distance]], PBmetric[[Distance (km)]:[PB (hh:mm:ss)]], 6, FALSE), NA())</f>
        <v>#N/A</v>
      </c>
      <c r="G1612" s="13">
        <f ca="1">$Q$4+$P$4*Fulltable[[#This Row],[Distance]]+$O$4*Fulltable[[#This Row],[D^2]]+$N$4*Fulltable[[#This Row],[D^3]]</f>
        <v>5.1405802229322908E-2</v>
      </c>
      <c r="H1612" s="13">
        <f ca="1">Fulltable[[#This Row],[Forecast]]*(1+AVERAGE(cform[faster (-ve) /
slower (+ve)]))</f>
        <v>5.3221548775884552E-2</v>
      </c>
      <c r="I1612" s="13" t="e">
        <f>IF(ISNUMBER(VLOOKUP(Fulltable[[#This Row],[Distance]], Predict[[#All],[Distance (km)]:[Time on current form]], 2, FALSE)), VLOOKUP(Fulltable[[#This Row],[Distance]], Predict[[#All],[Distance (km)]:[Time on current form]], 2, FALSE), NA())</f>
        <v>#N/A</v>
      </c>
      <c r="J1612" s="13" t="e">
        <f>IF(ISNUMBER(VLOOKUP(Fulltable[[#This Row],[Distance]], Predict[[#All],[Distance (km)]:[Time on current form]], 3, FALSE)), VLOOKUP(Fulltable[[#This Row],[Distance]], Predict[[#All],[Distance (km)]:[Time on current form]], 3, FALSE), NA())</f>
        <v>#N/A</v>
      </c>
    </row>
    <row r="1613" spans="1:10" x14ac:dyDescent="0.25">
      <c r="A1613" s="1">
        <v>16.11</v>
      </c>
      <c r="B1613" s="2">
        <f>Fulltable[[#This Row],[Distance]]^2</f>
        <v>259.53209999999996</v>
      </c>
      <c r="C1613">
        <f>Fulltable[[#This Row],[Distance]]^3</f>
        <v>4181.0621309999988</v>
      </c>
      <c r="D1613">
        <f>Fulltable[[#This Row],[Distance]]^4</f>
        <v>67356.910930409984</v>
      </c>
      <c r="E1613">
        <f>Fulltable[[#This Row],[Distance]]^5</f>
        <v>1085119.8350889047</v>
      </c>
      <c r="F1613" s="13" t="e">
        <f>IF(ISNUMBER(VLOOKUP(Fulltable[[#This Row],[Distance]], PBmetric[[Distance (km)]:[PB (hh:mm:ss)]], 6, FALSE)), VLOOKUP(Fulltable[[#This Row],[Distance]], PBmetric[[Distance (km)]:[PB (hh:mm:ss)]], 6, FALSE), NA())</f>
        <v>#N/A</v>
      </c>
      <c r="G1613" s="13">
        <f ca="1">$Q$4+$P$4*Fulltable[[#This Row],[Distance]]+$O$4*Fulltable[[#This Row],[D^2]]+$N$4*Fulltable[[#This Row],[D^3]]</f>
        <v>5.1440659192986689E-2</v>
      </c>
      <c r="H1613" s="13">
        <f ca="1">Fulltable[[#This Row],[Forecast]]*(1+AVERAGE(cform[faster (-ve) /
slower (+ve)]))</f>
        <v>5.3257636950980729E-2</v>
      </c>
      <c r="I1613" s="13" t="e">
        <f>IF(ISNUMBER(VLOOKUP(Fulltable[[#This Row],[Distance]], Predict[[#All],[Distance (km)]:[Time on current form]], 2, FALSE)), VLOOKUP(Fulltable[[#This Row],[Distance]], Predict[[#All],[Distance (km)]:[Time on current form]], 2, FALSE), NA())</f>
        <v>#N/A</v>
      </c>
      <c r="J1613" s="13" t="e">
        <f>IF(ISNUMBER(VLOOKUP(Fulltable[[#This Row],[Distance]], Predict[[#All],[Distance (km)]:[Time on current form]], 3, FALSE)), VLOOKUP(Fulltable[[#This Row],[Distance]], Predict[[#All],[Distance (km)]:[Time on current form]], 3, FALSE), NA())</f>
        <v>#N/A</v>
      </c>
    </row>
    <row r="1614" spans="1:10" x14ac:dyDescent="0.25">
      <c r="A1614" s="1">
        <v>16.12</v>
      </c>
      <c r="B1614" s="2">
        <f>Fulltable[[#This Row],[Distance]]^2</f>
        <v>259.85440000000006</v>
      </c>
      <c r="C1614">
        <f>Fulltable[[#This Row],[Distance]]^3</f>
        <v>4188.8529280000012</v>
      </c>
      <c r="D1614">
        <f>Fulltable[[#This Row],[Distance]]^4</f>
        <v>67524.309199360025</v>
      </c>
      <c r="E1614">
        <f>Fulltable[[#This Row],[Distance]]^5</f>
        <v>1088491.8642936836</v>
      </c>
      <c r="F1614" s="13" t="e">
        <f>IF(ISNUMBER(VLOOKUP(Fulltable[[#This Row],[Distance]], PBmetric[[Distance (km)]:[PB (hh:mm:ss)]], 6, FALSE)), VLOOKUP(Fulltable[[#This Row],[Distance]], PBmetric[[Distance (km)]:[PB (hh:mm:ss)]], 6, FALSE), NA())</f>
        <v>#N/A</v>
      </c>
      <c r="G1614" s="13">
        <f ca="1">$Q$4+$P$4*Fulltable[[#This Row],[Distance]]+$O$4*Fulltable[[#This Row],[D^2]]+$N$4*Fulltable[[#This Row],[D^3]]</f>
        <v>5.1475519772504759E-2</v>
      </c>
      <c r="H1614" s="13">
        <f ca="1">Fulltable[[#This Row],[Forecast]]*(1+AVERAGE(cform[faster (-ve) /
slower (+ve)]))</f>
        <v>5.3293728869649747E-2</v>
      </c>
      <c r="I1614" s="13" t="e">
        <f>IF(ISNUMBER(VLOOKUP(Fulltable[[#This Row],[Distance]], Predict[[#All],[Distance (km)]:[Time on current form]], 2, FALSE)), VLOOKUP(Fulltable[[#This Row],[Distance]], Predict[[#All],[Distance (km)]:[Time on current form]], 2, FALSE), NA())</f>
        <v>#N/A</v>
      </c>
      <c r="J1614" s="13" t="e">
        <f>IF(ISNUMBER(VLOOKUP(Fulltable[[#This Row],[Distance]], Predict[[#All],[Distance (km)]:[Time on current form]], 3, FALSE)), VLOOKUP(Fulltable[[#This Row],[Distance]], Predict[[#All],[Distance (km)]:[Time on current form]], 3, FALSE), NA())</f>
        <v>#N/A</v>
      </c>
    </row>
    <row r="1615" spans="1:10" x14ac:dyDescent="0.25">
      <c r="A1615" s="1">
        <v>16.13</v>
      </c>
      <c r="B1615" s="2">
        <f>Fulltable[[#This Row],[Distance]]^2</f>
        <v>260.17689999999999</v>
      </c>
      <c r="C1615">
        <f>Fulltable[[#This Row],[Distance]]^3</f>
        <v>4196.6533969999991</v>
      </c>
      <c r="D1615">
        <f>Fulltable[[#This Row],[Distance]]^4</f>
        <v>67692.019293609992</v>
      </c>
      <c r="E1615">
        <f>Fulltable[[#This Row],[Distance]]^5</f>
        <v>1091872.2712059291</v>
      </c>
      <c r="F1615" s="13" t="e">
        <f>IF(ISNUMBER(VLOOKUP(Fulltable[[#This Row],[Distance]], PBmetric[[Distance (km)]:[PB (hh:mm:ss)]], 6, FALSE)), VLOOKUP(Fulltable[[#This Row],[Distance]], PBmetric[[Distance (km)]:[PB (hh:mm:ss)]], 6, FALSE), NA())</f>
        <v>#N/A</v>
      </c>
      <c r="G1615" s="13">
        <f ca="1">$Q$4+$P$4*Fulltable[[#This Row],[Distance]]+$O$4*Fulltable[[#This Row],[D^2]]+$N$4*Fulltable[[#This Row],[D^3]]</f>
        <v>5.1510383967841689E-2</v>
      </c>
      <c r="H1615" s="13">
        <f ca="1">Fulltable[[#This Row],[Forecast]]*(1+AVERAGE(cform[faster (-ve) /
slower (+ve)]))</f>
        <v>5.332982453185494E-2</v>
      </c>
      <c r="I1615" s="13" t="e">
        <f>IF(ISNUMBER(VLOOKUP(Fulltable[[#This Row],[Distance]], Predict[[#All],[Distance (km)]:[Time on current form]], 2, FALSE)), VLOOKUP(Fulltable[[#This Row],[Distance]], Predict[[#All],[Distance (km)]:[Time on current form]], 2, FALSE), NA())</f>
        <v>#N/A</v>
      </c>
      <c r="J1615" s="13" t="e">
        <f>IF(ISNUMBER(VLOOKUP(Fulltable[[#This Row],[Distance]], Predict[[#All],[Distance (km)]:[Time on current form]], 3, FALSE)), VLOOKUP(Fulltable[[#This Row],[Distance]], Predict[[#All],[Distance (km)]:[Time on current form]], 3, FALSE), NA())</f>
        <v>#N/A</v>
      </c>
    </row>
    <row r="1616" spans="1:10" x14ac:dyDescent="0.25">
      <c r="A1616" s="1">
        <v>16.14</v>
      </c>
      <c r="B1616" s="2">
        <f>Fulltable[[#This Row],[Distance]]^2</f>
        <v>260.49960000000004</v>
      </c>
      <c r="C1616">
        <f>Fulltable[[#This Row],[Distance]]^3</f>
        <v>4204.4635440000011</v>
      </c>
      <c r="D1616">
        <f>Fulltable[[#This Row],[Distance]]^4</f>
        <v>67860.041600160024</v>
      </c>
      <c r="E1616">
        <f>Fulltable[[#This Row],[Distance]]^5</f>
        <v>1095261.0714265828</v>
      </c>
      <c r="F1616" s="13" t="e">
        <f>IF(ISNUMBER(VLOOKUP(Fulltable[[#This Row],[Distance]], PBmetric[[Distance (km)]:[PB (hh:mm:ss)]], 6, FALSE)), VLOOKUP(Fulltable[[#This Row],[Distance]], PBmetric[[Distance (km)]:[PB (hh:mm:ss)]], 6, FALSE), NA())</f>
        <v>#N/A</v>
      </c>
      <c r="G1616" s="13">
        <f ca="1">$Q$4+$P$4*Fulltable[[#This Row],[Distance]]+$O$4*Fulltable[[#This Row],[D^2]]+$N$4*Fulltable[[#This Row],[D^3]]</f>
        <v>5.1545251778962117E-2</v>
      </c>
      <c r="H1616" s="13">
        <f ca="1">Fulltable[[#This Row],[Forecast]]*(1+AVERAGE(cform[faster (-ve) /
slower (+ve)]))</f>
        <v>5.3365923937559685E-2</v>
      </c>
      <c r="I1616" s="13" t="e">
        <f>IF(ISNUMBER(VLOOKUP(Fulltable[[#This Row],[Distance]], Predict[[#All],[Distance (km)]:[Time on current form]], 2, FALSE)), VLOOKUP(Fulltable[[#This Row],[Distance]], Predict[[#All],[Distance (km)]:[Time on current form]], 2, FALSE), NA())</f>
        <v>#N/A</v>
      </c>
      <c r="J1616" s="13" t="e">
        <f>IF(ISNUMBER(VLOOKUP(Fulltable[[#This Row],[Distance]], Predict[[#All],[Distance (km)]:[Time on current form]], 3, FALSE)), VLOOKUP(Fulltable[[#This Row],[Distance]], Predict[[#All],[Distance (km)]:[Time on current form]], 3, FALSE), NA())</f>
        <v>#N/A</v>
      </c>
    </row>
    <row r="1617" spans="1:10" x14ac:dyDescent="0.25">
      <c r="A1617" s="1">
        <v>16.149999999999999</v>
      </c>
      <c r="B1617" s="2">
        <f>Fulltable[[#This Row],[Distance]]^2</f>
        <v>260.82249999999993</v>
      </c>
      <c r="C1617">
        <f>Fulltable[[#This Row],[Distance]]^3</f>
        <v>4212.2833749999982</v>
      </c>
      <c r="D1617">
        <f>Fulltable[[#This Row],[Distance]]^4</f>
        <v>68028.376506249959</v>
      </c>
      <c r="E1617">
        <f>Fulltable[[#This Row],[Distance]]^5</f>
        <v>1098658.2805759367</v>
      </c>
      <c r="F1617" s="13" t="e">
        <f>IF(ISNUMBER(VLOOKUP(Fulltable[[#This Row],[Distance]], PBmetric[[Distance (km)]:[PB (hh:mm:ss)]], 6, FALSE)), VLOOKUP(Fulltable[[#This Row],[Distance]], PBmetric[[Distance (km)]:[PB (hh:mm:ss)]], 6, FALSE), NA())</f>
        <v>#N/A</v>
      </c>
      <c r="G1617" s="13">
        <f ca="1">$Q$4+$P$4*Fulltable[[#This Row],[Distance]]+$O$4*Fulltable[[#This Row],[D^2]]+$N$4*Fulltable[[#This Row],[D^3]]</f>
        <v>5.158012320583058E-2</v>
      </c>
      <c r="H1617" s="13">
        <f ca="1">Fulltable[[#This Row],[Forecast]]*(1+AVERAGE(cform[faster (-ve) /
slower (+ve)]))</f>
        <v>5.3402027086727269E-2</v>
      </c>
      <c r="I1617" s="13" t="e">
        <f>IF(ISNUMBER(VLOOKUP(Fulltable[[#This Row],[Distance]], Predict[[#All],[Distance (km)]:[Time on current form]], 2, FALSE)), VLOOKUP(Fulltable[[#This Row],[Distance]], Predict[[#All],[Distance (km)]:[Time on current form]], 2, FALSE), NA())</f>
        <v>#N/A</v>
      </c>
      <c r="J1617" s="13" t="e">
        <f>IF(ISNUMBER(VLOOKUP(Fulltable[[#This Row],[Distance]], Predict[[#All],[Distance (km)]:[Time on current form]], 3, FALSE)), VLOOKUP(Fulltable[[#This Row],[Distance]], Predict[[#All],[Distance (km)]:[Time on current form]], 3, FALSE), NA())</f>
        <v>#N/A</v>
      </c>
    </row>
    <row r="1618" spans="1:10" x14ac:dyDescent="0.25">
      <c r="A1618" s="1">
        <v>16.16</v>
      </c>
      <c r="B1618" s="2">
        <f>Fulltable[[#This Row],[Distance]]^2</f>
        <v>261.1456</v>
      </c>
      <c r="C1618">
        <f>Fulltable[[#This Row],[Distance]]^3</f>
        <v>4220.1128959999996</v>
      </c>
      <c r="D1618">
        <f>Fulltable[[#This Row],[Distance]]^4</f>
        <v>68197.024399360002</v>
      </c>
      <c r="E1618">
        <f>Fulltable[[#This Row],[Distance]]^5</f>
        <v>1102063.9142936575</v>
      </c>
      <c r="F1618" s="13" t="e">
        <f>IF(ISNUMBER(VLOOKUP(Fulltable[[#This Row],[Distance]], PBmetric[[Distance (km)]:[PB (hh:mm:ss)]], 6, FALSE)), VLOOKUP(Fulltable[[#This Row],[Distance]], PBmetric[[Distance (km)]:[PB (hh:mm:ss)]], 6, FALSE), NA())</f>
        <v>#N/A</v>
      </c>
      <c r="G1618" s="13">
        <f ca="1">$Q$4+$P$4*Fulltable[[#This Row],[Distance]]+$O$4*Fulltable[[#This Row],[D^2]]+$N$4*Fulltable[[#This Row],[D^3]]</f>
        <v>5.1614998248411731E-2</v>
      </c>
      <c r="H1618" s="13">
        <f ca="1">Fulltable[[#This Row],[Forecast]]*(1+AVERAGE(cform[faster (-ve) /
slower (+ve)]))</f>
        <v>5.3438133979321095E-2</v>
      </c>
      <c r="I1618" s="13" t="e">
        <f>IF(ISNUMBER(VLOOKUP(Fulltable[[#This Row],[Distance]], Predict[[#All],[Distance (km)]:[Time on current form]], 2, FALSE)), VLOOKUP(Fulltable[[#This Row],[Distance]], Predict[[#All],[Distance (km)]:[Time on current form]], 2, FALSE), NA())</f>
        <v>#N/A</v>
      </c>
      <c r="J1618" s="13" t="e">
        <f>IF(ISNUMBER(VLOOKUP(Fulltable[[#This Row],[Distance]], Predict[[#All],[Distance (km)]:[Time on current form]], 3, FALSE)), VLOOKUP(Fulltable[[#This Row],[Distance]], Predict[[#All],[Distance (km)]:[Time on current form]], 3, FALSE), NA())</f>
        <v>#N/A</v>
      </c>
    </row>
    <row r="1619" spans="1:10" x14ac:dyDescent="0.25">
      <c r="A1619" s="1">
        <v>16.170000000000002</v>
      </c>
      <c r="B1619" s="2">
        <f>Fulltable[[#This Row],[Distance]]^2</f>
        <v>261.46890000000008</v>
      </c>
      <c r="C1619">
        <f>Fulltable[[#This Row],[Distance]]^3</f>
        <v>4227.9521130000021</v>
      </c>
      <c r="D1619">
        <f>Fulltable[[#This Row],[Distance]]^4</f>
        <v>68365.985667210043</v>
      </c>
      <c r="E1619">
        <f>Fulltable[[#This Row],[Distance]]^5</f>
        <v>1105477.9882387866</v>
      </c>
      <c r="F1619" s="13" t="e">
        <f>IF(ISNUMBER(VLOOKUP(Fulltable[[#This Row],[Distance]], PBmetric[[Distance (km)]:[PB (hh:mm:ss)]], 6, FALSE)), VLOOKUP(Fulltable[[#This Row],[Distance]], PBmetric[[Distance (km)]:[PB (hh:mm:ss)]], 6, FALSE), NA())</f>
        <v>#N/A</v>
      </c>
      <c r="G1619" s="13">
        <f ca="1">$Q$4+$P$4*Fulltable[[#This Row],[Distance]]+$O$4*Fulltable[[#This Row],[D^2]]+$N$4*Fulltable[[#This Row],[D^3]]</f>
        <v>5.1649876906670139E-2</v>
      </c>
      <c r="H1619" s="13">
        <f ca="1">Fulltable[[#This Row],[Forecast]]*(1+AVERAGE(cform[faster (-ve) /
slower (+ve)]))</f>
        <v>5.3474244615304485E-2</v>
      </c>
      <c r="I1619" s="13" t="e">
        <f>IF(ISNUMBER(VLOOKUP(Fulltable[[#This Row],[Distance]], Predict[[#All],[Distance (km)]:[Time on current form]], 2, FALSE)), VLOOKUP(Fulltable[[#This Row],[Distance]], Predict[[#All],[Distance (km)]:[Time on current form]], 2, FALSE), NA())</f>
        <v>#N/A</v>
      </c>
      <c r="J1619" s="13" t="e">
        <f>IF(ISNUMBER(VLOOKUP(Fulltable[[#This Row],[Distance]], Predict[[#All],[Distance (km)]:[Time on current form]], 3, FALSE)), VLOOKUP(Fulltable[[#This Row],[Distance]], Predict[[#All],[Distance (km)]:[Time on current form]], 3, FALSE), NA())</f>
        <v>#N/A</v>
      </c>
    </row>
    <row r="1620" spans="1:10" x14ac:dyDescent="0.25">
      <c r="A1620" s="1">
        <v>16.18</v>
      </c>
      <c r="B1620" s="2">
        <f>Fulltable[[#This Row],[Distance]]^2</f>
        <v>261.79239999999999</v>
      </c>
      <c r="C1620">
        <f>Fulltable[[#This Row],[Distance]]^3</f>
        <v>4235.8010319999994</v>
      </c>
      <c r="D1620">
        <f>Fulltable[[#This Row],[Distance]]^4</f>
        <v>68535.260697759993</v>
      </c>
      <c r="E1620">
        <f>Fulltable[[#This Row],[Distance]]^5</f>
        <v>1108900.5180897566</v>
      </c>
      <c r="F1620" s="13" t="e">
        <f>IF(ISNUMBER(VLOOKUP(Fulltable[[#This Row],[Distance]], PBmetric[[Distance (km)]:[PB (hh:mm:ss)]], 6, FALSE)), VLOOKUP(Fulltable[[#This Row],[Distance]], PBmetric[[Distance (km)]:[PB (hh:mm:ss)]], 6, FALSE), NA())</f>
        <v>#N/A</v>
      </c>
      <c r="G1620" s="13">
        <f ca="1">$Q$4+$P$4*Fulltable[[#This Row],[Distance]]+$O$4*Fulltable[[#This Row],[D^2]]+$N$4*Fulltable[[#This Row],[D^3]]</f>
        <v>5.1684759180570389E-2</v>
      </c>
      <c r="H1620" s="13">
        <f ca="1">Fulltable[[#This Row],[Forecast]]*(1+AVERAGE(cform[faster (-ve) /
slower (+ve)]))</f>
        <v>5.3510358994640773E-2</v>
      </c>
      <c r="I1620" s="13" t="e">
        <f>IF(ISNUMBER(VLOOKUP(Fulltable[[#This Row],[Distance]], Predict[[#All],[Distance (km)]:[Time on current form]], 2, FALSE)), VLOOKUP(Fulltable[[#This Row],[Distance]], Predict[[#All],[Distance (km)]:[Time on current form]], 2, FALSE), NA())</f>
        <v>#N/A</v>
      </c>
      <c r="J1620" s="13" t="e">
        <f>IF(ISNUMBER(VLOOKUP(Fulltable[[#This Row],[Distance]], Predict[[#All],[Distance (km)]:[Time on current form]], 3, FALSE)), VLOOKUP(Fulltable[[#This Row],[Distance]], Predict[[#All],[Distance (km)]:[Time on current form]], 3, FALSE), NA())</f>
        <v>#N/A</v>
      </c>
    </row>
    <row r="1621" spans="1:10" x14ac:dyDescent="0.25">
      <c r="A1621" s="1">
        <v>16.190000000000001</v>
      </c>
      <c r="B1621" s="2">
        <f>Fulltable[[#This Row],[Distance]]^2</f>
        <v>262.11610000000002</v>
      </c>
      <c r="C1621">
        <f>Fulltable[[#This Row],[Distance]]^3</f>
        <v>4243.6596590000008</v>
      </c>
      <c r="D1621">
        <f>Fulltable[[#This Row],[Distance]]^4</f>
        <v>68704.849879210014</v>
      </c>
      <c r="E1621">
        <f>Fulltable[[#This Row],[Distance]]^5</f>
        <v>1112331.5195444103</v>
      </c>
      <c r="F1621" s="13" t="e">
        <f>IF(ISNUMBER(VLOOKUP(Fulltable[[#This Row],[Distance]], PBmetric[[Distance (km)]:[PB (hh:mm:ss)]], 6, FALSE)), VLOOKUP(Fulltable[[#This Row],[Distance]], PBmetric[[Distance (km)]:[PB (hh:mm:ss)]], 6, FALSE), NA())</f>
        <v>#N/A</v>
      </c>
      <c r="G1621" s="13">
        <f ca="1">$Q$4+$P$4*Fulltable[[#This Row],[Distance]]+$O$4*Fulltable[[#This Row],[D^2]]+$N$4*Fulltable[[#This Row],[D^3]]</f>
        <v>5.1719645070077119E-2</v>
      </c>
      <c r="H1621" s="13">
        <f ca="1">Fulltable[[#This Row],[Forecast]]*(1+AVERAGE(cform[faster (-ve) /
slower (+ve)]))</f>
        <v>5.3546477117293351E-2</v>
      </c>
      <c r="I1621" s="13" t="e">
        <f>IF(ISNUMBER(VLOOKUP(Fulltable[[#This Row],[Distance]], Predict[[#All],[Distance (km)]:[Time on current form]], 2, FALSE)), VLOOKUP(Fulltable[[#This Row],[Distance]], Predict[[#All],[Distance (km)]:[Time on current form]], 2, FALSE), NA())</f>
        <v>#N/A</v>
      </c>
      <c r="J1621" s="13" t="e">
        <f>IF(ISNUMBER(VLOOKUP(Fulltable[[#This Row],[Distance]], Predict[[#All],[Distance (km)]:[Time on current form]], 3, FALSE)), VLOOKUP(Fulltable[[#This Row],[Distance]], Predict[[#All],[Distance (km)]:[Time on current form]], 3, FALSE), NA())</f>
        <v>#N/A</v>
      </c>
    </row>
    <row r="1622" spans="1:10" x14ac:dyDescent="0.25">
      <c r="A1622" s="1">
        <v>16.2</v>
      </c>
      <c r="B1622" s="2">
        <f>Fulltable[[#This Row],[Distance]]^2</f>
        <v>262.44</v>
      </c>
      <c r="C1622">
        <f>Fulltable[[#This Row],[Distance]]^3</f>
        <v>4251.5279999999993</v>
      </c>
      <c r="D1622">
        <f>Fulltable[[#This Row],[Distance]]^4</f>
        <v>68874.753599999996</v>
      </c>
      <c r="E1622">
        <f>Fulltable[[#This Row],[Distance]]^5</f>
        <v>1115771.0083199998</v>
      </c>
      <c r="F1622" s="13" t="e">
        <f>IF(ISNUMBER(VLOOKUP(Fulltable[[#This Row],[Distance]], PBmetric[[Distance (km)]:[PB (hh:mm:ss)]], 6, FALSE)), VLOOKUP(Fulltable[[#This Row],[Distance]], PBmetric[[Distance (km)]:[PB (hh:mm:ss)]], 6, FALSE), NA())</f>
        <v>#N/A</v>
      </c>
      <c r="G1622" s="13">
        <f ca="1">$Q$4+$P$4*Fulltable[[#This Row],[Distance]]+$O$4*Fulltable[[#This Row],[D^2]]+$N$4*Fulltable[[#This Row],[D^3]]</f>
        <v>5.175453457515488E-2</v>
      </c>
      <c r="H1622" s="13">
        <f ca="1">Fulltable[[#This Row],[Forecast]]*(1+AVERAGE(cform[faster (-ve) /
slower (+ve)]))</f>
        <v>5.3582598983225503E-2</v>
      </c>
      <c r="I1622" s="13" t="e">
        <f>IF(ISNUMBER(VLOOKUP(Fulltable[[#This Row],[Distance]], Predict[[#All],[Distance (km)]:[Time on current form]], 2, FALSE)), VLOOKUP(Fulltable[[#This Row],[Distance]], Predict[[#All],[Distance (km)]:[Time on current form]], 2, FALSE), NA())</f>
        <v>#N/A</v>
      </c>
      <c r="J1622" s="13" t="e">
        <f>IF(ISNUMBER(VLOOKUP(Fulltable[[#This Row],[Distance]], Predict[[#All],[Distance (km)]:[Time on current form]], 3, FALSE)), VLOOKUP(Fulltable[[#This Row],[Distance]], Predict[[#All],[Distance (km)]:[Time on current form]], 3, FALSE), NA())</f>
        <v>#N/A</v>
      </c>
    </row>
    <row r="1623" spans="1:10" x14ac:dyDescent="0.25">
      <c r="A1623" s="1">
        <v>16.21</v>
      </c>
      <c r="B1623" s="2">
        <f>Fulltable[[#This Row],[Distance]]^2</f>
        <v>262.76410000000004</v>
      </c>
      <c r="C1623">
        <f>Fulltable[[#This Row],[Distance]]^3</f>
        <v>4259.4060610000006</v>
      </c>
      <c r="D1623">
        <f>Fulltable[[#This Row],[Distance]]^4</f>
        <v>69044.972248810023</v>
      </c>
      <c r="E1623">
        <f>Fulltable[[#This Row],[Distance]]^5</f>
        <v>1119219.0001532105</v>
      </c>
      <c r="F1623" s="13" t="e">
        <f>IF(ISNUMBER(VLOOKUP(Fulltable[[#This Row],[Distance]], PBmetric[[Distance (km)]:[PB (hh:mm:ss)]], 6, FALSE)), VLOOKUP(Fulltable[[#This Row],[Distance]], PBmetric[[Distance (km)]:[PB (hh:mm:ss)]], 6, FALSE), NA())</f>
        <v>#N/A</v>
      </c>
      <c r="G1623" s="13">
        <f ca="1">$Q$4+$P$4*Fulltable[[#This Row],[Distance]]+$O$4*Fulltable[[#This Row],[D^2]]+$N$4*Fulltable[[#This Row],[D^3]]</f>
        <v>5.1789427695768296E-2</v>
      </c>
      <c r="H1623" s="13">
        <f ca="1">Fulltable[[#This Row],[Forecast]]*(1+AVERAGE(cform[faster (-ve) /
slower (+ve)]))</f>
        <v>5.3618724592400614E-2</v>
      </c>
      <c r="I1623" s="13" t="e">
        <f>IF(ISNUMBER(VLOOKUP(Fulltable[[#This Row],[Distance]], Predict[[#All],[Distance (km)]:[Time on current form]], 2, FALSE)), VLOOKUP(Fulltable[[#This Row],[Distance]], Predict[[#All],[Distance (km)]:[Time on current form]], 2, FALSE), NA())</f>
        <v>#N/A</v>
      </c>
      <c r="J1623" s="13" t="e">
        <f>IF(ISNUMBER(VLOOKUP(Fulltable[[#This Row],[Distance]], Predict[[#All],[Distance (km)]:[Time on current form]], 3, FALSE)), VLOOKUP(Fulltable[[#This Row],[Distance]], Predict[[#All],[Distance (km)]:[Time on current form]], 3, FALSE), NA())</f>
        <v>#N/A</v>
      </c>
    </row>
    <row r="1624" spans="1:10" x14ac:dyDescent="0.25">
      <c r="A1624" s="1">
        <v>16.22</v>
      </c>
      <c r="B1624" s="2">
        <f>Fulltable[[#This Row],[Distance]]^2</f>
        <v>263.08839999999998</v>
      </c>
      <c r="C1624">
        <f>Fulltable[[#This Row],[Distance]]^3</f>
        <v>4267.2938479999993</v>
      </c>
      <c r="D1624">
        <f>Fulltable[[#This Row],[Distance]]^4</f>
        <v>69215.506214559995</v>
      </c>
      <c r="E1624">
        <f>Fulltable[[#This Row],[Distance]]^5</f>
        <v>1122675.510800163</v>
      </c>
      <c r="F1624" s="13" t="e">
        <f>IF(ISNUMBER(VLOOKUP(Fulltable[[#This Row],[Distance]], PBmetric[[Distance (km)]:[PB (hh:mm:ss)]], 6, FALSE)), VLOOKUP(Fulltable[[#This Row],[Distance]], PBmetric[[Distance (km)]:[PB (hh:mm:ss)]], 6, FALSE), NA())</f>
        <v>#N/A</v>
      </c>
      <c r="G1624" s="13">
        <f ca="1">$Q$4+$P$4*Fulltable[[#This Row],[Distance]]+$O$4*Fulltable[[#This Row],[D^2]]+$N$4*Fulltable[[#This Row],[D^3]]</f>
        <v>5.1824324431881952E-2</v>
      </c>
      <c r="H1624" s="13">
        <f ca="1">Fulltable[[#This Row],[Forecast]]*(1+AVERAGE(cform[faster (-ve) /
slower (+ve)]))</f>
        <v>5.3654853944782026E-2</v>
      </c>
      <c r="I1624" s="13" t="e">
        <f>IF(ISNUMBER(VLOOKUP(Fulltable[[#This Row],[Distance]], Predict[[#All],[Distance (km)]:[Time on current form]], 2, FALSE)), VLOOKUP(Fulltable[[#This Row],[Distance]], Predict[[#All],[Distance (km)]:[Time on current form]], 2, FALSE), NA())</f>
        <v>#N/A</v>
      </c>
      <c r="J1624" s="13" t="e">
        <f>IF(ISNUMBER(VLOOKUP(Fulltable[[#This Row],[Distance]], Predict[[#All],[Distance (km)]:[Time on current form]], 3, FALSE)), VLOOKUP(Fulltable[[#This Row],[Distance]], Predict[[#All],[Distance (km)]:[Time on current form]], 3, FALSE), NA())</f>
        <v>#N/A</v>
      </c>
    </row>
    <row r="1625" spans="1:10" x14ac:dyDescent="0.25">
      <c r="A1625" s="1">
        <v>16.23</v>
      </c>
      <c r="B1625" s="2">
        <f>Fulltable[[#This Row],[Distance]]^2</f>
        <v>263.41290000000004</v>
      </c>
      <c r="C1625">
        <f>Fulltable[[#This Row],[Distance]]^3</f>
        <v>4275.1913670000004</v>
      </c>
      <c r="D1625">
        <f>Fulltable[[#This Row],[Distance]]^4</f>
        <v>69386.35588641002</v>
      </c>
      <c r="E1625">
        <f>Fulltable[[#This Row],[Distance]]^5</f>
        <v>1126140.5560364346</v>
      </c>
      <c r="F1625" s="13" t="e">
        <f>IF(ISNUMBER(VLOOKUP(Fulltable[[#This Row],[Distance]], PBmetric[[Distance (km)]:[PB (hh:mm:ss)]], 6, FALSE)), VLOOKUP(Fulltable[[#This Row],[Distance]], PBmetric[[Distance (km)]:[PB (hh:mm:ss)]], 6, FALSE), NA())</f>
        <v>#N/A</v>
      </c>
      <c r="G1625" s="13">
        <f ca="1">$Q$4+$P$4*Fulltable[[#This Row],[Distance]]+$O$4*Fulltable[[#This Row],[D^2]]+$N$4*Fulltable[[#This Row],[D^3]]</f>
        <v>5.1859224783460452E-2</v>
      </c>
      <c r="H1625" s="13">
        <f ca="1">Fulltable[[#This Row],[Forecast]]*(1+AVERAGE(cform[faster (-ve) /
slower (+ve)]))</f>
        <v>5.369098704033308E-2</v>
      </c>
      <c r="I1625" s="13" t="e">
        <f>IF(ISNUMBER(VLOOKUP(Fulltable[[#This Row],[Distance]], Predict[[#All],[Distance (km)]:[Time on current form]], 2, FALSE)), VLOOKUP(Fulltable[[#This Row],[Distance]], Predict[[#All],[Distance (km)]:[Time on current form]], 2, FALSE), NA())</f>
        <v>#N/A</v>
      </c>
      <c r="J1625" s="13" t="e">
        <f>IF(ISNUMBER(VLOOKUP(Fulltable[[#This Row],[Distance]], Predict[[#All],[Distance (km)]:[Time on current form]], 3, FALSE)), VLOOKUP(Fulltable[[#This Row],[Distance]], Predict[[#All],[Distance (km)]:[Time on current form]], 3, FALSE), NA())</f>
        <v>#N/A</v>
      </c>
    </row>
    <row r="1626" spans="1:10" x14ac:dyDescent="0.25">
      <c r="A1626" s="1">
        <v>16.239999999999998</v>
      </c>
      <c r="B1626" s="2">
        <f>Fulltable[[#This Row],[Distance]]^2</f>
        <v>263.73759999999993</v>
      </c>
      <c r="C1626">
        <f>Fulltable[[#This Row],[Distance]]^3</f>
        <v>4283.0986239999984</v>
      </c>
      <c r="D1626">
        <f>Fulltable[[#This Row],[Distance]]^4</f>
        <v>69557.521653759963</v>
      </c>
      <c r="E1626">
        <f>Fulltable[[#This Row],[Distance]]^5</f>
        <v>1129614.1516570617</v>
      </c>
      <c r="F1626" s="13" t="e">
        <f>IF(ISNUMBER(VLOOKUP(Fulltable[[#This Row],[Distance]], PBmetric[[Distance (km)]:[PB (hh:mm:ss)]], 6, FALSE)), VLOOKUP(Fulltable[[#This Row],[Distance]], PBmetric[[Distance (km)]:[PB (hh:mm:ss)]], 6, FALSE), NA())</f>
        <v>#N/A</v>
      </c>
      <c r="G1626" s="13">
        <f ca="1">$Q$4+$P$4*Fulltable[[#This Row],[Distance]]+$O$4*Fulltable[[#This Row],[D^2]]+$N$4*Fulltable[[#This Row],[D^3]]</f>
        <v>5.1894128750468387E-2</v>
      </c>
      <c r="H1626" s="13">
        <f ca="1">Fulltable[[#This Row],[Forecast]]*(1+AVERAGE(cform[faster (-ve) /
slower (+ve)]))</f>
        <v>5.3727123879017118E-2</v>
      </c>
      <c r="I1626" s="13" t="e">
        <f>IF(ISNUMBER(VLOOKUP(Fulltable[[#This Row],[Distance]], Predict[[#All],[Distance (km)]:[Time on current form]], 2, FALSE)), VLOOKUP(Fulltable[[#This Row],[Distance]], Predict[[#All],[Distance (km)]:[Time on current form]], 2, FALSE), NA())</f>
        <v>#N/A</v>
      </c>
      <c r="J1626" s="13" t="e">
        <f>IF(ISNUMBER(VLOOKUP(Fulltable[[#This Row],[Distance]], Predict[[#All],[Distance (km)]:[Time on current form]], 3, FALSE)), VLOOKUP(Fulltable[[#This Row],[Distance]], Predict[[#All],[Distance (km)]:[Time on current form]], 3, FALSE), NA())</f>
        <v>#N/A</v>
      </c>
    </row>
    <row r="1627" spans="1:10" x14ac:dyDescent="0.25">
      <c r="A1627" s="1">
        <v>16.25</v>
      </c>
      <c r="B1627" s="2">
        <f>Fulltable[[#This Row],[Distance]]^2</f>
        <v>264.0625</v>
      </c>
      <c r="C1627">
        <f>Fulltable[[#This Row],[Distance]]^3</f>
        <v>4291.015625</v>
      </c>
      <c r="D1627">
        <f>Fulltable[[#This Row],[Distance]]^4</f>
        <v>69729.00390625</v>
      </c>
      <c r="E1627">
        <f>Fulltable[[#This Row],[Distance]]^5</f>
        <v>1133096.3134765625</v>
      </c>
      <c r="F1627" s="13" t="e">
        <f>IF(ISNUMBER(VLOOKUP(Fulltable[[#This Row],[Distance]], PBmetric[[Distance (km)]:[PB (hh:mm:ss)]], 6, FALSE)), VLOOKUP(Fulltable[[#This Row],[Distance]], PBmetric[[Distance (km)]:[PB (hh:mm:ss)]], 6, FALSE), NA())</f>
        <v>#N/A</v>
      </c>
      <c r="G1627" s="13">
        <f ca="1">$Q$4+$P$4*Fulltable[[#This Row],[Distance]]+$O$4*Fulltable[[#This Row],[D^2]]+$N$4*Fulltable[[#This Row],[D^3]]</f>
        <v>5.1929036332870361E-2</v>
      </c>
      <c r="H1627" s="13">
        <f ca="1">Fulltable[[#This Row],[Forecast]]*(1+AVERAGE(cform[faster (-ve) /
slower (+ve)]))</f>
        <v>5.3763264460797495E-2</v>
      </c>
      <c r="I1627" s="13" t="e">
        <f>IF(ISNUMBER(VLOOKUP(Fulltable[[#This Row],[Distance]], Predict[[#All],[Distance (km)]:[Time on current form]], 2, FALSE)), VLOOKUP(Fulltable[[#This Row],[Distance]], Predict[[#All],[Distance (km)]:[Time on current form]], 2, FALSE), NA())</f>
        <v>#N/A</v>
      </c>
      <c r="J1627" s="13" t="e">
        <f>IF(ISNUMBER(VLOOKUP(Fulltable[[#This Row],[Distance]], Predict[[#All],[Distance (km)]:[Time on current form]], 3, FALSE)), VLOOKUP(Fulltable[[#This Row],[Distance]], Predict[[#All],[Distance (km)]:[Time on current form]], 3, FALSE), NA())</f>
        <v>#N/A</v>
      </c>
    </row>
    <row r="1628" spans="1:10" x14ac:dyDescent="0.25">
      <c r="A1628" s="1">
        <v>16.260000000000002</v>
      </c>
      <c r="B1628" s="2">
        <f>Fulltable[[#This Row],[Distance]]^2</f>
        <v>264.38760000000008</v>
      </c>
      <c r="C1628">
        <f>Fulltable[[#This Row],[Distance]]^3</f>
        <v>4298.9423760000018</v>
      </c>
      <c r="D1628">
        <f>Fulltable[[#This Row],[Distance]]^4</f>
        <v>69900.803033760036</v>
      </c>
      <c r="E1628">
        <f>Fulltable[[#This Row],[Distance]]^5</f>
        <v>1136587.0573289383</v>
      </c>
      <c r="F1628" s="13" t="e">
        <f>IF(ISNUMBER(VLOOKUP(Fulltable[[#This Row],[Distance]], PBmetric[[Distance (km)]:[PB (hh:mm:ss)]], 6, FALSE)), VLOOKUP(Fulltable[[#This Row],[Distance]], PBmetric[[Distance (km)]:[PB (hh:mm:ss)]], 6, FALSE), NA())</f>
        <v>#N/A</v>
      </c>
      <c r="G1628" s="13">
        <f ca="1">$Q$4+$P$4*Fulltable[[#This Row],[Distance]]+$O$4*Fulltable[[#This Row],[D^2]]+$N$4*Fulltable[[#This Row],[D^3]]</f>
        <v>5.1963947530630966E-2</v>
      </c>
      <c r="H1628" s="13">
        <f ca="1">Fulltable[[#This Row],[Forecast]]*(1+AVERAGE(cform[faster (-ve) /
slower (+ve)]))</f>
        <v>5.3799408785637555E-2</v>
      </c>
      <c r="I1628" s="13" t="e">
        <f>IF(ISNUMBER(VLOOKUP(Fulltable[[#This Row],[Distance]], Predict[[#All],[Distance (km)]:[Time on current form]], 2, FALSE)), VLOOKUP(Fulltable[[#This Row],[Distance]], Predict[[#All],[Distance (km)]:[Time on current form]], 2, FALSE), NA())</f>
        <v>#N/A</v>
      </c>
      <c r="J1628" s="13" t="e">
        <f>IF(ISNUMBER(VLOOKUP(Fulltable[[#This Row],[Distance]], Predict[[#All],[Distance (km)]:[Time on current form]], 3, FALSE)), VLOOKUP(Fulltable[[#This Row],[Distance]], Predict[[#All],[Distance (km)]:[Time on current form]], 3, FALSE), NA())</f>
        <v>#N/A</v>
      </c>
    </row>
    <row r="1629" spans="1:10" x14ac:dyDescent="0.25">
      <c r="A1629" s="1">
        <v>16.27</v>
      </c>
      <c r="B1629" s="2">
        <f>Fulltable[[#This Row],[Distance]]^2</f>
        <v>264.71289999999999</v>
      </c>
      <c r="C1629">
        <f>Fulltable[[#This Row],[Distance]]^3</f>
        <v>4306.8788829999994</v>
      </c>
      <c r="D1629">
        <f>Fulltable[[#This Row],[Distance]]^4</f>
        <v>70072.919426409993</v>
      </c>
      <c r="E1629">
        <f>Fulltable[[#This Row],[Distance]]^5</f>
        <v>1140086.3990676906</v>
      </c>
      <c r="F1629" s="13" t="e">
        <f>IF(ISNUMBER(VLOOKUP(Fulltable[[#This Row],[Distance]], PBmetric[[Distance (km)]:[PB (hh:mm:ss)]], 6, FALSE)), VLOOKUP(Fulltable[[#This Row],[Distance]], PBmetric[[Distance (km)]:[PB (hh:mm:ss)]], 6, FALSE), NA())</f>
        <v>#N/A</v>
      </c>
      <c r="G1629" s="13">
        <f ca="1">$Q$4+$P$4*Fulltable[[#This Row],[Distance]]+$O$4*Fulltable[[#This Row],[D^2]]+$N$4*Fulltable[[#This Row],[D^3]]</f>
        <v>5.1998862343714793E-2</v>
      </c>
      <c r="H1629" s="13">
        <f ca="1">Fulltable[[#This Row],[Forecast]]*(1+AVERAGE(cform[faster (-ve) /
slower (+ve)]))</f>
        <v>5.3835556853500638E-2</v>
      </c>
      <c r="I1629" s="13" t="e">
        <f>IF(ISNUMBER(VLOOKUP(Fulltable[[#This Row],[Distance]], Predict[[#All],[Distance (km)]:[Time on current form]], 2, FALSE)), VLOOKUP(Fulltable[[#This Row],[Distance]], Predict[[#All],[Distance (km)]:[Time on current form]], 2, FALSE), NA())</f>
        <v>#N/A</v>
      </c>
      <c r="J1629" s="13" t="e">
        <f>IF(ISNUMBER(VLOOKUP(Fulltable[[#This Row],[Distance]], Predict[[#All],[Distance (km)]:[Time on current form]], 3, FALSE)), VLOOKUP(Fulltable[[#This Row],[Distance]], Predict[[#All],[Distance (km)]:[Time on current form]], 3, FALSE), NA())</f>
        <v>#N/A</v>
      </c>
    </row>
    <row r="1630" spans="1:10" x14ac:dyDescent="0.25">
      <c r="A1630" s="1">
        <v>16.28</v>
      </c>
      <c r="B1630" s="2">
        <f>Fulltable[[#This Row],[Distance]]^2</f>
        <v>265.03840000000002</v>
      </c>
      <c r="C1630">
        <f>Fulltable[[#This Row],[Distance]]^3</f>
        <v>4314.8251520000003</v>
      </c>
      <c r="D1630">
        <f>Fulltable[[#This Row],[Distance]]^4</f>
        <v>70245.353474560019</v>
      </c>
      <c r="E1630">
        <f>Fulltable[[#This Row],[Distance]]^5</f>
        <v>1143594.3545658372</v>
      </c>
      <c r="F1630" s="13" t="e">
        <f>IF(ISNUMBER(VLOOKUP(Fulltable[[#This Row],[Distance]], PBmetric[[Distance (km)]:[PB (hh:mm:ss)]], 6, FALSE)), VLOOKUP(Fulltable[[#This Row],[Distance]], PBmetric[[Distance (km)]:[PB (hh:mm:ss)]], 6, FALSE), NA())</f>
        <v>#N/A</v>
      </c>
      <c r="G1630" s="13">
        <f ca="1">$Q$4+$P$4*Fulltable[[#This Row],[Distance]]+$O$4*Fulltable[[#This Row],[D^2]]+$N$4*Fulltable[[#This Row],[D^3]]</f>
        <v>5.2033780772086445E-2</v>
      </c>
      <c r="H1630" s="13">
        <f ca="1">Fulltable[[#This Row],[Forecast]]*(1+AVERAGE(cform[faster (-ve) /
slower (+ve)]))</f>
        <v>5.38717086643501E-2</v>
      </c>
      <c r="I1630" s="13" t="e">
        <f>IF(ISNUMBER(VLOOKUP(Fulltable[[#This Row],[Distance]], Predict[[#All],[Distance (km)]:[Time on current form]], 2, FALSE)), VLOOKUP(Fulltable[[#This Row],[Distance]], Predict[[#All],[Distance (km)]:[Time on current form]], 2, FALSE), NA())</f>
        <v>#N/A</v>
      </c>
      <c r="J1630" s="13" t="e">
        <f>IF(ISNUMBER(VLOOKUP(Fulltable[[#This Row],[Distance]], Predict[[#All],[Distance (km)]:[Time on current form]], 3, FALSE)), VLOOKUP(Fulltable[[#This Row],[Distance]], Predict[[#All],[Distance (km)]:[Time on current form]], 3, FALSE), NA())</f>
        <v>#N/A</v>
      </c>
    </row>
    <row r="1631" spans="1:10" x14ac:dyDescent="0.25">
      <c r="A1631" s="1">
        <v>16.29</v>
      </c>
      <c r="B1631" s="2">
        <f>Fulltable[[#This Row],[Distance]]^2</f>
        <v>265.36409999999995</v>
      </c>
      <c r="C1631">
        <f>Fulltable[[#This Row],[Distance]]^3</f>
        <v>4322.7811889999994</v>
      </c>
      <c r="D1631">
        <f>Fulltable[[#This Row],[Distance]]^4</f>
        <v>70418.105568809973</v>
      </c>
      <c r="E1631">
        <f>Fulltable[[#This Row],[Distance]]^5</f>
        <v>1147110.9397159144</v>
      </c>
      <c r="F1631" s="13" t="e">
        <f>IF(ISNUMBER(VLOOKUP(Fulltable[[#This Row],[Distance]], PBmetric[[Distance (km)]:[PB (hh:mm:ss)]], 6, FALSE)), VLOOKUP(Fulltable[[#This Row],[Distance]], PBmetric[[Distance (km)]:[PB (hh:mm:ss)]], 6, FALSE), NA())</f>
        <v>#N/A</v>
      </c>
      <c r="G1631" s="13">
        <f ca="1">$Q$4+$P$4*Fulltable[[#This Row],[Distance]]+$O$4*Fulltable[[#This Row],[D^2]]+$N$4*Fulltable[[#This Row],[D^3]]</f>
        <v>5.2068702815710521E-2</v>
      </c>
      <c r="H1631" s="13">
        <f ca="1">Fulltable[[#This Row],[Forecast]]*(1+AVERAGE(cform[faster (-ve) /
slower (+ve)]))</f>
        <v>5.3907864218149276E-2</v>
      </c>
      <c r="I1631" s="13" t="e">
        <f>IF(ISNUMBER(VLOOKUP(Fulltable[[#This Row],[Distance]], Predict[[#All],[Distance (km)]:[Time on current form]], 2, FALSE)), VLOOKUP(Fulltable[[#This Row],[Distance]], Predict[[#All],[Distance (km)]:[Time on current form]], 2, FALSE), NA())</f>
        <v>#N/A</v>
      </c>
      <c r="J1631" s="13" t="e">
        <f>IF(ISNUMBER(VLOOKUP(Fulltable[[#This Row],[Distance]], Predict[[#All],[Distance (km)]:[Time on current form]], 3, FALSE)), VLOOKUP(Fulltable[[#This Row],[Distance]], Predict[[#All],[Distance (km)]:[Time on current form]], 3, FALSE), NA())</f>
        <v>#N/A</v>
      </c>
    </row>
    <row r="1632" spans="1:10" x14ac:dyDescent="0.25">
      <c r="A1632" s="1">
        <v>16.3</v>
      </c>
      <c r="B1632" s="2">
        <f>Fulltable[[#This Row],[Distance]]^2</f>
        <v>265.69</v>
      </c>
      <c r="C1632">
        <f>Fulltable[[#This Row],[Distance]]^3</f>
        <v>4330.7470000000003</v>
      </c>
      <c r="D1632">
        <f>Fulltable[[#This Row],[Distance]]^4</f>
        <v>70591.176099999997</v>
      </c>
      <c r="E1632">
        <f>Fulltable[[#This Row],[Distance]]^5</f>
        <v>1150636.1704299999</v>
      </c>
      <c r="F1632" s="13" t="e">
        <f>IF(ISNUMBER(VLOOKUP(Fulltable[[#This Row],[Distance]], PBmetric[[Distance (km)]:[PB (hh:mm:ss)]], 6, FALSE)), VLOOKUP(Fulltable[[#This Row],[Distance]], PBmetric[[Distance (km)]:[PB (hh:mm:ss)]], 6, FALSE), NA())</f>
        <v>#N/A</v>
      </c>
      <c r="G1632" s="13">
        <f ca="1">$Q$4+$P$4*Fulltable[[#This Row],[Distance]]+$O$4*Fulltable[[#This Row],[D^2]]+$N$4*Fulltable[[#This Row],[D^3]]</f>
        <v>5.2103628474551612E-2</v>
      </c>
      <c r="H1632" s="13">
        <f ca="1">Fulltable[[#This Row],[Forecast]]*(1+AVERAGE(cform[faster (-ve) /
slower (+ve)]))</f>
        <v>5.3944023514861522E-2</v>
      </c>
      <c r="I1632" s="13" t="e">
        <f>IF(ISNUMBER(VLOOKUP(Fulltable[[#This Row],[Distance]], Predict[[#All],[Distance (km)]:[Time on current form]], 2, FALSE)), VLOOKUP(Fulltable[[#This Row],[Distance]], Predict[[#All],[Distance (km)]:[Time on current form]], 2, FALSE), NA())</f>
        <v>#N/A</v>
      </c>
      <c r="J1632" s="13" t="e">
        <f>IF(ISNUMBER(VLOOKUP(Fulltable[[#This Row],[Distance]], Predict[[#All],[Distance (km)]:[Time on current form]], 3, FALSE)), VLOOKUP(Fulltable[[#This Row],[Distance]], Predict[[#All],[Distance (km)]:[Time on current form]], 3, FALSE), NA())</f>
        <v>#N/A</v>
      </c>
    </row>
    <row r="1633" spans="1:10" x14ac:dyDescent="0.25">
      <c r="A1633" s="1">
        <v>16.309999999999999</v>
      </c>
      <c r="B1633" s="2">
        <f>Fulltable[[#This Row],[Distance]]^2</f>
        <v>266.01609999999994</v>
      </c>
      <c r="C1633">
        <f>Fulltable[[#This Row],[Distance]]^3</f>
        <v>4338.7225909999988</v>
      </c>
      <c r="D1633">
        <f>Fulltable[[#This Row],[Distance]]^4</f>
        <v>70764.56545920996</v>
      </c>
      <c r="E1633">
        <f>Fulltable[[#This Row],[Distance]]^5</f>
        <v>1154170.0626397145</v>
      </c>
      <c r="F1633" s="13" t="e">
        <f>IF(ISNUMBER(VLOOKUP(Fulltable[[#This Row],[Distance]], PBmetric[[Distance (km)]:[PB (hh:mm:ss)]], 6, FALSE)), VLOOKUP(Fulltable[[#This Row],[Distance]], PBmetric[[Distance (km)]:[PB (hh:mm:ss)]], 6, FALSE), NA())</f>
        <v>#N/A</v>
      </c>
      <c r="G1633" s="13">
        <f ca="1">$Q$4+$P$4*Fulltable[[#This Row],[Distance]]+$O$4*Fulltable[[#This Row],[D^2]]+$N$4*Fulltable[[#This Row],[D^3]]</f>
        <v>5.2138557748574316E-2</v>
      </c>
      <c r="H1633" s="13">
        <f ca="1">Fulltable[[#This Row],[Forecast]]*(1+AVERAGE(cform[faster (-ve) /
slower (+ve)]))</f>
        <v>5.398018655445018E-2</v>
      </c>
      <c r="I1633" s="13" t="e">
        <f>IF(ISNUMBER(VLOOKUP(Fulltable[[#This Row],[Distance]], Predict[[#All],[Distance (km)]:[Time on current form]], 2, FALSE)), VLOOKUP(Fulltable[[#This Row],[Distance]], Predict[[#All],[Distance (km)]:[Time on current form]], 2, FALSE), NA())</f>
        <v>#N/A</v>
      </c>
      <c r="J1633" s="13" t="e">
        <f>IF(ISNUMBER(VLOOKUP(Fulltable[[#This Row],[Distance]], Predict[[#All],[Distance (km)]:[Time on current form]], 3, FALSE)), VLOOKUP(Fulltable[[#This Row],[Distance]], Predict[[#All],[Distance (km)]:[Time on current form]], 3, FALSE), NA())</f>
        <v>#N/A</v>
      </c>
    </row>
    <row r="1634" spans="1:10" x14ac:dyDescent="0.25">
      <c r="A1634" s="1">
        <v>16.32</v>
      </c>
      <c r="B1634" s="2">
        <f>Fulltable[[#This Row],[Distance]]^2</f>
        <v>266.3424</v>
      </c>
      <c r="C1634">
        <f>Fulltable[[#This Row],[Distance]]^3</f>
        <v>4346.7079679999997</v>
      </c>
      <c r="D1634">
        <f>Fulltable[[#This Row],[Distance]]^4</f>
        <v>70938.274037759998</v>
      </c>
      <c r="E1634">
        <f>Fulltable[[#This Row],[Distance]]^5</f>
        <v>1157712.6322962432</v>
      </c>
      <c r="F1634" s="13" t="e">
        <f>IF(ISNUMBER(VLOOKUP(Fulltable[[#This Row],[Distance]], PBmetric[[Distance (km)]:[PB (hh:mm:ss)]], 6, FALSE)), VLOOKUP(Fulltable[[#This Row],[Distance]], PBmetric[[Distance (km)]:[PB (hh:mm:ss)]], 6, FALSE), NA())</f>
        <v>#N/A</v>
      </c>
      <c r="G1634" s="13">
        <f ca="1">$Q$4+$P$4*Fulltable[[#This Row],[Distance]]+$O$4*Fulltable[[#This Row],[D^2]]+$N$4*Fulltable[[#This Row],[D^3]]</f>
        <v>5.2173490637743243E-2</v>
      </c>
      <c r="H1634" s="13">
        <f ca="1">Fulltable[[#This Row],[Forecast]]*(1+AVERAGE(cform[faster (-ve) /
slower (+ve)]))</f>
        <v>5.4016353336878604E-2</v>
      </c>
      <c r="I1634" s="13" t="e">
        <f>IF(ISNUMBER(VLOOKUP(Fulltable[[#This Row],[Distance]], Predict[[#All],[Distance (km)]:[Time on current form]], 2, FALSE)), VLOOKUP(Fulltable[[#This Row],[Distance]], Predict[[#All],[Distance (km)]:[Time on current form]], 2, FALSE), NA())</f>
        <v>#N/A</v>
      </c>
      <c r="J1634" s="13" t="e">
        <f>IF(ISNUMBER(VLOOKUP(Fulltable[[#This Row],[Distance]], Predict[[#All],[Distance (km)]:[Time on current form]], 3, FALSE)), VLOOKUP(Fulltable[[#This Row],[Distance]], Predict[[#All],[Distance (km)]:[Time on current form]], 3, FALSE), NA())</f>
        <v>#N/A</v>
      </c>
    </row>
    <row r="1635" spans="1:10" x14ac:dyDescent="0.25">
      <c r="A1635" s="1">
        <v>16.329999999999998</v>
      </c>
      <c r="B1635" s="2">
        <f>Fulltable[[#This Row],[Distance]]^2</f>
        <v>266.66889999999995</v>
      </c>
      <c r="C1635">
        <f>Fulltable[[#This Row],[Distance]]^3</f>
        <v>4354.7031369999986</v>
      </c>
      <c r="D1635">
        <f>Fulltable[[#This Row],[Distance]]^4</f>
        <v>71112.302227209977</v>
      </c>
      <c r="E1635">
        <f>Fulltable[[#This Row],[Distance]]^5</f>
        <v>1161263.8953703388</v>
      </c>
      <c r="F1635" s="13" t="e">
        <f>IF(ISNUMBER(VLOOKUP(Fulltable[[#This Row],[Distance]], PBmetric[[Distance (km)]:[PB (hh:mm:ss)]], 6, FALSE)), VLOOKUP(Fulltable[[#This Row],[Distance]], PBmetric[[Distance (km)]:[PB (hh:mm:ss)]], 6, FALSE), NA())</f>
        <v>#N/A</v>
      </c>
      <c r="G1635" s="13">
        <f ca="1">$Q$4+$P$4*Fulltable[[#This Row],[Distance]]+$O$4*Fulltable[[#This Row],[D^2]]+$N$4*Fulltable[[#This Row],[D^3]]</f>
        <v>5.2208427142022965E-2</v>
      </c>
      <c r="H1635" s="13">
        <f ca="1">Fulltable[[#This Row],[Forecast]]*(1+AVERAGE(cform[faster (-ve) /
slower (+ve)]))</f>
        <v>5.4052523862110124E-2</v>
      </c>
      <c r="I1635" s="13" t="e">
        <f>IF(ISNUMBER(VLOOKUP(Fulltable[[#This Row],[Distance]], Predict[[#All],[Distance (km)]:[Time on current form]], 2, FALSE)), VLOOKUP(Fulltable[[#This Row],[Distance]], Predict[[#All],[Distance (km)]:[Time on current form]], 2, FALSE), NA())</f>
        <v>#N/A</v>
      </c>
      <c r="J1635" s="13" t="e">
        <f>IF(ISNUMBER(VLOOKUP(Fulltable[[#This Row],[Distance]], Predict[[#All],[Distance (km)]:[Time on current form]], 3, FALSE)), VLOOKUP(Fulltable[[#This Row],[Distance]], Predict[[#All],[Distance (km)]:[Time on current form]], 3, FALSE), NA())</f>
        <v>#N/A</v>
      </c>
    </row>
    <row r="1636" spans="1:10" x14ac:dyDescent="0.25">
      <c r="A1636" s="1">
        <v>16.34</v>
      </c>
      <c r="B1636" s="2">
        <f>Fulltable[[#This Row],[Distance]]^2</f>
        <v>266.99559999999997</v>
      </c>
      <c r="C1636">
        <f>Fulltable[[#This Row],[Distance]]^3</f>
        <v>4362.7081039999994</v>
      </c>
      <c r="D1636">
        <f>Fulltable[[#This Row],[Distance]]^4</f>
        <v>71286.650419359983</v>
      </c>
      <c r="E1636">
        <f>Fulltable[[#This Row],[Distance]]^5</f>
        <v>1164823.8678523421</v>
      </c>
      <c r="F1636" s="13" t="e">
        <f>IF(ISNUMBER(VLOOKUP(Fulltable[[#This Row],[Distance]], PBmetric[[Distance (km)]:[PB (hh:mm:ss)]], 6, FALSE)), VLOOKUP(Fulltable[[#This Row],[Distance]], PBmetric[[Distance (km)]:[PB (hh:mm:ss)]], 6, FALSE), NA())</f>
        <v>#N/A</v>
      </c>
      <c r="G1636" s="13">
        <f ca="1">$Q$4+$P$4*Fulltable[[#This Row],[Distance]]+$O$4*Fulltable[[#This Row],[D^2]]+$N$4*Fulltable[[#This Row],[D^3]]</f>
        <v>5.2243367261378092E-2</v>
      </c>
      <c r="H1636" s="13">
        <f ca="1">Fulltable[[#This Row],[Forecast]]*(1+AVERAGE(cform[faster (-ve) /
slower (+ve)]))</f>
        <v>5.4088698130108089E-2</v>
      </c>
      <c r="I1636" s="13" t="e">
        <f>IF(ISNUMBER(VLOOKUP(Fulltable[[#This Row],[Distance]], Predict[[#All],[Distance (km)]:[Time on current form]], 2, FALSE)), VLOOKUP(Fulltable[[#This Row],[Distance]], Predict[[#All],[Distance (km)]:[Time on current form]], 2, FALSE), NA())</f>
        <v>#N/A</v>
      </c>
      <c r="J1636" s="13" t="e">
        <f>IF(ISNUMBER(VLOOKUP(Fulltable[[#This Row],[Distance]], Predict[[#All],[Distance (km)]:[Time on current form]], 3, FALSE)), VLOOKUP(Fulltable[[#This Row],[Distance]], Predict[[#All],[Distance (km)]:[Time on current form]], 3, FALSE), NA())</f>
        <v>#N/A</v>
      </c>
    </row>
    <row r="1637" spans="1:10" x14ac:dyDescent="0.25">
      <c r="A1637" s="1">
        <v>16.350000000000001</v>
      </c>
      <c r="B1637" s="2">
        <f>Fulltable[[#This Row],[Distance]]^2</f>
        <v>267.32250000000005</v>
      </c>
      <c r="C1637">
        <f>Fulltable[[#This Row],[Distance]]^3</f>
        <v>4370.7228750000013</v>
      </c>
      <c r="D1637">
        <f>Fulltable[[#This Row],[Distance]]^4</f>
        <v>71461.319006250022</v>
      </c>
      <c r="E1637">
        <f>Fulltable[[#This Row],[Distance]]^5</f>
        <v>1168392.565752188</v>
      </c>
      <c r="F1637" s="13" t="e">
        <f>IF(ISNUMBER(VLOOKUP(Fulltable[[#This Row],[Distance]], PBmetric[[Distance (km)]:[PB (hh:mm:ss)]], 6, FALSE)), VLOOKUP(Fulltable[[#This Row],[Distance]], PBmetric[[Distance (km)]:[PB (hh:mm:ss)]], 6, FALSE), NA())</f>
        <v>#N/A</v>
      </c>
      <c r="G1637" s="13">
        <f ca="1">$Q$4+$P$4*Fulltable[[#This Row],[Distance]]+$O$4*Fulltable[[#This Row],[D^2]]+$N$4*Fulltable[[#This Row],[D^3]]</f>
        <v>5.2278310995773229E-2</v>
      </c>
      <c r="H1637" s="13">
        <f ca="1">Fulltable[[#This Row],[Forecast]]*(1+AVERAGE(cform[faster (-ve) /
slower (+ve)]))</f>
        <v>5.4124876140835866E-2</v>
      </c>
      <c r="I1637" s="13" t="e">
        <f>IF(ISNUMBER(VLOOKUP(Fulltable[[#This Row],[Distance]], Predict[[#All],[Distance (km)]:[Time on current form]], 2, FALSE)), VLOOKUP(Fulltable[[#This Row],[Distance]], Predict[[#All],[Distance (km)]:[Time on current form]], 2, FALSE), NA())</f>
        <v>#N/A</v>
      </c>
      <c r="J1637" s="13" t="e">
        <f>IF(ISNUMBER(VLOOKUP(Fulltable[[#This Row],[Distance]], Predict[[#All],[Distance (km)]:[Time on current form]], 3, FALSE)), VLOOKUP(Fulltable[[#This Row],[Distance]], Predict[[#All],[Distance (km)]:[Time on current form]], 3, FALSE), NA())</f>
        <v>#N/A</v>
      </c>
    </row>
    <row r="1638" spans="1:10" x14ac:dyDescent="0.25">
      <c r="A1638" s="1">
        <v>16.36</v>
      </c>
      <c r="B1638" s="2">
        <f>Fulltable[[#This Row],[Distance]]^2</f>
        <v>267.64959999999996</v>
      </c>
      <c r="C1638">
        <f>Fulltable[[#This Row],[Distance]]^3</f>
        <v>4378.7474559999991</v>
      </c>
      <c r="D1638">
        <f>Fulltable[[#This Row],[Distance]]^4</f>
        <v>71636.308380159986</v>
      </c>
      <c r="E1638">
        <f>Fulltable[[#This Row],[Distance]]^5</f>
        <v>1171970.0050994174</v>
      </c>
      <c r="F1638" s="13" t="e">
        <f>IF(ISNUMBER(VLOOKUP(Fulltable[[#This Row],[Distance]], PBmetric[[Distance (km)]:[PB (hh:mm:ss)]], 6, FALSE)), VLOOKUP(Fulltable[[#This Row],[Distance]], PBmetric[[Distance (km)]:[PB (hh:mm:ss)]], 6, FALSE), NA())</f>
        <v>#N/A</v>
      </c>
      <c r="G1638" s="13">
        <f ca="1">$Q$4+$P$4*Fulltable[[#This Row],[Distance]]+$O$4*Fulltable[[#This Row],[D^2]]+$N$4*Fulltable[[#This Row],[D^3]]</f>
        <v>5.2313258345172954E-2</v>
      </c>
      <c r="H1638" s="13">
        <f ca="1">Fulltable[[#This Row],[Forecast]]*(1+AVERAGE(cform[faster (-ve) /
slower (+ve)]))</f>
        <v>5.4161057894256771E-2</v>
      </c>
      <c r="I1638" s="13" t="e">
        <f>IF(ISNUMBER(VLOOKUP(Fulltable[[#This Row],[Distance]], Predict[[#All],[Distance (km)]:[Time on current form]], 2, FALSE)), VLOOKUP(Fulltable[[#This Row],[Distance]], Predict[[#All],[Distance (km)]:[Time on current form]], 2, FALSE), NA())</f>
        <v>#N/A</v>
      </c>
      <c r="J1638" s="13" t="e">
        <f>IF(ISNUMBER(VLOOKUP(Fulltable[[#This Row],[Distance]], Predict[[#All],[Distance (km)]:[Time on current form]], 3, FALSE)), VLOOKUP(Fulltable[[#This Row],[Distance]], Predict[[#All],[Distance (km)]:[Time on current form]], 3, FALSE), NA())</f>
        <v>#N/A</v>
      </c>
    </row>
    <row r="1639" spans="1:10" x14ac:dyDescent="0.25">
      <c r="A1639" s="1">
        <v>16.37</v>
      </c>
      <c r="B1639" s="2">
        <f>Fulltable[[#This Row],[Distance]]^2</f>
        <v>267.97690000000006</v>
      </c>
      <c r="C1639">
        <f>Fulltable[[#This Row],[Distance]]^3</f>
        <v>4386.7818530000013</v>
      </c>
      <c r="D1639">
        <f>Fulltable[[#This Row],[Distance]]^4</f>
        <v>71811.618933610036</v>
      </c>
      <c r="E1639">
        <f>Fulltable[[#This Row],[Distance]]^5</f>
        <v>1175556.2019431964</v>
      </c>
      <c r="F1639" s="13" t="e">
        <f>IF(ISNUMBER(VLOOKUP(Fulltable[[#This Row],[Distance]], PBmetric[[Distance (km)]:[PB (hh:mm:ss)]], 6, FALSE)), VLOOKUP(Fulltable[[#This Row],[Distance]], PBmetric[[Distance (km)]:[PB (hh:mm:ss)]], 6, FALSE), NA())</f>
        <v>#N/A</v>
      </c>
      <c r="G1639" s="13">
        <f ca="1">$Q$4+$P$4*Fulltable[[#This Row],[Distance]]+$O$4*Fulltable[[#This Row],[D^2]]+$N$4*Fulltable[[#This Row],[D^3]]</f>
        <v>5.2348209309541878E-2</v>
      </c>
      <c r="H1639" s="13">
        <f ca="1">Fulltable[[#This Row],[Forecast]]*(1+AVERAGE(cform[faster (-ve) /
slower (+ve)]))</f>
        <v>5.4197243390334174E-2</v>
      </c>
      <c r="I1639" s="13" t="e">
        <f>IF(ISNUMBER(VLOOKUP(Fulltable[[#This Row],[Distance]], Predict[[#All],[Distance (km)]:[Time on current form]], 2, FALSE)), VLOOKUP(Fulltable[[#This Row],[Distance]], Predict[[#All],[Distance (km)]:[Time on current form]], 2, FALSE), NA())</f>
        <v>#N/A</v>
      </c>
      <c r="J1639" s="13" t="e">
        <f>IF(ISNUMBER(VLOOKUP(Fulltable[[#This Row],[Distance]], Predict[[#All],[Distance (km)]:[Time on current form]], 3, FALSE)), VLOOKUP(Fulltable[[#This Row],[Distance]], Predict[[#All],[Distance (km)]:[Time on current form]], 3, FALSE), NA())</f>
        <v>#N/A</v>
      </c>
    </row>
    <row r="1640" spans="1:10" x14ac:dyDescent="0.25">
      <c r="A1640" s="1">
        <v>16.38</v>
      </c>
      <c r="B1640" s="2">
        <f>Fulltable[[#This Row],[Distance]]^2</f>
        <v>268.30439999999999</v>
      </c>
      <c r="C1640">
        <f>Fulltable[[#This Row],[Distance]]^3</f>
        <v>4394.8260719999998</v>
      </c>
      <c r="D1640">
        <f>Fulltable[[#This Row],[Distance]]^4</f>
        <v>71987.251059359987</v>
      </c>
      <c r="E1640">
        <f>Fulltable[[#This Row],[Distance]]^5</f>
        <v>1179151.1723523166</v>
      </c>
      <c r="F1640" s="13" t="e">
        <f>IF(ISNUMBER(VLOOKUP(Fulltable[[#This Row],[Distance]], PBmetric[[Distance (km)]:[PB (hh:mm:ss)]], 6, FALSE)), VLOOKUP(Fulltable[[#This Row],[Distance]], PBmetric[[Distance (km)]:[PB (hh:mm:ss)]], 6, FALSE), NA())</f>
        <v>#N/A</v>
      </c>
      <c r="G1640" s="13">
        <f ca="1">$Q$4+$P$4*Fulltable[[#This Row],[Distance]]+$O$4*Fulltable[[#This Row],[D^2]]+$N$4*Fulltable[[#This Row],[D^3]]</f>
        <v>5.2383163888844578E-2</v>
      </c>
      <c r="H1640" s="13">
        <f ca="1">Fulltable[[#This Row],[Forecast]]*(1+AVERAGE(cform[faster (-ve) /
slower (+ve)]))</f>
        <v>5.4233432629031401E-2</v>
      </c>
      <c r="I1640" s="13" t="e">
        <f>IF(ISNUMBER(VLOOKUP(Fulltable[[#This Row],[Distance]], Predict[[#All],[Distance (km)]:[Time on current form]], 2, FALSE)), VLOOKUP(Fulltable[[#This Row],[Distance]], Predict[[#All],[Distance (km)]:[Time on current form]], 2, FALSE), NA())</f>
        <v>#N/A</v>
      </c>
      <c r="J1640" s="13" t="e">
        <f>IF(ISNUMBER(VLOOKUP(Fulltable[[#This Row],[Distance]], Predict[[#All],[Distance (km)]:[Time on current form]], 3, FALSE)), VLOOKUP(Fulltable[[#This Row],[Distance]], Predict[[#All],[Distance (km)]:[Time on current form]], 3, FALSE), NA())</f>
        <v>#N/A</v>
      </c>
    </row>
    <row r="1641" spans="1:10" x14ac:dyDescent="0.25">
      <c r="A1641" s="1">
        <v>16.39</v>
      </c>
      <c r="B1641" s="2">
        <f>Fulltable[[#This Row],[Distance]]^2</f>
        <v>268.63210000000004</v>
      </c>
      <c r="C1641">
        <f>Fulltable[[#This Row],[Distance]]^3</f>
        <v>4402.8801190000004</v>
      </c>
      <c r="D1641">
        <f>Fulltable[[#This Row],[Distance]]^4</f>
        <v>72163.205150410024</v>
      </c>
      <c r="E1641">
        <f>Fulltable[[#This Row],[Distance]]^5</f>
        <v>1182754.9324152204</v>
      </c>
      <c r="F1641" s="13" t="e">
        <f>IF(ISNUMBER(VLOOKUP(Fulltable[[#This Row],[Distance]], PBmetric[[Distance (km)]:[PB (hh:mm:ss)]], 6, FALSE)), VLOOKUP(Fulltable[[#This Row],[Distance]], PBmetric[[Distance (km)]:[PB (hh:mm:ss)]], 6, FALSE), NA())</f>
        <v>#N/A</v>
      </c>
      <c r="G1641" s="13">
        <f ca="1">$Q$4+$P$4*Fulltable[[#This Row],[Distance]]+$O$4*Fulltable[[#This Row],[D^2]]+$N$4*Fulltable[[#This Row],[D^3]]</f>
        <v>5.24181220830457E-2</v>
      </c>
      <c r="H1641" s="13">
        <f ca="1">Fulltable[[#This Row],[Forecast]]*(1+AVERAGE(cform[faster (-ve) /
slower (+ve)]))</f>
        <v>5.4269625610311838E-2</v>
      </c>
      <c r="I1641" s="13" t="e">
        <f>IF(ISNUMBER(VLOOKUP(Fulltable[[#This Row],[Distance]], Predict[[#All],[Distance (km)]:[Time on current form]], 2, FALSE)), VLOOKUP(Fulltable[[#This Row],[Distance]], Predict[[#All],[Distance (km)]:[Time on current form]], 2, FALSE), NA())</f>
        <v>#N/A</v>
      </c>
      <c r="J1641" s="13" t="e">
        <f>IF(ISNUMBER(VLOOKUP(Fulltable[[#This Row],[Distance]], Predict[[#All],[Distance (km)]:[Time on current form]], 3, FALSE)), VLOOKUP(Fulltable[[#This Row],[Distance]], Predict[[#All],[Distance (km)]:[Time on current form]], 3, FALSE), NA())</f>
        <v>#N/A</v>
      </c>
    </row>
    <row r="1642" spans="1:10" x14ac:dyDescent="0.25">
      <c r="A1642" s="1">
        <v>16.399999999999999</v>
      </c>
      <c r="B1642" s="2">
        <f>Fulltable[[#This Row],[Distance]]^2</f>
        <v>268.95999999999998</v>
      </c>
      <c r="C1642">
        <f>Fulltable[[#This Row],[Distance]]^3</f>
        <v>4410.9439999999995</v>
      </c>
      <c r="D1642">
        <f>Fulltable[[#This Row],[Distance]]^4</f>
        <v>72339.481599999985</v>
      </c>
      <c r="E1642">
        <f>Fulltable[[#This Row],[Distance]]^5</f>
        <v>1186367.4982399996</v>
      </c>
      <c r="F1642" s="13" t="e">
        <f>IF(ISNUMBER(VLOOKUP(Fulltable[[#This Row],[Distance]], PBmetric[[Distance (km)]:[PB (hh:mm:ss)]], 6, FALSE)), VLOOKUP(Fulltable[[#This Row],[Distance]], PBmetric[[Distance (km)]:[PB (hh:mm:ss)]], 6, FALSE), NA())</f>
        <v>#N/A</v>
      </c>
      <c r="G1642" s="13">
        <f ca="1">$Q$4+$P$4*Fulltable[[#This Row],[Distance]]+$O$4*Fulltable[[#This Row],[D^2]]+$N$4*Fulltable[[#This Row],[D^3]]</f>
        <v>5.2453083892109773E-2</v>
      </c>
      <c r="H1642" s="13">
        <f ca="1">Fulltable[[#This Row],[Forecast]]*(1+AVERAGE(cform[faster (-ve) /
slower (+ve)]))</f>
        <v>5.4305822334138769E-2</v>
      </c>
      <c r="I1642" s="13" t="e">
        <f>IF(ISNUMBER(VLOOKUP(Fulltable[[#This Row],[Distance]], Predict[[#All],[Distance (km)]:[Time on current form]], 2, FALSE)), VLOOKUP(Fulltable[[#This Row],[Distance]], Predict[[#All],[Distance (km)]:[Time on current form]], 2, FALSE), NA())</f>
        <v>#N/A</v>
      </c>
      <c r="J1642" s="13" t="e">
        <f>IF(ISNUMBER(VLOOKUP(Fulltable[[#This Row],[Distance]], Predict[[#All],[Distance (km)]:[Time on current form]], 3, FALSE)), VLOOKUP(Fulltable[[#This Row],[Distance]], Predict[[#All],[Distance (km)]:[Time on current form]], 3, FALSE), NA())</f>
        <v>#N/A</v>
      </c>
    </row>
    <row r="1643" spans="1:10" x14ac:dyDescent="0.25">
      <c r="A1643" s="1">
        <v>16.41</v>
      </c>
      <c r="B1643" s="2">
        <f>Fulltable[[#This Row],[Distance]]^2</f>
        <v>269.28809999999999</v>
      </c>
      <c r="C1643">
        <f>Fulltable[[#This Row],[Distance]]^3</f>
        <v>4419.0177210000002</v>
      </c>
      <c r="D1643">
        <f>Fulltable[[#This Row],[Distance]]^4</f>
        <v>72516.080801609991</v>
      </c>
      <c r="E1643">
        <f>Fulltable[[#This Row],[Distance]]^5</f>
        <v>1189988.8859544198</v>
      </c>
      <c r="F1643" s="13" t="e">
        <f>IF(ISNUMBER(VLOOKUP(Fulltable[[#This Row],[Distance]], PBmetric[[Distance (km)]:[PB (hh:mm:ss)]], 6, FALSE)), VLOOKUP(Fulltable[[#This Row],[Distance]], PBmetric[[Distance (km)]:[PB (hh:mm:ss)]], 6, FALSE), NA())</f>
        <v>#N/A</v>
      </c>
      <c r="G1643" s="13">
        <f ca="1">$Q$4+$P$4*Fulltable[[#This Row],[Distance]]+$O$4*Fulltable[[#This Row],[D^2]]+$N$4*Fulltable[[#This Row],[D^3]]</f>
        <v>5.2488049316001442E-2</v>
      </c>
      <c r="H1643" s="13">
        <f ca="1">Fulltable[[#This Row],[Forecast]]*(1+AVERAGE(cform[faster (-ve) /
slower (+ve)]))</f>
        <v>5.4342022800475592E-2</v>
      </c>
      <c r="I1643" s="13" t="e">
        <f>IF(ISNUMBER(VLOOKUP(Fulltable[[#This Row],[Distance]], Predict[[#All],[Distance (km)]:[Time on current form]], 2, FALSE)), VLOOKUP(Fulltable[[#This Row],[Distance]], Predict[[#All],[Distance (km)]:[Time on current form]], 2, FALSE), NA())</f>
        <v>#N/A</v>
      </c>
      <c r="J1643" s="13" t="e">
        <f>IF(ISNUMBER(VLOOKUP(Fulltable[[#This Row],[Distance]], Predict[[#All],[Distance (km)]:[Time on current form]], 3, FALSE)), VLOOKUP(Fulltable[[#This Row],[Distance]], Predict[[#All],[Distance (km)]:[Time on current form]], 3, FALSE), NA())</f>
        <v>#N/A</v>
      </c>
    </row>
    <row r="1644" spans="1:10" x14ac:dyDescent="0.25">
      <c r="A1644" s="1">
        <v>16.420000000000002</v>
      </c>
      <c r="B1644" s="2">
        <f>Fulltable[[#This Row],[Distance]]^2</f>
        <v>269.61640000000006</v>
      </c>
      <c r="C1644">
        <f>Fulltable[[#This Row],[Distance]]^3</f>
        <v>4427.1012880000017</v>
      </c>
      <c r="D1644">
        <f>Fulltable[[#This Row],[Distance]]^4</f>
        <v>72693.003148960037</v>
      </c>
      <c r="E1644">
        <f>Fulltable[[#This Row],[Distance]]^5</f>
        <v>1193619.1117059239</v>
      </c>
      <c r="F1644" s="13" t="e">
        <f>IF(ISNUMBER(VLOOKUP(Fulltable[[#This Row],[Distance]], PBmetric[[Distance (km)]:[PB (hh:mm:ss)]], 6, FALSE)), VLOOKUP(Fulltable[[#This Row],[Distance]], PBmetric[[Distance (km)]:[PB (hh:mm:ss)]], 6, FALSE), NA())</f>
        <v>#N/A</v>
      </c>
      <c r="G1644" s="13">
        <f ca="1">$Q$4+$P$4*Fulltable[[#This Row],[Distance]]+$O$4*Fulltable[[#This Row],[D^2]]+$N$4*Fulltable[[#This Row],[D^3]]</f>
        <v>5.25230183546853E-2</v>
      </c>
      <c r="H1644" s="13">
        <f ca="1">Fulltable[[#This Row],[Forecast]]*(1+AVERAGE(cform[faster (-ve) /
slower (+ve)]))</f>
        <v>5.437822700928565E-2</v>
      </c>
      <c r="I1644" s="13" t="e">
        <f>IF(ISNUMBER(VLOOKUP(Fulltable[[#This Row],[Distance]], Predict[[#All],[Distance (km)]:[Time on current form]], 2, FALSE)), VLOOKUP(Fulltable[[#This Row],[Distance]], Predict[[#All],[Distance (km)]:[Time on current form]], 2, FALSE), NA())</f>
        <v>#N/A</v>
      </c>
      <c r="J1644" s="13" t="e">
        <f>IF(ISNUMBER(VLOOKUP(Fulltable[[#This Row],[Distance]], Predict[[#All],[Distance (km)]:[Time on current form]], 3, FALSE)), VLOOKUP(Fulltable[[#This Row],[Distance]], Predict[[#All],[Distance (km)]:[Time on current form]], 3, FALSE), NA())</f>
        <v>#N/A</v>
      </c>
    </row>
    <row r="1645" spans="1:10" x14ac:dyDescent="0.25">
      <c r="A1645" s="1">
        <v>16.43</v>
      </c>
      <c r="B1645" s="2">
        <f>Fulltable[[#This Row],[Distance]]^2</f>
        <v>269.94490000000002</v>
      </c>
      <c r="C1645">
        <f>Fulltable[[#This Row],[Distance]]^3</f>
        <v>4435.1947070000006</v>
      </c>
      <c r="D1645">
        <f>Fulltable[[#This Row],[Distance]]^4</f>
        <v>72870.249036010006</v>
      </c>
      <c r="E1645">
        <f>Fulltable[[#This Row],[Distance]]^5</f>
        <v>1197258.1916616443</v>
      </c>
      <c r="F1645" s="13" t="e">
        <f>IF(ISNUMBER(VLOOKUP(Fulltable[[#This Row],[Distance]], PBmetric[[Distance (km)]:[PB (hh:mm:ss)]], 6, FALSE)), VLOOKUP(Fulltable[[#This Row],[Distance]], PBmetric[[Distance (km)]:[PB (hh:mm:ss)]], 6, FALSE), NA())</f>
        <v>#N/A</v>
      </c>
      <c r="G1645" s="13">
        <f ca="1">$Q$4+$P$4*Fulltable[[#This Row],[Distance]]+$O$4*Fulltable[[#This Row],[D^2]]+$N$4*Fulltable[[#This Row],[D^3]]</f>
        <v>5.2557991008125908E-2</v>
      </c>
      <c r="H1645" s="13">
        <f ca="1">Fulltable[[#This Row],[Forecast]]*(1+AVERAGE(cform[faster (-ve) /
slower (+ve)]))</f>
        <v>5.4414434960532242E-2</v>
      </c>
      <c r="I1645" s="13" t="e">
        <f>IF(ISNUMBER(VLOOKUP(Fulltable[[#This Row],[Distance]], Predict[[#All],[Distance (km)]:[Time on current form]], 2, FALSE)), VLOOKUP(Fulltable[[#This Row],[Distance]], Predict[[#All],[Distance (km)]:[Time on current form]], 2, FALSE), NA())</f>
        <v>#N/A</v>
      </c>
      <c r="J1645" s="13" t="e">
        <f>IF(ISNUMBER(VLOOKUP(Fulltable[[#This Row],[Distance]], Predict[[#All],[Distance (km)]:[Time on current form]], 3, FALSE)), VLOOKUP(Fulltable[[#This Row],[Distance]], Predict[[#All],[Distance (km)]:[Time on current form]], 3, FALSE), NA())</f>
        <v>#N/A</v>
      </c>
    </row>
    <row r="1646" spans="1:10" x14ac:dyDescent="0.25">
      <c r="A1646" s="1">
        <v>16.440000000000001</v>
      </c>
      <c r="B1646" s="2">
        <f>Fulltable[[#This Row],[Distance]]^2</f>
        <v>270.27360000000004</v>
      </c>
      <c r="C1646">
        <f>Fulltable[[#This Row],[Distance]]^3</f>
        <v>4443.2979840000007</v>
      </c>
      <c r="D1646">
        <f>Fulltable[[#This Row],[Distance]]^4</f>
        <v>73047.818856960017</v>
      </c>
      <c r="E1646">
        <f>Fulltable[[#This Row],[Distance]]^5</f>
        <v>1200906.1420084229</v>
      </c>
      <c r="F1646" s="13" t="e">
        <f>IF(ISNUMBER(VLOOKUP(Fulltable[[#This Row],[Distance]], PBmetric[[Distance (km)]:[PB (hh:mm:ss)]], 6, FALSE)), VLOOKUP(Fulltable[[#This Row],[Distance]], PBmetric[[Distance (km)]:[PB (hh:mm:ss)]], 6, FALSE), NA())</f>
        <v>#N/A</v>
      </c>
      <c r="G1646" s="13">
        <f ca="1">$Q$4+$P$4*Fulltable[[#This Row],[Distance]]+$O$4*Fulltable[[#This Row],[D^2]]+$N$4*Fulltable[[#This Row],[D^3]]</f>
        <v>5.2592967276287907E-2</v>
      </c>
      <c r="H1646" s="13">
        <f ca="1">Fulltable[[#This Row],[Forecast]]*(1+AVERAGE(cform[faster (-ve) /
slower (+ve)]))</f>
        <v>5.4450646654178772E-2</v>
      </c>
      <c r="I1646" s="13" t="e">
        <f>IF(ISNUMBER(VLOOKUP(Fulltable[[#This Row],[Distance]], Predict[[#All],[Distance (km)]:[Time on current form]], 2, FALSE)), VLOOKUP(Fulltable[[#This Row],[Distance]], Predict[[#All],[Distance (km)]:[Time on current form]], 2, FALSE), NA())</f>
        <v>#N/A</v>
      </c>
      <c r="J1646" s="13" t="e">
        <f>IF(ISNUMBER(VLOOKUP(Fulltable[[#This Row],[Distance]], Predict[[#All],[Distance (km)]:[Time on current form]], 3, FALSE)), VLOOKUP(Fulltable[[#This Row],[Distance]], Predict[[#All],[Distance (km)]:[Time on current form]], 3, FALSE), NA())</f>
        <v>#N/A</v>
      </c>
    </row>
    <row r="1647" spans="1:10" x14ac:dyDescent="0.25">
      <c r="A1647" s="1">
        <v>16.45</v>
      </c>
      <c r="B1647" s="2">
        <f>Fulltable[[#This Row],[Distance]]^2</f>
        <v>270.60249999999996</v>
      </c>
      <c r="C1647">
        <f>Fulltable[[#This Row],[Distance]]^3</f>
        <v>4451.4111249999996</v>
      </c>
      <c r="D1647">
        <f>Fulltable[[#This Row],[Distance]]^4</f>
        <v>73225.713006249978</v>
      </c>
      <c r="E1647">
        <f>Fulltable[[#This Row],[Distance]]^5</f>
        <v>1204562.978952812</v>
      </c>
      <c r="F1647" s="13" t="e">
        <f>IF(ISNUMBER(VLOOKUP(Fulltable[[#This Row],[Distance]], PBmetric[[Distance (km)]:[PB (hh:mm:ss)]], 6, FALSE)), VLOOKUP(Fulltable[[#This Row],[Distance]], PBmetric[[Distance (km)]:[PB (hh:mm:ss)]], 6, FALSE), NA())</f>
        <v>#N/A</v>
      </c>
      <c r="G1647" s="13">
        <f ca="1">$Q$4+$P$4*Fulltable[[#This Row],[Distance]]+$O$4*Fulltable[[#This Row],[D^2]]+$N$4*Fulltable[[#This Row],[D^3]]</f>
        <v>5.2627947159135852E-2</v>
      </c>
      <c r="H1647" s="13">
        <f ca="1">Fulltable[[#This Row],[Forecast]]*(1+AVERAGE(cform[faster (-ve) /
slower (+ve)]))</f>
        <v>5.4486862090188534E-2</v>
      </c>
      <c r="I1647" s="13" t="e">
        <f>IF(ISNUMBER(VLOOKUP(Fulltable[[#This Row],[Distance]], Predict[[#All],[Distance (km)]:[Time on current form]], 2, FALSE)), VLOOKUP(Fulltable[[#This Row],[Distance]], Predict[[#All],[Distance (km)]:[Time on current form]], 2, FALSE), NA())</f>
        <v>#N/A</v>
      </c>
      <c r="J1647" s="13" t="e">
        <f>IF(ISNUMBER(VLOOKUP(Fulltable[[#This Row],[Distance]], Predict[[#All],[Distance (km)]:[Time on current form]], 3, FALSE)), VLOOKUP(Fulltable[[#This Row],[Distance]], Predict[[#All],[Distance (km)]:[Time on current form]], 3, FALSE), NA())</f>
        <v>#N/A</v>
      </c>
    </row>
    <row r="1648" spans="1:10" x14ac:dyDescent="0.25">
      <c r="A1648" s="1">
        <v>16.46</v>
      </c>
      <c r="B1648" s="2">
        <f>Fulltable[[#This Row],[Distance]]^2</f>
        <v>270.9316</v>
      </c>
      <c r="C1648">
        <f>Fulltable[[#This Row],[Distance]]^3</f>
        <v>4459.5341360000002</v>
      </c>
      <c r="D1648">
        <f>Fulltable[[#This Row],[Distance]]^4</f>
        <v>73403.931878560004</v>
      </c>
      <c r="E1648">
        <f>Fulltable[[#This Row],[Distance]]^5</f>
        <v>1208228.7187210978</v>
      </c>
      <c r="F1648" s="13" t="e">
        <f>IF(ISNUMBER(VLOOKUP(Fulltable[[#This Row],[Distance]], PBmetric[[Distance (km)]:[PB (hh:mm:ss)]], 6, FALSE)), VLOOKUP(Fulltable[[#This Row],[Distance]], PBmetric[[Distance (km)]:[PB (hh:mm:ss)]], 6, FALSE), NA())</f>
        <v>#N/A</v>
      </c>
      <c r="G1648" s="13">
        <f ca="1">$Q$4+$P$4*Fulltable[[#This Row],[Distance]]+$O$4*Fulltable[[#This Row],[D^2]]+$N$4*Fulltable[[#This Row],[D^3]]</f>
        <v>5.2662930656634376E-2</v>
      </c>
      <c r="H1648" s="13">
        <f ca="1">Fulltable[[#This Row],[Forecast]]*(1+AVERAGE(cform[faster (-ve) /
slower (+ve)]))</f>
        <v>5.4523081268524919E-2</v>
      </c>
      <c r="I1648" s="13" t="e">
        <f>IF(ISNUMBER(VLOOKUP(Fulltable[[#This Row],[Distance]], Predict[[#All],[Distance (km)]:[Time on current form]], 2, FALSE)), VLOOKUP(Fulltable[[#This Row],[Distance]], Predict[[#All],[Distance (km)]:[Time on current form]], 2, FALSE), NA())</f>
        <v>#N/A</v>
      </c>
      <c r="J1648" s="13" t="e">
        <f>IF(ISNUMBER(VLOOKUP(Fulltable[[#This Row],[Distance]], Predict[[#All],[Distance (km)]:[Time on current form]], 3, FALSE)), VLOOKUP(Fulltable[[#This Row],[Distance]], Predict[[#All],[Distance (km)]:[Time on current form]], 3, FALSE), NA())</f>
        <v>#N/A</v>
      </c>
    </row>
    <row r="1649" spans="1:10" x14ac:dyDescent="0.25">
      <c r="A1649" s="1">
        <v>16.47</v>
      </c>
      <c r="B1649" s="2">
        <f>Fulltable[[#This Row],[Distance]]^2</f>
        <v>271.26089999999994</v>
      </c>
      <c r="C1649">
        <f>Fulltable[[#This Row],[Distance]]^3</f>
        <v>4467.6670229999991</v>
      </c>
      <c r="D1649">
        <f>Fulltable[[#This Row],[Distance]]^4</f>
        <v>73582.475868809968</v>
      </c>
      <c r="E1649">
        <f>Fulltable[[#This Row],[Distance]]^5</f>
        <v>1211903.3775593</v>
      </c>
      <c r="F1649" s="13" t="e">
        <f>IF(ISNUMBER(VLOOKUP(Fulltable[[#This Row],[Distance]], PBmetric[[Distance (km)]:[PB (hh:mm:ss)]], 6, FALSE)), VLOOKUP(Fulltable[[#This Row],[Distance]], PBmetric[[Distance (km)]:[PB (hh:mm:ss)]], 6, FALSE), NA())</f>
        <v>#N/A</v>
      </c>
      <c r="G1649" s="13">
        <f ca="1">$Q$4+$P$4*Fulltable[[#This Row],[Distance]]+$O$4*Fulltable[[#This Row],[D^2]]+$N$4*Fulltable[[#This Row],[D^3]]</f>
        <v>5.2697917768748055E-2</v>
      </c>
      <c r="H1649" s="13">
        <f ca="1">Fulltable[[#This Row],[Forecast]]*(1+AVERAGE(cform[faster (-ve) /
slower (+ve)]))</f>
        <v>5.4559304189151246E-2</v>
      </c>
      <c r="I1649" s="13" t="e">
        <f>IF(ISNUMBER(VLOOKUP(Fulltable[[#This Row],[Distance]], Predict[[#All],[Distance (km)]:[Time on current form]], 2, FALSE)), VLOOKUP(Fulltable[[#This Row],[Distance]], Predict[[#All],[Distance (km)]:[Time on current form]], 2, FALSE), NA())</f>
        <v>#N/A</v>
      </c>
      <c r="J1649" s="13" t="e">
        <f>IF(ISNUMBER(VLOOKUP(Fulltable[[#This Row],[Distance]], Predict[[#All],[Distance (km)]:[Time on current form]], 3, FALSE)), VLOOKUP(Fulltable[[#This Row],[Distance]], Predict[[#All],[Distance (km)]:[Time on current form]], 3, FALSE), NA())</f>
        <v>#N/A</v>
      </c>
    </row>
    <row r="1650" spans="1:10" x14ac:dyDescent="0.25">
      <c r="A1650" s="1">
        <v>16.48</v>
      </c>
      <c r="B1650" s="2">
        <f>Fulltable[[#This Row],[Distance]]^2</f>
        <v>271.59039999999999</v>
      </c>
      <c r="C1650">
        <f>Fulltable[[#This Row],[Distance]]^3</f>
        <v>4475.809792</v>
      </c>
      <c r="D1650">
        <f>Fulltable[[#This Row],[Distance]]^4</f>
        <v>73761.345372159994</v>
      </c>
      <c r="E1650">
        <f>Fulltable[[#This Row],[Distance]]^5</f>
        <v>1215586.9717331966</v>
      </c>
      <c r="F1650" s="13" t="e">
        <f>IF(ISNUMBER(VLOOKUP(Fulltable[[#This Row],[Distance]], PBmetric[[Distance (km)]:[PB (hh:mm:ss)]], 6, FALSE)), VLOOKUP(Fulltable[[#This Row],[Distance]], PBmetric[[Distance (km)]:[PB (hh:mm:ss)]], 6, FALSE), NA())</f>
        <v>#N/A</v>
      </c>
      <c r="G1650" s="13">
        <f ca="1">$Q$4+$P$4*Fulltable[[#This Row],[Distance]]+$O$4*Fulltable[[#This Row],[D^2]]+$N$4*Fulltable[[#This Row],[D^3]]</f>
        <v>5.2732908495441502E-2</v>
      </c>
      <c r="H1650" s="13">
        <f ca="1">Fulltable[[#This Row],[Forecast]]*(1+AVERAGE(cform[faster (-ve) /
slower (+ve)]))</f>
        <v>5.4595530852030887E-2</v>
      </c>
      <c r="I1650" s="13" t="e">
        <f>IF(ISNUMBER(VLOOKUP(Fulltable[[#This Row],[Distance]], Predict[[#All],[Distance (km)]:[Time on current form]], 2, FALSE)), VLOOKUP(Fulltable[[#This Row],[Distance]], Predict[[#All],[Distance (km)]:[Time on current form]], 2, FALSE), NA())</f>
        <v>#N/A</v>
      </c>
      <c r="J1650" s="13" t="e">
        <f>IF(ISNUMBER(VLOOKUP(Fulltable[[#This Row],[Distance]], Predict[[#All],[Distance (km)]:[Time on current form]], 3, FALSE)), VLOOKUP(Fulltable[[#This Row],[Distance]], Predict[[#All],[Distance (km)]:[Time on current form]], 3, FALSE), NA())</f>
        <v>#N/A</v>
      </c>
    </row>
    <row r="1651" spans="1:10" x14ac:dyDescent="0.25">
      <c r="A1651" s="1">
        <v>16.489999999999998</v>
      </c>
      <c r="B1651" s="2">
        <f>Fulltable[[#This Row],[Distance]]^2</f>
        <v>271.92009999999993</v>
      </c>
      <c r="C1651">
        <f>Fulltable[[#This Row],[Distance]]^3</f>
        <v>4483.9624489999987</v>
      </c>
      <c r="D1651">
        <f>Fulltable[[#This Row],[Distance]]^4</f>
        <v>73940.540784009965</v>
      </c>
      <c r="E1651">
        <f>Fulltable[[#This Row],[Distance]]^5</f>
        <v>1219279.5175283242</v>
      </c>
      <c r="F1651" s="13" t="e">
        <f>IF(ISNUMBER(VLOOKUP(Fulltable[[#This Row],[Distance]], PBmetric[[Distance (km)]:[PB (hh:mm:ss)]], 6, FALSE)), VLOOKUP(Fulltable[[#This Row],[Distance]], PBmetric[[Distance (km)]:[PB (hh:mm:ss)]], 6, FALSE), NA())</f>
        <v>#N/A</v>
      </c>
      <c r="G1651" s="13">
        <f ca="1">$Q$4+$P$4*Fulltable[[#This Row],[Distance]]+$O$4*Fulltable[[#This Row],[D^2]]+$N$4*Fulltable[[#This Row],[D^3]]</f>
        <v>5.2767902836679294E-2</v>
      </c>
      <c r="H1651" s="13">
        <f ca="1">Fulltable[[#This Row],[Forecast]]*(1+AVERAGE(cform[faster (-ve) /
slower (+ve)]))</f>
        <v>5.4631761257127154E-2</v>
      </c>
      <c r="I1651" s="13" t="e">
        <f>IF(ISNUMBER(VLOOKUP(Fulltable[[#This Row],[Distance]], Predict[[#All],[Distance (km)]:[Time on current form]], 2, FALSE)), VLOOKUP(Fulltable[[#This Row],[Distance]], Predict[[#All],[Distance (km)]:[Time on current form]], 2, FALSE), NA())</f>
        <v>#N/A</v>
      </c>
      <c r="J1651" s="13" t="e">
        <f>IF(ISNUMBER(VLOOKUP(Fulltable[[#This Row],[Distance]], Predict[[#All],[Distance (km)]:[Time on current form]], 3, FALSE)), VLOOKUP(Fulltable[[#This Row],[Distance]], Predict[[#All],[Distance (km)]:[Time on current form]], 3, FALSE), NA())</f>
        <v>#N/A</v>
      </c>
    </row>
    <row r="1652" spans="1:10" x14ac:dyDescent="0.25">
      <c r="A1652" s="1">
        <v>16.5</v>
      </c>
      <c r="B1652" s="2">
        <f>Fulltable[[#This Row],[Distance]]^2</f>
        <v>272.25</v>
      </c>
      <c r="C1652">
        <f>Fulltable[[#This Row],[Distance]]^3</f>
        <v>4492.125</v>
      </c>
      <c r="D1652">
        <f>Fulltable[[#This Row],[Distance]]^4</f>
        <v>74120.0625</v>
      </c>
      <c r="E1652">
        <f>Fulltable[[#This Row],[Distance]]^5</f>
        <v>1222981.03125</v>
      </c>
      <c r="F1652" s="13" t="e">
        <f>IF(ISNUMBER(VLOOKUP(Fulltable[[#This Row],[Distance]], PBmetric[[Distance (km)]:[PB (hh:mm:ss)]], 6, FALSE)), VLOOKUP(Fulltable[[#This Row],[Distance]], PBmetric[[Distance (km)]:[PB (hh:mm:ss)]], 6, FALSE), NA())</f>
        <v>#N/A</v>
      </c>
      <c r="G1652" s="13">
        <f ca="1">$Q$4+$P$4*Fulltable[[#This Row],[Distance]]+$O$4*Fulltable[[#This Row],[D^2]]+$N$4*Fulltable[[#This Row],[D^3]]</f>
        <v>5.2802900792426055E-2</v>
      </c>
      <c r="H1652" s="13">
        <f ca="1">Fulltable[[#This Row],[Forecast]]*(1+AVERAGE(cform[faster (-ve) /
slower (+ve)]))</f>
        <v>5.4667995404403431E-2</v>
      </c>
      <c r="I1652" s="13" t="e">
        <f>IF(ISNUMBER(VLOOKUP(Fulltable[[#This Row],[Distance]], Predict[[#All],[Distance (km)]:[Time on current form]], 2, FALSE)), VLOOKUP(Fulltable[[#This Row],[Distance]], Predict[[#All],[Distance (km)]:[Time on current form]], 2, FALSE), NA())</f>
        <v>#N/A</v>
      </c>
      <c r="J1652" s="13" t="e">
        <f>IF(ISNUMBER(VLOOKUP(Fulltable[[#This Row],[Distance]], Predict[[#All],[Distance (km)]:[Time on current form]], 3, FALSE)), VLOOKUP(Fulltable[[#This Row],[Distance]], Predict[[#All],[Distance (km)]:[Time on current form]], 3, FALSE), NA())</f>
        <v>#N/A</v>
      </c>
    </row>
    <row r="1653" spans="1:10" x14ac:dyDescent="0.25">
      <c r="A1653" s="1">
        <v>16.510000000000002</v>
      </c>
      <c r="B1653" s="2">
        <f>Fulltable[[#This Row],[Distance]]^2</f>
        <v>272.58010000000007</v>
      </c>
      <c r="C1653">
        <f>Fulltable[[#This Row],[Distance]]^3</f>
        <v>4500.2974510000013</v>
      </c>
      <c r="D1653">
        <f>Fulltable[[#This Row],[Distance]]^4</f>
        <v>74299.910916010034</v>
      </c>
      <c r="E1653">
        <f>Fulltable[[#This Row],[Distance]]^5</f>
        <v>1226691.5292233259</v>
      </c>
      <c r="F1653" s="13" t="e">
        <f>IF(ISNUMBER(VLOOKUP(Fulltable[[#This Row],[Distance]], PBmetric[[Distance (km)]:[PB (hh:mm:ss)]], 6, FALSE)), VLOOKUP(Fulltable[[#This Row],[Distance]], PBmetric[[Distance (km)]:[PB (hh:mm:ss)]], 6, FALSE), NA())</f>
        <v>#N/A</v>
      </c>
      <c r="G1653" s="13">
        <f ca="1">$Q$4+$P$4*Fulltable[[#This Row],[Distance]]+$O$4*Fulltable[[#This Row],[D^2]]+$N$4*Fulltable[[#This Row],[D^3]]</f>
        <v>5.283790236264635E-2</v>
      </c>
      <c r="H1653" s="13">
        <f ca="1">Fulltable[[#This Row],[Forecast]]*(1+AVERAGE(cform[faster (-ve) /
slower (+ve)]))</f>
        <v>5.4704233293823026E-2</v>
      </c>
      <c r="I1653" s="13" t="e">
        <f>IF(ISNUMBER(VLOOKUP(Fulltable[[#This Row],[Distance]], Predict[[#All],[Distance (km)]:[Time on current form]], 2, FALSE)), VLOOKUP(Fulltable[[#This Row],[Distance]], Predict[[#All],[Distance (km)]:[Time on current form]], 2, FALSE), NA())</f>
        <v>#N/A</v>
      </c>
      <c r="J1653" s="13" t="e">
        <f>IF(ISNUMBER(VLOOKUP(Fulltable[[#This Row],[Distance]], Predict[[#All],[Distance (km)]:[Time on current form]], 3, FALSE)), VLOOKUP(Fulltable[[#This Row],[Distance]], Predict[[#All],[Distance (km)]:[Time on current form]], 3, FALSE), NA())</f>
        <v>#N/A</v>
      </c>
    </row>
    <row r="1654" spans="1:10" x14ac:dyDescent="0.25">
      <c r="A1654" s="1">
        <v>16.52</v>
      </c>
      <c r="B1654" s="2">
        <f>Fulltable[[#This Row],[Distance]]^2</f>
        <v>272.91039999999998</v>
      </c>
      <c r="C1654">
        <f>Fulltable[[#This Row],[Distance]]^3</f>
        <v>4508.4798079999991</v>
      </c>
      <c r="D1654">
        <f>Fulltable[[#This Row],[Distance]]^4</f>
        <v>74480.086428159993</v>
      </c>
      <c r="E1654">
        <f>Fulltable[[#This Row],[Distance]]^5</f>
        <v>1230411.027793203</v>
      </c>
      <c r="F1654" s="13" t="e">
        <f>IF(ISNUMBER(VLOOKUP(Fulltable[[#This Row],[Distance]], PBmetric[[Distance (km)]:[PB (hh:mm:ss)]], 6, FALSE)), VLOOKUP(Fulltable[[#This Row],[Distance]], PBmetric[[Distance (km)]:[PB (hh:mm:ss)]], 6, FALSE), NA())</f>
        <v>#N/A</v>
      </c>
      <c r="G1654" s="13">
        <f ca="1">$Q$4+$P$4*Fulltable[[#This Row],[Distance]]+$O$4*Fulltable[[#This Row],[D^2]]+$N$4*Fulltable[[#This Row],[D^3]]</f>
        <v>5.2872907547304789E-2</v>
      </c>
      <c r="H1654" s="13">
        <f ca="1">Fulltable[[#This Row],[Forecast]]*(1+AVERAGE(cform[faster (-ve) /
slower (+ve)]))</f>
        <v>5.4740474925349308E-2</v>
      </c>
      <c r="I1654" s="13" t="e">
        <f>IF(ISNUMBER(VLOOKUP(Fulltable[[#This Row],[Distance]], Predict[[#All],[Distance (km)]:[Time on current form]], 2, FALSE)), VLOOKUP(Fulltable[[#This Row],[Distance]], Predict[[#All],[Distance (km)]:[Time on current form]], 2, FALSE), NA())</f>
        <v>#N/A</v>
      </c>
      <c r="J1654" s="13" t="e">
        <f>IF(ISNUMBER(VLOOKUP(Fulltable[[#This Row],[Distance]], Predict[[#All],[Distance (km)]:[Time on current form]], 3, FALSE)), VLOOKUP(Fulltable[[#This Row],[Distance]], Predict[[#All],[Distance (km)]:[Time on current form]], 3, FALSE), NA())</f>
        <v>#N/A</v>
      </c>
    </row>
    <row r="1655" spans="1:10" x14ac:dyDescent="0.25">
      <c r="A1655" s="1">
        <v>16.53</v>
      </c>
      <c r="B1655" s="2">
        <f>Fulltable[[#This Row],[Distance]]^2</f>
        <v>273.24090000000001</v>
      </c>
      <c r="C1655">
        <f>Fulltable[[#This Row],[Distance]]^3</f>
        <v>4516.6720770000002</v>
      </c>
      <c r="D1655">
        <f>Fulltable[[#This Row],[Distance]]^4</f>
        <v>74660.589432810011</v>
      </c>
      <c r="E1655">
        <f>Fulltable[[#This Row],[Distance]]^5</f>
        <v>1234139.5433243497</v>
      </c>
      <c r="F1655" s="13" t="e">
        <f>IF(ISNUMBER(VLOOKUP(Fulltable[[#This Row],[Distance]], PBmetric[[Distance (km)]:[PB (hh:mm:ss)]], 6, FALSE)), VLOOKUP(Fulltable[[#This Row],[Distance]], PBmetric[[Distance (km)]:[PB (hh:mm:ss)]], 6, FALSE), NA())</f>
        <v>#N/A</v>
      </c>
      <c r="G1655" s="13">
        <f ca="1">$Q$4+$P$4*Fulltable[[#This Row],[Distance]]+$O$4*Fulltable[[#This Row],[D^2]]+$N$4*Fulltable[[#This Row],[D^3]]</f>
        <v>5.290791634636597E-2</v>
      </c>
      <c r="H1655" s="13">
        <f ca="1">Fulltable[[#This Row],[Forecast]]*(1+AVERAGE(cform[faster (-ve) /
slower (+ve)]))</f>
        <v>5.4776720298945619E-2</v>
      </c>
      <c r="I1655" s="13" t="e">
        <f>IF(ISNUMBER(VLOOKUP(Fulltable[[#This Row],[Distance]], Predict[[#All],[Distance (km)]:[Time on current form]], 2, FALSE)), VLOOKUP(Fulltable[[#This Row],[Distance]], Predict[[#All],[Distance (km)]:[Time on current form]], 2, FALSE), NA())</f>
        <v>#N/A</v>
      </c>
      <c r="J1655" s="13" t="e">
        <f>IF(ISNUMBER(VLOOKUP(Fulltable[[#This Row],[Distance]], Predict[[#All],[Distance (km)]:[Time on current form]], 3, FALSE)), VLOOKUP(Fulltable[[#This Row],[Distance]], Predict[[#All],[Distance (km)]:[Time on current form]], 3, FALSE), NA())</f>
        <v>#N/A</v>
      </c>
    </row>
    <row r="1656" spans="1:10" x14ac:dyDescent="0.25">
      <c r="A1656" s="1">
        <v>16.54</v>
      </c>
      <c r="B1656" s="2">
        <f>Fulltable[[#This Row],[Distance]]^2</f>
        <v>273.57159999999999</v>
      </c>
      <c r="C1656">
        <f>Fulltable[[#This Row],[Distance]]^3</f>
        <v>4524.874264</v>
      </c>
      <c r="D1656">
        <f>Fulltable[[#This Row],[Distance]]^4</f>
        <v>74841.420326559994</v>
      </c>
      <c r="E1656">
        <f>Fulltable[[#This Row],[Distance]]^5</f>
        <v>1237877.0922013023</v>
      </c>
      <c r="F1656" s="13" t="e">
        <f>IF(ISNUMBER(VLOOKUP(Fulltable[[#This Row],[Distance]], PBmetric[[Distance (km)]:[PB (hh:mm:ss)]], 6, FALSE)), VLOOKUP(Fulltable[[#This Row],[Distance]], PBmetric[[Distance (km)]:[PB (hh:mm:ss)]], 6, FALSE), NA())</f>
        <v>#N/A</v>
      </c>
      <c r="G1656" s="13">
        <f ca="1">$Q$4+$P$4*Fulltable[[#This Row],[Distance]]+$O$4*Fulltable[[#This Row],[D^2]]+$N$4*Fulltable[[#This Row],[D^3]]</f>
        <v>5.2942928759794484E-2</v>
      </c>
      <c r="H1656" s="13">
        <f ca="1">Fulltable[[#This Row],[Forecast]]*(1+AVERAGE(cform[faster (-ve) /
slower (+ve)]))</f>
        <v>5.4812969414575301E-2</v>
      </c>
      <c r="I1656" s="13" t="e">
        <f>IF(ISNUMBER(VLOOKUP(Fulltable[[#This Row],[Distance]], Predict[[#All],[Distance (km)]:[Time on current form]], 2, FALSE)), VLOOKUP(Fulltable[[#This Row],[Distance]], Predict[[#All],[Distance (km)]:[Time on current form]], 2, FALSE), NA())</f>
        <v>#N/A</v>
      </c>
      <c r="J1656" s="13" t="e">
        <f>IF(ISNUMBER(VLOOKUP(Fulltable[[#This Row],[Distance]], Predict[[#All],[Distance (km)]:[Time on current form]], 3, FALSE)), VLOOKUP(Fulltable[[#This Row],[Distance]], Predict[[#All],[Distance (km)]:[Time on current form]], 3, FALSE), NA())</f>
        <v>#N/A</v>
      </c>
    </row>
    <row r="1657" spans="1:10" x14ac:dyDescent="0.25">
      <c r="A1657" s="1">
        <v>16.55</v>
      </c>
      <c r="B1657" s="2">
        <f>Fulltable[[#This Row],[Distance]]^2</f>
        <v>273.90250000000003</v>
      </c>
      <c r="C1657">
        <f>Fulltable[[#This Row],[Distance]]^3</f>
        <v>4533.0863750000008</v>
      </c>
      <c r="D1657">
        <f>Fulltable[[#This Row],[Distance]]^4</f>
        <v>75022.579506250011</v>
      </c>
      <c r="E1657">
        <f>Fulltable[[#This Row],[Distance]]^5</f>
        <v>1241623.6908284377</v>
      </c>
      <c r="F1657" s="13" t="e">
        <f>IF(ISNUMBER(VLOOKUP(Fulltable[[#This Row],[Distance]], PBmetric[[Distance (km)]:[PB (hh:mm:ss)]], 6, FALSE)), VLOOKUP(Fulltable[[#This Row],[Distance]], PBmetric[[Distance (km)]:[PB (hh:mm:ss)]], 6, FALSE), NA())</f>
        <v>#N/A</v>
      </c>
      <c r="G1657" s="13">
        <f ca="1">$Q$4+$P$4*Fulltable[[#This Row],[Distance]]+$O$4*Fulltable[[#This Row],[D^2]]+$N$4*Fulltable[[#This Row],[D^3]]</f>
        <v>5.2977944787554944E-2</v>
      </c>
      <c r="H1657" s="13">
        <f ca="1">Fulltable[[#This Row],[Forecast]]*(1+AVERAGE(cform[faster (-ve) /
slower (+ve)]))</f>
        <v>5.4849222272201709E-2</v>
      </c>
      <c r="I1657" s="13" t="e">
        <f>IF(ISNUMBER(VLOOKUP(Fulltable[[#This Row],[Distance]], Predict[[#All],[Distance (km)]:[Time on current form]], 2, FALSE)), VLOOKUP(Fulltable[[#This Row],[Distance]], Predict[[#All],[Distance (km)]:[Time on current form]], 2, FALSE), NA())</f>
        <v>#N/A</v>
      </c>
      <c r="J1657" s="13" t="e">
        <f>IF(ISNUMBER(VLOOKUP(Fulltable[[#This Row],[Distance]], Predict[[#All],[Distance (km)]:[Time on current form]], 3, FALSE)), VLOOKUP(Fulltable[[#This Row],[Distance]], Predict[[#All],[Distance (km)]:[Time on current form]], 3, FALSE), NA())</f>
        <v>#N/A</v>
      </c>
    </row>
    <row r="1658" spans="1:10" x14ac:dyDescent="0.25">
      <c r="A1658" s="1">
        <v>16.559999999999999</v>
      </c>
      <c r="B1658" s="2">
        <f>Fulltable[[#This Row],[Distance]]^2</f>
        <v>274.23359999999997</v>
      </c>
      <c r="C1658">
        <f>Fulltable[[#This Row],[Distance]]^3</f>
        <v>4541.3084159999989</v>
      </c>
      <c r="D1658">
        <f>Fulltable[[#This Row],[Distance]]^4</f>
        <v>75204.067368959979</v>
      </c>
      <c r="E1658">
        <f>Fulltable[[#This Row],[Distance]]^5</f>
        <v>1245379.3556299771</v>
      </c>
      <c r="F1658" s="13" t="e">
        <f>IF(ISNUMBER(VLOOKUP(Fulltable[[#This Row],[Distance]], PBmetric[[Distance (km)]:[PB (hh:mm:ss)]], 6, FALSE)), VLOOKUP(Fulltable[[#This Row],[Distance]], PBmetric[[Distance (km)]:[PB (hh:mm:ss)]], 6, FALSE), NA())</f>
        <v>#N/A</v>
      </c>
      <c r="G1658" s="13">
        <f ca="1">$Q$4+$P$4*Fulltable[[#This Row],[Distance]]+$O$4*Fulltable[[#This Row],[D^2]]+$N$4*Fulltable[[#This Row],[D^3]]</f>
        <v>5.3012964429611925E-2</v>
      </c>
      <c r="H1658" s="13">
        <f ca="1">Fulltable[[#This Row],[Forecast]]*(1+AVERAGE(cform[faster (-ve) /
slower (+ve)]))</f>
        <v>5.4885478871788171E-2</v>
      </c>
      <c r="I1658" s="13" t="e">
        <f>IF(ISNUMBER(VLOOKUP(Fulltable[[#This Row],[Distance]], Predict[[#All],[Distance (km)]:[Time on current form]], 2, FALSE)), VLOOKUP(Fulltable[[#This Row],[Distance]], Predict[[#All],[Distance (km)]:[Time on current form]], 2, FALSE), NA())</f>
        <v>#N/A</v>
      </c>
      <c r="J1658" s="13" t="e">
        <f>IF(ISNUMBER(VLOOKUP(Fulltable[[#This Row],[Distance]], Predict[[#All],[Distance (km)]:[Time on current form]], 3, FALSE)), VLOOKUP(Fulltable[[#This Row],[Distance]], Predict[[#All],[Distance (km)]:[Time on current form]], 3, FALSE), NA())</f>
        <v>#N/A</v>
      </c>
    </row>
    <row r="1659" spans="1:10" x14ac:dyDescent="0.25">
      <c r="A1659" s="1">
        <v>16.57</v>
      </c>
      <c r="B1659" s="2">
        <f>Fulltable[[#This Row],[Distance]]^2</f>
        <v>274.56490000000002</v>
      </c>
      <c r="C1659">
        <f>Fulltable[[#This Row],[Distance]]^3</f>
        <v>4549.5403930000002</v>
      </c>
      <c r="D1659">
        <f>Fulltable[[#This Row],[Distance]]^4</f>
        <v>75385.884312010006</v>
      </c>
      <c r="E1659">
        <f>Fulltable[[#This Row],[Distance]]^5</f>
        <v>1249144.1030500059</v>
      </c>
      <c r="F1659" s="13" t="e">
        <f>IF(ISNUMBER(VLOOKUP(Fulltable[[#This Row],[Distance]], PBmetric[[Distance (km)]:[PB (hh:mm:ss)]], 6, FALSE)), VLOOKUP(Fulltable[[#This Row],[Distance]], PBmetric[[Distance (km)]:[PB (hh:mm:ss)]], 6, FALSE), NA())</f>
        <v>#N/A</v>
      </c>
      <c r="G1659" s="13">
        <f ca="1">$Q$4+$P$4*Fulltable[[#This Row],[Distance]]+$O$4*Fulltable[[#This Row],[D^2]]+$N$4*Fulltable[[#This Row],[D^3]]</f>
        <v>5.3047987685930047E-2</v>
      </c>
      <c r="H1659" s="13">
        <f ca="1">Fulltable[[#This Row],[Forecast]]*(1+AVERAGE(cform[faster (-ve) /
slower (+ve)]))</f>
        <v>5.4921739213298064E-2</v>
      </c>
      <c r="I1659" s="13" t="e">
        <f>IF(ISNUMBER(VLOOKUP(Fulltable[[#This Row],[Distance]], Predict[[#All],[Distance (km)]:[Time on current form]], 2, FALSE)), VLOOKUP(Fulltable[[#This Row],[Distance]], Predict[[#All],[Distance (km)]:[Time on current form]], 2, FALSE), NA())</f>
        <v>#N/A</v>
      </c>
      <c r="J1659" s="13" t="e">
        <f>IF(ISNUMBER(VLOOKUP(Fulltable[[#This Row],[Distance]], Predict[[#All],[Distance (km)]:[Time on current form]], 3, FALSE)), VLOOKUP(Fulltable[[#This Row],[Distance]], Predict[[#All],[Distance (km)]:[Time on current form]], 3, FALSE), NA())</f>
        <v>#N/A</v>
      </c>
    </row>
    <row r="1660" spans="1:10" x14ac:dyDescent="0.25">
      <c r="A1660" s="1">
        <v>16.579999999999998</v>
      </c>
      <c r="B1660" s="2">
        <f>Fulltable[[#This Row],[Distance]]^2</f>
        <v>274.89639999999997</v>
      </c>
      <c r="C1660">
        <f>Fulltable[[#This Row],[Distance]]^3</f>
        <v>4557.7823119999994</v>
      </c>
      <c r="D1660">
        <f>Fulltable[[#This Row],[Distance]]^4</f>
        <v>75568.030732959989</v>
      </c>
      <c r="E1660">
        <f>Fulltable[[#This Row],[Distance]]^5</f>
        <v>1252917.9495524764</v>
      </c>
      <c r="F1660" s="13" t="e">
        <f>IF(ISNUMBER(VLOOKUP(Fulltable[[#This Row],[Distance]], PBmetric[[Distance (km)]:[PB (hh:mm:ss)]], 6, FALSE)), VLOOKUP(Fulltable[[#This Row],[Distance]], PBmetric[[Distance (km)]:[PB (hh:mm:ss)]], 6, FALSE), NA())</f>
        <v>#N/A</v>
      </c>
      <c r="G1660" s="13">
        <f ca="1">$Q$4+$P$4*Fulltable[[#This Row],[Distance]]+$O$4*Fulltable[[#This Row],[D^2]]+$N$4*Fulltable[[#This Row],[D^3]]</f>
        <v>5.3083014556473872E-2</v>
      </c>
      <c r="H1660" s="13">
        <f ca="1">Fulltable[[#This Row],[Forecast]]*(1+AVERAGE(cform[faster (-ve) /
slower (+ve)]))</f>
        <v>5.4958003296694695E-2</v>
      </c>
      <c r="I1660" s="13" t="e">
        <f>IF(ISNUMBER(VLOOKUP(Fulltable[[#This Row],[Distance]], Predict[[#All],[Distance (km)]:[Time on current form]], 2, FALSE)), VLOOKUP(Fulltable[[#This Row],[Distance]], Predict[[#All],[Distance (km)]:[Time on current form]], 2, FALSE), NA())</f>
        <v>#N/A</v>
      </c>
      <c r="J1660" s="13" t="e">
        <f>IF(ISNUMBER(VLOOKUP(Fulltable[[#This Row],[Distance]], Predict[[#All],[Distance (km)]:[Time on current form]], 3, FALSE)), VLOOKUP(Fulltable[[#This Row],[Distance]], Predict[[#All],[Distance (km)]:[Time on current form]], 3, FALSE), NA())</f>
        <v>#N/A</v>
      </c>
    </row>
    <row r="1661" spans="1:10" x14ac:dyDescent="0.25">
      <c r="A1661" s="1">
        <v>16.59</v>
      </c>
      <c r="B1661" s="2">
        <f>Fulltable[[#This Row],[Distance]]^2</f>
        <v>275.22809999999998</v>
      </c>
      <c r="C1661">
        <f>Fulltable[[#This Row],[Distance]]^3</f>
        <v>4566.0341789999993</v>
      </c>
      <c r="D1661">
        <f>Fulltable[[#This Row],[Distance]]^4</f>
        <v>75750.507029609988</v>
      </c>
      <c r="E1661">
        <f>Fulltable[[#This Row],[Distance]]^5</f>
        <v>1256700.9116212297</v>
      </c>
      <c r="F1661" s="13" t="e">
        <f>IF(ISNUMBER(VLOOKUP(Fulltable[[#This Row],[Distance]], PBmetric[[Distance (km)]:[PB (hh:mm:ss)]], 6, FALSE)), VLOOKUP(Fulltable[[#This Row],[Distance]], PBmetric[[Distance (km)]:[PB (hh:mm:ss)]], 6, FALSE), NA())</f>
        <v>#N/A</v>
      </c>
      <c r="G1661" s="13">
        <f ca="1">$Q$4+$P$4*Fulltable[[#This Row],[Distance]]+$O$4*Fulltable[[#This Row],[D^2]]+$N$4*Fulltable[[#This Row],[D^3]]</f>
        <v>5.311804504120804E-2</v>
      </c>
      <c r="H1661" s="13">
        <f ca="1">Fulltable[[#This Row],[Forecast]]*(1+AVERAGE(cform[faster (-ve) /
slower (+ve)]))</f>
        <v>5.4994271121941454E-2</v>
      </c>
      <c r="I1661" s="13" t="e">
        <f>IF(ISNUMBER(VLOOKUP(Fulltable[[#This Row],[Distance]], Predict[[#All],[Distance (km)]:[Time on current form]], 2, FALSE)), VLOOKUP(Fulltable[[#This Row],[Distance]], Predict[[#All],[Distance (km)]:[Time on current form]], 2, FALSE), NA())</f>
        <v>#N/A</v>
      </c>
      <c r="J1661" s="13" t="e">
        <f>IF(ISNUMBER(VLOOKUP(Fulltable[[#This Row],[Distance]], Predict[[#All],[Distance (km)]:[Time on current form]], 3, FALSE)), VLOOKUP(Fulltable[[#This Row],[Distance]], Predict[[#All],[Distance (km)]:[Time on current form]], 3, FALSE), NA())</f>
        <v>#N/A</v>
      </c>
    </row>
    <row r="1662" spans="1:10" x14ac:dyDescent="0.25">
      <c r="A1662" s="1">
        <v>16.600000000000001</v>
      </c>
      <c r="B1662" s="2">
        <f>Fulltable[[#This Row],[Distance]]^2</f>
        <v>275.56000000000006</v>
      </c>
      <c r="C1662">
        <f>Fulltable[[#This Row],[Distance]]^3</f>
        <v>4574.2960000000012</v>
      </c>
      <c r="D1662">
        <f>Fulltable[[#This Row],[Distance]]^4</f>
        <v>75933.313600000038</v>
      </c>
      <c r="E1662">
        <f>Fulltable[[#This Row],[Distance]]^5</f>
        <v>1260493.0057600008</v>
      </c>
      <c r="F1662" s="13" t="e">
        <f>IF(ISNUMBER(VLOOKUP(Fulltable[[#This Row],[Distance]], PBmetric[[Distance (km)]:[PB (hh:mm:ss)]], 6, FALSE)), VLOOKUP(Fulltable[[#This Row],[Distance]], PBmetric[[Distance (km)]:[PB (hh:mm:ss)]], 6, FALSE), NA())</f>
        <v>#N/A</v>
      </c>
      <c r="G1662" s="13">
        <f ca="1">$Q$4+$P$4*Fulltable[[#This Row],[Distance]]+$O$4*Fulltable[[#This Row],[D^2]]+$N$4*Fulltable[[#This Row],[D^3]]</f>
        <v>5.3153079140097127E-2</v>
      </c>
      <c r="H1662" s="13">
        <f ca="1">Fulltable[[#This Row],[Forecast]]*(1+AVERAGE(cform[faster (-ve) /
slower (+ve)]))</f>
        <v>5.5030542689001663E-2</v>
      </c>
      <c r="I1662" s="13" t="e">
        <f>IF(ISNUMBER(VLOOKUP(Fulltable[[#This Row],[Distance]], Predict[[#All],[Distance (km)]:[Time on current form]], 2, FALSE)), VLOOKUP(Fulltable[[#This Row],[Distance]], Predict[[#All],[Distance (km)]:[Time on current form]], 2, FALSE), NA())</f>
        <v>#N/A</v>
      </c>
      <c r="J1662" s="13" t="e">
        <f>IF(ISNUMBER(VLOOKUP(Fulltable[[#This Row],[Distance]], Predict[[#All],[Distance (km)]:[Time on current form]], 3, FALSE)), VLOOKUP(Fulltable[[#This Row],[Distance]], Predict[[#All],[Distance (km)]:[Time on current form]], 3, FALSE), NA())</f>
        <v>#N/A</v>
      </c>
    </row>
    <row r="1663" spans="1:10" x14ac:dyDescent="0.25">
      <c r="A1663" s="1">
        <v>16.61</v>
      </c>
      <c r="B1663" s="2">
        <f>Fulltable[[#This Row],[Distance]]^2</f>
        <v>275.89209999999997</v>
      </c>
      <c r="C1663">
        <f>Fulltable[[#This Row],[Distance]]^3</f>
        <v>4582.5677809999997</v>
      </c>
      <c r="D1663">
        <f>Fulltable[[#This Row],[Distance]]^4</f>
        <v>76116.450842409977</v>
      </c>
      <c r="E1663">
        <f>Fulltable[[#This Row],[Distance]]^5</f>
        <v>1264294.2484924297</v>
      </c>
      <c r="F1663" s="13" t="e">
        <f>IF(ISNUMBER(VLOOKUP(Fulltable[[#This Row],[Distance]], PBmetric[[Distance (km)]:[PB (hh:mm:ss)]], 6, FALSE)), VLOOKUP(Fulltable[[#This Row],[Distance]], PBmetric[[Distance (km)]:[PB (hh:mm:ss)]], 6, FALSE), NA())</f>
        <v>#N/A</v>
      </c>
      <c r="G1663" s="13">
        <f ca="1">$Q$4+$P$4*Fulltable[[#This Row],[Distance]]+$O$4*Fulltable[[#This Row],[D^2]]+$N$4*Fulltable[[#This Row],[D^3]]</f>
        <v>5.3188116853105705E-2</v>
      </c>
      <c r="H1663" s="13">
        <f ca="1">Fulltable[[#This Row],[Forecast]]*(1+AVERAGE(cform[faster (-ve) /
slower (+ve)]))</f>
        <v>5.5066817997838642E-2</v>
      </c>
      <c r="I1663" s="13" t="e">
        <f>IF(ISNUMBER(VLOOKUP(Fulltable[[#This Row],[Distance]], Predict[[#All],[Distance (km)]:[Time on current form]], 2, FALSE)), VLOOKUP(Fulltable[[#This Row],[Distance]], Predict[[#All],[Distance (km)]:[Time on current form]], 2, FALSE), NA())</f>
        <v>#N/A</v>
      </c>
      <c r="J1663" s="13" t="e">
        <f>IF(ISNUMBER(VLOOKUP(Fulltable[[#This Row],[Distance]], Predict[[#All],[Distance (km)]:[Time on current form]], 3, FALSE)), VLOOKUP(Fulltable[[#This Row],[Distance]], Predict[[#All],[Distance (km)]:[Time on current form]], 3, FALSE), NA())</f>
        <v>#N/A</v>
      </c>
    </row>
    <row r="1664" spans="1:10" x14ac:dyDescent="0.25">
      <c r="A1664" s="1">
        <v>16.62</v>
      </c>
      <c r="B1664" s="2">
        <f>Fulltable[[#This Row],[Distance]]^2</f>
        <v>276.22440000000006</v>
      </c>
      <c r="C1664">
        <f>Fulltable[[#This Row],[Distance]]^3</f>
        <v>4590.8495280000016</v>
      </c>
      <c r="D1664">
        <f>Fulltable[[#This Row],[Distance]]^4</f>
        <v>76299.919155360039</v>
      </c>
      <c r="E1664">
        <f>Fulltable[[#This Row],[Distance]]^5</f>
        <v>1268104.656362084</v>
      </c>
      <c r="F1664" s="13" t="e">
        <f>IF(ISNUMBER(VLOOKUP(Fulltable[[#This Row],[Distance]], PBmetric[[Distance (km)]:[PB (hh:mm:ss)]], 6, FALSE)), VLOOKUP(Fulltable[[#This Row],[Distance]], PBmetric[[Distance (km)]:[PB (hh:mm:ss)]], 6, FALSE), NA())</f>
        <v>#N/A</v>
      </c>
      <c r="G1664" s="13">
        <f ca="1">$Q$4+$P$4*Fulltable[[#This Row],[Distance]]+$O$4*Fulltable[[#This Row],[D^2]]+$N$4*Fulltable[[#This Row],[D^3]]</f>
        <v>5.3223158180198418E-2</v>
      </c>
      <c r="H1664" s="13">
        <f ca="1">Fulltable[[#This Row],[Forecast]]*(1+AVERAGE(cform[faster (-ve) /
slower (+ve)]))</f>
        <v>5.5103097048415789E-2</v>
      </c>
      <c r="I1664" s="13" t="e">
        <f>IF(ISNUMBER(VLOOKUP(Fulltable[[#This Row],[Distance]], Predict[[#All],[Distance (km)]:[Time on current form]], 2, FALSE)), VLOOKUP(Fulltable[[#This Row],[Distance]], Predict[[#All],[Distance (km)]:[Time on current form]], 2, FALSE), NA())</f>
        <v>#N/A</v>
      </c>
      <c r="J1664" s="13" t="e">
        <f>IF(ISNUMBER(VLOOKUP(Fulltable[[#This Row],[Distance]], Predict[[#All],[Distance (km)]:[Time on current form]], 3, FALSE)), VLOOKUP(Fulltable[[#This Row],[Distance]], Predict[[#All],[Distance (km)]:[Time on current form]], 3, FALSE), NA())</f>
        <v>#N/A</v>
      </c>
    </row>
    <row r="1665" spans="1:10" x14ac:dyDescent="0.25">
      <c r="A1665" s="1">
        <v>16.63</v>
      </c>
      <c r="B1665" s="2">
        <f>Fulltable[[#This Row],[Distance]]^2</f>
        <v>276.55689999999998</v>
      </c>
      <c r="C1665">
        <f>Fulltable[[#This Row],[Distance]]^3</f>
        <v>4599.1412469999996</v>
      </c>
      <c r="D1665">
        <f>Fulltable[[#This Row],[Distance]]^4</f>
        <v>76483.718937609985</v>
      </c>
      <c r="E1665">
        <f>Fulltable[[#This Row],[Distance]]^5</f>
        <v>1271924.245932454</v>
      </c>
      <c r="F1665" s="13" t="e">
        <f>IF(ISNUMBER(VLOOKUP(Fulltable[[#This Row],[Distance]], PBmetric[[Distance (km)]:[PB (hh:mm:ss)]], 6, FALSE)), VLOOKUP(Fulltable[[#This Row],[Distance]], PBmetric[[Distance (km)]:[PB (hh:mm:ss)]], 6, FALSE), NA())</f>
        <v>#N/A</v>
      </c>
      <c r="G1665" s="13">
        <f ca="1">$Q$4+$P$4*Fulltable[[#This Row],[Distance]]+$O$4*Fulltable[[#This Row],[D^2]]+$N$4*Fulltable[[#This Row],[D^3]]</f>
        <v>5.3258203121339817E-2</v>
      </c>
      <c r="H1665" s="13">
        <f ca="1">Fulltable[[#This Row],[Forecast]]*(1+AVERAGE(cform[faster (-ve) /
slower (+ve)]))</f>
        <v>5.5139379840696411E-2</v>
      </c>
      <c r="I1665" s="13" t="e">
        <f>IF(ISNUMBER(VLOOKUP(Fulltable[[#This Row],[Distance]], Predict[[#All],[Distance (km)]:[Time on current form]], 2, FALSE)), VLOOKUP(Fulltable[[#This Row],[Distance]], Predict[[#All],[Distance (km)]:[Time on current form]], 2, FALSE), NA())</f>
        <v>#N/A</v>
      </c>
      <c r="J1665" s="13" t="e">
        <f>IF(ISNUMBER(VLOOKUP(Fulltable[[#This Row],[Distance]], Predict[[#All],[Distance (km)]:[Time on current form]], 3, FALSE)), VLOOKUP(Fulltable[[#This Row],[Distance]], Predict[[#All],[Distance (km)]:[Time on current form]], 3, FALSE), NA())</f>
        <v>#N/A</v>
      </c>
    </row>
    <row r="1666" spans="1:10" x14ac:dyDescent="0.25">
      <c r="A1666" s="1">
        <v>16.64</v>
      </c>
      <c r="B1666" s="2">
        <f>Fulltable[[#This Row],[Distance]]^2</f>
        <v>276.88960000000003</v>
      </c>
      <c r="C1666">
        <f>Fulltable[[#This Row],[Distance]]^3</f>
        <v>4607.4429440000004</v>
      </c>
      <c r="D1666">
        <f>Fulltable[[#This Row],[Distance]]^4</f>
        <v>76667.850588160014</v>
      </c>
      <c r="E1666">
        <f>Fulltable[[#This Row],[Distance]]^5</f>
        <v>1275753.0337869828</v>
      </c>
      <c r="F1666" s="13" t="e">
        <f>IF(ISNUMBER(VLOOKUP(Fulltable[[#This Row],[Distance]], PBmetric[[Distance (km)]:[PB (hh:mm:ss)]], 6, FALSE)), VLOOKUP(Fulltable[[#This Row],[Distance]], PBmetric[[Distance (km)]:[PB (hh:mm:ss)]], 6, FALSE), NA())</f>
        <v>#N/A</v>
      </c>
      <c r="G1666" s="13">
        <f ca="1">$Q$4+$P$4*Fulltable[[#This Row],[Distance]]+$O$4*Fulltable[[#This Row],[D^2]]+$N$4*Fulltable[[#This Row],[D^3]]</f>
        <v>5.3293251676494548E-2</v>
      </c>
      <c r="H1666" s="13">
        <f ca="1">Fulltable[[#This Row],[Forecast]]*(1+AVERAGE(cform[faster (-ve) /
slower (+ve)]))</f>
        <v>5.5175666374643891E-2</v>
      </c>
      <c r="I1666" s="13" t="e">
        <f>IF(ISNUMBER(VLOOKUP(Fulltable[[#This Row],[Distance]], Predict[[#All],[Distance (km)]:[Time on current form]], 2, FALSE)), VLOOKUP(Fulltable[[#This Row],[Distance]], Predict[[#All],[Distance (km)]:[Time on current form]], 2, FALSE), NA())</f>
        <v>#N/A</v>
      </c>
      <c r="J1666" s="13" t="e">
        <f>IF(ISNUMBER(VLOOKUP(Fulltable[[#This Row],[Distance]], Predict[[#All],[Distance (km)]:[Time on current form]], 3, FALSE)), VLOOKUP(Fulltable[[#This Row],[Distance]], Predict[[#All],[Distance (km)]:[Time on current form]], 3, FALSE), NA())</f>
        <v>#N/A</v>
      </c>
    </row>
    <row r="1667" spans="1:10" x14ac:dyDescent="0.25">
      <c r="A1667" s="1">
        <v>16.649999999999999</v>
      </c>
      <c r="B1667" s="2">
        <f>Fulltable[[#This Row],[Distance]]^2</f>
        <v>277.22249999999997</v>
      </c>
      <c r="C1667">
        <f>Fulltable[[#This Row],[Distance]]^3</f>
        <v>4615.7546249999987</v>
      </c>
      <c r="D1667">
        <f>Fulltable[[#This Row],[Distance]]^4</f>
        <v>76852.314506249983</v>
      </c>
      <c r="E1667">
        <f>Fulltable[[#This Row],[Distance]]^5</f>
        <v>1279591.0365290621</v>
      </c>
      <c r="F1667" s="13" t="e">
        <f>IF(ISNUMBER(VLOOKUP(Fulltable[[#This Row],[Distance]], PBmetric[[Distance (km)]:[PB (hh:mm:ss)]], 6, FALSE)), VLOOKUP(Fulltable[[#This Row],[Distance]], PBmetric[[Distance (km)]:[PB (hh:mm:ss)]], 6, FALSE), NA())</f>
        <v>#N/A</v>
      </c>
      <c r="G1667" s="13">
        <f ca="1">$Q$4+$P$4*Fulltable[[#This Row],[Distance]]+$O$4*Fulltable[[#This Row],[D^2]]+$N$4*Fulltable[[#This Row],[D^3]]</f>
        <v>5.3328303845627145E-2</v>
      </c>
      <c r="H1667" s="13">
        <f ca="1">Fulltable[[#This Row],[Forecast]]*(1+AVERAGE(cform[faster (-ve) /
slower (+ve)]))</f>
        <v>5.5211956650221515E-2</v>
      </c>
      <c r="I1667" s="13" t="e">
        <f>IF(ISNUMBER(VLOOKUP(Fulltable[[#This Row],[Distance]], Predict[[#All],[Distance (km)]:[Time on current form]], 2, FALSE)), VLOOKUP(Fulltable[[#This Row],[Distance]], Predict[[#All],[Distance (km)]:[Time on current form]], 2, FALSE), NA())</f>
        <v>#N/A</v>
      </c>
      <c r="J1667" s="13" t="e">
        <f>IF(ISNUMBER(VLOOKUP(Fulltable[[#This Row],[Distance]], Predict[[#All],[Distance (km)]:[Time on current form]], 3, FALSE)), VLOOKUP(Fulltable[[#This Row],[Distance]], Predict[[#All],[Distance (km)]:[Time on current form]], 3, FALSE), NA())</f>
        <v>#N/A</v>
      </c>
    </row>
    <row r="1668" spans="1:10" x14ac:dyDescent="0.25">
      <c r="A1668" s="1">
        <v>16.66</v>
      </c>
      <c r="B1668" s="2">
        <f>Fulltable[[#This Row],[Distance]]^2</f>
        <v>277.55560000000003</v>
      </c>
      <c r="C1668">
        <f>Fulltable[[#This Row],[Distance]]^3</f>
        <v>4624.0762960000002</v>
      </c>
      <c r="D1668">
        <f>Fulltable[[#This Row],[Distance]]^4</f>
        <v>77037.111091360013</v>
      </c>
      <c r="E1668">
        <f>Fulltable[[#This Row],[Distance]]^5</f>
        <v>1283438.2707820579</v>
      </c>
      <c r="F1668" s="13" t="e">
        <f>IF(ISNUMBER(VLOOKUP(Fulltable[[#This Row],[Distance]], PBmetric[[Distance (km)]:[PB (hh:mm:ss)]], 6, FALSE)), VLOOKUP(Fulltable[[#This Row],[Distance]], PBmetric[[Distance (km)]:[PB (hh:mm:ss)]], 6, FALSE), NA())</f>
        <v>#N/A</v>
      </c>
      <c r="G1668" s="13">
        <f ca="1">$Q$4+$P$4*Fulltable[[#This Row],[Distance]]+$O$4*Fulltable[[#This Row],[D^2]]+$N$4*Fulltable[[#This Row],[D^3]]</f>
        <v>5.3363359628702277E-2</v>
      </c>
      <c r="H1668" s="13">
        <f ca="1">Fulltable[[#This Row],[Forecast]]*(1+AVERAGE(cform[faster (-ve) /
slower (+ve)]))</f>
        <v>5.5248250667392709E-2</v>
      </c>
      <c r="I1668" s="13" t="e">
        <f>IF(ISNUMBER(VLOOKUP(Fulltable[[#This Row],[Distance]], Predict[[#All],[Distance (km)]:[Time on current form]], 2, FALSE)), VLOOKUP(Fulltable[[#This Row],[Distance]], Predict[[#All],[Distance (km)]:[Time on current form]], 2, FALSE), NA())</f>
        <v>#N/A</v>
      </c>
      <c r="J1668" s="13" t="e">
        <f>IF(ISNUMBER(VLOOKUP(Fulltable[[#This Row],[Distance]], Predict[[#All],[Distance (km)]:[Time on current form]], 3, FALSE)), VLOOKUP(Fulltable[[#This Row],[Distance]], Predict[[#All],[Distance (km)]:[Time on current form]], 3, FALSE), NA())</f>
        <v>#N/A</v>
      </c>
    </row>
    <row r="1669" spans="1:10" x14ac:dyDescent="0.25">
      <c r="A1669" s="1">
        <v>16.670000000000002</v>
      </c>
      <c r="B1669" s="2">
        <f>Fulltable[[#This Row],[Distance]]^2</f>
        <v>277.88890000000004</v>
      </c>
      <c r="C1669">
        <f>Fulltable[[#This Row],[Distance]]^3</f>
        <v>4632.4079630000015</v>
      </c>
      <c r="D1669">
        <f>Fulltable[[#This Row],[Distance]]^4</f>
        <v>77222.240743210015</v>
      </c>
      <c r="E1669">
        <f>Fulltable[[#This Row],[Distance]]^5</f>
        <v>1287294.7531893111</v>
      </c>
      <c r="F1669" s="13" t="e">
        <f>IF(ISNUMBER(VLOOKUP(Fulltable[[#This Row],[Distance]], PBmetric[[Distance (km)]:[PB (hh:mm:ss)]], 6, FALSE)), VLOOKUP(Fulltable[[#This Row],[Distance]], PBmetric[[Distance (km)]:[PB (hh:mm:ss)]], 6, FALSE), NA())</f>
        <v>#N/A</v>
      </c>
      <c r="G1669" s="13">
        <f ca="1">$Q$4+$P$4*Fulltable[[#This Row],[Distance]]+$O$4*Fulltable[[#This Row],[D^2]]+$N$4*Fulltable[[#This Row],[D^3]]</f>
        <v>5.3398419025684485E-2</v>
      </c>
      <c r="H1669" s="13">
        <f ca="1">Fulltable[[#This Row],[Forecast]]*(1+AVERAGE(cform[faster (-ve) /
slower (+ve)]))</f>
        <v>5.5284548426120753E-2</v>
      </c>
      <c r="I1669" s="13" t="e">
        <f>IF(ISNUMBER(VLOOKUP(Fulltable[[#This Row],[Distance]], Predict[[#All],[Distance (km)]:[Time on current form]], 2, FALSE)), VLOOKUP(Fulltable[[#This Row],[Distance]], Predict[[#All],[Distance (km)]:[Time on current form]], 2, FALSE), NA())</f>
        <v>#N/A</v>
      </c>
      <c r="J1669" s="13" t="e">
        <f>IF(ISNUMBER(VLOOKUP(Fulltable[[#This Row],[Distance]], Predict[[#All],[Distance (km)]:[Time on current form]], 3, FALSE)), VLOOKUP(Fulltable[[#This Row],[Distance]], Predict[[#All],[Distance (km)]:[Time on current form]], 3, FALSE), NA())</f>
        <v>#N/A</v>
      </c>
    </row>
    <row r="1670" spans="1:10" x14ac:dyDescent="0.25">
      <c r="A1670" s="1">
        <v>16.68</v>
      </c>
      <c r="B1670" s="2">
        <f>Fulltable[[#This Row],[Distance]]^2</f>
        <v>278.22239999999999</v>
      </c>
      <c r="C1670">
        <f>Fulltable[[#This Row],[Distance]]^3</f>
        <v>4640.749632</v>
      </c>
      <c r="D1670">
        <f>Fulltable[[#This Row],[Distance]]^4</f>
        <v>77407.70386175999</v>
      </c>
      <c r="E1670">
        <f>Fulltable[[#This Row],[Distance]]^5</f>
        <v>1291160.5004141566</v>
      </c>
      <c r="F1670" s="13" t="e">
        <f>IF(ISNUMBER(VLOOKUP(Fulltable[[#This Row],[Distance]], PBmetric[[Distance (km)]:[PB (hh:mm:ss)]], 6, FALSE)), VLOOKUP(Fulltable[[#This Row],[Distance]], PBmetric[[Distance (km)]:[PB (hh:mm:ss)]], 6, FALSE), NA())</f>
        <v>#N/A</v>
      </c>
      <c r="G1670" s="13">
        <f ca="1">$Q$4+$P$4*Fulltable[[#This Row],[Distance]]+$O$4*Fulltable[[#This Row],[D^2]]+$N$4*Fulltable[[#This Row],[D^3]]</f>
        <v>5.3433482036538381E-2</v>
      </c>
      <c r="H1670" s="13">
        <f ca="1">Fulltable[[#This Row],[Forecast]]*(1+AVERAGE(cform[faster (-ve) /
slower (+ve)]))</f>
        <v>5.5320849926369015E-2</v>
      </c>
      <c r="I1670" s="13" t="e">
        <f>IF(ISNUMBER(VLOOKUP(Fulltable[[#This Row],[Distance]], Predict[[#All],[Distance (km)]:[Time on current form]], 2, FALSE)), VLOOKUP(Fulltable[[#This Row],[Distance]], Predict[[#All],[Distance (km)]:[Time on current form]], 2, FALSE), NA())</f>
        <v>#N/A</v>
      </c>
      <c r="J1670" s="13" t="e">
        <f>IF(ISNUMBER(VLOOKUP(Fulltable[[#This Row],[Distance]], Predict[[#All],[Distance (km)]:[Time on current form]], 3, FALSE)), VLOOKUP(Fulltable[[#This Row],[Distance]], Predict[[#All],[Distance (km)]:[Time on current form]], 3, FALSE), NA())</f>
        <v>#N/A</v>
      </c>
    </row>
    <row r="1671" spans="1:10" x14ac:dyDescent="0.25">
      <c r="A1671" s="1">
        <v>16.690000000000001</v>
      </c>
      <c r="B1671" s="2">
        <f>Fulltable[[#This Row],[Distance]]^2</f>
        <v>278.55610000000001</v>
      </c>
      <c r="C1671">
        <f>Fulltable[[#This Row],[Distance]]^3</f>
        <v>4649.1013090000006</v>
      </c>
      <c r="D1671">
        <f>Fulltable[[#This Row],[Distance]]^4</f>
        <v>77593.500847210002</v>
      </c>
      <c r="E1671">
        <f>Fulltable[[#This Row],[Distance]]^5</f>
        <v>1295035.529139935</v>
      </c>
      <c r="F1671" s="13" t="e">
        <f>IF(ISNUMBER(VLOOKUP(Fulltable[[#This Row],[Distance]], PBmetric[[Distance (km)]:[PB (hh:mm:ss)]], 6, FALSE)), VLOOKUP(Fulltable[[#This Row],[Distance]], PBmetric[[Distance (km)]:[PB (hh:mm:ss)]], 6, FALSE), NA())</f>
        <v>#N/A</v>
      </c>
      <c r="G1671" s="13">
        <f ca="1">$Q$4+$P$4*Fulltable[[#This Row],[Distance]]+$O$4*Fulltable[[#This Row],[D^2]]+$N$4*Fulltable[[#This Row],[D^3]]</f>
        <v>5.3468548661228583E-2</v>
      </c>
      <c r="H1671" s="13">
        <f ca="1">Fulltable[[#This Row],[Forecast]]*(1+AVERAGE(cform[faster (-ve) /
slower (+ve)]))</f>
        <v>5.5357155168100865E-2</v>
      </c>
      <c r="I1671" s="13" t="e">
        <f>IF(ISNUMBER(VLOOKUP(Fulltable[[#This Row],[Distance]], Predict[[#All],[Distance (km)]:[Time on current form]], 2, FALSE)), VLOOKUP(Fulltable[[#This Row],[Distance]], Predict[[#All],[Distance (km)]:[Time on current form]], 2, FALSE), NA())</f>
        <v>#N/A</v>
      </c>
      <c r="J1671" s="13" t="e">
        <f>IF(ISNUMBER(VLOOKUP(Fulltable[[#This Row],[Distance]], Predict[[#All],[Distance (km)]:[Time on current form]], 3, FALSE)), VLOOKUP(Fulltable[[#This Row],[Distance]], Predict[[#All],[Distance (km)]:[Time on current form]], 3, FALSE), NA())</f>
        <v>#N/A</v>
      </c>
    </row>
    <row r="1672" spans="1:10" x14ac:dyDescent="0.25">
      <c r="A1672" s="1">
        <v>16.7</v>
      </c>
      <c r="B1672" s="2">
        <f>Fulltable[[#This Row],[Distance]]^2</f>
        <v>278.89</v>
      </c>
      <c r="C1672">
        <f>Fulltable[[#This Row],[Distance]]^3</f>
        <v>4657.4629999999997</v>
      </c>
      <c r="D1672">
        <f>Fulltable[[#This Row],[Distance]]^4</f>
        <v>77779.632099999988</v>
      </c>
      <c r="E1672">
        <f>Fulltable[[#This Row],[Distance]]^5</f>
        <v>1298919.8560699997</v>
      </c>
      <c r="F1672" s="13" t="e">
        <f>IF(ISNUMBER(VLOOKUP(Fulltable[[#This Row],[Distance]], PBmetric[[Distance (km)]:[PB (hh:mm:ss)]], 6, FALSE)), VLOOKUP(Fulltable[[#This Row],[Distance]], PBmetric[[Distance (km)]:[PB (hh:mm:ss)]], 6, FALSE), NA())</f>
        <v>#N/A</v>
      </c>
      <c r="G1672" s="13">
        <f ca="1">$Q$4+$P$4*Fulltable[[#This Row],[Distance]]+$O$4*Fulltable[[#This Row],[D^2]]+$N$4*Fulltable[[#This Row],[D^3]]</f>
        <v>5.3503618899719649E-2</v>
      </c>
      <c r="H1672" s="13">
        <f ca="1">Fulltable[[#This Row],[Forecast]]*(1+AVERAGE(cform[faster (-ve) /
slower (+ve)]))</f>
        <v>5.539346415127961E-2</v>
      </c>
      <c r="I1672" s="13" t="e">
        <f>IF(ISNUMBER(VLOOKUP(Fulltable[[#This Row],[Distance]], Predict[[#All],[Distance (km)]:[Time on current form]], 2, FALSE)), VLOOKUP(Fulltable[[#This Row],[Distance]], Predict[[#All],[Distance (km)]:[Time on current form]], 2, FALSE), NA())</f>
        <v>#N/A</v>
      </c>
      <c r="J1672" s="13" t="e">
        <f>IF(ISNUMBER(VLOOKUP(Fulltable[[#This Row],[Distance]], Predict[[#All],[Distance (km)]:[Time on current form]], 3, FALSE)), VLOOKUP(Fulltable[[#This Row],[Distance]], Predict[[#All],[Distance (km)]:[Time on current form]], 3, FALSE), NA())</f>
        <v>#N/A</v>
      </c>
    </row>
    <row r="1673" spans="1:10" x14ac:dyDescent="0.25">
      <c r="A1673" s="1">
        <v>16.71</v>
      </c>
      <c r="B1673" s="2">
        <f>Fulltable[[#This Row],[Distance]]^2</f>
        <v>279.22410000000002</v>
      </c>
      <c r="C1673">
        <f>Fulltable[[#This Row],[Distance]]^3</f>
        <v>4665.8347110000004</v>
      </c>
      <c r="D1673">
        <f>Fulltable[[#This Row],[Distance]]^4</f>
        <v>77966.098020810008</v>
      </c>
      <c r="E1673">
        <f>Fulltable[[#This Row],[Distance]]^5</f>
        <v>1302813.4979277353</v>
      </c>
      <c r="F1673" s="13" t="e">
        <f>IF(ISNUMBER(VLOOKUP(Fulltable[[#This Row],[Distance]], PBmetric[[Distance (km)]:[PB (hh:mm:ss)]], 6, FALSE)), VLOOKUP(Fulltable[[#This Row],[Distance]], PBmetric[[Distance (km)]:[PB (hh:mm:ss)]], 6, FALSE), NA())</f>
        <v>#N/A</v>
      </c>
      <c r="G1673" s="13">
        <f ca="1">$Q$4+$P$4*Fulltable[[#This Row],[Distance]]+$O$4*Fulltable[[#This Row],[D^2]]+$N$4*Fulltable[[#This Row],[D^3]]</f>
        <v>5.3538692751976209E-2</v>
      </c>
      <c r="H1673" s="13">
        <f ca="1">Fulltable[[#This Row],[Forecast]]*(1+AVERAGE(cform[faster (-ve) /
slower (+ve)]))</f>
        <v>5.5429776875868621E-2</v>
      </c>
      <c r="I1673" s="13" t="e">
        <f>IF(ISNUMBER(VLOOKUP(Fulltable[[#This Row],[Distance]], Predict[[#All],[Distance (km)]:[Time on current form]], 2, FALSE)), VLOOKUP(Fulltable[[#This Row],[Distance]], Predict[[#All],[Distance (km)]:[Time on current form]], 2, FALSE), NA())</f>
        <v>#N/A</v>
      </c>
      <c r="J1673" s="13" t="e">
        <f>IF(ISNUMBER(VLOOKUP(Fulltable[[#This Row],[Distance]], Predict[[#All],[Distance (km)]:[Time on current form]], 3, FALSE)), VLOOKUP(Fulltable[[#This Row],[Distance]], Predict[[#All],[Distance (km)]:[Time on current form]], 3, FALSE), NA())</f>
        <v>#N/A</v>
      </c>
    </row>
    <row r="1674" spans="1:10" x14ac:dyDescent="0.25">
      <c r="A1674" s="1">
        <v>16.72</v>
      </c>
      <c r="B1674" s="2">
        <f>Fulltable[[#This Row],[Distance]]^2</f>
        <v>279.55839999999995</v>
      </c>
      <c r="C1674">
        <f>Fulltable[[#This Row],[Distance]]^3</f>
        <v>4674.2164479999992</v>
      </c>
      <c r="D1674">
        <f>Fulltable[[#This Row],[Distance]]^4</f>
        <v>78152.899010559966</v>
      </c>
      <c r="E1674">
        <f>Fulltable[[#This Row],[Distance]]^5</f>
        <v>1306716.4714565626</v>
      </c>
      <c r="F1674" s="13" t="e">
        <f>IF(ISNUMBER(VLOOKUP(Fulltable[[#This Row],[Distance]], PBmetric[[Distance (km)]:[PB (hh:mm:ss)]], 6, FALSE)), VLOOKUP(Fulltable[[#This Row],[Distance]], PBmetric[[Distance (km)]:[PB (hh:mm:ss)]], 6, FALSE), NA())</f>
        <v>#N/A</v>
      </c>
      <c r="G1674" s="13">
        <f ca="1">$Q$4+$P$4*Fulltable[[#This Row],[Distance]]+$O$4*Fulltable[[#This Row],[D^2]]+$N$4*Fulltable[[#This Row],[D^3]]</f>
        <v>5.3573770217962835E-2</v>
      </c>
      <c r="H1674" s="13">
        <f ca="1">Fulltable[[#This Row],[Forecast]]*(1+AVERAGE(cform[faster (-ve) /
slower (+ve)]))</f>
        <v>5.5466093341831224E-2</v>
      </c>
      <c r="I1674" s="13" t="e">
        <f>IF(ISNUMBER(VLOOKUP(Fulltable[[#This Row],[Distance]], Predict[[#All],[Distance (km)]:[Time on current form]], 2, FALSE)), VLOOKUP(Fulltable[[#This Row],[Distance]], Predict[[#All],[Distance (km)]:[Time on current form]], 2, FALSE), NA())</f>
        <v>#N/A</v>
      </c>
      <c r="J1674" s="13" t="e">
        <f>IF(ISNUMBER(VLOOKUP(Fulltable[[#This Row],[Distance]], Predict[[#All],[Distance (km)]:[Time on current form]], 3, FALSE)), VLOOKUP(Fulltable[[#This Row],[Distance]], Predict[[#All],[Distance (km)]:[Time on current form]], 3, FALSE), NA())</f>
        <v>#N/A</v>
      </c>
    </row>
    <row r="1675" spans="1:10" x14ac:dyDescent="0.25">
      <c r="A1675" s="1">
        <v>16.73</v>
      </c>
      <c r="B1675" s="2">
        <f>Fulltable[[#This Row],[Distance]]^2</f>
        <v>279.8929</v>
      </c>
      <c r="C1675">
        <f>Fulltable[[#This Row],[Distance]]^3</f>
        <v>4682.608217</v>
      </c>
      <c r="D1675">
        <f>Fulltable[[#This Row],[Distance]]^4</f>
        <v>78340.035470410003</v>
      </c>
      <c r="E1675">
        <f>Fulltable[[#This Row],[Distance]]^5</f>
        <v>1310628.7934199595</v>
      </c>
      <c r="F1675" s="13" t="e">
        <f>IF(ISNUMBER(VLOOKUP(Fulltable[[#This Row],[Distance]], PBmetric[[Distance (km)]:[PB (hh:mm:ss)]], 6, FALSE)), VLOOKUP(Fulltable[[#This Row],[Distance]], PBmetric[[Distance (km)]:[PB (hh:mm:ss)]], 6, FALSE), NA())</f>
        <v>#N/A</v>
      </c>
      <c r="G1675" s="13">
        <f ca="1">$Q$4+$P$4*Fulltable[[#This Row],[Distance]]+$O$4*Fulltable[[#This Row],[D^2]]+$N$4*Fulltable[[#This Row],[D^3]]</f>
        <v>5.3608851297644151E-2</v>
      </c>
      <c r="H1675" s="13">
        <f ca="1">Fulltable[[#This Row],[Forecast]]*(1+AVERAGE(cform[faster (-ve) /
slower (+ve)]))</f>
        <v>5.5502413549130804E-2</v>
      </c>
      <c r="I1675" s="13" t="e">
        <f>IF(ISNUMBER(VLOOKUP(Fulltable[[#This Row],[Distance]], Predict[[#All],[Distance (km)]:[Time on current form]], 2, FALSE)), VLOOKUP(Fulltable[[#This Row],[Distance]], Predict[[#All],[Distance (km)]:[Time on current form]], 2, FALSE), NA())</f>
        <v>#N/A</v>
      </c>
      <c r="J1675" s="13" t="e">
        <f>IF(ISNUMBER(VLOOKUP(Fulltable[[#This Row],[Distance]], Predict[[#All],[Distance (km)]:[Time on current form]], 3, FALSE)), VLOOKUP(Fulltable[[#This Row],[Distance]], Predict[[#All],[Distance (km)]:[Time on current form]], 3, FALSE), NA())</f>
        <v>#N/A</v>
      </c>
    </row>
    <row r="1676" spans="1:10" x14ac:dyDescent="0.25">
      <c r="A1676" s="1">
        <v>16.739999999999998</v>
      </c>
      <c r="B1676" s="2">
        <f>Fulltable[[#This Row],[Distance]]^2</f>
        <v>280.22759999999994</v>
      </c>
      <c r="C1676">
        <f>Fulltable[[#This Row],[Distance]]^3</f>
        <v>4691.0100239999983</v>
      </c>
      <c r="D1676">
        <f>Fulltable[[#This Row],[Distance]]^4</f>
        <v>78527.507801759959</v>
      </c>
      <c r="E1676">
        <f>Fulltable[[#This Row],[Distance]]^5</f>
        <v>1314550.4806014616</v>
      </c>
      <c r="F1676" s="13" t="e">
        <f>IF(ISNUMBER(VLOOKUP(Fulltable[[#This Row],[Distance]], PBmetric[[Distance (km)]:[PB (hh:mm:ss)]], 6, FALSE)), VLOOKUP(Fulltable[[#This Row],[Distance]], PBmetric[[Distance (km)]:[PB (hh:mm:ss)]], 6, FALSE), NA())</f>
        <v>#N/A</v>
      </c>
      <c r="G1676" s="13">
        <f ca="1">$Q$4+$P$4*Fulltable[[#This Row],[Distance]]+$O$4*Fulltable[[#This Row],[D^2]]+$N$4*Fulltable[[#This Row],[D^3]]</f>
        <v>5.3643935990984729E-2</v>
      </c>
      <c r="H1676" s="13">
        <f ca="1">Fulltable[[#This Row],[Forecast]]*(1+AVERAGE(cform[faster (-ve) /
slower (+ve)]))</f>
        <v>5.553873749773066E-2</v>
      </c>
      <c r="I1676" s="13" t="e">
        <f>IF(ISNUMBER(VLOOKUP(Fulltable[[#This Row],[Distance]], Predict[[#All],[Distance (km)]:[Time on current form]], 2, FALSE)), VLOOKUP(Fulltable[[#This Row],[Distance]], Predict[[#All],[Distance (km)]:[Time on current form]], 2, FALSE), NA())</f>
        <v>#N/A</v>
      </c>
      <c r="J1676" s="13" t="e">
        <f>IF(ISNUMBER(VLOOKUP(Fulltable[[#This Row],[Distance]], Predict[[#All],[Distance (km)]:[Time on current form]], 3, FALSE)), VLOOKUP(Fulltable[[#This Row],[Distance]], Predict[[#All],[Distance (km)]:[Time on current form]], 3, FALSE), NA())</f>
        <v>#N/A</v>
      </c>
    </row>
    <row r="1677" spans="1:10" x14ac:dyDescent="0.25">
      <c r="A1677" s="1">
        <v>16.75</v>
      </c>
      <c r="B1677" s="2">
        <f>Fulltable[[#This Row],[Distance]]^2</f>
        <v>280.5625</v>
      </c>
      <c r="C1677">
        <f>Fulltable[[#This Row],[Distance]]^3</f>
        <v>4699.421875</v>
      </c>
      <c r="D1677">
        <f>Fulltable[[#This Row],[Distance]]^4</f>
        <v>78715.31640625</v>
      </c>
      <c r="E1677">
        <f>Fulltable[[#This Row],[Distance]]^5</f>
        <v>1318481.5498046875</v>
      </c>
      <c r="F1677" s="13" t="e">
        <f>IF(ISNUMBER(VLOOKUP(Fulltable[[#This Row],[Distance]], PBmetric[[Distance (km)]:[PB (hh:mm:ss)]], 6, FALSE)), VLOOKUP(Fulltable[[#This Row],[Distance]], PBmetric[[Distance (km)]:[PB (hh:mm:ss)]], 6, FALSE), NA())</f>
        <v>#N/A</v>
      </c>
      <c r="G1677" s="13">
        <f ca="1">$Q$4+$P$4*Fulltable[[#This Row],[Distance]]+$O$4*Fulltable[[#This Row],[D^2]]+$N$4*Fulltable[[#This Row],[D^3]]</f>
        <v>5.3679024297949178E-2</v>
      </c>
      <c r="H1677" s="13">
        <f ca="1">Fulltable[[#This Row],[Forecast]]*(1+AVERAGE(cform[faster (-ve) /
slower (+ve)]))</f>
        <v>5.5575065187594169E-2</v>
      </c>
      <c r="I1677" s="13" t="e">
        <f>IF(ISNUMBER(VLOOKUP(Fulltable[[#This Row],[Distance]], Predict[[#All],[Distance (km)]:[Time on current form]], 2, FALSE)), VLOOKUP(Fulltable[[#This Row],[Distance]], Predict[[#All],[Distance (km)]:[Time on current form]], 2, FALSE), NA())</f>
        <v>#N/A</v>
      </c>
      <c r="J1677" s="13" t="e">
        <f>IF(ISNUMBER(VLOOKUP(Fulltable[[#This Row],[Distance]], Predict[[#All],[Distance (km)]:[Time on current form]], 3, FALSE)), VLOOKUP(Fulltable[[#This Row],[Distance]], Predict[[#All],[Distance (km)]:[Time on current form]], 3, FALSE), NA())</f>
        <v>#N/A</v>
      </c>
    </row>
    <row r="1678" spans="1:10" x14ac:dyDescent="0.25">
      <c r="A1678" s="1">
        <v>16.760000000000002</v>
      </c>
      <c r="B1678" s="2">
        <f>Fulltable[[#This Row],[Distance]]^2</f>
        <v>280.89760000000007</v>
      </c>
      <c r="C1678">
        <f>Fulltable[[#This Row],[Distance]]^3</f>
        <v>4707.8437760000015</v>
      </c>
      <c r="D1678">
        <f>Fulltable[[#This Row],[Distance]]^4</f>
        <v>78903.461685760034</v>
      </c>
      <c r="E1678">
        <f>Fulltable[[#This Row],[Distance]]^5</f>
        <v>1322422.0178533383</v>
      </c>
      <c r="F1678" s="13" t="e">
        <f>IF(ISNUMBER(VLOOKUP(Fulltable[[#This Row],[Distance]], PBmetric[[Distance (km)]:[PB (hh:mm:ss)]], 6, FALSE)), VLOOKUP(Fulltable[[#This Row],[Distance]], PBmetric[[Distance (km)]:[PB (hh:mm:ss)]], 6, FALSE), NA())</f>
        <v>#N/A</v>
      </c>
      <c r="G1678" s="13">
        <f ca="1">$Q$4+$P$4*Fulltable[[#This Row],[Distance]]+$O$4*Fulltable[[#This Row],[D^2]]+$N$4*Fulltable[[#This Row],[D^3]]</f>
        <v>5.3714116218502098E-2</v>
      </c>
      <c r="H1678" s="13">
        <f ca="1">Fulltable[[#This Row],[Forecast]]*(1+AVERAGE(cform[faster (-ve) /
slower (+ve)]))</f>
        <v>5.5611396618684673E-2</v>
      </c>
      <c r="I1678" s="13" t="e">
        <f>IF(ISNUMBER(VLOOKUP(Fulltable[[#This Row],[Distance]], Predict[[#All],[Distance (km)]:[Time on current form]], 2, FALSE)), VLOOKUP(Fulltable[[#This Row],[Distance]], Predict[[#All],[Distance (km)]:[Time on current form]], 2, FALSE), NA())</f>
        <v>#N/A</v>
      </c>
      <c r="J1678" s="13" t="e">
        <f>IF(ISNUMBER(VLOOKUP(Fulltable[[#This Row],[Distance]], Predict[[#All],[Distance (km)]:[Time on current form]], 3, FALSE)), VLOOKUP(Fulltable[[#This Row],[Distance]], Predict[[#All],[Distance (km)]:[Time on current form]], 3, FALSE), NA())</f>
        <v>#N/A</v>
      </c>
    </row>
    <row r="1679" spans="1:10" x14ac:dyDescent="0.25">
      <c r="A1679" s="1">
        <v>16.77</v>
      </c>
      <c r="B1679" s="2">
        <f>Fulltable[[#This Row],[Distance]]^2</f>
        <v>281.23289999999997</v>
      </c>
      <c r="C1679">
        <f>Fulltable[[#This Row],[Distance]]^3</f>
        <v>4716.2757329999995</v>
      </c>
      <c r="D1679">
        <f>Fulltable[[#This Row],[Distance]]^4</f>
        <v>79091.944042409988</v>
      </c>
      <c r="E1679">
        <f>Fulltable[[#This Row],[Distance]]^5</f>
        <v>1326371.9015912155</v>
      </c>
      <c r="F1679" s="13" t="e">
        <f>IF(ISNUMBER(VLOOKUP(Fulltable[[#This Row],[Distance]], PBmetric[[Distance (km)]:[PB (hh:mm:ss)]], 6, FALSE)), VLOOKUP(Fulltable[[#This Row],[Distance]], PBmetric[[Distance (km)]:[PB (hh:mm:ss)]], 6, FALSE), NA())</f>
        <v>#N/A</v>
      </c>
      <c r="G1679" s="13">
        <f ca="1">$Q$4+$P$4*Fulltable[[#This Row],[Distance]]+$O$4*Fulltable[[#This Row],[D^2]]+$N$4*Fulltable[[#This Row],[D^3]]</f>
        <v>5.3749211752608064E-2</v>
      </c>
      <c r="H1679" s="13">
        <f ca="1">Fulltable[[#This Row],[Forecast]]*(1+AVERAGE(cform[faster (-ve) /
slower (+ve)]))</f>
        <v>5.5647731790965493E-2</v>
      </c>
      <c r="I1679" s="13" t="e">
        <f>IF(ISNUMBER(VLOOKUP(Fulltable[[#This Row],[Distance]], Predict[[#All],[Distance (km)]:[Time on current form]], 2, FALSE)), VLOOKUP(Fulltable[[#This Row],[Distance]], Predict[[#All],[Distance (km)]:[Time on current form]], 2, FALSE), NA())</f>
        <v>#N/A</v>
      </c>
      <c r="J1679" s="13" t="e">
        <f>IF(ISNUMBER(VLOOKUP(Fulltable[[#This Row],[Distance]], Predict[[#All],[Distance (km)]:[Time on current form]], 3, FALSE)), VLOOKUP(Fulltable[[#This Row],[Distance]], Predict[[#All],[Distance (km)]:[Time on current form]], 3, FALSE), NA())</f>
        <v>#N/A</v>
      </c>
    </row>
    <row r="1680" spans="1:10" x14ac:dyDescent="0.25">
      <c r="A1680" s="1">
        <v>16.78</v>
      </c>
      <c r="B1680" s="2">
        <f>Fulltable[[#This Row],[Distance]]^2</f>
        <v>281.56840000000005</v>
      </c>
      <c r="C1680">
        <f>Fulltable[[#This Row],[Distance]]^3</f>
        <v>4724.7177520000014</v>
      </c>
      <c r="D1680">
        <f>Fulltable[[#This Row],[Distance]]^4</f>
        <v>79280.763878560028</v>
      </c>
      <c r="E1680">
        <f>Fulltable[[#This Row],[Distance]]^5</f>
        <v>1330331.2178822374</v>
      </c>
      <c r="F1680" s="13" t="e">
        <f>IF(ISNUMBER(VLOOKUP(Fulltable[[#This Row],[Distance]], PBmetric[[Distance (km)]:[PB (hh:mm:ss)]], 6, FALSE)), VLOOKUP(Fulltable[[#This Row],[Distance]], PBmetric[[Distance (km)]:[PB (hh:mm:ss)]], 6, FALSE), NA())</f>
        <v>#N/A</v>
      </c>
      <c r="G1680" s="13">
        <f ca="1">$Q$4+$P$4*Fulltable[[#This Row],[Distance]]+$O$4*Fulltable[[#This Row],[D^2]]+$N$4*Fulltable[[#This Row],[D^3]]</f>
        <v>5.378431090023171E-2</v>
      </c>
      <c r="H1680" s="13">
        <f ca="1">Fulltable[[#This Row],[Forecast]]*(1+AVERAGE(cform[faster (-ve) /
slower (+ve)]))</f>
        <v>5.5684070704400027E-2</v>
      </c>
      <c r="I1680" s="13" t="e">
        <f>IF(ISNUMBER(VLOOKUP(Fulltable[[#This Row],[Distance]], Predict[[#All],[Distance (km)]:[Time on current form]], 2, FALSE)), VLOOKUP(Fulltable[[#This Row],[Distance]], Predict[[#All],[Distance (km)]:[Time on current form]], 2, FALSE), NA())</f>
        <v>#N/A</v>
      </c>
      <c r="J1680" s="13" t="e">
        <f>IF(ISNUMBER(VLOOKUP(Fulltable[[#This Row],[Distance]], Predict[[#All],[Distance (km)]:[Time on current form]], 3, FALSE)), VLOOKUP(Fulltable[[#This Row],[Distance]], Predict[[#All],[Distance (km)]:[Time on current form]], 3, FALSE), NA())</f>
        <v>#N/A</v>
      </c>
    </row>
    <row r="1681" spans="1:10" x14ac:dyDescent="0.25">
      <c r="A1681" s="1">
        <v>16.79</v>
      </c>
      <c r="B1681" s="2">
        <f>Fulltable[[#This Row],[Distance]]^2</f>
        <v>281.90409999999997</v>
      </c>
      <c r="C1681">
        <f>Fulltable[[#This Row],[Distance]]^3</f>
        <v>4733.1698389999992</v>
      </c>
      <c r="D1681">
        <f>Fulltable[[#This Row],[Distance]]^4</f>
        <v>79469.921596809989</v>
      </c>
      <c r="E1681">
        <f>Fulltable[[#This Row],[Distance]]^5</f>
        <v>1334299.9836104396</v>
      </c>
      <c r="F1681" s="13" t="e">
        <f>IF(ISNUMBER(VLOOKUP(Fulltable[[#This Row],[Distance]], PBmetric[[Distance (km)]:[PB (hh:mm:ss)]], 6, FALSE)), VLOOKUP(Fulltable[[#This Row],[Distance]], PBmetric[[Distance (km)]:[PB (hh:mm:ss)]], 6, FALSE), NA())</f>
        <v>#N/A</v>
      </c>
      <c r="G1681" s="13">
        <f ca="1">$Q$4+$P$4*Fulltable[[#This Row],[Distance]]+$O$4*Fulltable[[#This Row],[D^2]]+$N$4*Fulltable[[#This Row],[D^3]]</f>
        <v>5.3819413661337592E-2</v>
      </c>
      <c r="H1681" s="13">
        <f ca="1">Fulltable[[#This Row],[Forecast]]*(1+AVERAGE(cform[faster (-ve) /
slower (+ve)]))</f>
        <v>5.5720413358951559E-2</v>
      </c>
      <c r="I1681" s="13" t="e">
        <f>IF(ISNUMBER(VLOOKUP(Fulltable[[#This Row],[Distance]], Predict[[#All],[Distance (km)]:[Time on current form]], 2, FALSE)), VLOOKUP(Fulltable[[#This Row],[Distance]], Predict[[#All],[Distance (km)]:[Time on current form]], 2, FALSE), NA())</f>
        <v>#N/A</v>
      </c>
      <c r="J1681" s="13" t="e">
        <f>IF(ISNUMBER(VLOOKUP(Fulltable[[#This Row],[Distance]], Predict[[#All],[Distance (km)]:[Time on current form]], 3, FALSE)), VLOOKUP(Fulltable[[#This Row],[Distance]], Predict[[#All],[Distance (km)]:[Time on current form]], 3, FALSE), NA())</f>
        <v>#N/A</v>
      </c>
    </row>
    <row r="1682" spans="1:10" x14ac:dyDescent="0.25">
      <c r="A1682" s="1">
        <v>16.8</v>
      </c>
      <c r="B1682" s="2">
        <f>Fulltable[[#This Row],[Distance]]^2</f>
        <v>282.24</v>
      </c>
      <c r="C1682">
        <f>Fulltable[[#This Row],[Distance]]^3</f>
        <v>4741.6320000000005</v>
      </c>
      <c r="D1682">
        <f>Fulltable[[#This Row],[Distance]]^4</f>
        <v>79659.417600000001</v>
      </c>
      <c r="E1682">
        <f>Fulltable[[#This Row],[Distance]]^5</f>
        <v>1338278.2156800001</v>
      </c>
      <c r="F1682" s="13" t="e">
        <f>IF(ISNUMBER(VLOOKUP(Fulltable[[#This Row],[Distance]], PBmetric[[Distance (km)]:[PB (hh:mm:ss)]], 6, FALSE)), VLOOKUP(Fulltable[[#This Row],[Distance]], PBmetric[[Distance (km)]:[PB (hh:mm:ss)]], 6, FALSE), NA())</f>
        <v>#N/A</v>
      </c>
      <c r="G1682" s="13">
        <f ca="1">$Q$4+$P$4*Fulltable[[#This Row],[Distance]]+$O$4*Fulltable[[#This Row],[D^2]]+$N$4*Fulltable[[#This Row],[D^3]]</f>
        <v>5.3854520035890335E-2</v>
      </c>
      <c r="H1682" s="13">
        <f ca="1">Fulltable[[#This Row],[Forecast]]*(1+AVERAGE(cform[faster (-ve) /
slower (+ve)]))</f>
        <v>5.5756759754583482E-2</v>
      </c>
      <c r="I1682" s="13" t="e">
        <f>IF(ISNUMBER(VLOOKUP(Fulltable[[#This Row],[Distance]], Predict[[#All],[Distance (km)]:[Time on current form]], 2, FALSE)), VLOOKUP(Fulltable[[#This Row],[Distance]], Predict[[#All],[Distance (km)]:[Time on current form]], 2, FALSE), NA())</f>
        <v>#N/A</v>
      </c>
      <c r="J1682" s="13" t="e">
        <f>IF(ISNUMBER(VLOOKUP(Fulltable[[#This Row],[Distance]], Predict[[#All],[Distance (km)]:[Time on current form]], 3, FALSE)), VLOOKUP(Fulltable[[#This Row],[Distance]], Predict[[#All],[Distance (km)]:[Time on current form]], 3, FALSE), NA())</f>
        <v>#N/A</v>
      </c>
    </row>
    <row r="1683" spans="1:10" x14ac:dyDescent="0.25">
      <c r="A1683" s="1">
        <v>16.809999999999999</v>
      </c>
      <c r="B1683" s="2">
        <f>Fulltable[[#This Row],[Distance]]^2</f>
        <v>282.57609999999994</v>
      </c>
      <c r="C1683">
        <f>Fulltable[[#This Row],[Distance]]^3</f>
        <v>4750.1042409999982</v>
      </c>
      <c r="D1683">
        <f>Fulltable[[#This Row],[Distance]]^4</f>
        <v>79849.252291209967</v>
      </c>
      <c r="E1683">
        <f>Fulltable[[#This Row],[Distance]]^5</f>
        <v>1342265.9310152393</v>
      </c>
      <c r="F1683" s="13" t="e">
        <f>IF(ISNUMBER(VLOOKUP(Fulltable[[#This Row],[Distance]], PBmetric[[Distance (km)]:[PB (hh:mm:ss)]], 6, FALSE)), VLOOKUP(Fulltable[[#This Row],[Distance]], PBmetric[[Distance (km)]:[PB (hh:mm:ss)]], 6, FALSE), NA())</f>
        <v>#N/A</v>
      </c>
      <c r="G1683" s="13">
        <f ca="1">$Q$4+$P$4*Fulltable[[#This Row],[Distance]]+$O$4*Fulltable[[#This Row],[D^2]]+$N$4*Fulltable[[#This Row],[D^3]]</f>
        <v>5.3889630023854523E-2</v>
      </c>
      <c r="H1683" s="13">
        <f ca="1">Fulltable[[#This Row],[Forecast]]*(1+AVERAGE(cform[faster (-ve) /
slower (+ve)]))</f>
        <v>5.5793109891259123E-2</v>
      </c>
      <c r="I1683" s="13" t="e">
        <f>IF(ISNUMBER(VLOOKUP(Fulltable[[#This Row],[Distance]], Predict[[#All],[Distance (km)]:[Time on current form]], 2, FALSE)), VLOOKUP(Fulltable[[#This Row],[Distance]], Predict[[#All],[Distance (km)]:[Time on current form]], 2, FALSE), NA())</f>
        <v>#N/A</v>
      </c>
      <c r="J1683" s="13" t="e">
        <f>IF(ISNUMBER(VLOOKUP(Fulltable[[#This Row],[Distance]], Predict[[#All],[Distance (km)]:[Time on current form]], 3, FALSE)), VLOOKUP(Fulltable[[#This Row],[Distance]], Predict[[#All],[Distance (km)]:[Time on current form]], 3, FALSE), NA())</f>
        <v>#N/A</v>
      </c>
    </row>
    <row r="1684" spans="1:10" x14ac:dyDescent="0.25">
      <c r="A1684" s="1">
        <v>16.82</v>
      </c>
      <c r="B1684" s="2">
        <f>Fulltable[[#This Row],[Distance]]^2</f>
        <v>282.91239999999999</v>
      </c>
      <c r="C1684">
        <f>Fulltable[[#This Row],[Distance]]^3</f>
        <v>4758.5865679999997</v>
      </c>
      <c r="D1684">
        <f>Fulltable[[#This Row],[Distance]]^4</f>
        <v>80039.426073759998</v>
      </c>
      <c r="E1684">
        <f>Fulltable[[#This Row],[Distance]]^5</f>
        <v>1346263.1465606431</v>
      </c>
      <c r="F1684" s="13" t="e">
        <f>IF(ISNUMBER(VLOOKUP(Fulltable[[#This Row],[Distance]], PBmetric[[Distance (km)]:[PB (hh:mm:ss)]], 6, FALSE)), VLOOKUP(Fulltable[[#This Row],[Distance]], PBmetric[[Distance (km)]:[PB (hh:mm:ss)]], 6, FALSE), NA())</f>
        <v>#N/A</v>
      </c>
      <c r="G1684" s="13">
        <f ca="1">$Q$4+$P$4*Fulltable[[#This Row],[Distance]]+$O$4*Fulltable[[#This Row],[D^2]]+$N$4*Fulltable[[#This Row],[D^3]]</f>
        <v>5.3924743625194768E-2</v>
      </c>
      <c r="H1684" s="13">
        <f ca="1">Fulltable[[#This Row],[Forecast]]*(1+AVERAGE(cform[faster (-ve) /
slower (+ve)]))</f>
        <v>5.5829463768941837E-2</v>
      </c>
      <c r="I1684" s="13" t="e">
        <f>IF(ISNUMBER(VLOOKUP(Fulltable[[#This Row],[Distance]], Predict[[#All],[Distance (km)]:[Time on current form]], 2, FALSE)), VLOOKUP(Fulltable[[#This Row],[Distance]], Predict[[#All],[Distance (km)]:[Time on current form]], 2, FALSE), NA())</f>
        <v>#N/A</v>
      </c>
      <c r="J1684" s="13" t="e">
        <f>IF(ISNUMBER(VLOOKUP(Fulltable[[#This Row],[Distance]], Predict[[#All],[Distance (km)]:[Time on current form]], 3, FALSE)), VLOOKUP(Fulltable[[#This Row],[Distance]], Predict[[#All],[Distance (km)]:[Time on current form]], 3, FALSE), NA())</f>
        <v>#N/A</v>
      </c>
    </row>
    <row r="1685" spans="1:10" x14ac:dyDescent="0.25">
      <c r="A1685" s="1">
        <v>16.829999999999998</v>
      </c>
      <c r="B1685" s="2">
        <f>Fulltable[[#This Row],[Distance]]^2</f>
        <v>283.24889999999994</v>
      </c>
      <c r="C1685">
        <f>Fulltable[[#This Row],[Distance]]^3</f>
        <v>4767.0789869999981</v>
      </c>
      <c r="D1685">
        <f>Fulltable[[#This Row],[Distance]]^4</f>
        <v>80229.939351209963</v>
      </c>
      <c r="E1685">
        <f>Fulltable[[#This Row],[Distance]]^5</f>
        <v>1350269.8792808636</v>
      </c>
      <c r="F1685" s="13" t="e">
        <f>IF(ISNUMBER(VLOOKUP(Fulltable[[#This Row],[Distance]], PBmetric[[Distance (km)]:[PB (hh:mm:ss)]], 6, FALSE)), VLOOKUP(Fulltable[[#This Row],[Distance]], PBmetric[[Distance (km)]:[PB (hh:mm:ss)]], 6, FALSE), NA())</f>
        <v>#N/A</v>
      </c>
      <c r="G1685" s="13">
        <f ca="1">$Q$4+$P$4*Fulltable[[#This Row],[Distance]]+$O$4*Fulltable[[#This Row],[D^2]]+$N$4*Fulltable[[#This Row],[D^3]]</f>
        <v>5.3959860839875633E-2</v>
      </c>
      <c r="H1685" s="13">
        <f ca="1">Fulltable[[#This Row],[Forecast]]*(1+AVERAGE(cform[faster (-ve) /
slower (+ve)]))</f>
        <v>5.5865821387594945E-2</v>
      </c>
      <c r="I1685" s="13" t="e">
        <f>IF(ISNUMBER(VLOOKUP(Fulltable[[#This Row],[Distance]], Predict[[#All],[Distance (km)]:[Time on current form]], 2, FALSE)), VLOOKUP(Fulltable[[#This Row],[Distance]], Predict[[#All],[Distance (km)]:[Time on current form]], 2, FALSE), NA())</f>
        <v>#N/A</v>
      </c>
      <c r="J1685" s="13" t="e">
        <f>IF(ISNUMBER(VLOOKUP(Fulltable[[#This Row],[Distance]], Predict[[#All],[Distance (km)]:[Time on current form]], 3, FALSE)), VLOOKUP(Fulltable[[#This Row],[Distance]], Predict[[#All],[Distance (km)]:[Time on current form]], 3, FALSE), NA())</f>
        <v>#N/A</v>
      </c>
    </row>
    <row r="1686" spans="1:10" x14ac:dyDescent="0.25">
      <c r="A1686" s="1">
        <v>16.84</v>
      </c>
      <c r="B1686" s="2">
        <f>Fulltable[[#This Row],[Distance]]^2</f>
        <v>283.5856</v>
      </c>
      <c r="C1686">
        <f>Fulltable[[#This Row],[Distance]]^3</f>
        <v>4775.5815039999998</v>
      </c>
      <c r="D1686">
        <f>Fulltable[[#This Row],[Distance]]^4</f>
        <v>80420.792527359998</v>
      </c>
      <c r="E1686">
        <f>Fulltable[[#This Row],[Distance]]^5</f>
        <v>1354286.1461607423</v>
      </c>
      <c r="F1686" s="13" t="e">
        <f>IF(ISNUMBER(VLOOKUP(Fulltable[[#This Row],[Distance]], PBmetric[[Distance (km)]:[PB (hh:mm:ss)]], 6, FALSE)), VLOOKUP(Fulltable[[#This Row],[Distance]], PBmetric[[Distance (km)]:[PB (hh:mm:ss)]], 6, FALSE), NA())</f>
        <v>#N/A</v>
      </c>
      <c r="G1686" s="13">
        <f ca="1">$Q$4+$P$4*Fulltable[[#This Row],[Distance]]+$O$4*Fulltable[[#This Row],[D^2]]+$N$4*Fulltable[[#This Row],[D^3]]</f>
        <v>5.3994981667861756E-2</v>
      </c>
      <c r="H1686" s="13">
        <f ca="1">Fulltable[[#This Row],[Forecast]]*(1+AVERAGE(cform[faster (-ve) /
slower (+ve)]))</f>
        <v>5.5902182747181839E-2</v>
      </c>
      <c r="I1686" s="13" t="e">
        <f>IF(ISNUMBER(VLOOKUP(Fulltable[[#This Row],[Distance]], Predict[[#All],[Distance (km)]:[Time on current form]], 2, FALSE)), VLOOKUP(Fulltable[[#This Row],[Distance]], Predict[[#All],[Distance (km)]:[Time on current form]], 2, FALSE), NA())</f>
        <v>#N/A</v>
      </c>
      <c r="J1686" s="13" t="e">
        <f>IF(ISNUMBER(VLOOKUP(Fulltable[[#This Row],[Distance]], Predict[[#All],[Distance (km)]:[Time on current form]], 3, FALSE)), VLOOKUP(Fulltable[[#This Row],[Distance]], Predict[[#All],[Distance (km)]:[Time on current form]], 3, FALSE), NA())</f>
        <v>#N/A</v>
      </c>
    </row>
    <row r="1687" spans="1:10" x14ac:dyDescent="0.25">
      <c r="A1687" s="1">
        <v>16.850000000000001</v>
      </c>
      <c r="B1687" s="2">
        <f>Fulltable[[#This Row],[Distance]]^2</f>
        <v>283.92250000000007</v>
      </c>
      <c r="C1687">
        <f>Fulltable[[#This Row],[Distance]]^3</f>
        <v>4784.0941250000014</v>
      </c>
      <c r="D1687">
        <f>Fulltable[[#This Row],[Distance]]^4</f>
        <v>80611.986006250037</v>
      </c>
      <c r="E1687">
        <f>Fulltable[[#This Row],[Distance]]^5</f>
        <v>1358311.9642053132</v>
      </c>
      <c r="F1687" s="13" t="e">
        <f>IF(ISNUMBER(VLOOKUP(Fulltable[[#This Row],[Distance]], PBmetric[[Distance (km)]:[PB (hh:mm:ss)]], 6, FALSE)), VLOOKUP(Fulltable[[#This Row],[Distance]], PBmetric[[Distance (km)]:[PB (hh:mm:ss)]], 6, FALSE), NA())</f>
        <v>#N/A</v>
      </c>
      <c r="G1687" s="13">
        <f ca="1">$Q$4+$P$4*Fulltable[[#This Row],[Distance]]+$O$4*Fulltable[[#This Row],[D^2]]+$N$4*Fulltable[[#This Row],[D^3]]</f>
        <v>5.4030106109117702E-2</v>
      </c>
      <c r="H1687" s="13">
        <f ca="1">Fulltable[[#This Row],[Forecast]]*(1+AVERAGE(cform[faster (-ve) /
slower (+ve)]))</f>
        <v>5.5938547847665818E-2</v>
      </c>
      <c r="I1687" s="13" t="e">
        <f>IF(ISNUMBER(VLOOKUP(Fulltable[[#This Row],[Distance]], Predict[[#All],[Distance (km)]:[Time on current form]], 2, FALSE)), VLOOKUP(Fulltable[[#This Row],[Distance]], Predict[[#All],[Distance (km)]:[Time on current form]], 2, FALSE), NA())</f>
        <v>#N/A</v>
      </c>
      <c r="J1687" s="13" t="e">
        <f>IF(ISNUMBER(VLOOKUP(Fulltable[[#This Row],[Distance]], Predict[[#All],[Distance (km)]:[Time on current form]], 3, FALSE)), VLOOKUP(Fulltable[[#This Row],[Distance]], Predict[[#All],[Distance (km)]:[Time on current form]], 3, FALSE), NA())</f>
        <v>#N/A</v>
      </c>
    </row>
    <row r="1688" spans="1:10" x14ac:dyDescent="0.25">
      <c r="A1688" s="1">
        <v>16.86</v>
      </c>
      <c r="B1688" s="2">
        <f>Fulltable[[#This Row],[Distance]]^2</f>
        <v>284.25959999999998</v>
      </c>
      <c r="C1688">
        <f>Fulltable[[#This Row],[Distance]]^3</f>
        <v>4792.6168559999996</v>
      </c>
      <c r="D1688">
        <f>Fulltable[[#This Row],[Distance]]^4</f>
        <v>80803.52019215998</v>
      </c>
      <c r="E1688">
        <f>Fulltable[[#This Row],[Distance]]^5</f>
        <v>1362347.3504398172</v>
      </c>
      <c r="F1688" s="13" t="e">
        <f>IF(ISNUMBER(VLOOKUP(Fulltable[[#This Row],[Distance]], PBmetric[[Distance (km)]:[PB (hh:mm:ss)]], 6, FALSE)), VLOOKUP(Fulltable[[#This Row],[Distance]], PBmetric[[Distance (km)]:[PB (hh:mm:ss)]], 6, FALSE), NA())</f>
        <v>#N/A</v>
      </c>
      <c r="G1688" s="13">
        <f ca="1">$Q$4+$P$4*Fulltable[[#This Row],[Distance]]+$O$4*Fulltable[[#This Row],[D^2]]+$N$4*Fulltable[[#This Row],[D^3]]</f>
        <v>5.4065234163608082E-2</v>
      </c>
      <c r="H1688" s="13">
        <f ca="1">Fulltable[[#This Row],[Forecast]]*(1+AVERAGE(cform[faster (-ve) /
slower (+ve)]))</f>
        <v>5.5974916689010258E-2</v>
      </c>
      <c r="I1688" s="13" t="e">
        <f>IF(ISNUMBER(VLOOKUP(Fulltable[[#This Row],[Distance]], Predict[[#All],[Distance (km)]:[Time on current form]], 2, FALSE)), VLOOKUP(Fulltable[[#This Row],[Distance]], Predict[[#All],[Distance (km)]:[Time on current form]], 2, FALSE), NA())</f>
        <v>#N/A</v>
      </c>
      <c r="J1688" s="13" t="e">
        <f>IF(ISNUMBER(VLOOKUP(Fulltable[[#This Row],[Distance]], Predict[[#All],[Distance (km)]:[Time on current form]], 3, FALSE)), VLOOKUP(Fulltable[[#This Row],[Distance]], Predict[[#All],[Distance (km)]:[Time on current form]], 3, FALSE), NA())</f>
        <v>#N/A</v>
      </c>
    </row>
    <row r="1689" spans="1:10" x14ac:dyDescent="0.25">
      <c r="A1689" s="1">
        <v>16.87</v>
      </c>
      <c r="B1689" s="2">
        <f>Fulltable[[#This Row],[Distance]]^2</f>
        <v>284.59690000000006</v>
      </c>
      <c r="C1689">
        <f>Fulltable[[#This Row],[Distance]]^3</f>
        <v>4801.149703000001</v>
      </c>
      <c r="D1689">
        <f>Fulltable[[#This Row],[Distance]]^4</f>
        <v>80995.395489610033</v>
      </c>
      <c r="E1689">
        <f>Fulltable[[#This Row],[Distance]]^5</f>
        <v>1366392.3219097212</v>
      </c>
      <c r="F1689" s="13" t="e">
        <f>IF(ISNUMBER(VLOOKUP(Fulltable[[#This Row],[Distance]], PBmetric[[Distance (km)]:[PB (hh:mm:ss)]], 6, FALSE)), VLOOKUP(Fulltable[[#This Row],[Distance]], PBmetric[[Distance (km)]:[PB (hh:mm:ss)]], 6, FALSE), NA())</f>
        <v>#N/A</v>
      </c>
      <c r="G1689" s="13">
        <f ca="1">$Q$4+$P$4*Fulltable[[#This Row],[Distance]]+$O$4*Fulltable[[#This Row],[D^2]]+$N$4*Fulltable[[#This Row],[D^3]]</f>
        <v>5.4100365831297494E-2</v>
      </c>
      <c r="H1689" s="13">
        <f ca="1">Fulltable[[#This Row],[Forecast]]*(1+AVERAGE(cform[faster (-ve) /
slower (+ve)]))</f>
        <v>5.6011289271178495E-2</v>
      </c>
      <c r="I1689" s="13" t="e">
        <f>IF(ISNUMBER(VLOOKUP(Fulltable[[#This Row],[Distance]], Predict[[#All],[Distance (km)]:[Time on current form]], 2, FALSE)), VLOOKUP(Fulltable[[#This Row],[Distance]], Predict[[#All],[Distance (km)]:[Time on current form]], 2, FALSE), NA())</f>
        <v>#N/A</v>
      </c>
      <c r="J1689" s="13" t="e">
        <f>IF(ISNUMBER(VLOOKUP(Fulltable[[#This Row],[Distance]], Predict[[#All],[Distance (km)]:[Time on current form]], 3, FALSE)), VLOOKUP(Fulltable[[#This Row],[Distance]], Predict[[#All],[Distance (km)]:[Time on current form]], 3, FALSE), NA())</f>
        <v>#N/A</v>
      </c>
    </row>
    <row r="1690" spans="1:10" x14ac:dyDescent="0.25">
      <c r="A1690" s="1">
        <v>16.88</v>
      </c>
      <c r="B1690" s="2">
        <f>Fulltable[[#This Row],[Distance]]^2</f>
        <v>284.93439999999998</v>
      </c>
      <c r="C1690">
        <f>Fulltable[[#This Row],[Distance]]^3</f>
        <v>4809.6926719999992</v>
      </c>
      <c r="D1690">
        <f>Fulltable[[#This Row],[Distance]]^4</f>
        <v>81187.612303359987</v>
      </c>
      <c r="E1690">
        <f>Fulltable[[#This Row],[Distance]]^5</f>
        <v>1370446.8956807165</v>
      </c>
      <c r="F1690" s="13" t="e">
        <f>IF(ISNUMBER(VLOOKUP(Fulltable[[#This Row],[Distance]], PBmetric[[Distance (km)]:[PB (hh:mm:ss)]], 6, FALSE)), VLOOKUP(Fulltable[[#This Row],[Distance]], PBmetric[[Distance (km)]:[PB (hh:mm:ss)]], 6, FALSE), NA())</f>
        <v>#N/A</v>
      </c>
      <c r="G1690" s="13">
        <f ca="1">$Q$4+$P$4*Fulltable[[#This Row],[Distance]]+$O$4*Fulltable[[#This Row],[D^2]]+$N$4*Fulltable[[#This Row],[D^3]]</f>
        <v>5.4135501112150528E-2</v>
      </c>
      <c r="H1690" s="13">
        <f ca="1">Fulltable[[#This Row],[Forecast]]*(1+AVERAGE(cform[faster (-ve) /
slower (+ve)]))</f>
        <v>5.6047665594133871E-2</v>
      </c>
      <c r="I1690" s="13" t="e">
        <f>IF(ISNUMBER(VLOOKUP(Fulltable[[#This Row],[Distance]], Predict[[#All],[Distance (km)]:[Time on current form]], 2, FALSE)), VLOOKUP(Fulltable[[#This Row],[Distance]], Predict[[#All],[Distance (km)]:[Time on current form]], 2, FALSE), NA())</f>
        <v>#N/A</v>
      </c>
      <c r="J1690" s="13" t="e">
        <f>IF(ISNUMBER(VLOOKUP(Fulltable[[#This Row],[Distance]], Predict[[#All],[Distance (km)]:[Time on current form]], 3, FALSE)), VLOOKUP(Fulltable[[#This Row],[Distance]], Predict[[#All],[Distance (km)]:[Time on current form]], 3, FALSE), NA())</f>
        <v>#N/A</v>
      </c>
    </row>
    <row r="1691" spans="1:10" x14ac:dyDescent="0.25">
      <c r="A1691" s="1">
        <v>16.89</v>
      </c>
      <c r="B1691" s="2">
        <f>Fulltable[[#This Row],[Distance]]^2</f>
        <v>285.27210000000002</v>
      </c>
      <c r="C1691">
        <f>Fulltable[[#This Row],[Distance]]^3</f>
        <v>4818.2457690000001</v>
      </c>
      <c r="D1691">
        <f>Fulltable[[#This Row],[Distance]]^4</f>
        <v>81380.171038410015</v>
      </c>
      <c r="E1691">
        <f>Fulltable[[#This Row],[Distance]]^5</f>
        <v>1374511.0888387451</v>
      </c>
      <c r="F1691" s="13" t="e">
        <f>IF(ISNUMBER(VLOOKUP(Fulltable[[#This Row],[Distance]], PBmetric[[Distance (km)]:[PB (hh:mm:ss)]], 6, FALSE)), VLOOKUP(Fulltable[[#This Row],[Distance]], PBmetric[[Distance (km)]:[PB (hh:mm:ss)]], 6, FALSE), NA())</f>
        <v>#N/A</v>
      </c>
      <c r="G1691" s="13">
        <f ca="1">$Q$4+$P$4*Fulltable[[#This Row],[Distance]]+$O$4*Fulltable[[#This Row],[D^2]]+$N$4*Fulltable[[#This Row],[D^3]]</f>
        <v>5.4170640006131789E-2</v>
      </c>
      <c r="H1691" s="13">
        <f ca="1">Fulltable[[#This Row],[Forecast]]*(1+AVERAGE(cform[faster (-ve) /
slower (+ve)]))</f>
        <v>5.6084045657839747E-2</v>
      </c>
      <c r="I1691" s="13" t="e">
        <f>IF(ISNUMBER(VLOOKUP(Fulltable[[#This Row],[Distance]], Predict[[#All],[Distance (km)]:[Time on current form]], 2, FALSE)), VLOOKUP(Fulltable[[#This Row],[Distance]], Predict[[#All],[Distance (km)]:[Time on current form]], 2, FALSE), NA())</f>
        <v>#N/A</v>
      </c>
      <c r="J1691" s="13" t="e">
        <f>IF(ISNUMBER(VLOOKUP(Fulltable[[#This Row],[Distance]], Predict[[#All],[Distance (km)]:[Time on current form]], 3, FALSE)), VLOOKUP(Fulltable[[#This Row],[Distance]], Predict[[#All],[Distance (km)]:[Time on current form]], 3, FALSE), NA())</f>
        <v>#N/A</v>
      </c>
    </row>
    <row r="1692" spans="1:10" x14ac:dyDescent="0.25">
      <c r="A1692" s="1">
        <v>16.899999999999999</v>
      </c>
      <c r="B1692" s="2">
        <f>Fulltable[[#This Row],[Distance]]^2</f>
        <v>285.60999999999996</v>
      </c>
      <c r="C1692">
        <f>Fulltable[[#This Row],[Distance]]^3</f>
        <v>4826.8089999999993</v>
      </c>
      <c r="D1692">
        <f>Fulltable[[#This Row],[Distance]]^4</f>
        <v>81573.072099999976</v>
      </c>
      <c r="E1692">
        <f>Fulltable[[#This Row],[Distance]]^5</f>
        <v>1378584.9184899994</v>
      </c>
      <c r="F1692" s="13" t="e">
        <f>IF(ISNUMBER(VLOOKUP(Fulltable[[#This Row],[Distance]], PBmetric[[Distance (km)]:[PB (hh:mm:ss)]], 6, FALSE)), VLOOKUP(Fulltable[[#This Row],[Distance]], PBmetric[[Distance (km)]:[PB (hh:mm:ss)]], 6, FALSE), NA())</f>
        <v>#N/A</v>
      </c>
      <c r="G1692" s="13">
        <f ca="1">$Q$4+$P$4*Fulltable[[#This Row],[Distance]]+$O$4*Fulltable[[#This Row],[D^2]]+$N$4*Fulltable[[#This Row],[D^3]]</f>
        <v>5.4205782513205847E-2</v>
      </c>
      <c r="H1692" s="13">
        <f ca="1">Fulltable[[#This Row],[Forecast]]*(1+AVERAGE(cform[faster (-ve) /
slower (+ve)]))</f>
        <v>5.6120429462259432E-2</v>
      </c>
      <c r="I1692" s="13" t="e">
        <f>IF(ISNUMBER(VLOOKUP(Fulltable[[#This Row],[Distance]], Predict[[#All],[Distance (km)]:[Time on current form]], 2, FALSE)), VLOOKUP(Fulltable[[#This Row],[Distance]], Predict[[#All],[Distance (km)]:[Time on current form]], 2, FALSE), NA())</f>
        <v>#N/A</v>
      </c>
      <c r="J1692" s="13" t="e">
        <f>IF(ISNUMBER(VLOOKUP(Fulltable[[#This Row],[Distance]], Predict[[#All],[Distance (km)]:[Time on current form]], 3, FALSE)), VLOOKUP(Fulltable[[#This Row],[Distance]], Predict[[#All],[Distance (km)]:[Time on current form]], 3, FALSE), NA())</f>
        <v>#N/A</v>
      </c>
    </row>
    <row r="1693" spans="1:10" x14ac:dyDescent="0.25">
      <c r="A1693" s="1">
        <v>16.91</v>
      </c>
      <c r="B1693" s="2">
        <f>Fulltable[[#This Row],[Distance]]^2</f>
        <v>285.94810000000001</v>
      </c>
      <c r="C1693">
        <f>Fulltable[[#This Row],[Distance]]^3</f>
        <v>4835.3823710000006</v>
      </c>
      <c r="D1693">
        <f>Fulltable[[#This Row],[Distance]]^4</f>
        <v>81766.315893610008</v>
      </c>
      <c r="E1693">
        <f>Fulltable[[#This Row],[Distance]]^5</f>
        <v>1382668.4017609453</v>
      </c>
      <c r="F1693" s="13" t="e">
        <f>IF(ISNUMBER(VLOOKUP(Fulltable[[#This Row],[Distance]], PBmetric[[Distance (km)]:[PB (hh:mm:ss)]], 6, FALSE)), VLOOKUP(Fulltable[[#This Row],[Distance]], PBmetric[[Distance (km)]:[PB (hh:mm:ss)]], 6, FALSE), NA())</f>
        <v>#N/A</v>
      </c>
      <c r="G1693" s="13">
        <f ca="1">$Q$4+$P$4*Fulltable[[#This Row],[Distance]]+$O$4*Fulltable[[#This Row],[D^2]]+$N$4*Fulltable[[#This Row],[D^3]]</f>
        <v>5.4240928633337349E-2</v>
      </c>
      <c r="H1693" s="13">
        <f ca="1">Fulltable[[#This Row],[Forecast]]*(1+AVERAGE(cform[faster (-ve) /
slower (+ve)]))</f>
        <v>5.6156817007356336E-2</v>
      </c>
      <c r="I1693" s="13" t="e">
        <f>IF(ISNUMBER(VLOOKUP(Fulltable[[#This Row],[Distance]], Predict[[#All],[Distance (km)]:[Time on current form]], 2, FALSE)), VLOOKUP(Fulltable[[#This Row],[Distance]], Predict[[#All],[Distance (km)]:[Time on current form]], 2, FALSE), NA())</f>
        <v>#N/A</v>
      </c>
      <c r="J1693" s="13" t="e">
        <f>IF(ISNUMBER(VLOOKUP(Fulltable[[#This Row],[Distance]], Predict[[#All],[Distance (km)]:[Time on current form]], 3, FALSE)), VLOOKUP(Fulltable[[#This Row],[Distance]], Predict[[#All],[Distance (km)]:[Time on current form]], 3, FALSE), NA())</f>
        <v>#N/A</v>
      </c>
    </row>
    <row r="1694" spans="1:10" x14ac:dyDescent="0.25">
      <c r="A1694" s="1">
        <v>16.920000000000002</v>
      </c>
      <c r="B1694" s="2">
        <f>Fulltable[[#This Row],[Distance]]^2</f>
        <v>286.28640000000007</v>
      </c>
      <c r="C1694">
        <f>Fulltable[[#This Row],[Distance]]^3</f>
        <v>4843.9658880000015</v>
      </c>
      <c r="D1694">
        <f>Fulltable[[#This Row],[Distance]]^4</f>
        <v>81959.902824960038</v>
      </c>
      <c r="E1694">
        <f>Fulltable[[#This Row],[Distance]]^5</f>
        <v>1386761.5557983241</v>
      </c>
      <c r="F1694" s="13" t="e">
        <f>IF(ISNUMBER(VLOOKUP(Fulltable[[#This Row],[Distance]], PBmetric[[Distance (km)]:[PB (hh:mm:ss)]], 6, FALSE)), VLOOKUP(Fulltable[[#This Row],[Distance]], PBmetric[[Distance (km)]:[PB (hh:mm:ss)]], 6, FALSE), NA())</f>
        <v>#N/A</v>
      </c>
      <c r="G1694" s="13">
        <f ca="1">$Q$4+$P$4*Fulltable[[#This Row],[Distance]]+$O$4*Fulltable[[#This Row],[D^2]]+$N$4*Fulltable[[#This Row],[D^3]]</f>
        <v>5.427607836649085E-2</v>
      </c>
      <c r="H1694" s="13">
        <f ca="1">Fulltable[[#This Row],[Forecast]]*(1+AVERAGE(cform[faster (-ve) /
slower (+ve)]))</f>
        <v>5.6193208293093745E-2</v>
      </c>
      <c r="I1694" s="13" t="e">
        <f>IF(ISNUMBER(VLOOKUP(Fulltable[[#This Row],[Distance]], Predict[[#All],[Distance (km)]:[Time on current form]], 2, FALSE)), VLOOKUP(Fulltable[[#This Row],[Distance]], Predict[[#All],[Distance (km)]:[Time on current form]], 2, FALSE), NA())</f>
        <v>#N/A</v>
      </c>
      <c r="J1694" s="13" t="e">
        <f>IF(ISNUMBER(VLOOKUP(Fulltable[[#This Row],[Distance]], Predict[[#All],[Distance (km)]:[Time on current form]], 3, FALSE)), VLOOKUP(Fulltable[[#This Row],[Distance]], Predict[[#All],[Distance (km)]:[Time on current form]], 3, FALSE), NA())</f>
        <v>#N/A</v>
      </c>
    </row>
    <row r="1695" spans="1:10" x14ac:dyDescent="0.25">
      <c r="A1695" s="1">
        <v>16.93</v>
      </c>
      <c r="B1695" s="2">
        <f>Fulltable[[#This Row],[Distance]]^2</f>
        <v>286.62489999999997</v>
      </c>
      <c r="C1695">
        <f>Fulltable[[#This Row],[Distance]]^3</f>
        <v>4852.5595569999996</v>
      </c>
      <c r="D1695">
        <f>Fulltable[[#This Row],[Distance]]^4</f>
        <v>82153.833300009981</v>
      </c>
      <c r="E1695">
        <f>Fulltable[[#This Row],[Distance]]^5</f>
        <v>1390864.397769169</v>
      </c>
      <c r="F1695" s="13" t="e">
        <f>IF(ISNUMBER(VLOOKUP(Fulltable[[#This Row],[Distance]], PBmetric[[Distance (km)]:[PB (hh:mm:ss)]], 6, FALSE)), VLOOKUP(Fulltable[[#This Row],[Distance]], PBmetric[[Distance (km)]:[PB (hh:mm:ss)]], 6, FALSE), NA())</f>
        <v>#N/A</v>
      </c>
      <c r="G1695" s="13">
        <f ca="1">$Q$4+$P$4*Fulltable[[#This Row],[Distance]]+$O$4*Fulltable[[#This Row],[D^2]]+$N$4*Fulltable[[#This Row],[D^3]]</f>
        <v>5.4311231712630949E-2</v>
      </c>
      <c r="H1695" s="13">
        <f ca="1">Fulltable[[#This Row],[Forecast]]*(1+AVERAGE(cform[faster (-ve) /
slower (+ve)]))</f>
        <v>5.622960331943503E-2</v>
      </c>
      <c r="I1695" s="13" t="e">
        <f>IF(ISNUMBER(VLOOKUP(Fulltable[[#This Row],[Distance]], Predict[[#All],[Distance (km)]:[Time on current form]], 2, FALSE)), VLOOKUP(Fulltable[[#This Row],[Distance]], Predict[[#All],[Distance (km)]:[Time on current form]], 2, FALSE), NA())</f>
        <v>#N/A</v>
      </c>
      <c r="J1695" s="13" t="e">
        <f>IF(ISNUMBER(VLOOKUP(Fulltable[[#This Row],[Distance]], Predict[[#All],[Distance (km)]:[Time on current form]], 3, FALSE)), VLOOKUP(Fulltable[[#This Row],[Distance]], Predict[[#All],[Distance (km)]:[Time on current form]], 3, FALSE), NA())</f>
        <v>#N/A</v>
      </c>
    </row>
    <row r="1696" spans="1:10" x14ac:dyDescent="0.25">
      <c r="A1696" s="1">
        <v>16.940000000000001</v>
      </c>
      <c r="B1696" s="2">
        <f>Fulltable[[#This Row],[Distance]]^2</f>
        <v>286.96360000000004</v>
      </c>
      <c r="C1696">
        <f>Fulltable[[#This Row],[Distance]]^3</f>
        <v>4861.1633840000013</v>
      </c>
      <c r="D1696">
        <f>Fulltable[[#This Row],[Distance]]^4</f>
        <v>82348.10772496002</v>
      </c>
      <c r="E1696">
        <f>Fulltable[[#This Row],[Distance]]^5</f>
        <v>1394976.9448608228</v>
      </c>
      <c r="F1696" s="13" t="e">
        <f>IF(ISNUMBER(VLOOKUP(Fulltable[[#This Row],[Distance]], PBmetric[[Distance (km)]:[PB (hh:mm:ss)]], 6, FALSE)), VLOOKUP(Fulltable[[#This Row],[Distance]], PBmetric[[Distance (km)]:[PB (hh:mm:ss)]], 6, FALSE), NA())</f>
        <v>#N/A</v>
      </c>
      <c r="G1696" s="13">
        <f ca="1">$Q$4+$P$4*Fulltable[[#This Row],[Distance]]+$O$4*Fulltable[[#This Row],[D^2]]+$N$4*Fulltable[[#This Row],[D^3]]</f>
        <v>5.4346388671722277E-2</v>
      </c>
      <c r="H1696" s="13">
        <f ca="1">Fulltable[[#This Row],[Forecast]]*(1+AVERAGE(cform[faster (-ve) /
slower (+ve)]))</f>
        <v>5.6266002086343553E-2</v>
      </c>
      <c r="I1696" s="13" t="e">
        <f>IF(ISNUMBER(VLOOKUP(Fulltable[[#This Row],[Distance]], Predict[[#All],[Distance (km)]:[Time on current form]], 2, FALSE)), VLOOKUP(Fulltable[[#This Row],[Distance]], Predict[[#All],[Distance (km)]:[Time on current form]], 2, FALSE), NA())</f>
        <v>#N/A</v>
      </c>
      <c r="J1696" s="13" t="e">
        <f>IF(ISNUMBER(VLOOKUP(Fulltable[[#This Row],[Distance]], Predict[[#All],[Distance (km)]:[Time on current form]], 3, FALSE)), VLOOKUP(Fulltable[[#This Row],[Distance]], Predict[[#All],[Distance (km)]:[Time on current form]], 3, FALSE), NA())</f>
        <v>#N/A</v>
      </c>
    </row>
    <row r="1697" spans="1:10" x14ac:dyDescent="0.25">
      <c r="A1697" s="1">
        <v>16.95</v>
      </c>
      <c r="B1697" s="2">
        <f>Fulltable[[#This Row],[Distance]]^2</f>
        <v>287.30249999999995</v>
      </c>
      <c r="C1697">
        <f>Fulltable[[#This Row],[Distance]]^3</f>
        <v>4869.7773749999988</v>
      </c>
      <c r="D1697">
        <f>Fulltable[[#This Row],[Distance]]^4</f>
        <v>82542.726506249979</v>
      </c>
      <c r="E1697">
        <f>Fulltable[[#This Row],[Distance]]^5</f>
        <v>1399099.2142809371</v>
      </c>
      <c r="F1697" s="13" t="e">
        <f>IF(ISNUMBER(VLOOKUP(Fulltable[[#This Row],[Distance]], PBmetric[[Distance (km)]:[PB (hh:mm:ss)]], 6, FALSE)), VLOOKUP(Fulltable[[#This Row],[Distance]], PBmetric[[Distance (km)]:[PB (hh:mm:ss)]], 6, FALSE), NA())</f>
        <v>#N/A</v>
      </c>
      <c r="G1697" s="13">
        <f ca="1">$Q$4+$P$4*Fulltable[[#This Row],[Distance]]+$O$4*Fulltable[[#This Row],[D^2]]+$N$4*Fulltable[[#This Row],[D^3]]</f>
        <v>5.4381549243729385E-2</v>
      </c>
      <c r="H1697" s="13">
        <f ca="1">Fulltable[[#This Row],[Forecast]]*(1+AVERAGE(cform[faster (-ve) /
slower (+ve)]))</f>
        <v>5.6302404593782628E-2</v>
      </c>
      <c r="I1697" s="13" t="e">
        <f>IF(ISNUMBER(VLOOKUP(Fulltable[[#This Row],[Distance]], Predict[[#All],[Distance (km)]:[Time on current form]], 2, FALSE)), VLOOKUP(Fulltable[[#This Row],[Distance]], Predict[[#All],[Distance (km)]:[Time on current form]], 2, FALSE), NA())</f>
        <v>#N/A</v>
      </c>
      <c r="J1697" s="13" t="e">
        <f>IF(ISNUMBER(VLOOKUP(Fulltable[[#This Row],[Distance]], Predict[[#All],[Distance (km)]:[Time on current form]], 3, FALSE)), VLOOKUP(Fulltable[[#This Row],[Distance]], Predict[[#All],[Distance (km)]:[Time on current form]], 3, FALSE), NA())</f>
        <v>#N/A</v>
      </c>
    </row>
    <row r="1698" spans="1:10" x14ac:dyDescent="0.25">
      <c r="A1698" s="1">
        <v>16.96</v>
      </c>
      <c r="B1698" s="2">
        <f>Fulltable[[#This Row],[Distance]]^2</f>
        <v>287.64160000000004</v>
      </c>
      <c r="C1698">
        <f>Fulltable[[#This Row],[Distance]]^3</f>
        <v>4878.4015360000012</v>
      </c>
      <c r="D1698">
        <f>Fulltable[[#This Row],[Distance]]^4</f>
        <v>82737.690050560021</v>
      </c>
      <c r="E1698">
        <f>Fulltable[[#This Row],[Distance]]^5</f>
        <v>1403231.2232574981</v>
      </c>
      <c r="F1698" s="13" t="e">
        <f>IF(ISNUMBER(VLOOKUP(Fulltable[[#This Row],[Distance]], PBmetric[[Distance (km)]:[PB (hh:mm:ss)]], 6, FALSE)), VLOOKUP(Fulltable[[#This Row],[Distance]], PBmetric[[Distance (km)]:[PB (hh:mm:ss)]], 6, FALSE), NA())</f>
        <v>#N/A</v>
      </c>
      <c r="G1698" s="13">
        <f ca="1">$Q$4+$P$4*Fulltable[[#This Row],[Distance]]+$O$4*Fulltable[[#This Row],[D^2]]+$N$4*Fulltable[[#This Row],[D^3]]</f>
        <v>5.4416713428616911E-2</v>
      </c>
      <c r="H1698" s="13">
        <f ca="1">Fulltable[[#This Row],[Forecast]]*(1+AVERAGE(cform[faster (-ve) /
slower (+ve)]))</f>
        <v>5.6338810841715631E-2</v>
      </c>
      <c r="I1698" s="13" t="e">
        <f>IF(ISNUMBER(VLOOKUP(Fulltable[[#This Row],[Distance]], Predict[[#All],[Distance (km)]:[Time on current form]], 2, FALSE)), VLOOKUP(Fulltable[[#This Row],[Distance]], Predict[[#All],[Distance (km)]:[Time on current form]], 2, FALSE), NA())</f>
        <v>#N/A</v>
      </c>
      <c r="J1698" s="13" t="e">
        <f>IF(ISNUMBER(VLOOKUP(Fulltable[[#This Row],[Distance]], Predict[[#All],[Distance (km)]:[Time on current form]], 3, FALSE)), VLOOKUP(Fulltable[[#This Row],[Distance]], Predict[[#All],[Distance (km)]:[Time on current form]], 3, FALSE), NA())</f>
        <v>#N/A</v>
      </c>
    </row>
    <row r="1699" spans="1:10" x14ac:dyDescent="0.25">
      <c r="A1699" s="1">
        <v>16.97</v>
      </c>
      <c r="B1699" s="2">
        <f>Fulltable[[#This Row],[Distance]]^2</f>
        <v>287.98089999999996</v>
      </c>
      <c r="C1699">
        <f>Fulltable[[#This Row],[Distance]]^3</f>
        <v>4887.0358729999989</v>
      </c>
      <c r="D1699">
        <f>Fulltable[[#This Row],[Distance]]^4</f>
        <v>82932.998764809978</v>
      </c>
      <c r="E1699">
        <f>Fulltable[[#This Row],[Distance]]^5</f>
        <v>1407372.9890388253</v>
      </c>
      <c r="F1699" s="13" t="e">
        <f>IF(ISNUMBER(VLOOKUP(Fulltable[[#This Row],[Distance]], PBmetric[[Distance (km)]:[PB (hh:mm:ss)]], 6, FALSE)), VLOOKUP(Fulltable[[#This Row],[Distance]], PBmetric[[Distance (km)]:[PB (hh:mm:ss)]], 6, FALSE), NA())</f>
        <v>#N/A</v>
      </c>
      <c r="G1699" s="13">
        <f ca="1">$Q$4+$P$4*Fulltable[[#This Row],[Distance]]+$O$4*Fulltable[[#This Row],[D^2]]+$N$4*Fulltable[[#This Row],[D^3]]</f>
        <v>5.4451881226349412E-2</v>
      </c>
      <c r="H1699" s="13">
        <f ca="1">Fulltable[[#This Row],[Forecast]]*(1+AVERAGE(cform[faster (-ve) /
slower (+ve)]))</f>
        <v>5.637522083010587E-2</v>
      </c>
      <c r="I1699" s="13" t="e">
        <f>IF(ISNUMBER(VLOOKUP(Fulltable[[#This Row],[Distance]], Predict[[#All],[Distance (km)]:[Time on current form]], 2, FALSE)), VLOOKUP(Fulltable[[#This Row],[Distance]], Predict[[#All],[Distance (km)]:[Time on current form]], 2, FALSE), NA())</f>
        <v>#N/A</v>
      </c>
      <c r="J1699" s="13" t="e">
        <f>IF(ISNUMBER(VLOOKUP(Fulltable[[#This Row],[Distance]], Predict[[#All],[Distance (km)]:[Time on current form]], 3, FALSE)), VLOOKUP(Fulltable[[#This Row],[Distance]], Predict[[#All],[Distance (km)]:[Time on current form]], 3, FALSE), NA())</f>
        <v>#N/A</v>
      </c>
    </row>
    <row r="1700" spans="1:10" x14ac:dyDescent="0.25">
      <c r="A1700" s="1">
        <v>16.98</v>
      </c>
      <c r="B1700" s="2">
        <f>Fulltable[[#This Row],[Distance]]^2</f>
        <v>288.32040000000001</v>
      </c>
      <c r="C1700">
        <f>Fulltable[[#This Row],[Distance]]^3</f>
        <v>4895.6803920000002</v>
      </c>
      <c r="D1700">
        <f>Fulltable[[#This Row],[Distance]]^4</f>
        <v>83128.653056160008</v>
      </c>
      <c r="E1700">
        <f>Fulltable[[#This Row],[Distance]]^5</f>
        <v>1411524.528893597</v>
      </c>
      <c r="F1700" s="13" t="e">
        <f>IF(ISNUMBER(VLOOKUP(Fulltable[[#This Row],[Distance]], PBmetric[[Distance (km)]:[PB (hh:mm:ss)]], 6, FALSE)), VLOOKUP(Fulltable[[#This Row],[Distance]], PBmetric[[Distance (km)]:[PB (hh:mm:ss)]], 6, FALSE), NA())</f>
        <v>#N/A</v>
      </c>
      <c r="G1700" s="13">
        <f ca="1">$Q$4+$P$4*Fulltable[[#This Row],[Distance]]+$O$4*Fulltable[[#This Row],[D^2]]+$N$4*Fulltable[[#This Row],[D^3]]</f>
        <v>5.4487052636891513E-2</v>
      </c>
      <c r="H1700" s="13">
        <f ca="1">Fulltable[[#This Row],[Forecast]]*(1+AVERAGE(cform[faster (-ve) /
slower (+ve)]))</f>
        <v>5.6411634558916728E-2</v>
      </c>
      <c r="I1700" s="13" t="e">
        <f>IF(ISNUMBER(VLOOKUP(Fulltable[[#This Row],[Distance]], Predict[[#All],[Distance (km)]:[Time on current form]], 2, FALSE)), VLOOKUP(Fulltable[[#This Row],[Distance]], Predict[[#All],[Distance (km)]:[Time on current form]], 2, FALSE), NA())</f>
        <v>#N/A</v>
      </c>
      <c r="J1700" s="13" t="e">
        <f>IF(ISNUMBER(VLOOKUP(Fulltable[[#This Row],[Distance]], Predict[[#All],[Distance (km)]:[Time on current form]], 3, FALSE)), VLOOKUP(Fulltable[[#This Row],[Distance]], Predict[[#All],[Distance (km)]:[Time on current form]], 3, FALSE), NA())</f>
        <v>#N/A</v>
      </c>
    </row>
    <row r="1701" spans="1:10" x14ac:dyDescent="0.25">
      <c r="A1701" s="1">
        <v>16.989999999999998</v>
      </c>
      <c r="B1701" s="2">
        <f>Fulltable[[#This Row],[Distance]]^2</f>
        <v>288.66009999999994</v>
      </c>
      <c r="C1701">
        <f>Fulltable[[#This Row],[Distance]]^3</f>
        <v>4904.335098999999</v>
      </c>
      <c r="D1701">
        <f>Fulltable[[#This Row],[Distance]]^4</f>
        <v>83324.65333200997</v>
      </c>
      <c r="E1701">
        <f>Fulltable[[#This Row],[Distance]]^5</f>
        <v>1415685.8601108491</v>
      </c>
      <c r="F1701" s="13" t="e">
        <f>IF(ISNUMBER(VLOOKUP(Fulltable[[#This Row],[Distance]], PBmetric[[Distance (km)]:[PB (hh:mm:ss)]], 6, FALSE)), VLOOKUP(Fulltable[[#This Row],[Distance]], PBmetric[[Distance (km)]:[PB (hh:mm:ss)]], 6, FALSE), NA())</f>
        <v>#N/A</v>
      </c>
      <c r="G1701" s="13">
        <f ca="1">$Q$4+$P$4*Fulltable[[#This Row],[Distance]]+$O$4*Fulltable[[#This Row],[D^2]]+$N$4*Fulltable[[#This Row],[D^3]]</f>
        <v>5.4522227660207798E-2</v>
      </c>
      <c r="H1701" s="13">
        <f ca="1">Fulltable[[#This Row],[Forecast]]*(1+AVERAGE(cform[faster (-ve) /
slower (+ve)]))</f>
        <v>5.6448052028111532E-2</v>
      </c>
      <c r="I1701" s="13" t="e">
        <f>IF(ISNUMBER(VLOOKUP(Fulltable[[#This Row],[Distance]], Predict[[#All],[Distance (km)]:[Time on current form]], 2, FALSE)), VLOOKUP(Fulltable[[#This Row],[Distance]], Predict[[#All],[Distance (km)]:[Time on current form]], 2, FALSE), NA())</f>
        <v>#N/A</v>
      </c>
      <c r="J1701" s="13" t="e">
        <f>IF(ISNUMBER(VLOOKUP(Fulltable[[#This Row],[Distance]], Predict[[#All],[Distance (km)]:[Time on current form]], 3, FALSE)), VLOOKUP(Fulltable[[#This Row],[Distance]], Predict[[#All],[Distance (km)]:[Time on current form]], 3, FALSE), NA())</f>
        <v>#N/A</v>
      </c>
    </row>
    <row r="1702" spans="1:10" x14ac:dyDescent="0.25">
      <c r="A1702" s="1">
        <v>17</v>
      </c>
      <c r="B1702" s="2">
        <f>Fulltable[[#This Row],[Distance]]^2</f>
        <v>289</v>
      </c>
      <c r="C1702">
        <f>Fulltable[[#This Row],[Distance]]^3</f>
        <v>4913</v>
      </c>
      <c r="D1702">
        <f>Fulltable[[#This Row],[Distance]]^4</f>
        <v>83521</v>
      </c>
      <c r="E1702">
        <f>Fulltable[[#This Row],[Distance]]^5</f>
        <v>1419857</v>
      </c>
      <c r="F1702" s="13" t="e">
        <f>IF(ISNUMBER(VLOOKUP(Fulltable[[#This Row],[Distance]], PBmetric[[Distance (km)]:[PB (hh:mm:ss)]], 6, FALSE)), VLOOKUP(Fulltable[[#This Row],[Distance]], PBmetric[[Distance (km)]:[PB (hh:mm:ss)]], 6, FALSE), NA())</f>
        <v>#N/A</v>
      </c>
      <c r="G1702" s="13">
        <f ca="1">$Q$4+$P$4*Fulltable[[#This Row],[Distance]]+$O$4*Fulltable[[#This Row],[D^2]]+$N$4*Fulltable[[#This Row],[D^3]]</f>
        <v>5.4557406296262878E-2</v>
      </c>
      <c r="H1702" s="13">
        <f ca="1">Fulltable[[#This Row],[Forecast]]*(1+AVERAGE(cform[faster (-ve) /
slower (+ve)]))</f>
        <v>5.648447323765364E-2</v>
      </c>
      <c r="I1702" s="13" t="e">
        <f>IF(ISNUMBER(VLOOKUP(Fulltable[[#This Row],[Distance]], Predict[[#All],[Distance (km)]:[Time on current form]], 2, FALSE)), VLOOKUP(Fulltable[[#This Row],[Distance]], Predict[[#All],[Distance (km)]:[Time on current form]], 2, FALSE), NA())</f>
        <v>#N/A</v>
      </c>
      <c r="J1702" s="13" t="e">
        <f>IF(ISNUMBER(VLOOKUP(Fulltable[[#This Row],[Distance]], Predict[[#All],[Distance (km)]:[Time on current form]], 3, FALSE)), VLOOKUP(Fulltable[[#This Row],[Distance]], Predict[[#All],[Distance (km)]:[Time on current form]], 3, FALSE), NA())</f>
        <v>#N/A</v>
      </c>
    </row>
    <row r="1703" spans="1:10" x14ac:dyDescent="0.25">
      <c r="A1703" s="1">
        <v>17.010000000000002</v>
      </c>
      <c r="B1703" s="2">
        <f>Fulltable[[#This Row],[Distance]]^2</f>
        <v>289.34010000000006</v>
      </c>
      <c r="C1703">
        <f>Fulltable[[#This Row],[Distance]]^3</f>
        <v>4921.6751010000016</v>
      </c>
      <c r="D1703">
        <f>Fulltable[[#This Row],[Distance]]^4</f>
        <v>83717.693468010038</v>
      </c>
      <c r="E1703">
        <f>Fulltable[[#This Row],[Distance]]^5</f>
        <v>1424037.9658908509</v>
      </c>
      <c r="F1703" s="13" t="e">
        <f>IF(ISNUMBER(VLOOKUP(Fulltable[[#This Row],[Distance]], PBmetric[[Distance (km)]:[PB (hh:mm:ss)]], 6, FALSE)), VLOOKUP(Fulltable[[#This Row],[Distance]], PBmetric[[Distance (km)]:[PB (hh:mm:ss)]], 6, FALSE), NA())</f>
        <v>#N/A</v>
      </c>
      <c r="G1703" s="13">
        <f ca="1">$Q$4+$P$4*Fulltable[[#This Row],[Distance]]+$O$4*Fulltable[[#This Row],[D^2]]+$N$4*Fulltable[[#This Row],[D^3]]</f>
        <v>5.4592588545021345E-2</v>
      </c>
      <c r="H1703" s="13">
        <f ca="1">Fulltable[[#This Row],[Forecast]]*(1+AVERAGE(cform[faster (-ve) /
slower (+ve)]))</f>
        <v>5.6520898187506406E-2</v>
      </c>
      <c r="I1703" s="13" t="e">
        <f>IF(ISNUMBER(VLOOKUP(Fulltable[[#This Row],[Distance]], Predict[[#All],[Distance (km)]:[Time on current form]], 2, FALSE)), VLOOKUP(Fulltable[[#This Row],[Distance]], Predict[[#All],[Distance (km)]:[Time on current form]], 2, FALSE), NA())</f>
        <v>#N/A</v>
      </c>
      <c r="J1703" s="13" t="e">
        <f>IF(ISNUMBER(VLOOKUP(Fulltable[[#This Row],[Distance]], Predict[[#All],[Distance (km)]:[Time on current form]], 3, FALSE)), VLOOKUP(Fulltable[[#This Row],[Distance]], Predict[[#All],[Distance (km)]:[Time on current form]], 3, FALSE), NA())</f>
        <v>#N/A</v>
      </c>
    </row>
    <row r="1704" spans="1:10" x14ac:dyDescent="0.25">
      <c r="A1704" s="1">
        <v>17.02</v>
      </c>
      <c r="B1704" s="2">
        <f>Fulltable[[#This Row],[Distance]]^2</f>
        <v>289.68039999999996</v>
      </c>
      <c r="C1704">
        <f>Fulltable[[#This Row],[Distance]]^3</f>
        <v>4930.3604079999996</v>
      </c>
      <c r="D1704">
        <f>Fulltable[[#This Row],[Distance]]^4</f>
        <v>83914.734144159986</v>
      </c>
      <c r="E1704">
        <f>Fulltable[[#This Row],[Distance]]^5</f>
        <v>1428228.775133603</v>
      </c>
      <c r="F1704" s="13" t="e">
        <f>IF(ISNUMBER(VLOOKUP(Fulltable[[#This Row],[Distance]], PBmetric[[Distance (km)]:[PB (hh:mm:ss)]], 6, FALSE)), VLOOKUP(Fulltable[[#This Row],[Distance]], PBmetric[[Distance (km)]:[PB (hh:mm:ss)]], 6, FALSE), NA())</f>
        <v>#N/A</v>
      </c>
      <c r="G1704" s="13">
        <f ca="1">$Q$4+$P$4*Fulltable[[#This Row],[Distance]]+$O$4*Fulltable[[#This Row],[D^2]]+$N$4*Fulltable[[#This Row],[D^3]]</f>
        <v>5.4627774406447775E-2</v>
      </c>
      <c r="H1704" s="13">
        <f ca="1">Fulltable[[#This Row],[Forecast]]*(1+AVERAGE(cform[faster (-ve) /
slower (+ve)]))</f>
        <v>5.6557326877633138E-2</v>
      </c>
      <c r="I1704" s="13" t="e">
        <f>IF(ISNUMBER(VLOOKUP(Fulltable[[#This Row],[Distance]], Predict[[#All],[Distance (km)]:[Time on current form]], 2, FALSE)), VLOOKUP(Fulltable[[#This Row],[Distance]], Predict[[#All],[Distance (km)]:[Time on current form]], 2, FALSE), NA())</f>
        <v>#N/A</v>
      </c>
      <c r="J1704" s="13" t="e">
        <f>IF(ISNUMBER(VLOOKUP(Fulltable[[#This Row],[Distance]], Predict[[#All],[Distance (km)]:[Time on current form]], 3, FALSE)), VLOOKUP(Fulltable[[#This Row],[Distance]], Predict[[#All],[Distance (km)]:[Time on current form]], 3, FALSE), NA())</f>
        <v>#N/A</v>
      </c>
    </row>
    <row r="1705" spans="1:10" x14ac:dyDescent="0.25">
      <c r="A1705" s="1">
        <v>17.03</v>
      </c>
      <c r="B1705" s="2">
        <f>Fulltable[[#This Row],[Distance]]^2</f>
        <v>290.02090000000004</v>
      </c>
      <c r="C1705">
        <f>Fulltable[[#This Row],[Distance]]^3</f>
        <v>4939.0559270000012</v>
      </c>
      <c r="D1705">
        <f>Fulltable[[#This Row],[Distance]]^4</f>
        <v>84112.122436810023</v>
      </c>
      <c r="E1705">
        <f>Fulltable[[#This Row],[Distance]]^5</f>
        <v>1432429.4450988749</v>
      </c>
      <c r="F1705" s="13" t="e">
        <f>IF(ISNUMBER(VLOOKUP(Fulltable[[#This Row],[Distance]], PBmetric[[Distance (km)]:[PB (hh:mm:ss)]], 6, FALSE)), VLOOKUP(Fulltable[[#This Row],[Distance]], PBmetric[[Distance (km)]:[PB (hh:mm:ss)]], 6, FALSE), NA())</f>
        <v>#N/A</v>
      </c>
      <c r="G1705" s="13">
        <f ca="1">$Q$4+$P$4*Fulltable[[#This Row],[Distance]]+$O$4*Fulltable[[#This Row],[D^2]]+$N$4*Fulltable[[#This Row],[D^3]]</f>
        <v>5.4662963880506787E-2</v>
      </c>
      <c r="H1705" s="13">
        <f ca="1">Fulltable[[#This Row],[Forecast]]*(1+AVERAGE(cform[faster (-ve) /
slower (+ve)]))</f>
        <v>5.6593759307997218E-2</v>
      </c>
      <c r="I1705" s="13" t="e">
        <f>IF(ISNUMBER(VLOOKUP(Fulltable[[#This Row],[Distance]], Predict[[#All],[Distance (km)]:[Time on current form]], 2, FALSE)), VLOOKUP(Fulltable[[#This Row],[Distance]], Predict[[#All],[Distance (km)]:[Time on current form]], 2, FALSE), NA())</f>
        <v>#N/A</v>
      </c>
      <c r="J1705" s="13" t="e">
        <f>IF(ISNUMBER(VLOOKUP(Fulltable[[#This Row],[Distance]], Predict[[#All],[Distance (km)]:[Time on current form]], 3, FALSE)), VLOOKUP(Fulltable[[#This Row],[Distance]], Predict[[#All],[Distance (km)]:[Time on current form]], 3, FALSE), NA())</f>
        <v>#N/A</v>
      </c>
    </row>
    <row r="1706" spans="1:10" x14ac:dyDescent="0.25">
      <c r="A1706" s="1">
        <v>17.04</v>
      </c>
      <c r="B1706" s="2">
        <f>Fulltable[[#This Row],[Distance]]^2</f>
        <v>290.36159999999995</v>
      </c>
      <c r="C1706">
        <f>Fulltable[[#This Row],[Distance]]^3</f>
        <v>4947.7616639999987</v>
      </c>
      <c r="D1706">
        <f>Fulltable[[#This Row],[Distance]]^4</f>
        <v>84309.858754559973</v>
      </c>
      <c r="E1706">
        <f>Fulltable[[#This Row],[Distance]]^5</f>
        <v>1436639.993177702</v>
      </c>
      <c r="F1706" s="13" t="e">
        <f>IF(ISNUMBER(VLOOKUP(Fulltable[[#This Row],[Distance]], PBmetric[[Distance (km)]:[PB (hh:mm:ss)]], 6, FALSE)), VLOOKUP(Fulltable[[#This Row],[Distance]], PBmetric[[Distance (km)]:[PB (hh:mm:ss)]], 6, FALSE), NA())</f>
        <v>#N/A</v>
      </c>
      <c r="G1706" s="13">
        <f ca="1">$Q$4+$P$4*Fulltable[[#This Row],[Distance]]+$O$4*Fulltable[[#This Row],[D^2]]+$N$4*Fulltable[[#This Row],[D^3]]</f>
        <v>5.4698156967162972E-2</v>
      </c>
      <c r="H1706" s="13">
        <f ca="1">Fulltable[[#This Row],[Forecast]]*(1+AVERAGE(cform[faster (-ve) /
slower (+ve)]))</f>
        <v>5.6630195478561983E-2</v>
      </c>
      <c r="I1706" s="13" t="e">
        <f>IF(ISNUMBER(VLOOKUP(Fulltable[[#This Row],[Distance]], Predict[[#All],[Distance (km)]:[Time on current form]], 2, FALSE)), VLOOKUP(Fulltable[[#This Row],[Distance]], Predict[[#All],[Distance (km)]:[Time on current form]], 2, FALSE), NA())</f>
        <v>#N/A</v>
      </c>
      <c r="J1706" s="13" t="e">
        <f>IF(ISNUMBER(VLOOKUP(Fulltable[[#This Row],[Distance]], Predict[[#All],[Distance (km)]:[Time on current form]], 3, FALSE)), VLOOKUP(Fulltable[[#This Row],[Distance]], Predict[[#All],[Distance (km)]:[Time on current form]], 3, FALSE), NA())</f>
        <v>#N/A</v>
      </c>
    </row>
    <row r="1707" spans="1:10" x14ac:dyDescent="0.25">
      <c r="A1707" s="1">
        <v>17.05</v>
      </c>
      <c r="B1707" s="2">
        <f>Fulltable[[#This Row],[Distance]]^2</f>
        <v>290.70250000000004</v>
      </c>
      <c r="C1707">
        <f>Fulltable[[#This Row],[Distance]]^3</f>
        <v>4956.4776250000014</v>
      </c>
      <c r="D1707">
        <f>Fulltable[[#This Row],[Distance]]^4</f>
        <v>84507.943506250027</v>
      </c>
      <c r="E1707">
        <f>Fulltable[[#This Row],[Distance]]^5</f>
        <v>1440860.4367815631</v>
      </c>
      <c r="F1707" s="13" t="e">
        <f>IF(ISNUMBER(VLOOKUP(Fulltable[[#This Row],[Distance]], PBmetric[[Distance (km)]:[PB (hh:mm:ss)]], 6, FALSE)), VLOOKUP(Fulltable[[#This Row],[Distance]], PBmetric[[Distance (km)]:[PB (hh:mm:ss)]], 6, FALSE), NA())</f>
        <v>#N/A</v>
      </c>
      <c r="G1707" s="13">
        <f ca="1">$Q$4+$P$4*Fulltable[[#This Row],[Distance]]+$O$4*Fulltable[[#This Row],[D^2]]+$N$4*Fulltable[[#This Row],[D^3]]</f>
        <v>5.4733353666380928E-2</v>
      </c>
      <c r="H1707" s="13">
        <f ca="1">Fulltable[[#This Row],[Forecast]]*(1+AVERAGE(cform[faster (-ve) /
slower (+ve)]))</f>
        <v>5.6666635389290773E-2</v>
      </c>
      <c r="I1707" s="13" t="e">
        <f>IF(ISNUMBER(VLOOKUP(Fulltable[[#This Row],[Distance]], Predict[[#All],[Distance (km)]:[Time on current form]], 2, FALSE)), VLOOKUP(Fulltable[[#This Row],[Distance]], Predict[[#All],[Distance (km)]:[Time on current form]], 2, FALSE), NA())</f>
        <v>#N/A</v>
      </c>
      <c r="J1707" s="13" t="e">
        <f>IF(ISNUMBER(VLOOKUP(Fulltable[[#This Row],[Distance]], Predict[[#All],[Distance (km)]:[Time on current form]], 3, FALSE)), VLOOKUP(Fulltable[[#This Row],[Distance]], Predict[[#All],[Distance (km)]:[Time on current form]], 3, FALSE), NA())</f>
        <v>#N/A</v>
      </c>
    </row>
    <row r="1708" spans="1:10" x14ac:dyDescent="0.25">
      <c r="A1708" s="1">
        <v>17.059999999999999</v>
      </c>
      <c r="B1708" s="2">
        <f>Fulltable[[#This Row],[Distance]]^2</f>
        <v>291.04359999999997</v>
      </c>
      <c r="C1708">
        <f>Fulltable[[#This Row],[Distance]]^3</f>
        <v>4965.2038159999993</v>
      </c>
      <c r="D1708">
        <f>Fulltable[[#This Row],[Distance]]^4</f>
        <v>84706.377100959988</v>
      </c>
      <c r="E1708">
        <f>Fulltable[[#This Row],[Distance]]^5</f>
        <v>1445090.7933423773</v>
      </c>
      <c r="F1708" s="13" t="e">
        <f>IF(ISNUMBER(VLOOKUP(Fulltable[[#This Row],[Distance]], PBmetric[[Distance (km)]:[PB (hh:mm:ss)]], 6, FALSE)), VLOOKUP(Fulltable[[#This Row],[Distance]], PBmetric[[Distance (km)]:[PB (hh:mm:ss)]], 6, FALSE), NA())</f>
        <v>#N/A</v>
      </c>
      <c r="G1708" s="13">
        <f ca="1">$Q$4+$P$4*Fulltable[[#This Row],[Distance]]+$O$4*Fulltable[[#This Row],[D^2]]+$N$4*Fulltable[[#This Row],[D^3]]</f>
        <v>5.4768553978125238E-2</v>
      </c>
      <c r="H1708" s="13">
        <f ca="1">Fulltable[[#This Row],[Forecast]]*(1+AVERAGE(cform[faster (-ve) /
slower (+ve)]))</f>
        <v>5.6703079040146931E-2</v>
      </c>
      <c r="I1708" s="13" t="e">
        <f>IF(ISNUMBER(VLOOKUP(Fulltable[[#This Row],[Distance]], Predict[[#All],[Distance (km)]:[Time on current form]], 2, FALSE)), VLOOKUP(Fulltable[[#This Row],[Distance]], Predict[[#All],[Distance (km)]:[Time on current form]], 2, FALSE), NA())</f>
        <v>#N/A</v>
      </c>
      <c r="J1708" s="13" t="e">
        <f>IF(ISNUMBER(VLOOKUP(Fulltable[[#This Row],[Distance]], Predict[[#All],[Distance (km)]:[Time on current form]], 3, FALSE)), VLOOKUP(Fulltable[[#This Row],[Distance]], Predict[[#All],[Distance (km)]:[Time on current form]], 3, FALSE), NA())</f>
        <v>#N/A</v>
      </c>
    </row>
    <row r="1709" spans="1:10" x14ac:dyDescent="0.25">
      <c r="A1709" s="1">
        <v>17.07</v>
      </c>
      <c r="B1709" s="2">
        <f>Fulltable[[#This Row],[Distance]]^2</f>
        <v>291.38490000000002</v>
      </c>
      <c r="C1709">
        <f>Fulltable[[#This Row],[Distance]]^3</f>
        <v>4973.940243</v>
      </c>
      <c r="D1709">
        <f>Fulltable[[#This Row],[Distance]]^4</f>
        <v>84905.159948010012</v>
      </c>
      <c r="E1709">
        <f>Fulltable[[#This Row],[Distance]]^5</f>
        <v>1449331.080312531</v>
      </c>
      <c r="F1709" s="13" t="e">
        <f>IF(ISNUMBER(VLOOKUP(Fulltable[[#This Row],[Distance]], PBmetric[[Distance (km)]:[PB (hh:mm:ss)]], 6, FALSE)), VLOOKUP(Fulltable[[#This Row],[Distance]], PBmetric[[Distance (km)]:[PB (hh:mm:ss)]], 6, FALSE), NA())</f>
        <v>#N/A</v>
      </c>
      <c r="G1709" s="13">
        <f ca="1">$Q$4+$P$4*Fulltable[[#This Row],[Distance]]+$O$4*Fulltable[[#This Row],[D^2]]+$N$4*Fulltable[[#This Row],[D^3]]</f>
        <v>5.4803757902360528E-2</v>
      </c>
      <c r="H1709" s="13">
        <f ca="1">Fulltable[[#This Row],[Forecast]]*(1+AVERAGE(cform[faster (-ve) /
slower (+ve)]))</f>
        <v>5.6739526431093833E-2</v>
      </c>
      <c r="I1709" s="13" t="e">
        <f>IF(ISNUMBER(VLOOKUP(Fulltable[[#This Row],[Distance]], Predict[[#All],[Distance (km)]:[Time on current form]], 2, FALSE)), VLOOKUP(Fulltable[[#This Row],[Distance]], Predict[[#All],[Distance (km)]:[Time on current form]], 2, FALSE), NA())</f>
        <v>#N/A</v>
      </c>
      <c r="J1709" s="13" t="e">
        <f>IF(ISNUMBER(VLOOKUP(Fulltable[[#This Row],[Distance]], Predict[[#All],[Distance (km)]:[Time on current form]], 3, FALSE)), VLOOKUP(Fulltable[[#This Row],[Distance]], Predict[[#All],[Distance (km)]:[Time on current form]], 3, FALSE), NA())</f>
        <v>#N/A</v>
      </c>
    </row>
    <row r="1710" spans="1:10" x14ac:dyDescent="0.25">
      <c r="A1710" s="1">
        <v>17.079999999999998</v>
      </c>
      <c r="B1710" s="2">
        <f>Fulltable[[#This Row],[Distance]]^2</f>
        <v>291.72639999999996</v>
      </c>
      <c r="C1710">
        <f>Fulltable[[#This Row],[Distance]]^3</f>
        <v>4982.6869119999983</v>
      </c>
      <c r="D1710">
        <f>Fulltable[[#This Row],[Distance]]^4</f>
        <v>85104.292456959971</v>
      </c>
      <c r="E1710">
        <f>Fulltable[[#This Row],[Distance]]^5</f>
        <v>1453581.3151648762</v>
      </c>
      <c r="F1710" s="13" t="e">
        <f>IF(ISNUMBER(VLOOKUP(Fulltable[[#This Row],[Distance]], PBmetric[[Distance (km)]:[PB (hh:mm:ss)]], 6, FALSE)), VLOOKUP(Fulltable[[#This Row],[Distance]], PBmetric[[Distance (km)]:[PB (hh:mm:ss)]], 6, FALSE), NA())</f>
        <v>#N/A</v>
      </c>
      <c r="G1710" s="13">
        <f ca="1">$Q$4+$P$4*Fulltable[[#This Row],[Distance]]+$O$4*Fulltable[[#This Row],[D^2]]+$N$4*Fulltable[[#This Row],[D^3]]</f>
        <v>5.4838965439051361E-2</v>
      </c>
      <c r="H1710" s="13">
        <f ca="1">Fulltable[[#This Row],[Forecast]]*(1+AVERAGE(cform[faster (-ve) /
slower (+ve)]))</f>
        <v>5.6775977562094779E-2</v>
      </c>
      <c r="I1710" s="13" t="e">
        <f>IF(ISNUMBER(VLOOKUP(Fulltable[[#This Row],[Distance]], Predict[[#All],[Distance (km)]:[Time on current form]], 2, FALSE)), VLOOKUP(Fulltable[[#This Row],[Distance]], Predict[[#All],[Distance (km)]:[Time on current form]], 2, FALSE), NA())</f>
        <v>#N/A</v>
      </c>
      <c r="J1710" s="13" t="e">
        <f>IF(ISNUMBER(VLOOKUP(Fulltable[[#This Row],[Distance]], Predict[[#All],[Distance (km)]:[Time on current form]], 3, FALSE)), VLOOKUP(Fulltable[[#This Row],[Distance]], Predict[[#All],[Distance (km)]:[Time on current form]], 3, FALSE), NA())</f>
        <v>#N/A</v>
      </c>
    </row>
    <row r="1711" spans="1:10" x14ac:dyDescent="0.25">
      <c r="A1711" s="1">
        <v>17.09</v>
      </c>
      <c r="B1711" s="2">
        <f>Fulltable[[#This Row],[Distance]]^2</f>
        <v>292.06810000000002</v>
      </c>
      <c r="C1711">
        <f>Fulltable[[#This Row],[Distance]]^3</f>
        <v>4991.4438289999998</v>
      </c>
      <c r="D1711">
        <f>Fulltable[[#This Row],[Distance]]^4</f>
        <v>85303.775037610016</v>
      </c>
      <c r="E1711">
        <f>Fulltable[[#This Row],[Distance]]^5</f>
        <v>1457841.5153927552</v>
      </c>
      <c r="F1711" s="13" t="e">
        <f>IF(ISNUMBER(VLOOKUP(Fulltable[[#This Row],[Distance]], PBmetric[[Distance (km)]:[PB (hh:mm:ss)]], 6, FALSE)), VLOOKUP(Fulltable[[#This Row],[Distance]], PBmetric[[Distance (km)]:[PB (hh:mm:ss)]], 6, FALSE), NA())</f>
        <v>#N/A</v>
      </c>
      <c r="G1711" s="13">
        <f ca="1">$Q$4+$P$4*Fulltable[[#This Row],[Distance]]+$O$4*Fulltable[[#This Row],[D^2]]+$N$4*Fulltable[[#This Row],[D^3]]</f>
        <v>5.4874176588162363E-2</v>
      </c>
      <c r="H1711" s="13">
        <f ca="1">Fulltable[[#This Row],[Forecast]]*(1+AVERAGE(cform[faster (-ve) /
slower (+ve)]))</f>
        <v>5.6812432433113159E-2</v>
      </c>
      <c r="I1711" s="13" t="e">
        <f>IF(ISNUMBER(VLOOKUP(Fulltable[[#This Row],[Distance]], Predict[[#All],[Distance (km)]:[Time on current form]], 2, FALSE)), VLOOKUP(Fulltable[[#This Row],[Distance]], Predict[[#All],[Distance (km)]:[Time on current form]], 2, FALSE), NA())</f>
        <v>#N/A</v>
      </c>
      <c r="J1711" s="13" t="e">
        <f>IF(ISNUMBER(VLOOKUP(Fulltable[[#This Row],[Distance]], Predict[[#All],[Distance (km)]:[Time on current form]], 3, FALSE)), VLOOKUP(Fulltable[[#This Row],[Distance]], Predict[[#All],[Distance (km)]:[Time on current form]], 3, FALSE), NA())</f>
        <v>#N/A</v>
      </c>
    </row>
    <row r="1712" spans="1:10" x14ac:dyDescent="0.25">
      <c r="A1712" s="1">
        <v>17.100000000000001</v>
      </c>
      <c r="B1712" s="2">
        <f>Fulltable[[#This Row],[Distance]]^2</f>
        <v>292.41000000000003</v>
      </c>
      <c r="C1712">
        <f>Fulltable[[#This Row],[Distance]]^3</f>
        <v>5000.2110000000011</v>
      </c>
      <c r="D1712">
        <f>Fulltable[[#This Row],[Distance]]^4</f>
        <v>85503.608100000012</v>
      </c>
      <c r="E1712">
        <f>Fulltable[[#This Row],[Distance]]^5</f>
        <v>1462111.6985100002</v>
      </c>
      <c r="F1712" s="13" t="e">
        <f>IF(ISNUMBER(VLOOKUP(Fulltable[[#This Row],[Distance]], PBmetric[[Distance (km)]:[PB (hh:mm:ss)]], 6, FALSE)), VLOOKUP(Fulltable[[#This Row],[Distance]], PBmetric[[Distance (km)]:[PB (hh:mm:ss)]], 6, FALSE), NA())</f>
        <v>#N/A</v>
      </c>
      <c r="G1712" s="13">
        <f ca="1">$Q$4+$P$4*Fulltable[[#This Row],[Distance]]+$O$4*Fulltable[[#This Row],[D^2]]+$N$4*Fulltable[[#This Row],[D^3]]</f>
        <v>5.490939134965811E-2</v>
      </c>
      <c r="H1712" s="13">
        <f ca="1">Fulltable[[#This Row],[Forecast]]*(1+AVERAGE(cform[faster (-ve) /
slower (+ve)]))</f>
        <v>5.6848891044112282E-2</v>
      </c>
      <c r="I1712" s="13" t="e">
        <f>IF(ISNUMBER(VLOOKUP(Fulltable[[#This Row],[Distance]], Predict[[#All],[Distance (km)]:[Time on current form]], 2, FALSE)), VLOOKUP(Fulltable[[#This Row],[Distance]], Predict[[#All],[Distance (km)]:[Time on current form]], 2, FALSE), NA())</f>
        <v>#N/A</v>
      </c>
      <c r="J1712" s="13" t="e">
        <f>IF(ISNUMBER(VLOOKUP(Fulltable[[#This Row],[Distance]], Predict[[#All],[Distance (km)]:[Time on current form]], 3, FALSE)), VLOOKUP(Fulltable[[#This Row],[Distance]], Predict[[#All],[Distance (km)]:[Time on current form]], 3, FALSE), NA())</f>
        <v>#N/A</v>
      </c>
    </row>
    <row r="1713" spans="1:10" x14ac:dyDescent="0.25">
      <c r="A1713" s="1">
        <v>17.11</v>
      </c>
      <c r="B1713" s="2">
        <f>Fulltable[[#This Row],[Distance]]^2</f>
        <v>292.75209999999998</v>
      </c>
      <c r="C1713">
        <f>Fulltable[[#This Row],[Distance]]^3</f>
        <v>5008.9884309999998</v>
      </c>
      <c r="D1713">
        <f>Fulltable[[#This Row],[Distance]]^4</f>
        <v>85703.792054409991</v>
      </c>
      <c r="E1713">
        <f>Fulltable[[#This Row],[Distance]]^5</f>
        <v>1466391.882050955</v>
      </c>
      <c r="F1713" s="13" t="e">
        <f>IF(ISNUMBER(VLOOKUP(Fulltable[[#This Row],[Distance]], PBmetric[[Distance (km)]:[PB (hh:mm:ss)]], 6, FALSE)), VLOOKUP(Fulltable[[#This Row],[Distance]], PBmetric[[Distance (km)]:[PB (hh:mm:ss)]], 6, FALSE), NA())</f>
        <v>#N/A</v>
      </c>
      <c r="G1713" s="13">
        <f ca="1">$Q$4+$P$4*Fulltable[[#This Row],[Distance]]+$O$4*Fulltable[[#This Row],[D^2]]+$N$4*Fulltable[[#This Row],[D^3]]</f>
        <v>5.4944609723503193E-2</v>
      </c>
      <c r="H1713" s="13">
        <f ca="1">Fulltable[[#This Row],[Forecast]]*(1+AVERAGE(cform[faster (-ve) /
slower (+ve)]))</f>
        <v>5.6885353395055509E-2</v>
      </c>
      <c r="I1713" s="13" t="e">
        <f>IF(ISNUMBER(VLOOKUP(Fulltable[[#This Row],[Distance]], Predict[[#All],[Distance (km)]:[Time on current form]], 2, FALSE)), VLOOKUP(Fulltable[[#This Row],[Distance]], Predict[[#All],[Distance (km)]:[Time on current form]], 2, FALSE), NA())</f>
        <v>#N/A</v>
      </c>
      <c r="J1713" s="13" t="e">
        <f>IF(ISNUMBER(VLOOKUP(Fulltable[[#This Row],[Distance]], Predict[[#All],[Distance (km)]:[Time on current form]], 3, FALSE)), VLOOKUP(Fulltable[[#This Row],[Distance]], Predict[[#All],[Distance (km)]:[Time on current form]], 3, FALSE), NA())</f>
        <v>#N/A</v>
      </c>
    </row>
    <row r="1714" spans="1:10" x14ac:dyDescent="0.25">
      <c r="A1714" s="1">
        <v>17.12</v>
      </c>
      <c r="B1714" s="2">
        <f>Fulltable[[#This Row],[Distance]]^2</f>
        <v>293.09440000000001</v>
      </c>
      <c r="C1714">
        <f>Fulltable[[#This Row],[Distance]]^3</f>
        <v>5017.7761280000004</v>
      </c>
      <c r="D1714">
        <f>Fulltable[[#This Row],[Distance]]^4</f>
        <v>85904.327311360001</v>
      </c>
      <c r="E1714">
        <f>Fulltable[[#This Row],[Distance]]^5</f>
        <v>1470682.0835704834</v>
      </c>
      <c r="F1714" s="13" t="e">
        <f>IF(ISNUMBER(VLOOKUP(Fulltable[[#This Row],[Distance]], PBmetric[[Distance (km)]:[PB (hh:mm:ss)]], 6, FALSE)), VLOOKUP(Fulltable[[#This Row],[Distance]], PBmetric[[Distance (km)]:[PB (hh:mm:ss)]], 6, FALSE), NA())</f>
        <v>#N/A</v>
      </c>
      <c r="G1714" s="13">
        <f ca="1">$Q$4+$P$4*Fulltable[[#This Row],[Distance]]+$O$4*Fulltable[[#This Row],[D^2]]+$N$4*Fulltable[[#This Row],[D^3]]</f>
        <v>5.4979831709662245E-2</v>
      </c>
      <c r="H1714" s="13">
        <f ca="1">Fulltable[[#This Row],[Forecast]]*(1+AVERAGE(cform[faster (-ve) /
slower (+ve)]))</f>
        <v>5.6921819485906203E-2</v>
      </c>
      <c r="I1714" s="13" t="e">
        <f>IF(ISNUMBER(VLOOKUP(Fulltable[[#This Row],[Distance]], Predict[[#All],[Distance (km)]:[Time on current form]], 2, FALSE)), VLOOKUP(Fulltable[[#This Row],[Distance]], Predict[[#All],[Distance (km)]:[Time on current form]], 2, FALSE), NA())</f>
        <v>#N/A</v>
      </c>
      <c r="J1714" s="13" t="e">
        <f>IF(ISNUMBER(VLOOKUP(Fulltable[[#This Row],[Distance]], Predict[[#All],[Distance (km)]:[Time on current form]], 3, FALSE)), VLOOKUP(Fulltable[[#This Row],[Distance]], Predict[[#All],[Distance (km)]:[Time on current form]], 3, FALSE), NA())</f>
        <v>#N/A</v>
      </c>
    </row>
    <row r="1715" spans="1:10" x14ac:dyDescent="0.25">
      <c r="A1715" s="1">
        <v>17.13</v>
      </c>
      <c r="B1715" s="2">
        <f>Fulltable[[#This Row],[Distance]]^2</f>
        <v>293.43689999999998</v>
      </c>
      <c r="C1715">
        <f>Fulltable[[#This Row],[Distance]]^3</f>
        <v>5026.5740969999997</v>
      </c>
      <c r="D1715">
        <f>Fulltable[[#This Row],[Distance]]^4</f>
        <v>86105.214281609995</v>
      </c>
      <c r="E1715">
        <f>Fulltable[[#This Row],[Distance]]^5</f>
        <v>1474982.3206439791</v>
      </c>
      <c r="F1715" s="13" t="e">
        <f>IF(ISNUMBER(VLOOKUP(Fulltable[[#This Row],[Distance]], PBmetric[[Distance (km)]:[PB (hh:mm:ss)]], 6, FALSE)), VLOOKUP(Fulltable[[#This Row],[Distance]], PBmetric[[Distance (km)]:[PB (hh:mm:ss)]], 6, FALSE), NA())</f>
        <v>#N/A</v>
      </c>
      <c r="G1715" s="13">
        <f ca="1">$Q$4+$P$4*Fulltable[[#This Row],[Distance]]+$O$4*Fulltable[[#This Row],[D^2]]+$N$4*Fulltable[[#This Row],[D^3]]</f>
        <v>5.5015057308099823E-2</v>
      </c>
      <c r="H1715" s="13">
        <f ca="1">Fulltable[[#This Row],[Forecast]]*(1+AVERAGE(cform[faster (-ve) /
slower (+ve)]))</f>
        <v>5.6958289316627685E-2</v>
      </c>
      <c r="I1715" s="13" t="e">
        <f>IF(ISNUMBER(VLOOKUP(Fulltable[[#This Row],[Distance]], Predict[[#All],[Distance (km)]:[Time on current form]], 2, FALSE)), VLOOKUP(Fulltable[[#This Row],[Distance]], Predict[[#All],[Distance (km)]:[Time on current form]], 2, FALSE), NA())</f>
        <v>#N/A</v>
      </c>
      <c r="J1715" s="13" t="e">
        <f>IF(ISNUMBER(VLOOKUP(Fulltable[[#This Row],[Distance]], Predict[[#All],[Distance (km)]:[Time on current form]], 3, FALSE)), VLOOKUP(Fulltable[[#This Row],[Distance]], Predict[[#All],[Distance (km)]:[Time on current form]], 3, FALSE), NA())</f>
        <v>#N/A</v>
      </c>
    </row>
    <row r="1716" spans="1:10" x14ac:dyDescent="0.25">
      <c r="A1716" s="1">
        <v>17.14</v>
      </c>
      <c r="B1716" s="2">
        <f>Fulltable[[#This Row],[Distance]]^2</f>
        <v>293.77960000000002</v>
      </c>
      <c r="C1716">
        <f>Fulltable[[#This Row],[Distance]]^3</f>
        <v>5035.3823440000006</v>
      </c>
      <c r="D1716">
        <f>Fulltable[[#This Row],[Distance]]^4</f>
        <v>86306.453376160003</v>
      </c>
      <c r="E1716">
        <f>Fulltable[[#This Row],[Distance]]^5</f>
        <v>1479292.6108673825</v>
      </c>
      <c r="F1716" s="13" t="e">
        <f>IF(ISNUMBER(VLOOKUP(Fulltable[[#This Row],[Distance]], PBmetric[[Distance (km)]:[PB (hh:mm:ss)]], 6, FALSE)), VLOOKUP(Fulltable[[#This Row],[Distance]], PBmetric[[Distance (km)]:[PB (hh:mm:ss)]], 6, FALSE), NA())</f>
        <v>#N/A</v>
      </c>
      <c r="G1716" s="13">
        <f ca="1">$Q$4+$P$4*Fulltable[[#This Row],[Distance]]+$O$4*Fulltable[[#This Row],[D^2]]+$N$4*Fulltable[[#This Row],[D^3]]</f>
        <v>5.5050286518780543E-2</v>
      </c>
      <c r="H1716" s="13">
        <f ca="1">Fulltable[[#This Row],[Forecast]]*(1+AVERAGE(cform[faster (-ve) /
slower (+ve)]))</f>
        <v>5.699476288718331E-2</v>
      </c>
      <c r="I1716" s="13" t="e">
        <f>IF(ISNUMBER(VLOOKUP(Fulltable[[#This Row],[Distance]], Predict[[#All],[Distance (km)]:[Time on current form]], 2, FALSE)), VLOOKUP(Fulltable[[#This Row],[Distance]], Predict[[#All],[Distance (km)]:[Time on current form]], 2, FALSE), NA())</f>
        <v>#N/A</v>
      </c>
      <c r="J1716" s="13" t="e">
        <f>IF(ISNUMBER(VLOOKUP(Fulltable[[#This Row],[Distance]], Predict[[#All],[Distance (km)]:[Time on current form]], 3, FALSE)), VLOOKUP(Fulltable[[#This Row],[Distance]], Predict[[#All],[Distance (km)]:[Time on current form]], 3, FALSE), NA())</f>
        <v>#N/A</v>
      </c>
    </row>
    <row r="1717" spans="1:10" x14ac:dyDescent="0.25">
      <c r="A1717" s="1">
        <v>17.149999999999999</v>
      </c>
      <c r="B1717" s="2">
        <f>Fulltable[[#This Row],[Distance]]^2</f>
        <v>294.12249999999995</v>
      </c>
      <c r="C1717">
        <f>Fulltable[[#This Row],[Distance]]^3</f>
        <v>5044.2008749999986</v>
      </c>
      <c r="D1717">
        <f>Fulltable[[#This Row],[Distance]]^4</f>
        <v>86508.045006249973</v>
      </c>
      <c r="E1717">
        <f>Fulltable[[#This Row],[Distance]]^5</f>
        <v>1483612.9718571869</v>
      </c>
      <c r="F1717" s="13" t="e">
        <f>IF(ISNUMBER(VLOOKUP(Fulltable[[#This Row],[Distance]], PBmetric[[Distance (km)]:[PB (hh:mm:ss)]], 6, FALSE)), VLOOKUP(Fulltable[[#This Row],[Distance]], PBmetric[[Distance (km)]:[PB (hh:mm:ss)]], 6, FALSE), NA())</f>
        <v>#N/A</v>
      </c>
      <c r="G1717" s="13">
        <f ca="1">$Q$4+$P$4*Fulltable[[#This Row],[Distance]]+$O$4*Fulltable[[#This Row],[D^2]]+$N$4*Fulltable[[#This Row],[D^3]]</f>
        <v>5.5085519341668984E-2</v>
      </c>
      <c r="H1717" s="13">
        <f ca="1">Fulltable[[#This Row],[Forecast]]*(1+AVERAGE(cform[faster (-ve) /
slower (+ve)]))</f>
        <v>5.7031240197536415E-2</v>
      </c>
      <c r="I1717" s="13" t="e">
        <f>IF(ISNUMBER(VLOOKUP(Fulltable[[#This Row],[Distance]], Predict[[#All],[Distance (km)]:[Time on current form]], 2, FALSE)), VLOOKUP(Fulltable[[#This Row],[Distance]], Predict[[#All],[Distance (km)]:[Time on current form]], 2, FALSE), NA())</f>
        <v>#N/A</v>
      </c>
      <c r="J1717" s="13" t="e">
        <f>IF(ISNUMBER(VLOOKUP(Fulltable[[#This Row],[Distance]], Predict[[#All],[Distance (km)]:[Time on current form]], 3, FALSE)), VLOOKUP(Fulltable[[#This Row],[Distance]], Predict[[#All],[Distance (km)]:[Time on current form]], 3, FALSE), NA())</f>
        <v>#N/A</v>
      </c>
    </row>
    <row r="1718" spans="1:10" x14ac:dyDescent="0.25">
      <c r="A1718" s="1">
        <v>17.16</v>
      </c>
      <c r="B1718" s="2">
        <f>Fulltable[[#This Row],[Distance]]^2</f>
        <v>294.46559999999999</v>
      </c>
      <c r="C1718">
        <f>Fulltable[[#This Row],[Distance]]^3</f>
        <v>5053.0296959999996</v>
      </c>
      <c r="D1718">
        <f>Fulltable[[#This Row],[Distance]]^4</f>
        <v>86709.989583360002</v>
      </c>
      <c r="E1718">
        <f>Fulltable[[#This Row],[Distance]]^5</f>
        <v>1487943.4212504576</v>
      </c>
      <c r="F1718" s="13" t="e">
        <f>IF(ISNUMBER(VLOOKUP(Fulltable[[#This Row],[Distance]], PBmetric[[Distance (km)]:[PB (hh:mm:ss)]], 6, FALSE)), VLOOKUP(Fulltable[[#This Row],[Distance]], PBmetric[[Distance (km)]:[PB (hh:mm:ss)]], 6, FALSE), NA())</f>
        <v>#N/A</v>
      </c>
      <c r="G1718" s="13">
        <f ca="1">$Q$4+$P$4*Fulltable[[#This Row],[Distance]]+$O$4*Fulltable[[#This Row],[D^2]]+$N$4*Fulltable[[#This Row],[D^3]]</f>
        <v>5.5120755776729792E-2</v>
      </c>
      <c r="H1718" s="13">
        <f ca="1">Fulltable[[#This Row],[Forecast]]*(1+AVERAGE(cform[faster (-ve) /
slower (+ve)]))</f>
        <v>5.7067721247650395E-2</v>
      </c>
      <c r="I1718" s="13" t="e">
        <f>IF(ISNUMBER(VLOOKUP(Fulltable[[#This Row],[Distance]], Predict[[#All],[Distance (km)]:[Time on current form]], 2, FALSE)), VLOOKUP(Fulltable[[#This Row],[Distance]], Predict[[#All],[Distance (km)]:[Time on current form]], 2, FALSE), NA())</f>
        <v>#N/A</v>
      </c>
      <c r="J1718" s="13" t="e">
        <f>IF(ISNUMBER(VLOOKUP(Fulltable[[#This Row],[Distance]], Predict[[#All],[Distance (km)]:[Time on current form]], 3, FALSE)), VLOOKUP(Fulltable[[#This Row],[Distance]], Predict[[#All],[Distance (km)]:[Time on current form]], 3, FALSE), NA())</f>
        <v>#N/A</v>
      </c>
    </row>
    <row r="1719" spans="1:10" x14ac:dyDescent="0.25">
      <c r="A1719" s="1">
        <v>17.170000000000002</v>
      </c>
      <c r="B1719" s="2">
        <f>Fulltable[[#This Row],[Distance]]^2</f>
        <v>294.80890000000005</v>
      </c>
      <c r="C1719">
        <f>Fulltable[[#This Row],[Distance]]^3</f>
        <v>5061.868813000001</v>
      </c>
      <c r="D1719">
        <f>Fulltable[[#This Row],[Distance]]^4</f>
        <v>86912.287519210033</v>
      </c>
      <c r="E1719">
        <f>Fulltable[[#This Row],[Distance]]^5</f>
        <v>1492283.9767048364</v>
      </c>
      <c r="F1719" s="13" t="e">
        <f>IF(ISNUMBER(VLOOKUP(Fulltable[[#This Row],[Distance]], PBmetric[[Distance (km)]:[PB (hh:mm:ss)]], 6, FALSE)), VLOOKUP(Fulltable[[#This Row],[Distance]], PBmetric[[Distance (km)]:[PB (hh:mm:ss)]], 6, FALSE), NA())</f>
        <v>#N/A</v>
      </c>
      <c r="G1719" s="13">
        <f ca="1">$Q$4+$P$4*Fulltable[[#This Row],[Distance]]+$O$4*Fulltable[[#This Row],[D^2]]+$N$4*Fulltable[[#This Row],[D^3]]</f>
        <v>5.5155995823927509E-2</v>
      </c>
      <c r="H1719" s="13">
        <f ca="1">Fulltable[[#This Row],[Forecast]]*(1+AVERAGE(cform[faster (-ve) /
slower (+ve)]))</f>
        <v>5.7104206037488531E-2</v>
      </c>
      <c r="I1719" s="13" t="e">
        <f>IF(ISNUMBER(VLOOKUP(Fulltable[[#This Row],[Distance]], Predict[[#All],[Distance (km)]:[Time on current form]], 2, FALSE)), VLOOKUP(Fulltable[[#This Row],[Distance]], Predict[[#All],[Distance (km)]:[Time on current form]], 2, FALSE), NA())</f>
        <v>#N/A</v>
      </c>
      <c r="J1719" s="13" t="e">
        <f>IF(ISNUMBER(VLOOKUP(Fulltable[[#This Row],[Distance]], Predict[[#All],[Distance (km)]:[Time on current form]], 3, FALSE)), VLOOKUP(Fulltable[[#This Row],[Distance]], Predict[[#All],[Distance (km)]:[Time on current form]], 3, FALSE), NA())</f>
        <v>#N/A</v>
      </c>
    </row>
    <row r="1720" spans="1:10" x14ac:dyDescent="0.25">
      <c r="A1720" s="1">
        <v>17.18</v>
      </c>
      <c r="B1720" s="2">
        <f>Fulltable[[#This Row],[Distance]]^2</f>
        <v>295.1524</v>
      </c>
      <c r="C1720">
        <f>Fulltable[[#This Row],[Distance]]^3</f>
        <v>5070.7182320000002</v>
      </c>
      <c r="D1720">
        <f>Fulltable[[#This Row],[Distance]]^4</f>
        <v>87114.939225759997</v>
      </c>
      <c r="E1720">
        <f>Fulltable[[#This Row],[Distance]]^5</f>
        <v>1496634.6558985568</v>
      </c>
      <c r="F1720" s="13" t="e">
        <f>IF(ISNUMBER(VLOOKUP(Fulltable[[#This Row],[Distance]], PBmetric[[Distance (km)]:[PB (hh:mm:ss)]], 6, FALSE)), VLOOKUP(Fulltable[[#This Row],[Distance]], PBmetric[[Distance (km)]:[PB (hh:mm:ss)]], 6, FALSE), NA())</f>
        <v>#N/A</v>
      </c>
      <c r="G1720" s="13">
        <f ca="1">$Q$4+$P$4*Fulltable[[#This Row],[Distance]]+$O$4*Fulltable[[#This Row],[D^2]]+$N$4*Fulltable[[#This Row],[D^3]]</f>
        <v>5.5191239483226753E-2</v>
      </c>
      <c r="H1720" s="13">
        <f ca="1">Fulltable[[#This Row],[Forecast]]*(1+AVERAGE(cform[faster (-ve) /
slower (+ve)]))</f>
        <v>5.7140694567014198E-2</v>
      </c>
      <c r="I1720" s="13" t="e">
        <f>IF(ISNUMBER(VLOOKUP(Fulltable[[#This Row],[Distance]], Predict[[#All],[Distance (km)]:[Time on current form]], 2, FALSE)), VLOOKUP(Fulltable[[#This Row],[Distance]], Predict[[#All],[Distance (km)]:[Time on current form]], 2, FALSE), NA())</f>
        <v>#N/A</v>
      </c>
      <c r="J1720" s="13" t="e">
        <f>IF(ISNUMBER(VLOOKUP(Fulltable[[#This Row],[Distance]], Predict[[#All],[Distance (km)]:[Time on current form]], 3, FALSE)), VLOOKUP(Fulltable[[#This Row],[Distance]], Predict[[#All],[Distance (km)]:[Time on current form]], 3, FALSE), NA())</f>
        <v>#N/A</v>
      </c>
    </row>
    <row r="1721" spans="1:10" x14ac:dyDescent="0.25">
      <c r="A1721" s="1">
        <v>17.190000000000001</v>
      </c>
      <c r="B1721" s="2">
        <f>Fulltable[[#This Row],[Distance]]^2</f>
        <v>295.49610000000007</v>
      </c>
      <c r="C1721">
        <f>Fulltable[[#This Row],[Distance]]^3</f>
        <v>5079.577959000002</v>
      </c>
      <c r="D1721">
        <f>Fulltable[[#This Row],[Distance]]^4</f>
        <v>87317.945115210037</v>
      </c>
      <c r="E1721">
        <f>Fulltable[[#This Row],[Distance]]^5</f>
        <v>1500995.4765304606</v>
      </c>
      <c r="F1721" s="13" t="e">
        <f>IF(ISNUMBER(VLOOKUP(Fulltable[[#This Row],[Distance]], PBmetric[[Distance (km)]:[PB (hh:mm:ss)]], 6, FALSE)), VLOOKUP(Fulltable[[#This Row],[Distance]], PBmetric[[Distance (km)]:[PB (hh:mm:ss)]], 6, FALSE), NA())</f>
        <v>#N/A</v>
      </c>
      <c r="G1721" s="13">
        <f ca="1">$Q$4+$P$4*Fulltable[[#This Row],[Distance]]+$O$4*Fulltable[[#This Row],[D^2]]+$N$4*Fulltable[[#This Row],[D^3]]</f>
        <v>5.5226486754592116E-2</v>
      </c>
      <c r="H1721" s="13">
        <f ca="1">Fulltable[[#This Row],[Forecast]]*(1+AVERAGE(cform[faster (-ve) /
slower (+ve)]))</f>
        <v>5.717718683619074E-2</v>
      </c>
      <c r="I1721" s="13" t="e">
        <f>IF(ISNUMBER(VLOOKUP(Fulltable[[#This Row],[Distance]], Predict[[#All],[Distance (km)]:[Time on current form]], 2, FALSE)), VLOOKUP(Fulltable[[#This Row],[Distance]], Predict[[#All],[Distance (km)]:[Time on current form]], 2, FALSE), NA())</f>
        <v>#N/A</v>
      </c>
      <c r="J1721" s="13" t="e">
        <f>IF(ISNUMBER(VLOOKUP(Fulltable[[#This Row],[Distance]], Predict[[#All],[Distance (km)]:[Time on current form]], 3, FALSE)), VLOOKUP(Fulltable[[#This Row],[Distance]], Predict[[#All],[Distance (km)]:[Time on current form]], 3, FALSE), NA())</f>
        <v>#N/A</v>
      </c>
    </row>
    <row r="1722" spans="1:10" x14ac:dyDescent="0.25">
      <c r="A1722" s="1">
        <v>17.2</v>
      </c>
      <c r="B1722" s="2">
        <f>Fulltable[[#This Row],[Distance]]^2</f>
        <v>295.83999999999997</v>
      </c>
      <c r="C1722">
        <f>Fulltable[[#This Row],[Distance]]^3</f>
        <v>5088.4479999999994</v>
      </c>
      <c r="D1722">
        <f>Fulltable[[#This Row],[Distance]]^4</f>
        <v>87521.305599999992</v>
      </c>
      <c r="E1722">
        <f>Fulltable[[#This Row],[Distance]]^5</f>
        <v>1505366.4563199999</v>
      </c>
      <c r="F1722" s="13" t="e">
        <f>IF(ISNUMBER(VLOOKUP(Fulltable[[#This Row],[Distance]], PBmetric[[Distance (km)]:[PB (hh:mm:ss)]], 6, FALSE)), VLOOKUP(Fulltable[[#This Row],[Distance]], PBmetric[[Distance (km)]:[PB (hh:mm:ss)]], 6, FALSE), NA())</f>
        <v>#N/A</v>
      </c>
      <c r="G1722" s="13">
        <f ca="1">$Q$4+$P$4*Fulltable[[#This Row],[Distance]]+$O$4*Fulltable[[#This Row],[D^2]]+$N$4*Fulltable[[#This Row],[D^3]]</f>
        <v>5.5261737637988188E-2</v>
      </c>
      <c r="H1722" s="13">
        <f ca="1">Fulltable[[#This Row],[Forecast]]*(1+AVERAGE(cform[faster (-ve) /
slower (+ve)]))</f>
        <v>5.7213682844981496E-2</v>
      </c>
      <c r="I1722" s="13" t="e">
        <f>IF(ISNUMBER(VLOOKUP(Fulltable[[#This Row],[Distance]], Predict[[#All],[Distance (km)]:[Time on current form]], 2, FALSE)), VLOOKUP(Fulltable[[#This Row],[Distance]], Predict[[#All],[Distance (km)]:[Time on current form]], 2, FALSE), NA())</f>
        <v>#N/A</v>
      </c>
      <c r="J1722" s="13" t="e">
        <f>IF(ISNUMBER(VLOOKUP(Fulltable[[#This Row],[Distance]], Predict[[#All],[Distance (km)]:[Time on current form]], 3, FALSE)), VLOOKUP(Fulltable[[#This Row],[Distance]], Predict[[#All],[Distance (km)]:[Time on current form]], 3, FALSE), NA())</f>
        <v>#N/A</v>
      </c>
    </row>
    <row r="1723" spans="1:10" x14ac:dyDescent="0.25">
      <c r="A1723" s="1">
        <v>17.21</v>
      </c>
      <c r="B1723" s="2">
        <f>Fulltable[[#This Row],[Distance]]^2</f>
        <v>296.18410000000006</v>
      </c>
      <c r="C1723">
        <f>Fulltable[[#This Row],[Distance]]^3</f>
        <v>5097.3283610000017</v>
      </c>
      <c r="D1723">
        <f>Fulltable[[#This Row],[Distance]]^4</f>
        <v>87725.021092810028</v>
      </c>
      <c r="E1723">
        <f>Fulltable[[#This Row],[Distance]]^5</f>
        <v>1509747.6130072607</v>
      </c>
      <c r="F1723" s="13" t="e">
        <f>IF(ISNUMBER(VLOOKUP(Fulltable[[#This Row],[Distance]], PBmetric[[Distance (km)]:[PB (hh:mm:ss)]], 6, FALSE)), VLOOKUP(Fulltable[[#This Row],[Distance]], PBmetric[[Distance (km)]:[PB (hh:mm:ss)]], 6, FALSE), NA())</f>
        <v>#N/A</v>
      </c>
      <c r="G1723" s="13">
        <f ca="1">$Q$4+$P$4*Fulltable[[#This Row],[Distance]]+$O$4*Fulltable[[#This Row],[D^2]]+$N$4*Fulltable[[#This Row],[D^3]]</f>
        <v>5.5296992133379595E-2</v>
      </c>
      <c r="H1723" s="13">
        <f ca="1">Fulltable[[#This Row],[Forecast]]*(1+AVERAGE(cform[faster (-ve) /
slower (+ve)]))</f>
        <v>5.7250182593349838E-2</v>
      </c>
      <c r="I1723" s="13" t="e">
        <f>IF(ISNUMBER(VLOOKUP(Fulltable[[#This Row],[Distance]], Predict[[#All],[Distance (km)]:[Time on current form]], 2, FALSE)), VLOOKUP(Fulltable[[#This Row],[Distance]], Predict[[#All],[Distance (km)]:[Time on current form]], 2, FALSE), NA())</f>
        <v>#N/A</v>
      </c>
      <c r="J1723" s="13" t="e">
        <f>IF(ISNUMBER(VLOOKUP(Fulltable[[#This Row],[Distance]], Predict[[#All],[Distance (km)]:[Time on current form]], 3, FALSE)), VLOOKUP(Fulltable[[#This Row],[Distance]], Predict[[#All],[Distance (km)]:[Time on current form]], 3, FALSE), NA())</f>
        <v>#N/A</v>
      </c>
    </row>
    <row r="1724" spans="1:10" x14ac:dyDescent="0.25">
      <c r="A1724" s="1">
        <v>17.22</v>
      </c>
      <c r="B1724" s="2">
        <f>Fulltable[[#This Row],[Distance]]^2</f>
        <v>296.52839999999998</v>
      </c>
      <c r="C1724">
        <f>Fulltable[[#This Row],[Distance]]^3</f>
        <v>5106.219047999999</v>
      </c>
      <c r="D1724">
        <f>Fulltable[[#This Row],[Distance]]^4</f>
        <v>87929.092006559993</v>
      </c>
      <c r="E1724">
        <f>Fulltable[[#This Row],[Distance]]^5</f>
        <v>1514138.964352963</v>
      </c>
      <c r="F1724" s="13" t="e">
        <f>IF(ISNUMBER(VLOOKUP(Fulltable[[#This Row],[Distance]], PBmetric[[Distance (km)]:[PB (hh:mm:ss)]], 6, FALSE)), VLOOKUP(Fulltable[[#This Row],[Distance]], PBmetric[[Distance (km)]:[PB (hh:mm:ss)]], 6, FALSE), NA())</f>
        <v>#N/A</v>
      </c>
      <c r="G1724" s="13">
        <f ca="1">$Q$4+$P$4*Fulltable[[#This Row],[Distance]]+$O$4*Fulltable[[#This Row],[D^2]]+$N$4*Fulltable[[#This Row],[D^3]]</f>
        <v>5.53322502407309E-2</v>
      </c>
      <c r="H1724" s="13">
        <f ca="1">Fulltable[[#This Row],[Forecast]]*(1+AVERAGE(cform[faster (-ve) /
slower (+ve)]))</f>
        <v>5.7286686081259072E-2</v>
      </c>
      <c r="I1724" s="13" t="e">
        <f>IF(ISNUMBER(VLOOKUP(Fulltable[[#This Row],[Distance]], Predict[[#All],[Distance (km)]:[Time on current form]], 2, FALSE)), VLOOKUP(Fulltable[[#This Row],[Distance]], Predict[[#All],[Distance (km)]:[Time on current form]], 2, FALSE), NA())</f>
        <v>#N/A</v>
      </c>
      <c r="J1724" s="13" t="e">
        <f>IF(ISNUMBER(VLOOKUP(Fulltable[[#This Row],[Distance]], Predict[[#All],[Distance (km)]:[Time on current form]], 3, FALSE)), VLOOKUP(Fulltable[[#This Row],[Distance]], Predict[[#All],[Distance (km)]:[Time on current form]], 3, FALSE), NA())</f>
        <v>#N/A</v>
      </c>
    </row>
    <row r="1725" spans="1:10" x14ac:dyDescent="0.25">
      <c r="A1725" s="1">
        <v>17.23</v>
      </c>
      <c r="B1725" s="2">
        <f>Fulltable[[#This Row],[Distance]]^2</f>
        <v>296.87290000000002</v>
      </c>
      <c r="C1725">
        <f>Fulltable[[#This Row],[Distance]]^3</f>
        <v>5115.1200670000007</v>
      </c>
      <c r="D1725">
        <f>Fulltable[[#This Row],[Distance]]^4</f>
        <v>88133.518754410004</v>
      </c>
      <c r="E1725">
        <f>Fulltable[[#This Row],[Distance]]^5</f>
        <v>1518540.5281384843</v>
      </c>
      <c r="F1725" s="13" t="e">
        <f>IF(ISNUMBER(VLOOKUP(Fulltable[[#This Row],[Distance]], PBmetric[[Distance (km)]:[PB (hh:mm:ss)]], 6, FALSE)), VLOOKUP(Fulltable[[#This Row],[Distance]], PBmetric[[Distance (km)]:[PB (hh:mm:ss)]], 6, FALSE), NA())</f>
        <v>#N/A</v>
      </c>
      <c r="G1725" s="13">
        <f ca="1">$Q$4+$P$4*Fulltable[[#This Row],[Distance]]+$O$4*Fulltable[[#This Row],[D^2]]+$N$4*Fulltable[[#This Row],[D^3]]</f>
        <v>5.5367511960006721E-2</v>
      </c>
      <c r="H1725" s="13">
        <f ca="1">Fulltable[[#This Row],[Forecast]]*(1+AVERAGE(cform[faster (-ve) /
slower (+ve)]))</f>
        <v>5.7323193308672582E-2</v>
      </c>
      <c r="I1725" s="13" t="e">
        <f>IF(ISNUMBER(VLOOKUP(Fulltable[[#This Row],[Distance]], Predict[[#All],[Distance (km)]:[Time on current form]], 2, FALSE)), VLOOKUP(Fulltable[[#This Row],[Distance]], Predict[[#All],[Distance (km)]:[Time on current form]], 2, FALSE), NA())</f>
        <v>#N/A</v>
      </c>
      <c r="J1725" s="13" t="e">
        <f>IF(ISNUMBER(VLOOKUP(Fulltable[[#This Row],[Distance]], Predict[[#All],[Distance (km)]:[Time on current form]], 3, FALSE)), VLOOKUP(Fulltable[[#This Row],[Distance]], Predict[[#All],[Distance (km)]:[Time on current form]], 3, FALSE), NA())</f>
        <v>#N/A</v>
      </c>
    </row>
    <row r="1726" spans="1:10" x14ac:dyDescent="0.25">
      <c r="A1726" s="1">
        <v>17.239999999999998</v>
      </c>
      <c r="B1726" s="2">
        <f>Fulltable[[#This Row],[Distance]]^2</f>
        <v>297.21759999999995</v>
      </c>
      <c r="C1726">
        <f>Fulltable[[#This Row],[Distance]]^3</f>
        <v>5124.0314239999989</v>
      </c>
      <c r="D1726">
        <f>Fulltable[[#This Row],[Distance]]^4</f>
        <v>88338.301749759965</v>
      </c>
      <c r="E1726">
        <f>Fulltable[[#This Row],[Distance]]^5</f>
        <v>1522952.3221658617</v>
      </c>
      <c r="F1726" s="13" t="e">
        <f>IF(ISNUMBER(VLOOKUP(Fulltable[[#This Row],[Distance]], PBmetric[[Distance (km)]:[PB (hh:mm:ss)]], 6, FALSE)), VLOOKUP(Fulltable[[#This Row],[Distance]], PBmetric[[Distance (km)]:[PB (hh:mm:ss)]], 6, FALSE), NA())</f>
        <v>#N/A</v>
      </c>
      <c r="G1726" s="13">
        <f ca="1">$Q$4+$P$4*Fulltable[[#This Row],[Distance]]+$O$4*Fulltable[[#This Row],[D^2]]+$N$4*Fulltable[[#This Row],[D^3]]</f>
        <v>5.5402777291171643E-2</v>
      </c>
      <c r="H1726" s="13">
        <f ca="1">Fulltable[[#This Row],[Forecast]]*(1+AVERAGE(cform[faster (-ve) /
slower (+ve)]))</f>
        <v>5.7359704275553688E-2</v>
      </c>
      <c r="I1726" s="13" t="e">
        <f>IF(ISNUMBER(VLOOKUP(Fulltable[[#This Row],[Distance]], Predict[[#All],[Distance (km)]:[Time on current form]], 2, FALSE)), VLOOKUP(Fulltable[[#This Row],[Distance]], Predict[[#All],[Distance (km)]:[Time on current form]], 2, FALSE), NA())</f>
        <v>#N/A</v>
      </c>
      <c r="J1726" s="13" t="e">
        <f>IF(ISNUMBER(VLOOKUP(Fulltable[[#This Row],[Distance]], Predict[[#All],[Distance (km)]:[Time on current form]], 3, FALSE)), VLOOKUP(Fulltable[[#This Row],[Distance]], Predict[[#All],[Distance (km)]:[Time on current form]], 3, FALSE), NA())</f>
        <v>#N/A</v>
      </c>
    </row>
    <row r="1727" spans="1:10" x14ac:dyDescent="0.25">
      <c r="A1727" s="1">
        <v>17.25</v>
      </c>
      <c r="B1727" s="2">
        <f>Fulltable[[#This Row],[Distance]]^2</f>
        <v>297.5625</v>
      </c>
      <c r="C1727">
        <f>Fulltable[[#This Row],[Distance]]^3</f>
        <v>5132.953125</v>
      </c>
      <c r="D1727">
        <f>Fulltable[[#This Row],[Distance]]^4</f>
        <v>88543.44140625</v>
      </c>
      <c r="E1727">
        <f>Fulltable[[#This Row],[Distance]]^5</f>
        <v>1527374.3642578125</v>
      </c>
      <c r="F1727" s="13" t="e">
        <f>IF(ISNUMBER(VLOOKUP(Fulltable[[#This Row],[Distance]], PBmetric[[Distance (km)]:[PB (hh:mm:ss)]], 6, FALSE)), VLOOKUP(Fulltable[[#This Row],[Distance]], PBmetric[[Distance (km)]:[PB (hh:mm:ss)]], 6, FALSE), NA())</f>
        <v>#N/A</v>
      </c>
      <c r="G1727" s="13">
        <f ca="1">$Q$4+$P$4*Fulltable[[#This Row],[Distance]]+$O$4*Fulltable[[#This Row],[D^2]]+$N$4*Fulltable[[#This Row],[D^3]]</f>
        <v>5.5438046234190276E-2</v>
      </c>
      <c r="H1727" s="13">
        <f ca="1">Fulltable[[#This Row],[Forecast]]*(1+AVERAGE(cform[faster (-ve) /
slower (+ve)]))</f>
        <v>5.7396218981865761E-2</v>
      </c>
      <c r="I1727" s="13" t="e">
        <f>IF(ISNUMBER(VLOOKUP(Fulltable[[#This Row],[Distance]], Predict[[#All],[Distance (km)]:[Time on current form]], 2, FALSE)), VLOOKUP(Fulltable[[#This Row],[Distance]], Predict[[#All],[Distance (km)]:[Time on current form]], 2, FALSE), NA())</f>
        <v>#N/A</v>
      </c>
      <c r="J1727" s="13" t="e">
        <f>IF(ISNUMBER(VLOOKUP(Fulltable[[#This Row],[Distance]], Predict[[#All],[Distance (km)]:[Time on current form]], 3, FALSE)), VLOOKUP(Fulltable[[#This Row],[Distance]], Predict[[#All],[Distance (km)]:[Time on current form]], 3, FALSE), NA())</f>
        <v>#N/A</v>
      </c>
    </row>
    <row r="1728" spans="1:10" x14ac:dyDescent="0.25">
      <c r="A1728" s="1">
        <v>17.260000000000002</v>
      </c>
      <c r="B1728" s="2">
        <f>Fulltable[[#This Row],[Distance]]^2</f>
        <v>297.90760000000006</v>
      </c>
      <c r="C1728">
        <f>Fulltable[[#This Row],[Distance]]^3</f>
        <v>5141.8851760000016</v>
      </c>
      <c r="D1728">
        <f>Fulltable[[#This Row],[Distance]]^4</f>
        <v>88748.938137760037</v>
      </c>
      <c r="E1728">
        <f>Fulltable[[#This Row],[Distance]]^5</f>
        <v>1531806.6722577384</v>
      </c>
      <c r="F1728" s="13" t="e">
        <f>IF(ISNUMBER(VLOOKUP(Fulltable[[#This Row],[Distance]], PBmetric[[Distance (km)]:[PB (hh:mm:ss)]], 6, FALSE)), VLOOKUP(Fulltable[[#This Row],[Distance]], PBmetric[[Distance (km)]:[PB (hh:mm:ss)]], 6, FALSE), NA())</f>
        <v>#N/A</v>
      </c>
      <c r="G1728" s="13">
        <f ca="1">$Q$4+$P$4*Fulltable[[#This Row],[Distance]]+$O$4*Fulltable[[#This Row],[D^2]]+$N$4*Fulltable[[#This Row],[D^3]]</f>
        <v>5.5473318789027212E-2</v>
      </c>
      <c r="H1728" s="13">
        <f ca="1">Fulltable[[#This Row],[Forecast]]*(1+AVERAGE(cform[faster (-ve) /
slower (+ve)]))</f>
        <v>5.7432737427572135E-2</v>
      </c>
      <c r="I1728" s="13" t="e">
        <f>IF(ISNUMBER(VLOOKUP(Fulltable[[#This Row],[Distance]], Predict[[#All],[Distance (km)]:[Time on current form]], 2, FALSE)), VLOOKUP(Fulltable[[#This Row],[Distance]], Predict[[#All],[Distance (km)]:[Time on current form]], 2, FALSE), NA())</f>
        <v>#N/A</v>
      </c>
      <c r="J1728" s="13" t="e">
        <f>IF(ISNUMBER(VLOOKUP(Fulltable[[#This Row],[Distance]], Predict[[#All],[Distance (km)]:[Time on current form]], 3, FALSE)), VLOOKUP(Fulltable[[#This Row],[Distance]], Predict[[#All],[Distance (km)]:[Time on current form]], 3, FALSE), NA())</f>
        <v>#N/A</v>
      </c>
    </row>
    <row r="1729" spans="1:10" x14ac:dyDescent="0.25">
      <c r="A1729" s="1">
        <v>17.27</v>
      </c>
      <c r="B1729" s="2">
        <f>Fulltable[[#This Row],[Distance]]^2</f>
        <v>298.25290000000001</v>
      </c>
      <c r="C1729">
        <f>Fulltable[[#This Row],[Distance]]^3</f>
        <v>5150.8275830000002</v>
      </c>
      <c r="D1729">
        <f>Fulltable[[#This Row],[Distance]]^4</f>
        <v>88954.792358410006</v>
      </c>
      <c r="E1729">
        <f>Fulltable[[#This Row],[Distance]]^5</f>
        <v>1536249.2640297408</v>
      </c>
      <c r="F1729" s="13" t="e">
        <f>IF(ISNUMBER(VLOOKUP(Fulltable[[#This Row],[Distance]], PBmetric[[Distance (km)]:[PB (hh:mm:ss)]], 6, FALSE)), VLOOKUP(Fulltable[[#This Row],[Distance]], PBmetric[[Distance (km)]:[PB (hh:mm:ss)]], 6, FALSE), NA())</f>
        <v>#N/A</v>
      </c>
      <c r="G1729" s="13">
        <f ca="1">$Q$4+$P$4*Fulltable[[#This Row],[Distance]]+$O$4*Fulltable[[#This Row],[D^2]]+$N$4*Fulltable[[#This Row],[D^3]]</f>
        <v>5.5508594955647028E-2</v>
      </c>
      <c r="H1729" s="13">
        <f ca="1">Fulltable[[#This Row],[Forecast]]*(1+AVERAGE(cform[faster (-ve) /
slower (+ve)]))</f>
        <v>5.7469259612636131E-2</v>
      </c>
      <c r="I1729" s="13" t="e">
        <f>IF(ISNUMBER(VLOOKUP(Fulltable[[#This Row],[Distance]], Predict[[#All],[Distance (km)]:[Time on current form]], 2, FALSE)), VLOOKUP(Fulltable[[#This Row],[Distance]], Predict[[#All],[Distance (km)]:[Time on current form]], 2, FALSE), NA())</f>
        <v>#N/A</v>
      </c>
      <c r="J1729" s="13" t="e">
        <f>IF(ISNUMBER(VLOOKUP(Fulltable[[#This Row],[Distance]], Predict[[#All],[Distance (km)]:[Time on current form]], 3, FALSE)), VLOOKUP(Fulltable[[#This Row],[Distance]], Predict[[#All],[Distance (km)]:[Time on current form]], 3, FALSE), NA())</f>
        <v>#N/A</v>
      </c>
    </row>
    <row r="1730" spans="1:10" x14ac:dyDescent="0.25">
      <c r="A1730" s="1">
        <v>17.28</v>
      </c>
      <c r="B1730" s="2">
        <f>Fulltable[[#This Row],[Distance]]^2</f>
        <v>298.59840000000003</v>
      </c>
      <c r="C1730">
        <f>Fulltable[[#This Row],[Distance]]^3</f>
        <v>5159.7803520000007</v>
      </c>
      <c r="D1730">
        <f>Fulltable[[#This Row],[Distance]]^4</f>
        <v>89161.00448256002</v>
      </c>
      <c r="E1730">
        <f>Fulltable[[#This Row],[Distance]]^5</f>
        <v>1540702.1574586371</v>
      </c>
      <c r="F1730" s="13" t="e">
        <f>IF(ISNUMBER(VLOOKUP(Fulltable[[#This Row],[Distance]], PBmetric[[Distance (km)]:[PB (hh:mm:ss)]], 6, FALSE)), VLOOKUP(Fulltable[[#This Row],[Distance]], PBmetric[[Distance (km)]:[PB (hh:mm:ss)]], 6, FALSE), NA())</f>
        <v>#N/A</v>
      </c>
      <c r="G1730" s="13">
        <f ca="1">$Q$4+$P$4*Fulltable[[#This Row],[Distance]]+$O$4*Fulltable[[#This Row],[D^2]]+$N$4*Fulltable[[#This Row],[D^3]]</f>
        <v>5.5543874734014349E-2</v>
      </c>
      <c r="H1730" s="13">
        <f ca="1">Fulltable[[#This Row],[Forecast]]*(1+AVERAGE(cform[faster (-ve) /
slower (+ve)]))</f>
        <v>5.750578553702114E-2</v>
      </c>
      <c r="I1730" s="13" t="e">
        <f>IF(ISNUMBER(VLOOKUP(Fulltable[[#This Row],[Distance]], Predict[[#All],[Distance (km)]:[Time on current form]], 2, FALSE)), VLOOKUP(Fulltable[[#This Row],[Distance]], Predict[[#All],[Distance (km)]:[Time on current form]], 2, FALSE), NA())</f>
        <v>#N/A</v>
      </c>
      <c r="J1730" s="13" t="e">
        <f>IF(ISNUMBER(VLOOKUP(Fulltable[[#This Row],[Distance]], Predict[[#All],[Distance (km)]:[Time on current form]], 3, FALSE)), VLOOKUP(Fulltable[[#This Row],[Distance]], Predict[[#All],[Distance (km)]:[Time on current form]], 3, FALSE), NA())</f>
        <v>#N/A</v>
      </c>
    </row>
    <row r="1731" spans="1:10" x14ac:dyDescent="0.25">
      <c r="A1731" s="1">
        <v>17.29</v>
      </c>
      <c r="B1731" s="2">
        <f>Fulltable[[#This Row],[Distance]]^2</f>
        <v>298.94409999999999</v>
      </c>
      <c r="C1731">
        <f>Fulltable[[#This Row],[Distance]]^3</f>
        <v>5168.7434889999995</v>
      </c>
      <c r="D1731">
        <f>Fulltable[[#This Row],[Distance]]^4</f>
        <v>89367.574924809989</v>
      </c>
      <c r="E1731">
        <f>Fulltable[[#This Row],[Distance]]^5</f>
        <v>1545165.3704499647</v>
      </c>
      <c r="F1731" s="13" t="e">
        <f>IF(ISNUMBER(VLOOKUP(Fulltable[[#This Row],[Distance]], PBmetric[[Distance (km)]:[PB (hh:mm:ss)]], 6, FALSE)), VLOOKUP(Fulltable[[#This Row],[Distance]], PBmetric[[Distance (km)]:[PB (hh:mm:ss)]], 6, FALSE), NA())</f>
        <v>#N/A</v>
      </c>
      <c r="G1731" s="13">
        <f ca="1">$Q$4+$P$4*Fulltable[[#This Row],[Distance]]+$O$4*Fulltable[[#This Row],[D^2]]+$N$4*Fulltable[[#This Row],[D^3]]</f>
        <v>5.5579158124093746E-2</v>
      </c>
      <c r="H1731" s="13">
        <f ca="1">Fulltable[[#This Row],[Forecast]]*(1+AVERAGE(cform[faster (-ve) /
slower (+ve)]))</f>
        <v>5.7542315200690468E-2</v>
      </c>
      <c r="I1731" s="13" t="e">
        <f>IF(ISNUMBER(VLOOKUP(Fulltable[[#This Row],[Distance]], Predict[[#All],[Distance (km)]:[Time on current form]], 2, FALSE)), VLOOKUP(Fulltable[[#This Row],[Distance]], Predict[[#All],[Distance (km)]:[Time on current form]], 2, FALSE), NA())</f>
        <v>#N/A</v>
      </c>
      <c r="J1731" s="13" t="e">
        <f>IF(ISNUMBER(VLOOKUP(Fulltable[[#This Row],[Distance]], Predict[[#All],[Distance (km)]:[Time on current form]], 3, FALSE)), VLOOKUP(Fulltable[[#This Row],[Distance]], Predict[[#All],[Distance (km)]:[Time on current form]], 3, FALSE), NA())</f>
        <v>#N/A</v>
      </c>
    </row>
    <row r="1732" spans="1:10" x14ac:dyDescent="0.25">
      <c r="A1732" s="1">
        <v>17.3</v>
      </c>
      <c r="B1732" s="2">
        <f>Fulltable[[#This Row],[Distance]]^2</f>
        <v>299.29000000000002</v>
      </c>
      <c r="C1732">
        <f>Fulltable[[#This Row],[Distance]]^3</f>
        <v>5177.7170000000006</v>
      </c>
      <c r="D1732">
        <f>Fulltable[[#This Row],[Distance]]^4</f>
        <v>89574.504100000006</v>
      </c>
      <c r="E1732">
        <f>Fulltable[[#This Row],[Distance]]^5</f>
        <v>1549638.9209300003</v>
      </c>
      <c r="F1732" s="13" t="e">
        <f>IF(ISNUMBER(VLOOKUP(Fulltable[[#This Row],[Distance]], PBmetric[[Distance (km)]:[PB (hh:mm:ss)]], 6, FALSE)), VLOOKUP(Fulltable[[#This Row],[Distance]], PBmetric[[Distance (km)]:[PB (hh:mm:ss)]], 6, FALSE), NA())</f>
        <v>#N/A</v>
      </c>
      <c r="G1732" s="13">
        <f ca="1">$Q$4+$P$4*Fulltable[[#This Row],[Distance]]+$O$4*Fulltable[[#This Row],[D^2]]+$N$4*Fulltable[[#This Row],[D^3]]</f>
        <v>5.5614445125849843E-2</v>
      </c>
      <c r="H1732" s="13">
        <f ca="1">Fulltable[[#This Row],[Forecast]]*(1+AVERAGE(cform[faster (-ve) /
slower (+ve)]))</f>
        <v>5.7578848603607492E-2</v>
      </c>
      <c r="I1732" s="13" t="e">
        <f>IF(ISNUMBER(VLOOKUP(Fulltable[[#This Row],[Distance]], Predict[[#All],[Distance (km)]:[Time on current form]], 2, FALSE)), VLOOKUP(Fulltable[[#This Row],[Distance]], Predict[[#All],[Distance (km)]:[Time on current form]], 2, FALSE), NA())</f>
        <v>#N/A</v>
      </c>
      <c r="J1732" s="13" t="e">
        <f>IF(ISNUMBER(VLOOKUP(Fulltable[[#This Row],[Distance]], Predict[[#All],[Distance (km)]:[Time on current form]], 3, FALSE)), VLOOKUP(Fulltable[[#This Row],[Distance]], Predict[[#All],[Distance (km)]:[Time on current form]], 3, FALSE), NA())</f>
        <v>#N/A</v>
      </c>
    </row>
    <row r="1733" spans="1:10" x14ac:dyDescent="0.25">
      <c r="A1733" s="1">
        <v>17.309999999999999</v>
      </c>
      <c r="B1733" s="2">
        <f>Fulltable[[#This Row],[Distance]]^2</f>
        <v>299.63609999999994</v>
      </c>
      <c r="C1733">
        <f>Fulltable[[#This Row],[Distance]]^3</f>
        <v>5186.7008909999986</v>
      </c>
      <c r="D1733">
        <f>Fulltable[[#This Row],[Distance]]^4</f>
        <v>89781.792423209961</v>
      </c>
      <c r="E1733">
        <f>Fulltable[[#This Row],[Distance]]^5</f>
        <v>1554122.8268457644</v>
      </c>
      <c r="F1733" s="13" t="e">
        <f>IF(ISNUMBER(VLOOKUP(Fulltable[[#This Row],[Distance]], PBmetric[[Distance (km)]:[PB (hh:mm:ss)]], 6, FALSE)), VLOOKUP(Fulltable[[#This Row],[Distance]], PBmetric[[Distance (km)]:[PB (hh:mm:ss)]], 6, FALSE), NA())</f>
        <v>#N/A</v>
      </c>
      <c r="G1733" s="13">
        <f ca="1">$Q$4+$P$4*Fulltable[[#This Row],[Distance]]+$O$4*Fulltable[[#This Row],[D^2]]+$N$4*Fulltable[[#This Row],[D^3]]</f>
        <v>5.5649735739247211E-2</v>
      </c>
      <c r="H1733" s="13">
        <f ca="1">Fulltable[[#This Row],[Forecast]]*(1+AVERAGE(cform[faster (-ve) /
slower (+ve)]))</f>
        <v>5.7615385745735541E-2</v>
      </c>
      <c r="I1733" s="13" t="e">
        <f>IF(ISNUMBER(VLOOKUP(Fulltable[[#This Row],[Distance]], Predict[[#All],[Distance (km)]:[Time on current form]], 2, FALSE)), VLOOKUP(Fulltable[[#This Row],[Distance]], Predict[[#All],[Distance (km)]:[Time on current form]], 2, FALSE), NA())</f>
        <v>#N/A</v>
      </c>
      <c r="J1733" s="13" t="e">
        <f>IF(ISNUMBER(VLOOKUP(Fulltable[[#This Row],[Distance]], Predict[[#All],[Distance (km)]:[Time on current form]], 3, FALSE)), VLOOKUP(Fulltable[[#This Row],[Distance]], Predict[[#All],[Distance (km)]:[Time on current form]], 3, FALSE), NA())</f>
        <v>#N/A</v>
      </c>
    </row>
    <row r="1734" spans="1:10" x14ac:dyDescent="0.25">
      <c r="A1734" s="1">
        <v>17.32</v>
      </c>
      <c r="B1734" s="2">
        <f>Fulltable[[#This Row],[Distance]]^2</f>
        <v>299.98239999999998</v>
      </c>
      <c r="C1734">
        <f>Fulltable[[#This Row],[Distance]]^3</f>
        <v>5195.6951680000002</v>
      </c>
      <c r="D1734">
        <f>Fulltable[[#This Row],[Distance]]^4</f>
        <v>89989.440309759986</v>
      </c>
      <c r="E1734">
        <f>Fulltable[[#This Row],[Distance]]^5</f>
        <v>1558617.1061650431</v>
      </c>
      <c r="F1734" s="13" t="e">
        <f>IF(ISNUMBER(VLOOKUP(Fulltable[[#This Row],[Distance]], PBmetric[[Distance (km)]:[PB (hh:mm:ss)]], 6, FALSE)), VLOOKUP(Fulltable[[#This Row],[Distance]], PBmetric[[Distance (km)]:[PB (hh:mm:ss)]], 6, FALSE), NA())</f>
        <v>#N/A</v>
      </c>
      <c r="G1734" s="13">
        <f ca="1">$Q$4+$P$4*Fulltable[[#This Row],[Distance]]+$O$4*Fulltable[[#This Row],[D^2]]+$N$4*Fulltable[[#This Row],[D^3]]</f>
        <v>5.5685029964250461E-2</v>
      </c>
      <c r="H1734" s="13">
        <f ca="1">Fulltable[[#This Row],[Forecast]]*(1+AVERAGE(cform[faster (-ve) /
slower (+ve)]))</f>
        <v>5.7651926627037962E-2</v>
      </c>
      <c r="I1734" s="13" t="e">
        <f>IF(ISNUMBER(VLOOKUP(Fulltable[[#This Row],[Distance]], Predict[[#All],[Distance (km)]:[Time on current form]], 2, FALSE)), VLOOKUP(Fulltable[[#This Row],[Distance]], Predict[[#All],[Distance (km)]:[Time on current form]], 2, FALSE), NA())</f>
        <v>#N/A</v>
      </c>
      <c r="J1734" s="13" t="e">
        <f>IF(ISNUMBER(VLOOKUP(Fulltable[[#This Row],[Distance]], Predict[[#All],[Distance (km)]:[Time on current form]], 3, FALSE)), VLOOKUP(Fulltable[[#This Row],[Distance]], Predict[[#All],[Distance (km)]:[Time on current form]], 3, FALSE), NA())</f>
        <v>#N/A</v>
      </c>
    </row>
    <row r="1735" spans="1:10" x14ac:dyDescent="0.25">
      <c r="A1735" s="1">
        <v>17.329999999999998</v>
      </c>
      <c r="B1735" s="2">
        <f>Fulltable[[#This Row],[Distance]]^2</f>
        <v>300.32889999999992</v>
      </c>
      <c r="C1735">
        <f>Fulltable[[#This Row],[Distance]]^3</f>
        <v>5204.6998369999983</v>
      </c>
      <c r="D1735">
        <f>Fulltable[[#This Row],[Distance]]^4</f>
        <v>90197.448175209953</v>
      </c>
      <c r="E1735">
        <f>Fulltable[[#This Row],[Distance]]^5</f>
        <v>1563121.7768763884</v>
      </c>
      <c r="F1735" s="13" t="e">
        <f>IF(ISNUMBER(VLOOKUP(Fulltable[[#This Row],[Distance]], PBmetric[[Distance (km)]:[PB (hh:mm:ss)]], 6, FALSE)), VLOOKUP(Fulltable[[#This Row],[Distance]], PBmetric[[Distance (km)]:[PB (hh:mm:ss)]], 6, FALSE), NA())</f>
        <v>#N/A</v>
      </c>
      <c r="G1735" s="13">
        <f ca="1">$Q$4+$P$4*Fulltable[[#This Row],[Distance]]+$O$4*Fulltable[[#This Row],[D^2]]+$N$4*Fulltable[[#This Row],[D^3]]</f>
        <v>5.5720327800824185E-2</v>
      </c>
      <c r="H1735" s="13">
        <f ca="1">Fulltable[[#This Row],[Forecast]]*(1+AVERAGE(cform[faster (-ve) /
slower (+ve)]))</f>
        <v>5.7688471247478106E-2</v>
      </c>
      <c r="I1735" s="13" t="e">
        <f>IF(ISNUMBER(VLOOKUP(Fulltable[[#This Row],[Distance]], Predict[[#All],[Distance (km)]:[Time on current form]], 2, FALSE)), VLOOKUP(Fulltable[[#This Row],[Distance]], Predict[[#All],[Distance (km)]:[Time on current form]], 2, FALSE), NA())</f>
        <v>#N/A</v>
      </c>
      <c r="J1735" s="13" t="e">
        <f>IF(ISNUMBER(VLOOKUP(Fulltable[[#This Row],[Distance]], Predict[[#All],[Distance (km)]:[Time on current form]], 3, FALSE)), VLOOKUP(Fulltable[[#This Row],[Distance]], Predict[[#All],[Distance (km)]:[Time on current form]], 3, FALSE), NA())</f>
        <v>#N/A</v>
      </c>
    </row>
    <row r="1736" spans="1:10" x14ac:dyDescent="0.25">
      <c r="A1736" s="1">
        <v>17.34</v>
      </c>
      <c r="B1736" s="2">
        <f>Fulltable[[#This Row],[Distance]]^2</f>
        <v>300.67559999999997</v>
      </c>
      <c r="C1736">
        <f>Fulltable[[#This Row],[Distance]]^3</f>
        <v>5213.7149039999995</v>
      </c>
      <c r="D1736">
        <f>Fulltable[[#This Row],[Distance]]^4</f>
        <v>90405.816435359986</v>
      </c>
      <c r="E1736">
        <f>Fulltable[[#This Row],[Distance]]^5</f>
        <v>1567636.8569891423</v>
      </c>
      <c r="F1736" s="13" t="e">
        <f>IF(ISNUMBER(VLOOKUP(Fulltable[[#This Row],[Distance]], PBmetric[[Distance (km)]:[PB (hh:mm:ss)]], 6, FALSE)), VLOOKUP(Fulltable[[#This Row],[Distance]], PBmetric[[Distance (km)]:[PB (hh:mm:ss)]], 6, FALSE), NA())</f>
        <v>#N/A</v>
      </c>
      <c r="G1736" s="13">
        <f ca="1">$Q$4+$P$4*Fulltable[[#This Row],[Distance]]+$O$4*Fulltable[[#This Row],[D^2]]+$N$4*Fulltable[[#This Row],[D^3]]</f>
        <v>5.5755629248932986E-2</v>
      </c>
      <c r="H1736" s="13">
        <f ca="1">Fulltable[[#This Row],[Forecast]]*(1+AVERAGE(cform[faster (-ve) /
slower (+ve)]))</f>
        <v>5.7725019607019319E-2</v>
      </c>
      <c r="I1736" s="13" t="e">
        <f>IF(ISNUMBER(VLOOKUP(Fulltable[[#This Row],[Distance]], Predict[[#All],[Distance (km)]:[Time on current form]], 2, FALSE)), VLOOKUP(Fulltable[[#This Row],[Distance]], Predict[[#All],[Distance (km)]:[Time on current form]], 2, FALSE), NA())</f>
        <v>#N/A</v>
      </c>
      <c r="J1736" s="13" t="e">
        <f>IF(ISNUMBER(VLOOKUP(Fulltable[[#This Row],[Distance]], Predict[[#All],[Distance (km)]:[Time on current form]], 3, FALSE)), VLOOKUP(Fulltable[[#This Row],[Distance]], Predict[[#All],[Distance (km)]:[Time on current form]], 3, FALSE), NA())</f>
        <v>#N/A</v>
      </c>
    </row>
    <row r="1737" spans="1:10" x14ac:dyDescent="0.25">
      <c r="A1737" s="1">
        <v>17.350000000000001</v>
      </c>
      <c r="B1737" s="2">
        <f>Fulltable[[#This Row],[Distance]]^2</f>
        <v>301.02250000000004</v>
      </c>
      <c r="C1737">
        <f>Fulltable[[#This Row],[Distance]]^3</f>
        <v>5222.7403750000012</v>
      </c>
      <c r="D1737">
        <f>Fulltable[[#This Row],[Distance]]^4</f>
        <v>90614.545506250026</v>
      </c>
      <c r="E1737">
        <f>Fulltable[[#This Row],[Distance]]^5</f>
        <v>1572162.3645334381</v>
      </c>
      <c r="F1737" s="13" t="e">
        <f>IF(ISNUMBER(VLOOKUP(Fulltable[[#This Row],[Distance]], PBmetric[[Distance (km)]:[PB (hh:mm:ss)]], 6, FALSE)), VLOOKUP(Fulltable[[#This Row],[Distance]], PBmetric[[Distance (km)]:[PB (hh:mm:ss)]], 6, FALSE), NA())</f>
        <v>#N/A</v>
      </c>
      <c r="G1737" s="13">
        <f ca="1">$Q$4+$P$4*Fulltable[[#This Row],[Distance]]+$O$4*Fulltable[[#This Row],[D^2]]+$N$4*Fulltable[[#This Row],[D^3]]</f>
        <v>5.5790934308541464E-2</v>
      </c>
      <c r="H1737" s="13">
        <f ca="1">Fulltable[[#This Row],[Forecast]]*(1+AVERAGE(cform[faster (-ve) /
slower (+ve)]))</f>
        <v>5.7761571705624959E-2</v>
      </c>
      <c r="I1737" s="13" t="e">
        <f>IF(ISNUMBER(VLOOKUP(Fulltable[[#This Row],[Distance]], Predict[[#All],[Distance (km)]:[Time on current form]], 2, FALSE)), VLOOKUP(Fulltable[[#This Row],[Distance]], Predict[[#All],[Distance (km)]:[Time on current form]], 2, FALSE), NA())</f>
        <v>#N/A</v>
      </c>
      <c r="J1737" s="13" t="e">
        <f>IF(ISNUMBER(VLOOKUP(Fulltable[[#This Row],[Distance]], Predict[[#All],[Distance (km)]:[Time on current form]], 3, FALSE)), VLOOKUP(Fulltable[[#This Row],[Distance]], Predict[[#All],[Distance (km)]:[Time on current form]], 3, FALSE), NA())</f>
        <v>#N/A</v>
      </c>
    </row>
    <row r="1738" spans="1:10" x14ac:dyDescent="0.25">
      <c r="A1738" s="1">
        <v>17.36</v>
      </c>
      <c r="B1738" s="2">
        <f>Fulltable[[#This Row],[Distance]]^2</f>
        <v>301.36959999999999</v>
      </c>
      <c r="C1738">
        <f>Fulltable[[#This Row],[Distance]]^3</f>
        <v>5231.7762560000001</v>
      </c>
      <c r="D1738">
        <f>Fulltable[[#This Row],[Distance]]^4</f>
        <v>90823.635804159989</v>
      </c>
      <c r="E1738">
        <f>Fulltable[[#This Row],[Distance]]^5</f>
        <v>1576698.3175602173</v>
      </c>
      <c r="F1738" s="13" t="e">
        <f>IF(ISNUMBER(VLOOKUP(Fulltable[[#This Row],[Distance]], PBmetric[[Distance (km)]:[PB (hh:mm:ss)]], 6, FALSE)), VLOOKUP(Fulltable[[#This Row],[Distance]], PBmetric[[Distance (km)]:[PB (hh:mm:ss)]], 6, FALSE), NA())</f>
        <v>#N/A</v>
      </c>
      <c r="G1738" s="13">
        <f ca="1">$Q$4+$P$4*Fulltable[[#This Row],[Distance]]+$O$4*Fulltable[[#This Row],[D^2]]+$N$4*Fulltable[[#This Row],[D^3]]</f>
        <v>5.5826242979614187E-2</v>
      </c>
      <c r="H1738" s="13">
        <f ca="1">Fulltable[[#This Row],[Forecast]]*(1+AVERAGE(cform[faster (-ve) /
slower (+ve)]))</f>
        <v>5.7798127543258332E-2</v>
      </c>
      <c r="I1738" s="13" t="e">
        <f>IF(ISNUMBER(VLOOKUP(Fulltable[[#This Row],[Distance]], Predict[[#All],[Distance (km)]:[Time on current form]], 2, FALSE)), VLOOKUP(Fulltable[[#This Row],[Distance]], Predict[[#All],[Distance (km)]:[Time on current form]], 2, FALSE), NA())</f>
        <v>#N/A</v>
      </c>
      <c r="J1738" s="13" t="e">
        <f>IF(ISNUMBER(VLOOKUP(Fulltable[[#This Row],[Distance]], Predict[[#All],[Distance (km)]:[Time on current form]], 3, FALSE)), VLOOKUP(Fulltable[[#This Row],[Distance]], Predict[[#All],[Distance (km)]:[Time on current form]], 3, FALSE), NA())</f>
        <v>#N/A</v>
      </c>
    </row>
    <row r="1739" spans="1:10" x14ac:dyDescent="0.25">
      <c r="A1739" s="1">
        <v>17.37</v>
      </c>
      <c r="B1739" s="2">
        <f>Fulltable[[#This Row],[Distance]]^2</f>
        <v>301.71690000000001</v>
      </c>
      <c r="C1739">
        <f>Fulltable[[#This Row],[Distance]]^3</f>
        <v>5240.8225530000009</v>
      </c>
      <c r="D1739">
        <f>Fulltable[[#This Row],[Distance]]^4</f>
        <v>91033.087745609999</v>
      </c>
      <c r="E1739">
        <f>Fulltable[[#This Row],[Distance]]^5</f>
        <v>1581244.7341412457</v>
      </c>
      <c r="F1739" s="13" t="e">
        <f>IF(ISNUMBER(VLOOKUP(Fulltable[[#This Row],[Distance]], PBmetric[[Distance (km)]:[PB (hh:mm:ss)]], 6, FALSE)), VLOOKUP(Fulltable[[#This Row],[Distance]], PBmetric[[Distance (km)]:[PB (hh:mm:ss)]], 6, FALSE), NA())</f>
        <v>#N/A</v>
      </c>
      <c r="G1739" s="13">
        <f ca="1">$Q$4+$P$4*Fulltable[[#This Row],[Distance]]+$O$4*Fulltable[[#This Row],[D^2]]+$N$4*Fulltable[[#This Row],[D^3]]</f>
        <v>5.5861555262115781E-2</v>
      </c>
      <c r="H1739" s="13">
        <f ca="1">Fulltable[[#This Row],[Forecast]]*(1+AVERAGE(cform[faster (-ve) /
slower (+ve)]))</f>
        <v>5.7834687119882829E-2</v>
      </c>
      <c r="I1739" s="13" t="e">
        <f>IF(ISNUMBER(VLOOKUP(Fulltable[[#This Row],[Distance]], Predict[[#All],[Distance (km)]:[Time on current form]], 2, FALSE)), VLOOKUP(Fulltable[[#This Row],[Distance]], Predict[[#All],[Distance (km)]:[Time on current form]], 2, FALSE), NA())</f>
        <v>#N/A</v>
      </c>
      <c r="J1739" s="13" t="e">
        <f>IF(ISNUMBER(VLOOKUP(Fulltable[[#This Row],[Distance]], Predict[[#All],[Distance (km)]:[Time on current form]], 3, FALSE)), VLOOKUP(Fulltable[[#This Row],[Distance]], Predict[[#All],[Distance (km)]:[Time on current form]], 3, FALSE), NA())</f>
        <v>#N/A</v>
      </c>
    </row>
    <row r="1740" spans="1:10" x14ac:dyDescent="0.25">
      <c r="A1740" s="1">
        <v>17.38</v>
      </c>
      <c r="B1740" s="2">
        <f>Fulltable[[#This Row],[Distance]]^2</f>
        <v>302.06439999999998</v>
      </c>
      <c r="C1740">
        <f>Fulltable[[#This Row],[Distance]]^3</f>
        <v>5249.8792719999992</v>
      </c>
      <c r="D1740">
        <f>Fulltable[[#This Row],[Distance]]^4</f>
        <v>91242.901747359982</v>
      </c>
      <c r="E1740">
        <f>Fulltable[[#This Row],[Distance]]^5</f>
        <v>1585801.6323691164</v>
      </c>
      <c r="F1740" s="13" t="e">
        <f>IF(ISNUMBER(VLOOKUP(Fulltable[[#This Row],[Distance]], PBmetric[[Distance (km)]:[PB (hh:mm:ss)]], 6, FALSE)), VLOOKUP(Fulltable[[#This Row],[Distance]], PBmetric[[Distance (km)]:[PB (hh:mm:ss)]], 6, FALSE), NA())</f>
        <v>#N/A</v>
      </c>
      <c r="G1740" s="13">
        <f ca="1">$Q$4+$P$4*Fulltable[[#This Row],[Distance]]+$O$4*Fulltable[[#This Row],[D^2]]+$N$4*Fulltable[[#This Row],[D^3]]</f>
        <v>5.5896871156010837E-2</v>
      </c>
      <c r="H1740" s="13">
        <f ca="1">Fulltable[[#This Row],[Forecast]]*(1+AVERAGE(cform[faster (-ve) /
slower (+ve)]))</f>
        <v>5.787125043546177E-2</v>
      </c>
      <c r="I1740" s="13" t="e">
        <f>IF(ISNUMBER(VLOOKUP(Fulltable[[#This Row],[Distance]], Predict[[#All],[Distance (km)]:[Time on current form]], 2, FALSE)), VLOOKUP(Fulltable[[#This Row],[Distance]], Predict[[#All],[Distance (km)]:[Time on current form]], 2, FALSE), NA())</f>
        <v>#N/A</v>
      </c>
      <c r="J1740" s="13" t="e">
        <f>IF(ISNUMBER(VLOOKUP(Fulltable[[#This Row],[Distance]], Predict[[#All],[Distance (km)]:[Time on current form]], 3, FALSE)), VLOOKUP(Fulltable[[#This Row],[Distance]], Predict[[#All],[Distance (km)]:[Time on current form]], 3, FALSE), NA())</f>
        <v>#N/A</v>
      </c>
    </row>
    <row r="1741" spans="1:10" x14ac:dyDescent="0.25">
      <c r="A1741" s="1">
        <v>17.39</v>
      </c>
      <c r="B1741" s="2">
        <f>Fulltable[[#This Row],[Distance]]^2</f>
        <v>302.41210000000001</v>
      </c>
      <c r="C1741">
        <f>Fulltable[[#This Row],[Distance]]^3</f>
        <v>5258.9464190000008</v>
      </c>
      <c r="D1741">
        <f>Fulltable[[#This Row],[Distance]]^4</f>
        <v>91453.078226410013</v>
      </c>
      <c r="E1741">
        <f>Fulltable[[#This Row],[Distance]]^5</f>
        <v>1590369.0303572703</v>
      </c>
      <c r="F1741" s="13" t="e">
        <f>IF(ISNUMBER(VLOOKUP(Fulltable[[#This Row],[Distance]], PBmetric[[Distance (km)]:[PB (hh:mm:ss)]], 6, FALSE)), VLOOKUP(Fulltable[[#This Row],[Distance]], PBmetric[[Distance (km)]:[PB (hh:mm:ss)]], 6, FALSE), NA())</f>
        <v>#N/A</v>
      </c>
      <c r="G1741" s="13">
        <f ca="1">$Q$4+$P$4*Fulltable[[#This Row],[Distance]]+$O$4*Fulltable[[#This Row],[D^2]]+$N$4*Fulltable[[#This Row],[D^3]]</f>
        <v>5.5932190661263953E-2</v>
      </c>
      <c r="H1741" s="13">
        <f ca="1">Fulltable[[#This Row],[Forecast]]*(1+AVERAGE(cform[faster (-ve) /
slower (+ve)]))</f>
        <v>5.7907817489958525E-2</v>
      </c>
      <c r="I1741" s="13" t="e">
        <f>IF(ISNUMBER(VLOOKUP(Fulltable[[#This Row],[Distance]], Predict[[#All],[Distance (km)]:[Time on current form]], 2, FALSE)), VLOOKUP(Fulltable[[#This Row],[Distance]], Predict[[#All],[Distance (km)]:[Time on current form]], 2, FALSE), NA())</f>
        <v>#N/A</v>
      </c>
      <c r="J1741" s="13" t="e">
        <f>IF(ISNUMBER(VLOOKUP(Fulltable[[#This Row],[Distance]], Predict[[#All],[Distance (km)]:[Time on current form]], 3, FALSE)), VLOOKUP(Fulltable[[#This Row],[Distance]], Predict[[#All],[Distance (km)]:[Time on current form]], 3, FALSE), NA())</f>
        <v>#N/A</v>
      </c>
    </row>
    <row r="1742" spans="1:10" x14ac:dyDescent="0.25">
      <c r="A1742" s="1">
        <v>17.399999999999999</v>
      </c>
      <c r="B1742" s="2">
        <f>Fulltable[[#This Row],[Distance]]^2</f>
        <v>302.75999999999993</v>
      </c>
      <c r="C1742">
        <f>Fulltable[[#This Row],[Distance]]^3</f>
        <v>5268.0239999999985</v>
      </c>
      <c r="D1742">
        <f>Fulltable[[#This Row],[Distance]]^4</f>
        <v>91663.617599999954</v>
      </c>
      <c r="E1742">
        <f>Fulltable[[#This Row],[Distance]]^5</f>
        <v>1594946.946239999</v>
      </c>
      <c r="F1742" s="13" t="e">
        <f>IF(ISNUMBER(VLOOKUP(Fulltable[[#This Row],[Distance]], PBmetric[[Distance (km)]:[PB (hh:mm:ss)]], 6, FALSE)), VLOOKUP(Fulltable[[#This Row],[Distance]], PBmetric[[Distance (km)]:[PB (hh:mm:ss)]], 6, FALSE), NA())</f>
        <v>#N/A</v>
      </c>
      <c r="G1742" s="13">
        <f ca="1">$Q$4+$P$4*Fulltable[[#This Row],[Distance]]+$O$4*Fulltable[[#This Row],[D^2]]+$N$4*Fulltable[[#This Row],[D^3]]</f>
        <v>5.5967513777839713E-2</v>
      </c>
      <c r="H1742" s="13">
        <f ca="1">Fulltable[[#This Row],[Forecast]]*(1+AVERAGE(cform[faster (-ve) /
slower (+ve)]))</f>
        <v>5.7944388283336409E-2</v>
      </c>
      <c r="I1742" s="13" t="e">
        <f>IF(ISNUMBER(VLOOKUP(Fulltable[[#This Row],[Distance]], Predict[[#All],[Distance (km)]:[Time on current form]], 2, FALSE)), VLOOKUP(Fulltable[[#This Row],[Distance]], Predict[[#All],[Distance (km)]:[Time on current form]], 2, FALSE), NA())</f>
        <v>#N/A</v>
      </c>
      <c r="J1742" s="13" t="e">
        <f>IF(ISNUMBER(VLOOKUP(Fulltable[[#This Row],[Distance]], Predict[[#All],[Distance (km)]:[Time on current form]], 3, FALSE)), VLOOKUP(Fulltable[[#This Row],[Distance]], Predict[[#All],[Distance (km)]:[Time on current form]], 3, FALSE), NA())</f>
        <v>#N/A</v>
      </c>
    </row>
    <row r="1743" spans="1:10" x14ac:dyDescent="0.25">
      <c r="A1743" s="1">
        <v>17.41</v>
      </c>
      <c r="B1743" s="2">
        <f>Fulltable[[#This Row],[Distance]]^2</f>
        <v>303.10809999999998</v>
      </c>
      <c r="C1743">
        <f>Fulltable[[#This Row],[Distance]]^3</f>
        <v>5277.1120209999999</v>
      </c>
      <c r="D1743">
        <f>Fulltable[[#This Row],[Distance]]^4</f>
        <v>91874.520285609993</v>
      </c>
      <c r="E1743">
        <f>Fulltable[[#This Row],[Distance]]^5</f>
        <v>1599535.39817247</v>
      </c>
      <c r="F1743" s="13" t="e">
        <f>IF(ISNUMBER(VLOOKUP(Fulltable[[#This Row],[Distance]], PBmetric[[Distance (km)]:[PB (hh:mm:ss)]], 6, FALSE)), VLOOKUP(Fulltable[[#This Row],[Distance]], PBmetric[[Distance (km)]:[PB (hh:mm:ss)]], 6, FALSE), NA())</f>
        <v>#N/A</v>
      </c>
      <c r="G1743" s="13">
        <f ca="1">$Q$4+$P$4*Fulltable[[#This Row],[Distance]]+$O$4*Fulltable[[#This Row],[D^2]]+$N$4*Fulltable[[#This Row],[D^3]]</f>
        <v>5.6002840505702728E-2</v>
      </c>
      <c r="H1743" s="13">
        <f ca="1">Fulltable[[#This Row],[Forecast]]*(1+AVERAGE(cform[faster (-ve) /
slower (+ve)]))</f>
        <v>5.7980962815558791E-2</v>
      </c>
      <c r="I1743" s="13" t="e">
        <f>IF(ISNUMBER(VLOOKUP(Fulltable[[#This Row],[Distance]], Predict[[#All],[Distance (km)]:[Time on current form]], 2, FALSE)), VLOOKUP(Fulltable[[#This Row],[Distance]], Predict[[#All],[Distance (km)]:[Time on current form]], 2, FALSE), NA())</f>
        <v>#N/A</v>
      </c>
      <c r="J1743" s="13" t="e">
        <f>IF(ISNUMBER(VLOOKUP(Fulltable[[#This Row],[Distance]], Predict[[#All],[Distance (km)]:[Time on current form]], 3, FALSE)), VLOOKUP(Fulltable[[#This Row],[Distance]], Predict[[#All],[Distance (km)]:[Time on current form]], 3, FALSE), NA())</f>
        <v>#N/A</v>
      </c>
    </row>
    <row r="1744" spans="1:10" x14ac:dyDescent="0.25">
      <c r="A1744" s="1">
        <v>17.420000000000002</v>
      </c>
      <c r="B1744" s="2">
        <f>Fulltable[[#This Row],[Distance]]^2</f>
        <v>303.45640000000009</v>
      </c>
      <c r="C1744">
        <f>Fulltable[[#This Row],[Distance]]^3</f>
        <v>5286.2104880000024</v>
      </c>
      <c r="D1744">
        <f>Fulltable[[#This Row],[Distance]]^4</f>
        <v>92085.78670096006</v>
      </c>
      <c r="E1744">
        <f>Fulltable[[#This Row],[Distance]]^5</f>
        <v>1604134.4043307244</v>
      </c>
      <c r="F1744" s="13" t="e">
        <f>IF(ISNUMBER(VLOOKUP(Fulltable[[#This Row],[Distance]], PBmetric[[Distance (km)]:[PB (hh:mm:ss)]], 6, FALSE)), VLOOKUP(Fulltable[[#This Row],[Distance]], PBmetric[[Distance (km)]:[PB (hh:mm:ss)]], 6, FALSE), NA())</f>
        <v>#N/A</v>
      </c>
      <c r="G1744" s="13">
        <f ca="1">$Q$4+$P$4*Fulltable[[#This Row],[Distance]]+$O$4*Fulltable[[#This Row],[D^2]]+$N$4*Fulltable[[#This Row],[D^3]]</f>
        <v>5.6038170844817589E-2</v>
      </c>
      <c r="H1744" s="13">
        <f ca="1">Fulltable[[#This Row],[Forecast]]*(1+AVERAGE(cform[faster (-ve) /
slower (+ve)]))</f>
        <v>5.8017541086589013E-2</v>
      </c>
      <c r="I1744" s="13" t="e">
        <f>IF(ISNUMBER(VLOOKUP(Fulltable[[#This Row],[Distance]], Predict[[#All],[Distance (km)]:[Time on current form]], 2, FALSE)), VLOOKUP(Fulltable[[#This Row],[Distance]], Predict[[#All],[Distance (km)]:[Time on current form]], 2, FALSE), NA())</f>
        <v>#N/A</v>
      </c>
      <c r="J1744" s="13" t="e">
        <f>IF(ISNUMBER(VLOOKUP(Fulltable[[#This Row],[Distance]], Predict[[#All],[Distance (km)]:[Time on current form]], 3, FALSE)), VLOOKUP(Fulltable[[#This Row],[Distance]], Predict[[#All],[Distance (km)]:[Time on current form]], 3, FALSE), NA())</f>
        <v>#N/A</v>
      </c>
    </row>
    <row r="1745" spans="1:10" x14ac:dyDescent="0.25">
      <c r="A1745" s="1">
        <v>17.43</v>
      </c>
      <c r="B1745" s="2">
        <f>Fulltable[[#This Row],[Distance]]^2</f>
        <v>303.80489999999998</v>
      </c>
      <c r="C1745">
        <f>Fulltable[[#This Row],[Distance]]^3</f>
        <v>5295.319406999999</v>
      </c>
      <c r="D1745">
        <f>Fulltable[[#This Row],[Distance]]^4</f>
        <v>92297.417264009986</v>
      </c>
      <c r="E1745">
        <f>Fulltable[[#This Row],[Distance]]^5</f>
        <v>1608743.9829116941</v>
      </c>
      <c r="F1745" s="13" t="e">
        <f>IF(ISNUMBER(VLOOKUP(Fulltable[[#This Row],[Distance]], PBmetric[[Distance (km)]:[PB (hh:mm:ss)]], 6, FALSE)), VLOOKUP(Fulltable[[#This Row],[Distance]], PBmetric[[Distance (km)]:[PB (hh:mm:ss)]], 6, FALSE), NA())</f>
        <v>#N/A</v>
      </c>
      <c r="G1745" s="13">
        <f ca="1">$Q$4+$P$4*Fulltable[[#This Row],[Distance]]+$O$4*Fulltable[[#This Row],[D^2]]+$N$4*Fulltable[[#This Row],[D^3]]</f>
        <v>5.607350479514888E-2</v>
      </c>
      <c r="H1745" s="13">
        <f ca="1">Fulltable[[#This Row],[Forecast]]*(1+AVERAGE(cform[faster (-ve) /
slower (+ve)]))</f>
        <v>5.8054123096390409E-2</v>
      </c>
      <c r="I1745" s="13" t="e">
        <f>IF(ISNUMBER(VLOOKUP(Fulltable[[#This Row],[Distance]], Predict[[#All],[Distance (km)]:[Time on current form]], 2, FALSE)), VLOOKUP(Fulltable[[#This Row],[Distance]], Predict[[#All],[Distance (km)]:[Time on current form]], 2, FALSE), NA())</f>
        <v>#N/A</v>
      </c>
      <c r="J1745" s="13" t="e">
        <f>IF(ISNUMBER(VLOOKUP(Fulltable[[#This Row],[Distance]], Predict[[#All],[Distance (km)]:[Time on current form]], 3, FALSE)), VLOOKUP(Fulltable[[#This Row],[Distance]], Predict[[#All],[Distance (km)]:[Time on current form]], 3, FALSE), NA())</f>
        <v>#N/A</v>
      </c>
    </row>
    <row r="1746" spans="1:10" x14ac:dyDescent="0.25">
      <c r="A1746" s="1">
        <v>17.440000000000001</v>
      </c>
      <c r="B1746" s="2">
        <f>Fulltable[[#This Row],[Distance]]^2</f>
        <v>304.15360000000004</v>
      </c>
      <c r="C1746">
        <f>Fulltable[[#This Row],[Distance]]^3</f>
        <v>5304.4387840000009</v>
      </c>
      <c r="D1746">
        <f>Fulltable[[#This Row],[Distance]]^4</f>
        <v>92509.412392960017</v>
      </c>
      <c r="E1746">
        <f>Fulltable[[#This Row],[Distance]]^5</f>
        <v>1613364.1521332229</v>
      </c>
      <c r="F1746" s="13" t="e">
        <f>IF(ISNUMBER(VLOOKUP(Fulltable[[#This Row],[Distance]], PBmetric[[Distance (km)]:[PB (hh:mm:ss)]], 6, FALSE)), VLOOKUP(Fulltable[[#This Row],[Distance]], PBmetric[[Distance (km)]:[PB (hh:mm:ss)]], 6, FALSE), NA())</f>
        <v>#N/A</v>
      </c>
      <c r="G1746" s="13">
        <f ca="1">$Q$4+$P$4*Fulltable[[#This Row],[Distance]]+$O$4*Fulltable[[#This Row],[D^2]]+$N$4*Fulltable[[#This Row],[D^3]]</f>
        <v>5.6108842356661227E-2</v>
      </c>
      <c r="H1746" s="13">
        <f ca="1">Fulltable[[#This Row],[Forecast]]*(1+AVERAGE(cform[faster (-ve) /
slower (+ve)]))</f>
        <v>5.8090708844926342E-2</v>
      </c>
      <c r="I1746" s="13" t="e">
        <f>IF(ISNUMBER(VLOOKUP(Fulltable[[#This Row],[Distance]], Predict[[#All],[Distance (km)]:[Time on current form]], 2, FALSE)), VLOOKUP(Fulltable[[#This Row],[Distance]], Predict[[#All],[Distance (km)]:[Time on current form]], 2, FALSE), NA())</f>
        <v>#N/A</v>
      </c>
      <c r="J1746" s="13" t="e">
        <f>IF(ISNUMBER(VLOOKUP(Fulltable[[#This Row],[Distance]], Predict[[#All],[Distance (km)]:[Time on current form]], 3, FALSE)), VLOOKUP(Fulltable[[#This Row],[Distance]], Predict[[#All],[Distance (km)]:[Time on current form]], 3, FALSE), NA())</f>
        <v>#N/A</v>
      </c>
    </row>
    <row r="1747" spans="1:10" x14ac:dyDescent="0.25">
      <c r="A1747" s="1">
        <v>17.45</v>
      </c>
      <c r="B1747" s="2">
        <f>Fulltable[[#This Row],[Distance]]^2</f>
        <v>304.5025</v>
      </c>
      <c r="C1747">
        <f>Fulltable[[#This Row],[Distance]]^3</f>
        <v>5313.5686249999999</v>
      </c>
      <c r="D1747">
        <f>Fulltable[[#This Row],[Distance]]^4</f>
        <v>92721.772506249996</v>
      </c>
      <c r="E1747">
        <f>Fulltable[[#This Row],[Distance]]^5</f>
        <v>1617994.9302340623</v>
      </c>
      <c r="F1747" s="13" t="e">
        <f>IF(ISNUMBER(VLOOKUP(Fulltable[[#This Row],[Distance]], PBmetric[[Distance (km)]:[PB (hh:mm:ss)]], 6, FALSE)), VLOOKUP(Fulltable[[#This Row],[Distance]], PBmetric[[Distance (km)]:[PB (hh:mm:ss)]], 6, FALSE), NA())</f>
        <v>#N/A</v>
      </c>
      <c r="G1747" s="13">
        <f ca="1">$Q$4+$P$4*Fulltable[[#This Row],[Distance]]+$O$4*Fulltable[[#This Row],[D^2]]+$N$4*Fulltable[[#This Row],[D^3]]</f>
        <v>5.6144183529319193E-2</v>
      </c>
      <c r="H1747" s="13">
        <f ca="1">Fulltable[[#This Row],[Forecast]]*(1+AVERAGE(cform[faster (-ve) /
slower (+ve)]))</f>
        <v>5.8127298332160141E-2</v>
      </c>
      <c r="I1747" s="13" t="e">
        <f>IF(ISNUMBER(VLOOKUP(Fulltable[[#This Row],[Distance]], Predict[[#All],[Distance (km)]:[Time on current form]], 2, FALSE)), VLOOKUP(Fulltable[[#This Row],[Distance]], Predict[[#All],[Distance (km)]:[Time on current form]], 2, FALSE), NA())</f>
        <v>#N/A</v>
      </c>
      <c r="J1747" s="13" t="e">
        <f>IF(ISNUMBER(VLOOKUP(Fulltable[[#This Row],[Distance]], Predict[[#All],[Distance (km)]:[Time on current form]], 3, FALSE)), VLOOKUP(Fulltable[[#This Row],[Distance]], Predict[[#All],[Distance (km)]:[Time on current form]], 3, FALSE), NA())</f>
        <v>#N/A</v>
      </c>
    </row>
    <row r="1748" spans="1:10" x14ac:dyDescent="0.25">
      <c r="A1748" s="1">
        <v>17.46</v>
      </c>
      <c r="B1748" s="2">
        <f>Fulltable[[#This Row],[Distance]]^2</f>
        <v>304.85160000000002</v>
      </c>
      <c r="C1748">
        <f>Fulltable[[#This Row],[Distance]]^3</f>
        <v>5322.7089360000009</v>
      </c>
      <c r="D1748">
        <f>Fulltable[[#This Row],[Distance]]^4</f>
        <v>92934.498022560016</v>
      </c>
      <c r="E1748">
        <f>Fulltable[[#This Row],[Distance]]^5</f>
        <v>1622636.3354738979</v>
      </c>
      <c r="F1748" s="13" t="e">
        <f>IF(ISNUMBER(VLOOKUP(Fulltable[[#This Row],[Distance]], PBmetric[[Distance (km)]:[PB (hh:mm:ss)]], 6, FALSE)), VLOOKUP(Fulltable[[#This Row],[Distance]], PBmetric[[Distance (km)]:[PB (hh:mm:ss)]], 6, FALSE), NA())</f>
        <v>#N/A</v>
      </c>
      <c r="G1748" s="13">
        <f ca="1">$Q$4+$P$4*Fulltable[[#This Row],[Distance]]+$O$4*Fulltable[[#This Row],[D^2]]+$N$4*Fulltable[[#This Row],[D^3]]</f>
        <v>5.6179528313087417E-2</v>
      </c>
      <c r="H1748" s="13">
        <f ca="1">Fulltable[[#This Row],[Forecast]]*(1+AVERAGE(cform[faster (-ve) /
slower (+ve)]))</f>
        <v>5.8163891558055188E-2</v>
      </c>
      <c r="I1748" s="13" t="e">
        <f>IF(ISNUMBER(VLOOKUP(Fulltable[[#This Row],[Distance]], Predict[[#All],[Distance (km)]:[Time on current form]], 2, FALSE)), VLOOKUP(Fulltable[[#This Row],[Distance]], Predict[[#All],[Distance (km)]:[Time on current form]], 2, FALSE), NA())</f>
        <v>#N/A</v>
      </c>
      <c r="J1748" s="13" t="e">
        <f>IF(ISNUMBER(VLOOKUP(Fulltable[[#This Row],[Distance]], Predict[[#All],[Distance (km)]:[Time on current form]], 3, FALSE)), VLOOKUP(Fulltable[[#This Row],[Distance]], Predict[[#All],[Distance (km)]:[Time on current form]], 3, FALSE), NA())</f>
        <v>#N/A</v>
      </c>
    </row>
    <row r="1749" spans="1:10" x14ac:dyDescent="0.25">
      <c r="A1749" s="1">
        <v>17.47</v>
      </c>
      <c r="B1749" s="2">
        <f>Fulltable[[#This Row],[Distance]]^2</f>
        <v>305.20089999999993</v>
      </c>
      <c r="C1749">
        <f>Fulltable[[#This Row],[Distance]]^3</f>
        <v>5331.8597229999987</v>
      </c>
      <c r="D1749">
        <f>Fulltable[[#This Row],[Distance]]^4</f>
        <v>93147.589360809958</v>
      </c>
      <c r="E1749">
        <f>Fulltable[[#This Row],[Distance]]^5</f>
        <v>1627288.38613335</v>
      </c>
      <c r="F1749" s="13" t="e">
        <f>IF(ISNUMBER(VLOOKUP(Fulltable[[#This Row],[Distance]], PBmetric[[Distance (km)]:[PB (hh:mm:ss)]], 6, FALSE)), VLOOKUP(Fulltable[[#This Row],[Distance]], PBmetric[[Distance (km)]:[PB (hh:mm:ss)]], 6, FALSE), NA())</f>
        <v>#N/A</v>
      </c>
      <c r="G1749" s="13">
        <f ca="1">$Q$4+$P$4*Fulltable[[#This Row],[Distance]]+$O$4*Fulltable[[#This Row],[D^2]]+$N$4*Fulltable[[#This Row],[D^3]]</f>
        <v>5.621487670793044E-2</v>
      </c>
      <c r="H1749" s="13">
        <f ca="1">Fulltable[[#This Row],[Forecast]]*(1+AVERAGE(cform[faster (-ve) /
slower (+ve)]))</f>
        <v>5.820048852257477E-2</v>
      </c>
      <c r="I1749" s="13" t="e">
        <f>IF(ISNUMBER(VLOOKUP(Fulltable[[#This Row],[Distance]], Predict[[#All],[Distance (km)]:[Time on current form]], 2, FALSE)), VLOOKUP(Fulltable[[#This Row],[Distance]], Predict[[#All],[Distance (km)]:[Time on current form]], 2, FALSE), NA())</f>
        <v>#N/A</v>
      </c>
      <c r="J1749" s="13" t="e">
        <f>IF(ISNUMBER(VLOOKUP(Fulltable[[#This Row],[Distance]], Predict[[#All],[Distance (km)]:[Time on current form]], 3, FALSE)), VLOOKUP(Fulltable[[#This Row],[Distance]], Predict[[#All],[Distance (km)]:[Time on current form]], 3, FALSE), NA())</f>
        <v>#N/A</v>
      </c>
    </row>
    <row r="1750" spans="1:10" x14ac:dyDescent="0.25">
      <c r="A1750" s="1">
        <v>17.48</v>
      </c>
      <c r="B1750" s="2">
        <f>Fulltable[[#This Row],[Distance]]^2</f>
        <v>305.55040000000002</v>
      </c>
      <c r="C1750">
        <f>Fulltable[[#This Row],[Distance]]^3</f>
        <v>5341.0209920000007</v>
      </c>
      <c r="D1750">
        <f>Fulltable[[#This Row],[Distance]]^4</f>
        <v>93361.046940160013</v>
      </c>
      <c r="E1750">
        <f>Fulltable[[#This Row],[Distance]]^5</f>
        <v>1631951.100513997</v>
      </c>
      <c r="F1750" s="13" t="e">
        <f>IF(ISNUMBER(VLOOKUP(Fulltable[[#This Row],[Distance]], PBmetric[[Distance (km)]:[PB (hh:mm:ss)]], 6, FALSE)), VLOOKUP(Fulltable[[#This Row],[Distance]], PBmetric[[Distance (km)]:[PB (hh:mm:ss)]], 6, FALSE), NA())</f>
        <v>#N/A</v>
      </c>
      <c r="G1750" s="13">
        <f ca="1">$Q$4+$P$4*Fulltable[[#This Row],[Distance]]+$O$4*Fulltable[[#This Row],[D^2]]+$N$4*Fulltable[[#This Row],[D^3]]</f>
        <v>5.6250228713812918E-2</v>
      </c>
      <c r="H1750" s="13">
        <f ca="1">Fulltable[[#This Row],[Forecast]]*(1+AVERAGE(cform[faster (-ve) /
slower (+ve)]))</f>
        <v>5.8237089225682291E-2</v>
      </c>
      <c r="I1750" s="13" t="e">
        <f>IF(ISNUMBER(VLOOKUP(Fulltable[[#This Row],[Distance]], Predict[[#All],[Distance (km)]:[Time on current form]], 2, FALSE)), VLOOKUP(Fulltable[[#This Row],[Distance]], Predict[[#All],[Distance (km)]:[Time on current form]], 2, FALSE), NA())</f>
        <v>#N/A</v>
      </c>
      <c r="J1750" s="13" t="e">
        <f>IF(ISNUMBER(VLOOKUP(Fulltable[[#This Row],[Distance]], Predict[[#All],[Distance (km)]:[Time on current form]], 3, FALSE)), VLOOKUP(Fulltable[[#This Row],[Distance]], Predict[[#All],[Distance (km)]:[Time on current form]], 3, FALSE), NA())</f>
        <v>#N/A</v>
      </c>
    </row>
    <row r="1751" spans="1:10" x14ac:dyDescent="0.25">
      <c r="A1751" s="1">
        <v>17.489999999999998</v>
      </c>
      <c r="B1751" s="2">
        <f>Fulltable[[#This Row],[Distance]]^2</f>
        <v>305.90009999999995</v>
      </c>
      <c r="C1751">
        <f>Fulltable[[#This Row],[Distance]]^3</f>
        <v>5350.1927489999989</v>
      </c>
      <c r="D1751">
        <f>Fulltable[[#This Row],[Distance]]^4</f>
        <v>93574.87118000997</v>
      </c>
      <c r="E1751">
        <f>Fulltable[[#This Row],[Distance]]^5</f>
        <v>1636624.4969383741</v>
      </c>
      <c r="F1751" s="13" t="e">
        <f>IF(ISNUMBER(VLOOKUP(Fulltable[[#This Row],[Distance]], PBmetric[[Distance (km)]:[PB (hh:mm:ss)]], 6, FALSE)), VLOOKUP(Fulltable[[#This Row],[Distance]], PBmetric[[Distance (km)]:[PB (hh:mm:ss)]], 6, FALSE), NA())</f>
        <v>#N/A</v>
      </c>
      <c r="G1751" s="13">
        <f ca="1">$Q$4+$P$4*Fulltable[[#This Row],[Distance]]+$O$4*Fulltable[[#This Row],[D^2]]+$N$4*Fulltable[[#This Row],[D^3]]</f>
        <v>5.6285584330699391E-2</v>
      </c>
      <c r="H1751" s="13">
        <f ca="1">Fulltable[[#This Row],[Forecast]]*(1+AVERAGE(cform[faster (-ve) /
slower (+ve)]))</f>
        <v>5.8273693667341052E-2</v>
      </c>
      <c r="I1751" s="13" t="e">
        <f>IF(ISNUMBER(VLOOKUP(Fulltable[[#This Row],[Distance]], Predict[[#All],[Distance (km)]:[Time on current form]], 2, FALSE)), VLOOKUP(Fulltable[[#This Row],[Distance]], Predict[[#All],[Distance (km)]:[Time on current form]], 2, FALSE), NA())</f>
        <v>#N/A</v>
      </c>
      <c r="J1751" s="13" t="e">
        <f>IF(ISNUMBER(VLOOKUP(Fulltable[[#This Row],[Distance]], Predict[[#All],[Distance (km)]:[Time on current form]], 3, FALSE)), VLOOKUP(Fulltable[[#This Row],[Distance]], Predict[[#All],[Distance (km)]:[Time on current form]], 3, FALSE), NA())</f>
        <v>#N/A</v>
      </c>
    </row>
    <row r="1752" spans="1:10" x14ac:dyDescent="0.25">
      <c r="A1752" s="1">
        <v>17.5</v>
      </c>
      <c r="B1752" s="2">
        <f>Fulltable[[#This Row],[Distance]]^2</f>
        <v>306.25</v>
      </c>
      <c r="C1752">
        <f>Fulltable[[#This Row],[Distance]]^3</f>
        <v>5359.375</v>
      </c>
      <c r="D1752">
        <f>Fulltable[[#This Row],[Distance]]^4</f>
        <v>93789.0625</v>
      </c>
      <c r="E1752">
        <f>Fulltable[[#This Row],[Distance]]^5</f>
        <v>1641308.59375</v>
      </c>
      <c r="F1752" s="13" t="e">
        <f>IF(ISNUMBER(VLOOKUP(Fulltable[[#This Row],[Distance]], PBmetric[[Distance (km)]:[PB (hh:mm:ss)]], 6, FALSE)), VLOOKUP(Fulltable[[#This Row],[Distance]], PBmetric[[Distance (km)]:[PB (hh:mm:ss)]], 6, FALSE), NA())</f>
        <v>#N/A</v>
      </c>
      <c r="G1752" s="13">
        <f ca="1">$Q$4+$P$4*Fulltable[[#This Row],[Distance]]+$O$4*Fulltable[[#This Row],[D^2]]+$N$4*Fulltable[[#This Row],[D^3]]</f>
        <v>5.6320943558554493E-2</v>
      </c>
      <c r="H1752" s="13">
        <f ca="1">Fulltable[[#This Row],[Forecast]]*(1+AVERAGE(cform[faster (-ve) /
slower (+ve)]))</f>
        <v>5.8310301847514429E-2</v>
      </c>
      <c r="I1752" s="13" t="e">
        <f>IF(ISNUMBER(VLOOKUP(Fulltable[[#This Row],[Distance]], Predict[[#All],[Distance (km)]:[Time on current form]], 2, FALSE)), VLOOKUP(Fulltable[[#This Row],[Distance]], Predict[[#All],[Distance (km)]:[Time on current form]], 2, FALSE), NA())</f>
        <v>#N/A</v>
      </c>
      <c r="J1752" s="13" t="e">
        <f>IF(ISNUMBER(VLOOKUP(Fulltable[[#This Row],[Distance]], Predict[[#All],[Distance (km)]:[Time on current form]], 3, FALSE)), VLOOKUP(Fulltable[[#This Row],[Distance]], Predict[[#All],[Distance (km)]:[Time on current form]], 3, FALSE), NA())</f>
        <v>#N/A</v>
      </c>
    </row>
    <row r="1753" spans="1:10" x14ac:dyDescent="0.25">
      <c r="A1753" s="1">
        <v>17.510000000000002</v>
      </c>
      <c r="B1753" s="2">
        <f>Fulltable[[#This Row],[Distance]]^2</f>
        <v>306.60010000000005</v>
      </c>
      <c r="C1753">
        <f>Fulltable[[#This Row],[Distance]]^3</f>
        <v>5368.5677510000014</v>
      </c>
      <c r="D1753">
        <f>Fulltable[[#This Row],[Distance]]^4</f>
        <v>94003.621320010032</v>
      </c>
      <c r="E1753">
        <f>Fulltable[[#This Row],[Distance]]^5</f>
        <v>1646003.4093133758</v>
      </c>
      <c r="F1753" s="13" t="e">
        <f>IF(ISNUMBER(VLOOKUP(Fulltable[[#This Row],[Distance]], PBmetric[[Distance (km)]:[PB (hh:mm:ss)]], 6, FALSE)), VLOOKUP(Fulltable[[#This Row],[Distance]], PBmetric[[Distance (km)]:[PB (hh:mm:ss)]], 6, FALSE), NA())</f>
        <v>#N/A</v>
      </c>
      <c r="G1753" s="13">
        <f ca="1">$Q$4+$P$4*Fulltable[[#This Row],[Distance]]+$O$4*Fulltable[[#This Row],[D^2]]+$N$4*Fulltable[[#This Row],[D^3]]</f>
        <v>5.6356306397342834E-2</v>
      </c>
      <c r="H1753" s="13">
        <f ca="1">Fulltable[[#This Row],[Forecast]]*(1+AVERAGE(cform[faster (-ve) /
slower (+ve)]))</f>
        <v>5.8346913766165777E-2</v>
      </c>
      <c r="I1753" s="13" t="e">
        <f>IF(ISNUMBER(VLOOKUP(Fulltable[[#This Row],[Distance]], Predict[[#All],[Distance (km)]:[Time on current form]], 2, FALSE)), VLOOKUP(Fulltable[[#This Row],[Distance]], Predict[[#All],[Distance (km)]:[Time on current form]], 2, FALSE), NA())</f>
        <v>#N/A</v>
      </c>
      <c r="J1753" s="13" t="e">
        <f>IF(ISNUMBER(VLOOKUP(Fulltable[[#This Row],[Distance]], Predict[[#All],[Distance (km)]:[Time on current form]], 3, FALSE)), VLOOKUP(Fulltable[[#This Row],[Distance]], Predict[[#All],[Distance (km)]:[Time on current form]], 3, FALSE), NA())</f>
        <v>#N/A</v>
      </c>
    </row>
    <row r="1754" spans="1:10" x14ac:dyDescent="0.25">
      <c r="A1754" s="1">
        <v>17.52</v>
      </c>
      <c r="B1754" s="2">
        <f>Fulltable[[#This Row],[Distance]]^2</f>
        <v>306.9504</v>
      </c>
      <c r="C1754">
        <f>Fulltable[[#This Row],[Distance]]^3</f>
        <v>5377.7710079999997</v>
      </c>
      <c r="D1754">
        <f>Fulltable[[#This Row],[Distance]]^4</f>
        <v>94218.548060159999</v>
      </c>
      <c r="E1754">
        <f>Fulltable[[#This Row],[Distance]]^5</f>
        <v>1650708.9620140032</v>
      </c>
      <c r="F1754" s="13" t="e">
        <f>IF(ISNUMBER(VLOOKUP(Fulltable[[#This Row],[Distance]], PBmetric[[Distance (km)]:[PB (hh:mm:ss)]], 6, FALSE)), VLOOKUP(Fulltable[[#This Row],[Distance]], PBmetric[[Distance (km)]:[PB (hh:mm:ss)]], 6, FALSE), NA())</f>
        <v>#N/A</v>
      </c>
      <c r="G1754" s="13">
        <f ca="1">$Q$4+$P$4*Fulltable[[#This Row],[Distance]]+$O$4*Fulltable[[#This Row],[D^2]]+$N$4*Fulltable[[#This Row],[D^3]]</f>
        <v>5.6391672847028951E-2</v>
      </c>
      <c r="H1754" s="13">
        <f ca="1">Fulltable[[#This Row],[Forecast]]*(1+AVERAGE(cform[faster (-ve) /
slower (+ve)]))</f>
        <v>5.838352942325839E-2</v>
      </c>
      <c r="I1754" s="13" t="e">
        <f>IF(ISNUMBER(VLOOKUP(Fulltable[[#This Row],[Distance]], Predict[[#All],[Distance (km)]:[Time on current form]], 2, FALSE)), VLOOKUP(Fulltable[[#This Row],[Distance]], Predict[[#All],[Distance (km)]:[Time on current form]], 2, FALSE), NA())</f>
        <v>#N/A</v>
      </c>
      <c r="J1754" s="13" t="e">
        <f>IF(ISNUMBER(VLOOKUP(Fulltable[[#This Row],[Distance]], Predict[[#All],[Distance (km)]:[Time on current form]], 3, FALSE)), VLOOKUP(Fulltable[[#This Row],[Distance]], Predict[[#All],[Distance (km)]:[Time on current form]], 3, FALSE), NA())</f>
        <v>#N/A</v>
      </c>
    </row>
    <row r="1755" spans="1:10" x14ac:dyDescent="0.25">
      <c r="A1755" s="1">
        <v>17.53</v>
      </c>
      <c r="B1755" s="2">
        <f>Fulltable[[#This Row],[Distance]]^2</f>
        <v>307.30090000000001</v>
      </c>
      <c r="C1755">
        <f>Fulltable[[#This Row],[Distance]]^3</f>
        <v>5386.9847770000006</v>
      </c>
      <c r="D1755">
        <f>Fulltable[[#This Row],[Distance]]^4</f>
        <v>94433.843140810015</v>
      </c>
      <c r="E1755">
        <f>Fulltable[[#This Row],[Distance]]^5</f>
        <v>1655425.2702583997</v>
      </c>
      <c r="F1755" s="13" t="e">
        <f>IF(ISNUMBER(VLOOKUP(Fulltable[[#This Row],[Distance]], PBmetric[[Distance (km)]:[PB (hh:mm:ss)]], 6, FALSE)), VLOOKUP(Fulltable[[#This Row],[Distance]], PBmetric[[Distance (km)]:[PB (hh:mm:ss)]], 6, FALSE), NA())</f>
        <v>#N/A</v>
      </c>
      <c r="G1755" s="13">
        <f ca="1">$Q$4+$P$4*Fulltable[[#This Row],[Distance]]+$O$4*Fulltable[[#This Row],[D^2]]+$N$4*Fulltable[[#This Row],[D^3]]</f>
        <v>5.6427042907577503E-2</v>
      </c>
      <c r="H1755" s="13">
        <f ca="1">Fulltable[[#This Row],[Forecast]]*(1+AVERAGE(cform[faster (-ve) /
slower (+ve)]))</f>
        <v>5.8420148818755673E-2</v>
      </c>
      <c r="I1755" s="13" t="e">
        <f>IF(ISNUMBER(VLOOKUP(Fulltable[[#This Row],[Distance]], Predict[[#All],[Distance (km)]:[Time on current form]], 2, FALSE)), VLOOKUP(Fulltable[[#This Row],[Distance]], Predict[[#All],[Distance (km)]:[Time on current form]], 2, FALSE), NA())</f>
        <v>#N/A</v>
      </c>
      <c r="J1755" s="13" t="e">
        <f>IF(ISNUMBER(VLOOKUP(Fulltable[[#This Row],[Distance]], Predict[[#All],[Distance (km)]:[Time on current form]], 3, FALSE)), VLOOKUP(Fulltable[[#This Row],[Distance]], Predict[[#All],[Distance (km)]:[Time on current form]], 3, FALSE), NA())</f>
        <v>#N/A</v>
      </c>
    </row>
    <row r="1756" spans="1:10" x14ac:dyDescent="0.25">
      <c r="A1756" s="1">
        <v>17.54</v>
      </c>
      <c r="B1756" s="2">
        <f>Fulltable[[#This Row],[Distance]]^2</f>
        <v>307.65159999999997</v>
      </c>
      <c r="C1756">
        <f>Fulltable[[#This Row],[Distance]]^3</f>
        <v>5396.2090639999997</v>
      </c>
      <c r="D1756">
        <f>Fulltable[[#This Row],[Distance]]^4</f>
        <v>94649.506982559978</v>
      </c>
      <c r="E1756">
        <f>Fulltable[[#This Row],[Distance]]^5</f>
        <v>1660152.3524741021</v>
      </c>
      <c r="F1756" s="13" t="e">
        <f>IF(ISNUMBER(VLOOKUP(Fulltable[[#This Row],[Distance]], PBmetric[[Distance (km)]:[PB (hh:mm:ss)]], 6, FALSE)), VLOOKUP(Fulltable[[#This Row],[Distance]], PBmetric[[Distance (km)]:[PB (hh:mm:ss)]], 6, FALSE), NA())</f>
        <v>#N/A</v>
      </c>
      <c r="G1756" s="13">
        <f ca="1">$Q$4+$P$4*Fulltable[[#This Row],[Distance]]+$O$4*Fulltable[[#This Row],[D^2]]+$N$4*Fulltable[[#This Row],[D^3]]</f>
        <v>5.646241657895304E-2</v>
      </c>
      <c r="H1756" s="13">
        <f ca="1">Fulltable[[#This Row],[Forecast]]*(1+AVERAGE(cform[faster (-ve) /
slower (+ve)]))</f>
        <v>5.8456771952620931E-2</v>
      </c>
      <c r="I1756" s="13" t="e">
        <f>IF(ISNUMBER(VLOOKUP(Fulltable[[#This Row],[Distance]], Predict[[#All],[Distance (km)]:[Time on current form]], 2, FALSE)), VLOOKUP(Fulltable[[#This Row],[Distance]], Predict[[#All],[Distance (km)]:[Time on current form]], 2, FALSE), NA())</f>
        <v>#N/A</v>
      </c>
      <c r="J1756" s="13" t="e">
        <f>IF(ISNUMBER(VLOOKUP(Fulltable[[#This Row],[Distance]], Predict[[#All],[Distance (km)]:[Time on current form]], 3, FALSE)), VLOOKUP(Fulltable[[#This Row],[Distance]], Predict[[#All],[Distance (km)]:[Time on current form]], 3, FALSE), NA())</f>
        <v>#N/A</v>
      </c>
    </row>
    <row r="1757" spans="1:10" x14ac:dyDescent="0.25">
      <c r="A1757" s="1">
        <v>17.55</v>
      </c>
      <c r="B1757" s="2">
        <f>Fulltable[[#This Row],[Distance]]^2</f>
        <v>308.0025</v>
      </c>
      <c r="C1757">
        <f>Fulltable[[#This Row],[Distance]]^3</f>
        <v>5405.4438749999999</v>
      </c>
      <c r="D1757">
        <f>Fulltable[[#This Row],[Distance]]^4</f>
        <v>94865.540006249998</v>
      </c>
      <c r="E1757">
        <f>Fulltable[[#This Row],[Distance]]^5</f>
        <v>1664890.2271096876</v>
      </c>
      <c r="F1757" s="13" t="e">
        <f>IF(ISNUMBER(VLOOKUP(Fulltable[[#This Row],[Distance]], PBmetric[[Distance (km)]:[PB (hh:mm:ss)]], 6, FALSE)), VLOOKUP(Fulltable[[#This Row],[Distance]], PBmetric[[Distance (km)]:[PB (hh:mm:ss)]], 6, FALSE), NA())</f>
        <v>#N/A</v>
      </c>
      <c r="G1757" s="13">
        <f ca="1">$Q$4+$P$4*Fulltable[[#This Row],[Distance]]+$O$4*Fulltable[[#This Row],[D^2]]+$N$4*Fulltable[[#This Row],[D^3]]</f>
        <v>5.6497793861120194E-2</v>
      </c>
      <c r="H1757" s="13">
        <f ca="1">Fulltable[[#This Row],[Forecast]]*(1+AVERAGE(cform[faster (-ve) /
slower (+ve)]))</f>
        <v>5.8493398824817536E-2</v>
      </c>
      <c r="I1757" s="13" t="e">
        <f>IF(ISNUMBER(VLOOKUP(Fulltable[[#This Row],[Distance]], Predict[[#All],[Distance (km)]:[Time on current form]], 2, FALSE)), VLOOKUP(Fulltable[[#This Row],[Distance]], Predict[[#All],[Distance (km)]:[Time on current form]], 2, FALSE), NA())</f>
        <v>#N/A</v>
      </c>
      <c r="J1757" s="13" t="e">
        <f>IF(ISNUMBER(VLOOKUP(Fulltable[[#This Row],[Distance]], Predict[[#All],[Distance (km)]:[Time on current form]], 3, FALSE)), VLOOKUP(Fulltable[[#This Row],[Distance]], Predict[[#All],[Distance (km)]:[Time on current form]], 3, FALSE), NA())</f>
        <v>#N/A</v>
      </c>
    </row>
    <row r="1758" spans="1:10" x14ac:dyDescent="0.25">
      <c r="A1758" s="1">
        <v>17.559999999999999</v>
      </c>
      <c r="B1758" s="2">
        <f>Fulltable[[#This Row],[Distance]]^2</f>
        <v>308.35359999999997</v>
      </c>
      <c r="C1758">
        <f>Fulltable[[#This Row],[Distance]]^3</f>
        <v>5414.6892159999989</v>
      </c>
      <c r="D1758">
        <f>Fulltable[[#This Row],[Distance]]^4</f>
        <v>95081.942632959981</v>
      </c>
      <c r="E1758">
        <f>Fulltable[[#This Row],[Distance]]^5</f>
        <v>1669638.9126347771</v>
      </c>
      <c r="F1758" s="13" t="e">
        <f>IF(ISNUMBER(VLOOKUP(Fulltable[[#This Row],[Distance]], PBmetric[[Distance (km)]:[PB (hh:mm:ss)]], 6, FALSE)), VLOOKUP(Fulltable[[#This Row],[Distance]], PBmetric[[Distance (km)]:[PB (hh:mm:ss)]], 6, FALSE), NA())</f>
        <v>#N/A</v>
      </c>
      <c r="G1758" s="13">
        <f ca="1">$Q$4+$P$4*Fulltable[[#This Row],[Distance]]+$O$4*Fulltable[[#This Row],[D^2]]+$N$4*Fulltable[[#This Row],[D^3]]</f>
        <v>5.6533174754043541E-2</v>
      </c>
      <c r="H1758" s="13">
        <f ca="1">Fulltable[[#This Row],[Forecast]]*(1+AVERAGE(cform[faster (-ve) /
slower (+ve)]))</f>
        <v>5.8530029435308821E-2</v>
      </c>
      <c r="I1758" s="13" t="e">
        <f>IF(ISNUMBER(VLOOKUP(Fulltable[[#This Row],[Distance]], Predict[[#All],[Distance (km)]:[Time on current form]], 2, FALSE)), VLOOKUP(Fulltable[[#This Row],[Distance]], Predict[[#All],[Distance (km)]:[Time on current form]], 2, FALSE), NA())</f>
        <v>#N/A</v>
      </c>
      <c r="J1758" s="13" t="e">
        <f>IF(ISNUMBER(VLOOKUP(Fulltable[[#This Row],[Distance]], Predict[[#All],[Distance (km)]:[Time on current form]], 3, FALSE)), VLOOKUP(Fulltable[[#This Row],[Distance]], Predict[[#All],[Distance (km)]:[Time on current form]], 3, FALSE), NA())</f>
        <v>#N/A</v>
      </c>
    </row>
    <row r="1759" spans="1:10" x14ac:dyDescent="0.25">
      <c r="A1759" s="1">
        <v>17.57</v>
      </c>
      <c r="B1759" s="2">
        <f>Fulltable[[#This Row],[Distance]]^2</f>
        <v>308.70490000000001</v>
      </c>
      <c r="C1759">
        <f>Fulltable[[#This Row],[Distance]]^3</f>
        <v>5423.9450930000003</v>
      </c>
      <c r="D1759">
        <f>Fulltable[[#This Row],[Distance]]^4</f>
        <v>95298.715284010003</v>
      </c>
      <c r="E1759">
        <f>Fulltable[[#This Row],[Distance]]^5</f>
        <v>1674398.4275400557</v>
      </c>
      <c r="F1759" s="13" t="e">
        <f>IF(ISNUMBER(VLOOKUP(Fulltable[[#This Row],[Distance]], PBmetric[[Distance (km)]:[PB (hh:mm:ss)]], 6, FALSE)), VLOOKUP(Fulltable[[#This Row],[Distance]], PBmetric[[Distance (km)]:[PB (hh:mm:ss)]], 6, FALSE), NA())</f>
        <v>#N/A</v>
      </c>
      <c r="G1759" s="13">
        <f ca="1">$Q$4+$P$4*Fulltable[[#This Row],[Distance]]+$O$4*Fulltable[[#This Row],[D^2]]+$N$4*Fulltable[[#This Row],[D^3]]</f>
        <v>5.6568559257687695E-2</v>
      </c>
      <c r="H1759" s="13">
        <f ca="1">Fulltable[[#This Row],[Forecast]]*(1+AVERAGE(cform[faster (-ve) /
slower (+ve)]))</f>
        <v>5.8566663784058143E-2</v>
      </c>
      <c r="I1759" s="13" t="e">
        <f>IF(ISNUMBER(VLOOKUP(Fulltable[[#This Row],[Distance]], Predict[[#All],[Distance (km)]:[Time on current form]], 2, FALSE)), VLOOKUP(Fulltable[[#This Row],[Distance]], Predict[[#All],[Distance (km)]:[Time on current form]], 2, FALSE), NA())</f>
        <v>#N/A</v>
      </c>
      <c r="J1759" s="13" t="e">
        <f>IF(ISNUMBER(VLOOKUP(Fulltable[[#This Row],[Distance]], Predict[[#All],[Distance (km)]:[Time on current form]], 3, FALSE)), VLOOKUP(Fulltable[[#This Row],[Distance]], Predict[[#All],[Distance (km)]:[Time on current form]], 3, FALSE), NA())</f>
        <v>#N/A</v>
      </c>
    </row>
    <row r="1760" spans="1:10" x14ac:dyDescent="0.25">
      <c r="A1760" s="1">
        <v>17.579999999999998</v>
      </c>
      <c r="B1760" s="2">
        <f>Fulltable[[#This Row],[Distance]]^2</f>
        <v>309.05639999999994</v>
      </c>
      <c r="C1760">
        <f>Fulltable[[#This Row],[Distance]]^3</f>
        <v>5433.211511999998</v>
      </c>
      <c r="D1760">
        <f>Fulltable[[#This Row],[Distance]]^4</f>
        <v>95515.858380959966</v>
      </c>
      <c r="E1760">
        <f>Fulltable[[#This Row],[Distance]]^5</f>
        <v>1679168.7903372759</v>
      </c>
      <c r="F1760" s="13" t="e">
        <f>IF(ISNUMBER(VLOOKUP(Fulltable[[#This Row],[Distance]], PBmetric[[Distance (km)]:[PB (hh:mm:ss)]], 6, FALSE)), VLOOKUP(Fulltable[[#This Row],[Distance]], PBmetric[[Distance (km)]:[PB (hh:mm:ss)]], 6, FALSE), NA())</f>
        <v>#N/A</v>
      </c>
      <c r="G1760" s="13">
        <f ca="1">$Q$4+$P$4*Fulltable[[#This Row],[Distance]]+$O$4*Fulltable[[#This Row],[D^2]]+$N$4*Fulltable[[#This Row],[D^3]]</f>
        <v>5.6603947372017231E-2</v>
      </c>
      <c r="H1760" s="13">
        <f ca="1">Fulltable[[#This Row],[Forecast]]*(1+AVERAGE(cform[faster (-ve) /
slower (+ve)]))</f>
        <v>5.8603301871028836E-2</v>
      </c>
      <c r="I1760" s="13" t="e">
        <f>IF(ISNUMBER(VLOOKUP(Fulltable[[#This Row],[Distance]], Predict[[#All],[Distance (km)]:[Time on current form]], 2, FALSE)), VLOOKUP(Fulltable[[#This Row],[Distance]], Predict[[#All],[Distance (km)]:[Time on current form]], 2, FALSE), NA())</f>
        <v>#N/A</v>
      </c>
      <c r="J1760" s="13" t="e">
        <f>IF(ISNUMBER(VLOOKUP(Fulltable[[#This Row],[Distance]], Predict[[#All],[Distance (km)]:[Time on current form]], 3, FALSE)), VLOOKUP(Fulltable[[#This Row],[Distance]], Predict[[#All],[Distance (km)]:[Time on current form]], 3, FALSE), NA())</f>
        <v>#N/A</v>
      </c>
    </row>
    <row r="1761" spans="1:10" x14ac:dyDescent="0.25">
      <c r="A1761" s="1">
        <v>17.59</v>
      </c>
      <c r="B1761" s="2">
        <f>Fulltable[[#This Row],[Distance]]^2</f>
        <v>309.40809999999999</v>
      </c>
      <c r="C1761">
        <f>Fulltable[[#This Row],[Distance]]^3</f>
        <v>5442.4884789999996</v>
      </c>
      <c r="D1761">
        <f>Fulltable[[#This Row],[Distance]]^4</f>
        <v>95733.372345609998</v>
      </c>
      <c r="E1761">
        <f>Fulltable[[#This Row],[Distance]]^5</f>
        <v>1683950.0195592798</v>
      </c>
      <c r="F1761" s="13" t="e">
        <f>IF(ISNUMBER(VLOOKUP(Fulltable[[#This Row],[Distance]], PBmetric[[Distance (km)]:[PB (hh:mm:ss)]], 6, FALSE)), VLOOKUP(Fulltable[[#This Row],[Distance]], PBmetric[[Distance (km)]:[PB (hh:mm:ss)]], 6, FALSE), NA())</f>
        <v>#N/A</v>
      </c>
      <c r="G1761" s="13">
        <f ca="1">$Q$4+$P$4*Fulltable[[#This Row],[Distance]]+$O$4*Fulltable[[#This Row],[D^2]]+$N$4*Fulltable[[#This Row],[D^3]]</f>
        <v>5.6639339096996762E-2</v>
      </c>
      <c r="H1761" s="13">
        <f ca="1">Fulltable[[#This Row],[Forecast]]*(1+AVERAGE(cform[faster (-ve) /
slower (+ve)]))</f>
        <v>5.8639943696184249E-2</v>
      </c>
      <c r="I1761" s="13" t="e">
        <f>IF(ISNUMBER(VLOOKUP(Fulltable[[#This Row],[Distance]], Predict[[#All],[Distance (km)]:[Time on current form]], 2, FALSE)), VLOOKUP(Fulltable[[#This Row],[Distance]], Predict[[#All],[Distance (km)]:[Time on current form]], 2, FALSE), NA())</f>
        <v>#N/A</v>
      </c>
      <c r="J1761" s="13" t="e">
        <f>IF(ISNUMBER(VLOOKUP(Fulltable[[#This Row],[Distance]], Predict[[#All],[Distance (km)]:[Time on current form]], 3, FALSE)), VLOOKUP(Fulltable[[#This Row],[Distance]], Predict[[#All],[Distance (km)]:[Time on current form]], 3, FALSE), NA())</f>
        <v>#N/A</v>
      </c>
    </row>
    <row r="1762" spans="1:10" x14ac:dyDescent="0.25">
      <c r="A1762" s="1">
        <v>17.600000000000001</v>
      </c>
      <c r="B1762" s="2">
        <f>Fulltable[[#This Row],[Distance]]^2</f>
        <v>309.76000000000005</v>
      </c>
      <c r="C1762">
        <f>Fulltable[[#This Row],[Distance]]^3</f>
        <v>5451.7760000000017</v>
      </c>
      <c r="D1762">
        <f>Fulltable[[#This Row],[Distance]]^4</f>
        <v>95951.257600000026</v>
      </c>
      <c r="E1762">
        <f>Fulltable[[#This Row],[Distance]]^5</f>
        <v>1688742.1337600006</v>
      </c>
      <c r="F1762" s="13" t="e">
        <f>IF(ISNUMBER(VLOOKUP(Fulltable[[#This Row],[Distance]], PBmetric[[Distance (km)]:[PB (hh:mm:ss)]], 6, FALSE)), VLOOKUP(Fulltable[[#This Row],[Distance]], PBmetric[[Distance (km)]:[PB (hh:mm:ss)]], 6, FALSE), NA())</f>
        <v>#N/A</v>
      </c>
      <c r="G1762" s="13">
        <f ca="1">$Q$4+$P$4*Fulltable[[#This Row],[Distance]]+$O$4*Fulltable[[#This Row],[D^2]]+$N$4*Fulltable[[#This Row],[D^3]]</f>
        <v>5.6674734432590877E-2</v>
      </c>
      <c r="H1762" s="13">
        <f ca="1">Fulltable[[#This Row],[Forecast]]*(1+AVERAGE(cform[faster (-ve) /
slower (+ve)]))</f>
        <v>5.8676589259487731E-2</v>
      </c>
      <c r="I1762" s="13" t="e">
        <f>IF(ISNUMBER(VLOOKUP(Fulltable[[#This Row],[Distance]], Predict[[#All],[Distance (km)]:[Time on current form]], 2, FALSE)), VLOOKUP(Fulltable[[#This Row],[Distance]], Predict[[#All],[Distance (km)]:[Time on current form]], 2, FALSE), NA())</f>
        <v>#N/A</v>
      </c>
      <c r="J1762" s="13" t="e">
        <f>IF(ISNUMBER(VLOOKUP(Fulltable[[#This Row],[Distance]], Predict[[#All],[Distance (km)]:[Time on current form]], 3, FALSE)), VLOOKUP(Fulltable[[#This Row],[Distance]], Predict[[#All],[Distance (km)]:[Time on current form]], 3, FALSE), NA())</f>
        <v>#N/A</v>
      </c>
    </row>
    <row r="1763" spans="1:10" x14ac:dyDescent="0.25">
      <c r="A1763" s="1">
        <v>17.61</v>
      </c>
      <c r="B1763" s="2">
        <f>Fulltable[[#This Row],[Distance]]^2</f>
        <v>310.1121</v>
      </c>
      <c r="C1763">
        <f>Fulltable[[#This Row],[Distance]]^3</f>
        <v>5461.0740809999998</v>
      </c>
      <c r="D1763">
        <f>Fulltable[[#This Row],[Distance]]^4</f>
        <v>96169.514566409998</v>
      </c>
      <c r="E1763">
        <f>Fulltable[[#This Row],[Distance]]^5</f>
        <v>1693545.1515144801</v>
      </c>
      <c r="F1763" s="13" t="e">
        <f>IF(ISNUMBER(VLOOKUP(Fulltable[[#This Row],[Distance]], PBmetric[[Distance (km)]:[PB (hh:mm:ss)]], 6, FALSE)), VLOOKUP(Fulltable[[#This Row],[Distance]], PBmetric[[Distance (km)]:[PB (hh:mm:ss)]], 6, FALSE), NA())</f>
        <v>#N/A</v>
      </c>
      <c r="G1763" s="13">
        <f ca="1">$Q$4+$P$4*Fulltable[[#This Row],[Distance]]+$O$4*Fulltable[[#This Row],[D^2]]+$N$4*Fulltable[[#This Row],[D^3]]</f>
        <v>5.6710133378764176E-2</v>
      </c>
      <c r="H1763" s="13">
        <f ca="1">Fulltable[[#This Row],[Forecast]]*(1+AVERAGE(cform[faster (-ve) /
slower (+ve)]))</f>
        <v>5.8713238560902631E-2</v>
      </c>
      <c r="I1763" s="13" t="e">
        <f>IF(ISNUMBER(VLOOKUP(Fulltable[[#This Row],[Distance]], Predict[[#All],[Distance (km)]:[Time on current form]], 2, FALSE)), VLOOKUP(Fulltable[[#This Row],[Distance]], Predict[[#All],[Distance (km)]:[Time on current form]], 2, FALSE), NA())</f>
        <v>#N/A</v>
      </c>
      <c r="J1763" s="13" t="e">
        <f>IF(ISNUMBER(VLOOKUP(Fulltable[[#This Row],[Distance]], Predict[[#All],[Distance (km)]:[Time on current form]], 3, FALSE)), VLOOKUP(Fulltable[[#This Row],[Distance]], Predict[[#All],[Distance (km)]:[Time on current form]], 3, FALSE), NA())</f>
        <v>#N/A</v>
      </c>
    </row>
    <row r="1764" spans="1:10" x14ac:dyDescent="0.25">
      <c r="A1764" s="1">
        <v>17.62</v>
      </c>
      <c r="B1764" s="2">
        <f>Fulltable[[#This Row],[Distance]]^2</f>
        <v>310.46440000000001</v>
      </c>
      <c r="C1764">
        <f>Fulltable[[#This Row],[Distance]]^3</f>
        <v>5470.3827280000005</v>
      </c>
      <c r="D1764">
        <f>Fulltable[[#This Row],[Distance]]^4</f>
        <v>96388.143667360011</v>
      </c>
      <c r="E1764">
        <f>Fulltable[[#This Row],[Distance]]^5</f>
        <v>1698359.0914188835</v>
      </c>
      <c r="F1764" s="13" t="e">
        <f>IF(ISNUMBER(VLOOKUP(Fulltable[[#This Row],[Distance]], PBmetric[[Distance (km)]:[PB (hh:mm:ss)]], 6, FALSE)), VLOOKUP(Fulltable[[#This Row],[Distance]], PBmetric[[Distance (km)]:[PB (hh:mm:ss)]], 6, FALSE), NA())</f>
        <v>#N/A</v>
      </c>
      <c r="G1764" s="13">
        <f ca="1">$Q$4+$P$4*Fulltable[[#This Row],[Distance]]+$O$4*Fulltable[[#This Row],[D^2]]+$N$4*Fulltable[[#This Row],[D^3]]</f>
        <v>5.6745535935481255E-2</v>
      </c>
      <c r="H1764" s="13">
        <f ca="1">Fulltable[[#This Row],[Forecast]]*(1+AVERAGE(cform[faster (-ve) /
slower (+ve)]))</f>
        <v>5.874989160039229E-2</v>
      </c>
      <c r="I1764" s="13" t="e">
        <f>IF(ISNUMBER(VLOOKUP(Fulltable[[#This Row],[Distance]], Predict[[#All],[Distance (km)]:[Time on current form]], 2, FALSE)), VLOOKUP(Fulltable[[#This Row],[Distance]], Predict[[#All],[Distance (km)]:[Time on current form]], 2, FALSE), NA())</f>
        <v>#N/A</v>
      </c>
      <c r="J1764" s="13" t="e">
        <f>IF(ISNUMBER(VLOOKUP(Fulltable[[#This Row],[Distance]], Predict[[#All],[Distance (km)]:[Time on current form]], 3, FALSE)), VLOOKUP(Fulltable[[#This Row],[Distance]], Predict[[#All],[Distance (km)]:[Time on current form]], 3, FALSE), NA())</f>
        <v>#N/A</v>
      </c>
    </row>
    <row r="1765" spans="1:10" x14ac:dyDescent="0.25">
      <c r="A1765" s="1">
        <v>17.63</v>
      </c>
      <c r="B1765" s="2">
        <f>Fulltable[[#This Row],[Distance]]^2</f>
        <v>310.81689999999998</v>
      </c>
      <c r="C1765">
        <f>Fulltable[[#This Row],[Distance]]^3</f>
        <v>5479.7019469999996</v>
      </c>
      <c r="D1765">
        <f>Fulltable[[#This Row],[Distance]]^4</f>
        <v>96607.145325609978</v>
      </c>
      <c r="E1765">
        <f>Fulltable[[#This Row],[Distance]]^5</f>
        <v>1703183.9720905039</v>
      </c>
      <c r="F1765" s="13" t="e">
        <f>IF(ISNUMBER(VLOOKUP(Fulltable[[#This Row],[Distance]], PBmetric[[Distance (km)]:[PB (hh:mm:ss)]], 6, FALSE)), VLOOKUP(Fulltable[[#This Row],[Distance]], PBmetric[[Distance (km)]:[PB (hh:mm:ss)]], 6, FALSE), NA())</f>
        <v>#N/A</v>
      </c>
      <c r="G1765" s="13">
        <f ca="1">$Q$4+$P$4*Fulltable[[#This Row],[Distance]]+$O$4*Fulltable[[#This Row],[D^2]]+$N$4*Fulltable[[#This Row],[D^3]]</f>
        <v>5.6780942102706705E-2</v>
      </c>
      <c r="H1765" s="13">
        <f ca="1">Fulltable[[#This Row],[Forecast]]*(1+AVERAGE(cform[faster (-ve) /
slower (+ve)]))</f>
        <v>5.8786548377920057E-2</v>
      </c>
      <c r="I1765" s="13" t="e">
        <f>IF(ISNUMBER(VLOOKUP(Fulltable[[#This Row],[Distance]], Predict[[#All],[Distance (km)]:[Time on current form]], 2, FALSE)), VLOOKUP(Fulltable[[#This Row],[Distance]], Predict[[#All],[Distance (km)]:[Time on current form]], 2, FALSE), NA())</f>
        <v>#N/A</v>
      </c>
      <c r="J1765" s="13" t="e">
        <f>IF(ISNUMBER(VLOOKUP(Fulltable[[#This Row],[Distance]], Predict[[#All],[Distance (km)]:[Time on current form]], 3, FALSE)), VLOOKUP(Fulltable[[#This Row],[Distance]], Predict[[#All],[Distance (km)]:[Time on current form]], 3, FALSE), NA())</f>
        <v>#N/A</v>
      </c>
    </row>
    <row r="1766" spans="1:10" x14ac:dyDescent="0.25">
      <c r="A1766" s="1">
        <v>17.64</v>
      </c>
      <c r="B1766" s="2">
        <f>Fulltable[[#This Row],[Distance]]^2</f>
        <v>311.1696</v>
      </c>
      <c r="C1766">
        <f>Fulltable[[#This Row],[Distance]]^3</f>
        <v>5489.0317439999999</v>
      </c>
      <c r="D1766">
        <f>Fulltable[[#This Row],[Distance]]^4</f>
        <v>96826.519964160005</v>
      </c>
      <c r="E1766">
        <f>Fulltable[[#This Row],[Distance]]^5</f>
        <v>1708019.8121677826</v>
      </c>
      <c r="F1766" s="13" t="e">
        <f>IF(ISNUMBER(VLOOKUP(Fulltable[[#This Row],[Distance]], PBmetric[[Distance (km)]:[PB (hh:mm:ss)]], 6, FALSE)), VLOOKUP(Fulltable[[#This Row],[Distance]], PBmetric[[Distance (km)]:[PB (hh:mm:ss)]], 6, FALSE), NA())</f>
        <v>#N/A</v>
      </c>
      <c r="G1766" s="13">
        <f ca="1">$Q$4+$P$4*Fulltable[[#This Row],[Distance]]+$O$4*Fulltable[[#This Row],[D^2]]+$N$4*Fulltable[[#This Row],[D^3]]</f>
        <v>5.6816351880405139E-2</v>
      </c>
      <c r="H1766" s="13">
        <f ca="1">Fulltable[[#This Row],[Forecast]]*(1+AVERAGE(cform[faster (-ve) /
slower (+ve)]))</f>
        <v>5.8823208893449282E-2</v>
      </c>
      <c r="I1766" s="13" t="e">
        <f>IF(ISNUMBER(VLOOKUP(Fulltable[[#This Row],[Distance]], Predict[[#All],[Distance (km)]:[Time on current form]], 2, FALSE)), VLOOKUP(Fulltable[[#This Row],[Distance]], Predict[[#All],[Distance (km)]:[Time on current form]], 2, FALSE), NA())</f>
        <v>#N/A</v>
      </c>
      <c r="J1766" s="13" t="e">
        <f>IF(ISNUMBER(VLOOKUP(Fulltable[[#This Row],[Distance]], Predict[[#All],[Distance (km)]:[Time on current form]], 3, FALSE)), VLOOKUP(Fulltable[[#This Row],[Distance]], Predict[[#All],[Distance (km)]:[Time on current form]], 3, FALSE), NA())</f>
        <v>#N/A</v>
      </c>
    </row>
    <row r="1767" spans="1:10" x14ac:dyDescent="0.25">
      <c r="A1767" s="1">
        <v>17.649999999999999</v>
      </c>
      <c r="B1767" s="2">
        <f>Fulltable[[#This Row],[Distance]]^2</f>
        <v>311.52249999999992</v>
      </c>
      <c r="C1767">
        <f>Fulltable[[#This Row],[Distance]]^3</f>
        <v>5498.3721249999981</v>
      </c>
      <c r="D1767">
        <f>Fulltable[[#This Row],[Distance]]^4</f>
        <v>97046.268006249957</v>
      </c>
      <c r="E1767">
        <f>Fulltable[[#This Row],[Distance]]^5</f>
        <v>1712866.6303103117</v>
      </c>
      <c r="F1767" s="13" t="e">
        <f>IF(ISNUMBER(VLOOKUP(Fulltable[[#This Row],[Distance]], PBmetric[[Distance (km)]:[PB (hh:mm:ss)]], 6, FALSE)), VLOOKUP(Fulltable[[#This Row],[Distance]], PBmetric[[Distance (km)]:[PB (hh:mm:ss)]], 6, FALSE), NA())</f>
        <v>#N/A</v>
      </c>
      <c r="G1767" s="13">
        <f ca="1">$Q$4+$P$4*Fulltable[[#This Row],[Distance]]+$O$4*Fulltable[[#This Row],[D^2]]+$N$4*Fulltable[[#This Row],[D^3]]</f>
        <v>5.6851765268541125E-2</v>
      </c>
      <c r="H1767" s="13">
        <f ca="1">Fulltable[[#This Row],[Forecast]]*(1+AVERAGE(cform[faster (-ve) /
slower (+ve)]))</f>
        <v>5.8859873146943291E-2</v>
      </c>
      <c r="I1767" s="13" t="e">
        <f>IF(ISNUMBER(VLOOKUP(Fulltable[[#This Row],[Distance]], Predict[[#All],[Distance (km)]:[Time on current form]], 2, FALSE)), VLOOKUP(Fulltable[[#This Row],[Distance]], Predict[[#All],[Distance (km)]:[Time on current form]], 2, FALSE), NA())</f>
        <v>#N/A</v>
      </c>
      <c r="J1767" s="13" t="e">
        <f>IF(ISNUMBER(VLOOKUP(Fulltable[[#This Row],[Distance]], Predict[[#All],[Distance (km)]:[Time on current form]], 3, FALSE)), VLOOKUP(Fulltable[[#This Row],[Distance]], Predict[[#All],[Distance (km)]:[Time on current form]], 3, FALSE), NA())</f>
        <v>#N/A</v>
      </c>
    </row>
    <row r="1768" spans="1:10" x14ac:dyDescent="0.25">
      <c r="A1768" s="1">
        <v>17.66</v>
      </c>
      <c r="B1768" s="2">
        <f>Fulltable[[#This Row],[Distance]]^2</f>
        <v>311.87560000000002</v>
      </c>
      <c r="C1768">
        <f>Fulltable[[#This Row],[Distance]]^3</f>
        <v>5507.7230960000006</v>
      </c>
      <c r="D1768">
        <f>Fulltable[[#This Row],[Distance]]^4</f>
        <v>97266.389875360008</v>
      </c>
      <c r="E1768">
        <f>Fulltable[[#This Row],[Distance]]^5</f>
        <v>1717724.4451988577</v>
      </c>
      <c r="F1768" s="13" t="e">
        <f>IF(ISNUMBER(VLOOKUP(Fulltable[[#This Row],[Distance]], PBmetric[[Distance (km)]:[PB (hh:mm:ss)]], 6, FALSE)), VLOOKUP(Fulltable[[#This Row],[Distance]], PBmetric[[Distance (km)]:[PB (hh:mm:ss)]], 6, FALSE), NA())</f>
        <v>#N/A</v>
      </c>
      <c r="G1768" s="13">
        <f ca="1">$Q$4+$P$4*Fulltable[[#This Row],[Distance]]+$O$4*Fulltable[[#This Row],[D^2]]+$N$4*Fulltable[[#This Row],[D^3]]</f>
        <v>5.6887182267079291E-2</v>
      </c>
      <c r="H1768" s="13">
        <f ca="1">Fulltable[[#This Row],[Forecast]]*(1+AVERAGE(cform[faster (-ve) /
slower (+ve)]))</f>
        <v>5.8896541138365455E-2</v>
      </c>
      <c r="I1768" s="13" t="e">
        <f>IF(ISNUMBER(VLOOKUP(Fulltable[[#This Row],[Distance]], Predict[[#All],[Distance (km)]:[Time on current form]], 2, FALSE)), VLOOKUP(Fulltable[[#This Row],[Distance]], Predict[[#All],[Distance (km)]:[Time on current form]], 2, FALSE), NA())</f>
        <v>#N/A</v>
      </c>
      <c r="J1768" s="13" t="e">
        <f>IF(ISNUMBER(VLOOKUP(Fulltable[[#This Row],[Distance]], Predict[[#All],[Distance (km)]:[Time on current form]], 3, FALSE)), VLOOKUP(Fulltable[[#This Row],[Distance]], Predict[[#All],[Distance (km)]:[Time on current form]], 3, FALSE), NA())</f>
        <v>#N/A</v>
      </c>
    </row>
    <row r="1769" spans="1:10" x14ac:dyDescent="0.25">
      <c r="A1769" s="1">
        <v>17.670000000000002</v>
      </c>
      <c r="B1769" s="2">
        <f>Fulltable[[#This Row],[Distance]]^2</f>
        <v>312.22890000000007</v>
      </c>
      <c r="C1769">
        <f>Fulltable[[#This Row],[Distance]]^3</f>
        <v>5517.0846630000015</v>
      </c>
      <c r="D1769">
        <f>Fulltable[[#This Row],[Distance]]^4</f>
        <v>97486.885995210047</v>
      </c>
      <c r="E1769">
        <f>Fulltable[[#This Row],[Distance]]^5</f>
        <v>1722593.2755353616</v>
      </c>
      <c r="F1769" s="13" t="e">
        <f>IF(ISNUMBER(VLOOKUP(Fulltable[[#This Row],[Distance]], PBmetric[[Distance (km)]:[PB (hh:mm:ss)]], 6, FALSE)), VLOOKUP(Fulltable[[#This Row],[Distance]], PBmetric[[Distance (km)]:[PB (hh:mm:ss)]], 6, FALSE), NA())</f>
        <v>#N/A</v>
      </c>
      <c r="G1769" s="13">
        <f ca="1">$Q$4+$P$4*Fulltable[[#This Row],[Distance]]+$O$4*Fulltable[[#This Row],[D^2]]+$N$4*Fulltable[[#This Row],[D^3]]</f>
        <v>5.6922602875984218E-2</v>
      </c>
      <c r="H1769" s="13">
        <f ca="1">Fulltable[[#This Row],[Forecast]]*(1+AVERAGE(cform[faster (-ve) /
slower (+ve)]))</f>
        <v>5.8933212867679115E-2</v>
      </c>
      <c r="I1769" s="13" t="e">
        <f>IF(ISNUMBER(VLOOKUP(Fulltable[[#This Row],[Distance]], Predict[[#All],[Distance (km)]:[Time on current form]], 2, FALSE)), VLOOKUP(Fulltable[[#This Row],[Distance]], Predict[[#All],[Distance (km)]:[Time on current form]], 2, FALSE), NA())</f>
        <v>#N/A</v>
      </c>
      <c r="J1769" s="13" t="e">
        <f>IF(ISNUMBER(VLOOKUP(Fulltable[[#This Row],[Distance]], Predict[[#All],[Distance (km)]:[Time on current form]], 3, FALSE)), VLOOKUP(Fulltable[[#This Row],[Distance]], Predict[[#All],[Distance (km)]:[Time on current form]], 3, FALSE), NA())</f>
        <v>#N/A</v>
      </c>
    </row>
    <row r="1770" spans="1:10" x14ac:dyDescent="0.25">
      <c r="A1770" s="1">
        <v>17.68</v>
      </c>
      <c r="B1770" s="2">
        <f>Fulltable[[#This Row],[Distance]]^2</f>
        <v>312.58240000000001</v>
      </c>
      <c r="C1770">
        <f>Fulltable[[#This Row],[Distance]]^3</f>
        <v>5526.4568319999998</v>
      </c>
      <c r="D1770">
        <f>Fulltable[[#This Row],[Distance]]^4</f>
        <v>97707.756789760009</v>
      </c>
      <c r="E1770">
        <f>Fulltable[[#This Row],[Distance]]^5</f>
        <v>1727473.1400429569</v>
      </c>
      <c r="F1770" s="13" t="e">
        <f>IF(ISNUMBER(VLOOKUP(Fulltable[[#This Row],[Distance]], PBmetric[[Distance (km)]:[PB (hh:mm:ss)]], 6, FALSE)), VLOOKUP(Fulltable[[#This Row],[Distance]], PBmetric[[Distance (km)]:[PB (hh:mm:ss)]], 6, FALSE), NA())</f>
        <v>#N/A</v>
      </c>
      <c r="G1770" s="13">
        <f ca="1">$Q$4+$P$4*Fulltable[[#This Row],[Distance]]+$O$4*Fulltable[[#This Row],[D^2]]+$N$4*Fulltable[[#This Row],[D^3]]</f>
        <v>5.69580270952205E-2</v>
      </c>
      <c r="H1770" s="13">
        <f ca="1">Fulltable[[#This Row],[Forecast]]*(1+AVERAGE(cform[faster (-ve) /
slower (+ve)]))</f>
        <v>5.8969888334847599E-2</v>
      </c>
      <c r="I1770" s="13" t="e">
        <f>IF(ISNUMBER(VLOOKUP(Fulltable[[#This Row],[Distance]], Predict[[#All],[Distance (km)]:[Time on current form]], 2, FALSE)), VLOOKUP(Fulltable[[#This Row],[Distance]], Predict[[#All],[Distance (km)]:[Time on current form]], 2, FALSE), NA())</f>
        <v>#N/A</v>
      </c>
      <c r="J1770" s="13" t="e">
        <f>IF(ISNUMBER(VLOOKUP(Fulltable[[#This Row],[Distance]], Predict[[#All],[Distance (km)]:[Time on current form]], 3, FALSE)), VLOOKUP(Fulltable[[#This Row],[Distance]], Predict[[#All],[Distance (km)]:[Time on current form]], 3, FALSE), NA())</f>
        <v>#N/A</v>
      </c>
    </row>
    <row r="1771" spans="1:10" x14ac:dyDescent="0.25">
      <c r="A1771" s="1">
        <v>17.690000000000001</v>
      </c>
      <c r="B1771" s="2">
        <f>Fulltable[[#This Row],[Distance]]^2</f>
        <v>312.93610000000007</v>
      </c>
      <c r="C1771">
        <f>Fulltable[[#This Row],[Distance]]^3</f>
        <v>5535.8396090000015</v>
      </c>
      <c r="D1771">
        <f>Fulltable[[#This Row],[Distance]]^4</f>
        <v>97929.002683210041</v>
      </c>
      <c r="E1771">
        <f>Fulltable[[#This Row],[Distance]]^5</f>
        <v>1732364.0574659857</v>
      </c>
      <c r="F1771" s="13" t="e">
        <f>IF(ISNUMBER(VLOOKUP(Fulltable[[#This Row],[Distance]], PBmetric[[Distance (km)]:[PB (hh:mm:ss)]], 6, FALSE)), VLOOKUP(Fulltable[[#This Row],[Distance]], PBmetric[[Distance (km)]:[PB (hh:mm:ss)]], 6, FALSE), NA())</f>
        <v>#N/A</v>
      </c>
      <c r="G1771" s="13">
        <f ca="1">$Q$4+$P$4*Fulltable[[#This Row],[Distance]]+$O$4*Fulltable[[#This Row],[D^2]]+$N$4*Fulltable[[#This Row],[D^3]]</f>
        <v>5.6993454924752746E-2</v>
      </c>
      <c r="H1771" s="13">
        <f ca="1">Fulltable[[#This Row],[Forecast]]*(1+AVERAGE(cform[faster (-ve) /
slower (+ve)]))</f>
        <v>5.9006567539834284E-2</v>
      </c>
      <c r="I1771" s="13" t="e">
        <f>IF(ISNUMBER(VLOOKUP(Fulltable[[#This Row],[Distance]], Predict[[#All],[Distance (km)]:[Time on current form]], 2, FALSE)), VLOOKUP(Fulltable[[#This Row],[Distance]], Predict[[#All],[Distance (km)]:[Time on current form]], 2, FALSE), NA())</f>
        <v>#N/A</v>
      </c>
      <c r="J1771" s="13" t="e">
        <f>IF(ISNUMBER(VLOOKUP(Fulltable[[#This Row],[Distance]], Predict[[#All],[Distance (km)]:[Time on current form]], 3, FALSE)), VLOOKUP(Fulltable[[#This Row],[Distance]], Predict[[#All],[Distance (km)]:[Time on current form]], 3, FALSE), NA())</f>
        <v>#N/A</v>
      </c>
    </row>
    <row r="1772" spans="1:10" x14ac:dyDescent="0.25">
      <c r="A1772" s="1">
        <v>17.7</v>
      </c>
      <c r="B1772" s="2">
        <f>Fulltable[[#This Row],[Distance]]^2</f>
        <v>313.28999999999996</v>
      </c>
      <c r="C1772">
        <f>Fulltable[[#This Row],[Distance]]^3</f>
        <v>5545.2329999999993</v>
      </c>
      <c r="D1772">
        <f>Fulltable[[#This Row],[Distance]]^4</f>
        <v>98150.624099999972</v>
      </c>
      <c r="E1772">
        <f>Fulltable[[#This Row],[Distance]]^5</f>
        <v>1737266.0465699995</v>
      </c>
      <c r="F1772" s="13" t="e">
        <f>IF(ISNUMBER(VLOOKUP(Fulltable[[#This Row],[Distance]], PBmetric[[Distance (km)]:[PB (hh:mm:ss)]], 6, FALSE)), VLOOKUP(Fulltable[[#This Row],[Distance]], PBmetric[[Distance (km)]:[PB (hh:mm:ss)]], 6, FALSE), NA())</f>
        <v>#N/A</v>
      </c>
      <c r="G1772" s="13">
        <f ca="1">$Q$4+$P$4*Fulltable[[#This Row],[Distance]]+$O$4*Fulltable[[#This Row],[D^2]]+$N$4*Fulltable[[#This Row],[D^3]]</f>
        <v>5.7028886364545534E-2</v>
      </c>
      <c r="H1772" s="13">
        <f ca="1">Fulltable[[#This Row],[Forecast]]*(1+AVERAGE(cform[faster (-ve) /
slower (+ve)]))</f>
        <v>5.9043250482602484E-2</v>
      </c>
      <c r="I1772" s="13" t="e">
        <f>IF(ISNUMBER(VLOOKUP(Fulltable[[#This Row],[Distance]], Predict[[#All],[Distance (km)]:[Time on current form]], 2, FALSE)), VLOOKUP(Fulltable[[#This Row],[Distance]], Predict[[#All],[Distance (km)]:[Time on current form]], 2, FALSE), NA())</f>
        <v>#N/A</v>
      </c>
      <c r="J1772" s="13" t="e">
        <f>IF(ISNUMBER(VLOOKUP(Fulltable[[#This Row],[Distance]], Predict[[#All],[Distance (km)]:[Time on current form]], 3, FALSE)), VLOOKUP(Fulltable[[#This Row],[Distance]], Predict[[#All],[Distance (km)]:[Time on current form]], 3, FALSE), NA())</f>
        <v>#N/A</v>
      </c>
    </row>
    <row r="1773" spans="1:10" x14ac:dyDescent="0.25">
      <c r="A1773" s="1">
        <v>17.71</v>
      </c>
      <c r="B1773" s="2">
        <f>Fulltable[[#This Row],[Distance]]^2</f>
        <v>313.64410000000004</v>
      </c>
      <c r="C1773">
        <f>Fulltable[[#This Row],[Distance]]^3</f>
        <v>5554.6370110000007</v>
      </c>
      <c r="D1773">
        <f>Fulltable[[#This Row],[Distance]]^4</f>
        <v>98372.621464810029</v>
      </c>
      <c r="E1773">
        <f>Fulltable[[#This Row],[Distance]]^5</f>
        <v>1742179.1261417856</v>
      </c>
      <c r="F1773" s="13" t="e">
        <f>IF(ISNUMBER(VLOOKUP(Fulltable[[#This Row],[Distance]], PBmetric[[Distance (km)]:[PB (hh:mm:ss)]], 6, FALSE)), VLOOKUP(Fulltable[[#This Row],[Distance]], PBmetric[[Distance (km)]:[PB (hh:mm:ss)]], 6, FALSE), NA())</f>
        <v>#N/A</v>
      </c>
      <c r="G1773" s="13">
        <f ca="1">$Q$4+$P$4*Fulltable[[#This Row],[Distance]]+$O$4*Fulltable[[#This Row],[D^2]]+$N$4*Fulltable[[#This Row],[D^3]]</f>
        <v>5.7064321414563482E-2</v>
      </c>
      <c r="H1773" s="13">
        <f ca="1">Fulltable[[#This Row],[Forecast]]*(1+AVERAGE(cform[faster (-ve) /
slower (+ve)]))</f>
        <v>5.9079937163115569E-2</v>
      </c>
      <c r="I1773" s="13" t="e">
        <f>IF(ISNUMBER(VLOOKUP(Fulltable[[#This Row],[Distance]], Predict[[#All],[Distance (km)]:[Time on current form]], 2, FALSE)), VLOOKUP(Fulltable[[#This Row],[Distance]], Predict[[#All],[Distance (km)]:[Time on current form]], 2, FALSE), NA())</f>
        <v>#N/A</v>
      </c>
      <c r="J1773" s="13" t="e">
        <f>IF(ISNUMBER(VLOOKUP(Fulltable[[#This Row],[Distance]], Predict[[#All],[Distance (km)]:[Time on current form]], 3, FALSE)), VLOOKUP(Fulltable[[#This Row],[Distance]], Predict[[#All],[Distance (km)]:[Time on current form]], 3, FALSE), NA())</f>
        <v>#N/A</v>
      </c>
    </row>
    <row r="1774" spans="1:10" x14ac:dyDescent="0.25">
      <c r="A1774" s="1">
        <v>17.72</v>
      </c>
      <c r="B1774" s="2">
        <f>Fulltable[[#This Row],[Distance]]^2</f>
        <v>313.99839999999995</v>
      </c>
      <c r="C1774">
        <f>Fulltable[[#This Row],[Distance]]^3</f>
        <v>5564.0516479999987</v>
      </c>
      <c r="D1774">
        <f>Fulltable[[#This Row],[Distance]]^4</f>
        <v>98594.995202559963</v>
      </c>
      <c r="E1774">
        <f>Fulltable[[#This Row],[Distance]]^5</f>
        <v>1747103.3149893624</v>
      </c>
      <c r="F1774" s="13" t="e">
        <f>IF(ISNUMBER(VLOOKUP(Fulltable[[#This Row],[Distance]], PBmetric[[Distance (km)]:[PB (hh:mm:ss)]], 6, FALSE)), VLOOKUP(Fulltable[[#This Row],[Distance]], PBmetric[[Distance (km)]:[PB (hh:mm:ss)]], 6, FALSE), NA())</f>
        <v>#N/A</v>
      </c>
      <c r="G1774" s="13">
        <f ca="1">$Q$4+$P$4*Fulltable[[#This Row],[Distance]]+$O$4*Fulltable[[#This Row],[D^2]]+$N$4*Fulltable[[#This Row],[D^3]]</f>
        <v>5.7099760074771154E-2</v>
      </c>
      <c r="H1774" s="13">
        <f ca="1">Fulltable[[#This Row],[Forecast]]*(1+AVERAGE(cform[faster (-ve) /
slower (+ve)]))</f>
        <v>5.9116627581336859E-2</v>
      </c>
      <c r="I1774" s="13" t="e">
        <f>IF(ISNUMBER(VLOOKUP(Fulltable[[#This Row],[Distance]], Predict[[#All],[Distance (km)]:[Time on current form]], 2, FALSE)), VLOOKUP(Fulltable[[#This Row],[Distance]], Predict[[#All],[Distance (km)]:[Time on current form]], 2, FALSE), NA())</f>
        <v>#N/A</v>
      </c>
      <c r="J1774" s="13" t="e">
        <f>IF(ISNUMBER(VLOOKUP(Fulltable[[#This Row],[Distance]], Predict[[#All],[Distance (km)]:[Time on current form]], 3, FALSE)), VLOOKUP(Fulltable[[#This Row],[Distance]], Predict[[#All],[Distance (km)]:[Time on current form]], 3, FALSE), NA())</f>
        <v>#N/A</v>
      </c>
    </row>
    <row r="1775" spans="1:10" x14ac:dyDescent="0.25">
      <c r="A1775" s="1">
        <v>17.73</v>
      </c>
      <c r="B1775" s="2">
        <f>Fulltable[[#This Row],[Distance]]^2</f>
        <v>314.35290000000003</v>
      </c>
      <c r="C1775">
        <f>Fulltable[[#This Row],[Distance]]^3</f>
        <v>5573.4769170000009</v>
      </c>
      <c r="D1775">
        <f>Fulltable[[#This Row],[Distance]]^4</f>
        <v>98817.745738410027</v>
      </c>
      <c r="E1775">
        <f>Fulltable[[#This Row],[Distance]]^5</f>
        <v>1752038.6319420098</v>
      </c>
      <c r="F1775" s="13" t="e">
        <f>IF(ISNUMBER(VLOOKUP(Fulltable[[#This Row],[Distance]], PBmetric[[Distance (km)]:[PB (hh:mm:ss)]], 6, FALSE)), VLOOKUP(Fulltable[[#This Row],[Distance]], PBmetric[[Distance (km)]:[PB (hh:mm:ss)]], 6, FALSE), NA())</f>
        <v>#N/A</v>
      </c>
      <c r="G1775" s="13">
        <f ca="1">$Q$4+$P$4*Fulltable[[#This Row],[Distance]]+$O$4*Fulltable[[#This Row],[D^2]]+$N$4*Fulltable[[#This Row],[D^3]]</f>
        <v>5.7135202345133196E-2</v>
      </c>
      <c r="H1775" s="13">
        <f ca="1">Fulltable[[#This Row],[Forecast]]*(1+AVERAGE(cform[faster (-ve) /
slower (+ve)]))</f>
        <v>5.9153321737229744E-2</v>
      </c>
      <c r="I1775" s="13" t="e">
        <f>IF(ISNUMBER(VLOOKUP(Fulltable[[#This Row],[Distance]], Predict[[#All],[Distance (km)]:[Time on current form]], 2, FALSE)), VLOOKUP(Fulltable[[#This Row],[Distance]], Predict[[#All],[Distance (km)]:[Time on current form]], 2, FALSE), NA())</f>
        <v>#N/A</v>
      </c>
      <c r="J1775" s="13" t="e">
        <f>IF(ISNUMBER(VLOOKUP(Fulltable[[#This Row],[Distance]], Predict[[#All],[Distance (km)]:[Time on current form]], 3, FALSE)), VLOOKUP(Fulltable[[#This Row],[Distance]], Predict[[#All],[Distance (km)]:[Time on current form]], 3, FALSE), NA())</f>
        <v>#N/A</v>
      </c>
    </row>
    <row r="1776" spans="1:10" x14ac:dyDescent="0.25">
      <c r="A1776" s="1">
        <v>17.739999999999998</v>
      </c>
      <c r="B1776" s="2">
        <f>Fulltable[[#This Row],[Distance]]^2</f>
        <v>314.70759999999996</v>
      </c>
      <c r="C1776">
        <f>Fulltable[[#This Row],[Distance]]^3</f>
        <v>5582.9128239999991</v>
      </c>
      <c r="D1776">
        <f>Fulltable[[#This Row],[Distance]]^4</f>
        <v>99040.873497759967</v>
      </c>
      <c r="E1776">
        <f>Fulltable[[#This Row],[Distance]]^5</f>
        <v>1756985.0958502616</v>
      </c>
      <c r="F1776" s="13" t="e">
        <f>IF(ISNUMBER(VLOOKUP(Fulltable[[#This Row],[Distance]], PBmetric[[Distance (km)]:[PB (hh:mm:ss)]], 6, FALSE)), VLOOKUP(Fulltable[[#This Row],[Distance]], PBmetric[[Distance (km)]:[PB (hh:mm:ss)]], 6, FALSE), NA())</f>
        <v>#N/A</v>
      </c>
      <c r="G1776" s="13">
        <f ca="1">$Q$4+$P$4*Fulltable[[#This Row],[Distance]]+$O$4*Fulltable[[#This Row],[D^2]]+$N$4*Fulltable[[#This Row],[D^3]]</f>
        <v>5.7170648225614157E-2</v>
      </c>
      <c r="H1776" s="13">
        <f ca="1">Fulltable[[#This Row],[Forecast]]*(1+AVERAGE(cform[faster (-ve) /
slower (+ve)]))</f>
        <v>5.9190019630757519E-2</v>
      </c>
      <c r="I1776" s="13" t="e">
        <f>IF(ISNUMBER(VLOOKUP(Fulltable[[#This Row],[Distance]], Predict[[#All],[Distance (km)]:[Time on current form]], 2, FALSE)), VLOOKUP(Fulltable[[#This Row],[Distance]], Predict[[#All],[Distance (km)]:[Time on current form]], 2, FALSE), NA())</f>
        <v>#N/A</v>
      </c>
      <c r="J1776" s="13" t="e">
        <f>IF(ISNUMBER(VLOOKUP(Fulltable[[#This Row],[Distance]], Predict[[#All],[Distance (km)]:[Time on current form]], 3, FALSE)), VLOOKUP(Fulltable[[#This Row],[Distance]], Predict[[#All],[Distance (km)]:[Time on current form]], 3, FALSE), NA())</f>
        <v>#N/A</v>
      </c>
    </row>
    <row r="1777" spans="1:10" x14ac:dyDescent="0.25">
      <c r="A1777" s="1">
        <v>17.75</v>
      </c>
      <c r="B1777" s="2">
        <f>Fulltable[[#This Row],[Distance]]^2</f>
        <v>315.0625</v>
      </c>
      <c r="C1777">
        <f>Fulltable[[#This Row],[Distance]]^3</f>
        <v>5592.359375</v>
      </c>
      <c r="D1777">
        <f>Fulltable[[#This Row],[Distance]]^4</f>
        <v>99264.37890625</v>
      </c>
      <c r="E1777">
        <f>Fulltable[[#This Row],[Distance]]^5</f>
        <v>1761942.7255859375</v>
      </c>
      <c r="F1777" s="13" t="e">
        <f>IF(ISNUMBER(VLOOKUP(Fulltable[[#This Row],[Distance]], PBmetric[[Distance (km)]:[PB (hh:mm:ss)]], 6, FALSE)), VLOOKUP(Fulltable[[#This Row],[Distance]], PBmetric[[Distance (km)]:[PB (hh:mm:ss)]], 6, FALSE), NA())</f>
        <v>#N/A</v>
      </c>
      <c r="G1777" s="13">
        <f ca="1">$Q$4+$P$4*Fulltable[[#This Row],[Distance]]+$O$4*Fulltable[[#This Row],[D^2]]+$N$4*Fulltable[[#This Row],[D^3]]</f>
        <v>5.7206097716178669E-2</v>
      </c>
      <c r="H1777" s="13">
        <f ca="1">Fulltable[[#This Row],[Forecast]]*(1+AVERAGE(cform[faster (-ve) /
slower (+ve)]))</f>
        <v>5.9226721261883573E-2</v>
      </c>
      <c r="I1777" s="13" t="e">
        <f>IF(ISNUMBER(VLOOKUP(Fulltable[[#This Row],[Distance]], Predict[[#All],[Distance (km)]:[Time on current form]], 2, FALSE)), VLOOKUP(Fulltable[[#This Row],[Distance]], Predict[[#All],[Distance (km)]:[Time on current form]], 2, FALSE), NA())</f>
        <v>#N/A</v>
      </c>
      <c r="J1777" s="13" t="e">
        <f>IF(ISNUMBER(VLOOKUP(Fulltable[[#This Row],[Distance]], Predict[[#All],[Distance (km)]:[Time on current form]], 3, FALSE)), VLOOKUP(Fulltable[[#This Row],[Distance]], Predict[[#All],[Distance (km)]:[Time on current form]], 3, FALSE), NA())</f>
        <v>#N/A</v>
      </c>
    </row>
    <row r="1778" spans="1:10" x14ac:dyDescent="0.25">
      <c r="A1778" s="1">
        <v>17.760000000000002</v>
      </c>
      <c r="B1778" s="2">
        <f>Fulltable[[#This Row],[Distance]]^2</f>
        <v>315.41760000000005</v>
      </c>
      <c r="C1778">
        <f>Fulltable[[#This Row],[Distance]]^3</f>
        <v>5601.8165760000011</v>
      </c>
      <c r="D1778">
        <f>Fulltable[[#This Row],[Distance]]^4</f>
        <v>99488.262389760028</v>
      </c>
      <c r="E1778">
        <f>Fulltable[[#This Row],[Distance]]^5</f>
        <v>1766911.5400421382</v>
      </c>
      <c r="F1778" s="13" t="e">
        <f>IF(ISNUMBER(VLOOKUP(Fulltable[[#This Row],[Distance]], PBmetric[[Distance (km)]:[PB (hh:mm:ss)]], 6, FALSE)), VLOOKUP(Fulltable[[#This Row],[Distance]], PBmetric[[Distance (km)]:[PB (hh:mm:ss)]], 6, FALSE), NA())</f>
        <v>#N/A</v>
      </c>
      <c r="G1778" s="13">
        <f ca="1">$Q$4+$P$4*Fulltable[[#This Row],[Distance]]+$O$4*Fulltable[[#This Row],[D^2]]+$N$4*Fulltable[[#This Row],[D^3]]</f>
        <v>5.7241550816791317E-2</v>
      </c>
      <c r="H1778" s="13">
        <f ca="1">Fulltable[[#This Row],[Forecast]]*(1+AVERAGE(cform[faster (-ve) /
slower (+ve)]))</f>
        <v>5.9263426630571235E-2</v>
      </c>
      <c r="I1778" s="13" t="e">
        <f>IF(ISNUMBER(VLOOKUP(Fulltable[[#This Row],[Distance]], Predict[[#All],[Distance (km)]:[Time on current form]], 2, FALSE)), VLOOKUP(Fulltable[[#This Row],[Distance]], Predict[[#All],[Distance (km)]:[Time on current form]], 2, FALSE), NA())</f>
        <v>#N/A</v>
      </c>
      <c r="J1778" s="13" t="e">
        <f>IF(ISNUMBER(VLOOKUP(Fulltable[[#This Row],[Distance]], Predict[[#All],[Distance (km)]:[Time on current form]], 3, FALSE)), VLOOKUP(Fulltable[[#This Row],[Distance]], Predict[[#All],[Distance (km)]:[Time on current form]], 3, FALSE), NA())</f>
        <v>#N/A</v>
      </c>
    </row>
    <row r="1779" spans="1:10" x14ac:dyDescent="0.25">
      <c r="A1779" s="1">
        <v>17.77</v>
      </c>
      <c r="B1779" s="2">
        <f>Fulltable[[#This Row],[Distance]]^2</f>
        <v>315.77289999999999</v>
      </c>
      <c r="C1779">
        <f>Fulltable[[#This Row],[Distance]]^3</f>
        <v>5611.2844329999998</v>
      </c>
      <c r="D1779">
        <f>Fulltable[[#This Row],[Distance]]^4</f>
        <v>99712.524374410001</v>
      </c>
      <c r="E1779">
        <f>Fulltable[[#This Row],[Distance]]^5</f>
        <v>1771891.5581332657</v>
      </c>
      <c r="F1779" s="13" t="e">
        <f>IF(ISNUMBER(VLOOKUP(Fulltable[[#This Row],[Distance]], PBmetric[[Distance (km)]:[PB (hh:mm:ss)]], 6, FALSE)), VLOOKUP(Fulltable[[#This Row],[Distance]], PBmetric[[Distance (km)]:[PB (hh:mm:ss)]], 6, FALSE), NA())</f>
        <v>#N/A</v>
      </c>
      <c r="G1779" s="13">
        <f ca="1">$Q$4+$P$4*Fulltable[[#This Row],[Distance]]+$O$4*Fulltable[[#This Row],[D^2]]+$N$4*Fulltable[[#This Row],[D^3]]</f>
        <v>5.7277007527416678E-2</v>
      </c>
      <c r="H1779" s="13">
        <f ca="1">Fulltable[[#This Row],[Forecast]]*(1+AVERAGE(cform[faster (-ve) /
slower (+ve)]))</f>
        <v>5.9300135736783832E-2</v>
      </c>
      <c r="I1779" s="13" t="e">
        <f>IF(ISNUMBER(VLOOKUP(Fulltable[[#This Row],[Distance]], Predict[[#All],[Distance (km)]:[Time on current form]], 2, FALSE)), VLOOKUP(Fulltable[[#This Row],[Distance]], Predict[[#All],[Distance (km)]:[Time on current form]], 2, FALSE), NA())</f>
        <v>#N/A</v>
      </c>
      <c r="J1779" s="13" t="e">
        <f>IF(ISNUMBER(VLOOKUP(Fulltable[[#This Row],[Distance]], Predict[[#All],[Distance (km)]:[Time on current form]], 3, FALSE)), VLOOKUP(Fulltable[[#This Row],[Distance]], Predict[[#All],[Distance (km)]:[Time on current form]], 3, FALSE), NA())</f>
        <v>#N/A</v>
      </c>
    </row>
    <row r="1780" spans="1:10" x14ac:dyDescent="0.25">
      <c r="A1780" s="1">
        <v>17.78</v>
      </c>
      <c r="B1780" s="2">
        <f>Fulltable[[#This Row],[Distance]]^2</f>
        <v>316.12840000000006</v>
      </c>
      <c r="C1780">
        <f>Fulltable[[#This Row],[Distance]]^3</f>
        <v>5620.762952000001</v>
      </c>
      <c r="D1780">
        <f>Fulltable[[#This Row],[Distance]]^4</f>
        <v>99937.165286560034</v>
      </c>
      <c r="E1780">
        <f>Fulltable[[#This Row],[Distance]]^5</f>
        <v>1776882.7987950374</v>
      </c>
      <c r="F1780" s="13" t="e">
        <f>IF(ISNUMBER(VLOOKUP(Fulltable[[#This Row],[Distance]], PBmetric[[Distance (km)]:[PB (hh:mm:ss)]], 6, FALSE)), VLOOKUP(Fulltable[[#This Row],[Distance]], PBmetric[[Distance (km)]:[PB (hh:mm:ss)]], 6, FALSE), NA())</f>
        <v>#N/A</v>
      </c>
      <c r="G1780" s="13">
        <f ca="1">$Q$4+$P$4*Fulltable[[#This Row],[Distance]]+$O$4*Fulltable[[#This Row],[D^2]]+$N$4*Fulltable[[#This Row],[D^3]]</f>
        <v>5.7312467848019383E-2</v>
      </c>
      <c r="H1780" s="13">
        <f ca="1">Fulltable[[#This Row],[Forecast]]*(1+AVERAGE(cform[faster (-ve) /
slower (+ve)]))</f>
        <v>5.9336848580484748E-2</v>
      </c>
      <c r="I1780" s="13" t="e">
        <f>IF(ISNUMBER(VLOOKUP(Fulltable[[#This Row],[Distance]], Predict[[#All],[Distance (km)]:[Time on current form]], 2, FALSE)), VLOOKUP(Fulltable[[#This Row],[Distance]], Predict[[#All],[Distance (km)]:[Time on current form]], 2, FALSE), NA())</f>
        <v>#N/A</v>
      </c>
      <c r="J1780" s="13" t="e">
        <f>IF(ISNUMBER(VLOOKUP(Fulltable[[#This Row],[Distance]], Predict[[#All],[Distance (km)]:[Time on current form]], 3, FALSE)), VLOOKUP(Fulltable[[#This Row],[Distance]], Predict[[#All],[Distance (km)]:[Time on current form]], 3, FALSE), NA())</f>
        <v>#N/A</v>
      </c>
    </row>
    <row r="1781" spans="1:10" x14ac:dyDescent="0.25">
      <c r="A1781" s="1">
        <v>17.79</v>
      </c>
      <c r="B1781" s="2">
        <f>Fulltable[[#This Row],[Distance]]^2</f>
        <v>316.48409999999996</v>
      </c>
      <c r="C1781">
        <f>Fulltable[[#This Row],[Distance]]^3</f>
        <v>5630.2521389999993</v>
      </c>
      <c r="D1781">
        <f>Fulltable[[#This Row],[Distance]]^4</f>
        <v>100162.18555280997</v>
      </c>
      <c r="E1781">
        <f>Fulltable[[#This Row],[Distance]]^5</f>
        <v>1781885.2809844892</v>
      </c>
      <c r="F1781" s="13" t="e">
        <f>IF(ISNUMBER(VLOOKUP(Fulltable[[#This Row],[Distance]], PBmetric[[Distance (km)]:[PB (hh:mm:ss)]], 6, FALSE)), VLOOKUP(Fulltable[[#This Row],[Distance]], PBmetric[[Distance (km)]:[PB (hh:mm:ss)]], 6, FALSE), NA())</f>
        <v>#N/A</v>
      </c>
      <c r="G1781" s="13">
        <f ca="1">$Q$4+$P$4*Fulltable[[#This Row],[Distance]]+$O$4*Fulltable[[#This Row],[D^2]]+$N$4*Fulltable[[#This Row],[D^3]]</f>
        <v>5.7347931778563996E-2</v>
      </c>
      <c r="H1781" s="13">
        <f ca="1">Fulltable[[#This Row],[Forecast]]*(1+AVERAGE(cform[faster (-ve) /
slower (+ve)]))</f>
        <v>5.9373565161637297E-2</v>
      </c>
      <c r="I1781" s="13" t="e">
        <f>IF(ISNUMBER(VLOOKUP(Fulltable[[#This Row],[Distance]], Predict[[#All],[Distance (km)]:[Time on current form]], 2, FALSE)), VLOOKUP(Fulltable[[#This Row],[Distance]], Predict[[#All],[Distance (km)]:[Time on current form]], 2, FALSE), NA())</f>
        <v>#N/A</v>
      </c>
      <c r="J1781" s="13" t="e">
        <f>IF(ISNUMBER(VLOOKUP(Fulltable[[#This Row],[Distance]], Predict[[#All],[Distance (km)]:[Time on current form]], 3, FALSE)), VLOOKUP(Fulltable[[#This Row],[Distance]], Predict[[#All],[Distance (km)]:[Time on current form]], 3, FALSE), NA())</f>
        <v>#N/A</v>
      </c>
    </row>
    <row r="1782" spans="1:10" x14ac:dyDescent="0.25">
      <c r="A1782" s="1">
        <v>17.8</v>
      </c>
      <c r="B1782" s="2">
        <f>Fulltable[[#This Row],[Distance]]^2</f>
        <v>316.84000000000003</v>
      </c>
      <c r="C1782">
        <f>Fulltable[[#This Row],[Distance]]^3</f>
        <v>5639.7520000000004</v>
      </c>
      <c r="D1782">
        <f>Fulltable[[#This Row],[Distance]]^4</f>
        <v>100387.58560000002</v>
      </c>
      <c r="E1782">
        <f>Fulltable[[#This Row],[Distance]]^5</f>
        <v>1786899.0236800003</v>
      </c>
      <c r="F1782" s="13" t="e">
        <f>IF(ISNUMBER(VLOOKUP(Fulltable[[#This Row],[Distance]], PBmetric[[Distance (km)]:[PB (hh:mm:ss)]], 6, FALSE)), VLOOKUP(Fulltable[[#This Row],[Distance]], PBmetric[[Distance (km)]:[PB (hh:mm:ss)]], 6, FALSE), NA())</f>
        <v>#N/A</v>
      </c>
      <c r="G1782" s="13">
        <f ca="1">$Q$4+$P$4*Fulltable[[#This Row],[Distance]]+$O$4*Fulltable[[#This Row],[D^2]]+$N$4*Fulltable[[#This Row],[D^3]]</f>
        <v>5.7383399319015135E-2</v>
      </c>
      <c r="H1782" s="13">
        <f ca="1">Fulltable[[#This Row],[Forecast]]*(1+AVERAGE(cform[faster (-ve) /
slower (+ve)]))</f>
        <v>5.9410285480204841E-2</v>
      </c>
      <c r="I1782" s="13" t="e">
        <f>IF(ISNUMBER(VLOOKUP(Fulltable[[#This Row],[Distance]], Predict[[#All],[Distance (km)]:[Time on current form]], 2, FALSE)), VLOOKUP(Fulltable[[#This Row],[Distance]], Predict[[#All],[Distance (km)]:[Time on current form]], 2, FALSE), NA())</f>
        <v>#N/A</v>
      </c>
      <c r="J1782" s="13" t="e">
        <f>IF(ISNUMBER(VLOOKUP(Fulltable[[#This Row],[Distance]], Predict[[#All],[Distance (km)]:[Time on current form]], 3, FALSE)), VLOOKUP(Fulltable[[#This Row],[Distance]], Predict[[#All],[Distance (km)]:[Time on current form]], 3, FALSE), NA())</f>
        <v>#N/A</v>
      </c>
    </row>
    <row r="1783" spans="1:10" x14ac:dyDescent="0.25">
      <c r="A1783" s="1">
        <v>17.809999999999999</v>
      </c>
      <c r="B1783" s="2">
        <f>Fulltable[[#This Row],[Distance]]^2</f>
        <v>317.19609999999994</v>
      </c>
      <c r="C1783">
        <f>Fulltable[[#This Row],[Distance]]^3</f>
        <v>5649.2625409999982</v>
      </c>
      <c r="D1783">
        <f>Fulltable[[#This Row],[Distance]]^4</f>
        <v>100613.36585520997</v>
      </c>
      <c r="E1783">
        <f>Fulltable[[#This Row],[Distance]]^5</f>
        <v>1791924.0458812893</v>
      </c>
      <c r="F1783" s="13" t="e">
        <f>IF(ISNUMBER(VLOOKUP(Fulltable[[#This Row],[Distance]], PBmetric[[Distance (km)]:[PB (hh:mm:ss)]], 6, FALSE)), VLOOKUP(Fulltable[[#This Row],[Distance]], PBmetric[[Distance (km)]:[PB (hh:mm:ss)]], 6, FALSE), NA())</f>
        <v>#N/A</v>
      </c>
      <c r="G1783" s="13">
        <f ca="1">$Q$4+$P$4*Fulltable[[#This Row],[Distance]]+$O$4*Fulltable[[#This Row],[D^2]]+$N$4*Fulltable[[#This Row],[D^3]]</f>
        <v>5.7418870469337385E-2</v>
      </c>
      <c r="H1783" s="13">
        <f ca="1">Fulltable[[#This Row],[Forecast]]*(1+AVERAGE(cform[faster (-ve) /
slower (+ve)]))</f>
        <v>5.9447009536150716E-2</v>
      </c>
      <c r="I1783" s="13" t="e">
        <f>IF(ISNUMBER(VLOOKUP(Fulltable[[#This Row],[Distance]], Predict[[#All],[Distance (km)]:[Time on current form]], 2, FALSE)), VLOOKUP(Fulltable[[#This Row],[Distance]], Predict[[#All],[Distance (km)]:[Time on current form]], 2, FALSE), NA())</f>
        <v>#N/A</v>
      </c>
      <c r="J1783" s="13" t="e">
        <f>IF(ISNUMBER(VLOOKUP(Fulltable[[#This Row],[Distance]], Predict[[#All],[Distance (km)]:[Time on current form]], 3, FALSE)), VLOOKUP(Fulltable[[#This Row],[Distance]], Predict[[#All],[Distance (km)]:[Time on current form]], 3, FALSE), NA())</f>
        <v>#N/A</v>
      </c>
    </row>
    <row r="1784" spans="1:10" x14ac:dyDescent="0.25">
      <c r="A1784" s="1">
        <v>17.82</v>
      </c>
      <c r="B1784" s="2">
        <f>Fulltable[[#This Row],[Distance]]^2</f>
        <v>317.55240000000003</v>
      </c>
      <c r="C1784">
        <f>Fulltable[[#This Row],[Distance]]^3</f>
        <v>5658.7837680000011</v>
      </c>
      <c r="D1784">
        <f>Fulltable[[#This Row],[Distance]]^4</f>
        <v>100839.52674576003</v>
      </c>
      <c r="E1784">
        <f>Fulltable[[#This Row],[Distance]]^5</f>
        <v>1796960.3666094437</v>
      </c>
      <c r="F1784" s="13" t="e">
        <f>IF(ISNUMBER(VLOOKUP(Fulltable[[#This Row],[Distance]], PBmetric[[Distance (km)]:[PB (hh:mm:ss)]], 6, FALSE)), VLOOKUP(Fulltable[[#This Row],[Distance]], PBmetric[[Distance (km)]:[PB (hh:mm:ss)]], 6, FALSE), NA())</f>
        <v>#N/A</v>
      </c>
      <c r="G1784" s="13">
        <f ca="1">$Q$4+$P$4*Fulltable[[#This Row],[Distance]]+$O$4*Fulltable[[#This Row],[D^2]]+$N$4*Fulltable[[#This Row],[D^3]]</f>
        <v>5.7454345229495357E-2</v>
      </c>
      <c r="H1784" s="13">
        <f ca="1">Fulltable[[#This Row],[Forecast]]*(1+AVERAGE(cform[faster (-ve) /
slower (+ve)]))</f>
        <v>5.9483737329438291E-2</v>
      </c>
      <c r="I1784" s="13" t="e">
        <f>IF(ISNUMBER(VLOOKUP(Fulltable[[#This Row],[Distance]], Predict[[#All],[Distance (km)]:[Time on current form]], 2, FALSE)), VLOOKUP(Fulltable[[#This Row],[Distance]], Predict[[#All],[Distance (km)]:[Time on current form]], 2, FALSE), NA())</f>
        <v>#N/A</v>
      </c>
      <c r="J1784" s="13" t="e">
        <f>IF(ISNUMBER(VLOOKUP(Fulltable[[#This Row],[Distance]], Predict[[#All],[Distance (km)]:[Time on current form]], 3, FALSE)), VLOOKUP(Fulltable[[#This Row],[Distance]], Predict[[#All],[Distance (km)]:[Time on current form]], 3, FALSE), NA())</f>
        <v>#N/A</v>
      </c>
    </row>
    <row r="1785" spans="1:10" x14ac:dyDescent="0.25">
      <c r="A1785" s="1">
        <v>17.829999999999998</v>
      </c>
      <c r="B1785" s="2">
        <f>Fulltable[[#This Row],[Distance]]^2</f>
        <v>317.90889999999996</v>
      </c>
      <c r="C1785">
        <f>Fulltable[[#This Row],[Distance]]^3</f>
        <v>5668.3156869999984</v>
      </c>
      <c r="D1785">
        <f>Fulltable[[#This Row],[Distance]]^4</f>
        <v>101066.06869920998</v>
      </c>
      <c r="E1785">
        <f>Fulltable[[#This Row],[Distance]]^5</f>
        <v>1802008.0049069137</v>
      </c>
      <c r="F1785" s="13" t="e">
        <f>IF(ISNUMBER(VLOOKUP(Fulltable[[#This Row],[Distance]], PBmetric[[Distance (km)]:[PB (hh:mm:ss)]], 6, FALSE)), VLOOKUP(Fulltable[[#This Row],[Distance]], PBmetric[[Distance (km)]:[PB (hh:mm:ss)]], 6, FALSE), NA())</f>
        <v>#N/A</v>
      </c>
      <c r="G1785" s="13">
        <f ca="1">$Q$4+$P$4*Fulltable[[#This Row],[Distance]]+$O$4*Fulltable[[#This Row],[D^2]]+$N$4*Fulltable[[#This Row],[D^3]]</f>
        <v>5.7489823599453635E-2</v>
      </c>
      <c r="H1785" s="13">
        <f ca="1">Fulltable[[#This Row],[Forecast]]*(1+AVERAGE(cform[faster (-ve) /
slower (+ve)]))</f>
        <v>5.9520468860030887E-2</v>
      </c>
      <c r="I1785" s="13" t="e">
        <f>IF(ISNUMBER(VLOOKUP(Fulltable[[#This Row],[Distance]], Predict[[#All],[Distance (km)]:[Time on current form]], 2, FALSE)), VLOOKUP(Fulltable[[#This Row],[Distance]], Predict[[#All],[Distance (km)]:[Time on current form]], 2, FALSE), NA())</f>
        <v>#N/A</v>
      </c>
      <c r="J1785" s="13" t="e">
        <f>IF(ISNUMBER(VLOOKUP(Fulltable[[#This Row],[Distance]], Predict[[#All],[Distance (km)]:[Time on current form]], 3, FALSE)), VLOOKUP(Fulltable[[#This Row],[Distance]], Predict[[#All],[Distance (km)]:[Time on current form]], 3, FALSE), NA())</f>
        <v>#N/A</v>
      </c>
    </row>
    <row r="1786" spans="1:10" x14ac:dyDescent="0.25">
      <c r="A1786" s="1">
        <v>17.84</v>
      </c>
      <c r="B1786" s="2">
        <f>Fulltable[[#This Row],[Distance]]^2</f>
        <v>318.26560000000001</v>
      </c>
      <c r="C1786">
        <f>Fulltable[[#This Row],[Distance]]^3</f>
        <v>5677.8583040000003</v>
      </c>
      <c r="D1786">
        <f>Fulltable[[#This Row],[Distance]]^4</f>
        <v>101292.99214336001</v>
      </c>
      <c r="E1786">
        <f>Fulltable[[#This Row],[Distance]]^5</f>
        <v>1807066.9798375426</v>
      </c>
      <c r="F1786" s="13" t="e">
        <f>IF(ISNUMBER(VLOOKUP(Fulltable[[#This Row],[Distance]], PBmetric[[Distance (km)]:[PB (hh:mm:ss)]], 6, FALSE)), VLOOKUP(Fulltable[[#This Row],[Distance]], PBmetric[[Distance (km)]:[PB (hh:mm:ss)]], 6, FALSE), NA())</f>
        <v>#N/A</v>
      </c>
      <c r="G1786" s="13">
        <f ca="1">$Q$4+$P$4*Fulltable[[#This Row],[Distance]]+$O$4*Fulltable[[#This Row],[D^2]]+$N$4*Fulltable[[#This Row],[D^3]]</f>
        <v>5.7525305579176816E-2</v>
      </c>
      <c r="H1786" s="13">
        <f ca="1">Fulltable[[#This Row],[Forecast]]*(1+AVERAGE(cform[faster (-ve) /
slower (+ve)]))</f>
        <v>5.9557204127891859E-2</v>
      </c>
      <c r="I1786" s="13" t="e">
        <f>IF(ISNUMBER(VLOOKUP(Fulltable[[#This Row],[Distance]], Predict[[#All],[Distance (km)]:[Time on current form]], 2, FALSE)), VLOOKUP(Fulltable[[#This Row],[Distance]], Predict[[#All],[Distance (km)]:[Time on current form]], 2, FALSE), NA())</f>
        <v>#N/A</v>
      </c>
      <c r="J1786" s="13" t="e">
        <f>IF(ISNUMBER(VLOOKUP(Fulltable[[#This Row],[Distance]], Predict[[#All],[Distance (km)]:[Time on current form]], 3, FALSE)), VLOOKUP(Fulltable[[#This Row],[Distance]], Predict[[#All],[Distance (km)]:[Time on current form]], 3, FALSE), NA())</f>
        <v>#N/A</v>
      </c>
    </row>
    <row r="1787" spans="1:10" x14ac:dyDescent="0.25">
      <c r="A1787" s="1">
        <v>17.850000000000001</v>
      </c>
      <c r="B1787" s="2">
        <f>Fulltable[[#This Row],[Distance]]^2</f>
        <v>318.62250000000006</v>
      </c>
      <c r="C1787">
        <f>Fulltable[[#This Row],[Distance]]^3</f>
        <v>5687.4116250000015</v>
      </c>
      <c r="D1787">
        <f>Fulltable[[#This Row],[Distance]]^4</f>
        <v>101520.29750625003</v>
      </c>
      <c r="E1787">
        <f>Fulltable[[#This Row],[Distance]]^5</f>
        <v>1812137.3104865632</v>
      </c>
      <c r="F1787" s="13" t="e">
        <f>IF(ISNUMBER(VLOOKUP(Fulltable[[#This Row],[Distance]], PBmetric[[Distance (km)]:[PB (hh:mm:ss)]], 6, FALSE)), VLOOKUP(Fulltable[[#This Row],[Distance]], PBmetric[[Distance (km)]:[PB (hh:mm:ss)]], 6, FALSE), NA())</f>
        <v>#N/A</v>
      </c>
      <c r="G1787" s="13">
        <f ca="1">$Q$4+$P$4*Fulltable[[#This Row],[Distance]]+$O$4*Fulltable[[#This Row],[D^2]]+$N$4*Fulltable[[#This Row],[D^3]]</f>
        <v>5.7560791168629513E-2</v>
      </c>
      <c r="H1787" s="13">
        <f ca="1">Fulltable[[#This Row],[Forecast]]*(1+AVERAGE(cform[faster (-ve) /
slower (+ve)]))</f>
        <v>5.9593943132984564E-2</v>
      </c>
      <c r="I1787" s="13" t="e">
        <f>IF(ISNUMBER(VLOOKUP(Fulltable[[#This Row],[Distance]], Predict[[#All],[Distance (km)]:[Time on current form]], 2, FALSE)), VLOOKUP(Fulltable[[#This Row],[Distance]], Predict[[#All],[Distance (km)]:[Time on current form]], 2, FALSE), NA())</f>
        <v>#N/A</v>
      </c>
      <c r="J1787" s="13" t="e">
        <f>IF(ISNUMBER(VLOOKUP(Fulltable[[#This Row],[Distance]], Predict[[#All],[Distance (km)]:[Time on current form]], 3, FALSE)), VLOOKUP(Fulltable[[#This Row],[Distance]], Predict[[#All],[Distance (km)]:[Time on current form]], 3, FALSE), NA())</f>
        <v>#N/A</v>
      </c>
    </row>
    <row r="1788" spans="1:10" x14ac:dyDescent="0.25">
      <c r="A1788" s="1">
        <v>17.86</v>
      </c>
      <c r="B1788" s="2">
        <f>Fulltable[[#This Row],[Distance]]^2</f>
        <v>318.9796</v>
      </c>
      <c r="C1788">
        <f>Fulltable[[#This Row],[Distance]]^3</f>
        <v>5696.9756559999996</v>
      </c>
      <c r="D1788">
        <f>Fulltable[[#This Row],[Distance]]^4</f>
        <v>101747.98521616</v>
      </c>
      <c r="E1788">
        <f>Fulltable[[#This Row],[Distance]]^5</f>
        <v>1817219.0159606175</v>
      </c>
      <c r="F1788" s="13" t="e">
        <f>IF(ISNUMBER(VLOOKUP(Fulltable[[#This Row],[Distance]], PBmetric[[Distance (km)]:[PB (hh:mm:ss)]], 6, FALSE)), VLOOKUP(Fulltable[[#This Row],[Distance]], PBmetric[[Distance (km)]:[PB (hh:mm:ss)]], 6, FALSE), NA())</f>
        <v>#N/A</v>
      </c>
      <c r="G1788" s="13">
        <f ca="1">$Q$4+$P$4*Fulltable[[#This Row],[Distance]]+$O$4*Fulltable[[#This Row],[D^2]]+$N$4*Fulltable[[#This Row],[D^3]]</f>
        <v>5.7596280367776295E-2</v>
      </c>
      <c r="H1788" s="13">
        <f ca="1">Fulltable[[#This Row],[Forecast]]*(1+AVERAGE(cform[faster (-ve) /
slower (+ve)]))</f>
        <v>5.9630685875272323E-2</v>
      </c>
      <c r="I1788" s="13" t="e">
        <f>IF(ISNUMBER(VLOOKUP(Fulltable[[#This Row],[Distance]], Predict[[#All],[Distance (km)]:[Time on current form]], 2, FALSE)), VLOOKUP(Fulltable[[#This Row],[Distance]], Predict[[#All],[Distance (km)]:[Time on current form]], 2, FALSE), NA())</f>
        <v>#N/A</v>
      </c>
      <c r="J1788" s="13" t="e">
        <f>IF(ISNUMBER(VLOOKUP(Fulltable[[#This Row],[Distance]], Predict[[#All],[Distance (km)]:[Time on current form]], 3, FALSE)), VLOOKUP(Fulltable[[#This Row],[Distance]], Predict[[#All],[Distance (km)]:[Time on current form]], 3, FALSE), NA())</f>
        <v>#N/A</v>
      </c>
    </row>
    <row r="1789" spans="1:10" x14ac:dyDescent="0.25">
      <c r="A1789" s="1">
        <v>17.87</v>
      </c>
      <c r="B1789" s="2">
        <f>Fulltable[[#This Row],[Distance]]^2</f>
        <v>319.33690000000001</v>
      </c>
      <c r="C1789">
        <f>Fulltable[[#This Row],[Distance]]^3</f>
        <v>5706.5504030000002</v>
      </c>
      <c r="D1789">
        <f>Fulltable[[#This Row],[Distance]]^4</f>
        <v>101976.05570161001</v>
      </c>
      <c r="E1789">
        <f>Fulltable[[#This Row],[Distance]]^5</f>
        <v>1822312.1153877708</v>
      </c>
      <c r="F1789" s="13" t="e">
        <f>IF(ISNUMBER(VLOOKUP(Fulltable[[#This Row],[Distance]], PBmetric[[Distance (km)]:[PB (hh:mm:ss)]], 6, FALSE)), VLOOKUP(Fulltable[[#This Row],[Distance]], PBmetric[[Distance (km)]:[PB (hh:mm:ss)]], 6, FALSE), NA())</f>
        <v>#N/A</v>
      </c>
      <c r="G1789" s="13">
        <f ca="1">$Q$4+$P$4*Fulltable[[#This Row],[Distance]]+$O$4*Fulltable[[#This Row],[D^2]]+$N$4*Fulltable[[#This Row],[D^3]]</f>
        <v>5.7631773176581781E-2</v>
      </c>
      <c r="H1789" s="13">
        <f ca="1">Fulltable[[#This Row],[Forecast]]*(1+AVERAGE(cform[faster (-ve) /
slower (+ve)]))</f>
        <v>5.9667432354718504E-2</v>
      </c>
      <c r="I1789" s="13" t="e">
        <f>IF(ISNUMBER(VLOOKUP(Fulltable[[#This Row],[Distance]], Predict[[#All],[Distance (km)]:[Time on current form]], 2, FALSE)), VLOOKUP(Fulltable[[#This Row],[Distance]], Predict[[#All],[Distance (km)]:[Time on current form]], 2, FALSE), NA())</f>
        <v>#N/A</v>
      </c>
      <c r="J1789" s="13" t="e">
        <f>IF(ISNUMBER(VLOOKUP(Fulltable[[#This Row],[Distance]], Predict[[#All],[Distance (km)]:[Time on current form]], 3, FALSE)), VLOOKUP(Fulltable[[#This Row],[Distance]], Predict[[#All],[Distance (km)]:[Time on current form]], 3, FALSE), NA())</f>
        <v>#N/A</v>
      </c>
    </row>
    <row r="1790" spans="1:10" x14ac:dyDescent="0.25">
      <c r="A1790" s="1">
        <v>17.88</v>
      </c>
      <c r="B1790" s="2">
        <f>Fulltable[[#This Row],[Distance]]^2</f>
        <v>319.69439999999997</v>
      </c>
      <c r="C1790">
        <f>Fulltable[[#This Row],[Distance]]^3</f>
        <v>5716.1358719999989</v>
      </c>
      <c r="D1790">
        <f>Fulltable[[#This Row],[Distance]]^4</f>
        <v>102204.50939135998</v>
      </c>
      <c r="E1790">
        <f>Fulltable[[#This Row],[Distance]]^5</f>
        <v>1827416.6279175165</v>
      </c>
      <c r="F1790" s="13" t="e">
        <f>IF(ISNUMBER(VLOOKUP(Fulltable[[#This Row],[Distance]], PBmetric[[Distance (km)]:[PB (hh:mm:ss)]], 6, FALSE)), VLOOKUP(Fulltable[[#This Row],[Distance]], PBmetric[[Distance (km)]:[PB (hh:mm:ss)]], 6, FALSE), NA())</f>
        <v>#N/A</v>
      </c>
      <c r="G1790" s="13">
        <f ca="1">$Q$4+$P$4*Fulltable[[#This Row],[Distance]]+$O$4*Fulltable[[#This Row],[D^2]]+$N$4*Fulltable[[#This Row],[D^3]]</f>
        <v>5.7667269595010548E-2</v>
      </c>
      <c r="H1790" s="13">
        <f ca="1">Fulltable[[#This Row],[Forecast]]*(1+AVERAGE(cform[faster (-ve) /
slower (+ve)]))</f>
        <v>5.9704182571286436E-2</v>
      </c>
      <c r="I1790" s="13" t="e">
        <f>IF(ISNUMBER(VLOOKUP(Fulltable[[#This Row],[Distance]], Predict[[#All],[Distance (km)]:[Time on current form]], 2, FALSE)), VLOOKUP(Fulltable[[#This Row],[Distance]], Predict[[#All],[Distance (km)]:[Time on current form]], 2, FALSE), NA())</f>
        <v>#N/A</v>
      </c>
      <c r="J1790" s="13" t="e">
        <f>IF(ISNUMBER(VLOOKUP(Fulltable[[#This Row],[Distance]], Predict[[#All],[Distance (km)]:[Time on current form]], 3, FALSE)), VLOOKUP(Fulltable[[#This Row],[Distance]], Predict[[#All],[Distance (km)]:[Time on current form]], 3, FALSE), NA())</f>
        <v>#N/A</v>
      </c>
    </row>
    <row r="1791" spans="1:10" x14ac:dyDescent="0.25">
      <c r="A1791" s="1">
        <v>17.89</v>
      </c>
      <c r="B1791" s="2">
        <f>Fulltable[[#This Row],[Distance]]^2</f>
        <v>320.0521</v>
      </c>
      <c r="C1791">
        <f>Fulltable[[#This Row],[Distance]]^3</f>
        <v>5725.7320689999997</v>
      </c>
      <c r="D1791">
        <f>Fulltable[[#This Row],[Distance]]^4</f>
        <v>102433.34671441</v>
      </c>
      <c r="E1791">
        <f>Fulltable[[#This Row],[Distance]]^5</f>
        <v>1832532.5727207949</v>
      </c>
      <c r="F1791" s="13" t="e">
        <f>IF(ISNUMBER(VLOOKUP(Fulltable[[#This Row],[Distance]], PBmetric[[Distance (km)]:[PB (hh:mm:ss)]], 6, FALSE)), VLOOKUP(Fulltable[[#This Row],[Distance]], PBmetric[[Distance (km)]:[PB (hh:mm:ss)]], 6, FALSE), NA())</f>
        <v>#N/A</v>
      </c>
      <c r="G1791" s="13">
        <f ca="1">$Q$4+$P$4*Fulltable[[#This Row],[Distance]]+$O$4*Fulltable[[#This Row],[D^2]]+$N$4*Fulltable[[#This Row],[D^3]]</f>
        <v>5.7702769623027214E-2</v>
      </c>
      <c r="H1791" s="13">
        <f ca="1">Fulltable[[#This Row],[Forecast]]*(1+AVERAGE(cform[faster (-ve) /
slower (+ve)]))</f>
        <v>5.9740936524939482E-2</v>
      </c>
      <c r="I1791" s="13" t="e">
        <f>IF(ISNUMBER(VLOOKUP(Fulltable[[#This Row],[Distance]], Predict[[#All],[Distance (km)]:[Time on current form]], 2, FALSE)), VLOOKUP(Fulltable[[#This Row],[Distance]], Predict[[#All],[Distance (km)]:[Time on current form]], 2, FALSE), NA())</f>
        <v>#N/A</v>
      </c>
      <c r="J1791" s="13" t="e">
        <f>IF(ISNUMBER(VLOOKUP(Fulltable[[#This Row],[Distance]], Predict[[#All],[Distance (km)]:[Time on current form]], 3, FALSE)), VLOOKUP(Fulltable[[#This Row],[Distance]], Predict[[#All],[Distance (km)]:[Time on current form]], 3, FALSE), NA())</f>
        <v>#N/A</v>
      </c>
    </row>
    <row r="1792" spans="1:10" x14ac:dyDescent="0.25">
      <c r="A1792" s="1">
        <v>17.899999999999999</v>
      </c>
      <c r="B1792" s="2">
        <f>Fulltable[[#This Row],[Distance]]^2</f>
        <v>320.40999999999997</v>
      </c>
      <c r="C1792">
        <f>Fulltable[[#This Row],[Distance]]^3</f>
        <v>5735.338999999999</v>
      </c>
      <c r="D1792">
        <f>Fulltable[[#This Row],[Distance]]^4</f>
        <v>102662.56809999997</v>
      </c>
      <c r="E1792">
        <f>Fulltable[[#This Row],[Distance]]^5</f>
        <v>1837659.9689899995</v>
      </c>
      <c r="F1792" s="13" t="e">
        <f>IF(ISNUMBER(VLOOKUP(Fulltable[[#This Row],[Distance]], PBmetric[[Distance (km)]:[PB (hh:mm:ss)]], 6, FALSE)), VLOOKUP(Fulltable[[#This Row],[Distance]], PBmetric[[Distance (km)]:[PB (hh:mm:ss)]], 6, FALSE), NA())</f>
        <v>#N/A</v>
      </c>
      <c r="G1792" s="13">
        <f ca="1">$Q$4+$P$4*Fulltable[[#This Row],[Distance]]+$O$4*Fulltable[[#This Row],[D^2]]+$N$4*Fulltable[[#This Row],[D^3]]</f>
        <v>5.7738273260596371E-2</v>
      </c>
      <c r="H1792" s="13">
        <f ca="1">Fulltable[[#This Row],[Forecast]]*(1+AVERAGE(cform[faster (-ve) /
slower (+ve)]))</f>
        <v>5.977769421564099E-2</v>
      </c>
      <c r="I1792" s="13" t="e">
        <f>IF(ISNUMBER(VLOOKUP(Fulltable[[#This Row],[Distance]], Predict[[#All],[Distance (km)]:[Time on current form]], 2, FALSE)), VLOOKUP(Fulltable[[#This Row],[Distance]], Predict[[#All],[Distance (km)]:[Time on current form]], 2, FALSE), NA())</f>
        <v>#N/A</v>
      </c>
      <c r="J1792" s="13" t="e">
        <f>IF(ISNUMBER(VLOOKUP(Fulltable[[#This Row],[Distance]], Predict[[#All],[Distance (km)]:[Time on current form]], 3, FALSE)), VLOOKUP(Fulltable[[#This Row],[Distance]], Predict[[#All],[Distance (km)]:[Time on current form]], 3, FALSE), NA())</f>
        <v>#N/A</v>
      </c>
    </row>
    <row r="1793" spans="1:10" x14ac:dyDescent="0.25">
      <c r="A1793" s="1">
        <v>17.91</v>
      </c>
      <c r="B1793" s="2">
        <f>Fulltable[[#This Row],[Distance]]^2</f>
        <v>320.7681</v>
      </c>
      <c r="C1793">
        <f>Fulltable[[#This Row],[Distance]]^3</f>
        <v>5744.9566709999999</v>
      </c>
      <c r="D1793">
        <f>Fulltable[[#This Row],[Distance]]^4</f>
        <v>102892.17397761</v>
      </c>
      <c r="E1793">
        <f>Fulltable[[#This Row],[Distance]]^5</f>
        <v>1842798.835938995</v>
      </c>
      <c r="F1793" s="13" t="e">
        <f>IF(ISNUMBER(VLOOKUP(Fulltable[[#This Row],[Distance]], PBmetric[[Distance (km)]:[PB (hh:mm:ss)]], 6, FALSE)), VLOOKUP(Fulltable[[#This Row],[Distance]], PBmetric[[Distance (km)]:[PB (hh:mm:ss)]], 6, FALSE), NA())</f>
        <v>#N/A</v>
      </c>
      <c r="G1793" s="13">
        <f ca="1">$Q$4+$P$4*Fulltable[[#This Row],[Distance]]+$O$4*Fulltable[[#This Row],[D^2]]+$N$4*Fulltable[[#This Row],[D^3]]</f>
        <v>5.7773780507682608E-2</v>
      </c>
      <c r="H1793" s="13">
        <f ca="1">Fulltable[[#This Row],[Forecast]]*(1+AVERAGE(cform[faster (-ve) /
slower (+ve)]))</f>
        <v>5.9814455643354289E-2</v>
      </c>
      <c r="I1793" s="13" t="e">
        <f>IF(ISNUMBER(VLOOKUP(Fulltable[[#This Row],[Distance]], Predict[[#All],[Distance (km)]:[Time on current form]], 2, FALSE)), VLOOKUP(Fulltable[[#This Row],[Distance]], Predict[[#All],[Distance (km)]:[Time on current form]], 2, FALSE), NA())</f>
        <v>#N/A</v>
      </c>
      <c r="J1793" s="13" t="e">
        <f>IF(ISNUMBER(VLOOKUP(Fulltable[[#This Row],[Distance]], Predict[[#All],[Distance (km)]:[Time on current form]], 3, FALSE)), VLOOKUP(Fulltable[[#This Row],[Distance]], Predict[[#All],[Distance (km)]:[Time on current form]], 3, FALSE), NA())</f>
        <v>#N/A</v>
      </c>
    </row>
    <row r="1794" spans="1:10" x14ac:dyDescent="0.25">
      <c r="A1794" s="1">
        <v>17.920000000000002</v>
      </c>
      <c r="B1794" s="2">
        <f>Fulltable[[#This Row],[Distance]]^2</f>
        <v>321.12640000000005</v>
      </c>
      <c r="C1794">
        <f>Fulltable[[#This Row],[Distance]]^3</f>
        <v>5754.5850880000016</v>
      </c>
      <c r="D1794">
        <f>Fulltable[[#This Row],[Distance]]^4</f>
        <v>103122.16477696002</v>
      </c>
      <c r="E1794">
        <f>Fulltable[[#This Row],[Distance]]^5</f>
        <v>1847949.1928031237</v>
      </c>
      <c r="F1794" s="13" t="e">
        <f>IF(ISNUMBER(VLOOKUP(Fulltable[[#This Row],[Distance]], PBmetric[[Distance (km)]:[PB (hh:mm:ss)]], 6, FALSE)), VLOOKUP(Fulltable[[#This Row],[Distance]], PBmetric[[Distance (km)]:[PB (hh:mm:ss)]], 6, FALSE), NA())</f>
        <v>#N/A</v>
      </c>
      <c r="G1794" s="13">
        <f ca="1">$Q$4+$P$4*Fulltable[[#This Row],[Distance]]+$O$4*Fulltable[[#This Row],[D^2]]+$N$4*Fulltable[[#This Row],[D^3]]</f>
        <v>5.7809291364250531E-2</v>
      </c>
      <c r="H1794" s="13">
        <f ca="1">Fulltable[[#This Row],[Forecast]]*(1+AVERAGE(cform[faster (-ve) /
slower (+ve)]))</f>
        <v>5.985122080804274E-2</v>
      </c>
      <c r="I1794" s="13" t="e">
        <f>IF(ISNUMBER(VLOOKUP(Fulltable[[#This Row],[Distance]], Predict[[#All],[Distance (km)]:[Time on current form]], 2, FALSE)), VLOOKUP(Fulltable[[#This Row],[Distance]], Predict[[#All],[Distance (km)]:[Time on current form]], 2, FALSE), NA())</f>
        <v>#N/A</v>
      </c>
      <c r="J1794" s="13" t="e">
        <f>IF(ISNUMBER(VLOOKUP(Fulltable[[#This Row],[Distance]], Predict[[#All],[Distance (km)]:[Time on current form]], 3, FALSE)), VLOOKUP(Fulltable[[#This Row],[Distance]], Predict[[#All],[Distance (km)]:[Time on current form]], 3, FALSE), NA())</f>
        <v>#N/A</v>
      </c>
    </row>
    <row r="1795" spans="1:10" x14ac:dyDescent="0.25">
      <c r="A1795" s="1">
        <v>17.93</v>
      </c>
      <c r="B1795" s="2">
        <f>Fulltable[[#This Row],[Distance]]^2</f>
        <v>321.48489999999998</v>
      </c>
      <c r="C1795">
        <f>Fulltable[[#This Row],[Distance]]^3</f>
        <v>5764.2242569999999</v>
      </c>
      <c r="D1795">
        <f>Fulltable[[#This Row],[Distance]]^4</f>
        <v>103352.54092800998</v>
      </c>
      <c r="E1795">
        <f>Fulltable[[#This Row],[Distance]]^5</f>
        <v>1853111.0588392189</v>
      </c>
      <c r="F1795" s="13" t="e">
        <f>IF(ISNUMBER(VLOOKUP(Fulltable[[#This Row],[Distance]], PBmetric[[Distance (km)]:[PB (hh:mm:ss)]], 6, FALSE)), VLOOKUP(Fulltable[[#This Row],[Distance]], PBmetric[[Distance (km)]:[PB (hh:mm:ss)]], 6, FALSE), NA())</f>
        <v>#N/A</v>
      </c>
      <c r="G1795" s="13">
        <f ca="1">$Q$4+$P$4*Fulltable[[#This Row],[Distance]]+$O$4*Fulltable[[#This Row],[D^2]]+$N$4*Fulltable[[#This Row],[D^3]]</f>
        <v>5.7844805830264717E-2</v>
      </c>
      <c r="H1795" s="13">
        <f ca="1">Fulltable[[#This Row],[Forecast]]*(1+AVERAGE(cform[faster (-ve) /
slower (+ve)]))</f>
        <v>5.9887989709669673E-2</v>
      </c>
      <c r="I1795" s="13" t="e">
        <f>IF(ISNUMBER(VLOOKUP(Fulltable[[#This Row],[Distance]], Predict[[#All],[Distance (km)]:[Time on current form]], 2, FALSE)), VLOOKUP(Fulltable[[#This Row],[Distance]], Predict[[#All],[Distance (km)]:[Time on current form]], 2, FALSE), NA())</f>
        <v>#N/A</v>
      </c>
      <c r="J1795" s="13" t="e">
        <f>IF(ISNUMBER(VLOOKUP(Fulltable[[#This Row],[Distance]], Predict[[#All],[Distance (km)]:[Time on current form]], 3, FALSE)), VLOOKUP(Fulltable[[#This Row],[Distance]], Predict[[#All],[Distance (km)]:[Time on current form]], 3, FALSE), NA())</f>
        <v>#N/A</v>
      </c>
    </row>
    <row r="1796" spans="1:10" x14ac:dyDescent="0.25">
      <c r="A1796" s="1">
        <v>17.940000000000001</v>
      </c>
      <c r="B1796" s="2">
        <f>Fulltable[[#This Row],[Distance]]^2</f>
        <v>321.84360000000004</v>
      </c>
      <c r="C1796">
        <f>Fulltable[[#This Row],[Distance]]^3</f>
        <v>5773.8741840000012</v>
      </c>
      <c r="D1796">
        <f>Fulltable[[#This Row],[Distance]]^4</f>
        <v>103583.30286096003</v>
      </c>
      <c r="E1796">
        <f>Fulltable[[#This Row],[Distance]]^5</f>
        <v>1858284.4533256232</v>
      </c>
      <c r="F1796" s="13" t="e">
        <f>IF(ISNUMBER(VLOOKUP(Fulltable[[#This Row],[Distance]], PBmetric[[Distance (km)]:[PB (hh:mm:ss)]], 6, FALSE)), VLOOKUP(Fulltable[[#This Row],[Distance]], PBmetric[[Distance (km)]:[PB (hh:mm:ss)]], 6, FALSE), NA())</f>
        <v>#N/A</v>
      </c>
      <c r="G1796" s="13">
        <f ca="1">$Q$4+$P$4*Fulltable[[#This Row],[Distance]]+$O$4*Fulltable[[#This Row],[D^2]]+$N$4*Fulltable[[#This Row],[D^3]]</f>
        <v>5.7880323905689784E-2</v>
      </c>
      <c r="H1796" s="13">
        <f ca="1">Fulltable[[#This Row],[Forecast]]*(1+AVERAGE(cform[faster (-ve) /
slower (+ve)]))</f>
        <v>5.9924762348198456E-2</v>
      </c>
      <c r="I1796" s="13" t="e">
        <f>IF(ISNUMBER(VLOOKUP(Fulltable[[#This Row],[Distance]], Predict[[#All],[Distance (km)]:[Time on current form]], 2, FALSE)), VLOOKUP(Fulltable[[#This Row],[Distance]], Predict[[#All],[Distance (km)]:[Time on current form]], 2, FALSE), NA())</f>
        <v>#N/A</v>
      </c>
      <c r="J1796" s="13" t="e">
        <f>IF(ISNUMBER(VLOOKUP(Fulltable[[#This Row],[Distance]], Predict[[#All],[Distance (km)]:[Time on current form]], 3, FALSE)), VLOOKUP(Fulltable[[#This Row],[Distance]], Predict[[#All],[Distance (km)]:[Time on current form]], 3, FALSE), NA())</f>
        <v>#N/A</v>
      </c>
    </row>
    <row r="1797" spans="1:10" x14ac:dyDescent="0.25">
      <c r="A1797" s="1">
        <v>17.95</v>
      </c>
      <c r="B1797" s="2">
        <f>Fulltable[[#This Row],[Distance]]^2</f>
        <v>322.20249999999999</v>
      </c>
      <c r="C1797">
        <f>Fulltable[[#This Row],[Distance]]^3</f>
        <v>5783.5348749999994</v>
      </c>
      <c r="D1797">
        <f>Fulltable[[#This Row],[Distance]]^4</f>
        <v>103814.45100624999</v>
      </c>
      <c r="E1797">
        <f>Fulltable[[#This Row],[Distance]]^5</f>
        <v>1863469.3955621873</v>
      </c>
      <c r="F1797" s="13" t="e">
        <f>IF(ISNUMBER(VLOOKUP(Fulltable[[#This Row],[Distance]], PBmetric[[Distance (km)]:[PB (hh:mm:ss)]], 6, FALSE)), VLOOKUP(Fulltable[[#This Row],[Distance]], PBmetric[[Distance (km)]:[PB (hh:mm:ss)]], 6, FALSE), NA())</f>
        <v>#N/A</v>
      </c>
      <c r="G1797" s="13">
        <f ca="1">$Q$4+$P$4*Fulltable[[#This Row],[Distance]]+$O$4*Fulltable[[#This Row],[D^2]]+$N$4*Fulltable[[#This Row],[D^3]]</f>
        <v>5.7915845590490317E-2</v>
      </c>
      <c r="H1797" s="13">
        <f ca="1">Fulltable[[#This Row],[Forecast]]*(1+AVERAGE(cform[faster (-ve) /
slower (+ve)]))</f>
        <v>5.996153872359241E-2</v>
      </c>
      <c r="I1797" s="13" t="e">
        <f>IF(ISNUMBER(VLOOKUP(Fulltable[[#This Row],[Distance]], Predict[[#All],[Distance (km)]:[Time on current form]], 2, FALSE)), VLOOKUP(Fulltable[[#This Row],[Distance]], Predict[[#All],[Distance (km)]:[Time on current form]], 2, FALSE), NA())</f>
        <v>#N/A</v>
      </c>
      <c r="J1797" s="13" t="e">
        <f>IF(ISNUMBER(VLOOKUP(Fulltable[[#This Row],[Distance]], Predict[[#All],[Distance (km)]:[Time on current form]], 3, FALSE)), VLOOKUP(Fulltable[[#This Row],[Distance]], Predict[[#All],[Distance (km)]:[Time on current form]], 3, FALSE), NA())</f>
        <v>#N/A</v>
      </c>
    </row>
    <row r="1798" spans="1:10" x14ac:dyDescent="0.25">
      <c r="A1798" s="1">
        <v>17.96</v>
      </c>
      <c r="B1798" s="2">
        <f>Fulltable[[#This Row],[Distance]]^2</f>
        <v>322.56160000000006</v>
      </c>
      <c r="C1798">
        <f>Fulltable[[#This Row],[Distance]]^3</f>
        <v>5793.2063360000011</v>
      </c>
      <c r="D1798">
        <f>Fulltable[[#This Row],[Distance]]^4</f>
        <v>104045.98579456004</v>
      </c>
      <c r="E1798">
        <f>Fulltable[[#This Row],[Distance]]^5</f>
        <v>1868665.9048702985</v>
      </c>
      <c r="F1798" s="13" t="e">
        <f>IF(ISNUMBER(VLOOKUP(Fulltable[[#This Row],[Distance]], PBmetric[[Distance (km)]:[PB (hh:mm:ss)]], 6, FALSE)), VLOOKUP(Fulltable[[#This Row],[Distance]], PBmetric[[Distance (km)]:[PB (hh:mm:ss)]], 6, FALSE), NA())</f>
        <v>#N/A</v>
      </c>
      <c r="G1798" s="13">
        <f ca="1">$Q$4+$P$4*Fulltable[[#This Row],[Distance]]+$O$4*Fulltable[[#This Row],[D^2]]+$N$4*Fulltable[[#This Row],[D^3]]</f>
        <v>5.7951370884630926E-2</v>
      </c>
      <c r="H1798" s="13">
        <f ca="1">Fulltable[[#This Row],[Forecast]]*(1+AVERAGE(cform[faster (-ve) /
slower (+ve)]))</f>
        <v>5.9998318835814912E-2</v>
      </c>
      <c r="I1798" s="13" t="e">
        <f>IF(ISNUMBER(VLOOKUP(Fulltable[[#This Row],[Distance]], Predict[[#All],[Distance (km)]:[Time on current form]], 2, FALSE)), VLOOKUP(Fulltable[[#This Row],[Distance]], Predict[[#All],[Distance (km)]:[Time on current form]], 2, FALSE), NA())</f>
        <v>#N/A</v>
      </c>
      <c r="J1798" s="13" t="e">
        <f>IF(ISNUMBER(VLOOKUP(Fulltable[[#This Row],[Distance]], Predict[[#All],[Distance (km)]:[Time on current form]], 3, FALSE)), VLOOKUP(Fulltable[[#This Row],[Distance]], Predict[[#All],[Distance (km)]:[Time on current form]], 3, FALSE), NA())</f>
        <v>#N/A</v>
      </c>
    </row>
    <row r="1799" spans="1:10" x14ac:dyDescent="0.25">
      <c r="A1799" s="1">
        <v>17.97</v>
      </c>
      <c r="B1799" s="2">
        <f>Fulltable[[#This Row],[Distance]]^2</f>
        <v>322.92089999999996</v>
      </c>
      <c r="C1799">
        <f>Fulltable[[#This Row],[Distance]]^3</f>
        <v>5802.8885729999993</v>
      </c>
      <c r="D1799">
        <f>Fulltable[[#This Row],[Distance]]^4</f>
        <v>104277.90765680997</v>
      </c>
      <c r="E1799">
        <f>Fulltable[[#This Row],[Distance]]^5</f>
        <v>1873874.0005928751</v>
      </c>
      <c r="F1799" s="13" t="e">
        <f>IF(ISNUMBER(VLOOKUP(Fulltable[[#This Row],[Distance]], PBmetric[[Distance (km)]:[PB (hh:mm:ss)]], 6, FALSE)), VLOOKUP(Fulltable[[#This Row],[Distance]], PBmetric[[Distance (km)]:[PB (hh:mm:ss)]], 6, FALSE), NA())</f>
        <v>#N/A</v>
      </c>
      <c r="G1799" s="13">
        <f ca="1">$Q$4+$P$4*Fulltable[[#This Row],[Distance]]+$O$4*Fulltable[[#This Row],[D^2]]+$N$4*Fulltable[[#This Row],[D^3]]</f>
        <v>5.7986899788076175E-2</v>
      </c>
      <c r="H1799" s="13">
        <f ca="1">Fulltable[[#This Row],[Forecast]]*(1+AVERAGE(cform[faster (-ve) /
slower (+ve)]))</f>
        <v>6.0035102684829263E-2</v>
      </c>
      <c r="I1799" s="13" t="e">
        <f>IF(ISNUMBER(VLOOKUP(Fulltable[[#This Row],[Distance]], Predict[[#All],[Distance (km)]:[Time on current form]], 2, FALSE)), VLOOKUP(Fulltable[[#This Row],[Distance]], Predict[[#All],[Distance (km)]:[Time on current form]], 2, FALSE), NA())</f>
        <v>#N/A</v>
      </c>
      <c r="J1799" s="13" t="e">
        <f>IF(ISNUMBER(VLOOKUP(Fulltable[[#This Row],[Distance]], Predict[[#All],[Distance (km)]:[Time on current form]], 3, FALSE)), VLOOKUP(Fulltable[[#This Row],[Distance]], Predict[[#All],[Distance (km)]:[Time on current form]], 3, FALSE), NA())</f>
        <v>#N/A</v>
      </c>
    </row>
    <row r="1800" spans="1:10" x14ac:dyDescent="0.25">
      <c r="A1800" s="1">
        <v>17.98</v>
      </c>
      <c r="B1800" s="2">
        <f>Fulltable[[#This Row],[Distance]]^2</f>
        <v>323.28040000000004</v>
      </c>
      <c r="C1800">
        <f>Fulltable[[#This Row],[Distance]]^3</f>
        <v>5812.5815920000005</v>
      </c>
      <c r="D1800">
        <f>Fulltable[[#This Row],[Distance]]^4</f>
        <v>104510.21702416003</v>
      </c>
      <c r="E1800">
        <f>Fulltable[[#This Row],[Distance]]^5</f>
        <v>1879093.7020943973</v>
      </c>
      <c r="F1800" s="13" t="e">
        <f>IF(ISNUMBER(VLOOKUP(Fulltable[[#This Row],[Distance]], PBmetric[[Distance (km)]:[PB (hh:mm:ss)]], 6, FALSE)), VLOOKUP(Fulltable[[#This Row],[Distance]], PBmetric[[Distance (km)]:[PB (hh:mm:ss)]], 6, FALSE), NA())</f>
        <v>#N/A</v>
      </c>
      <c r="G1800" s="13">
        <f ca="1">$Q$4+$P$4*Fulltable[[#This Row],[Distance]]+$O$4*Fulltable[[#This Row],[D^2]]+$N$4*Fulltable[[#This Row],[D^3]]</f>
        <v>5.8022432300790711E-2</v>
      </c>
      <c r="H1800" s="13">
        <f ca="1">Fulltable[[#This Row],[Forecast]]*(1+AVERAGE(cform[faster (-ve) /
slower (+ve)]))</f>
        <v>6.0071890270598866E-2</v>
      </c>
      <c r="I1800" s="13" t="e">
        <f>IF(ISNUMBER(VLOOKUP(Fulltable[[#This Row],[Distance]], Predict[[#All],[Distance (km)]:[Time on current form]], 2, FALSE)), VLOOKUP(Fulltable[[#This Row],[Distance]], Predict[[#All],[Distance (km)]:[Time on current form]], 2, FALSE), NA())</f>
        <v>#N/A</v>
      </c>
      <c r="J1800" s="13" t="e">
        <f>IF(ISNUMBER(VLOOKUP(Fulltable[[#This Row],[Distance]], Predict[[#All],[Distance (km)]:[Time on current form]], 3, FALSE)), VLOOKUP(Fulltable[[#This Row],[Distance]], Predict[[#All],[Distance (km)]:[Time on current form]], 3, FALSE), NA())</f>
        <v>#N/A</v>
      </c>
    </row>
    <row r="1801" spans="1:10" x14ac:dyDescent="0.25">
      <c r="A1801" s="1">
        <v>17.989999999999998</v>
      </c>
      <c r="B1801" s="2">
        <f>Fulltable[[#This Row],[Distance]]^2</f>
        <v>323.64009999999996</v>
      </c>
      <c r="C1801">
        <f>Fulltable[[#This Row],[Distance]]^3</f>
        <v>5822.2853989999985</v>
      </c>
      <c r="D1801">
        <f>Fulltable[[#This Row],[Distance]]^4</f>
        <v>104742.91432800998</v>
      </c>
      <c r="E1801">
        <f>Fulltable[[#This Row],[Distance]]^5</f>
        <v>1884325.0287608993</v>
      </c>
      <c r="F1801" s="13" t="e">
        <f>IF(ISNUMBER(VLOOKUP(Fulltable[[#This Row],[Distance]], PBmetric[[Distance (km)]:[PB (hh:mm:ss)]], 6, FALSE)), VLOOKUP(Fulltable[[#This Row],[Distance]], PBmetric[[Distance (km)]:[PB (hh:mm:ss)]], 6, FALSE), NA())</f>
        <v>#N/A</v>
      </c>
      <c r="G1801" s="13">
        <f ca="1">$Q$4+$P$4*Fulltable[[#This Row],[Distance]]+$O$4*Fulltable[[#This Row],[D^2]]+$N$4*Fulltable[[#This Row],[D^3]]</f>
        <v>5.8057968422739081E-2</v>
      </c>
      <c r="H1801" s="13">
        <f ca="1">Fulltable[[#This Row],[Forecast]]*(1+AVERAGE(cform[faster (-ve) /
slower (+ve)]))</f>
        <v>6.0108681593087014E-2</v>
      </c>
      <c r="I1801" s="13" t="e">
        <f>IF(ISNUMBER(VLOOKUP(Fulltable[[#This Row],[Distance]], Predict[[#All],[Distance (km)]:[Time on current form]], 2, FALSE)), VLOOKUP(Fulltable[[#This Row],[Distance]], Predict[[#All],[Distance (km)]:[Time on current form]], 2, FALSE), NA())</f>
        <v>#N/A</v>
      </c>
      <c r="J1801" s="13" t="e">
        <f>IF(ISNUMBER(VLOOKUP(Fulltable[[#This Row],[Distance]], Predict[[#All],[Distance (km)]:[Time on current form]], 3, FALSE)), VLOOKUP(Fulltable[[#This Row],[Distance]], Predict[[#All],[Distance (km)]:[Time on current form]], 3, FALSE), NA())</f>
        <v>#N/A</v>
      </c>
    </row>
    <row r="1802" spans="1:10" x14ac:dyDescent="0.25">
      <c r="A1802" s="1">
        <v>18</v>
      </c>
      <c r="B1802" s="2">
        <f>Fulltable[[#This Row],[Distance]]^2</f>
        <v>324</v>
      </c>
      <c r="C1802">
        <f>Fulltable[[#This Row],[Distance]]^3</f>
        <v>5832</v>
      </c>
      <c r="D1802">
        <f>Fulltable[[#This Row],[Distance]]^4</f>
        <v>104976</v>
      </c>
      <c r="E1802">
        <f>Fulltable[[#This Row],[Distance]]^5</f>
        <v>1889568</v>
      </c>
      <c r="F1802" s="13" t="e">
        <f>IF(ISNUMBER(VLOOKUP(Fulltable[[#This Row],[Distance]], PBmetric[[Distance (km)]:[PB (hh:mm:ss)]], 6, FALSE)), VLOOKUP(Fulltable[[#This Row],[Distance]], PBmetric[[Distance (km)]:[PB (hh:mm:ss)]], 6, FALSE), NA())</f>
        <v>#N/A</v>
      </c>
      <c r="G1802" s="13">
        <f ca="1">$Q$4+$P$4*Fulltable[[#This Row],[Distance]]+$O$4*Fulltable[[#This Row],[D^2]]+$N$4*Fulltable[[#This Row],[D^3]]</f>
        <v>5.809350815388592E-2</v>
      </c>
      <c r="H1802" s="13">
        <f ca="1">Fulltable[[#This Row],[Forecast]]*(1+AVERAGE(cform[faster (-ve) /
slower (+ve)]))</f>
        <v>6.0145476652257092E-2</v>
      </c>
      <c r="I1802" s="13" t="e">
        <f>IF(ISNUMBER(VLOOKUP(Fulltable[[#This Row],[Distance]], Predict[[#All],[Distance (km)]:[Time on current form]], 2, FALSE)), VLOOKUP(Fulltable[[#This Row],[Distance]], Predict[[#All],[Distance (km)]:[Time on current form]], 2, FALSE), NA())</f>
        <v>#N/A</v>
      </c>
      <c r="J1802" s="13" t="e">
        <f>IF(ISNUMBER(VLOOKUP(Fulltable[[#This Row],[Distance]], Predict[[#All],[Distance (km)]:[Time on current form]], 3, FALSE)), VLOOKUP(Fulltable[[#This Row],[Distance]], Predict[[#All],[Distance (km)]:[Time on current form]], 3, FALSE), NA())</f>
        <v>#N/A</v>
      </c>
    </row>
    <row r="1803" spans="1:10" x14ac:dyDescent="0.25">
      <c r="A1803" s="1">
        <v>18.010000000000002</v>
      </c>
      <c r="B1803" s="2">
        <f>Fulltable[[#This Row],[Distance]]^2</f>
        <v>324.36010000000005</v>
      </c>
      <c r="C1803">
        <f>Fulltable[[#This Row],[Distance]]^3</f>
        <v>5841.7254010000015</v>
      </c>
      <c r="D1803">
        <f>Fulltable[[#This Row],[Distance]]^4</f>
        <v>105209.47447201003</v>
      </c>
      <c r="E1803">
        <f>Fulltable[[#This Row],[Distance]]^5</f>
        <v>1894822.6352409008</v>
      </c>
      <c r="F1803" s="13" t="e">
        <f>IF(ISNUMBER(VLOOKUP(Fulltable[[#This Row],[Distance]], PBmetric[[Distance (km)]:[PB (hh:mm:ss)]], 6, FALSE)), VLOOKUP(Fulltable[[#This Row],[Distance]], PBmetric[[Distance (km)]:[PB (hh:mm:ss)]], 6, FALSE), NA())</f>
        <v>#N/A</v>
      </c>
      <c r="G1803" s="13">
        <f ca="1">$Q$4+$P$4*Fulltable[[#This Row],[Distance]]+$O$4*Fulltable[[#This Row],[D^2]]+$N$4*Fulltable[[#This Row],[D^3]]</f>
        <v>5.812905149419581E-2</v>
      </c>
      <c r="H1803" s="13">
        <f ca="1">Fulltable[[#This Row],[Forecast]]*(1+AVERAGE(cform[faster (-ve) /
slower (+ve)]))</f>
        <v>6.0182275448072434E-2</v>
      </c>
      <c r="I1803" s="13" t="e">
        <f>IF(ISNUMBER(VLOOKUP(Fulltable[[#This Row],[Distance]], Predict[[#All],[Distance (km)]:[Time on current form]], 2, FALSE)), VLOOKUP(Fulltable[[#This Row],[Distance]], Predict[[#All],[Distance (km)]:[Time on current form]], 2, FALSE), NA())</f>
        <v>#N/A</v>
      </c>
      <c r="J1803" s="13" t="e">
        <f>IF(ISNUMBER(VLOOKUP(Fulltable[[#This Row],[Distance]], Predict[[#All],[Distance (km)]:[Time on current form]], 3, FALSE)), VLOOKUP(Fulltable[[#This Row],[Distance]], Predict[[#All],[Distance (km)]:[Time on current form]], 3, FALSE), NA())</f>
        <v>#N/A</v>
      </c>
    </row>
    <row r="1804" spans="1:10" x14ac:dyDescent="0.25">
      <c r="A1804" s="1">
        <v>18.02</v>
      </c>
      <c r="B1804" s="2">
        <f>Fulltable[[#This Row],[Distance]]^2</f>
        <v>324.72039999999998</v>
      </c>
      <c r="C1804">
        <f>Fulltable[[#This Row],[Distance]]^3</f>
        <v>5851.4616079999996</v>
      </c>
      <c r="D1804">
        <f>Fulltable[[#This Row],[Distance]]^4</f>
        <v>105443.33817615999</v>
      </c>
      <c r="E1804">
        <f>Fulltable[[#This Row],[Distance]]^5</f>
        <v>1900088.9539344029</v>
      </c>
      <c r="F1804" s="13" t="e">
        <f>IF(ISNUMBER(VLOOKUP(Fulltable[[#This Row],[Distance]], PBmetric[[Distance (km)]:[PB (hh:mm:ss)]], 6, FALSE)), VLOOKUP(Fulltable[[#This Row],[Distance]], PBmetric[[Distance (km)]:[PB (hh:mm:ss)]], 6, FALSE), NA())</f>
        <v>#N/A</v>
      </c>
      <c r="G1804" s="13">
        <f ca="1">$Q$4+$P$4*Fulltable[[#This Row],[Distance]]+$O$4*Fulltable[[#This Row],[D^2]]+$N$4*Fulltable[[#This Row],[D^3]]</f>
        <v>5.8164598443633329E-2</v>
      </c>
      <c r="H1804" s="13">
        <f ca="1">Fulltable[[#This Row],[Forecast]]*(1+AVERAGE(cform[faster (-ve) /
slower (+ve)]))</f>
        <v>6.0219077980496361E-2</v>
      </c>
      <c r="I1804" s="13" t="e">
        <f>IF(ISNUMBER(VLOOKUP(Fulltable[[#This Row],[Distance]], Predict[[#All],[Distance (km)]:[Time on current form]], 2, FALSE)), VLOOKUP(Fulltable[[#This Row],[Distance]], Predict[[#All],[Distance (km)]:[Time on current form]], 2, FALSE), NA())</f>
        <v>#N/A</v>
      </c>
      <c r="J1804" s="13" t="e">
        <f>IF(ISNUMBER(VLOOKUP(Fulltable[[#This Row],[Distance]], Predict[[#All],[Distance (km)]:[Time on current form]], 3, FALSE)), VLOOKUP(Fulltable[[#This Row],[Distance]], Predict[[#All],[Distance (km)]:[Time on current form]], 3, FALSE), NA())</f>
        <v>#N/A</v>
      </c>
    </row>
    <row r="1805" spans="1:10" x14ac:dyDescent="0.25">
      <c r="A1805" s="1">
        <v>18.03</v>
      </c>
      <c r="B1805" s="2">
        <f>Fulltable[[#This Row],[Distance]]^2</f>
        <v>325.08090000000004</v>
      </c>
      <c r="C1805">
        <f>Fulltable[[#This Row],[Distance]]^3</f>
        <v>5861.2086270000009</v>
      </c>
      <c r="D1805">
        <f>Fulltable[[#This Row],[Distance]]^4</f>
        <v>105677.59154481003</v>
      </c>
      <c r="E1805">
        <f>Fulltable[[#This Row],[Distance]]^5</f>
        <v>1905366.9755529249</v>
      </c>
      <c r="F1805" s="13" t="e">
        <f>IF(ISNUMBER(VLOOKUP(Fulltable[[#This Row],[Distance]], PBmetric[[Distance (km)]:[PB (hh:mm:ss)]], 6, FALSE)), VLOOKUP(Fulltable[[#This Row],[Distance]], PBmetric[[Distance (km)]:[PB (hh:mm:ss)]], 6, FALSE), NA())</f>
        <v>#N/A</v>
      </c>
      <c r="G1805" s="13">
        <f ca="1">$Q$4+$P$4*Fulltable[[#This Row],[Distance]]+$O$4*Fulltable[[#This Row],[D^2]]+$N$4*Fulltable[[#This Row],[D^3]]</f>
        <v>5.8200149002163117E-2</v>
      </c>
      <c r="H1805" s="13">
        <f ca="1">Fulltable[[#This Row],[Forecast]]*(1+AVERAGE(cform[faster (-ve) /
slower (+ve)]))</f>
        <v>6.025588424949227E-2</v>
      </c>
      <c r="I1805" s="13" t="e">
        <f>IF(ISNUMBER(VLOOKUP(Fulltable[[#This Row],[Distance]], Predict[[#All],[Distance (km)]:[Time on current form]], 2, FALSE)), VLOOKUP(Fulltable[[#This Row],[Distance]], Predict[[#All],[Distance (km)]:[Time on current form]], 2, FALSE), NA())</f>
        <v>#N/A</v>
      </c>
      <c r="J1805" s="13" t="e">
        <f>IF(ISNUMBER(VLOOKUP(Fulltable[[#This Row],[Distance]], Predict[[#All],[Distance (km)]:[Time on current form]], 3, FALSE)), VLOOKUP(Fulltable[[#This Row],[Distance]], Predict[[#All],[Distance (km)]:[Time on current form]], 3, FALSE), NA())</f>
        <v>#N/A</v>
      </c>
    </row>
    <row r="1806" spans="1:10" x14ac:dyDescent="0.25">
      <c r="A1806" s="1">
        <v>18.04</v>
      </c>
      <c r="B1806" s="2">
        <f>Fulltable[[#This Row],[Distance]]^2</f>
        <v>325.44159999999999</v>
      </c>
      <c r="C1806">
        <f>Fulltable[[#This Row],[Distance]]^3</f>
        <v>5870.9664639999992</v>
      </c>
      <c r="D1806">
        <f>Fulltable[[#This Row],[Distance]]^4</f>
        <v>105912.23501055999</v>
      </c>
      <c r="E1806">
        <f>Fulltable[[#This Row],[Distance]]^5</f>
        <v>1910656.7195905021</v>
      </c>
      <c r="F1806" s="13" t="e">
        <f>IF(ISNUMBER(VLOOKUP(Fulltable[[#This Row],[Distance]], PBmetric[[Distance (km)]:[PB (hh:mm:ss)]], 6, FALSE)), VLOOKUP(Fulltable[[#This Row],[Distance]], PBmetric[[Distance (km)]:[PB (hh:mm:ss)]], 6, FALSE), NA())</f>
        <v>#N/A</v>
      </c>
      <c r="G1806" s="13">
        <f ca="1">$Q$4+$P$4*Fulltable[[#This Row],[Distance]]+$O$4*Fulltable[[#This Row],[D^2]]+$N$4*Fulltable[[#This Row],[D^3]]</f>
        <v>5.8235703169749721E-2</v>
      </c>
      <c r="H1806" s="13">
        <f ca="1">Fulltable[[#This Row],[Forecast]]*(1+AVERAGE(cform[faster (-ve) /
slower (+ve)]))</f>
        <v>6.0292694255023462E-2</v>
      </c>
      <c r="I1806" s="13" t="e">
        <f>IF(ISNUMBER(VLOOKUP(Fulltable[[#This Row],[Distance]], Predict[[#All],[Distance (km)]:[Time on current form]], 2, FALSE)), VLOOKUP(Fulltable[[#This Row],[Distance]], Predict[[#All],[Distance (km)]:[Time on current form]], 2, FALSE), NA())</f>
        <v>#N/A</v>
      </c>
      <c r="J1806" s="13" t="e">
        <f>IF(ISNUMBER(VLOOKUP(Fulltable[[#This Row],[Distance]], Predict[[#All],[Distance (km)]:[Time on current form]], 3, FALSE)), VLOOKUP(Fulltable[[#This Row],[Distance]], Predict[[#All],[Distance (km)]:[Time on current form]], 3, FALSE), NA())</f>
        <v>#N/A</v>
      </c>
    </row>
    <row r="1807" spans="1:10" x14ac:dyDescent="0.25">
      <c r="A1807" s="1">
        <v>18.05</v>
      </c>
      <c r="B1807" s="2">
        <f>Fulltable[[#This Row],[Distance]]^2</f>
        <v>325.80250000000001</v>
      </c>
      <c r="C1807">
        <f>Fulltable[[#This Row],[Distance]]^3</f>
        <v>5880.7351250000002</v>
      </c>
      <c r="D1807">
        <f>Fulltable[[#This Row],[Distance]]^4</f>
        <v>106147.26900625</v>
      </c>
      <c r="E1807">
        <f>Fulltable[[#This Row],[Distance]]^5</f>
        <v>1915958.2055628127</v>
      </c>
      <c r="F1807" s="13" t="e">
        <f>IF(ISNUMBER(VLOOKUP(Fulltable[[#This Row],[Distance]], PBmetric[[Distance (km)]:[PB (hh:mm:ss)]], 6, FALSE)), VLOOKUP(Fulltable[[#This Row],[Distance]], PBmetric[[Distance (km)]:[PB (hh:mm:ss)]], 6, FALSE), NA())</f>
        <v>#N/A</v>
      </c>
      <c r="G1807" s="13">
        <f ca="1">$Q$4+$P$4*Fulltable[[#This Row],[Distance]]+$O$4*Fulltable[[#This Row],[D^2]]+$N$4*Fulltable[[#This Row],[D^3]]</f>
        <v>5.8271260946357775E-2</v>
      </c>
      <c r="H1807" s="13">
        <f ca="1">Fulltable[[#This Row],[Forecast]]*(1+AVERAGE(cform[faster (-ve) /
slower (+ve)]))</f>
        <v>6.0329507997053305E-2</v>
      </c>
      <c r="I1807" s="13" t="e">
        <f>IF(ISNUMBER(VLOOKUP(Fulltable[[#This Row],[Distance]], Predict[[#All],[Distance (km)]:[Time on current form]], 2, FALSE)), VLOOKUP(Fulltable[[#This Row],[Distance]], Predict[[#All],[Distance (km)]:[Time on current form]], 2, FALSE), NA())</f>
        <v>#N/A</v>
      </c>
      <c r="J1807" s="13" t="e">
        <f>IF(ISNUMBER(VLOOKUP(Fulltable[[#This Row],[Distance]], Predict[[#All],[Distance (km)]:[Time on current form]], 3, FALSE)), VLOOKUP(Fulltable[[#This Row],[Distance]], Predict[[#All],[Distance (km)]:[Time on current form]], 3, FALSE), NA())</f>
        <v>#N/A</v>
      </c>
    </row>
    <row r="1808" spans="1:10" x14ac:dyDescent="0.25">
      <c r="A1808" s="1">
        <v>18.059999999999999</v>
      </c>
      <c r="B1808" s="2">
        <f>Fulltable[[#This Row],[Distance]]^2</f>
        <v>326.16359999999997</v>
      </c>
      <c r="C1808">
        <f>Fulltable[[#This Row],[Distance]]^3</f>
        <v>5890.5146159999995</v>
      </c>
      <c r="D1808">
        <f>Fulltable[[#This Row],[Distance]]^4</f>
        <v>106382.69396495998</v>
      </c>
      <c r="E1808">
        <f>Fulltable[[#This Row],[Distance]]^5</f>
        <v>1921271.4530071772</v>
      </c>
      <c r="F1808" s="13" t="e">
        <f>IF(ISNUMBER(VLOOKUP(Fulltable[[#This Row],[Distance]], PBmetric[[Distance (km)]:[PB (hh:mm:ss)]], 6, FALSE)), VLOOKUP(Fulltable[[#This Row],[Distance]], PBmetric[[Distance (km)]:[PB (hh:mm:ss)]], 6, FALSE), NA())</f>
        <v>#N/A</v>
      </c>
      <c r="G1808" s="13">
        <f ca="1">$Q$4+$P$4*Fulltable[[#This Row],[Distance]]+$O$4*Fulltable[[#This Row],[D^2]]+$N$4*Fulltable[[#This Row],[D^3]]</f>
        <v>5.8306822331951856E-2</v>
      </c>
      <c r="H1808" s="13">
        <f ca="1">Fulltable[[#This Row],[Forecast]]*(1+AVERAGE(cform[faster (-ve) /
slower (+ve)]))</f>
        <v>6.0366325475545136E-2</v>
      </c>
      <c r="I1808" s="13" t="e">
        <f>IF(ISNUMBER(VLOOKUP(Fulltable[[#This Row],[Distance]], Predict[[#All],[Distance (km)]:[Time on current form]], 2, FALSE)), VLOOKUP(Fulltable[[#This Row],[Distance]], Predict[[#All],[Distance (km)]:[Time on current form]], 2, FALSE), NA())</f>
        <v>#N/A</v>
      </c>
      <c r="J1808" s="13" t="e">
        <f>IF(ISNUMBER(VLOOKUP(Fulltable[[#This Row],[Distance]], Predict[[#All],[Distance (km)]:[Time on current form]], 3, FALSE)), VLOOKUP(Fulltable[[#This Row],[Distance]], Predict[[#All],[Distance (km)]:[Time on current form]], 3, FALSE), NA())</f>
        <v>#N/A</v>
      </c>
    </row>
    <row r="1809" spans="1:10" x14ac:dyDescent="0.25">
      <c r="A1809" s="1">
        <v>18.07</v>
      </c>
      <c r="B1809" s="2">
        <f>Fulltable[[#This Row],[Distance]]^2</f>
        <v>326.5249</v>
      </c>
      <c r="C1809">
        <f>Fulltable[[#This Row],[Distance]]^3</f>
        <v>5900.3049430000001</v>
      </c>
      <c r="D1809">
        <f>Fulltable[[#This Row],[Distance]]^4</f>
        <v>106618.51032001</v>
      </c>
      <c r="E1809">
        <f>Fulltable[[#This Row],[Distance]]^5</f>
        <v>1926596.4814825808</v>
      </c>
      <c r="F1809" s="13" t="e">
        <f>IF(ISNUMBER(VLOOKUP(Fulltable[[#This Row],[Distance]], PBmetric[[Distance (km)]:[PB (hh:mm:ss)]], 6, FALSE)), VLOOKUP(Fulltable[[#This Row],[Distance]], PBmetric[[Distance (km)]:[PB (hh:mm:ss)]], 6, FALSE), NA())</f>
        <v>#N/A</v>
      </c>
      <c r="G1809" s="13">
        <f ca="1">$Q$4+$P$4*Fulltable[[#This Row],[Distance]]+$O$4*Fulltable[[#This Row],[D^2]]+$N$4*Fulltable[[#This Row],[D^3]]</f>
        <v>5.8342387326496568E-2</v>
      </c>
      <c r="H1809" s="13">
        <f ca="1">Fulltable[[#This Row],[Forecast]]*(1+AVERAGE(cform[faster (-ve) /
slower (+ve)]))</f>
        <v>6.0403146690462303E-2</v>
      </c>
      <c r="I1809" s="13" t="e">
        <f>IF(ISNUMBER(VLOOKUP(Fulltable[[#This Row],[Distance]], Predict[[#All],[Distance (km)]:[Time on current form]], 2, FALSE)), VLOOKUP(Fulltable[[#This Row],[Distance]], Predict[[#All],[Distance (km)]:[Time on current form]], 2, FALSE), NA())</f>
        <v>#N/A</v>
      </c>
      <c r="J1809" s="13" t="e">
        <f>IF(ISNUMBER(VLOOKUP(Fulltable[[#This Row],[Distance]], Predict[[#All],[Distance (km)]:[Time on current form]], 3, FALSE)), VLOOKUP(Fulltable[[#This Row],[Distance]], Predict[[#All],[Distance (km)]:[Time on current form]], 3, FALSE), NA())</f>
        <v>#N/A</v>
      </c>
    </row>
    <row r="1810" spans="1:10" x14ac:dyDescent="0.25">
      <c r="A1810" s="1">
        <v>18.079999999999998</v>
      </c>
      <c r="B1810" s="2">
        <f>Fulltable[[#This Row],[Distance]]^2</f>
        <v>326.88639999999992</v>
      </c>
      <c r="C1810">
        <f>Fulltable[[#This Row],[Distance]]^3</f>
        <v>5910.1061119999977</v>
      </c>
      <c r="D1810">
        <f>Fulltable[[#This Row],[Distance]]^4</f>
        <v>106854.71850495995</v>
      </c>
      <c r="E1810">
        <f>Fulltable[[#This Row],[Distance]]^5</f>
        <v>1931933.3105696756</v>
      </c>
      <c r="F1810" s="13" t="e">
        <f>IF(ISNUMBER(VLOOKUP(Fulltable[[#This Row],[Distance]], PBmetric[[Distance (km)]:[PB (hh:mm:ss)]], 6, FALSE)), VLOOKUP(Fulltable[[#This Row],[Distance]], PBmetric[[Distance (km)]:[PB (hh:mm:ss)]], 6, FALSE), NA())</f>
        <v>#N/A</v>
      </c>
      <c r="G1810" s="13">
        <f ca="1">$Q$4+$P$4*Fulltable[[#This Row],[Distance]]+$O$4*Fulltable[[#This Row],[D^2]]+$N$4*Fulltable[[#This Row],[D^3]]</f>
        <v>5.837795592995651E-2</v>
      </c>
      <c r="H1810" s="13">
        <f ca="1">Fulltable[[#This Row],[Forecast]]*(1+AVERAGE(cform[faster (-ve) /
slower (+ve)]))</f>
        <v>6.0439971641768162E-2</v>
      </c>
      <c r="I1810" s="13" t="e">
        <f>IF(ISNUMBER(VLOOKUP(Fulltable[[#This Row],[Distance]], Predict[[#All],[Distance (km)]:[Time on current form]], 2, FALSE)), VLOOKUP(Fulltable[[#This Row],[Distance]], Predict[[#All],[Distance (km)]:[Time on current form]], 2, FALSE), NA())</f>
        <v>#N/A</v>
      </c>
      <c r="J1810" s="13" t="e">
        <f>IF(ISNUMBER(VLOOKUP(Fulltable[[#This Row],[Distance]], Predict[[#All],[Distance (km)]:[Time on current form]], 3, FALSE)), VLOOKUP(Fulltable[[#This Row],[Distance]], Predict[[#All],[Distance (km)]:[Time on current form]], 3, FALSE), NA())</f>
        <v>#N/A</v>
      </c>
    </row>
    <row r="1811" spans="1:10" x14ac:dyDescent="0.25">
      <c r="A1811" s="1">
        <v>18.09</v>
      </c>
      <c r="B1811" s="2">
        <f>Fulltable[[#This Row],[Distance]]^2</f>
        <v>327.24810000000002</v>
      </c>
      <c r="C1811">
        <f>Fulltable[[#This Row],[Distance]]^3</f>
        <v>5919.9181290000006</v>
      </c>
      <c r="D1811">
        <f>Fulltable[[#This Row],[Distance]]^4</f>
        <v>107091.31895361001</v>
      </c>
      <c r="E1811">
        <f>Fulltable[[#This Row],[Distance]]^5</f>
        <v>1937281.959870805</v>
      </c>
      <c r="F1811" s="13" t="e">
        <f>IF(ISNUMBER(VLOOKUP(Fulltable[[#This Row],[Distance]], PBmetric[[Distance (km)]:[PB (hh:mm:ss)]], 6, FALSE)), VLOOKUP(Fulltable[[#This Row],[Distance]], PBmetric[[Distance (km)]:[PB (hh:mm:ss)]], 6, FALSE), NA())</f>
        <v>#N/A</v>
      </c>
      <c r="G1811" s="13">
        <f ca="1">$Q$4+$P$4*Fulltable[[#This Row],[Distance]]+$O$4*Fulltable[[#This Row],[D^2]]+$N$4*Fulltable[[#This Row],[D^3]]</f>
        <v>5.8413528142296278E-2</v>
      </c>
      <c r="H1811" s="13">
        <f ca="1">Fulltable[[#This Row],[Forecast]]*(1+AVERAGE(cform[faster (-ve) /
slower (+ve)]))</f>
        <v>6.0476800329426053E-2</v>
      </c>
      <c r="I1811" s="13" t="e">
        <f>IF(ISNUMBER(VLOOKUP(Fulltable[[#This Row],[Distance]], Predict[[#All],[Distance (km)]:[Time on current form]], 2, FALSE)), VLOOKUP(Fulltable[[#This Row],[Distance]], Predict[[#All],[Distance (km)]:[Time on current form]], 2, FALSE), NA())</f>
        <v>#N/A</v>
      </c>
      <c r="J1811" s="13" t="e">
        <f>IF(ISNUMBER(VLOOKUP(Fulltable[[#This Row],[Distance]], Predict[[#All],[Distance (km)]:[Time on current form]], 3, FALSE)), VLOOKUP(Fulltable[[#This Row],[Distance]], Predict[[#All],[Distance (km)]:[Time on current form]], 3, FALSE), NA())</f>
        <v>#N/A</v>
      </c>
    </row>
    <row r="1812" spans="1:10" x14ac:dyDescent="0.25">
      <c r="A1812" s="1">
        <v>18.100000000000001</v>
      </c>
      <c r="B1812" s="2">
        <f>Fulltable[[#This Row],[Distance]]^2</f>
        <v>327.61000000000007</v>
      </c>
      <c r="C1812">
        <f>Fulltable[[#This Row],[Distance]]^3</f>
        <v>5929.7410000000018</v>
      </c>
      <c r="D1812">
        <f>Fulltable[[#This Row],[Distance]]^4</f>
        <v>107328.31210000004</v>
      </c>
      <c r="E1812">
        <f>Fulltable[[#This Row],[Distance]]^5</f>
        <v>1942642.4490100008</v>
      </c>
      <c r="F1812" s="13" t="e">
        <f>IF(ISNUMBER(VLOOKUP(Fulltable[[#This Row],[Distance]], PBmetric[[Distance (km)]:[PB (hh:mm:ss)]], 6, FALSE)), VLOOKUP(Fulltable[[#This Row],[Distance]], PBmetric[[Distance (km)]:[PB (hh:mm:ss)]], 6, FALSE), NA())</f>
        <v>#N/A</v>
      </c>
      <c r="G1812" s="13">
        <f ca="1">$Q$4+$P$4*Fulltable[[#This Row],[Distance]]+$O$4*Fulltable[[#This Row],[D^2]]+$N$4*Fulltable[[#This Row],[D^3]]</f>
        <v>5.8449103963480464E-2</v>
      </c>
      <c r="H1812" s="13">
        <f ca="1">Fulltable[[#This Row],[Forecast]]*(1+AVERAGE(cform[faster (-ve) /
slower (+ve)]))</f>
        <v>6.051363275339932E-2</v>
      </c>
      <c r="I1812" s="13" t="e">
        <f>IF(ISNUMBER(VLOOKUP(Fulltable[[#This Row],[Distance]], Predict[[#All],[Distance (km)]:[Time on current form]], 2, FALSE)), VLOOKUP(Fulltable[[#This Row],[Distance]], Predict[[#All],[Distance (km)]:[Time on current form]], 2, FALSE), NA())</f>
        <v>#N/A</v>
      </c>
      <c r="J1812" s="13" t="e">
        <f>IF(ISNUMBER(VLOOKUP(Fulltable[[#This Row],[Distance]], Predict[[#All],[Distance (km)]:[Time on current form]], 3, FALSE)), VLOOKUP(Fulltable[[#This Row],[Distance]], Predict[[#All],[Distance (km)]:[Time on current form]], 3, FALSE), NA())</f>
        <v>#N/A</v>
      </c>
    </row>
    <row r="1813" spans="1:10" x14ac:dyDescent="0.25">
      <c r="A1813" s="1">
        <v>18.11</v>
      </c>
      <c r="B1813" s="2">
        <f>Fulltable[[#This Row],[Distance]]^2</f>
        <v>327.97209999999995</v>
      </c>
      <c r="C1813">
        <f>Fulltable[[#This Row],[Distance]]^3</f>
        <v>5939.5747309999988</v>
      </c>
      <c r="D1813">
        <f>Fulltable[[#This Row],[Distance]]^4</f>
        <v>107565.69837840997</v>
      </c>
      <c r="E1813">
        <f>Fulltable[[#This Row],[Distance]]^5</f>
        <v>1948014.7976330046</v>
      </c>
      <c r="F1813" s="13" t="e">
        <f>IF(ISNUMBER(VLOOKUP(Fulltable[[#This Row],[Distance]], PBmetric[[Distance (km)]:[PB (hh:mm:ss)]], 6, FALSE)), VLOOKUP(Fulltable[[#This Row],[Distance]], PBmetric[[Distance (km)]:[PB (hh:mm:ss)]], 6, FALSE), NA())</f>
        <v>#N/A</v>
      </c>
      <c r="G1813" s="13">
        <f ca="1">$Q$4+$P$4*Fulltable[[#This Row],[Distance]]+$O$4*Fulltable[[#This Row],[D^2]]+$N$4*Fulltable[[#This Row],[D^3]]</f>
        <v>5.8484683393473659E-2</v>
      </c>
      <c r="H1813" s="13">
        <f ca="1">Fulltable[[#This Row],[Forecast]]*(1+AVERAGE(cform[faster (-ve) /
slower (+ve)]))</f>
        <v>6.0550468913651304E-2</v>
      </c>
      <c r="I1813" s="13" t="e">
        <f>IF(ISNUMBER(VLOOKUP(Fulltable[[#This Row],[Distance]], Predict[[#All],[Distance (km)]:[Time on current form]], 2, FALSE)), VLOOKUP(Fulltable[[#This Row],[Distance]], Predict[[#All],[Distance (km)]:[Time on current form]], 2, FALSE), NA())</f>
        <v>#N/A</v>
      </c>
      <c r="J1813" s="13" t="e">
        <f>IF(ISNUMBER(VLOOKUP(Fulltable[[#This Row],[Distance]], Predict[[#All],[Distance (km)]:[Time on current form]], 3, FALSE)), VLOOKUP(Fulltable[[#This Row],[Distance]], Predict[[#All],[Distance (km)]:[Time on current form]], 3, FALSE), NA())</f>
        <v>#N/A</v>
      </c>
    </row>
    <row r="1814" spans="1:10" x14ac:dyDescent="0.25">
      <c r="A1814" s="1">
        <v>18.12</v>
      </c>
      <c r="B1814" s="2">
        <f>Fulltable[[#This Row],[Distance]]^2</f>
        <v>328.33440000000002</v>
      </c>
      <c r="C1814">
        <f>Fulltable[[#This Row],[Distance]]^3</f>
        <v>5949.4193280000009</v>
      </c>
      <c r="D1814">
        <f>Fulltable[[#This Row],[Distance]]^4</f>
        <v>107803.47822336001</v>
      </c>
      <c r="E1814">
        <f>Fulltable[[#This Row],[Distance]]^5</f>
        <v>1953399.0254072836</v>
      </c>
      <c r="F1814" s="13" t="e">
        <f>IF(ISNUMBER(VLOOKUP(Fulltable[[#This Row],[Distance]], PBmetric[[Distance (km)]:[PB (hh:mm:ss)]], 6, FALSE)), VLOOKUP(Fulltable[[#This Row],[Distance]], PBmetric[[Distance (km)]:[PB (hh:mm:ss)]], 6, FALSE), NA())</f>
        <v>#N/A</v>
      </c>
      <c r="G1814" s="13">
        <f ca="1">$Q$4+$P$4*Fulltable[[#This Row],[Distance]]+$O$4*Fulltable[[#This Row],[D^2]]+$N$4*Fulltable[[#This Row],[D^3]]</f>
        <v>5.8520266432240481E-2</v>
      </c>
      <c r="H1814" s="13">
        <f ca="1">Fulltable[[#This Row],[Forecast]]*(1+AVERAGE(cform[faster (-ve) /
slower (+ve)]))</f>
        <v>6.0587308810145367E-2</v>
      </c>
      <c r="I1814" s="13" t="e">
        <f>IF(ISNUMBER(VLOOKUP(Fulltable[[#This Row],[Distance]], Predict[[#All],[Distance (km)]:[Time on current form]], 2, FALSE)), VLOOKUP(Fulltable[[#This Row],[Distance]], Predict[[#All],[Distance (km)]:[Time on current form]], 2, FALSE), NA())</f>
        <v>#N/A</v>
      </c>
      <c r="J1814" s="13" t="e">
        <f>IF(ISNUMBER(VLOOKUP(Fulltable[[#This Row],[Distance]], Predict[[#All],[Distance (km)]:[Time on current form]], 3, FALSE)), VLOOKUP(Fulltable[[#This Row],[Distance]], Predict[[#All],[Distance (km)]:[Time on current form]], 3, FALSE), NA())</f>
        <v>#N/A</v>
      </c>
    </row>
    <row r="1815" spans="1:10" x14ac:dyDescent="0.25">
      <c r="A1815" s="1">
        <v>18.13</v>
      </c>
      <c r="B1815" s="2">
        <f>Fulltable[[#This Row],[Distance]]^2</f>
        <v>328.69689999999997</v>
      </c>
      <c r="C1815">
        <f>Fulltable[[#This Row],[Distance]]^3</f>
        <v>5959.2747969999991</v>
      </c>
      <c r="D1815">
        <f>Fulltable[[#This Row],[Distance]]^4</f>
        <v>108041.65206960998</v>
      </c>
      <c r="E1815">
        <f>Fulltable[[#This Row],[Distance]]^5</f>
        <v>1958795.1520220288</v>
      </c>
      <c r="F1815" s="13" t="e">
        <f>IF(ISNUMBER(VLOOKUP(Fulltable[[#This Row],[Distance]], PBmetric[[Distance (km)]:[PB (hh:mm:ss)]], 6, FALSE)), VLOOKUP(Fulltable[[#This Row],[Distance]], PBmetric[[Distance (km)]:[PB (hh:mm:ss)]], 6, FALSE), NA())</f>
        <v>#N/A</v>
      </c>
      <c r="G1815" s="13">
        <f ca="1">$Q$4+$P$4*Fulltable[[#This Row],[Distance]]+$O$4*Fulltable[[#This Row],[D^2]]+$N$4*Fulltable[[#This Row],[D^3]]</f>
        <v>5.85558530797455E-2</v>
      </c>
      <c r="H1815" s="13">
        <f ca="1">Fulltable[[#This Row],[Forecast]]*(1+AVERAGE(cform[faster (-ve) /
slower (+ve)]))</f>
        <v>6.0624152442844838E-2</v>
      </c>
      <c r="I1815" s="13" t="e">
        <f>IF(ISNUMBER(VLOOKUP(Fulltable[[#This Row],[Distance]], Predict[[#All],[Distance (km)]:[Time on current form]], 2, FALSE)), VLOOKUP(Fulltable[[#This Row],[Distance]], Predict[[#All],[Distance (km)]:[Time on current form]], 2, FALSE), NA())</f>
        <v>#N/A</v>
      </c>
      <c r="J1815" s="13" t="e">
        <f>IF(ISNUMBER(VLOOKUP(Fulltable[[#This Row],[Distance]], Predict[[#All],[Distance (km)]:[Time on current form]], 3, FALSE)), VLOOKUP(Fulltable[[#This Row],[Distance]], Predict[[#All],[Distance (km)]:[Time on current form]], 3, FALSE), NA())</f>
        <v>#N/A</v>
      </c>
    </row>
    <row r="1816" spans="1:10" x14ac:dyDescent="0.25">
      <c r="A1816" s="1">
        <v>18.14</v>
      </c>
      <c r="B1816" s="2">
        <f>Fulltable[[#This Row],[Distance]]^2</f>
        <v>329.05960000000005</v>
      </c>
      <c r="C1816">
        <f>Fulltable[[#This Row],[Distance]]^3</f>
        <v>5969.1411440000011</v>
      </c>
      <c r="D1816">
        <f>Fulltable[[#This Row],[Distance]]^4</f>
        <v>108280.22035216003</v>
      </c>
      <c r="E1816">
        <f>Fulltable[[#This Row],[Distance]]^5</f>
        <v>1964203.197188183</v>
      </c>
      <c r="F1816" s="13" t="e">
        <f>IF(ISNUMBER(VLOOKUP(Fulltable[[#This Row],[Distance]], PBmetric[[Distance (km)]:[PB (hh:mm:ss)]], 6, FALSE)), VLOOKUP(Fulltable[[#This Row],[Distance]], PBmetric[[Distance (km)]:[PB (hh:mm:ss)]], 6, FALSE), NA())</f>
        <v>#N/A</v>
      </c>
      <c r="G1816" s="13">
        <f ca="1">$Q$4+$P$4*Fulltable[[#This Row],[Distance]]+$O$4*Fulltable[[#This Row],[D^2]]+$N$4*Fulltable[[#This Row],[D^3]]</f>
        <v>5.8591443335953335E-2</v>
      </c>
      <c r="H1816" s="13">
        <f ca="1">Fulltable[[#This Row],[Forecast]]*(1+AVERAGE(cform[faster (-ve) /
slower (+ve)]))</f>
        <v>6.0660999811713072E-2</v>
      </c>
      <c r="I1816" s="13" t="e">
        <f>IF(ISNUMBER(VLOOKUP(Fulltable[[#This Row],[Distance]], Predict[[#All],[Distance (km)]:[Time on current form]], 2, FALSE)), VLOOKUP(Fulltable[[#This Row],[Distance]], Predict[[#All],[Distance (km)]:[Time on current form]], 2, FALSE), NA())</f>
        <v>#N/A</v>
      </c>
      <c r="J1816" s="13" t="e">
        <f>IF(ISNUMBER(VLOOKUP(Fulltable[[#This Row],[Distance]], Predict[[#All],[Distance (km)]:[Time on current form]], 3, FALSE)), VLOOKUP(Fulltable[[#This Row],[Distance]], Predict[[#All],[Distance (km)]:[Time on current form]], 3, FALSE), NA())</f>
        <v>#N/A</v>
      </c>
    </row>
    <row r="1817" spans="1:10" x14ac:dyDescent="0.25">
      <c r="A1817" s="1">
        <v>18.149999999999999</v>
      </c>
      <c r="B1817" s="2">
        <f>Fulltable[[#This Row],[Distance]]^2</f>
        <v>329.42249999999996</v>
      </c>
      <c r="C1817">
        <f>Fulltable[[#This Row],[Distance]]^3</f>
        <v>5979.0183749999987</v>
      </c>
      <c r="D1817">
        <f>Fulltable[[#This Row],[Distance]]^4</f>
        <v>108519.18350624997</v>
      </c>
      <c r="E1817">
        <f>Fulltable[[#This Row],[Distance]]^5</f>
        <v>1969623.1806384369</v>
      </c>
      <c r="F1817" s="13" t="e">
        <f>IF(ISNUMBER(VLOOKUP(Fulltable[[#This Row],[Distance]], PBmetric[[Distance (km)]:[PB (hh:mm:ss)]], 6, FALSE)), VLOOKUP(Fulltable[[#This Row],[Distance]], PBmetric[[Distance (km)]:[PB (hh:mm:ss)]], 6, FALSE), NA())</f>
        <v>#N/A</v>
      </c>
      <c r="G1817" s="13">
        <f ca="1">$Q$4+$P$4*Fulltable[[#This Row],[Distance]]+$O$4*Fulltable[[#This Row],[D^2]]+$N$4*Fulltable[[#This Row],[D^3]]</f>
        <v>5.8627037200828562E-2</v>
      </c>
      <c r="H1817" s="13">
        <f ca="1">Fulltable[[#This Row],[Forecast]]*(1+AVERAGE(cform[faster (-ve) /
slower (+ve)]))</f>
        <v>6.0697850916713404E-2</v>
      </c>
      <c r="I1817" s="13" t="e">
        <f>IF(ISNUMBER(VLOOKUP(Fulltable[[#This Row],[Distance]], Predict[[#All],[Distance (km)]:[Time on current form]], 2, FALSE)), VLOOKUP(Fulltable[[#This Row],[Distance]], Predict[[#All],[Distance (km)]:[Time on current form]], 2, FALSE), NA())</f>
        <v>#N/A</v>
      </c>
      <c r="J1817" s="13" t="e">
        <f>IF(ISNUMBER(VLOOKUP(Fulltable[[#This Row],[Distance]], Predict[[#All],[Distance (km)]:[Time on current form]], 3, FALSE)), VLOOKUP(Fulltable[[#This Row],[Distance]], Predict[[#All],[Distance (km)]:[Time on current form]], 3, FALSE), NA())</f>
        <v>#N/A</v>
      </c>
    </row>
    <row r="1818" spans="1:10" x14ac:dyDescent="0.25">
      <c r="A1818" s="1">
        <v>18.16</v>
      </c>
      <c r="B1818" s="2">
        <f>Fulltable[[#This Row],[Distance]]^2</f>
        <v>329.78559999999999</v>
      </c>
      <c r="C1818">
        <f>Fulltable[[#This Row],[Distance]]^3</f>
        <v>5988.9064959999996</v>
      </c>
      <c r="D1818">
        <f>Fulltable[[#This Row],[Distance]]^4</f>
        <v>108758.54196736</v>
      </c>
      <c r="E1818">
        <f>Fulltable[[#This Row],[Distance]]^5</f>
        <v>1975055.1221272575</v>
      </c>
      <c r="F1818" s="13" t="e">
        <f>IF(ISNUMBER(VLOOKUP(Fulltable[[#This Row],[Distance]], PBmetric[[Distance (km)]:[PB (hh:mm:ss)]], 6, FALSE)), VLOOKUP(Fulltable[[#This Row],[Distance]], PBmetric[[Distance (km)]:[PB (hh:mm:ss)]], 6, FALSE), NA())</f>
        <v>#N/A</v>
      </c>
      <c r="G1818" s="13">
        <f ca="1">$Q$4+$P$4*Fulltable[[#This Row],[Distance]]+$O$4*Fulltable[[#This Row],[D^2]]+$N$4*Fulltable[[#This Row],[D^3]]</f>
        <v>5.8662634674335801E-2</v>
      </c>
      <c r="H1818" s="13">
        <f ca="1">Fulltable[[#This Row],[Forecast]]*(1+AVERAGE(cform[faster (-ve) /
slower (+ve)]))</f>
        <v>6.0734705757809204E-2</v>
      </c>
      <c r="I1818" s="13" t="e">
        <f>IF(ISNUMBER(VLOOKUP(Fulltable[[#This Row],[Distance]], Predict[[#All],[Distance (km)]:[Time on current form]], 2, FALSE)), VLOOKUP(Fulltable[[#This Row],[Distance]], Predict[[#All],[Distance (km)]:[Time on current form]], 2, FALSE), NA())</f>
        <v>#N/A</v>
      </c>
      <c r="J1818" s="13" t="e">
        <f>IF(ISNUMBER(VLOOKUP(Fulltable[[#This Row],[Distance]], Predict[[#All],[Distance (km)]:[Time on current form]], 3, FALSE)), VLOOKUP(Fulltable[[#This Row],[Distance]], Predict[[#All],[Distance (km)]:[Time on current form]], 3, FALSE), NA())</f>
        <v>#N/A</v>
      </c>
    </row>
    <row r="1819" spans="1:10" x14ac:dyDescent="0.25">
      <c r="A1819" s="1">
        <v>18.170000000000002</v>
      </c>
      <c r="B1819" s="2">
        <f>Fulltable[[#This Row],[Distance]]^2</f>
        <v>330.14890000000008</v>
      </c>
      <c r="C1819">
        <f>Fulltable[[#This Row],[Distance]]^3</f>
        <v>5998.8055130000021</v>
      </c>
      <c r="D1819">
        <f>Fulltable[[#This Row],[Distance]]^4</f>
        <v>108998.29617121005</v>
      </c>
      <c r="E1819">
        <f>Fulltable[[#This Row],[Distance]]^5</f>
        <v>1980499.0414308868</v>
      </c>
      <c r="F1819" s="13" t="e">
        <f>IF(ISNUMBER(VLOOKUP(Fulltable[[#This Row],[Distance]], PBmetric[[Distance (km)]:[PB (hh:mm:ss)]], 6, FALSE)), VLOOKUP(Fulltable[[#This Row],[Distance]], PBmetric[[Distance (km)]:[PB (hh:mm:ss)]], 6, FALSE), NA())</f>
        <v>#N/A</v>
      </c>
      <c r="G1819" s="13">
        <f ca="1">$Q$4+$P$4*Fulltable[[#This Row],[Distance]]+$O$4*Fulltable[[#This Row],[D^2]]+$N$4*Fulltable[[#This Row],[D^3]]</f>
        <v>5.8698235756439641E-2</v>
      </c>
      <c r="H1819" s="13">
        <f ca="1">Fulltable[[#This Row],[Forecast]]*(1+AVERAGE(cform[faster (-ve) /
slower (+ve)]))</f>
        <v>6.0771564334963807E-2</v>
      </c>
      <c r="I1819" s="13" t="e">
        <f>IF(ISNUMBER(VLOOKUP(Fulltable[[#This Row],[Distance]], Predict[[#All],[Distance (km)]:[Time on current form]], 2, FALSE)), VLOOKUP(Fulltable[[#This Row],[Distance]], Predict[[#All],[Distance (km)]:[Time on current form]], 2, FALSE), NA())</f>
        <v>#N/A</v>
      </c>
      <c r="J1819" s="13" t="e">
        <f>IF(ISNUMBER(VLOOKUP(Fulltable[[#This Row],[Distance]], Predict[[#All],[Distance (km)]:[Time on current form]], 3, FALSE)), VLOOKUP(Fulltable[[#This Row],[Distance]], Predict[[#All],[Distance (km)]:[Time on current form]], 3, FALSE), NA())</f>
        <v>#N/A</v>
      </c>
    </row>
    <row r="1820" spans="1:10" x14ac:dyDescent="0.25">
      <c r="A1820" s="1">
        <v>18.18</v>
      </c>
      <c r="B1820" s="2">
        <f>Fulltable[[#This Row],[Distance]]^2</f>
        <v>330.51240000000001</v>
      </c>
      <c r="C1820">
        <f>Fulltable[[#This Row],[Distance]]^3</f>
        <v>6008.715432</v>
      </c>
      <c r="D1820">
        <f>Fulltable[[#This Row],[Distance]]^4</f>
        <v>109238.44655376</v>
      </c>
      <c r="E1820">
        <f>Fulltable[[#This Row],[Distance]]^5</f>
        <v>1985954.9583473569</v>
      </c>
      <c r="F1820" s="13" t="e">
        <f>IF(ISNUMBER(VLOOKUP(Fulltable[[#This Row],[Distance]], PBmetric[[Distance (km)]:[PB (hh:mm:ss)]], 6, FALSE)), VLOOKUP(Fulltable[[#This Row],[Distance]], PBmetric[[Distance (km)]:[PB (hh:mm:ss)]], 6, FALSE), NA())</f>
        <v>#N/A</v>
      </c>
      <c r="G1820" s="13">
        <f ca="1">$Q$4+$P$4*Fulltable[[#This Row],[Distance]]+$O$4*Fulltable[[#This Row],[D^2]]+$N$4*Fulltable[[#This Row],[D^3]]</f>
        <v>5.8733840447104661E-2</v>
      </c>
      <c r="H1820" s="13">
        <f ca="1">Fulltable[[#This Row],[Forecast]]*(1+AVERAGE(cform[faster (-ve) /
slower (+ve)]))</f>
        <v>6.0808426648140547E-2</v>
      </c>
      <c r="I1820" s="13" t="e">
        <f>IF(ISNUMBER(VLOOKUP(Fulltable[[#This Row],[Distance]], Predict[[#All],[Distance (km)]:[Time on current form]], 2, FALSE)), VLOOKUP(Fulltable[[#This Row],[Distance]], Predict[[#All],[Distance (km)]:[Time on current form]], 2, FALSE), NA())</f>
        <v>#N/A</v>
      </c>
      <c r="J1820" s="13" t="e">
        <f>IF(ISNUMBER(VLOOKUP(Fulltable[[#This Row],[Distance]], Predict[[#All],[Distance (km)]:[Time on current form]], 3, FALSE)), VLOOKUP(Fulltable[[#This Row],[Distance]], Predict[[#All],[Distance (km)]:[Time on current form]], 3, FALSE), NA())</f>
        <v>#N/A</v>
      </c>
    </row>
    <row r="1821" spans="1:10" x14ac:dyDescent="0.25">
      <c r="A1821" s="1">
        <v>18.190000000000001</v>
      </c>
      <c r="B1821" s="2">
        <f>Fulltable[[#This Row],[Distance]]^2</f>
        <v>330.87610000000006</v>
      </c>
      <c r="C1821">
        <f>Fulltable[[#This Row],[Distance]]^3</f>
        <v>6018.6362590000017</v>
      </c>
      <c r="D1821">
        <f>Fulltable[[#This Row],[Distance]]^4</f>
        <v>109478.99355121005</v>
      </c>
      <c r="E1821">
        <f>Fulltable[[#This Row],[Distance]]^5</f>
        <v>1991422.892696511</v>
      </c>
      <c r="F1821" s="13" t="e">
        <f>IF(ISNUMBER(VLOOKUP(Fulltable[[#This Row],[Distance]], PBmetric[[Distance (km)]:[PB (hh:mm:ss)]], 6, FALSE)), VLOOKUP(Fulltable[[#This Row],[Distance]], PBmetric[[Distance (km)]:[PB (hh:mm:ss)]], 6, FALSE), NA())</f>
        <v>#N/A</v>
      </c>
      <c r="G1821" s="13">
        <f ca="1">$Q$4+$P$4*Fulltable[[#This Row],[Distance]]+$O$4*Fulltable[[#This Row],[D^2]]+$N$4*Fulltable[[#This Row],[D^3]]</f>
        <v>5.8769448746295479E-2</v>
      </c>
      <c r="H1821" s="13">
        <f ca="1">Fulltable[[#This Row],[Forecast]]*(1+AVERAGE(cform[faster (-ve) /
slower (+ve)]))</f>
        <v>6.084529269730278E-2</v>
      </c>
      <c r="I1821" s="13" t="e">
        <f>IF(ISNUMBER(VLOOKUP(Fulltable[[#This Row],[Distance]], Predict[[#All],[Distance (km)]:[Time on current form]], 2, FALSE)), VLOOKUP(Fulltable[[#This Row],[Distance]], Predict[[#All],[Distance (km)]:[Time on current form]], 2, FALSE), NA())</f>
        <v>#N/A</v>
      </c>
      <c r="J1821" s="13" t="e">
        <f>IF(ISNUMBER(VLOOKUP(Fulltable[[#This Row],[Distance]], Predict[[#All],[Distance (km)]:[Time on current form]], 3, FALSE)), VLOOKUP(Fulltable[[#This Row],[Distance]], Predict[[#All],[Distance (km)]:[Time on current form]], 3, FALSE), NA())</f>
        <v>#N/A</v>
      </c>
    </row>
    <row r="1822" spans="1:10" x14ac:dyDescent="0.25">
      <c r="A1822" s="1">
        <v>18.2</v>
      </c>
      <c r="B1822" s="2">
        <f>Fulltable[[#This Row],[Distance]]^2</f>
        <v>331.23999999999995</v>
      </c>
      <c r="C1822">
        <f>Fulltable[[#This Row],[Distance]]^3</f>
        <v>6028.5679999999993</v>
      </c>
      <c r="D1822">
        <f>Fulltable[[#This Row],[Distance]]^4</f>
        <v>109719.93759999998</v>
      </c>
      <c r="E1822">
        <f>Fulltable[[#This Row],[Distance]]^5</f>
        <v>1996902.8643199995</v>
      </c>
      <c r="F1822" s="13" t="e">
        <f>IF(ISNUMBER(VLOOKUP(Fulltable[[#This Row],[Distance]], PBmetric[[Distance (km)]:[PB (hh:mm:ss)]], 6, FALSE)), VLOOKUP(Fulltable[[#This Row],[Distance]], PBmetric[[Distance (km)]:[PB (hh:mm:ss)]], 6, FALSE), NA())</f>
        <v>#N/A</v>
      </c>
      <c r="G1822" s="13">
        <f ca="1">$Q$4+$P$4*Fulltable[[#This Row],[Distance]]+$O$4*Fulltable[[#This Row],[D^2]]+$N$4*Fulltable[[#This Row],[D^3]]</f>
        <v>5.8805060653976678E-2</v>
      </c>
      <c r="H1822" s="13">
        <f ca="1">Fulltable[[#This Row],[Forecast]]*(1+AVERAGE(cform[faster (-ve) /
slower (+ve)]))</f>
        <v>6.0882162482413849E-2</v>
      </c>
      <c r="I1822" s="13" t="e">
        <f>IF(ISNUMBER(VLOOKUP(Fulltable[[#This Row],[Distance]], Predict[[#All],[Distance (km)]:[Time on current form]], 2, FALSE)), VLOOKUP(Fulltable[[#This Row],[Distance]], Predict[[#All],[Distance (km)]:[Time on current form]], 2, FALSE), NA())</f>
        <v>#N/A</v>
      </c>
      <c r="J1822" s="13" t="e">
        <f>IF(ISNUMBER(VLOOKUP(Fulltable[[#This Row],[Distance]], Predict[[#All],[Distance (km)]:[Time on current form]], 3, FALSE)), VLOOKUP(Fulltable[[#This Row],[Distance]], Predict[[#All],[Distance (km)]:[Time on current form]], 3, FALSE), NA())</f>
        <v>#N/A</v>
      </c>
    </row>
    <row r="1823" spans="1:10" x14ac:dyDescent="0.25">
      <c r="A1823" s="1">
        <v>18.21</v>
      </c>
      <c r="B1823" s="2">
        <f>Fulltable[[#This Row],[Distance]]^2</f>
        <v>331.60410000000002</v>
      </c>
      <c r="C1823">
        <f>Fulltable[[#This Row],[Distance]]^3</f>
        <v>6038.5106610000003</v>
      </c>
      <c r="D1823">
        <f>Fulltable[[#This Row],[Distance]]^4</f>
        <v>109961.27913681002</v>
      </c>
      <c r="E1823">
        <f>Fulltable[[#This Row],[Distance]]^5</f>
        <v>2002394.8930813104</v>
      </c>
      <c r="F1823" s="13" t="e">
        <f>IF(ISNUMBER(VLOOKUP(Fulltable[[#This Row],[Distance]], PBmetric[[Distance (km)]:[PB (hh:mm:ss)]], 6, FALSE)), VLOOKUP(Fulltable[[#This Row],[Distance]], PBmetric[[Distance (km)]:[PB (hh:mm:ss)]], 6, FALSE), NA())</f>
        <v>#N/A</v>
      </c>
      <c r="G1823" s="13">
        <f ca="1">$Q$4+$P$4*Fulltable[[#This Row],[Distance]]+$O$4*Fulltable[[#This Row],[D^2]]+$N$4*Fulltable[[#This Row],[D^3]]</f>
        <v>5.884067617011287E-2</v>
      </c>
      <c r="H1823" s="13">
        <f ca="1">Fulltable[[#This Row],[Forecast]]*(1+AVERAGE(cform[faster (-ve) /
slower (+ve)]))</f>
        <v>6.0919036003437115E-2</v>
      </c>
      <c r="I1823" s="13" t="e">
        <f>IF(ISNUMBER(VLOOKUP(Fulltable[[#This Row],[Distance]], Predict[[#All],[Distance (km)]:[Time on current form]], 2, FALSE)), VLOOKUP(Fulltable[[#This Row],[Distance]], Predict[[#All],[Distance (km)]:[Time on current form]], 2, FALSE), NA())</f>
        <v>#N/A</v>
      </c>
      <c r="J1823" s="13" t="e">
        <f>IF(ISNUMBER(VLOOKUP(Fulltable[[#This Row],[Distance]], Predict[[#All],[Distance (km)]:[Time on current form]], 3, FALSE)), VLOOKUP(Fulltable[[#This Row],[Distance]], Predict[[#All],[Distance (km)]:[Time on current form]], 3, FALSE), NA())</f>
        <v>#N/A</v>
      </c>
    </row>
    <row r="1824" spans="1:10" x14ac:dyDescent="0.25">
      <c r="A1824" s="1">
        <v>18.22</v>
      </c>
      <c r="B1824" s="2">
        <f>Fulltable[[#This Row],[Distance]]^2</f>
        <v>331.96839999999997</v>
      </c>
      <c r="C1824">
        <f>Fulltable[[#This Row],[Distance]]^3</f>
        <v>6048.4642479999993</v>
      </c>
      <c r="D1824">
        <f>Fulltable[[#This Row],[Distance]]^4</f>
        <v>110203.01859855998</v>
      </c>
      <c r="E1824">
        <f>Fulltable[[#This Row],[Distance]]^5</f>
        <v>2007898.9988657627</v>
      </c>
      <c r="F1824" s="13" t="e">
        <f>IF(ISNUMBER(VLOOKUP(Fulltable[[#This Row],[Distance]], PBmetric[[Distance (km)]:[PB (hh:mm:ss)]], 6, FALSE)), VLOOKUP(Fulltable[[#This Row],[Distance]], PBmetric[[Distance (km)]:[PB (hh:mm:ss)]], 6, FALSE), NA())</f>
        <v>#N/A</v>
      </c>
      <c r="G1824" s="13">
        <f ca="1">$Q$4+$P$4*Fulltable[[#This Row],[Distance]]+$O$4*Fulltable[[#This Row],[D^2]]+$N$4*Fulltable[[#This Row],[D^3]]</f>
        <v>5.8876295294668632E-2</v>
      </c>
      <c r="H1824" s="13">
        <f ca="1">Fulltable[[#This Row],[Forecast]]*(1+AVERAGE(cform[faster (-ve) /
slower (+ve)]))</f>
        <v>6.0955913260335892E-2</v>
      </c>
      <c r="I1824" s="13" t="e">
        <f>IF(ISNUMBER(VLOOKUP(Fulltable[[#This Row],[Distance]], Predict[[#All],[Distance (km)]:[Time on current form]], 2, FALSE)), VLOOKUP(Fulltable[[#This Row],[Distance]], Predict[[#All],[Distance (km)]:[Time on current form]], 2, FALSE), NA())</f>
        <v>#N/A</v>
      </c>
      <c r="J1824" s="13" t="e">
        <f>IF(ISNUMBER(VLOOKUP(Fulltable[[#This Row],[Distance]], Predict[[#All],[Distance (km)]:[Time on current form]], 3, FALSE)), VLOOKUP(Fulltable[[#This Row],[Distance]], Predict[[#All],[Distance (km)]:[Time on current form]], 3, FALSE), NA())</f>
        <v>#N/A</v>
      </c>
    </row>
    <row r="1825" spans="1:10" x14ac:dyDescent="0.25">
      <c r="A1825" s="1">
        <v>18.23</v>
      </c>
      <c r="B1825" s="2">
        <f>Fulltable[[#This Row],[Distance]]^2</f>
        <v>332.3329</v>
      </c>
      <c r="C1825">
        <f>Fulltable[[#This Row],[Distance]]^3</f>
        <v>6058.4287670000003</v>
      </c>
      <c r="D1825">
        <f>Fulltable[[#This Row],[Distance]]^4</f>
        <v>110445.15642241</v>
      </c>
      <c r="E1825">
        <f>Fulltable[[#This Row],[Distance]]^5</f>
        <v>2013415.2015805345</v>
      </c>
      <c r="F1825" s="13" t="e">
        <f>IF(ISNUMBER(VLOOKUP(Fulltable[[#This Row],[Distance]], PBmetric[[Distance (km)]:[PB (hh:mm:ss)]], 6, FALSE)), VLOOKUP(Fulltable[[#This Row],[Distance]], PBmetric[[Distance (km)]:[PB (hh:mm:ss)]], 6, FALSE), NA())</f>
        <v>#N/A</v>
      </c>
      <c r="G1825" s="13">
        <f ca="1">$Q$4+$P$4*Fulltable[[#This Row],[Distance]]+$O$4*Fulltable[[#This Row],[D^2]]+$N$4*Fulltable[[#This Row],[D^3]]</f>
        <v>5.8911918027608576E-2</v>
      </c>
      <c r="H1825" s="13">
        <f ca="1">Fulltable[[#This Row],[Forecast]]*(1+AVERAGE(cform[faster (-ve) /
slower (+ve)]))</f>
        <v>6.0992794253073558E-2</v>
      </c>
      <c r="I1825" s="13" t="e">
        <f>IF(ISNUMBER(VLOOKUP(Fulltable[[#This Row],[Distance]], Predict[[#All],[Distance (km)]:[Time on current form]], 2, FALSE)), VLOOKUP(Fulltable[[#This Row],[Distance]], Predict[[#All],[Distance (km)]:[Time on current form]], 2, FALSE), NA())</f>
        <v>#N/A</v>
      </c>
      <c r="J1825" s="13" t="e">
        <f>IF(ISNUMBER(VLOOKUP(Fulltable[[#This Row],[Distance]], Predict[[#All],[Distance (km)]:[Time on current form]], 3, FALSE)), VLOOKUP(Fulltable[[#This Row],[Distance]], Predict[[#All],[Distance (km)]:[Time on current form]], 3, FALSE), NA())</f>
        <v>#N/A</v>
      </c>
    </row>
    <row r="1826" spans="1:10" x14ac:dyDescent="0.25">
      <c r="A1826" s="1">
        <v>18.239999999999998</v>
      </c>
      <c r="B1826" s="2">
        <f>Fulltable[[#This Row],[Distance]]^2</f>
        <v>332.69759999999997</v>
      </c>
      <c r="C1826">
        <f>Fulltable[[#This Row],[Distance]]^3</f>
        <v>6068.404223999999</v>
      </c>
      <c r="D1826">
        <f>Fulltable[[#This Row],[Distance]]^4</f>
        <v>110687.69304575998</v>
      </c>
      <c r="E1826">
        <f>Fulltable[[#This Row],[Distance]]^5</f>
        <v>2018943.5211546619</v>
      </c>
      <c r="F1826" s="13" t="e">
        <f>IF(ISNUMBER(VLOOKUP(Fulltable[[#This Row],[Distance]], PBmetric[[Distance (km)]:[PB (hh:mm:ss)]], 6, FALSE)), VLOOKUP(Fulltable[[#This Row],[Distance]], PBmetric[[Distance (km)]:[PB (hh:mm:ss)]], 6, FALSE), NA())</f>
        <v>#N/A</v>
      </c>
      <c r="G1826" s="13">
        <f ca="1">$Q$4+$P$4*Fulltable[[#This Row],[Distance]]+$O$4*Fulltable[[#This Row],[D^2]]+$N$4*Fulltable[[#This Row],[D^3]]</f>
        <v>5.8947544368897278E-2</v>
      </c>
      <c r="H1826" s="13">
        <f ca="1">Fulltable[[#This Row],[Forecast]]*(1+AVERAGE(cform[faster (-ve) /
slower (+ve)]))</f>
        <v>6.1029678981613433E-2</v>
      </c>
      <c r="I1826" s="13" t="e">
        <f>IF(ISNUMBER(VLOOKUP(Fulltable[[#This Row],[Distance]], Predict[[#All],[Distance (km)]:[Time on current form]], 2, FALSE)), VLOOKUP(Fulltable[[#This Row],[Distance]], Predict[[#All],[Distance (km)]:[Time on current form]], 2, FALSE), NA())</f>
        <v>#N/A</v>
      </c>
      <c r="J1826" s="13" t="e">
        <f>IF(ISNUMBER(VLOOKUP(Fulltable[[#This Row],[Distance]], Predict[[#All],[Distance (km)]:[Time on current form]], 3, FALSE)), VLOOKUP(Fulltable[[#This Row],[Distance]], Predict[[#All],[Distance (km)]:[Time on current form]], 3, FALSE), NA())</f>
        <v>#N/A</v>
      </c>
    </row>
    <row r="1827" spans="1:10" x14ac:dyDescent="0.25">
      <c r="A1827" s="1">
        <v>18.25</v>
      </c>
      <c r="B1827" s="2">
        <f>Fulltable[[#This Row],[Distance]]^2</f>
        <v>333.0625</v>
      </c>
      <c r="C1827">
        <f>Fulltable[[#This Row],[Distance]]^3</f>
        <v>6078.390625</v>
      </c>
      <c r="D1827">
        <f>Fulltable[[#This Row],[Distance]]^4</f>
        <v>110930.62890625</v>
      </c>
      <c r="E1827">
        <f>Fulltable[[#This Row],[Distance]]^5</f>
        <v>2024483.9775390625</v>
      </c>
      <c r="F1827" s="13" t="e">
        <f>IF(ISNUMBER(VLOOKUP(Fulltable[[#This Row],[Distance]], PBmetric[[Distance (km)]:[PB (hh:mm:ss)]], 6, FALSE)), VLOOKUP(Fulltable[[#This Row],[Distance]], PBmetric[[Distance (km)]:[PB (hh:mm:ss)]], 6, FALSE), NA())</f>
        <v>#N/A</v>
      </c>
      <c r="G1827" s="13">
        <f ca="1">$Q$4+$P$4*Fulltable[[#This Row],[Distance]]+$O$4*Fulltable[[#This Row],[D^2]]+$N$4*Fulltable[[#This Row],[D^3]]</f>
        <v>5.8983174318499372E-2</v>
      </c>
      <c r="H1827" s="13">
        <f ca="1">Fulltable[[#This Row],[Forecast]]*(1+AVERAGE(cform[faster (-ve) /
slower (+ve)]))</f>
        <v>6.1066567445918901E-2</v>
      </c>
      <c r="I1827" s="13" t="e">
        <f>IF(ISNUMBER(VLOOKUP(Fulltable[[#This Row],[Distance]], Predict[[#All],[Distance (km)]:[Time on current form]], 2, FALSE)), VLOOKUP(Fulltable[[#This Row],[Distance]], Predict[[#All],[Distance (km)]:[Time on current form]], 2, FALSE), NA())</f>
        <v>#N/A</v>
      </c>
      <c r="J1827" s="13" t="e">
        <f>IF(ISNUMBER(VLOOKUP(Fulltable[[#This Row],[Distance]], Predict[[#All],[Distance (km)]:[Time on current form]], 3, FALSE)), VLOOKUP(Fulltable[[#This Row],[Distance]], Predict[[#All],[Distance (km)]:[Time on current form]], 3, FALSE), NA())</f>
        <v>#N/A</v>
      </c>
    </row>
    <row r="1828" spans="1:10" x14ac:dyDescent="0.25">
      <c r="A1828" s="1">
        <v>18.260000000000002</v>
      </c>
      <c r="B1828" s="2">
        <f>Fulltable[[#This Row],[Distance]]^2</f>
        <v>333.42760000000004</v>
      </c>
      <c r="C1828">
        <f>Fulltable[[#This Row],[Distance]]^3</f>
        <v>6088.3879760000009</v>
      </c>
      <c r="D1828">
        <f>Fulltable[[#This Row],[Distance]]^4</f>
        <v>111173.96444176002</v>
      </c>
      <c r="E1828">
        <f>Fulltable[[#This Row],[Distance]]^5</f>
        <v>2030036.5907065382</v>
      </c>
      <c r="F1828" s="13" t="e">
        <f>IF(ISNUMBER(VLOOKUP(Fulltable[[#This Row],[Distance]], PBmetric[[Distance (km)]:[PB (hh:mm:ss)]], 6, FALSE)), VLOOKUP(Fulltable[[#This Row],[Distance]], PBmetric[[Distance (km)]:[PB (hh:mm:ss)]], 6, FALSE), NA())</f>
        <v>#N/A</v>
      </c>
      <c r="G1828" s="13">
        <f ca="1">$Q$4+$P$4*Fulltable[[#This Row],[Distance]]+$O$4*Fulltable[[#This Row],[D^2]]+$N$4*Fulltable[[#This Row],[D^3]]</f>
        <v>5.9018807876379434E-2</v>
      </c>
      <c r="H1828" s="13">
        <f ca="1">Fulltable[[#This Row],[Forecast]]*(1+AVERAGE(cform[faster (-ve) /
slower (+ve)]))</f>
        <v>6.1103459645953283E-2</v>
      </c>
      <c r="I1828" s="13" t="e">
        <f>IF(ISNUMBER(VLOOKUP(Fulltable[[#This Row],[Distance]], Predict[[#All],[Distance (km)]:[Time on current form]], 2, FALSE)), VLOOKUP(Fulltable[[#This Row],[Distance]], Predict[[#All],[Distance (km)]:[Time on current form]], 2, FALSE), NA())</f>
        <v>#N/A</v>
      </c>
      <c r="J1828" s="13" t="e">
        <f>IF(ISNUMBER(VLOOKUP(Fulltable[[#This Row],[Distance]], Predict[[#All],[Distance (km)]:[Time on current form]], 3, FALSE)), VLOOKUP(Fulltable[[#This Row],[Distance]], Predict[[#All],[Distance (km)]:[Time on current form]], 3, FALSE), NA())</f>
        <v>#N/A</v>
      </c>
    </row>
    <row r="1829" spans="1:10" x14ac:dyDescent="0.25">
      <c r="A1829" s="1">
        <v>18.27</v>
      </c>
      <c r="B1829" s="2">
        <f>Fulltable[[#This Row],[Distance]]^2</f>
        <v>333.79289999999997</v>
      </c>
      <c r="C1829">
        <f>Fulltable[[#This Row],[Distance]]^3</f>
        <v>6098.3962829999991</v>
      </c>
      <c r="D1829">
        <f>Fulltable[[#This Row],[Distance]]^4</f>
        <v>111417.70009040998</v>
      </c>
      <c r="E1829">
        <f>Fulltable[[#This Row],[Distance]]^5</f>
        <v>2035601.3806517904</v>
      </c>
      <c r="F1829" s="13" t="e">
        <f>IF(ISNUMBER(VLOOKUP(Fulltable[[#This Row],[Distance]], PBmetric[[Distance (km)]:[PB (hh:mm:ss)]], 6, FALSE)), VLOOKUP(Fulltable[[#This Row],[Distance]], PBmetric[[Distance (km)]:[PB (hh:mm:ss)]], 6, FALSE), NA())</f>
        <v>#N/A</v>
      </c>
      <c r="G1829" s="13">
        <f ca="1">$Q$4+$P$4*Fulltable[[#This Row],[Distance]]+$O$4*Fulltable[[#This Row],[D^2]]+$N$4*Fulltable[[#This Row],[D^3]]</f>
        <v>5.9054445042502041E-2</v>
      </c>
      <c r="H1829" s="13">
        <f ca="1">Fulltable[[#This Row],[Forecast]]*(1+AVERAGE(cform[faster (-ve) /
slower (+ve)]))</f>
        <v>6.1140355581679906E-2</v>
      </c>
      <c r="I1829" s="13" t="e">
        <f>IF(ISNUMBER(VLOOKUP(Fulltable[[#This Row],[Distance]], Predict[[#All],[Distance (km)]:[Time on current form]], 2, FALSE)), VLOOKUP(Fulltable[[#This Row],[Distance]], Predict[[#All],[Distance (km)]:[Time on current form]], 2, FALSE), NA())</f>
        <v>#N/A</v>
      </c>
      <c r="J1829" s="13" t="e">
        <f>IF(ISNUMBER(VLOOKUP(Fulltable[[#This Row],[Distance]], Predict[[#All],[Distance (km)]:[Time on current form]], 3, FALSE)), VLOOKUP(Fulltable[[#This Row],[Distance]], Predict[[#All],[Distance (km)]:[Time on current form]], 3, FALSE), NA())</f>
        <v>#N/A</v>
      </c>
    </row>
    <row r="1830" spans="1:10" x14ac:dyDescent="0.25">
      <c r="A1830" s="1">
        <v>18.28</v>
      </c>
      <c r="B1830" s="2">
        <f>Fulltable[[#This Row],[Distance]]^2</f>
        <v>334.15840000000003</v>
      </c>
      <c r="C1830">
        <f>Fulltable[[#This Row],[Distance]]^3</f>
        <v>6108.4155520000013</v>
      </c>
      <c r="D1830">
        <f>Fulltable[[#This Row],[Distance]]^4</f>
        <v>111661.83629056002</v>
      </c>
      <c r="E1830">
        <f>Fulltable[[#This Row],[Distance]]^5</f>
        <v>2041178.3673914373</v>
      </c>
      <c r="F1830" s="13" t="e">
        <f>IF(ISNUMBER(VLOOKUP(Fulltable[[#This Row],[Distance]], PBmetric[[Distance (km)]:[PB (hh:mm:ss)]], 6, FALSE)), VLOOKUP(Fulltable[[#This Row],[Distance]], PBmetric[[Distance (km)]:[PB (hh:mm:ss)]], 6, FALSE), NA())</f>
        <v>#N/A</v>
      </c>
      <c r="G1830" s="13">
        <f ca="1">$Q$4+$P$4*Fulltable[[#This Row],[Distance]]+$O$4*Fulltable[[#This Row],[D^2]]+$N$4*Fulltable[[#This Row],[D^3]]</f>
        <v>5.9090085816831832E-2</v>
      </c>
      <c r="H1830" s="13">
        <f ca="1">Fulltable[[#This Row],[Forecast]]*(1+AVERAGE(cform[faster (-ve) /
slower (+ve)]))</f>
        <v>6.1177255253062161E-2</v>
      </c>
      <c r="I1830" s="13" t="e">
        <f>IF(ISNUMBER(VLOOKUP(Fulltable[[#This Row],[Distance]], Predict[[#All],[Distance (km)]:[Time on current form]], 2, FALSE)), VLOOKUP(Fulltable[[#This Row],[Distance]], Predict[[#All],[Distance (km)]:[Time on current form]], 2, FALSE), NA())</f>
        <v>#N/A</v>
      </c>
      <c r="J1830" s="13" t="e">
        <f>IF(ISNUMBER(VLOOKUP(Fulltable[[#This Row],[Distance]], Predict[[#All],[Distance (km)]:[Time on current form]], 3, FALSE)), VLOOKUP(Fulltable[[#This Row],[Distance]], Predict[[#All],[Distance (km)]:[Time on current form]], 3, FALSE), NA())</f>
        <v>#N/A</v>
      </c>
    </row>
    <row r="1831" spans="1:10" x14ac:dyDescent="0.25">
      <c r="A1831" s="1">
        <v>18.29</v>
      </c>
      <c r="B1831" s="2">
        <f>Fulltable[[#This Row],[Distance]]^2</f>
        <v>334.52409999999998</v>
      </c>
      <c r="C1831">
        <f>Fulltable[[#This Row],[Distance]]^3</f>
        <v>6118.4457889999994</v>
      </c>
      <c r="D1831">
        <f>Fulltable[[#This Row],[Distance]]^4</f>
        <v>111906.37348080998</v>
      </c>
      <c r="E1831">
        <f>Fulltable[[#This Row],[Distance]]^5</f>
        <v>2046767.5709640144</v>
      </c>
      <c r="F1831" s="13" t="e">
        <f>IF(ISNUMBER(VLOOKUP(Fulltable[[#This Row],[Distance]], PBmetric[[Distance (km)]:[PB (hh:mm:ss)]], 6, FALSE)), VLOOKUP(Fulltable[[#This Row],[Distance]], PBmetric[[Distance (km)]:[PB (hh:mm:ss)]], 6, FALSE), NA())</f>
        <v>#N/A</v>
      </c>
      <c r="G1831" s="13">
        <f ca="1">$Q$4+$P$4*Fulltable[[#This Row],[Distance]]+$O$4*Fulltable[[#This Row],[D^2]]+$N$4*Fulltable[[#This Row],[D^3]]</f>
        <v>5.912573019933335E-2</v>
      </c>
      <c r="H1831" s="13">
        <f ca="1">Fulltable[[#This Row],[Forecast]]*(1+AVERAGE(cform[faster (-ve) /
slower (+ve)]))</f>
        <v>6.1214158660063342E-2</v>
      </c>
      <c r="I1831" s="13" t="e">
        <f>IF(ISNUMBER(VLOOKUP(Fulltable[[#This Row],[Distance]], Predict[[#All],[Distance (km)]:[Time on current form]], 2, FALSE)), VLOOKUP(Fulltable[[#This Row],[Distance]], Predict[[#All],[Distance (km)]:[Time on current form]], 2, FALSE), NA())</f>
        <v>#N/A</v>
      </c>
      <c r="J1831" s="13" t="e">
        <f>IF(ISNUMBER(VLOOKUP(Fulltable[[#This Row],[Distance]], Predict[[#All],[Distance (km)]:[Time on current form]], 3, FALSE)), VLOOKUP(Fulltable[[#This Row],[Distance]], Predict[[#All],[Distance (km)]:[Time on current form]], 3, FALSE), NA())</f>
        <v>#N/A</v>
      </c>
    </row>
    <row r="1832" spans="1:10" x14ac:dyDescent="0.25">
      <c r="A1832" s="1">
        <v>18.3</v>
      </c>
      <c r="B1832" s="2">
        <f>Fulltable[[#This Row],[Distance]]^2</f>
        <v>334.89000000000004</v>
      </c>
      <c r="C1832">
        <f>Fulltable[[#This Row],[Distance]]^3</f>
        <v>6128.487000000001</v>
      </c>
      <c r="D1832">
        <f>Fulltable[[#This Row],[Distance]]^4</f>
        <v>112151.31210000002</v>
      </c>
      <c r="E1832">
        <f>Fulltable[[#This Row],[Distance]]^5</f>
        <v>2052369.0114300004</v>
      </c>
      <c r="F1832" s="13" t="e">
        <f>IF(ISNUMBER(VLOOKUP(Fulltable[[#This Row],[Distance]], PBmetric[[Distance (km)]:[PB (hh:mm:ss)]], 6, FALSE)), VLOOKUP(Fulltable[[#This Row],[Distance]], PBmetric[[Distance (km)]:[PB (hh:mm:ss)]], 6, FALSE), NA())</f>
        <v>#N/A</v>
      </c>
      <c r="G1832" s="13">
        <f ca="1">$Q$4+$P$4*Fulltable[[#This Row],[Distance]]+$O$4*Fulltable[[#This Row],[D^2]]+$N$4*Fulltable[[#This Row],[D^3]]</f>
        <v>5.9161378189971241E-2</v>
      </c>
      <c r="H1832" s="13">
        <f ca="1">Fulltable[[#This Row],[Forecast]]*(1+AVERAGE(cform[faster (-ve) /
slower (+ve)]))</f>
        <v>6.1251065802646838E-2</v>
      </c>
      <c r="I1832" s="13" t="e">
        <f>IF(ISNUMBER(VLOOKUP(Fulltable[[#This Row],[Distance]], Predict[[#All],[Distance (km)]:[Time on current form]], 2, FALSE)), VLOOKUP(Fulltable[[#This Row],[Distance]], Predict[[#All],[Distance (km)]:[Time on current form]], 2, FALSE), NA())</f>
        <v>#N/A</v>
      </c>
      <c r="J1832" s="13" t="e">
        <f>IF(ISNUMBER(VLOOKUP(Fulltable[[#This Row],[Distance]], Predict[[#All],[Distance (km)]:[Time on current form]], 3, FALSE)), VLOOKUP(Fulltable[[#This Row],[Distance]], Predict[[#All],[Distance (km)]:[Time on current form]], 3, FALSE), NA())</f>
        <v>#N/A</v>
      </c>
    </row>
    <row r="1833" spans="1:10" x14ac:dyDescent="0.25">
      <c r="A1833" s="1">
        <v>18.309999999999999</v>
      </c>
      <c r="B1833" s="2">
        <f>Fulltable[[#This Row],[Distance]]^2</f>
        <v>335.25609999999995</v>
      </c>
      <c r="C1833">
        <f>Fulltable[[#This Row],[Distance]]^3</f>
        <v>6138.5391909999989</v>
      </c>
      <c r="D1833">
        <f>Fulltable[[#This Row],[Distance]]^4</f>
        <v>112396.65258720996</v>
      </c>
      <c r="E1833">
        <f>Fulltable[[#This Row],[Distance]]^5</f>
        <v>2057982.7088718142</v>
      </c>
      <c r="F1833" s="13" t="e">
        <f>IF(ISNUMBER(VLOOKUP(Fulltable[[#This Row],[Distance]], PBmetric[[Distance (km)]:[PB (hh:mm:ss)]], 6, FALSE)), VLOOKUP(Fulltable[[#This Row],[Distance]], PBmetric[[Distance (km)]:[PB (hh:mm:ss)]], 6, FALSE), NA())</f>
        <v>#N/A</v>
      </c>
      <c r="G1833" s="13">
        <f ca="1">$Q$4+$P$4*Fulltable[[#This Row],[Distance]]+$O$4*Fulltable[[#This Row],[D^2]]+$N$4*Fulltable[[#This Row],[D^3]]</f>
        <v>5.9197029788710075E-2</v>
      </c>
      <c r="H1833" s="13">
        <f ca="1">Fulltable[[#This Row],[Forecast]]*(1+AVERAGE(cform[faster (-ve) /
slower (+ve)]))</f>
        <v>6.1287976680775978E-2</v>
      </c>
      <c r="I1833" s="13" t="e">
        <f>IF(ISNUMBER(VLOOKUP(Fulltable[[#This Row],[Distance]], Predict[[#All],[Distance (km)]:[Time on current form]], 2, FALSE)), VLOOKUP(Fulltable[[#This Row],[Distance]], Predict[[#All],[Distance (km)]:[Time on current form]], 2, FALSE), NA())</f>
        <v>#N/A</v>
      </c>
      <c r="J1833" s="13" t="e">
        <f>IF(ISNUMBER(VLOOKUP(Fulltable[[#This Row],[Distance]], Predict[[#All],[Distance (km)]:[Time on current form]], 3, FALSE)), VLOOKUP(Fulltable[[#This Row],[Distance]], Predict[[#All],[Distance (km)]:[Time on current form]], 3, FALSE), NA())</f>
        <v>#N/A</v>
      </c>
    </row>
    <row r="1834" spans="1:10" x14ac:dyDescent="0.25">
      <c r="A1834" s="1">
        <v>18.32</v>
      </c>
      <c r="B1834" s="2">
        <f>Fulltable[[#This Row],[Distance]]^2</f>
        <v>335.62240000000003</v>
      </c>
      <c r="C1834">
        <f>Fulltable[[#This Row],[Distance]]^3</f>
        <v>6148.6023680000008</v>
      </c>
      <c r="D1834">
        <f>Fulltable[[#This Row],[Distance]]^4</f>
        <v>112642.39538176001</v>
      </c>
      <c r="E1834">
        <f>Fulltable[[#This Row],[Distance]]^5</f>
        <v>2063608.6833938435</v>
      </c>
      <c r="F1834" s="13" t="e">
        <f>IF(ISNUMBER(VLOOKUP(Fulltable[[#This Row],[Distance]], PBmetric[[Distance (km)]:[PB (hh:mm:ss)]], 6, FALSE)), VLOOKUP(Fulltable[[#This Row],[Distance]], PBmetric[[Distance (km)]:[PB (hh:mm:ss)]], 6, FALSE), NA())</f>
        <v>#N/A</v>
      </c>
      <c r="G1834" s="13">
        <f ca="1">$Q$4+$P$4*Fulltable[[#This Row],[Distance]]+$O$4*Fulltable[[#This Row],[D^2]]+$N$4*Fulltable[[#This Row],[D^3]]</f>
        <v>5.923268499551447E-2</v>
      </c>
      <c r="H1834" s="13">
        <f ca="1">Fulltable[[#This Row],[Forecast]]*(1+AVERAGE(cform[faster (-ve) /
slower (+ve)]))</f>
        <v>6.1324891294414124E-2</v>
      </c>
      <c r="I1834" s="13" t="e">
        <f>IF(ISNUMBER(VLOOKUP(Fulltable[[#This Row],[Distance]], Predict[[#All],[Distance (km)]:[Time on current form]], 2, FALSE)), VLOOKUP(Fulltable[[#This Row],[Distance]], Predict[[#All],[Distance (km)]:[Time on current form]], 2, FALSE), NA())</f>
        <v>#N/A</v>
      </c>
      <c r="J1834" s="13" t="e">
        <f>IF(ISNUMBER(VLOOKUP(Fulltable[[#This Row],[Distance]], Predict[[#All],[Distance (km)]:[Time on current form]], 3, FALSE)), VLOOKUP(Fulltable[[#This Row],[Distance]], Predict[[#All],[Distance (km)]:[Time on current form]], 3, FALSE), NA())</f>
        <v>#N/A</v>
      </c>
    </row>
    <row r="1835" spans="1:10" x14ac:dyDescent="0.25">
      <c r="A1835" s="1">
        <v>18.329999999999998</v>
      </c>
      <c r="B1835" s="2">
        <f>Fulltable[[#This Row],[Distance]]^2</f>
        <v>335.98889999999994</v>
      </c>
      <c r="C1835">
        <f>Fulltable[[#This Row],[Distance]]^3</f>
        <v>6158.6765369999985</v>
      </c>
      <c r="D1835">
        <f>Fulltable[[#This Row],[Distance]]^4</f>
        <v>112888.54092320996</v>
      </c>
      <c r="E1835">
        <f>Fulltable[[#This Row],[Distance]]^5</f>
        <v>2069246.9551224385</v>
      </c>
      <c r="F1835" s="13" t="e">
        <f>IF(ISNUMBER(VLOOKUP(Fulltable[[#This Row],[Distance]], PBmetric[[Distance (km)]:[PB (hh:mm:ss)]], 6, FALSE)), VLOOKUP(Fulltable[[#This Row],[Distance]], PBmetric[[Distance (km)]:[PB (hh:mm:ss)]], 6, FALSE), NA())</f>
        <v>#N/A</v>
      </c>
      <c r="G1835" s="13">
        <f ca="1">$Q$4+$P$4*Fulltable[[#This Row],[Distance]]+$O$4*Fulltable[[#This Row],[D^2]]+$N$4*Fulltable[[#This Row],[D^3]]</f>
        <v>5.926834381034899E-2</v>
      </c>
      <c r="H1835" s="13">
        <f ca="1">Fulltable[[#This Row],[Forecast]]*(1+AVERAGE(cform[faster (-ve) /
slower (+ve)]))</f>
        <v>6.1361809643524584E-2</v>
      </c>
      <c r="I1835" s="13" t="e">
        <f>IF(ISNUMBER(VLOOKUP(Fulltable[[#This Row],[Distance]], Predict[[#All],[Distance (km)]:[Time on current form]], 2, FALSE)), VLOOKUP(Fulltable[[#This Row],[Distance]], Predict[[#All],[Distance (km)]:[Time on current form]], 2, FALSE), NA())</f>
        <v>#N/A</v>
      </c>
      <c r="J1835" s="13" t="e">
        <f>IF(ISNUMBER(VLOOKUP(Fulltable[[#This Row],[Distance]], Predict[[#All],[Distance (km)]:[Time on current form]], 3, FALSE)), VLOOKUP(Fulltable[[#This Row],[Distance]], Predict[[#All],[Distance (km)]:[Time on current form]], 3, FALSE), NA())</f>
        <v>#N/A</v>
      </c>
    </row>
    <row r="1836" spans="1:10" x14ac:dyDescent="0.25">
      <c r="A1836" s="1">
        <v>18.34</v>
      </c>
      <c r="B1836" s="2">
        <f>Fulltable[[#This Row],[Distance]]^2</f>
        <v>336.35559999999998</v>
      </c>
      <c r="C1836">
        <f>Fulltable[[#This Row],[Distance]]^3</f>
        <v>6168.7617039999996</v>
      </c>
      <c r="D1836">
        <f>Fulltable[[#This Row],[Distance]]^4</f>
        <v>113135.08965135999</v>
      </c>
      <c r="E1836">
        <f>Fulltable[[#This Row],[Distance]]^5</f>
        <v>2074897.5442059422</v>
      </c>
      <c r="F1836" s="13" t="e">
        <f>IF(ISNUMBER(VLOOKUP(Fulltable[[#This Row],[Distance]], PBmetric[[Distance (km)]:[PB (hh:mm:ss)]], 6, FALSE)), VLOOKUP(Fulltable[[#This Row],[Distance]], PBmetric[[Distance (km)]:[PB (hh:mm:ss)]], 6, FALSE), NA())</f>
        <v>#N/A</v>
      </c>
      <c r="G1836" s="13">
        <f ca="1">$Q$4+$P$4*Fulltable[[#This Row],[Distance]]+$O$4*Fulltable[[#This Row],[D^2]]+$N$4*Fulltable[[#This Row],[D^3]]</f>
        <v>5.9304006233178268E-2</v>
      </c>
      <c r="H1836" s="13">
        <f ca="1">Fulltable[[#This Row],[Forecast]]*(1+AVERAGE(cform[faster (-ve) /
slower (+ve)]))</f>
        <v>6.1398731728070755E-2</v>
      </c>
      <c r="I1836" s="13" t="e">
        <f>IF(ISNUMBER(VLOOKUP(Fulltable[[#This Row],[Distance]], Predict[[#All],[Distance (km)]:[Time on current form]], 2, FALSE)), VLOOKUP(Fulltable[[#This Row],[Distance]], Predict[[#All],[Distance (km)]:[Time on current form]], 2, FALSE), NA())</f>
        <v>#N/A</v>
      </c>
      <c r="J1836" s="13" t="e">
        <f>IF(ISNUMBER(VLOOKUP(Fulltable[[#This Row],[Distance]], Predict[[#All],[Distance (km)]:[Time on current form]], 3, FALSE)), VLOOKUP(Fulltable[[#This Row],[Distance]], Predict[[#All],[Distance (km)]:[Time on current form]], 3, FALSE), NA())</f>
        <v>#N/A</v>
      </c>
    </row>
    <row r="1837" spans="1:10" x14ac:dyDescent="0.25">
      <c r="A1837" s="1">
        <v>18.350000000000001</v>
      </c>
      <c r="B1837" s="2">
        <f>Fulltable[[#This Row],[Distance]]^2</f>
        <v>336.72250000000003</v>
      </c>
      <c r="C1837">
        <f>Fulltable[[#This Row],[Distance]]^3</f>
        <v>6178.8578750000006</v>
      </c>
      <c r="D1837">
        <f>Fulltable[[#This Row],[Distance]]^4</f>
        <v>113382.04200625002</v>
      </c>
      <c r="E1837">
        <f>Fulltable[[#This Row],[Distance]]^5</f>
        <v>2080560.4708146881</v>
      </c>
      <c r="F1837" s="13" t="e">
        <f>IF(ISNUMBER(VLOOKUP(Fulltable[[#This Row],[Distance]], PBmetric[[Distance (km)]:[PB (hh:mm:ss)]], 6, FALSE)), VLOOKUP(Fulltable[[#This Row],[Distance]], PBmetric[[Distance (km)]:[PB (hh:mm:ss)]], 6, FALSE), NA())</f>
        <v>#N/A</v>
      </c>
      <c r="G1837" s="13">
        <f ca="1">$Q$4+$P$4*Fulltable[[#This Row],[Distance]]+$O$4*Fulltable[[#This Row],[D^2]]+$N$4*Fulltable[[#This Row],[D^3]]</f>
        <v>5.9339672263966872E-2</v>
      </c>
      <c r="H1837" s="13">
        <f ca="1">Fulltable[[#This Row],[Forecast]]*(1+AVERAGE(cform[faster (-ve) /
slower (+ve)]))</f>
        <v>6.1435657548015943E-2</v>
      </c>
      <c r="I1837" s="13" t="e">
        <f>IF(ISNUMBER(VLOOKUP(Fulltable[[#This Row],[Distance]], Predict[[#All],[Distance (km)]:[Time on current form]], 2, FALSE)), VLOOKUP(Fulltable[[#This Row],[Distance]], Predict[[#All],[Distance (km)]:[Time on current form]], 2, FALSE), NA())</f>
        <v>#N/A</v>
      </c>
      <c r="J1837" s="13" t="e">
        <f>IF(ISNUMBER(VLOOKUP(Fulltable[[#This Row],[Distance]], Predict[[#All],[Distance (km)]:[Time on current form]], 3, FALSE)), VLOOKUP(Fulltable[[#This Row],[Distance]], Predict[[#All],[Distance (km)]:[Time on current form]], 3, FALSE), NA())</f>
        <v>#N/A</v>
      </c>
    </row>
    <row r="1838" spans="1:10" x14ac:dyDescent="0.25">
      <c r="A1838" s="1">
        <v>18.36</v>
      </c>
      <c r="B1838" s="2">
        <f>Fulltable[[#This Row],[Distance]]^2</f>
        <v>337.08959999999996</v>
      </c>
      <c r="C1838">
        <f>Fulltable[[#This Row],[Distance]]^3</f>
        <v>6188.9650559999991</v>
      </c>
      <c r="D1838">
        <f>Fulltable[[#This Row],[Distance]]^4</f>
        <v>113629.39842815997</v>
      </c>
      <c r="E1838">
        <f>Fulltable[[#This Row],[Distance]]^5</f>
        <v>2086235.755141017</v>
      </c>
      <c r="F1838" s="13" t="e">
        <f>IF(ISNUMBER(VLOOKUP(Fulltable[[#This Row],[Distance]], PBmetric[[Distance (km)]:[PB (hh:mm:ss)]], 6, FALSE)), VLOOKUP(Fulltable[[#This Row],[Distance]], PBmetric[[Distance (km)]:[PB (hh:mm:ss)]], 6, FALSE), NA())</f>
        <v>#N/A</v>
      </c>
      <c r="G1838" s="13">
        <f ca="1">$Q$4+$P$4*Fulltable[[#This Row],[Distance]]+$O$4*Fulltable[[#This Row],[D^2]]+$N$4*Fulltable[[#This Row],[D^3]]</f>
        <v>5.9375341902679409E-2</v>
      </c>
      <c r="H1838" s="13">
        <f ca="1">Fulltable[[#This Row],[Forecast]]*(1+AVERAGE(cform[faster (-ve) /
slower (+ve)]))</f>
        <v>6.1472587103323505E-2</v>
      </c>
      <c r="I1838" s="13" t="e">
        <f>IF(ISNUMBER(VLOOKUP(Fulltable[[#This Row],[Distance]], Predict[[#All],[Distance (km)]:[Time on current form]], 2, FALSE)), VLOOKUP(Fulltable[[#This Row],[Distance]], Predict[[#All],[Distance (km)]:[Time on current form]], 2, FALSE), NA())</f>
        <v>#N/A</v>
      </c>
      <c r="J1838" s="13" t="e">
        <f>IF(ISNUMBER(VLOOKUP(Fulltable[[#This Row],[Distance]], Predict[[#All],[Distance (km)]:[Time on current form]], 3, FALSE)), VLOOKUP(Fulltable[[#This Row],[Distance]], Predict[[#All],[Distance (km)]:[Time on current form]], 3, FALSE), NA())</f>
        <v>#N/A</v>
      </c>
    </row>
    <row r="1839" spans="1:10" x14ac:dyDescent="0.25">
      <c r="A1839" s="1">
        <v>18.37</v>
      </c>
      <c r="B1839" s="2">
        <f>Fulltable[[#This Row],[Distance]]^2</f>
        <v>337.45690000000002</v>
      </c>
      <c r="C1839">
        <f>Fulltable[[#This Row],[Distance]]^3</f>
        <v>6199.0832530000007</v>
      </c>
      <c r="D1839">
        <f>Fulltable[[#This Row],[Distance]]^4</f>
        <v>113877.15935761001</v>
      </c>
      <c r="E1839">
        <f>Fulltable[[#This Row],[Distance]]^5</f>
        <v>2091923.4173992961</v>
      </c>
      <c r="F1839" s="13" t="e">
        <f>IF(ISNUMBER(VLOOKUP(Fulltable[[#This Row],[Distance]], PBmetric[[Distance (km)]:[PB (hh:mm:ss)]], 6, FALSE)), VLOOKUP(Fulltable[[#This Row],[Distance]], PBmetric[[Distance (km)]:[PB (hh:mm:ss)]], 6, FALSE), NA())</f>
        <v>#N/A</v>
      </c>
      <c r="G1839" s="13">
        <f ca="1">$Q$4+$P$4*Fulltable[[#This Row],[Distance]]+$O$4*Fulltable[[#This Row],[D^2]]+$N$4*Fulltable[[#This Row],[D^3]]</f>
        <v>5.9411015149280481E-2</v>
      </c>
      <c r="H1839" s="13">
        <f ca="1">Fulltable[[#This Row],[Forecast]]*(1+AVERAGE(cform[faster (-ve) /
slower (+ve)]))</f>
        <v>6.1509520393956796E-2</v>
      </c>
      <c r="I1839" s="13" t="e">
        <f>IF(ISNUMBER(VLOOKUP(Fulltable[[#This Row],[Distance]], Predict[[#All],[Distance (km)]:[Time on current form]], 2, FALSE)), VLOOKUP(Fulltable[[#This Row],[Distance]], Predict[[#All],[Distance (km)]:[Time on current form]], 2, FALSE), NA())</f>
        <v>#N/A</v>
      </c>
      <c r="J1839" s="13" t="e">
        <f>IF(ISNUMBER(VLOOKUP(Fulltable[[#This Row],[Distance]], Predict[[#All],[Distance (km)]:[Time on current form]], 3, FALSE)), VLOOKUP(Fulltable[[#This Row],[Distance]], Predict[[#All],[Distance (km)]:[Time on current form]], 3, FALSE), NA())</f>
        <v>#N/A</v>
      </c>
    </row>
    <row r="1840" spans="1:10" x14ac:dyDescent="0.25">
      <c r="A1840" s="1">
        <v>18.38</v>
      </c>
      <c r="B1840" s="2">
        <f>Fulltable[[#This Row],[Distance]]^2</f>
        <v>337.82439999999997</v>
      </c>
      <c r="C1840">
        <f>Fulltable[[#This Row],[Distance]]^3</f>
        <v>6209.2124719999993</v>
      </c>
      <c r="D1840">
        <f>Fulltable[[#This Row],[Distance]]^4</f>
        <v>114125.32523535998</v>
      </c>
      <c r="E1840">
        <f>Fulltable[[#This Row],[Distance]]^5</f>
        <v>2097623.4778259164</v>
      </c>
      <c r="F1840" s="13" t="e">
        <f>IF(ISNUMBER(VLOOKUP(Fulltable[[#This Row],[Distance]], PBmetric[[Distance (km)]:[PB (hh:mm:ss)]], 6, FALSE)), VLOOKUP(Fulltable[[#This Row],[Distance]], PBmetric[[Distance (km)]:[PB (hh:mm:ss)]], 6, FALSE), NA())</f>
        <v>#N/A</v>
      </c>
      <c r="G1840" s="13">
        <f ca="1">$Q$4+$P$4*Fulltable[[#This Row],[Distance]]+$O$4*Fulltable[[#This Row],[D^2]]+$N$4*Fulltable[[#This Row],[D^3]]</f>
        <v>5.9446692003734682E-2</v>
      </c>
      <c r="H1840" s="13">
        <f ca="1">Fulltable[[#This Row],[Forecast]]*(1+AVERAGE(cform[faster (-ve) /
slower (+ve)]))</f>
        <v>6.1546457419879158E-2</v>
      </c>
      <c r="I1840" s="13" t="e">
        <f>IF(ISNUMBER(VLOOKUP(Fulltable[[#This Row],[Distance]], Predict[[#All],[Distance (km)]:[Time on current form]], 2, FALSE)), VLOOKUP(Fulltable[[#This Row],[Distance]], Predict[[#All],[Distance (km)]:[Time on current form]], 2, FALSE), NA())</f>
        <v>#N/A</v>
      </c>
      <c r="J1840" s="13" t="e">
        <f>IF(ISNUMBER(VLOOKUP(Fulltable[[#This Row],[Distance]], Predict[[#All],[Distance (km)]:[Time on current form]], 3, FALSE)), VLOOKUP(Fulltable[[#This Row],[Distance]], Predict[[#All],[Distance (km)]:[Time on current form]], 3, FALSE), NA())</f>
        <v>#N/A</v>
      </c>
    </row>
    <row r="1841" spans="1:10" x14ac:dyDescent="0.25">
      <c r="A1841" s="1">
        <v>18.39</v>
      </c>
      <c r="B1841" s="2">
        <f>Fulltable[[#This Row],[Distance]]^2</f>
        <v>338.19210000000004</v>
      </c>
      <c r="C1841">
        <f>Fulltable[[#This Row],[Distance]]^3</f>
        <v>6219.3527190000013</v>
      </c>
      <c r="D1841">
        <f>Fulltable[[#This Row],[Distance]]^4</f>
        <v>114373.89650241003</v>
      </c>
      <c r="E1841">
        <f>Fulltable[[#This Row],[Distance]]^5</f>
        <v>2103335.9566793204</v>
      </c>
      <c r="F1841" s="13" t="e">
        <f>IF(ISNUMBER(VLOOKUP(Fulltable[[#This Row],[Distance]], PBmetric[[Distance (km)]:[PB (hh:mm:ss)]], 6, FALSE)), VLOOKUP(Fulltable[[#This Row],[Distance]], PBmetric[[Distance (km)]:[PB (hh:mm:ss)]], 6, FALSE), NA())</f>
        <v>#N/A</v>
      </c>
      <c r="G1841" s="13">
        <f ca="1">$Q$4+$P$4*Fulltable[[#This Row],[Distance]]+$O$4*Fulltable[[#This Row],[D^2]]+$N$4*Fulltable[[#This Row],[D^3]]</f>
        <v>5.94823724660066E-2</v>
      </c>
      <c r="H1841" s="13">
        <f ca="1">Fulltable[[#This Row],[Forecast]]*(1+AVERAGE(cform[faster (-ve) /
slower (+ve)]))</f>
        <v>6.1583398181053933E-2</v>
      </c>
      <c r="I1841" s="13" t="e">
        <f>IF(ISNUMBER(VLOOKUP(Fulltable[[#This Row],[Distance]], Predict[[#All],[Distance (km)]:[Time on current form]], 2, FALSE)), VLOOKUP(Fulltable[[#This Row],[Distance]], Predict[[#All],[Distance (km)]:[Time on current form]], 2, FALSE), NA())</f>
        <v>#N/A</v>
      </c>
      <c r="J1841" s="13" t="e">
        <f>IF(ISNUMBER(VLOOKUP(Fulltable[[#This Row],[Distance]], Predict[[#All],[Distance (km)]:[Time on current form]], 3, FALSE)), VLOOKUP(Fulltable[[#This Row],[Distance]], Predict[[#All],[Distance (km)]:[Time on current form]], 3, FALSE), NA())</f>
        <v>#N/A</v>
      </c>
    </row>
    <row r="1842" spans="1:10" x14ac:dyDescent="0.25">
      <c r="A1842" s="1">
        <v>18.399999999999999</v>
      </c>
      <c r="B1842" s="2">
        <f>Fulltable[[#This Row],[Distance]]^2</f>
        <v>338.55999999999995</v>
      </c>
      <c r="C1842">
        <f>Fulltable[[#This Row],[Distance]]^3</f>
        <v>6229.5039999999981</v>
      </c>
      <c r="D1842">
        <f>Fulltable[[#This Row],[Distance]]^4</f>
        <v>114622.87359999996</v>
      </c>
      <c r="E1842">
        <f>Fulltable[[#This Row],[Distance]]^5</f>
        <v>2109060.8742399993</v>
      </c>
      <c r="F1842" s="13" t="e">
        <f>IF(ISNUMBER(VLOOKUP(Fulltable[[#This Row],[Distance]], PBmetric[[Distance (km)]:[PB (hh:mm:ss)]], 6, FALSE)), VLOOKUP(Fulltable[[#This Row],[Distance]], PBmetric[[Distance (km)]:[PB (hh:mm:ss)]], 6, FALSE), NA())</f>
        <v>#N/A</v>
      </c>
      <c r="G1842" s="13">
        <f ca="1">$Q$4+$P$4*Fulltable[[#This Row],[Distance]]+$O$4*Fulltable[[#This Row],[D^2]]+$N$4*Fulltable[[#This Row],[D^3]]</f>
        <v>5.9518056536060841E-2</v>
      </c>
      <c r="H1842" s="13">
        <f ca="1">Fulltable[[#This Row],[Forecast]]*(1+AVERAGE(cform[faster (-ve) /
slower (+ve)]))</f>
        <v>6.162034267744447E-2</v>
      </c>
      <c r="I1842" s="13" t="e">
        <f>IF(ISNUMBER(VLOOKUP(Fulltable[[#This Row],[Distance]], Predict[[#All],[Distance (km)]:[Time on current form]], 2, FALSE)), VLOOKUP(Fulltable[[#This Row],[Distance]], Predict[[#All],[Distance (km)]:[Time on current form]], 2, FALSE), NA())</f>
        <v>#N/A</v>
      </c>
      <c r="J1842" s="13" t="e">
        <f>IF(ISNUMBER(VLOOKUP(Fulltable[[#This Row],[Distance]], Predict[[#All],[Distance (km)]:[Time on current form]], 3, FALSE)), VLOOKUP(Fulltable[[#This Row],[Distance]], Predict[[#All],[Distance (km)]:[Time on current form]], 3, FALSE), NA())</f>
        <v>#N/A</v>
      </c>
    </row>
    <row r="1843" spans="1:10" x14ac:dyDescent="0.25">
      <c r="A1843" s="1">
        <v>18.41</v>
      </c>
      <c r="B1843" s="2">
        <f>Fulltable[[#This Row],[Distance]]^2</f>
        <v>338.92810000000003</v>
      </c>
      <c r="C1843">
        <f>Fulltable[[#This Row],[Distance]]^3</f>
        <v>6239.6663210000006</v>
      </c>
      <c r="D1843">
        <f>Fulltable[[#This Row],[Distance]]^4</f>
        <v>114872.25696961003</v>
      </c>
      <c r="E1843">
        <f>Fulltable[[#This Row],[Distance]]^5</f>
        <v>2114798.2508105207</v>
      </c>
      <c r="F1843" s="13" t="e">
        <f>IF(ISNUMBER(VLOOKUP(Fulltable[[#This Row],[Distance]], PBmetric[[Distance (km)]:[PB (hh:mm:ss)]], 6, FALSE)), VLOOKUP(Fulltable[[#This Row],[Distance]], PBmetric[[Distance (km)]:[PB (hh:mm:ss)]], 6, FALSE), NA())</f>
        <v>#N/A</v>
      </c>
      <c r="G1843" s="13">
        <f ca="1">$Q$4+$P$4*Fulltable[[#This Row],[Distance]]+$O$4*Fulltable[[#This Row],[D^2]]+$N$4*Fulltable[[#This Row],[D^3]]</f>
        <v>5.9553744213862003E-2</v>
      </c>
      <c r="H1843" s="13">
        <f ca="1">Fulltable[[#This Row],[Forecast]]*(1+AVERAGE(cform[faster (-ve) /
slower (+ve)]))</f>
        <v>6.1657290909014117E-2</v>
      </c>
      <c r="I1843" s="13" t="e">
        <f>IF(ISNUMBER(VLOOKUP(Fulltable[[#This Row],[Distance]], Predict[[#All],[Distance (km)]:[Time on current form]], 2, FALSE)), VLOOKUP(Fulltable[[#This Row],[Distance]], Predict[[#All],[Distance (km)]:[Time on current form]], 2, FALSE), NA())</f>
        <v>#N/A</v>
      </c>
      <c r="J1843" s="13" t="e">
        <f>IF(ISNUMBER(VLOOKUP(Fulltable[[#This Row],[Distance]], Predict[[#All],[Distance (km)]:[Time on current form]], 3, FALSE)), VLOOKUP(Fulltable[[#This Row],[Distance]], Predict[[#All],[Distance (km)]:[Time on current form]], 3, FALSE), NA())</f>
        <v>#N/A</v>
      </c>
    </row>
    <row r="1844" spans="1:10" x14ac:dyDescent="0.25">
      <c r="A1844" s="1">
        <v>18.420000000000002</v>
      </c>
      <c r="B1844" s="2">
        <f>Fulltable[[#This Row],[Distance]]^2</f>
        <v>339.29640000000006</v>
      </c>
      <c r="C1844">
        <f>Fulltable[[#This Row],[Distance]]^3</f>
        <v>6249.8396880000018</v>
      </c>
      <c r="D1844">
        <f>Fulltable[[#This Row],[Distance]]^4</f>
        <v>115122.04705296004</v>
      </c>
      <c r="E1844">
        <f>Fulltable[[#This Row],[Distance]]^5</f>
        <v>2120548.1067155241</v>
      </c>
      <c r="F1844" s="13" t="e">
        <f>IF(ISNUMBER(VLOOKUP(Fulltable[[#This Row],[Distance]], PBmetric[[Distance (km)]:[PB (hh:mm:ss)]], 6, FALSE)), VLOOKUP(Fulltable[[#This Row],[Distance]], PBmetric[[Distance (km)]:[PB (hh:mm:ss)]], 6, FALSE), NA())</f>
        <v>#N/A</v>
      </c>
      <c r="G1844" s="13">
        <f ca="1">$Q$4+$P$4*Fulltable[[#This Row],[Distance]]+$O$4*Fulltable[[#This Row],[D^2]]+$N$4*Fulltable[[#This Row],[D^3]]</f>
        <v>5.9589435499374684E-2</v>
      </c>
      <c r="H1844" s="13">
        <f ca="1">Fulltable[[#This Row],[Forecast]]*(1+AVERAGE(cform[faster (-ve) /
slower (+ve)]))</f>
        <v>6.1694242875726224E-2</v>
      </c>
      <c r="I1844" s="13" t="e">
        <f>IF(ISNUMBER(VLOOKUP(Fulltable[[#This Row],[Distance]], Predict[[#All],[Distance (km)]:[Time on current form]], 2, FALSE)), VLOOKUP(Fulltable[[#This Row],[Distance]], Predict[[#All],[Distance (km)]:[Time on current form]], 2, FALSE), NA())</f>
        <v>#N/A</v>
      </c>
      <c r="J1844" s="13" t="e">
        <f>IF(ISNUMBER(VLOOKUP(Fulltable[[#This Row],[Distance]], Predict[[#All],[Distance (km)]:[Time on current form]], 3, FALSE)), VLOOKUP(Fulltable[[#This Row],[Distance]], Predict[[#All],[Distance (km)]:[Time on current form]], 3, FALSE), NA())</f>
        <v>#N/A</v>
      </c>
    </row>
    <row r="1845" spans="1:10" x14ac:dyDescent="0.25">
      <c r="A1845" s="1">
        <v>18.43</v>
      </c>
      <c r="B1845" s="2">
        <f>Fulltable[[#This Row],[Distance]]^2</f>
        <v>339.66489999999999</v>
      </c>
      <c r="C1845">
        <f>Fulltable[[#This Row],[Distance]]^3</f>
        <v>6260.0241069999993</v>
      </c>
      <c r="D1845">
        <f>Fulltable[[#This Row],[Distance]]^4</f>
        <v>115372.24429200999</v>
      </c>
      <c r="E1845">
        <f>Fulltable[[#This Row],[Distance]]^5</f>
        <v>2126310.4623017441</v>
      </c>
      <c r="F1845" s="13" t="e">
        <f>IF(ISNUMBER(VLOOKUP(Fulltable[[#This Row],[Distance]], PBmetric[[Distance (km)]:[PB (hh:mm:ss)]], 6, FALSE)), VLOOKUP(Fulltable[[#This Row],[Distance]], PBmetric[[Distance (km)]:[PB (hh:mm:ss)]], 6, FALSE), NA())</f>
        <v>#N/A</v>
      </c>
      <c r="G1845" s="13">
        <f ca="1">$Q$4+$P$4*Fulltable[[#This Row],[Distance]]+$O$4*Fulltable[[#This Row],[D^2]]+$N$4*Fulltable[[#This Row],[D^3]]</f>
        <v>5.9625130392563466E-2</v>
      </c>
      <c r="H1845" s="13">
        <f ca="1">Fulltable[[#This Row],[Forecast]]*(1+AVERAGE(cform[faster (-ve) /
slower (+ve)]))</f>
        <v>6.1731198577544125E-2</v>
      </c>
      <c r="I1845" s="13" t="e">
        <f>IF(ISNUMBER(VLOOKUP(Fulltable[[#This Row],[Distance]], Predict[[#All],[Distance (km)]:[Time on current form]], 2, FALSE)), VLOOKUP(Fulltable[[#This Row],[Distance]], Predict[[#All],[Distance (km)]:[Time on current form]], 2, FALSE), NA())</f>
        <v>#N/A</v>
      </c>
      <c r="J1845" s="13" t="e">
        <f>IF(ISNUMBER(VLOOKUP(Fulltable[[#This Row],[Distance]], Predict[[#All],[Distance (km)]:[Time on current form]], 3, FALSE)), VLOOKUP(Fulltable[[#This Row],[Distance]], Predict[[#All],[Distance (km)]:[Time on current form]], 3, FALSE), NA())</f>
        <v>#N/A</v>
      </c>
    </row>
    <row r="1846" spans="1:10" x14ac:dyDescent="0.25">
      <c r="A1846" s="1">
        <v>18.440000000000001</v>
      </c>
      <c r="B1846" s="2">
        <f>Fulltable[[#This Row],[Distance]]^2</f>
        <v>340.03360000000004</v>
      </c>
      <c r="C1846">
        <f>Fulltable[[#This Row],[Distance]]^3</f>
        <v>6270.2195840000013</v>
      </c>
      <c r="D1846">
        <f>Fulltable[[#This Row],[Distance]]^4</f>
        <v>115622.84912896002</v>
      </c>
      <c r="E1846">
        <f>Fulltable[[#This Row],[Distance]]^5</f>
        <v>2132085.3379380228</v>
      </c>
      <c r="F1846" s="13" t="e">
        <f>IF(ISNUMBER(VLOOKUP(Fulltable[[#This Row],[Distance]], PBmetric[[Distance (km)]:[PB (hh:mm:ss)]], 6, FALSE)), VLOOKUP(Fulltable[[#This Row],[Distance]], PBmetric[[Distance (km)]:[PB (hh:mm:ss)]], 6, FALSE), NA())</f>
        <v>#N/A</v>
      </c>
      <c r="G1846" s="13">
        <f ca="1">$Q$4+$P$4*Fulltable[[#This Row],[Distance]]+$O$4*Fulltable[[#This Row],[D^2]]+$N$4*Fulltable[[#This Row],[D^3]]</f>
        <v>5.9660828893392956E-2</v>
      </c>
      <c r="H1846" s="13">
        <f ca="1">Fulltable[[#This Row],[Forecast]]*(1+AVERAGE(cform[faster (-ve) /
slower (+ve)]))</f>
        <v>6.1768158014431175E-2</v>
      </c>
      <c r="I1846" s="13" t="e">
        <f>IF(ISNUMBER(VLOOKUP(Fulltable[[#This Row],[Distance]], Predict[[#All],[Distance (km)]:[Time on current form]], 2, FALSE)), VLOOKUP(Fulltable[[#This Row],[Distance]], Predict[[#All],[Distance (km)]:[Time on current form]], 2, FALSE), NA())</f>
        <v>#N/A</v>
      </c>
      <c r="J1846" s="13" t="e">
        <f>IF(ISNUMBER(VLOOKUP(Fulltable[[#This Row],[Distance]], Predict[[#All],[Distance (km)]:[Time on current form]], 3, FALSE)), VLOOKUP(Fulltable[[#This Row],[Distance]], Predict[[#All],[Distance (km)]:[Time on current form]], 3, FALSE), NA())</f>
        <v>#N/A</v>
      </c>
    </row>
    <row r="1847" spans="1:10" x14ac:dyDescent="0.25">
      <c r="A1847" s="1">
        <v>18.45</v>
      </c>
      <c r="B1847" s="2">
        <f>Fulltable[[#This Row],[Distance]]^2</f>
        <v>340.40249999999997</v>
      </c>
      <c r="C1847">
        <f>Fulltable[[#This Row],[Distance]]^3</f>
        <v>6280.426124999999</v>
      </c>
      <c r="D1847">
        <f>Fulltable[[#This Row],[Distance]]^4</f>
        <v>115873.86200624998</v>
      </c>
      <c r="E1847">
        <f>Fulltable[[#This Row],[Distance]]^5</f>
        <v>2137872.7540153121</v>
      </c>
      <c r="F1847" s="13" t="e">
        <f>IF(ISNUMBER(VLOOKUP(Fulltable[[#This Row],[Distance]], PBmetric[[Distance (km)]:[PB (hh:mm:ss)]], 6, FALSE)), VLOOKUP(Fulltable[[#This Row],[Distance]], PBmetric[[Distance (km)]:[PB (hh:mm:ss)]], 6, FALSE), NA())</f>
        <v>#N/A</v>
      </c>
      <c r="G1847" s="13">
        <f ca="1">$Q$4+$P$4*Fulltable[[#This Row],[Distance]]+$O$4*Fulltable[[#This Row],[D^2]]+$N$4*Fulltable[[#This Row],[D^3]]</f>
        <v>5.9696531001827743E-2</v>
      </c>
      <c r="H1847" s="13">
        <f ca="1">Fulltable[[#This Row],[Forecast]]*(1+AVERAGE(cform[faster (-ve) /
slower (+ve)]))</f>
        <v>6.1805121186350703E-2</v>
      </c>
      <c r="I1847" s="13" t="e">
        <f>IF(ISNUMBER(VLOOKUP(Fulltable[[#This Row],[Distance]], Predict[[#All],[Distance (km)]:[Time on current form]], 2, FALSE)), VLOOKUP(Fulltable[[#This Row],[Distance]], Predict[[#All],[Distance (km)]:[Time on current form]], 2, FALSE), NA())</f>
        <v>#N/A</v>
      </c>
      <c r="J1847" s="13" t="e">
        <f>IF(ISNUMBER(VLOOKUP(Fulltable[[#This Row],[Distance]], Predict[[#All],[Distance (km)]:[Time on current form]], 3, FALSE)), VLOOKUP(Fulltable[[#This Row],[Distance]], Predict[[#All],[Distance (km)]:[Time on current form]], 3, FALSE), NA())</f>
        <v>#N/A</v>
      </c>
    </row>
    <row r="1848" spans="1:10" x14ac:dyDescent="0.25">
      <c r="A1848" s="1">
        <v>18.46</v>
      </c>
      <c r="B1848" s="2">
        <f>Fulltable[[#This Row],[Distance]]^2</f>
        <v>340.77160000000003</v>
      </c>
      <c r="C1848">
        <f>Fulltable[[#This Row],[Distance]]^3</f>
        <v>6290.6437360000009</v>
      </c>
      <c r="D1848">
        <f>Fulltable[[#This Row],[Distance]]^4</f>
        <v>116125.28336656002</v>
      </c>
      <c r="E1848">
        <f>Fulltable[[#This Row],[Distance]]^5</f>
        <v>2143672.7309466982</v>
      </c>
      <c r="F1848" s="13" t="e">
        <f>IF(ISNUMBER(VLOOKUP(Fulltable[[#This Row],[Distance]], PBmetric[[Distance (km)]:[PB (hh:mm:ss)]], 6, FALSE)), VLOOKUP(Fulltable[[#This Row],[Distance]], PBmetric[[Distance (km)]:[PB (hh:mm:ss)]], 6, FALSE), NA())</f>
        <v>#N/A</v>
      </c>
      <c r="G1848" s="13">
        <f ca="1">$Q$4+$P$4*Fulltable[[#This Row],[Distance]]+$O$4*Fulltable[[#This Row],[D^2]]+$N$4*Fulltable[[#This Row],[D^3]]</f>
        <v>5.9732236717832447E-2</v>
      </c>
      <c r="H1848" s="13">
        <f ca="1">Fulltable[[#This Row],[Forecast]]*(1+AVERAGE(cform[faster (-ve) /
slower (+ve)]))</f>
        <v>6.1842088093266093E-2</v>
      </c>
      <c r="I1848" s="13" t="e">
        <f>IF(ISNUMBER(VLOOKUP(Fulltable[[#This Row],[Distance]], Predict[[#All],[Distance (km)]:[Time on current form]], 2, FALSE)), VLOOKUP(Fulltable[[#This Row],[Distance]], Predict[[#All],[Distance (km)]:[Time on current form]], 2, FALSE), NA())</f>
        <v>#N/A</v>
      </c>
      <c r="J1848" s="13" t="e">
        <f>IF(ISNUMBER(VLOOKUP(Fulltable[[#This Row],[Distance]], Predict[[#All],[Distance (km)]:[Time on current form]], 3, FALSE)), VLOOKUP(Fulltable[[#This Row],[Distance]], Predict[[#All],[Distance (km)]:[Time on current form]], 3, FALSE), NA())</f>
        <v>#N/A</v>
      </c>
    </row>
    <row r="1849" spans="1:10" x14ac:dyDescent="0.25">
      <c r="A1849" s="1">
        <v>18.47</v>
      </c>
      <c r="B1849" s="2">
        <f>Fulltable[[#This Row],[Distance]]^2</f>
        <v>341.14089999999993</v>
      </c>
      <c r="C1849">
        <f>Fulltable[[#This Row],[Distance]]^3</f>
        <v>6300.872422999998</v>
      </c>
      <c r="D1849">
        <f>Fulltable[[#This Row],[Distance]]^4</f>
        <v>116377.11365280996</v>
      </c>
      <c r="E1849">
        <f>Fulltable[[#This Row],[Distance]]^5</f>
        <v>2149485.2891674</v>
      </c>
      <c r="F1849" s="13" t="e">
        <f>IF(ISNUMBER(VLOOKUP(Fulltable[[#This Row],[Distance]], PBmetric[[Distance (km)]:[PB (hh:mm:ss)]], 6, FALSE)), VLOOKUP(Fulltable[[#This Row],[Distance]], PBmetric[[Distance (km)]:[PB (hh:mm:ss)]], 6, FALSE), NA())</f>
        <v>#N/A</v>
      </c>
      <c r="G1849" s="13">
        <f ca="1">$Q$4+$P$4*Fulltable[[#This Row],[Distance]]+$O$4*Fulltable[[#This Row],[D^2]]+$N$4*Fulltable[[#This Row],[D^3]]</f>
        <v>5.9767946041371638E-2</v>
      </c>
      <c r="H1849" s="13">
        <f ca="1">Fulltable[[#This Row],[Forecast]]*(1+AVERAGE(cform[faster (-ve) /
slower (+ve)]))</f>
        <v>6.1879058735140657E-2</v>
      </c>
      <c r="I1849" s="13" t="e">
        <f>IF(ISNUMBER(VLOOKUP(Fulltable[[#This Row],[Distance]], Predict[[#All],[Distance (km)]:[Time on current form]], 2, FALSE)), VLOOKUP(Fulltable[[#This Row],[Distance]], Predict[[#All],[Distance (km)]:[Time on current form]], 2, FALSE), NA())</f>
        <v>#N/A</v>
      </c>
      <c r="J1849" s="13" t="e">
        <f>IF(ISNUMBER(VLOOKUP(Fulltable[[#This Row],[Distance]], Predict[[#All],[Distance (km)]:[Time on current form]], 3, FALSE)), VLOOKUP(Fulltable[[#This Row],[Distance]], Predict[[#All],[Distance (km)]:[Time on current form]], 3, FALSE), NA())</f>
        <v>#N/A</v>
      </c>
    </row>
    <row r="1850" spans="1:10" x14ac:dyDescent="0.25">
      <c r="A1850" s="1">
        <v>18.48</v>
      </c>
      <c r="B1850" s="2">
        <f>Fulltable[[#This Row],[Distance]]^2</f>
        <v>341.5104</v>
      </c>
      <c r="C1850">
        <f>Fulltable[[#This Row],[Distance]]^3</f>
        <v>6311.1121920000005</v>
      </c>
      <c r="D1850">
        <f>Fulltable[[#This Row],[Distance]]^4</f>
        <v>116629.35330816</v>
      </c>
      <c r="E1850">
        <f>Fulltable[[#This Row],[Distance]]^5</f>
        <v>2155310.4491347969</v>
      </c>
      <c r="F1850" s="13" t="e">
        <f>IF(ISNUMBER(VLOOKUP(Fulltable[[#This Row],[Distance]], PBmetric[[Distance (km)]:[PB (hh:mm:ss)]], 6, FALSE)), VLOOKUP(Fulltable[[#This Row],[Distance]], PBmetric[[Distance (km)]:[PB (hh:mm:ss)]], 6, FALSE), NA())</f>
        <v>#N/A</v>
      </c>
      <c r="G1850" s="13">
        <f ca="1">$Q$4+$P$4*Fulltable[[#This Row],[Distance]]+$O$4*Fulltable[[#This Row],[D^2]]+$N$4*Fulltable[[#This Row],[D^3]]</f>
        <v>5.9803658972409926E-2</v>
      </c>
      <c r="H1850" s="13">
        <f ca="1">Fulltable[[#This Row],[Forecast]]*(1+AVERAGE(cform[faster (-ve) /
slower (+ve)]))</f>
        <v>6.1916033111937753E-2</v>
      </c>
      <c r="I1850" s="13" t="e">
        <f>IF(ISNUMBER(VLOOKUP(Fulltable[[#This Row],[Distance]], Predict[[#All],[Distance (km)]:[Time on current form]], 2, FALSE)), VLOOKUP(Fulltable[[#This Row],[Distance]], Predict[[#All],[Distance (km)]:[Time on current form]], 2, FALSE), NA())</f>
        <v>#N/A</v>
      </c>
      <c r="J1850" s="13" t="e">
        <f>IF(ISNUMBER(VLOOKUP(Fulltable[[#This Row],[Distance]], Predict[[#All],[Distance (km)]:[Time on current form]], 3, FALSE)), VLOOKUP(Fulltable[[#This Row],[Distance]], Predict[[#All],[Distance (km)]:[Time on current form]], 3, FALSE), NA())</f>
        <v>#N/A</v>
      </c>
    </row>
    <row r="1851" spans="1:10" x14ac:dyDescent="0.25">
      <c r="A1851" s="1">
        <v>18.489999999999998</v>
      </c>
      <c r="B1851" s="2">
        <f>Fulltable[[#This Row],[Distance]]^2</f>
        <v>341.88009999999997</v>
      </c>
      <c r="C1851">
        <f>Fulltable[[#This Row],[Distance]]^3</f>
        <v>6321.3630489999987</v>
      </c>
      <c r="D1851">
        <f>Fulltable[[#This Row],[Distance]]^4</f>
        <v>116882.00277600998</v>
      </c>
      <c r="E1851">
        <f>Fulltable[[#This Row],[Distance]]^5</f>
        <v>2161148.2313284241</v>
      </c>
      <c r="F1851" s="13" t="e">
        <f>IF(ISNUMBER(VLOOKUP(Fulltable[[#This Row],[Distance]], PBmetric[[Distance (km)]:[PB (hh:mm:ss)]], 6, FALSE)), VLOOKUP(Fulltable[[#This Row],[Distance]], PBmetric[[Distance (km)]:[PB (hh:mm:ss)]], 6, FALSE), NA())</f>
        <v>#N/A</v>
      </c>
      <c r="G1851" s="13">
        <f ca="1">$Q$4+$P$4*Fulltable[[#This Row],[Distance]]+$O$4*Fulltable[[#This Row],[D^2]]+$N$4*Fulltable[[#This Row],[D^3]]</f>
        <v>5.9839375510911889E-2</v>
      </c>
      <c r="H1851" s="13">
        <f ca="1">Fulltable[[#This Row],[Forecast]]*(1+AVERAGE(cform[faster (-ve) /
slower (+ve)]))</f>
        <v>6.1953011223620714E-2</v>
      </c>
      <c r="I1851" s="13" t="e">
        <f>IF(ISNUMBER(VLOOKUP(Fulltable[[#This Row],[Distance]], Predict[[#All],[Distance (km)]:[Time on current form]], 2, FALSE)), VLOOKUP(Fulltable[[#This Row],[Distance]], Predict[[#All],[Distance (km)]:[Time on current form]], 2, FALSE), NA())</f>
        <v>#N/A</v>
      </c>
      <c r="J1851" s="13" t="e">
        <f>IF(ISNUMBER(VLOOKUP(Fulltable[[#This Row],[Distance]], Predict[[#All],[Distance (km)]:[Time on current form]], 3, FALSE)), VLOOKUP(Fulltable[[#This Row],[Distance]], Predict[[#All],[Distance (km)]:[Time on current form]], 3, FALSE), NA())</f>
        <v>#N/A</v>
      </c>
    </row>
    <row r="1852" spans="1:10" x14ac:dyDescent="0.25">
      <c r="A1852" s="1">
        <v>18.5</v>
      </c>
      <c r="B1852" s="2">
        <f>Fulltable[[#This Row],[Distance]]^2</f>
        <v>342.25</v>
      </c>
      <c r="C1852">
        <f>Fulltable[[#This Row],[Distance]]^3</f>
        <v>6331.625</v>
      </c>
      <c r="D1852">
        <f>Fulltable[[#This Row],[Distance]]^4</f>
        <v>117135.0625</v>
      </c>
      <c r="E1852">
        <f>Fulltable[[#This Row],[Distance]]^5</f>
        <v>2166998.65625</v>
      </c>
      <c r="F1852" s="13" t="e">
        <f>IF(ISNUMBER(VLOOKUP(Fulltable[[#This Row],[Distance]], PBmetric[[Distance (km)]:[PB (hh:mm:ss)]], 6, FALSE)), VLOOKUP(Fulltable[[#This Row],[Distance]], PBmetric[[Distance (km)]:[PB (hh:mm:ss)]], 6, FALSE), NA())</f>
        <v>#N/A</v>
      </c>
      <c r="G1852" s="13">
        <f ca="1">$Q$4+$P$4*Fulltable[[#This Row],[Distance]]+$O$4*Fulltable[[#This Row],[D^2]]+$N$4*Fulltable[[#This Row],[D^3]]</f>
        <v>5.987509565684216E-2</v>
      </c>
      <c r="H1852" s="13">
        <f ca="1">Fulltable[[#This Row],[Forecast]]*(1+AVERAGE(cform[faster (-ve) /
slower (+ve)]))</f>
        <v>6.1989993070152918E-2</v>
      </c>
      <c r="I1852" s="13" t="e">
        <f>IF(ISNUMBER(VLOOKUP(Fulltable[[#This Row],[Distance]], Predict[[#All],[Distance (km)]:[Time on current form]], 2, FALSE)), VLOOKUP(Fulltable[[#This Row],[Distance]], Predict[[#All],[Distance (km)]:[Time on current form]], 2, FALSE), NA())</f>
        <v>#N/A</v>
      </c>
      <c r="J1852" s="13" t="e">
        <f>IF(ISNUMBER(VLOOKUP(Fulltable[[#This Row],[Distance]], Predict[[#All],[Distance (km)]:[Time on current form]], 3, FALSE)), VLOOKUP(Fulltable[[#This Row],[Distance]], Predict[[#All],[Distance (km)]:[Time on current form]], 3, FALSE), NA())</f>
        <v>#N/A</v>
      </c>
    </row>
    <row r="1853" spans="1:10" x14ac:dyDescent="0.25">
      <c r="A1853" s="1">
        <v>18.510000000000002</v>
      </c>
      <c r="B1853" s="2">
        <f>Fulltable[[#This Row],[Distance]]^2</f>
        <v>342.62010000000004</v>
      </c>
      <c r="C1853">
        <f>Fulltable[[#This Row],[Distance]]^3</f>
        <v>6341.898051000001</v>
      </c>
      <c r="D1853">
        <f>Fulltable[[#This Row],[Distance]]^4</f>
        <v>117388.53292401003</v>
      </c>
      <c r="E1853">
        <f>Fulltable[[#This Row],[Distance]]^5</f>
        <v>2172861.7444234258</v>
      </c>
      <c r="F1853" s="13" t="e">
        <f>IF(ISNUMBER(VLOOKUP(Fulltable[[#This Row],[Distance]], PBmetric[[Distance (km)]:[PB (hh:mm:ss)]], 6, FALSE)), VLOOKUP(Fulltable[[#This Row],[Distance]], PBmetric[[Distance (km)]:[PB (hh:mm:ss)]], 6, FALSE), NA())</f>
        <v>#N/A</v>
      </c>
      <c r="G1853" s="13">
        <f ca="1">$Q$4+$P$4*Fulltable[[#This Row],[Distance]]+$O$4*Fulltable[[#This Row],[D^2]]+$N$4*Fulltable[[#This Row],[D^3]]</f>
        <v>5.9910819410165315E-2</v>
      </c>
      <c r="H1853" s="13">
        <f ca="1">Fulltable[[#This Row],[Forecast]]*(1+AVERAGE(cform[faster (-ve) /
slower (+ve)]))</f>
        <v>6.2026978651497693E-2</v>
      </c>
      <c r="I1853" s="13" t="e">
        <f>IF(ISNUMBER(VLOOKUP(Fulltable[[#This Row],[Distance]], Predict[[#All],[Distance (km)]:[Time on current form]], 2, FALSE)), VLOOKUP(Fulltable[[#This Row],[Distance]], Predict[[#All],[Distance (km)]:[Time on current form]], 2, FALSE), NA())</f>
        <v>#N/A</v>
      </c>
      <c r="J1853" s="13" t="e">
        <f>IF(ISNUMBER(VLOOKUP(Fulltable[[#This Row],[Distance]], Predict[[#All],[Distance (km)]:[Time on current form]], 3, FALSE)), VLOOKUP(Fulltable[[#This Row],[Distance]], Predict[[#All],[Distance (km)]:[Time on current form]], 3, FALSE), NA())</f>
        <v>#N/A</v>
      </c>
    </row>
    <row r="1854" spans="1:10" x14ac:dyDescent="0.25">
      <c r="A1854" s="1">
        <v>18.52</v>
      </c>
      <c r="B1854" s="2">
        <f>Fulltable[[#This Row],[Distance]]^2</f>
        <v>342.99039999999997</v>
      </c>
      <c r="C1854">
        <f>Fulltable[[#This Row],[Distance]]^3</f>
        <v>6352.1822079999993</v>
      </c>
      <c r="D1854">
        <f>Fulltable[[#This Row],[Distance]]^4</f>
        <v>117642.41449215998</v>
      </c>
      <c r="E1854">
        <f>Fulltable[[#This Row],[Distance]]^5</f>
        <v>2178737.5163948028</v>
      </c>
      <c r="F1854" s="13" t="e">
        <f>IF(ISNUMBER(VLOOKUP(Fulltable[[#This Row],[Distance]], PBmetric[[Distance (km)]:[PB (hh:mm:ss)]], 6, FALSE)), VLOOKUP(Fulltable[[#This Row],[Distance]], PBmetric[[Distance (km)]:[PB (hh:mm:ss)]], 6, FALSE), NA())</f>
        <v>#N/A</v>
      </c>
      <c r="G1854" s="13">
        <f ca="1">$Q$4+$P$4*Fulltable[[#This Row],[Distance]]+$O$4*Fulltable[[#This Row],[D^2]]+$N$4*Fulltable[[#This Row],[D^3]]</f>
        <v>5.9946546770845932E-2</v>
      </c>
      <c r="H1854" s="13">
        <f ca="1">Fulltable[[#This Row],[Forecast]]*(1+AVERAGE(cform[faster (-ve) /
slower (+ve)]))</f>
        <v>6.2063967967618358E-2</v>
      </c>
      <c r="I1854" s="13" t="e">
        <f>IF(ISNUMBER(VLOOKUP(Fulltable[[#This Row],[Distance]], Predict[[#All],[Distance (km)]:[Time on current form]], 2, FALSE)), VLOOKUP(Fulltable[[#This Row],[Distance]], Predict[[#All],[Distance (km)]:[Time on current form]], 2, FALSE), NA())</f>
        <v>#N/A</v>
      </c>
      <c r="J1854" s="13" t="e">
        <f>IF(ISNUMBER(VLOOKUP(Fulltable[[#This Row],[Distance]], Predict[[#All],[Distance (km)]:[Time on current form]], 3, FALSE)), VLOOKUP(Fulltable[[#This Row],[Distance]], Predict[[#All],[Distance (km)]:[Time on current form]], 3, FALSE), NA())</f>
        <v>#N/A</v>
      </c>
    </row>
    <row r="1855" spans="1:10" x14ac:dyDescent="0.25">
      <c r="A1855" s="1">
        <v>18.53</v>
      </c>
      <c r="B1855" s="2">
        <f>Fulltable[[#This Row],[Distance]]^2</f>
        <v>343.36090000000002</v>
      </c>
      <c r="C1855">
        <f>Fulltable[[#This Row],[Distance]]^3</f>
        <v>6362.4774770000004</v>
      </c>
      <c r="D1855">
        <f>Fulltable[[#This Row],[Distance]]^4</f>
        <v>117896.70764881001</v>
      </c>
      <c r="E1855">
        <f>Fulltable[[#This Row],[Distance]]^5</f>
        <v>2184625.9927324499</v>
      </c>
      <c r="F1855" s="13" t="e">
        <f>IF(ISNUMBER(VLOOKUP(Fulltable[[#This Row],[Distance]], PBmetric[[Distance (km)]:[PB (hh:mm:ss)]], 6, FALSE)), VLOOKUP(Fulltable[[#This Row],[Distance]], PBmetric[[Distance (km)]:[PB (hh:mm:ss)]], 6, FALSE), NA())</f>
        <v>#N/A</v>
      </c>
      <c r="G1855" s="13">
        <f ca="1">$Q$4+$P$4*Fulltable[[#This Row],[Distance]]+$O$4*Fulltable[[#This Row],[D^2]]+$N$4*Fulltable[[#This Row],[D^3]]</f>
        <v>5.9982277738848649E-2</v>
      </c>
      <c r="H1855" s="13">
        <f ca="1">Fulltable[[#This Row],[Forecast]]*(1+AVERAGE(cform[faster (-ve) /
slower (+ve)]))</f>
        <v>6.2100961018478312E-2</v>
      </c>
      <c r="I1855" s="13" t="e">
        <f>IF(ISNUMBER(VLOOKUP(Fulltable[[#This Row],[Distance]], Predict[[#All],[Distance (km)]:[Time on current form]], 2, FALSE)), VLOOKUP(Fulltable[[#This Row],[Distance]], Predict[[#All],[Distance (km)]:[Time on current form]], 2, FALSE), NA())</f>
        <v>#N/A</v>
      </c>
      <c r="J1855" s="13" t="e">
        <f>IF(ISNUMBER(VLOOKUP(Fulltable[[#This Row],[Distance]], Predict[[#All],[Distance (km)]:[Time on current form]], 3, FALSE)), VLOOKUP(Fulltable[[#This Row],[Distance]], Predict[[#All],[Distance (km)]:[Time on current form]], 3, FALSE), NA())</f>
        <v>#N/A</v>
      </c>
    </row>
    <row r="1856" spans="1:10" x14ac:dyDescent="0.25">
      <c r="A1856" s="1">
        <v>18.54</v>
      </c>
      <c r="B1856" s="2">
        <f>Fulltable[[#This Row],[Distance]]^2</f>
        <v>343.73159999999996</v>
      </c>
      <c r="C1856">
        <f>Fulltable[[#This Row],[Distance]]^3</f>
        <v>6372.7838639999991</v>
      </c>
      <c r="D1856">
        <f>Fulltable[[#This Row],[Distance]]^4</f>
        <v>118151.41283855998</v>
      </c>
      <c r="E1856">
        <f>Fulltable[[#This Row],[Distance]]^5</f>
        <v>2190527.1940269019</v>
      </c>
      <c r="F1856" s="13" t="e">
        <f>IF(ISNUMBER(VLOOKUP(Fulltable[[#This Row],[Distance]], PBmetric[[Distance (km)]:[PB (hh:mm:ss)]], 6, FALSE)), VLOOKUP(Fulltable[[#This Row],[Distance]], PBmetric[[Distance (km)]:[PB (hh:mm:ss)]], 6, FALSE), NA())</f>
        <v>#N/A</v>
      </c>
      <c r="G1856" s="13">
        <f ca="1">$Q$4+$P$4*Fulltable[[#This Row],[Distance]]+$O$4*Fulltable[[#This Row],[D^2]]+$N$4*Fulltable[[#This Row],[D^3]]</f>
        <v>6.0018012314138017E-2</v>
      </c>
      <c r="H1856" s="13">
        <f ca="1">Fulltable[[#This Row],[Forecast]]*(1+AVERAGE(cform[faster (-ve) /
slower (+ve)]))</f>
        <v>6.2137957804040855E-2</v>
      </c>
      <c r="I1856" s="13" t="e">
        <f>IF(ISNUMBER(VLOOKUP(Fulltable[[#This Row],[Distance]], Predict[[#All],[Distance (km)]:[Time on current form]], 2, FALSE)), VLOOKUP(Fulltable[[#This Row],[Distance]], Predict[[#All],[Distance (km)]:[Time on current form]], 2, FALSE), NA())</f>
        <v>#N/A</v>
      </c>
      <c r="J1856" s="13" t="e">
        <f>IF(ISNUMBER(VLOOKUP(Fulltable[[#This Row],[Distance]], Predict[[#All],[Distance (km)]:[Time on current form]], 3, FALSE)), VLOOKUP(Fulltable[[#This Row],[Distance]], Predict[[#All],[Distance (km)]:[Time on current form]], 3, FALSE), NA())</f>
        <v>#N/A</v>
      </c>
    </row>
    <row r="1857" spans="1:10" x14ac:dyDescent="0.25">
      <c r="A1857" s="1">
        <v>18.55</v>
      </c>
      <c r="B1857" s="2">
        <f>Fulltable[[#This Row],[Distance]]^2</f>
        <v>344.10250000000002</v>
      </c>
      <c r="C1857">
        <f>Fulltable[[#This Row],[Distance]]^3</f>
        <v>6383.1013750000002</v>
      </c>
      <c r="D1857">
        <f>Fulltable[[#This Row],[Distance]]^4</f>
        <v>118406.53050625001</v>
      </c>
      <c r="E1857">
        <f>Fulltable[[#This Row],[Distance]]^5</f>
        <v>2196441.1408909378</v>
      </c>
      <c r="F1857" s="13" t="e">
        <f>IF(ISNUMBER(VLOOKUP(Fulltable[[#This Row],[Distance]], PBmetric[[Distance (km)]:[PB (hh:mm:ss)]], 6, FALSE)), VLOOKUP(Fulltable[[#This Row],[Distance]], PBmetric[[Distance (km)]:[PB (hh:mm:ss)]], 6, FALSE), NA())</f>
        <v>#N/A</v>
      </c>
      <c r="G1857" s="13">
        <f ca="1">$Q$4+$P$4*Fulltable[[#This Row],[Distance]]+$O$4*Fulltable[[#This Row],[D^2]]+$N$4*Fulltable[[#This Row],[D^3]]</f>
        <v>6.005375049667868E-2</v>
      </c>
      <c r="H1857" s="13">
        <f ca="1">Fulltable[[#This Row],[Forecast]]*(1+AVERAGE(cform[faster (-ve) /
slower (+ve)]))</f>
        <v>6.2174958324269378E-2</v>
      </c>
      <c r="I1857" s="13" t="e">
        <f>IF(ISNUMBER(VLOOKUP(Fulltable[[#This Row],[Distance]], Predict[[#All],[Distance (km)]:[Time on current form]], 2, FALSE)), VLOOKUP(Fulltable[[#This Row],[Distance]], Predict[[#All],[Distance (km)]:[Time on current form]], 2, FALSE), NA())</f>
        <v>#N/A</v>
      </c>
      <c r="J1857" s="13" t="e">
        <f>IF(ISNUMBER(VLOOKUP(Fulltable[[#This Row],[Distance]], Predict[[#All],[Distance (km)]:[Time on current form]], 3, FALSE)), VLOOKUP(Fulltable[[#This Row],[Distance]], Predict[[#All],[Distance (km)]:[Time on current form]], 3, FALSE), NA())</f>
        <v>#N/A</v>
      </c>
    </row>
    <row r="1858" spans="1:10" x14ac:dyDescent="0.25">
      <c r="A1858" s="1">
        <v>18.559999999999999</v>
      </c>
      <c r="B1858" s="2">
        <f>Fulltable[[#This Row],[Distance]]^2</f>
        <v>344.47359999999998</v>
      </c>
      <c r="C1858">
        <f>Fulltable[[#This Row],[Distance]]^3</f>
        <v>6393.4300159999993</v>
      </c>
      <c r="D1858">
        <f>Fulltable[[#This Row],[Distance]]^4</f>
        <v>118662.06109695998</v>
      </c>
      <c r="E1858">
        <f>Fulltable[[#This Row],[Distance]]^5</f>
        <v>2202367.8539595772</v>
      </c>
      <c r="F1858" s="13" t="e">
        <f>IF(ISNUMBER(VLOOKUP(Fulltable[[#This Row],[Distance]], PBmetric[[Distance (km)]:[PB (hh:mm:ss)]], 6, FALSE)), VLOOKUP(Fulltable[[#This Row],[Distance]], PBmetric[[Distance (km)]:[PB (hh:mm:ss)]], 6, FALSE), NA())</f>
        <v>#N/A</v>
      </c>
      <c r="G1858" s="13">
        <f ca="1">$Q$4+$P$4*Fulltable[[#This Row],[Distance]]+$O$4*Fulltable[[#This Row],[D^2]]+$N$4*Fulltable[[#This Row],[D^3]]</f>
        <v>6.0089492286435189E-2</v>
      </c>
      <c r="H1858" s="13">
        <f ca="1">Fulltable[[#This Row],[Forecast]]*(1+AVERAGE(cform[faster (-ve) /
slower (+ve)]))</f>
        <v>6.2211962579127172E-2</v>
      </c>
      <c r="I1858" s="13" t="e">
        <f>IF(ISNUMBER(VLOOKUP(Fulltable[[#This Row],[Distance]], Predict[[#All],[Distance (km)]:[Time on current form]], 2, FALSE)), VLOOKUP(Fulltable[[#This Row],[Distance]], Predict[[#All],[Distance (km)]:[Time on current form]], 2, FALSE), NA())</f>
        <v>#N/A</v>
      </c>
      <c r="J1858" s="13" t="e">
        <f>IF(ISNUMBER(VLOOKUP(Fulltable[[#This Row],[Distance]], Predict[[#All],[Distance (km)]:[Time on current form]], 3, FALSE)), VLOOKUP(Fulltable[[#This Row],[Distance]], Predict[[#All],[Distance (km)]:[Time on current form]], 3, FALSE), NA())</f>
        <v>#N/A</v>
      </c>
    </row>
    <row r="1859" spans="1:10" x14ac:dyDescent="0.25">
      <c r="A1859" s="1">
        <v>18.57</v>
      </c>
      <c r="B1859" s="2">
        <f>Fulltable[[#This Row],[Distance]]^2</f>
        <v>344.8449</v>
      </c>
      <c r="C1859">
        <f>Fulltable[[#This Row],[Distance]]^3</f>
        <v>6403.7697930000004</v>
      </c>
      <c r="D1859">
        <f>Fulltable[[#This Row],[Distance]]^4</f>
        <v>118918.00505600999</v>
      </c>
      <c r="E1859">
        <f>Fulltable[[#This Row],[Distance]]^5</f>
        <v>2208307.3538901056</v>
      </c>
      <c r="F1859" s="13" t="e">
        <f>IF(ISNUMBER(VLOOKUP(Fulltable[[#This Row],[Distance]], PBmetric[[Distance (km)]:[PB (hh:mm:ss)]], 6, FALSE)), VLOOKUP(Fulltable[[#This Row],[Distance]], PBmetric[[Distance (km)]:[PB (hh:mm:ss)]], 6, FALSE), NA())</f>
        <v>#N/A</v>
      </c>
      <c r="G1859" s="13">
        <f ca="1">$Q$4+$P$4*Fulltable[[#This Row],[Distance]]+$O$4*Fulltable[[#This Row],[D^2]]+$N$4*Fulltable[[#This Row],[D^3]]</f>
        <v>6.0125237683372169E-2</v>
      </c>
      <c r="H1859" s="13">
        <f ca="1">Fulltable[[#This Row],[Forecast]]*(1+AVERAGE(cform[faster (-ve) /
slower (+ve)]))</f>
        <v>6.224897056857763E-2</v>
      </c>
      <c r="I1859" s="13" t="e">
        <f>IF(ISNUMBER(VLOOKUP(Fulltable[[#This Row],[Distance]], Predict[[#All],[Distance (km)]:[Time on current form]], 2, FALSE)), VLOOKUP(Fulltable[[#This Row],[Distance]], Predict[[#All],[Distance (km)]:[Time on current form]], 2, FALSE), NA())</f>
        <v>#N/A</v>
      </c>
      <c r="J1859" s="13" t="e">
        <f>IF(ISNUMBER(VLOOKUP(Fulltable[[#This Row],[Distance]], Predict[[#All],[Distance (km)]:[Time on current form]], 3, FALSE)), VLOOKUP(Fulltable[[#This Row],[Distance]], Predict[[#All],[Distance (km)]:[Time on current form]], 3, FALSE), NA())</f>
        <v>#N/A</v>
      </c>
    </row>
    <row r="1860" spans="1:10" x14ac:dyDescent="0.25">
      <c r="A1860" s="1">
        <v>18.579999999999998</v>
      </c>
      <c r="B1860" s="2">
        <f>Fulltable[[#This Row],[Distance]]^2</f>
        <v>345.21639999999996</v>
      </c>
      <c r="C1860">
        <f>Fulltable[[#This Row],[Distance]]^3</f>
        <v>6414.120711999999</v>
      </c>
      <c r="D1860">
        <f>Fulltable[[#This Row],[Distance]]^4</f>
        <v>119174.36282895997</v>
      </c>
      <c r="E1860">
        <f>Fulltable[[#This Row],[Distance]]^5</f>
        <v>2214259.6613620762</v>
      </c>
      <c r="F1860" s="13" t="e">
        <f>IF(ISNUMBER(VLOOKUP(Fulltable[[#This Row],[Distance]], PBmetric[[Distance (km)]:[PB (hh:mm:ss)]], 6, FALSE)), VLOOKUP(Fulltable[[#This Row],[Distance]], PBmetric[[Distance (km)]:[PB (hh:mm:ss)]], 6, FALSE), NA())</f>
        <v>#N/A</v>
      </c>
      <c r="G1860" s="13">
        <f ca="1">$Q$4+$P$4*Fulltable[[#This Row],[Distance]]+$O$4*Fulltable[[#This Row],[D^2]]+$N$4*Fulltable[[#This Row],[D^3]]</f>
        <v>6.0160986687454211E-2</v>
      </c>
      <c r="H1860" s="13">
        <f ca="1">Fulltable[[#This Row],[Forecast]]*(1+AVERAGE(cform[faster (-ve) /
slower (+ve)]))</f>
        <v>6.2285982292584072E-2</v>
      </c>
      <c r="I1860" s="13" t="e">
        <f>IF(ISNUMBER(VLOOKUP(Fulltable[[#This Row],[Distance]], Predict[[#All],[Distance (km)]:[Time on current form]], 2, FALSE)), VLOOKUP(Fulltable[[#This Row],[Distance]], Predict[[#All],[Distance (km)]:[Time on current form]], 2, FALSE), NA())</f>
        <v>#N/A</v>
      </c>
      <c r="J1860" s="13" t="e">
        <f>IF(ISNUMBER(VLOOKUP(Fulltable[[#This Row],[Distance]], Predict[[#All],[Distance (km)]:[Time on current form]], 3, FALSE)), VLOOKUP(Fulltable[[#This Row],[Distance]], Predict[[#All],[Distance (km)]:[Time on current form]], 3, FALSE), NA())</f>
        <v>#N/A</v>
      </c>
    </row>
    <row r="1861" spans="1:10" x14ac:dyDescent="0.25">
      <c r="A1861" s="1">
        <v>18.59</v>
      </c>
      <c r="B1861" s="2">
        <f>Fulltable[[#This Row],[Distance]]^2</f>
        <v>345.5881</v>
      </c>
      <c r="C1861">
        <f>Fulltable[[#This Row],[Distance]]^3</f>
        <v>6424.4827789999999</v>
      </c>
      <c r="D1861">
        <f>Fulltable[[#This Row],[Distance]]^4</f>
        <v>119431.13486161</v>
      </c>
      <c r="E1861">
        <f>Fulltable[[#This Row],[Distance]]^5</f>
        <v>2220224.7970773298</v>
      </c>
      <c r="F1861" s="13" t="e">
        <f>IF(ISNUMBER(VLOOKUP(Fulltable[[#This Row],[Distance]], PBmetric[[Distance (km)]:[PB (hh:mm:ss)]], 6, FALSE)), VLOOKUP(Fulltable[[#This Row],[Distance]], PBmetric[[Distance (km)]:[PB (hh:mm:ss)]], 6, FALSE), NA())</f>
        <v>#N/A</v>
      </c>
      <c r="G1861" s="13">
        <f ca="1">$Q$4+$P$4*Fulltable[[#This Row],[Distance]]+$O$4*Fulltable[[#This Row],[D^2]]+$N$4*Fulltable[[#This Row],[D^3]]</f>
        <v>6.0196739298645913E-2</v>
      </c>
      <c r="H1861" s="13">
        <f ca="1">Fulltable[[#This Row],[Forecast]]*(1+AVERAGE(cform[faster (-ve) /
slower (+ve)]))</f>
        <v>6.232299775110986E-2</v>
      </c>
      <c r="I1861" s="13" t="e">
        <f>IF(ISNUMBER(VLOOKUP(Fulltable[[#This Row],[Distance]], Predict[[#All],[Distance (km)]:[Time on current form]], 2, FALSE)), VLOOKUP(Fulltable[[#This Row],[Distance]], Predict[[#All],[Distance (km)]:[Time on current form]], 2, FALSE), NA())</f>
        <v>#N/A</v>
      </c>
      <c r="J1861" s="13" t="e">
        <f>IF(ISNUMBER(VLOOKUP(Fulltable[[#This Row],[Distance]], Predict[[#All],[Distance (km)]:[Time on current form]], 3, FALSE)), VLOOKUP(Fulltable[[#This Row],[Distance]], Predict[[#All],[Distance (km)]:[Time on current form]], 3, FALSE), NA())</f>
        <v>#N/A</v>
      </c>
    </row>
    <row r="1862" spans="1:10" x14ac:dyDescent="0.25">
      <c r="A1862" s="1">
        <v>18.600000000000001</v>
      </c>
      <c r="B1862" s="2">
        <f>Fulltable[[#This Row],[Distance]]^2</f>
        <v>345.96000000000004</v>
      </c>
      <c r="C1862">
        <f>Fulltable[[#This Row],[Distance]]^3</f>
        <v>6434.8560000000016</v>
      </c>
      <c r="D1862">
        <f>Fulltable[[#This Row],[Distance]]^4</f>
        <v>119688.32160000002</v>
      </c>
      <c r="E1862">
        <f>Fulltable[[#This Row],[Distance]]^5</f>
        <v>2226202.7817600006</v>
      </c>
      <c r="F1862" s="13" t="e">
        <f>IF(ISNUMBER(VLOOKUP(Fulltable[[#This Row],[Distance]], PBmetric[[Distance (km)]:[PB (hh:mm:ss)]], 6, FALSE)), VLOOKUP(Fulltable[[#This Row],[Distance]], PBmetric[[Distance (km)]:[PB (hh:mm:ss)]], 6, FALSE), NA())</f>
        <v>#N/A</v>
      </c>
      <c r="G1862" s="13">
        <f ca="1">$Q$4+$P$4*Fulltable[[#This Row],[Distance]]+$O$4*Fulltable[[#This Row],[D^2]]+$N$4*Fulltable[[#This Row],[D^3]]</f>
        <v>6.0232495516911871E-2</v>
      </c>
      <c r="H1862" s="13">
        <f ca="1">Fulltable[[#This Row],[Forecast]]*(1+AVERAGE(cform[faster (-ve) /
slower (+ve)]))</f>
        <v>6.2360016944118336E-2</v>
      </c>
      <c r="I1862" s="13" t="e">
        <f>IF(ISNUMBER(VLOOKUP(Fulltable[[#This Row],[Distance]], Predict[[#All],[Distance (km)]:[Time on current form]], 2, FALSE)), VLOOKUP(Fulltable[[#This Row],[Distance]], Predict[[#All],[Distance (km)]:[Time on current form]], 2, FALSE), NA())</f>
        <v>#N/A</v>
      </c>
      <c r="J1862" s="13" t="e">
        <f>IF(ISNUMBER(VLOOKUP(Fulltable[[#This Row],[Distance]], Predict[[#All],[Distance (km)]:[Time on current form]], 3, FALSE)), VLOOKUP(Fulltable[[#This Row],[Distance]], Predict[[#All],[Distance (km)]:[Time on current form]], 3, FALSE), NA())</f>
        <v>#N/A</v>
      </c>
    </row>
    <row r="1863" spans="1:10" x14ac:dyDescent="0.25">
      <c r="A1863" s="1">
        <v>18.61</v>
      </c>
      <c r="B1863" s="2">
        <f>Fulltable[[#This Row],[Distance]]^2</f>
        <v>346.33209999999997</v>
      </c>
      <c r="C1863">
        <f>Fulltable[[#This Row],[Distance]]^3</f>
        <v>6445.2403809999996</v>
      </c>
      <c r="D1863">
        <f>Fulltable[[#This Row],[Distance]]^4</f>
        <v>119945.92349040997</v>
      </c>
      <c r="E1863">
        <f>Fulltable[[#This Row],[Distance]]^5</f>
        <v>2232193.6361565297</v>
      </c>
      <c r="F1863" s="13" t="e">
        <f>IF(ISNUMBER(VLOOKUP(Fulltable[[#This Row],[Distance]], PBmetric[[Distance (km)]:[PB (hh:mm:ss)]], 6, FALSE)), VLOOKUP(Fulltable[[#This Row],[Distance]], PBmetric[[Distance (km)]:[PB (hh:mm:ss)]], 6, FALSE), NA())</f>
        <v>#N/A</v>
      </c>
      <c r="G1863" s="13">
        <f ca="1">$Q$4+$P$4*Fulltable[[#This Row],[Distance]]+$O$4*Fulltable[[#This Row],[D^2]]+$N$4*Fulltable[[#This Row],[D^3]]</f>
        <v>6.0268255342216671E-2</v>
      </c>
      <c r="H1863" s="13">
        <f ca="1">Fulltable[[#This Row],[Forecast]]*(1+AVERAGE(cform[faster (-ve) /
slower (+ve)]))</f>
        <v>6.2397039871572836E-2</v>
      </c>
      <c r="I1863" s="13" t="e">
        <f>IF(ISNUMBER(VLOOKUP(Fulltable[[#This Row],[Distance]], Predict[[#All],[Distance (km)]:[Time on current form]], 2, FALSE)), VLOOKUP(Fulltable[[#This Row],[Distance]], Predict[[#All],[Distance (km)]:[Time on current form]], 2, FALSE), NA())</f>
        <v>#N/A</v>
      </c>
      <c r="J1863" s="13" t="e">
        <f>IF(ISNUMBER(VLOOKUP(Fulltable[[#This Row],[Distance]], Predict[[#All],[Distance (km)]:[Time on current form]], 3, FALSE)), VLOOKUP(Fulltable[[#This Row],[Distance]], Predict[[#All],[Distance (km)]:[Time on current form]], 3, FALSE), NA())</f>
        <v>#N/A</v>
      </c>
    </row>
    <row r="1864" spans="1:10" x14ac:dyDescent="0.25">
      <c r="A1864" s="1">
        <v>18.62</v>
      </c>
      <c r="B1864" s="2">
        <f>Fulltable[[#This Row],[Distance]]^2</f>
        <v>346.70440000000002</v>
      </c>
      <c r="C1864">
        <f>Fulltable[[#This Row],[Distance]]^3</f>
        <v>6455.6359280000006</v>
      </c>
      <c r="D1864">
        <f>Fulltable[[#This Row],[Distance]]^4</f>
        <v>120203.94097936002</v>
      </c>
      <c r="E1864">
        <f>Fulltable[[#This Row],[Distance]]^5</f>
        <v>2238197.3810356837</v>
      </c>
      <c r="F1864" s="13" t="e">
        <f>IF(ISNUMBER(VLOOKUP(Fulltable[[#This Row],[Distance]], PBmetric[[Distance (km)]:[PB (hh:mm:ss)]], 6, FALSE)), VLOOKUP(Fulltable[[#This Row],[Distance]], PBmetric[[Distance (km)]:[PB (hh:mm:ss)]], 6, FALSE), NA())</f>
        <v>#N/A</v>
      </c>
      <c r="G1864" s="13">
        <f ca="1">$Q$4+$P$4*Fulltable[[#This Row],[Distance]]+$O$4*Fulltable[[#This Row],[D^2]]+$N$4*Fulltable[[#This Row],[D^3]]</f>
        <v>6.0304018774524931E-2</v>
      </c>
      <c r="H1864" s="13">
        <f ca="1">Fulltable[[#This Row],[Forecast]]*(1+AVERAGE(cform[faster (-ve) /
slower (+ve)]))</f>
        <v>6.2434066533436729E-2</v>
      </c>
      <c r="I1864" s="13" t="e">
        <f>IF(ISNUMBER(VLOOKUP(Fulltable[[#This Row],[Distance]], Predict[[#All],[Distance (km)]:[Time on current form]], 2, FALSE)), VLOOKUP(Fulltable[[#This Row],[Distance]], Predict[[#All],[Distance (km)]:[Time on current form]], 2, FALSE), NA())</f>
        <v>#N/A</v>
      </c>
      <c r="J1864" s="13" t="e">
        <f>IF(ISNUMBER(VLOOKUP(Fulltable[[#This Row],[Distance]], Predict[[#All],[Distance (km)]:[Time on current form]], 3, FALSE)), VLOOKUP(Fulltable[[#This Row],[Distance]], Predict[[#All],[Distance (km)]:[Time on current form]], 3, FALSE), NA())</f>
        <v>#N/A</v>
      </c>
    </row>
    <row r="1865" spans="1:10" x14ac:dyDescent="0.25">
      <c r="A1865" s="1">
        <v>18.63</v>
      </c>
      <c r="B1865" s="2">
        <f>Fulltable[[#This Row],[Distance]]^2</f>
        <v>347.07689999999997</v>
      </c>
      <c r="C1865">
        <f>Fulltable[[#This Row],[Distance]]^3</f>
        <v>6466.0426469999993</v>
      </c>
      <c r="D1865">
        <f>Fulltable[[#This Row],[Distance]]^4</f>
        <v>120462.37451360998</v>
      </c>
      <c r="E1865">
        <f>Fulltable[[#This Row],[Distance]]^5</f>
        <v>2244214.0371885537</v>
      </c>
      <c r="F1865" s="13" t="e">
        <f>IF(ISNUMBER(VLOOKUP(Fulltable[[#This Row],[Distance]], PBmetric[[Distance (km)]:[PB (hh:mm:ss)]], 6, FALSE)), VLOOKUP(Fulltable[[#This Row],[Distance]], PBmetric[[Distance (km)]:[PB (hh:mm:ss)]], 6, FALSE), NA())</f>
        <v>#N/A</v>
      </c>
      <c r="G1865" s="13">
        <f ca="1">$Q$4+$P$4*Fulltable[[#This Row],[Distance]]+$O$4*Fulltable[[#This Row],[D^2]]+$N$4*Fulltable[[#This Row],[D^3]]</f>
        <v>6.0339785813801221E-2</v>
      </c>
      <c r="H1865" s="13">
        <f ca="1">Fulltable[[#This Row],[Forecast]]*(1+AVERAGE(cform[faster (-ve) /
slower (+ve)]))</f>
        <v>6.2471096929673321E-2</v>
      </c>
      <c r="I1865" s="13" t="e">
        <f>IF(ISNUMBER(VLOOKUP(Fulltable[[#This Row],[Distance]], Predict[[#All],[Distance (km)]:[Time on current form]], 2, FALSE)), VLOOKUP(Fulltable[[#This Row],[Distance]], Predict[[#All],[Distance (km)]:[Time on current form]], 2, FALSE), NA())</f>
        <v>#N/A</v>
      </c>
      <c r="J1865" s="13" t="e">
        <f>IF(ISNUMBER(VLOOKUP(Fulltable[[#This Row],[Distance]], Predict[[#All],[Distance (km)]:[Time on current form]], 3, FALSE)), VLOOKUP(Fulltable[[#This Row],[Distance]], Predict[[#All],[Distance (km)]:[Time on current form]], 3, FALSE), NA())</f>
        <v>#N/A</v>
      </c>
    </row>
    <row r="1866" spans="1:10" x14ac:dyDescent="0.25">
      <c r="A1866" s="1">
        <v>18.64</v>
      </c>
      <c r="B1866" s="2">
        <f>Fulltable[[#This Row],[Distance]]^2</f>
        <v>347.44960000000003</v>
      </c>
      <c r="C1866">
        <f>Fulltable[[#This Row],[Distance]]^3</f>
        <v>6476.4605440000005</v>
      </c>
      <c r="D1866">
        <f>Fulltable[[#This Row],[Distance]]^4</f>
        <v>120721.22454016002</v>
      </c>
      <c r="E1866">
        <f>Fulltable[[#This Row],[Distance]]^5</f>
        <v>2250243.625428583</v>
      </c>
      <c r="F1866" s="13" t="e">
        <f>IF(ISNUMBER(VLOOKUP(Fulltable[[#This Row],[Distance]], PBmetric[[Distance (km)]:[PB (hh:mm:ss)]], 6, FALSE)), VLOOKUP(Fulltable[[#This Row],[Distance]], PBmetric[[Distance (km)]:[PB (hh:mm:ss)]], 6, FALSE), NA())</f>
        <v>#N/A</v>
      </c>
      <c r="G1866" s="13">
        <f ca="1">$Q$4+$P$4*Fulltable[[#This Row],[Distance]]+$O$4*Fulltable[[#This Row],[D^2]]+$N$4*Fulltable[[#This Row],[D^3]]</f>
        <v>6.0375556460010159E-2</v>
      </c>
      <c r="H1866" s="13">
        <f ca="1">Fulltable[[#This Row],[Forecast]]*(1+AVERAGE(cform[faster (-ve) /
slower (+ve)]))</f>
        <v>6.2508131060245997E-2</v>
      </c>
      <c r="I1866" s="13" t="e">
        <f>IF(ISNUMBER(VLOOKUP(Fulltable[[#This Row],[Distance]], Predict[[#All],[Distance (km)]:[Time on current form]], 2, FALSE)), VLOOKUP(Fulltable[[#This Row],[Distance]], Predict[[#All],[Distance (km)]:[Time on current form]], 2, FALSE), NA())</f>
        <v>#N/A</v>
      </c>
      <c r="J1866" s="13" t="e">
        <f>IF(ISNUMBER(VLOOKUP(Fulltable[[#This Row],[Distance]], Predict[[#All],[Distance (km)]:[Time on current form]], 3, FALSE)), VLOOKUP(Fulltable[[#This Row],[Distance]], Predict[[#All],[Distance (km)]:[Time on current form]], 3, FALSE), NA())</f>
        <v>#N/A</v>
      </c>
    </row>
    <row r="1867" spans="1:10" x14ac:dyDescent="0.25">
      <c r="A1867" s="1">
        <v>18.649999999999999</v>
      </c>
      <c r="B1867" s="2">
        <f>Fulltable[[#This Row],[Distance]]^2</f>
        <v>347.82249999999993</v>
      </c>
      <c r="C1867">
        <f>Fulltable[[#This Row],[Distance]]^3</f>
        <v>6486.889624999998</v>
      </c>
      <c r="D1867">
        <f>Fulltable[[#This Row],[Distance]]^4</f>
        <v>120980.49150624995</v>
      </c>
      <c r="E1867">
        <f>Fulltable[[#This Row],[Distance]]^5</f>
        <v>2256286.1665915614</v>
      </c>
      <c r="F1867" s="13" t="e">
        <f>IF(ISNUMBER(VLOOKUP(Fulltable[[#This Row],[Distance]], PBmetric[[Distance (km)]:[PB (hh:mm:ss)]], 6, FALSE)), VLOOKUP(Fulltable[[#This Row],[Distance]], PBmetric[[Distance (km)]:[PB (hh:mm:ss)]], 6, FALSE), NA())</f>
        <v>#N/A</v>
      </c>
      <c r="G1867" s="13">
        <f ca="1">$Q$4+$P$4*Fulltable[[#This Row],[Distance]]+$O$4*Fulltable[[#This Row],[D^2]]+$N$4*Fulltable[[#This Row],[D^3]]</f>
        <v>6.0411330713116329E-2</v>
      </c>
      <c r="H1867" s="13">
        <f ca="1">Fulltable[[#This Row],[Forecast]]*(1+AVERAGE(cform[faster (-ve) /
slower (+ve)]))</f>
        <v>6.2545168925118091E-2</v>
      </c>
      <c r="I1867" s="13" t="e">
        <f>IF(ISNUMBER(VLOOKUP(Fulltable[[#This Row],[Distance]], Predict[[#All],[Distance (km)]:[Time on current form]], 2, FALSE)), VLOOKUP(Fulltable[[#This Row],[Distance]], Predict[[#All],[Distance (km)]:[Time on current form]], 2, FALSE), NA())</f>
        <v>#N/A</v>
      </c>
      <c r="J1867" s="13" t="e">
        <f>IF(ISNUMBER(VLOOKUP(Fulltable[[#This Row],[Distance]], Predict[[#All],[Distance (km)]:[Time on current form]], 3, FALSE)), VLOOKUP(Fulltable[[#This Row],[Distance]], Predict[[#All],[Distance (km)]:[Time on current form]], 3, FALSE), NA())</f>
        <v>#N/A</v>
      </c>
    </row>
    <row r="1868" spans="1:10" x14ac:dyDescent="0.25">
      <c r="A1868" s="1">
        <v>18.66</v>
      </c>
      <c r="B1868" s="2">
        <f>Fulltable[[#This Row],[Distance]]^2</f>
        <v>348.19560000000001</v>
      </c>
      <c r="C1868">
        <f>Fulltable[[#This Row],[Distance]]^3</f>
        <v>6497.3298960000002</v>
      </c>
      <c r="D1868">
        <f>Fulltable[[#This Row],[Distance]]^4</f>
        <v>121240.17585936001</v>
      </c>
      <c r="E1868">
        <f>Fulltable[[#This Row],[Distance]]^5</f>
        <v>2262341.681535658</v>
      </c>
      <c r="F1868" s="13" t="e">
        <f>IF(ISNUMBER(VLOOKUP(Fulltable[[#This Row],[Distance]], PBmetric[[Distance (km)]:[PB (hh:mm:ss)]], 6, FALSE)), VLOOKUP(Fulltable[[#This Row],[Distance]], PBmetric[[Distance (km)]:[PB (hh:mm:ss)]], 6, FALSE), NA())</f>
        <v>#N/A</v>
      </c>
      <c r="G1868" s="13">
        <f ca="1">$Q$4+$P$4*Fulltable[[#This Row],[Distance]]+$O$4*Fulltable[[#This Row],[D^2]]+$N$4*Fulltable[[#This Row],[D^3]]</f>
        <v>6.0447108573084343E-2</v>
      </c>
      <c r="H1868" s="13">
        <f ca="1">Fulltable[[#This Row],[Forecast]]*(1+AVERAGE(cform[faster (-ve) /
slower (+ve)]))</f>
        <v>6.2582210524252946E-2</v>
      </c>
      <c r="I1868" s="13" t="e">
        <f>IF(ISNUMBER(VLOOKUP(Fulltable[[#This Row],[Distance]], Predict[[#All],[Distance (km)]:[Time on current form]], 2, FALSE)), VLOOKUP(Fulltable[[#This Row],[Distance]], Predict[[#All],[Distance (km)]:[Time on current form]], 2, FALSE), NA())</f>
        <v>#N/A</v>
      </c>
      <c r="J1868" s="13" t="e">
        <f>IF(ISNUMBER(VLOOKUP(Fulltable[[#This Row],[Distance]], Predict[[#All],[Distance (km)]:[Time on current form]], 3, FALSE)), VLOOKUP(Fulltable[[#This Row],[Distance]], Predict[[#All],[Distance (km)]:[Time on current form]], 3, FALSE), NA())</f>
        <v>#N/A</v>
      </c>
    </row>
    <row r="1869" spans="1:10" x14ac:dyDescent="0.25">
      <c r="A1869" s="1">
        <v>18.670000000000002</v>
      </c>
      <c r="B1869" s="2">
        <f>Fulltable[[#This Row],[Distance]]^2</f>
        <v>348.56890000000004</v>
      </c>
      <c r="C1869">
        <f>Fulltable[[#This Row],[Distance]]^3</f>
        <v>6507.781363000001</v>
      </c>
      <c r="D1869">
        <f>Fulltable[[#This Row],[Distance]]^4</f>
        <v>121500.27804721003</v>
      </c>
      <c r="E1869">
        <f>Fulltable[[#This Row],[Distance]]^5</f>
        <v>2268410.1911414112</v>
      </c>
      <c r="F1869" s="13" t="e">
        <f>IF(ISNUMBER(VLOOKUP(Fulltable[[#This Row],[Distance]], PBmetric[[Distance (km)]:[PB (hh:mm:ss)]], 6, FALSE)), VLOOKUP(Fulltable[[#This Row],[Distance]], PBmetric[[Distance (km)]:[PB (hh:mm:ss)]], 6, FALSE), NA())</f>
        <v>#N/A</v>
      </c>
      <c r="G1869" s="13">
        <f ca="1">$Q$4+$P$4*Fulltable[[#This Row],[Distance]]+$O$4*Fulltable[[#This Row],[D^2]]+$N$4*Fulltable[[#This Row],[D^3]]</f>
        <v>6.0482890039878785E-2</v>
      </c>
      <c r="H1869" s="13">
        <f ca="1">Fulltable[[#This Row],[Forecast]]*(1+AVERAGE(cform[faster (-ve) /
slower (+ve)]))</f>
        <v>6.2619255857613909E-2</v>
      </c>
      <c r="I1869" s="13" t="e">
        <f>IF(ISNUMBER(VLOOKUP(Fulltable[[#This Row],[Distance]], Predict[[#All],[Distance (km)]:[Time on current form]], 2, FALSE)), VLOOKUP(Fulltable[[#This Row],[Distance]], Predict[[#All],[Distance (km)]:[Time on current form]], 2, FALSE), NA())</f>
        <v>#N/A</v>
      </c>
      <c r="J1869" s="13" t="e">
        <f>IF(ISNUMBER(VLOOKUP(Fulltable[[#This Row],[Distance]], Predict[[#All],[Distance (km)]:[Time on current form]], 3, FALSE)), VLOOKUP(Fulltable[[#This Row],[Distance]], Predict[[#All],[Distance (km)]:[Time on current form]], 3, FALSE), NA())</f>
        <v>#N/A</v>
      </c>
    </row>
    <row r="1870" spans="1:10" x14ac:dyDescent="0.25">
      <c r="A1870" s="1">
        <v>18.68</v>
      </c>
      <c r="B1870" s="2">
        <f>Fulltable[[#This Row],[Distance]]^2</f>
        <v>348.94239999999996</v>
      </c>
      <c r="C1870">
        <f>Fulltable[[#This Row],[Distance]]^3</f>
        <v>6518.2440319999996</v>
      </c>
      <c r="D1870">
        <f>Fulltable[[#This Row],[Distance]]^4</f>
        <v>121760.79851775998</v>
      </c>
      <c r="E1870">
        <f>Fulltable[[#This Row],[Distance]]^5</f>
        <v>2274491.7163117565</v>
      </c>
      <c r="F1870" s="13" t="e">
        <f>IF(ISNUMBER(VLOOKUP(Fulltable[[#This Row],[Distance]], PBmetric[[Distance (km)]:[PB (hh:mm:ss)]], 6, FALSE)), VLOOKUP(Fulltable[[#This Row],[Distance]], PBmetric[[Distance (km)]:[PB (hh:mm:ss)]], 6, FALSE), NA())</f>
        <v>#N/A</v>
      </c>
      <c r="G1870" s="13">
        <f ca="1">$Q$4+$P$4*Fulltable[[#This Row],[Distance]]+$O$4*Fulltable[[#This Row],[D^2]]+$N$4*Fulltable[[#This Row],[D^3]]</f>
        <v>6.0518675113464246E-2</v>
      </c>
      <c r="H1870" s="13">
        <f ca="1">Fulltable[[#This Row],[Forecast]]*(1+AVERAGE(cform[faster (-ve) /
slower (+ve)]))</f>
        <v>6.2656304925164316E-2</v>
      </c>
      <c r="I1870" s="13" t="e">
        <f>IF(ISNUMBER(VLOOKUP(Fulltable[[#This Row],[Distance]], Predict[[#All],[Distance (km)]:[Time on current form]], 2, FALSE)), VLOOKUP(Fulltable[[#This Row],[Distance]], Predict[[#All],[Distance (km)]:[Time on current form]], 2, FALSE), NA())</f>
        <v>#N/A</v>
      </c>
      <c r="J1870" s="13" t="e">
        <f>IF(ISNUMBER(VLOOKUP(Fulltable[[#This Row],[Distance]], Predict[[#All],[Distance (km)]:[Time on current form]], 3, FALSE)), VLOOKUP(Fulltable[[#This Row],[Distance]], Predict[[#All],[Distance (km)]:[Time on current form]], 3, FALSE), NA())</f>
        <v>#N/A</v>
      </c>
    </row>
    <row r="1871" spans="1:10" x14ac:dyDescent="0.25">
      <c r="A1871" s="1">
        <v>18.690000000000001</v>
      </c>
      <c r="B1871" s="2">
        <f>Fulltable[[#This Row],[Distance]]^2</f>
        <v>349.31610000000006</v>
      </c>
      <c r="C1871">
        <f>Fulltable[[#This Row],[Distance]]^3</f>
        <v>6528.7179090000018</v>
      </c>
      <c r="D1871">
        <f>Fulltable[[#This Row],[Distance]]^4</f>
        <v>122021.73771921004</v>
      </c>
      <c r="E1871">
        <f>Fulltable[[#This Row],[Distance]]^5</f>
        <v>2280586.2779720356</v>
      </c>
      <c r="F1871" s="13" t="e">
        <f>IF(ISNUMBER(VLOOKUP(Fulltable[[#This Row],[Distance]], PBmetric[[Distance (km)]:[PB (hh:mm:ss)]], 6, FALSE)), VLOOKUP(Fulltable[[#This Row],[Distance]], PBmetric[[Distance (km)]:[PB (hh:mm:ss)]], 6, FALSE), NA())</f>
        <v>#N/A</v>
      </c>
      <c r="G1871" s="13">
        <f ca="1">$Q$4+$P$4*Fulltable[[#This Row],[Distance]]+$O$4*Fulltable[[#This Row],[D^2]]+$N$4*Fulltable[[#This Row],[D^3]]</f>
        <v>6.0554463793805344E-2</v>
      </c>
      <c r="H1871" s="13">
        <f ca="1">Fulltable[[#This Row],[Forecast]]*(1+AVERAGE(cform[faster (-ve) /
slower (+ve)]))</f>
        <v>6.2693357726867543E-2</v>
      </c>
      <c r="I1871" s="13" t="e">
        <f>IF(ISNUMBER(VLOOKUP(Fulltable[[#This Row],[Distance]], Predict[[#All],[Distance (km)]:[Time on current form]], 2, FALSE)), VLOOKUP(Fulltable[[#This Row],[Distance]], Predict[[#All],[Distance (km)]:[Time on current form]], 2, FALSE), NA())</f>
        <v>#N/A</v>
      </c>
      <c r="J1871" s="13" t="e">
        <f>IF(ISNUMBER(VLOOKUP(Fulltable[[#This Row],[Distance]], Predict[[#All],[Distance (km)]:[Time on current form]], 3, FALSE)), VLOOKUP(Fulltable[[#This Row],[Distance]], Predict[[#All],[Distance (km)]:[Time on current form]], 3, FALSE), NA())</f>
        <v>#N/A</v>
      </c>
    </row>
    <row r="1872" spans="1:10" x14ac:dyDescent="0.25">
      <c r="A1872" s="1">
        <v>18.7</v>
      </c>
      <c r="B1872" s="2">
        <f>Fulltable[[#This Row],[Distance]]^2</f>
        <v>349.69</v>
      </c>
      <c r="C1872">
        <f>Fulltable[[#This Row],[Distance]]^3</f>
        <v>6539.2029999999995</v>
      </c>
      <c r="D1872">
        <f>Fulltable[[#This Row],[Distance]]^4</f>
        <v>122283.0961</v>
      </c>
      <c r="E1872">
        <f>Fulltable[[#This Row],[Distance]]^5</f>
        <v>2286693.8970699999</v>
      </c>
      <c r="F1872" s="13" t="e">
        <f>IF(ISNUMBER(VLOOKUP(Fulltable[[#This Row],[Distance]], PBmetric[[Distance (km)]:[PB (hh:mm:ss)]], 6, FALSE)), VLOOKUP(Fulltable[[#This Row],[Distance]], PBmetric[[Distance (km)]:[PB (hh:mm:ss)]], 6, FALSE), NA())</f>
        <v>#N/A</v>
      </c>
      <c r="G1872" s="13">
        <f ca="1">$Q$4+$P$4*Fulltable[[#This Row],[Distance]]+$O$4*Fulltable[[#This Row],[D^2]]+$N$4*Fulltable[[#This Row],[D^3]]</f>
        <v>6.0590256080866649E-2</v>
      </c>
      <c r="H1872" s="13">
        <f ca="1">Fulltable[[#This Row],[Forecast]]*(1+AVERAGE(cform[faster (-ve) /
slower (+ve)]))</f>
        <v>6.2730414262686898E-2</v>
      </c>
      <c r="I1872" s="13" t="e">
        <f>IF(ISNUMBER(VLOOKUP(Fulltable[[#This Row],[Distance]], Predict[[#All],[Distance (km)]:[Time on current form]], 2, FALSE)), VLOOKUP(Fulltable[[#This Row],[Distance]], Predict[[#All],[Distance (km)]:[Time on current form]], 2, FALSE), NA())</f>
        <v>#N/A</v>
      </c>
      <c r="J1872" s="13" t="e">
        <f>IF(ISNUMBER(VLOOKUP(Fulltable[[#This Row],[Distance]], Predict[[#All],[Distance (km)]:[Time on current form]], 3, FALSE)), VLOOKUP(Fulltable[[#This Row],[Distance]], Predict[[#All],[Distance (km)]:[Time on current form]], 3, FALSE), NA())</f>
        <v>#N/A</v>
      </c>
    </row>
    <row r="1873" spans="1:10" x14ac:dyDescent="0.25">
      <c r="A1873" s="1">
        <v>18.71</v>
      </c>
      <c r="B1873" s="2">
        <f>Fulltable[[#This Row],[Distance]]^2</f>
        <v>350.06410000000005</v>
      </c>
      <c r="C1873">
        <f>Fulltable[[#This Row],[Distance]]^3</f>
        <v>6549.6993110000012</v>
      </c>
      <c r="D1873">
        <f>Fulltable[[#This Row],[Distance]]^4</f>
        <v>122544.87410881004</v>
      </c>
      <c r="E1873">
        <f>Fulltable[[#This Row],[Distance]]^5</f>
        <v>2292814.5945758359</v>
      </c>
      <c r="F1873" s="13" t="e">
        <f>IF(ISNUMBER(VLOOKUP(Fulltable[[#This Row],[Distance]], PBmetric[[Distance (km)]:[PB (hh:mm:ss)]], 6, FALSE)), VLOOKUP(Fulltable[[#This Row],[Distance]], PBmetric[[Distance (km)]:[PB (hh:mm:ss)]], 6, FALSE), NA())</f>
        <v>#N/A</v>
      </c>
      <c r="G1873" s="13">
        <f ca="1">$Q$4+$P$4*Fulltable[[#This Row],[Distance]]+$O$4*Fulltable[[#This Row],[D^2]]+$N$4*Fulltable[[#This Row],[D^3]]</f>
        <v>6.0626051974612787E-2</v>
      </c>
      <c r="H1873" s="13">
        <f ca="1">Fulltable[[#This Row],[Forecast]]*(1+AVERAGE(cform[faster (-ve) /
slower (+ve)]))</f>
        <v>6.2767474532585771E-2</v>
      </c>
      <c r="I1873" s="13" t="e">
        <f>IF(ISNUMBER(VLOOKUP(Fulltable[[#This Row],[Distance]], Predict[[#All],[Distance (km)]:[Time on current form]], 2, FALSE)), VLOOKUP(Fulltable[[#This Row],[Distance]], Predict[[#All],[Distance (km)]:[Time on current form]], 2, FALSE), NA())</f>
        <v>#N/A</v>
      </c>
      <c r="J1873" s="13" t="e">
        <f>IF(ISNUMBER(VLOOKUP(Fulltable[[#This Row],[Distance]], Predict[[#All],[Distance (km)]:[Time on current form]], 3, FALSE)), VLOOKUP(Fulltable[[#This Row],[Distance]], Predict[[#All],[Distance (km)]:[Time on current form]], 3, FALSE), NA())</f>
        <v>#N/A</v>
      </c>
    </row>
    <row r="1874" spans="1:10" x14ac:dyDescent="0.25">
      <c r="A1874" s="1">
        <v>18.72</v>
      </c>
      <c r="B1874" s="2">
        <f>Fulltable[[#This Row],[Distance]]^2</f>
        <v>350.43839999999994</v>
      </c>
      <c r="C1874">
        <f>Fulltable[[#This Row],[Distance]]^3</f>
        <v>6560.2068479999989</v>
      </c>
      <c r="D1874">
        <f>Fulltable[[#This Row],[Distance]]^4</f>
        <v>122807.07219455997</v>
      </c>
      <c r="E1874">
        <f>Fulltable[[#This Row],[Distance]]^5</f>
        <v>2298948.3914821623</v>
      </c>
      <c r="F1874" s="13" t="e">
        <f>IF(ISNUMBER(VLOOKUP(Fulltable[[#This Row],[Distance]], PBmetric[[Distance (km)]:[PB (hh:mm:ss)]], 6, FALSE)), VLOOKUP(Fulltable[[#This Row],[Distance]], PBmetric[[Distance (km)]:[PB (hh:mm:ss)]], 6, FALSE), NA())</f>
        <v>#N/A</v>
      </c>
      <c r="G1874" s="13">
        <f ca="1">$Q$4+$P$4*Fulltable[[#This Row],[Distance]]+$O$4*Fulltable[[#This Row],[D^2]]+$N$4*Fulltable[[#This Row],[D^3]]</f>
        <v>6.0661851475008327E-2</v>
      </c>
      <c r="H1874" s="13">
        <f ca="1">Fulltable[[#This Row],[Forecast]]*(1+AVERAGE(cform[faster (-ve) /
slower (+ve)]))</f>
        <v>6.2804538536527468E-2</v>
      </c>
      <c r="I1874" s="13" t="e">
        <f>IF(ISNUMBER(VLOOKUP(Fulltable[[#This Row],[Distance]], Predict[[#All],[Distance (km)]:[Time on current form]], 2, FALSE)), VLOOKUP(Fulltable[[#This Row],[Distance]], Predict[[#All],[Distance (km)]:[Time on current form]], 2, FALSE), NA())</f>
        <v>#N/A</v>
      </c>
      <c r="J1874" s="13" t="e">
        <f>IF(ISNUMBER(VLOOKUP(Fulltable[[#This Row],[Distance]], Predict[[#All],[Distance (km)]:[Time on current form]], 3, FALSE)), VLOOKUP(Fulltable[[#This Row],[Distance]], Predict[[#All],[Distance (km)]:[Time on current form]], 3, FALSE), NA())</f>
        <v>#N/A</v>
      </c>
    </row>
    <row r="1875" spans="1:10" x14ac:dyDescent="0.25">
      <c r="A1875" s="1">
        <v>18.73</v>
      </c>
      <c r="B1875" s="2">
        <f>Fulltable[[#This Row],[Distance]]^2</f>
        <v>350.81290000000001</v>
      </c>
      <c r="C1875">
        <f>Fulltable[[#This Row],[Distance]]^3</f>
        <v>6570.7256170000001</v>
      </c>
      <c r="D1875">
        <f>Fulltable[[#This Row],[Distance]]^4</f>
        <v>123069.69080641001</v>
      </c>
      <c r="E1875">
        <f>Fulltable[[#This Row],[Distance]]^5</f>
        <v>2305095.3088040594</v>
      </c>
      <c r="F1875" s="13" t="e">
        <f>IF(ISNUMBER(VLOOKUP(Fulltable[[#This Row],[Distance]], PBmetric[[Distance (km)]:[PB (hh:mm:ss)]], 6, FALSE)), VLOOKUP(Fulltable[[#This Row],[Distance]], PBmetric[[Distance (km)]:[PB (hh:mm:ss)]], 6, FALSE), NA())</f>
        <v>#N/A</v>
      </c>
      <c r="G1875" s="13">
        <f ca="1">$Q$4+$P$4*Fulltable[[#This Row],[Distance]]+$O$4*Fulltable[[#This Row],[D^2]]+$N$4*Fulltable[[#This Row],[D^3]]</f>
        <v>6.0697654582017882E-2</v>
      </c>
      <c r="H1875" s="13">
        <f ca="1">Fulltable[[#This Row],[Forecast]]*(1+AVERAGE(cform[faster (-ve) /
slower (+ve)]))</f>
        <v>6.284160627447534E-2</v>
      </c>
      <c r="I1875" s="13" t="e">
        <f>IF(ISNUMBER(VLOOKUP(Fulltable[[#This Row],[Distance]], Predict[[#All],[Distance (km)]:[Time on current form]], 2, FALSE)), VLOOKUP(Fulltable[[#This Row],[Distance]], Predict[[#All],[Distance (km)]:[Time on current form]], 2, FALSE), NA())</f>
        <v>#N/A</v>
      </c>
      <c r="J1875" s="13" t="e">
        <f>IF(ISNUMBER(VLOOKUP(Fulltable[[#This Row],[Distance]], Predict[[#All],[Distance (km)]:[Time on current form]], 3, FALSE)), VLOOKUP(Fulltable[[#This Row],[Distance]], Predict[[#All],[Distance (km)]:[Time on current form]], 3, FALSE), NA())</f>
        <v>#N/A</v>
      </c>
    </row>
    <row r="1876" spans="1:10" x14ac:dyDescent="0.25">
      <c r="A1876" s="1">
        <v>18.739999999999998</v>
      </c>
      <c r="B1876" s="2">
        <f>Fulltable[[#This Row],[Distance]]^2</f>
        <v>351.18759999999992</v>
      </c>
      <c r="C1876">
        <f>Fulltable[[#This Row],[Distance]]^3</f>
        <v>6581.2556239999976</v>
      </c>
      <c r="D1876">
        <f>Fulltable[[#This Row],[Distance]]^4</f>
        <v>123332.73039375994</v>
      </c>
      <c r="E1876">
        <f>Fulltable[[#This Row],[Distance]]^5</f>
        <v>2311255.3675790611</v>
      </c>
      <c r="F1876" s="13" t="e">
        <f>IF(ISNUMBER(VLOOKUP(Fulltable[[#This Row],[Distance]], PBmetric[[Distance (km)]:[PB (hh:mm:ss)]], 6, FALSE)), VLOOKUP(Fulltable[[#This Row],[Distance]], PBmetric[[Distance (km)]:[PB (hh:mm:ss)]], 6, FALSE), NA())</f>
        <v>#N/A</v>
      </c>
      <c r="G1876" s="13">
        <f ca="1">$Q$4+$P$4*Fulltable[[#This Row],[Distance]]+$O$4*Fulltable[[#This Row],[D^2]]+$N$4*Fulltable[[#This Row],[D^3]]</f>
        <v>6.0733461295606042E-2</v>
      </c>
      <c r="H1876" s="13">
        <f ca="1">Fulltable[[#This Row],[Forecast]]*(1+AVERAGE(cform[faster (-ve) /
slower (+ve)]))</f>
        <v>6.2878677746392761E-2</v>
      </c>
      <c r="I1876" s="13" t="e">
        <f>IF(ISNUMBER(VLOOKUP(Fulltable[[#This Row],[Distance]], Predict[[#All],[Distance (km)]:[Time on current form]], 2, FALSE)), VLOOKUP(Fulltable[[#This Row],[Distance]], Predict[[#All],[Distance (km)]:[Time on current form]], 2, FALSE), NA())</f>
        <v>#N/A</v>
      </c>
      <c r="J1876" s="13" t="e">
        <f>IF(ISNUMBER(VLOOKUP(Fulltable[[#This Row],[Distance]], Predict[[#All],[Distance (km)]:[Time on current form]], 3, FALSE)), VLOOKUP(Fulltable[[#This Row],[Distance]], Predict[[#All],[Distance (km)]:[Time on current form]], 3, FALSE), NA())</f>
        <v>#N/A</v>
      </c>
    </row>
    <row r="1877" spans="1:10" x14ac:dyDescent="0.25">
      <c r="A1877" s="1">
        <v>18.75</v>
      </c>
      <c r="B1877" s="2">
        <f>Fulltable[[#This Row],[Distance]]^2</f>
        <v>351.5625</v>
      </c>
      <c r="C1877">
        <f>Fulltable[[#This Row],[Distance]]^3</f>
        <v>6591.796875</v>
      </c>
      <c r="D1877">
        <f>Fulltable[[#This Row],[Distance]]^4</f>
        <v>123596.19140625</v>
      </c>
      <c r="E1877">
        <f>Fulltable[[#This Row],[Distance]]^5</f>
        <v>2317428.5888671875</v>
      </c>
      <c r="F1877" s="13" t="e">
        <f>IF(ISNUMBER(VLOOKUP(Fulltable[[#This Row],[Distance]], PBmetric[[Distance (km)]:[PB (hh:mm:ss)]], 6, FALSE)), VLOOKUP(Fulltable[[#This Row],[Distance]], PBmetric[[Distance (km)]:[PB (hh:mm:ss)]], 6, FALSE), NA())</f>
        <v>#N/A</v>
      </c>
      <c r="G1877" s="13">
        <f ca="1">$Q$4+$P$4*Fulltable[[#This Row],[Distance]]+$O$4*Fulltable[[#This Row],[D^2]]+$N$4*Fulltable[[#This Row],[D^3]]</f>
        <v>6.0769271615737412E-2</v>
      </c>
      <c r="H1877" s="13">
        <f ca="1">Fulltable[[#This Row],[Forecast]]*(1+AVERAGE(cform[faster (-ve) /
slower (+ve)]))</f>
        <v>6.2915752952243054E-2</v>
      </c>
      <c r="I1877" s="13" t="e">
        <f>IF(ISNUMBER(VLOOKUP(Fulltable[[#This Row],[Distance]], Predict[[#All],[Distance (km)]:[Time on current form]], 2, FALSE)), VLOOKUP(Fulltable[[#This Row],[Distance]], Predict[[#All],[Distance (km)]:[Time on current form]], 2, FALSE), NA())</f>
        <v>#N/A</v>
      </c>
      <c r="J1877" s="13" t="e">
        <f>IF(ISNUMBER(VLOOKUP(Fulltable[[#This Row],[Distance]], Predict[[#All],[Distance (km)]:[Time on current form]], 3, FALSE)), VLOOKUP(Fulltable[[#This Row],[Distance]], Predict[[#All],[Distance (km)]:[Time on current form]], 3, FALSE), NA())</f>
        <v>#N/A</v>
      </c>
    </row>
    <row r="1878" spans="1:10" x14ac:dyDescent="0.25">
      <c r="A1878" s="1">
        <v>18.760000000000002</v>
      </c>
      <c r="B1878" s="2">
        <f>Fulltable[[#This Row],[Distance]]^2</f>
        <v>351.93760000000003</v>
      </c>
      <c r="C1878">
        <f>Fulltable[[#This Row],[Distance]]^3</f>
        <v>6602.349376000001</v>
      </c>
      <c r="D1878">
        <f>Fulltable[[#This Row],[Distance]]^4</f>
        <v>123860.07429376002</v>
      </c>
      <c r="E1878">
        <f>Fulltable[[#This Row],[Distance]]^5</f>
        <v>2323614.9937509382</v>
      </c>
      <c r="F1878" s="13" t="e">
        <f>IF(ISNUMBER(VLOOKUP(Fulltable[[#This Row],[Distance]], PBmetric[[Distance (km)]:[PB (hh:mm:ss)]], 6, FALSE)), VLOOKUP(Fulltable[[#This Row],[Distance]], PBmetric[[Distance (km)]:[PB (hh:mm:ss)]], 6, FALSE), NA())</f>
        <v>#N/A</v>
      </c>
      <c r="G1878" s="13">
        <f ca="1">$Q$4+$P$4*Fulltable[[#This Row],[Distance]]+$O$4*Fulltable[[#This Row],[D^2]]+$N$4*Fulltable[[#This Row],[D^3]]</f>
        <v>6.0805085542376583E-2</v>
      </c>
      <c r="H1878" s="13">
        <f ca="1">Fulltable[[#This Row],[Forecast]]*(1+AVERAGE(cform[faster (-ve) /
slower (+ve)]))</f>
        <v>6.295283189198958E-2</v>
      </c>
      <c r="I1878" s="13" t="e">
        <f>IF(ISNUMBER(VLOOKUP(Fulltable[[#This Row],[Distance]], Predict[[#All],[Distance (km)]:[Time on current form]], 2, FALSE)), VLOOKUP(Fulltable[[#This Row],[Distance]], Predict[[#All],[Distance (km)]:[Time on current form]], 2, FALSE), NA())</f>
        <v>#N/A</v>
      </c>
      <c r="J1878" s="13" t="e">
        <f>IF(ISNUMBER(VLOOKUP(Fulltable[[#This Row],[Distance]], Predict[[#All],[Distance (km)]:[Time on current form]], 3, FALSE)), VLOOKUP(Fulltable[[#This Row],[Distance]], Predict[[#All],[Distance (km)]:[Time on current form]], 3, FALSE), NA())</f>
        <v>#N/A</v>
      </c>
    </row>
    <row r="1879" spans="1:10" x14ac:dyDescent="0.25">
      <c r="A1879" s="1">
        <v>18.77</v>
      </c>
      <c r="B1879" s="2">
        <f>Fulltable[[#This Row],[Distance]]^2</f>
        <v>352.31289999999996</v>
      </c>
      <c r="C1879">
        <f>Fulltable[[#This Row],[Distance]]^3</f>
        <v>6612.9131329999991</v>
      </c>
      <c r="D1879">
        <f>Fulltable[[#This Row],[Distance]]^4</f>
        <v>124124.37950640997</v>
      </c>
      <c r="E1879">
        <f>Fulltable[[#This Row],[Distance]]^5</f>
        <v>2329814.6033353149</v>
      </c>
      <c r="F1879" s="13" t="e">
        <f>IF(ISNUMBER(VLOOKUP(Fulltable[[#This Row],[Distance]], PBmetric[[Distance (km)]:[PB (hh:mm:ss)]], 6, FALSE)), VLOOKUP(Fulltable[[#This Row],[Distance]], PBmetric[[Distance (km)]:[PB (hh:mm:ss)]], 6, FALSE), NA())</f>
        <v>#N/A</v>
      </c>
      <c r="G1879" s="13">
        <f ca="1">$Q$4+$P$4*Fulltable[[#This Row],[Distance]]+$O$4*Fulltable[[#This Row],[D^2]]+$N$4*Fulltable[[#This Row],[D^3]]</f>
        <v>6.0840903075488138E-2</v>
      </c>
      <c r="H1879" s="13">
        <f ca="1">Fulltable[[#This Row],[Forecast]]*(1+AVERAGE(cform[faster (-ve) /
slower (+ve)]))</f>
        <v>6.2989914565595648E-2</v>
      </c>
      <c r="I1879" s="13" t="e">
        <f>IF(ISNUMBER(VLOOKUP(Fulltable[[#This Row],[Distance]], Predict[[#All],[Distance (km)]:[Time on current form]], 2, FALSE)), VLOOKUP(Fulltable[[#This Row],[Distance]], Predict[[#All],[Distance (km)]:[Time on current form]], 2, FALSE), NA())</f>
        <v>#N/A</v>
      </c>
      <c r="J1879" s="13" t="e">
        <f>IF(ISNUMBER(VLOOKUP(Fulltable[[#This Row],[Distance]], Predict[[#All],[Distance (km)]:[Time on current form]], 3, FALSE)), VLOOKUP(Fulltable[[#This Row],[Distance]], Predict[[#All],[Distance (km)]:[Time on current form]], 3, FALSE), NA())</f>
        <v>#N/A</v>
      </c>
    </row>
    <row r="1880" spans="1:10" x14ac:dyDescent="0.25">
      <c r="A1880" s="1">
        <v>18.78</v>
      </c>
      <c r="B1880" s="2">
        <f>Fulltable[[#This Row],[Distance]]^2</f>
        <v>352.68840000000006</v>
      </c>
      <c r="C1880">
        <f>Fulltable[[#This Row],[Distance]]^3</f>
        <v>6623.4881520000017</v>
      </c>
      <c r="D1880">
        <f>Fulltable[[#This Row],[Distance]]^4</f>
        <v>124389.10749456004</v>
      </c>
      <c r="E1880">
        <f>Fulltable[[#This Row],[Distance]]^5</f>
        <v>2336027.4387478377</v>
      </c>
      <c r="F1880" s="13" t="e">
        <f>IF(ISNUMBER(VLOOKUP(Fulltable[[#This Row],[Distance]], PBmetric[[Distance (km)]:[PB (hh:mm:ss)]], 6, FALSE)), VLOOKUP(Fulltable[[#This Row],[Distance]], PBmetric[[Distance (km)]:[PB (hh:mm:ss)]], 6, FALSE), NA())</f>
        <v>#N/A</v>
      </c>
      <c r="G1880" s="13">
        <f ca="1">$Q$4+$P$4*Fulltable[[#This Row],[Distance]]+$O$4*Fulltable[[#This Row],[D^2]]+$N$4*Fulltable[[#This Row],[D^3]]</f>
        <v>6.0876724215036704E-2</v>
      </c>
      <c r="H1880" s="13">
        <f ca="1">Fulltable[[#This Row],[Forecast]]*(1+AVERAGE(cform[faster (-ve) /
slower (+ve)]))</f>
        <v>6.3027000973024661E-2</v>
      </c>
      <c r="I1880" s="13" t="e">
        <f>IF(ISNUMBER(VLOOKUP(Fulltable[[#This Row],[Distance]], Predict[[#All],[Distance (km)]:[Time on current form]], 2, FALSE)), VLOOKUP(Fulltable[[#This Row],[Distance]], Predict[[#All],[Distance (km)]:[Time on current form]], 2, FALSE), NA())</f>
        <v>#N/A</v>
      </c>
      <c r="J1880" s="13" t="e">
        <f>IF(ISNUMBER(VLOOKUP(Fulltable[[#This Row],[Distance]], Predict[[#All],[Distance (km)]:[Time on current form]], 3, FALSE)), VLOOKUP(Fulltable[[#This Row],[Distance]], Predict[[#All],[Distance (km)]:[Time on current form]], 3, FALSE), NA())</f>
        <v>#N/A</v>
      </c>
    </row>
    <row r="1881" spans="1:10" x14ac:dyDescent="0.25">
      <c r="A1881" s="1">
        <v>18.79</v>
      </c>
      <c r="B1881" s="2">
        <f>Fulltable[[#This Row],[Distance]]^2</f>
        <v>353.0641</v>
      </c>
      <c r="C1881">
        <f>Fulltable[[#This Row],[Distance]]^3</f>
        <v>6634.074439</v>
      </c>
      <c r="D1881">
        <f>Fulltable[[#This Row],[Distance]]^4</f>
        <v>124654.25870881</v>
      </c>
      <c r="E1881">
        <f>Fulltable[[#This Row],[Distance]]^5</f>
        <v>2342253.5211385395</v>
      </c>
      <c r="F1881" s="13" t="e">
        <f>IF(ISNUMBER(VLOOKUP(Fulltable[[#This Row],[Distance]], PBmetric[[Distance (km)]:[PB (hh:mm:ss)]], 6, FALSE)), VLOOKUP(Fulltable[[#This Row],[Distance]], PBmetric[[Distance (km)]:[PB (hh:mm:ss)]], 6, FALSE), NA())</f>
        <v>#N/A</v>
      </c>
      <c r="G1881" s="13">
        <f ca="1">$Q$4+$P$4*Fulltable[[#This Row],[Distance]]+$O$4*Fulltable[[#This Row],[D^2]]+$N$4*Fulltable[[#This Row],[D^3]]</f>
        <v>6.091254896098685E-2</v>
      </c>
      <c r="H1881" s="13">
        <f ca="1">Fulltable[[#This Row],[Forecast]]*(1+AVERAGE(cform[faster (-ve) /
slower (+ve)]))</f>
        <v>6.3064091114239926E-2</v>
      </c>
      <c r="I1881" s="13" t="e">
        <f>IF(ISNUMBER(VLOOKUP(Fulltable[[#This Row],[Distance]], Predict[[#All],[Distance (km)]:[Time on current form]], 2, FALSE)), VLOOKUP(Fulltable[[#This Row],[Distance]], Predict[[#All],[Distance (km)]:[Time on current form]], 2, FALSE), NA())</f>
        <v>#N/A</v>
      </c>
      <c r="J1881" s="13" t="e">
        <f>IF(ISNUMBER(VLOOKUP(Fulltable[[#This Row],[Distance]], Predict[[#All],[Distance (km)]:[Time on current form]], 3, FALSE)), VLOOKUP(Fulltable[[#This Row],[Distance]], Predict[[#All],[Distance (km)]:[Time on current form]], 3, FALSE), NA())</f>
        <v>#N/A</v>
      </c>
    </row>
    <row r="1882" spans="1:10" x14ac:dyDescent="0.25">
      <c r="A1882" s="1">
        <v>18.8</v>
      </c>
      <c r="B1882" s="2">
        <f>Fulltable[[#This Row],[Distance]]^2</f>
        <v>353.44000000000005</v>
      </c>
      <c r="C1882">
        <f>Fulltable[[#This Row],[Distance]]^3</f>
        <v>6644.6720000000014</v>
      </c>
      <c r="D1882">
        <f>Fulltable[[#This Row],[Distance]]^4</f>
        <v>124919.83360000004</v>
      </c>
      <c r="E1882">
        <f>Fulltable[[#This Row],[Distance]]^5</f>
        <v>2348492.8716800008</v>
      </c>
      <c r="F1882" s="13" t="e">
        <f>IF(ISNUMBER(VLOOKUP(Fulltable[[#This Row],[Distance]], PBmetric[[Distance (km)]:[PB (hh:mm:ss)]], 6, FALSE)), VLOOKUP(Fulltable[[#This Row],[Distance]], PBmetric[[Distance (km)]:[PB (hh:mm:ss)]], 6, FALSE), NA())</f>
        <v>#N/A</v>
      </c>
      <c r="G1882" s="13">
        <f ca="1">$Q$4+$P$4*Fulltable[[#This Row],[Distance]]+$O$4*Fulltable[[#This Row],[D^2]]+$N$4*Fulltable[[#This Row],[D^3]]</f>
        <v>6.0948377313303187E-2</v>
      </c>
      <c r="H1882" s="13">
        <f ca="1">Fulltable[[#This Row],[Forecast]]*(1+AVERAGE(cform[faster (-ve) /
slower (+ve)]))</f>
        <v>6.3101184989204792E-2</v>
      </c>
      <c r="I1882" s="13" t="e">
        <f>IF(ISNUMBER(VLOOKUP(Fulltable[[#This Row],[Distance]], Predict[[#All],[Distance (km)]:[Time on current form]], 2, FALSE)), VLOOKUP(Fulltable[[#This Row],[Distance]], Predict[[#All],[Distance (km)]:[Time on current form]], 2, FALSE), NA())</f>
        <v>#N/A</v>
      </c>
      <c r="J1882" s="13" t="e">
        <f>IF(ISNUMBER(VLOOKUP(Fulltable[[#This Row],[Distance]], Predict[[#All],[Distance (km)]:[Time on current form]], 3, FALSE)), VLOOKUP(Fulltable[[#This Row],[Distance]], Predict[[#All],[Distance (km)]:[Time on current form]], 3, FALSE), NA())</f>
        <v>#N/A</v>
      </c>
    </row>
    <row r="1883" spans="1:10" x14ac:dyDescent="0.25">
      <c r="A1883" s="1">
        <v>18.809999999999999</v>
      </c>
      <c r="B1883" s="2">
        <f>Fulltable[[#This Row],[Distance]]^2</f>
        <v>353.81609999999995</v>
      </c>
      <c r="C1883">
        <f>Fulltable[[#This Row],[Distance]]^3</f>
        <v>6655.2808409999989</v>
      </c>
      <c r="D1883">
        <f>Fulltable[[#This Row],[Distance]]^4</f>
        <v>125185.83261920996</v>
      </c>
      <c r="E1883">
        <f>Fulltable[[#This Row],[Distance]]^5</f>
        <v>2354745.5115673393</v>
      </c>
      <c r="F1883" s="13" t="e">
        <f>IF(ISNUMBER(VLOOKUP(Fulltable[[#This Row],[Distance]], PBmetric[[Distance (km)]:[PB (hh:mm:ss)]], 6, FALSE)), VLOOKUP(Fulltable[[#This Row],[Distance]], PBmetric[[Distance (km)]:[PB (hh:mm:ss)]], 6, FALSE), NA())</f>
        <v>#N/A</v>
      </c>
      <c r="G1883" s="13">
        <f ca="1">$Q$4+$P$4*Fulltable[[#This Row],[Distance]]+$O$4*Fulltable[[#This Row],[D^2]]+$N$4*Fulltable[[#This Row],[D^3]]</f>
        <v>6.0984209271950307E-2</v>
      </c>
      <c r="H1883" s="13">
        <f ca="1">Fulltable[[#This Row],[Forecast]]*(1+AVERAGE(cform[faster (-ve) /
slower (+ve)]))</f>
        <v>6.3138282597882622E-2</v>
      </c>
      <c r="I1883" s="13" t="e">
        <f>IF(ISNUMBER(VLOOKUP(Fulltable[[#This Row],[Distance]], Predict[[#All],[Distance (km)]:[Time on current form]], 2, FALSE)), VLOOKUP(Fulltable[[#This Row],[Distance]], Predict[[#All],[Distance (km)]:[Time on current form]], 2, FALSE), NA())</f>
        <v>#N/A</v>
      </c>
      <c r="J1883" s="13" t="e">
        <f>IF(ISNUMBER(VLOOKUP(Fulltable[[#This Row],[Distance]], Predict[[#All],[Distance (km)]:[Time on current form]], 3, FALSE)), VLOOKUP(Fulltable[[#This Row],[Distance]], Predict[[#All],[Distance (km)]:[Time on current form]], 3, FALSE), NA())</f>
        <v>#N/A</v>
      </c>
    </row>
    <row r="1884" spans="1:10" x14ac:dyDescent="0.25">
      <c r="A1884" s="1">
        <v>18.82</v>
      </c>
      <c r="B1884" s="2">
        <f>Fulltable[[#This Row],[Distance]]^2</f>
        <v>354.19240000000002</v>
      </c>
      <c r="C1884">
        <f>Fulltable[[#This Row],[Distance]]^3</f>
        <v>6665.9009680000008</v>
      </c>
      <c r="D1884">
        <f>Fulltable[[#This Row],[Distance]]^4</f>
        <v>125452.25621776002</v>
      </c>
      <c r="E1884">
        <f>Fulltable[[#This Row],[Distance]]^5</f>
        <v>2361011.4620182435</v>
      </c>
      <c r="F1884" s="13" t="e">
        <f>IF(ISNUMBER(VLOOKUP(Fulltable[[#This Row],[Distance]], PBmetric[[Distance (km)]:[PB (hh:mm:ss)]], 6, FALSE)), VLOOKUP(Fulltable[[#This Row],[Distance]], PBmetric[[Distance (km)]:[PB (hh:mm:ss)]], 6, FALSE), NA())</f>
        <v>#N/A</v>
      </c>
      <c r="G1884" s="13">
        <f ca="1">$Q$4+$P$4*Fulltable[[#This Row],[Distance]]+$O$4*Fulltable[[#This Row],[D^2]]+$N$4*Fulltable[[#This Row],[D^3]]</f>
        <v>6.1020044836892814E-2</v>
      </c>
      <c r="H1884" s="13">
        <f ca="1">Fulltable[[#This Row],[Forecast]]*(1+AVERAGE(cform[faster (-ve) /
slower (+ve)]))</f>
        <v>6.3175383940236751E-2</v>
      </c>
      <c r="I1884" s="13" t="e">
        <f>IF(ISNUMBER(VLOOKUP(Fulltable[[#This Row],[Distance]], Predict[[#All],[Distance (km)]:[Time on current form]], 2, FALSE)), VLOOKUP(Fulltable[[#This Row],[Distance]], Predict[[#All],[Distance (km)]:[Time on current form]], 2, FALSE), NA())</f>
        <v>#N/A</v>
      </c>
      <c r="J1884" s="13" t="e">
        <f>IF(ISNUMBER(VLOOKUP(Fulltable[[#This Row],[Distance]], Predict[[#All],[Distance (km)]:[Time on current form]], 3, FALSE)), VLOOKUP(Fulltable[[#This Row],[Distance]], Predict[[#All],[Distance (km)]:[Time on current form]], 3, FALSE), NA())</f>
        <v>#N/A</v>
      </c>
    </row>
    <row r="1885" spans="1:10" x14ac:dyDescent="0.25">
      <c r="A1885" s="1">
        <v>18.829999999999998</v>
      </c>
      <c r="B1885" s="2">
        <f>Fulltable[[#This Row],[Distance]]^2</f>
        <v>354.56889999999993</v>
      </c>
      <c r="C1885">
        <f>Fulltable[[#This Row],[Distance]]^3</f>
        <v>6676.5323869999984</v>
      </c>
      <c r="D1885">
        <f>Fulltable[[#This Row],[Distance]]^4</f>
        <v>125719.10484720995</v>
      </c>
      <c r="E1885">
        <f>Fulltable[[#This Row],[Distance]]^5</f>
        <v>2367290.7442729631</v>
      </c>
      <c r="F1885" s="13" t="e">
        <f>IF(ISNUMBER(VLOOKUP(Fulltable[[#This Row],[Distance]], PBmetric[[Distance (km)]:[PB (hh:mm:ss)]], 6, FALSE)), VLOOKUP(Fulltable[[#This Row],[Distance]], PBmetric[[Distance (km)]:[PB (hh:mm:ss)]], 6, FALSE), NA())</f>
        <v>#N/A</v>
      </c>
      <c r="G1885" s="13">
        <f ca="1">$Q$4+$P$4*Fulltable[[#This Row],[Distance]]+$O$4*Fulltable[[#This Row],[D^2]]+$N$4*Fulltable[[#This Row],[D^3]]</f>
        <v>6.1055884008095286E-2</v>
      </c>
      <c r="H1885" s="13">
        <f ca="1">Fulltable[[#This Row],[Forecast]]*(1+AVERAGE(cform[faster (-ve) /
slower (+ve)]))</f>
        <v>6.3212489016230528E-2</v>
      </c>
      <c r="I1885" s="13" t="e">
        <f>IF(ISNUMBER(VLOOKUP(Fulltable[[#This Row],[Distance]], Predict[[#All],[Distance (km)]:[Time on current form]], 2, FALSE)), VLOOKUP(Fulltable[[#This Row],[Distance]], Predict[[#All],[Distance (km)]:[Time on current form]], 2, FALSE), NA())</f>
        <v>#N/A</v>
      </c>
      <c r="J1885" s="13" t="e">
        <f>IF(ISNUMBER(VLOOKUP(Fulltable[[#This Row],[Distance]], Predict[[#All],[Distance (km)]:[Time on current form]], 3, FALSE)), VLOOKUP(Fulltable[[#This Row],[Distance]], Predict[[#All],[Distance (km)]:[Time on current form]], 3, FALSE), NA())</f>
        <v>#N/A</v>
      </c>
    </row>
    <row r="1886" spans="1:10" x14ac:dyDescent="0.25">
      <c r="A1886" s="1">
        <v>18.84</v>
      </c>
      <c r="B1886" s="2">
        <f>Fulltable[[#This Row],[Distance]]^2</f>
        <v>354.94560000000001</v>
      </c>
      <c r="C1886">
        <f>Fulltable[[#This Row],[Distance]]^3</f>
        <v>6687.1751039999999</v>
      </c>
      <c r="D1886">
        <f>Fulltable[[#This Row],[Distance]]^4</f>
        <v>125986.37895936001</v>
      </c>
      <c r="E1886">
        <f>Fulltable[[#This Row],[Distance]]^5</f>
        <v>2373583.3795943423</v>
      </c>
      <c r="F1886" s="13" t="e">
        <f>IF(ISNUMBER(VLOOKUP(Fulltable[[#This Row],[Distance]], PBmetric[[Distance (km)]:[PB (hh:mm:ss)]], 6, FALSE)), VLOOKUP(Fulltable[[#This Row],[Distance]], PBmetric[[Distance (km)]:[PB (hh:mm:ss)]], 6, FALSE), NA())</f>
        <v>#N/A</v>
      </c>
      <c r="G1886" s="13">
        <f ca="1">$Q$4+$P$4*Fulltable[[#This Row],[Distance]]+$O$4*Fulltable[[#This Row],[D^2]]+$N$4*Fulltable[[#This Row],[D^3]]</f>
        <v>6.1091726785522348E-2</v>
      </c>
      <c r="H1886" s="13">
        <f ca="1">Fulltable[[#This Row],[Forecast]]*(1+AVERAGE(cform[faster (-ve) /
slower (+ve)]))</f>
        <v>6.32495978258273E-2</v>
      </c>
      <c r="I1886" s="13" t="e">
        <f>IF(ISNUMBER(VLOOKUP(Fulltable[[#This Row],[Distance]], Predict[[#All],[Distance (km)]:[Time on current form]], 2, FALSE)), VLOOKUP(Fulltable[[#This Row],[Distance]], Predict[[#All],[Distance (km)]:[Time on current form]], 2, FALSE), NA())</f>
        <v>#N/A</v>
      </c>
      <c r="J1886" s="13" t="e">
        <f>IF(ISNUMBER(VLOOKUP(Fulltable[[#This Row],[Distance]], Predict[[#All],[Distance (km)]:[Time on current form]], 3, FALSE)), VLOOKUP(Fulltable[[#This Row],[Distance]], Predict[[#All],[Distance (km)]:[Time on current form]], 3, FALSE), NA())</f>
        <v>#N/A</v>
      </c>
    </row>
    <row r="1887" spans="1:10" x14ac:dyDescent="0.25">
      <c r="A1887" s="1">
        <v>18.850000000000001</v>
      </c>
      <c r="B1887" s="2">
        <f>Fulltable[[#This Row],[Distance]]^2</f>
        <v>355.32250000000005</v>
      </c>
      <c r="C1887">
        <f>Fulltable[[#This Row],[Distance]]^3</f>
        <v>6697.8291250000011</v>
      </c>
      <c r="D1887">
        <f>Fulltable[[#This Row],[Distance]]^4</f>
        <v>126254.07900625003</v>
      </c>
      <c r="E1887">
        <f>Fulltable[[#This Row],[Distance]]^5</f>
        <v>2379889.3892678134</v>
      </c>
      <c r="F1887" s="13" t="e">
        <f>IF(ISNUMBER(VLOOKUP(Fulltable[[#This Row],[Distance]], PBmetric[[Distance (km)]:[PB (hh:mm:ss)]], 6, FALSE)), VLOOKUP(Fulltable[[#This Row],[Distance]], PBmetric[[Distance (km)]:[PB (hh:mm:ss)]], 6, FALSE), NA())</f>
        <v>#N/A</v>
      </c>
      <c r="G1887" s="13">
        <f ca="1">$Q$4+$P$4*Fulltable[[#This Row],[Distance]]+$O$4*Fulltable[[#This Row],[D^2]]+$N$4*Fulltable[[#This Row],[D^3]]</f>
        <v>6.112757316913859E-2</v>
      </c>
      <c r="H1887" s="13">
        <f ca="1">Fulltable[[#This Row],[Forecast]]*(1+AVERAGE(cform[faster (-ve) /
slower (+ve)]))</f>
        <v>6.3286710368990431E-2</v>
      </c>
      <c r="I1887" s="13" t="e">
        <f>IF(ISNUMBER(VLOOKUP(Fulltable[[#This Row],[Distance]], Predict[[#All],[Distance (km)]:[Time on current form]], 2, FALSE)), VLOOKUP(Fulltable[[#This Row],[Distance]], Predict[[#All],[Distance (km)]:[Time on current form]], 2, FALSE), NA())</f>
        <v>#N/A</v>
      </c>
      <c r="J1887" s="13" t="e">
        <f>IF(ISNUMBER(VLOOKUP(Fulltable[[#This Row],[Distance]], Predict[[#All],[Distance (km)]:[Time on current form]], 3, FALSE)), VLOOKUP(Fulltable[[#This Row],[Distance]], Predict[[#All],[Distance (km)]:[Time on current form]], 3, FALSE), NA())</f>
        <v>#N/A</v>
      </c>
    </row>
    <row r="1888" spans="1:10" x14ac:dyDescent="0.25">
      <c r="A1888" s="1">
        <v>18.86</v>
      </c>
      <c r="B1888" s="2">
        <f>Fulltable[[#This Row],[Distance]]^2</f>
        <v>355.69959999999998</v>
      </c>
      <c r="C1888">
        <f>Fulltable[[#This Row],[Distance]]^3</f>
        <v>6708.4944559999994</v>
      </c>
      <c r="D1888">
        <f>Fulltable[[#This Row],[Distance]]^4</f>
        <v>126522.20544015999</v>
      </c>
      <c r="E1888">
        <f>Fulltable[[#This Row],[Distance]]^5</f>
        <v>2386208.7946014171</v>
      </c>
      <c r="F1888" s="13" t="e">
        <f>IF(ISNUMBER(VLOOKUP(Fulltable[[#This Row],[Distance]], PBmetric[[Distance (km)]:[PB (hh:mm:ss)]], 6, FALSE)), VLOOKUP(Fulltable[[#This Row],[Distance]], PBmetric[[Distance (km)]:[PB (hh:mm:ss)]], 6, FALSE), NA())</f>
        <v>#N/A</v>
      </c>
      <c r="G1888" s="13">
        <f ca="1">$Q$4+$P$4*Fulltable[[#This Row],[Distance]]+$O$4*Fulltable[[#This Row],[D^2]]+$N$4*Fulltable[[#This Row],[D^3]]</f>
        <v>6.1163423158908561E-2</v>
      </c>
      <c r="H1888" s="13">
        <f ca="1">Fulltable[[#This Row],[Forecast]]*(1+AVERAGE(cform[faster (-ve) /
slower (+ve)]))</f>
        <v>6.3323826645683201E-2</v>
      </c>
      <c r="I1888" s="13" t="e">
        <f>IF(ISNUMBER(VLOOKUP(Fulltable[[#This Row],[Distance]], Predict[[#All],[Distance (km)]:[Time on current form]], 2, FALSE)), VLOOKUP(Fulltable[[#This Row],[Distance]], Predict[[#All],[Distance (km)]:[Time on current form]], 2, FALSE), NA())</f>
        <v>#N/A</v>
      </c>
      <c r="J1888" s="13" t="e">
        <f>IF(ISNUMBER(VLOOKUP(Fulltable[[#This Row],[Distance]], Predict[[#All],[Distance (km)]:[Time on current form]], 3, FALSE)), VLOOKUP(Fulltable[[#This Row],[Distance]], Predict[[#All],[Distance (km)]:[Time on current form]], 3, FALSE), NA())</f>
        <v>#N/A</v>
      </c>
    </row>
    <row r="1889" spans="1:10" x14ac:dyDescent="0.25">
      <c r="A1889" s="1">
        <v>18.87</v>
      </c>
      <c r="B1889" s="2">
        <f>Fulltable[[#This Row],[Distance]]^2</f>
        <v>356.07690000000002</v>
      </c>
      <c r="C1889">
        <f>Fulltable[[#This Row],[Distance]]^3</f>
        <v>6719.1711030000006</v>
      </c>
      <c r="D1889">
        <f>Fulltable[[#This Row],[Distance]]^4</f>
        <v>126790.75871361002</v>
      </c>
      <c r="E1889">
        <f>Fulltable[[#This Row],[Distance]]^5</f>
        <v>2392541.6169258212</v>
      </c>
      <c r="F1889" s="13" t="e">
        <f>IF(ISNUMBER(VLOOKUP(Fulltable[[#This Row],[Distance]], PBmetric[[Distance (km)]:[PB (hh:mm:ss)]], 6, FALSE)), VLOOKUP(Fulltable[[#This Row],[Distance]], PBmetric[[Distance (km)]:[PB (hh:mm:ss)]], 6, FALSE), NA())</f>
        <v>#N/A</v>
      </c>
      <c r="G1889" s="13">
        <f ca="1">$Q$4+$P$4*Fulltable[[#This Row],[Distance]]+$O$4*Fulltable[[#This Row],[D^2]]+$N$4*Fulltable[[#This Row],[D^3]]</f>
        <v>6.119927675479693E-2</v>
      </c>
      <c r="H1889" s="13">
        <f ca="1">Fulltable[[#This Row],[Forecast]]*(1+AVERAGE(cform[faster (-ve) /
slower (+ve)]))</f>
        <v>6.3360946655869041E-2</v>
      </c>
      <c r="I1889" s="13" t="e">
        <f>IF(ISNUMBER(VLOOKUP(Fulltable[[#This Row],[Distance]], Predict[[#All],[Distance (km)]:[Time on current form]], 2, FALSE)), VLOOKUP(Fulltable[[#This Row],[Distance]], Predict[[#All],[Distance (km)]:[Time on current form]], 2, FALSE), NA())</f>
        <v>#N/A</v>
      </c>
      <c r="J1889" s="13" t="e">
        <f>IF(ISNUMBER(VLOOKUP(Fulltable[[#This Row],[Distance]], Predict[[#All],[Distance (km)]:[Time on current form]], 3, FALSE)), VLOOKUP(Fulltable[[#This Row],[Distance]], Predict[[#All],[Distance (km)]:[Time on current form]], 3, FALSE), NA())</f>
        <v>#N/A</v>
      </c>
    </row>
    <row r="1890" spans="1:10" x14ac:dyDescent="0.25">
      <c r="A1890" s="1">
        <v>18.88</v>
      </c>
      <c r="B1890" s="2">
        <f>Fulltable[[#This Row],[Distance]]^2</f>
        <v>356.45439999999996</v>
      </c>
      <c r="C1890">
        <f>Fulltable[[#This Row],[Distance]]^3</f>
        <v>6729.8590719999993</v>
      </c>
      <c r="D1890">
        <f>Fulltable[[#This Row],[Distance]]^4</f>
        <v>127059.73927935997</v>
      </c>
      <c r="E1890">
        <f>Fulltable[[#This Row],[Distance]]^5</f>
        <v>2398887.8775943159</v>
      </c>
      <c r="F1890" s="13" t="e">
        <f>IF(ISNUMBER(VLOOKUP(Fulltable[[#This Row],[Distance]], PBmetric[[Distance (km)]:[PB (hh:mm:ss)]], 6, FALSE)), VLOOKUP(Fulltable[[#This Row],[Distance]], PBmetric[[Distance (km)]:[PB (hh:mm:ss)]], 6, FALSE), NA())</f>
        <v>#N/A</v>
      </c>
      <c r="G1890" s="13">
        <f ca="1">$Q$4+$P$4*Fulltable[[#This Row],[Distance]]+$O$4*Fulltable[[#This Row],[D^2]]+$N$4*Fulltable[[#This Row],[D^3]]</f>
        <v>6.1235133956768238E-2</v>
      </c>
      <c r="H1890" s="13">
        <f ca="1">Fulltable[[#This Row],[Forecast]]*(1+AVERAGE(cform[faster (-ve) /
slower (+ve)]))</f>
        <v>6.339807039951123E-2</v>
      </c>
      <c r="I1890" s="13" t="e">
        <f>IF(ISNUMBER(VLOOKUP(Fulltable[[#This Row],[Distance]], Predict[[#All],[Distance (km)]:[Time on current form]], 2, FALSE)), VLOOKUP(Fulltable[[#This Row],[Distance]], Predict[[#All],[Distance (km)]:[Time on current form]], 2, FALSE), NA())</f>
        <v>#N/A</v>
      </c>
      <c r="J1890" s="13" t="e">
        <f>IF(ISNUMBER(VLOOKUP(Fulltable[[#This Row],[Distance]], Predict[[#All],[Distance (km)]:[Time on current form]], 3, FALSE)), VLOOKUP(Fulltable[[#This Row],[Distance]], Predict[[#All],[Distance (km)]:[Time on current form]], 3, FALSE), NA())</f>
        <v>#N/A</v>
      </c>
    </row>
    <row r="1891" spans="1:10" x14ac:dyDescent="0.25">
      <c r="A1891" s="1">
        <v>18.89</v>
      </c>
      <c r="B1891" s="2">
        <f>Fulltable[[#This Row],[Distance]]^2</f>
        <v>356.83210000000003</v>
      </c>
      <c r="C1891">
        <f>Fulltable[[#This Row],[Distance]]^3</f>
        <v>6740.5583690000003</v>
      </c>
      <c r="D1891">
        <f>Fulltable[[#This Row],[Distance]]^4</f>
        <v>127329.14759041002</v>
      </c>
      <c r="E1891">
        <f>Fulltable[[#This Row],[Distance]]^5</f>
        <v>2405247.5979828453</v>
      </c>
      <c r="F1891" s="13" t="e">
        <f>IF(ISNUMBER(VLOOKUP(Fulltable[[#This Row],[Distance]], PBmetric[[Distance (km)]:[PB (hh:mm:ss)]], 6, FALSE)), VLOOKUP(Fulltable[[#This Row],[Distance]], PBmetric[[Distance (km)]:[PB (hh:mm:ss)]], 6, FALSE), NA())</f>
        <v>#N/A</v>
      </c>
      <c r="G1891" s="13">
        <f ca="1">$Q$4+$P$4*Fulltable[[#This Row],[Distance]]+$O$4*Fulltable[[#This Row],[D^2]]+$N$4*Fulltable[[#This Row],[D^3]]</f>
        <v>6.1270994764787125E-2</v>
      </c>
      <c r="H1891" s="13">
        <f ca="1">Fulltable[[#This Row],[Forecast]]*(1+AVERAGE(cform[faster (-ve) /
slower (+ve)]))</f>
        <v>6.3435197876573174E-2</v>
      </c>
      <c r="I1891" s="13" t="e">
        <f>IF(ISNUMBER(VLOOKUP(Fulltable[[#This Row],[Distance]], Predict[[#All],[Distance (km)]:[Time on current form]], 2, FALSE)), VLOOKUP(Fulltable[[#This Row],[Distance]], Predict[[#All],[Distance (km)]:[Time on current form]], 2, FALSE), NA())</f>
        <v>#N/A</v>
      </c>
      <c r="J1891" s="13" t="e">
        <f>IF(ISNUMBER(VLOOKUP(Fulltable[[#This Row],[Distance]], Predict[[#All],[Distance (km)]:[Time on current form]], 3, FALSE)), VLOOKUP(Fulltable[[#This Row],[Distance]], Predict[[#All],[Distance (km)]:[Time on current form]], 3, FALSE), NA())</f>
        <v>#N/A</v>
      </c>
    </row>
    <row r="1892" spans="1:10" x14ac:dyDescent="0.25">
      <c r="A1892" s="1">
        <v>18.899999999999999</v>
      </c>
      <c r="B1892" s="2">
        <f>Fulltable[[#This Row],[Distance]]^2</f>
        <v>357.20999999999992</v>
      </c>
      <c r="C1892">
        <f>Fulltable[[#This Row],[Distance]]^3</f>
        <v>6751.2689999999984</v>
      </c>
      <c r="D1892">
        <f>Fulltable[[#This Row],[Distance]]^4</f>
        <v>127598.98409999994</v>
      </c>
      <c r="E1892">
        <f>Fulltable[[#This Row],[Distance]]^5</f>
        <v>2411620.7994899987</v>
      </c>
      <c r="F1892" s="13" t="e">
        <f>IF(ISNUMBER(VLOOKUP(Fulltable[[#This Row],[Distance]], PBmetric[[Distance (km)]:[PB (hh:mm:ss)]], 6, FALSE)), VLOOKUP(Fulltable[[#This Row],[Distance]], PBmetric[[Distance (km)]:[PB (hh:mm:ss)]], 6, FALSE), NA())</f>
        <v>#N/A</v>
      </c>
      <c r="G1892" s="13">
        <f ca="1">$Q$4+$P$4*Fulltable[[#This Row],[Distance]]+$O$4*Fulltable[[#This Row],[D^2]]+$N$4*Fulltable[[#This Row],[D^3]]</f>
        <v>6.1306859178818153E-2</v>
      </c>
      <c r="H1892" s="13">
        <f ca="1">Fulltable[[#This Row],[Forecast]]*(1+AVERAGE(cform[faster (-ve) /
slower (+ve)]))</f>
        <v>6.3472329087018164E-2</v>
      </c>
      <c r="I1892" s="13" t="e">
        <f>IF(ISNUMBER(VLOOKUP(Fulltable[[#This Row],[Distance]], Predict[[#All],[Distance (km)]:[Time on current form]], 2, FALSE)), VLOOKUP(Fulltable[[#This Row],[Distance]], Predict[[#All],[Distance (km)]:[Time on current form]], 2, FALSE), NA())</f>
        <v>#N/A</v>
      </c>
      <c r="J1892" s="13" t="e">
        <f>IF(ISNUMBER(VLOOKUP(Fulltable[[#This Row],[Distance]], Predict[[#All],[Distance (km)]:[Time on current form]], 3, FALSE)), VLOOKUP(Fulltable[[#This Row],[Distance]], Predict[[#All],[Distance (km)]:[Time on current form]], 3, FALSE), NA())</f>
        <v>#N/A</v>
      </c>
    </row>
    <row r="1893" spans="1:10" x14ac:dyDescent="0.25">
      <c r="A1893" s="1">
        <v>18.91</v>
      </c>
      <c r="B1893" s="2">
        <f>Fulltable[[#This Row],[Distance]]^2</f>
        <v>357.5881</v>
      </c>
      <c r="C1893">
        <f>Fulltable[[#This Row],[Distance]]^3</f>
        <v>6761.9909710000002</v>
      </c>
      <c r="D1893">
        <f>Fulltable[[#This Row],[Distance]]^4</f>
        <v>127869.24926160999</v>
      </c>
      <c r="E1893">
        <f>Fulltable[[#This Row],[Distance]]^5</f>
        <v>2418007.5035370449</v>
      </c>
      <c r="F1893" s="13" t="e">
        <f>IF(ISNUMBER(VLOOKUP(Fulltable[[#This Row],[Distance]], PBmetric[[Distance (km)]:[PB (hh:mm:ss)]], 6, FALSE)), VLOOKUP(Fulltable[[#This Row],[Distance]], PBmetric[[Distance (km)]:[PB (hh:mm:ss)]], 6, FALSE), NA())</f>
        <v>#N/A</v>
      </c>
      <c r="G1893" s="13">
        <f ca="1">$Q$4+$P$4*Fulltable[[#This Row],[Distance]]+$O$4*Fulltable[[#This Row],[D^2]]+$N$4*Fulltable[[#This Row],[D^3]]</f>
        <v>6.1342727198825941E-2</v>
      </c>
      <c r="H1893" s="13">
        <f ca="1">Fulltable[[#This Row],[Forecast]]*(1+AVERAGE(cform[faster (-ve) /
slower (+ve)]))</f>
        <v>6.3509464030809593E-2</v>
      </c>
      <c r="I1893" s="13" t="e">
        <f>IF(ISNUMBER(VLOOKUP(Fulltable[[#This Row],[Distance]], Predict[[#All],[Distance (km)]:[Time on current form]], 2, FALSE)), VLOOKUP(Fulltable[[#This Row],[Distance]], Predict[[#All],[Distance (km)]:[Time on current form]], 2, FALSE), NA())</f>
        <v>#N/A</v>
      </c>
      <c r="J1893" s="13" t="e">
        <f>IF(ISNUMBER(VLOOKUP(Fulltable[[#This Row],[Distance]], Predict[[#All],[Distance (km)]:[Time on current form]], 3, FALSE)), VLOOKUP(Fulltable[[#This Row],[Distance]], Predict[[#All],[Distance (km)]:[Time on current form]], 3, FALSE), NA())</f>
        <v>#N/A</v>
      </c>
    </row>
    <row r="1894" spans="1:10" x14ac:dyDescent="0.25">
      <c r="A1894" s="1">
        <v>18.920000000000002</v>
      </c>
      <c r="B1894" s="2">
        <f>Fulltable[[#This Row],[Distance]]^2</f>
        <v>357.96640000000008</v>
      </c>
      <c r="C1894">
        <f>Fulltable[[#This Row],[Distance]]^3</f>
        <v>6772.7242880000022</v>
      </c>
      <c r="D1894">
        <f>Fulltable[[#This Row],[Distance]]^4</f>
        <v>128139.94352896005</v>
      </c>
      <c r="E1894">
        <f>Fulltable[[#This Row],[Distance]]^5</f>
        <v>2424407.7315679244</v>
      </c>
      <c r="F1894" s="13" t="e">
        <f>IF(ISNUMBER(VLOOKUP(Fulltable[[#This Row],[Distance]], PBmetric[[Distance (km)]:[PB (hh:mm:ss)]], 6, FALSE)), VLOOKUP(Fulltable[[#This Row],[Distance]], PBmetric[[Distance (km)]:[PB (hh:mm:ss)]], 6, FALSE), NA())</f>
        <v>#N/A</v>
      </c>
      <c r="G1894" s="13">
        <f ca="1">$Q$4+$P$4*Fulltable[[#This Row],[Distance]]+$O$4*Fulltable[[#This Row],[D^2]]+$N$4*Fulltable[[#This Row],[D^3]]</f>
        <v>6.1378598824775074E-2</v>
      </c>
      <c r="H1894" s="13">
        <f ca="1">Fulltable[[#This Row],[Forecast]]*(1+AVERAGE(cform[faster (-ve) /
slower (+ve)]))</f>
        <v>6.3546602707910779E-2</v>
      </c>
      <c r="I1894" s="13" t="e">
        <f>IF(ISNUMBER(VLOOKUP(Fulltable[[#This Row],[Distance]], Predict[[#All],[Distance (km)]:[Time on current form]], 2, FALSE)), VLOOKUP(Fulltable[[#This Row],[Distance]], Predict[[#All],[Distance (km)]:[Time on current form]], 2, FALSE), NA())</f>
        <v>#N/A</v>
      </c>
      <c r="J1894" s="13" t="e">
        <f>IF(ISNUMBER(VLOOKUP(Fulltable[[#This Row],[Distance]], Predict[[#All],[Distance (km)]:[Time on current form]], 3, FALSE)), VLOOKUP(Fulltable[[#This Row],[Distance]], Predict[[#All],[Distance (km)]:[Time on current form]], 3, FALSE), NA())</f>
        <v>#N/A</v>
      </c>
    </row>
    <row r="1895" spans="1:10" x14ac:dyDescent="0.25">
      <c r="A1895" s="1">
        <v>18.93</v>
      </c>
      <c r="B1895" s="2">
        <f>Fulltable[[#This Row],[Distance]]^2</f>
        <v>358.3449</v>
      </c>
      <c r="C1895">
        <f>Fulltable[[#This Row],[Distance]]^3</f>
        <v>6783.468957</v>
      </c>
      <c r="D1895">
        <f>Fulltable[[#This Row],[Distance]]^4</f>
        <v>128411.06735601</v>
      </c>
      <c r="E1895">
        <f>Fulltable[[#This Row],[Distance]]^5</f>
        <v>2430821.5050492692</v>
      </c>
      <c r="F1895" s="13" t="e">
        <f>IF(ISNUMBER(VLOOKUP(Fulltable[[#This Row],[Distance]], PBmetric[[Distance (km)]:[PB (hh:mm:ss)]], 6, FALSE)), VLOOKUP(Fulltable[[#This Row],[Distance]], PBmetric[[Distance (km)]:[PB (hh:mm:ss)]], 6, FALSE), NA())</f>
        <v>#N/A</v>
      </c>
      <c r="G1895" s="13">
        <f ca="1">$Q$4+$P$4*Fulltable[[#This Row],[Distance]]+$O$4*Fulltable[[#This Row],[D^2]]+$N$4*Fulltable[[#This Row],[D^3]]</f>
        <v>6.1414474056630142E-2</v>
      </c>
      <c r="H1895" s="13">
        <f ca="1">Fulltable[[#This Row],[Forecast]]*(1+AVERAGE(cform[faster (-ve) /
slower (+ve)]))</f>
        <v>6.3583745118285059E-2</v>
      </c>
      <c r="I1895" s="13" t="e">
        <f>IF(ISNUMBER(VLOOKUP(Fulltable[[#This Row],[Distance]], Predict[[#All],[Distance (km)]:[Time on current form]], 2, FALSE)), VLOOKUP(Fulltable[[#This Row],[Distance]], Predict[[#All],[Distance (km)]:[Time on current form]], 2, FALSE), NA())</f>
        <v>#N/A</v>
      </c>
      <c r="J1895" s="13" t="e">
        <f>IF(ISNUMBER(VLOOKUP(Fulltable[[#This Row],[Distance]], Predict[[#All],[Distance (km)]:[Time on current form]], 3, FALSE)), VLOOKUP(Fulltable[[#This Row],[Distance]], Predict[[#All],[Distance (km)]:[Time on current form]], 3, FALSE), NA())</f>
        <v>#N/A</v>
      </c>
    </row>
    <row r="1896" spans="1:10" x14ac:dyDescent="0.25">
      <c r="A1896" s="1">
        <v>18.940000000000001</v>
      </c>
      <c r="B1896" s="2">
        <f>Fulltable[[#This Row],[Distance]]^2</f>
        <v>358.72360000000003</v>
      </c>
      <c r="C1896">
        <f>Fulltable[[#This Row],[Distance]]^3</f>
        <v>6794.2249840000013</v>
      </c>
      <c r="D1896">
        <f>Fulltable[[#This Row],[Distance]]^4</f>
        <v>128682.62119696003</v>
      </c>
      <c r="E1896">
        <f>Fulltable[[#This Row],[Distance]]^5</f>
        <v>2437248.8454704229</v>
      </c>
      <c r="F1896" s="13" t="e">
        <f>IF(ISNUMBER(VLOOKUP(Fulltable[[#This Row],[Distance]], PBmetric[[Distance (km)]:[PB (hh:mm:ss)]], 6, FALSE)), VLOOKUP(Fulltable[[#This Row],[Distance]], PBmetric[[Distance (km)]:[PB (hh:mm:ss)]], 6, FALSE), NA())</f>
        <v>#N/A</v>
      </c>
      <c r="G1896" s="13">
        <f ca="1">$Q$4+$P$4*Fulltable[[#This Row],[Distance]]+$O$4*Fulltable[[#This Row],[D^2]]+$N$4*Fulltable[[#This Row],[D^3]]</f>
        <v>6.1450352894355763E-2</v>
      </c>
      <c r="H1896" s="13">
        <f ca="1">Fulltable[[#This Row],[Forecast]]*(1+AVERAGE(cform[faster (-ve) /
slower (+ve)]))</f>
        <v>6.3620891261895809E-2</v>
      </c>
      <c r="I1896" s="13" t="e">
        <f>IF(ISNUMBER(VLOOKUP(Fulltable[[#This Row],[Distance]], Predict[[#All],[Distance (km)]:[Time on current form]], 2, FALSE)), VLOOKUP(Fulltable[[#This Row],[Distance]], Predict[[#All],[Distance (km)]:[Time on current form]], 2, FALSE), NA())</f>
        <v>#N/A</v>
      </c>
      <c r="J1896" s="13" t="e">
        <f>IF(ISNUMBER(VLOOKUP(Fulltable[[#This Row],[Distance]], Predict[[#All],[Distance (km)]:[Time on current form]], 3, FALSE)), VLOOKUP(Fulltable[[#This Row],[Distance]], Predict[[#All],[Distance (km)]:[Time on current form]], 3, FALSE), NA())</f>
        <v>#N/A</v>
      </c>
    </row>
    <row r="1897" spans="1:10" x14ac:dyDescent="0.25">
      <c r="A1897" s="1">
        <v>18.95</v>
      </c>
      <c r="B1897" s="2">
        <f>Fulltable[[#This Row],[Distance]]^2</f>
        <v>359.10249999999996</v>
      </c>
      <c r="C1897">
        <f>Fulltable[[#This Row],[Distance]]^3</f>
        <v>6804.9923749999989</v>
      </c>
      <c r="D1897">
        <f>Fulltable[[#This Row],[Distance]]^4</f>
        <v>128954.60550624998</v>
      </c>
      <c r="E1897">
        <f>Fulltable[[#This Row],[Distance]]^5</f>
        <v>2443689.774343437</v>
      </c>
      <c r="F1897" s="13" t="e">
        <f>IF(ISNUMBER(VLOOKUP(Fulltable[[#This Row],[Distance]], PBmetric[[Distance (km)]:[PB (hh:mm:ss)]], 6, FALSE)), VLOOKUP(Fulltable[[#This Row],[Distance]], PBmetric[[Distance (km)]:[PB (hh:mm:ss)]], 6, FALSE), NA())</f>
        <v>#N/A</v>
      </c>
      <c r="G1897" s="13">
        <f ca="1">$Q$4+$P$4*Fulltable[[#This Row],[Distance]]+$O$4*Fulltable[[#This Row],[D^2]]+$N$4*Fulltable[[#This Row],[D^3]]</f>
        <v>6.1486235337916514E-2</v>
      </c>
      <c r="H1897" s="13">
        <f ca="1">Fulltable[[#This Row],[Forecast]]*(1+AVERAGE(cform[faster (-ve) /
slower (+ve)]))</f>
        <v>6.3658041138706351E-2</v>
      </c>
      <c r="I1897" s="13" t="e">
        <f>IF(ISNUMBER(VLOOKUP(Fulltable[[#This Row],[Distance]], Predict[[#All],[Distance (km)]:[Time on current form]], 2, FALSE)), VLOOKUP(Fulltable[[#This Row],[Distance]], Predict[[#All],[Distance (km)]:[Time on current form]], 2, FALSE), NA())</f>
        <v>#N/A</v>
      </c>
      <c r="J1897" s="13" t="e">
        <f>IF(ISNUMBER(VLOOKUP(Fulltable[[#This Row],[Distance]], Predict[[#All],[Distance (km)]:[Time on current form]], 3, FALSE)), VLOOKUP(Fulltable[[#This Row],[Distance]], Predict[[#All],[Distance (km)]:[Time on current form]], 3, FALSE), NA())</f>
        <v>#N/A</v>
      </c>
    </row>
    <row r="1898" spans="1:10" x14ac:dyDescent="0.25">
      <c r="A1898" s="1">
        <v>18.96</v>
      </c>
      <c r="B1898" s="2">
        <f>Fulltable[[#This Row],[Distance]]^2</f>
        <v>359.48160000000001</v>
      </c>
      <c r="C1898">
        <f>Fulltable[[#This Row],[Distance]]^3</f>
        <v>6815.7711360000003</v>
      </c>
      <c r="D1898">
        <f>Fulltable[[#This Row],[Distance]]^4</f>
        <v>129227.02073856001</v>
      </c>
      <c r="E1898">
        <f>Fulltable[[#This Row],[Distance]]^5</f>
        <v>2450144.3132030978</v>
      </c>
      <c r="F1898" s="13" t="e">
        <f>IF(ISNUMBER(VLOOKUP(Fulltable[[#This Row],[Distance]], PBmetric[[Distance (km)]:[PB (hh:mm:ss)]], 6, FALSE)), VLOOKUP(Fulltable[[#This Row],[Distance]], PBmetric[[Distance (km)]:[PB (hh:mm:ss)]], 6, FALSE), NA())</f>
        <v>#N/A</v>
      </c>
      <c r="G1898" s="13">
        <f ca="1">$Q$4+$P$4*Fulltable[[#This Row],[Distance]]+$O$4*Fulltable[[#This Row],[D^2]]+$N$4*Fulltable[[#This Row],[D^3]]</f>
        <v>6.1522121387277015E-2</v>
      </c>
      <c r="H1898" s="13">
        <f ca="1">Fulltable[[#This Row],[Forecast]]*(1+AVERAGE(cform[faster (-ve) /
slower (+ve)]))</f>
        <v>6.3695194748680059E-2</v>
      </c>
      <c r="I1898" s="13" t="e">
        <f>IF(ISNUMBER(VLOOKUP(Fulltable[[#This Row],[Distance]], Predict[[#All],[Distance (km)]:[Time on current form]], 2, FALSE)), VLOOKUP(Fulltable[[#This Row],[Distance]], Predict[[#All],[Distance (km)]:[Time on current form]], 2, FALSE), NA())</f>
        <v>#N/A</v>
      </c>
      <c r="J1898" s="13" t="e">
        <f>IF(ISNUMBER(VLOOKUP(Fulltable[[#This Row],[Distance]], Predict[[#All],[Distance (km)]:[Time on current form]], 3, FALSE)), VLOOKUP(Fulltable[[#This Row],[Distance]], Predict[[#All],[Distance (km)]:[Time on current form]], 3, FALSE), NA())</f>
        <v>#N/A</v>
      </c>
    </row>
    <row r="1899" spans="1:10" x14ac:dyDescent="0.25">
      <c r="A1899" s="1">
        <v>18.97</v>
      </c>
      <c r="B1899" s="2">
        <f>Fulltable[[#This Row],[Distance]]^2</f>
        <v>359.86089999999996</v>
      </c>
      <c r="C1899">
        <f>Fulltable[[#This Row],[Distance]]^3</f>
        <v>6826.5612729999984</v>
      </c>
      <c r="D1899">
        <f>Fulltable[[#This Row],[Distance]]^4</f>
        <v>129499.86734880997</v>
      </c>
      <c r="E1899">
        <f>Fulltable[[#This Row],[Distance]]^5</f>
        <v>2456612.4836069252</v>
      </c>
      <c r="F1899" s="13" t="e">
        <f>IF(ISNUMBER(VLOOKUP(Fulltable[[#This Row],[Distance]], PBmetric[[Distance (km)]:[PB (hh:mm:ss)]], 6, FALSE)), VLOOKUP(Fulltable[[#This Row],[Distance]], PBmetric[[Distance (km)]:[PB (hh:mm:ss)]], 6, FALSE), NA())</f>
        <v>#N/A</v>
      </c>
      <c r="G1899" s="13">
        <f ca="1">$Q$4+$P$4*Fulltable[[#This Row],[Distance]]+$O$4*Fulltable[[#This Row],[D^2]]+$N$4*Fulltable[[#This Row],[D^3]]</f>
        <v>6.1558011042401821E-2</v>
      </c>
      <c r="H1899" s="13">
        <f ca="1">Fulltable[[#This Row],[Forecast]]*(1+AVERAGE(cform[faster (-ve) /
slower (+ve)]))</f>
        <v>6.3732352091780228E-2</v>
      </c>
      <c r="I1899" s="13" t="e">
        <f>IF(ISNUMBER(VLOOKUP(Fulltable[[#This Row],[Distance]], Predict[[#All],[Distance (km)]:[Time on current form]], 2, FALSE)), VLOOKUP(Fulltable[[#This Row],[Distance]], Predict[[#All],[Distance (km)]:[Time on current form]], 2, FALSE), NA())</f>
        <v>#N/A</v>
      </c>
      <c r="J1899" s="13" t="e">
        <f>IF(ISNUMBER(VLOOKUP(Fulltable[[#This Row],[Distance]], Predict[[#All],[Distance (km)]:[Time on current form]], 3, FALSE)), VLOOKUP(Fulltable[[#This Row],[Distance]], Predict[[#All],[Distance (km)]:[Time on current form]], 3, FALSE), NA())</f>
        <v>#N/A</v>
      </c>
    </row>
    <row r="1900" spans="1:10" x14ac:dyDescent="0.25">
      <c r="A1900" s="1">
        <v>18.98</v>
      </c>
      <c r="B1900" s="2">
        <f>Fulltable[[#This Row],[Distance]]^2</f>
        <v>360.24040000000002</v>
      </c>
      <c r="C1900">
        <f>Fulltable[[#This Row],[Distance]]^3</f>
        <v>6837.3627920000008</v>
      </c>
      <c r="D1900">
        <f>Fulltable[[#This Row],[Distance]]^4</f>
        <v>129773.14579216002</v>
      </c>
      <c r="E1900">
        <f>Fulltable[[#This Row],[Distance]]^5</f>
        <v>2463094.3071351973</v>
      </c>
      <c r="F1900" s="13" t="e">
        <f>IF(ISNUMBER(VLOOKUP(Fulltable[[#This Row],[Distance]], PBmetric[[Distance (km)]:[PB (hh:mm:ss)]], 6, FALSE)), VLOOKUP(Fulltable[[#This Row],[Distance]], PBmetric[[Distance (km)]:[PB (hh:mm:ss)]], 6, FALSE), NA())</f>
        <v>#N/A</v>
      </c>
      <c r="G1900" s="13">
        <f ca="1">$Q$4+$P$4*Fulltable[[#This Row],[Distance]]+$O$4*Fulltable[[#This Row],[D^2]]+$N$4*Fulltable[[#This Row],[D^3]]</f>
        <v>6.1593904303255578E-2</v>
      </c>
      <c r="H1900" s="13">
        <f ca="1">Fulltable[[#This Row],[Forecast]]*(1+AVERAGE(cform[faster (-ve) /
slower (+ve)]))</f>
        <v>6.3769513167970263E-2</v>
      </c>
      <c r="I1900" s="13" t="e">
        <f>IF(ISNUMBER(VLOOKUP(Fulltable[[#This Row],[Distance]], Predict[[#All],[Distance (km)]:[Time on current form]], 2, FALSE)), VLOOKUP(Fulltable[[#This Row],[Distance]], Predict[[#All],[Distance (km)]:[Time on current form]], 2, FALSE), NA())</f>
        <v>#N/A</v>
      </c>
      <c r="J1900" s="13" t="e">
        <f>IF(ISNUMBER(VLOOKUP(Fulltable[[#This Row],[Distance]], Predict[[#All],[Distance (km)]:[Time on current form]], 3, FALSE)), VLOOKUP(Fulltable[[#This Row],[Distance]], Predict[[#All],[Distance (km)]:[Time on current form]], 3, FALSE), NA())</f>
        <v>#N/A</v>
      </c>
    </row>
    <row r="1901" spans="1:10" x14ac:dyDescent="0.25">
      <c r="A1901" s="1">
        <v>18.989999999999998</v>
      </c>
      <c r="B1901" s="2">
        <f>Fulltable[[#This Row],[Distance]]^2</f>
        <v>360.62009999999992</v>
      </c>
      <c r="C1901">
        <f>Fulltable[[#This Row],[Distance]]^3</f>
        <v>6848.1756989999976</v>
      </c>
      <c r="D1901">
        <f>Fulltable[[#This Row],[Distance]]^4</f>
        <v>130046.85652400994</v>
      </c>
      <c r="E1901">
        <f>Fulltable[[#This Row],[Distance]]^5</f>
        <v>2469589.8053909484</v>
      </c>
      <c r="F1901" s="13" t="e">
        <f>IF(ISNUMBER(VLOOKUP(Fulltable[[#This Row],[Distance]], PBmetric[[Distance (km)]:[PB (hh:mm:ss)]], 6, FALSE)), VLOOKUP(Fulltable[[#This Row],[Distance]], PBmetric[[Distance (km)]:[PB (hh:mm:ss)]], 6, FALSE), NA())</f>
        <v>#N/A</v>
      </c>
      <c r="G1901" s="13">
        <f ca="1">$Q$4+$P$4*Fulltable[[#This Row],[Distance]]+$O$4*Fulltable[[#This Row],[D^2]]+$N$4*Fulltable[[#This Row],[D^3]]</f>
        <v>6.1629801169802843E-2</v>
      </c>
      <c r="H1901" s="13">
        <f ca="1">Fulltable[[#This Row],[Forecast]]*(1+AVERAGE(cform[faster (-ve) /
slower (+ve)]))</f>
        <v>6.3806677977213469E-2</v>
      </c>
      <c r="I1901" s="13" t="e">
        <f>IF(ISNUMBER(VLOOKUP(Fulltable[[#This Row],[Distance]], Predict[[#All],[Distance (km)]:[Time on current form]], 2, FALSE)), VLOOKUP(Fulltable[[#This Row],[Distance]], Predict[[#All],[Distance (km)]:[Time on current form]], 2, FALSE), NA())</f>
        <v>#N/A</v>
      </c>
      <c r="J1901" s="13" t="e">
        <f>IF(ISNUMBER(VLOOKUP(Fulltable[[#This Row],[Distance]], Predict[[#All],[Distance (km)]:[Time on current form]], 3, FALSE)), VLOOKUP(Fulltable[[#This Row],[Distance]], Predict[[#All],[Distance (km)]:[Time on current form]], 3, FALSE), NA())</f>
        <v>#N/A</v>
      </c>
    </row>
    <row r="1902" spans="1:10" x14ac:dyDescent="0.25">
      <c r="A1902" s="1">
        <v>19</v>
      </c>
      <c r="B1902" s="2">
        <f>Fulltable[[#This Row],[Distance]]^2</f>
        <v>361</v>
      </c>
      <c r="C1902">
        <f>Fulltable[[#This Row],[Distance]]^3</f>
        <v>6859</v>
      </c>
      <c r="D1902">
        <f>Fulltable[[#This Row],[Distance]]^4</f>
        <v>130321</v>
      </c>
      <c r="E1902">
        <f>Fulltable[[#This Row],[Distance]]^5</f>
        <v>2476099</v>
      </c>
      <c r="F1902" s="13" t="e">
        <f>IF(ISNUMBER(VLOOKUP(Fulltable[[#This Row],[Distance]], PBmetric[[Distance (km)]:[PB (hh:mm:ss)]], 6, FALSE)), VLOOKUP(Fulltable[[#This Row],[Distance]], PBmetric[[Distance (km)]:[PB (hh:mm:ss)]], 6, FALSE), NA())</f>
        <v>#N/A</v>
      </c>
      <c r="G1902" s="13">
        <f ca="1">$Q$4+$P$4*Fulltable[[#This Row],[Distance]]+$O$4*Fulltable[[#This Row],[D^2]]+$N$4*Fulltable[[#This Row],[D^3]]</f>
        <v>6.1665701642008242E-2</v>
      </c>
      <c r="H1902" s="13">
        <f ca="1">Fulltable[[#This Row],[Forecast]]*(1+AVERAGE(cform[faster (-ve) /
slower (+ve)]))</f>
        <v>6.384384651947321E-2</v>
      </c>
      <c r="I1902" s="13" t="e">
        <f>IF(ISNUMBER(VLOOKUP(Fulltable[[#This Row],[Distance]], Predict[[#All],[Distance (km)]:[Time on current form]], 2, FALSE)), VLOOKUP(Fulltable[[#This Row],[Distance]], Predict[[#All],[Distance (km)]:[Time on current form]], 2, FALSE), NA())</f>
        <v>#N/A</v>
      </c>
      <c r="J1902" s="13" t="e">
        <f>IF(ISNUMBER(VLOOKUP(Fulltable[[#This Row],[Distance]], Predict[[#All],[Distance (km)]:[Time on current form]], 3, FALSE)), VLOOKUP(Fulltable[[#This Row],[Distance]], Predict[[#All],[Distance (km)]:[Time on current form]], 3, FALSE), NA())</f>
        <v>#N/A</v>
      </c>
    </row>
    <row r="1903" spans="1:10" x14ac:dyDescent="0.25">
      <c r="A1903" s="1">
        <v>19.010000000000002</v>
      </c>
      <c r="B1903" s="2">
        <f>Fulltable[[#This Row],[Distance]]^2</f>
        <v>361.38010000000008</v>
      </c>
      <c r="C1903">
        <f>Fulltable[[#This Row],[Distance]]^3</f>
        <v>6869.8357010000018</v>
      </c>
      <c r="D1903">
        <f>Fulltable[[#This Row],[Distance]]^4</f>
        <v>130595.57667601007</v>
      </c>
      <c r="E1903">
        <f>Fulltable[[#This Row],[Distance]]^5</f>
        <v>2482621.9126109513</v>
      </c>
      <c r="F1903" s="13" t="e">
        <f>IF(ISNUMBER(VLOOKUP(Fulltable[[#This Row],[Distance]], PBmetric[[Distance (km)]:[PB (hh:mm:ss)]], 6, FALSE)), VLOOKUP(Fulltable[[#This Row],[Distance]], PBmetric[[Distance (km)]:[PB (hh:mm:ss)]], 6, FALSE), NA())</f>
        <v>#N/A</v>
      </c>
      <c r="G1903" s="13">
        <f ca="1">$Q$4+$P$4*Fulltable[[#This Row],[Distance]]+$O$4*Fulltable[[#This Row],[D^2]]+$N$4*Fulltable[[#This Row],[D^3]]</f>
        <v>6.1701605719836357E-2</v>
      </c>
      <c r="H1903" s="13">
        <f ca="1">Fulltable[[#This Row],[Forecast]]*(1+AVERAGE(cform[faster (-ve) /
slower (+ve)]))</f>
        <v>6.3881018794712835E-2</v>
      </c>
      <c r="I1903" s="13" t="e">
        <f>IF(ISNUMBER(VLOOKUP(Fulltable[[#This Row],[Distance]], Predict[[#All],[Distance (km)]:[Time on current form]], 2, FALSE)), VLOOKUP(Fulltable[[#This Row],[Distance]], Predict[[#All],[Distance (km)]:[Time on current form]], 2, FALSE), NA())</f>
        <v>#N/A</v>
      </c>
      <c r="J1903" s="13" t="e">
        <f>IF(ISNUMBER(VLOOKUP(Fulltable[[#This Row],[Distance]], Predict[[#All],[Distance (km)]:[Time on current form]], 3, FALSE)), VLOOKUP(Fulltable[[#This Row],[Distance]], Predict[[#All],[Distance (km)]:[Time on current form]], 3, FALSE), NA())</f>
        <v>#N/A</v>
      </c>
    </row>
    <row r="1904" spans="1:10" x14ac:dyDescent="0.25">
      <c r="A1904" s="1">
        <v>19.02</v>
      </c>
      <c r="B1904" s="2">
        <f>Fulltable[[#This Row],[Distance]]^2</f>
        <v>361.7604</v>
      </c>
      <c r="C1904">
        <f>Fulltable[[#This Row],[Distance]]^3</f>
        <v>6880.6828079999996</v>
      </c>
      <c r="D1904">
        <f>Fulltable[[#This Row],[Distance]]^4</f>
        <v>130870.58700816</v>
      </c>
      <c r="E1904">
        <f>Fulltable[[#This Row],[Distance]]^5</f>
        <v>2489158.5648952033</v>
      </c>
      <c r="F1904" s="13" t="e">
        <f>IF(ISNUMBER(VLOOKUP(Fulltable[[#This Row],[Distance]], PBmetric[[Distance (km)]:[PB (hh:mm:ss)]], 6, FALSE)), VLOOKUP(Fulltable[[#This Row],[Distance]], PBmetric[[Distance (km)]:[PB (hh:mm:ss)]], 6, FALSE), NA())</f>
        <v>#N/A</v>
      </c>
      <c r="G1904" s="13">
        <f ca="1">$Q$4+$P$4*Fulltable[[#This Row],[Distance]]+$O$4*Fulltable[[#This Row],[D^2]]+$N$4*Fulltable[[#This Row],[D^3]]</f>
        <v>6.173751340325178E-2</v>
      </c>
      <c r="H1904" s="13">
        <f ca="1">Fulltable[[#This Row],[Forecast]]*(1+AVERAGE(cform[faster (-ve) /
slower (+ve)]))</f>
        <v>6.3918194802895692E-2</v>
      </c>
      <c r="I1904" s="13" t="e">
        <f>IF(ISNUMBER(VLOOKUP(Fulltable[[#This Row],[Distance]], Predict[[#All],[Distance (km)]:[Time on current form]], 2, FALSE)), VLOOKUP(Fulltable[[#This Row],[Distance]], Predict[[#All],[Distance (km)]:[Time on current form]], 2, FALSE), NA())</f>
        <v>#N/A</v>
      </c>
      <c r="J1904" s="13" t="e">
        <f>IF(ISNUMBER(VLOOKUP(Fulltable[[#This Row],[Distance]], Predict[[#All],[Distance (km)]:[Time on current form]], 3, FALSE)), VLOOKUP(Fulltable[[#This Row],[Distance]], Predict[[#All],[Distance (km)]:[Time on current form]], 3, FALSE), NA())</f>
        <v>#N/A</v>
      </c>
    </row>
    <row r="1905" spans="1:10" x14ac:dyDescent="0.25">
      <c r="A1905" s="1">
        <v>19.03</v>
      </c>
      <c r="B1905" s="2">
        <f>Fulltable[[#This Row],[Distance]]^2</f>
        <v>362.14090000000004</v>
      </c>
      <c r="C1905">
        <f>Fulltable[[#This Row],[Distance]]^3</f>
        <v>6891.5413270000008</v>
      </c>
      <c r="D1905">
        <f>Fulltable[[#This Row],[Distance]]^4</f>
        <v>131146.03145281004</v>
      </c>
      <c r="E1905">
        <f>Fulltable[[#This Row],[Distance]]^5</f>
        <v>2495708.9785469752</v>
      </c>
      <c r="F1905" s="13" t="e">
        <f>IF(ISNUMBER(VLOOKUP(Fulltable[[#This Row],[Distance]], PBmetric[[Distance (km)]:[PB (hh:mm:ss)]], 6, FALSE)), VLOOKUP(Fulltable[[#This Row],[Distance]], PBmetric[[Distance (km)]:[PB (hh:mm:ss)]], 6, FALSE), NA())</f>
        <v>#N/A</v>
      </c>
      <c r="G1905" s="13">
        <f ca="1">$Q$4+$P$4*Fulltable[[#This Row],[Distance]]+$O$4*Fulltable[[#This Row],[D^2]]+$N$4*Fulltable[[#This Row],[D^3]]</f>
        <v>6.177342469221913E-2</v>
      </c>
      <c r="H1905" s="13">
        <f ca="1">Fulltable[[#This Row],[Forecast]]*(1+AVERAGE(cform[faster (-ve) /
slower (+ve)]))</f>
        <v>6.3955374543985116E-2</v>
      </c>
      <c r="I1905" s="13" t="e">
        <f>IF(ISNUMBER(VLOOKUP(Fulltable[[#This Row],[Distance]], Predict[[#All],[Distance (km)]:[Time on current form]], 2, FALSE)), VLOOKUP(Fulltable[[#This Row],[Distance]], Predict[[#All],[Distance (km)]:[Time on current form]], 2, FALSE), NA())</f>
        <v>#N/A</v>
      </c>
      <c r="J1905" s="13" t="e">
        <f>IF(ISNUMBER(VLOOKUP(Fulltable[[#This Row],[Distance]], Predict[[#All],[Distance (km)]:[Time on current form]], 3, FALSE)), VLOOKUP(Fulltable[[#This Row],[Distance]], Predict[[#All],[Distance (km)]:[Time on current form]], 3, FALSE), NA())</f>
        <v>#N/A</v>
      </c>
    </row>
    <row r="1906" spans="1:10" x14ac:dyDescent="0.25">
      <c r="A1906" s="1">
        <v>19.04</v>
      </c>
      <c r="B1906" s="2">
        <f>Fulltable[[#This Row],[Distance]]^2</f>
        <v>362.52159999999998</v>
      </c>
      <c r="C1906">
        <f>Fulltable[[#This Row],[Distance]]^3</f>
        <v>6902.4112639999994</v>
      </c>
      <c r="D1906">
        <f>Fulltable[[#This Row],[Distance]]^4</f>
        <v>131421.91046655999</v>
      </c>
      <c r="E1906">
        <f>Fulltable[[#This Row],[Distance]]^5</f>
        <v>2502273.1752833021</v>
      </c>
      <c r="F1906" s="13" t="e">
        <f>IF(ISNUMBER(VLOOKUP(Fulltable[[#This Row],[Distance]], PBmetric[[Distance (km)]:[PB (hh:mm:ss)]], 6, FALSE)), VLOOKUP(Fulltable[[#This Row],[Distance]], PBmetric[[Distance (km)]:[PB (hh:mm:ss)]], 6, FALSE), NA())</f>
        <v>#N/A</v>
      </c>
      <c r="G1906" s="13">
        <f ca="1">$Q$4+$P$4*Fulltable[[#This Row],[Distance]]+$O$4*Fulltable[[#This Row],[D^2]]+$N$4*Fulltable[[#This Row],[D^3]]</f>
        <v>6.1809339586702955E-2</v>
      </c>
      <c r="H1906" s="13">
        <f ca="1">Fulltable[[#This Row],[Forecast]]*(1+AVERAGE(cform[faster (-ve) /
slower (+ve)]))</f>
        <v>6.3992558017944429E-2</v>
      </c>
      <c r="I1906" s="13" t="e">
        <f>IF(ISNUMBER(VLOOKUP(Fulltable[[#This Row],[Distance]], Predict[[#All],[Distance (km)]:[Time on current form]], 2, FALSE)), VLOOKUP(Fulltable[[#This Row],[Distance]], Predict[[#All],[Distance (km)]:[Time on current form]], 2, FALSE), NA())</f>
        <v>#N/A</v>
      </c>
      <c r="J1906" s="13" t="e">
        <f>IF(ISNUMBER(VLOOKUP(Fulltable[[#This Row],[Distance]], Predict[[#All],[Distance (km)]:[Time on current form]], 3, FALSE)), VLOOKUP(Fulltable[[#This Row],[Distance]], Predict[[#All],[Distance (km)]:[Time on current form]], 3, FALSE), NA())</f>
        <v>#N/A</v>
      </c>
    </row>
    <row r="1907" spans="1:10" x14ac:dyDescent="0.25">
      <c r="A1907" s="1">
        <v>19.05</v>
      </c>
      <c r="B1907" s="2">
        <f>Fulltable[[#This Row],[Distance]]^2</f>
        <v>362.90250000000003</v>
      </c>
      <c r="C1907">
        <f>Fulltable[[#This Row],[Distance]]^3</f>
        <v>6913.292625000001</v>
      </c>
      <c r="D1907">
        <f>Fulltable[[#This Row],[Distance]]^4</f>
        <v>131698.22450625003</v>
      </c>
      <c r="E1907">
        <f>Fulltable[[#This Row],[Distance]]^5</f>
        <v>2508851.1768440632</v>
      </c>
      <c r="F1907" s="13" t="e">
        <f>IF(ISNUMBER(VLOOKUP(Fulltable[[#This Row],[Distance]], PBmetric[[Distance (km)]:[PB (hh:mm:ss)]], 6, FALSE)), VLOOKUP(Fulltable[[#This Row],[Distance]], PBmetric[[Distance (km)]:[PB (hh:mm:ss)]], 6, FALSE), NA())</f>
        <v>#N/A</v>
      </c>
      <c r="G1907" s="13">
        <f ca="1">$Q$4+$P$4*Fulltable[[#This Row],[Distance]]+$O$4*Fulltable[[#This Row],[D^2]]+$N$4*Fulltable[[#This Row],[D^3]]</f>
        <v>6.1845258086667916E-2</v>
      </c>
      <c r="H1907" s="13">
        <f ca="1">Fulltable[[#This Row],[Forecast]]*(1+AVERAGE(cform[faster (-ve) /
slower (+ve)]))</f>
        <v>6.4029745224737034E-2</v>
      </c>
      <c r="I1907" s="13" t="e">
        <f>IF(ISNUMBER(VLOOKUP(Fulltable[[#This Row],[Distance]], Predict[[#All],[Distance (km)]:[Time on current form]], 2, FALSE)), VLOOKUP(Fulltable[[#This Row],[Distance]], Predict[[#All],[Distance (km)]:[Time on current form]], 2, FALSE), NA())</f>
        <v>#N/A</v>
      </c>
      <c r="J1907" s="13" t="e">
        <f>IF(ISNUMBER(VLOOKUP(Fulltable[[#This Row],[Distance]], Predict[[#All],[Distance (km)]:[Time on current form]], 3, FALSE)), VLOOKUP(Fulltable[[#This Row],[Distance]], Predict[[#All],[Distance (km)]:[Time on current form]], 3, FALSE), NA())</f>
        <v>#N/A</v>
      </c>
    </row>
    <row r="1908" spans="1:10" x14ac:dyDescent="0.25">
      <c r="A1908" s="1">
        <v>19.059999999999999</v>
      </c>
      <c r="B1908" s="2">
        <f>Fulltable[[#This Row],[Distance]]^2</f>
        <v>363.28359999999998</v>
      </c>
      <c r="C1908">
        <f>Fulltable[[#This Row],[Distance]]^3</f>
        <v>6924.1854159999993</v>
      </c>
      <c r="D1908">
        <f>Fulltable[[#This Row],[Distance]]^4</f>
        <v>131974.97402895999</v>
      </c>
      <c r="E1908">
        <f>Fulltable[[#This Row],[Distance]]^5</f>
        <v>2515443.004991977</v>
      </c>
      <c r="F1908" s="13" t="e">
        <f>IF(ISNUMBER(VLOOKUP(Fulltable[[#This Row],[Distance]], PBmetric[[Distance (km)]:[PB (hh:mm:ss)]], 6, FALSE)), VLOOKUP(Fulltable[[#This Row],[Distance]], PBmetric[[Distance (km)]:[PB (hh:mm:ss)]], 6, FALSE), NA())</f>
        <v>#N/A</v>
      </c>
      <c r="G1908" s="13">
        <f ca="1">$Q$4+$P$4*Fulltable[[#This Row],[Distance]]+$O$4*Fulltable[[#This Row],[D^2]]+$N$4*Fulltable[[#This Row],[D^3]]</f>
        <v>6.1881180192078555E-2</v>
      </c>
      <c r="H1908" s="13">
        <f ca="1">Fulltable[[#This Row],[Forecast]]*(1+AVERAGE(cform[faster (-ve) /
slower (+ve)]))</f>
        <v>6.4066936164326238E-2</v>
      </c>
      <c r="I1908" s="13" t="e">
        <f>IF(ISNUMBER(VLOOKUP(Fulltable[[#This Row],[Distance]], Predict[[#All],[Distance (km)]:[Time on current form]], 2, FALSE)), VLOOKUP(Fulltable[[#This Row],[Distance]], Predict[[#All],[Distance (km)]:[Time on current form]], 2, FALSE), NA())</f>
        <v>#N/A</v>
      </c>
      <c r="J1908" s="13" t="e">
        <f>IF(ISNUMBER(VLOOKUP(Fulltable[[#This Row],[Distance]], Predict[[#All],[Distance (km)]:[Time on current form]], 3, FALSE)), VLOOKUP(Fulltable[[#This Row],[Distance]], Predict[[#All],[Distance (km)]:[Time on current form]], 3, FALSE), NA())</f>
        <v>#N/A</v>
      </c>
    </row>
    <row r="1909" spans="1:10" x14ac:dyDescent="0.25">
      <c r="A1909" s="1">
        <v>19.07</v>
      </c>
      <c r="B1909" s="2">
        <f>Fulltable[[#This Row],[Distance]]^2</f>
        <v>363.66489999999999</v>
      </c>
      <c r="C1909">
        <f>Fulltable[[#This Row],[Distance]]^3</f>
        <v>6935.0896430000003</v>
      </c>
      <c r="D1909">
        <f>Fulltable[[#This Row],[Distance]]^4</f>
        <v>132252.15949200999</v>
      </c>
      <c r="E1909">
        <f>Fulltable[[#This Row],[Distance]]^5</f>
        <v>2522048.6815126305</v>
      </c>
      <c r="F1909" s="13" t="e">
        <f>IF(ISNUMBER(VLOOKUP(Fulltable[[#This Row],[Distance]], PBmetric[[Distance (km)]:[PB (hh:mm:ss)]], 6, FALSE)), VLOOKUP(Fulltable[[#This Row],[Distance]], PBmetric[[Distance (km)]:[PB (hh:mm:ss)]], 6, FALSE), NA())</f>
        <v>#N/A</v>
      </c>
      <c r="G1909" s="13">
        <f ca="1">$Q$4+$P$4*Fulltable[[#This Row],[Distance]]+$O$4*Fulltable[[#This Row],[D^2]]+$N$4*Fulltable[[#This Row],[D^3]]</f>
        <v>6.1917105902899519E-2</v>
      </c>
      <c r="H1909" s="13">
        <f ca="1">Fulltable[[#This Row],[Forecast]]*(1+AVERAGE(cform[faster (-ve) /
slower (+ve)]))</f>
        <v>6.4104130836675405E-2</v>
      </c>
      <c r="I1909" s="13" t="e">
        <f>IF(ISNUMBER(VLOOKUP(Fulltable[[#This Row],[Distance]], Predict[[#All],[Distance (km)]:[Time on current form]], 2, FALSE)), VLOOKUP(Fulltable[[#This Row],[Distance]], Predict[[#All],[Distance (km)]:[Time on current form]], 2, FALSE), NA())</f>
        <v>#N/A</v>
      </c>
      <c r="J1909" s="13" t="e">
        <f>IF(ISNUMBER(VLOOKUP(Fulltable[[#This Row],[Distance]], Predict[[#All],[Distance (km)]:[Time on current form]], 3, FALSE)), VLOOKUP(Fulltable[[#This Row],[Distance]], Predict[[#All],[Distance (km)]:[Time on current form]], 3, FALSE), NA())</f>
        <v>#N/A</v>
      </c>
    </row>
    <row r="1910" spans="1:10" x14ac:dyDescent="0.25">
      <c r="A1910" s="1">
        <v>19.079999999999998</v>
      </c>
      <c r="B1910" s="2">
        <f>Fulltable[[#This Row],[Distance]]^2</f>
        <v>364.04639999999995</v>
      </c>
      <c r="C1910">
        <f>Fulltable[[#This Row],[Distance]]^3</f>
        <v>6946.0053119999984</v>
      </c>
      <c r="D1910">
        <f>Fulltable[[#This Row],[Distance]]^4</f>
        <v>132529.78135295995</v>
      </c>
      <c r="E1910">
        <f>Fulltable[[#This Row],[Distance]]^5</f>
        <v>2528668.2282144758</v>
      </c>
      <c r="F1910" s="13" t="e">
        <f>IF(ISNUMBER(VLOOKUP(Fulltable[[#This Row],[Distance]], PBmetric[[Distance (km)]:[PB (hh:mm:ss)]], 6, FALSE)), VLOOKUP(Fulltable[[#This Row],[Distance]], PBmetric[[Distance (km)]:[PB (hh:mm:ss)]], 6, FALSE), NA())</f>
        <v>#N/A</v>
      </c>
      <c r="G1910" s="13">
        <f ca="1">$Q$4+$P$4*Fulltable[[#This Row],[Distance]]+$O$4*Fulltable[[#This Row],[D^2]]+$N$4*Fulltable[[#This Row],[D^3]]</f>
        <v>6.1953035219095356E-2</v>
      </c>
      <c r="H1910" s="13">
        <f ca="1">Fulltable[[#This Row],[Forecast]]*(1+AVERAGE(cform[faster (-ve) /
slower (+ve)]))</f>
        <v>6.4141329241747869E-2</v>
      </c>
      <c r="I1910" s="13" t="e">
        <f>IF(ISNUMBER(VLOOKUP(Fulltable[[#This Row],[Distance]], Predict[[#All],[Distance (km)]:[Time on current form]], 2, FALSE)), VLOOKUP(Fulltable[[#This Row],[Distance]], Predict[[#All],[Distance (km)]:[Time on current form]], 2, FALSE), NA())</f>
        <v>#N/A</v>
      </c>
      <c r="J1910" s="13" t="e">
        <f>IF(ISNUMBER(VLOOKUP(Fulltable[[#This Row],[Distance]], Predict[[#All],[Distance (km)]:[Time on current form]], 3, FALSE)), VLOOKUP(Fulltable[[#This Row],[Distance]], Predict[[#All],[Distance (km)]:[Time on current form]], 3, FALSE), NA())</f>
        <v>#N/A</v>
      </c>
    </row>
    <row r="1911" spans="1:10" x14ac:dyDescent="0.25">
      <c r="A1911" s="1">
        <v>19.09</v>
      </c>
      <c r="B1911" s="2">
        <f>Fulltable[[#This Row],[Distance]]^2</f>
        <v>364.42809999999997</v>
      </c>
      <c r="C1911">
        <f>Fulltable[[#This Row],[Distance]]^3</f>
        <v>6956.9324289999995</v>
      </c>
      <c r="D1911">
        <f>Fulltable[[#This Row],[Distance]]^4</f>
        <v>132807.84006960999</v>
      </c>
      <c r="E1911">
        <f>Fulltable[[#This Row],[Distance]]^5</f>
        <v>2535301.6669288548</v>
      </c>
      <c r="F1911" s="13" t="e">
        <f>IF(ISNUMBER(VLOOKUP(Fulltable[[#This Row],[Distance]], PBmetric[[Distance (km)]:[PB (hh:mm:ss)]], 6, FALSE)), VLOOKUP(Fulltable[[#This Row],[Distance]], PBmetric[[Distance (km)]:[PB (hh:mm:ss)]], 6, FALSE), NA())</f>
        <v>#N/A</v>
      </c>
      <c r="G1911" s="13">
        <f ca="1">$Q$4+$P$4*Fulltable[[#This Row],[Distance]]+$O$4*Fulltable[[#This Row],[D^2]]+$N$4*Fulltable[[#This Row],[D^3]]</f>
        <v>6.1988968140630693E-2</v>
      </c>
      <c r="H1911" s="13">
        <f ca="1">Fulltable[[#This Row],[Forecast]]*(1+AVERAGE(cform[faster (-ve) /
slower (+ve)]))</f>
        <v>6.4178531379506978E-2</v>
      </c>
      <c r="I1911" s="13" t="e">
        <f>IF(ISNUMBER(VLOOKUP(Fulltable[[#This Row],[Distance]], Predict[[#All],[Distance (km)]:[Time on current form]], 2, FALSE)), VLOOKUP(Fulltable[[#This Row],[Distance]], Predict[[#All],[Distance (km)]:[Time on current form]], 2, FALSE), NA())</f>
        <v>#N/A</v>
      </c>
      <c r="J1911" s="13" t="e">
        <f>IF(ISNUMBER(VLOOKUP(Fulltable[[#This Row],[Distance]], Predict[[#All],[Distance (km)]:[Time on current form]], 3, FALSE)), VLOOKUP(Fulltable[[#This Row],[Distance]], Predict[[#All],[Distance (km)]:[Time on current form]], 3, FALSE), NA())</f>
        <v>#N/A</v>
      </c>
    </row>
    <row r="1912" spans="1:10" x14ac:dyDescent="0.25">
      <c r="A1912" s="1">
        <v>19.100000000000001</v>
      </c>
      <c r="B1912" s="2">
        <f>Fulltable[[#This Row],[Distance]]^2</f>
        <v>364.81000000000006</v>
      </c>
      <c r="C1912">
        <f>Fulltable[[#This Row],[Distance]]^3</f>
        <v>6967.8710000000019</v>
      </c>
      <c r="D1912">
        <f>Fulltable[[#This Row],[Distance]]^4</f>
        <v>133086.33610000004</v>
      </c>
      <c r="E1912">
        <f>Fulltable[[#This Row],[Distance]]^5</f>
        <v>2541949.0195100009</v>
      </c>
      <c r="F1912" s="13" t="e">
        <f>IF(ISNUMBER(VLOOKUP(Fulltable[[#This Row],[Distance]], PBmetric[[Distance (km)]:[PB (hh:mm:ss)]], 6, FALSE)), VLOOKUP(Fulltable[[#This Row],[Distance]], PBmetric[[Distance (km)]:[PB (hh:mm:ss)]], 6, FALSE), NA())</f>
        <v>#N/A</v>
      </c>
      <c r="G1912" s="13">
        <f ca="1">$Q$4+$P$4*Fulltable[[#This Row],[Distance]]+$O$4*Fulltable[[#This Row],[D^2]]+$N$4*Fulltable[[#This Row],[D^3]]</f>
        <v>6.2024904667470133E-2</v>
      </c>
      <c r="H1912" s="13">
        <f ca="1">Fulltable[[#This Row],[Forecast]]*(1+AVERAGE(cform[faster (-ve) /
slower (+ve)]))</f>
        <v>6.4215737249916097E-2</v>
      </c>
      <c r="I1912" s="13" t="e">
        <f>IF(ISNUMBER(VLOOKUP(Fulltable[[#This Row],[Distance]], Predict[[#All],[Distance (km)]:[Time on current form]], 2, FALSE)), VLOOKUP(Fulltable[[#This Row],[Distance]], Predict[[#All],[Distance (km)]:[Time on current form]], 2, FALSE), NA())</f>
        <v>#N/A</v>
      </c>
      <c r="J1912" s="13" t="e">
        <f>IF(ISNUMBER(VLOOKUP(Fulltable[[#This Row],[Distance]], Predict[[#All],[Distance (km)]:[Time on current form]], 3, FALSE)), VLOOKUP(Fulltable[[#This Row],[Distance]], Predict[[#All],[Distance (km)]:[Time on current form]], 3, FALSE), NA())</f>
        <v>#N/A</v>
      </c>
    </row>
    <row r="1913" spans="1:10" x14ac:dyDescent="0.25">
      <c r="A1913" s="1">
        <v>19.11</v>
      </c>
      <c r="B1913" s="2">
        <f>Fulltable[[#This Row],[Distance]]^2</f>
        <v>365.19209999999998</v>
      </c>
      <c r="C1913">
        <f>Fulltable[[#This Row],[Distance]]^3</f>
        <v>6978.8210309999995</v>
      </c>
      <c r="D1913">
        <f>Fulltable[[#This Row],[Distance]]^4</f>
        <v>133365.26990240999</v>
      </c>
      <c r="E1913">
        <f>Fulltable[[#This Row],[Distance]]^5</f>
        <v>2548610.3078350546</v>
      </c>
      <c r="F1913" s="13" t="e">
        <f>IF(ISNUMBER(VLOOKUP(Fulltable[[#This Row],[Distance]], PBmetric[[Distance (km)]:[PB (hh:mm:ss)]], 6, FALSE)), VLOOKUP(Fulltable[[#This Row],[Distance]], PBmetric[[Distance (km)]:[PB (hh:mm:ss)]], 6, FALSE), NA())</f>
        <v>#N/A</v>
      </c>
      <c r="G1913" s="13">
        <f ca="1">$Q$4+$P$4*Fulltable[[#This Row],[Distance]]+$O$4*Fulltable[[#This Row],[D^2]]+$N$4*Fulltable[[#This Row],[D^3]]</f>
        <v>6.2060844799578227E-2</v>
      </c>
      <c r="H1913" s="13">
        <f ca="1">Fulltable[[#This Row],[Forecast]]*(1+AVERAGE(cform[faster (-ve) /
slower (+ve)]))</f>
        <v>6.4252946852938531E-2</v>
      </c>
      <c r="I1913" s="13" t="e">
        <f>IF(ISNUMBER(VLOOKUP(Fulltable[[#This Row],[Distance]], Predict[[#All],[Distance (km)]:[Time on current form]], 2, FALSE)), VLOOKUP(Fulltable[[#This Row],[Distance]], Predict[[#All],[Distance (km)]:[Time on current form]], 2, FALSE), NA())</f>
        <v>#N/A</v>
      </c>
      <c r="J1913" s="13" t="e">
        <f>IF(ISNUMBER(VLOOKUP(Fulltable[[#This Row],[Distance]], Predict[[#All],[Distance (km)]:[Time on current form]], 3, FALSE)), VLOOKUP(Fulltable[[#This Row],[Distance]], Predict[[#All],[Distance (km)]:[Time on current form]], 3, FALSE), NA())</f>
        <v>#N/A</v>
      </c>
    </row>
    <row r="1914" spans="1:10" x14ac:dyDescent="0.25">
      <c r="A1914" s="1">
        <v>19.12</v>
      </c>
      <c r="B1914" s="2">
        <f>Fulltable[[#This Row],[Distance]]^2</f>
        <v>365.57440000000003</v>
      </c>
      <c r="C1914">
        <f>Fulltable[[#This Row],[Distance]]^3</f>
        <v>6989.7825280000006</v>
      </c>
      <c r="D1914">
        <f>Fulltable[[#This Row],[Distance]]^4</f>
        <v>133644.64193536001</v>
      </c>
      <c r="E1914">
        <f>Fulltable[[#This Row],[Distance]]^5</f>
        <v>2555285.5538040833</v>
      </c>
      <c r="F1914" s="13" t="e">
        <f>IF(ISNUMBER(VLOOKUP(Fulltable[[#This Row],[Distance]], PBmetric[[Distance (km)]:[PB (hh:mm:ss)]], 6, FALSE)), VLOOKUP(Fulltable[[#This Row],[Distance]], PBmetric[[Distance (km)]:[PB (hh:mm:ss)]], 6, FALSE), NA())</f>
        <v>#N/A</v>
      </c>
      <c r="G1914" s="13">
        <f ca="1">$Q$4+$P$4*Fulltable[[#This Row],[Distance]]+$O$4*Fulltable[[#This Row],[D^2]]+$N$4*Fulltable[[#This Row],[D^3]]</f>
        <v>6.209678853691962E-2</v>
      </c>
      <c r="H1914" s="13">
        <f ca="1">Fulltable[[#This Row],[Forecast]]*(1+AVERAGE(cform[faster (-ve) /
slower (+ve)]))</f>
        <v>6.4290160188537671E-2</v>
      </c>
      <c r="I1914" s="13" t="e">
        <f>IF(ISNUMBER(VLOOKUP(Fulltable[[#This Row],[Distance]], Predict[[#All],[Distance (km)]:[Time on current form]], 2, FALSE)), VLOOKUP(Fulltable[[#This Row],[Distance]], Predict[[#All],[Distance (km)]:[Time on current form]], 2, FALSE), NA())</f>
        <v>#N/A</v>
      </c>
      <c r="J1914" s="13" t="e">
        <f>IF(ISNUMBER(VLOOKUP(Fulltable[[#This Row],[Distance]], Predict[[#All],[Distance (km)]:[Time on current form]], 3, FALSE)), VLOOKUP(Fulltable[[#This Row],[Distance]], Predict[[#All],[Distance (km)]:[Time on current form]], 3, FALSE), NA())</f>
        <v>#N/A</v>
      </c>
    </row>
    <row r="1915" spans="1:10" x14ac:dyDescent="0.25">
      <c r="A1915" s="1">
        <v>19.13</v>
      </c>
      <c r="B1915" s="2">
        <f>Fulltable[[#This Row],[Distance]]^2</f>
        <v>365.95689999999996</v>
      </c>
      <c r="C1915">
        <f>Fulltable[[#This Row],[Distance]]^3</f>
        <v>7000.7554969999992</v>
      </c>
      <c r="D1915">
        <f>Fulltable[[#This Row],[Distance]]^4</f>
        <v>133924.45265760997</v>
      </c>
      <c r="E1915">
        <f>Fulltable[[#This Row],[Distance]]^5</f>
        <v>2561974.7793400786</v>
      </c>
      <c r="F1915" s="13" t="e">
        <f>IF(ISNUMBER(VLOOKUP(Fulltable[[#This Row],[Distance]], PBmetric[[Distance (km)]:[PB (hh:mm:ss)]], 6, FALSE)), VLOOKUP(Fulltable[[#This Row],[Distance]], PBmetric[[Distance (km)]:[PB (hh:mm:ss)]], 6, FALSE), NA())</f>
        <v>#N/A</v>
      </c>
      <c r="G1915" s="13">
        <f ca="1">$Q$4+$P$4*Fulltable[[#This Row],[Distance]]+$O$4*Fulltable[[#This Row],[D^2]]+$N$4*Fulltable[[#This Row],[D^3]]</f>
        <v>6.2132735879458882E-2</v>
      </c>
      <c r="H1915" s="13">
        <f ca="1">Fulltable[[#This Row],[Forecast]]*(1+AVERAGE(cform[faster (-ve) /
slower (+ve)]))</f>
        <v>6.4327377256676824E-2</v>
      </c>
      <c r="I1915" s="13" t="e">
        <f>IF(ISNUMBER(VLOOKUP(Fulltable[[#This Row],[Distance]], Predict[[#All],[Distance (km)]:[Time on current form]], 2, FALSE)), VLOOKUP(Fulltable[[#This Row],[Distance]], Predict[[#All],[Distance (km)]:[Time on current form]], 2, FALSE), NA())</f>
        <v>#N/A</v>
      </c>
      <c r="J1915" s="13" t="e">
        <f>IF(ISNUMBER(VLOOKUP(Fulltable[[#This Row],[Distance]], Predict[[#All],[Distance (km)]:[Time on current form]], 3, FALSE)), VLOOKUP(Fulltable[[#This Row],[Distance]], Predict[[#All],[Distance (km)]:[Time on current form]], 3, FALSE), NA())</f>
        <v>#N/A</v>
      </c>
    </row>
    <row r="1916" spans="1:10" x14ac:dyDescent="0.25">
      <c r="A1916" s="1">
        <v>19.14</v>
      </c>
      <c r="B1916" s="2">
        <f>Fulltable[[#This Row],[Distance]]^2</f>
        <v>366.33960000000002</v>
      </c>
      <c r="C1916">
        <f>Fulltable[[#This Row],[Distance]]^3</f>
        <v>7011.7399440000008</v>
      </c>
      <c r="D1916">
        <f>Fulltable[[#This Row],[Distance]]^4</f>
        <v>134204.70252816001</v>
      </c>
      <c r="E1916">
        <f>Fulltable[[#This Row],[Distance]]^5</f>
        <v>2568678.0063889828</v>
      </c>
      <c r="F1916" s="13" t="e">
        <f>IF(ISNUMBER(VLOOKUP(Fulltable[[#This Row],[Distance]], PBmetric[[Distance (km)]:[PB (hh:mm:ss)]], 6, FALSE)), VLOOKUP(Fulltable[[#This Row],[Distance]], PBmetric[[Distance (km)]:[PB (hh:mm:ss)]], 6, FALSE), NA())</f>
        <v>#N/A</v>
      </c>
      <c r="G1916" s="13">
        <f ca="1">$Q$4+$P$4*Fulltable[[#This Row],[Distance]]+$O$4*Fulltable[[#This Row],[D^2]]+$N$4*Fulltable[[#This Row],[D^3]]</f>
        <v>6.2168686827160632E-2</v>
      </c>
      <c r="H1916" s="13">
        <f ca="1">Fulltable[[#This Row],[Forecast]]*(1+AVERAGE(cform[faster (-ve) /
slower (+ve)]))</f>
        <v>6.4364598057319367E-2</v>
      </c>
      <c r="I1916" s="13" t="e">
        <f>IF(ISNUMBER(VLOOKUP(Fulltable[[#This Row],[Distance]], Predict[[#All],[Distance (km)]:[Time on current form]], 2, FALSE)), VLOOKUP(Fulltable[[#This Row],[Distance]], Predict[[#All],[Distance (km)]:[Time on current form]], 2, FALSE), NA())</f>
        <v>#N/A</v>
      </c>
      <c r="J1916" s="13" t="e">
        <f>IF(ISNUMBER(VLOOKUP(Fulltable[[#This Row],[Distance]], Predict[[#All],[Distance (km)]:[Time on current form]], 3, FALSE)), VLOOKUP(Fulltable[[#This Row],[Distance]], Predict[[#All],[Distance (km)]:[Time on current form]], 3, FALSE), NA())</f>
        <v>#N/A</v>
      </c>
    </row>
    <row r="1917" spans="1:10" x14ac:dyDescent="0.25">
      <c r="A1917" s="1">
        <v>19.149999999999999</v>
      </c>
      <c r="B1917" s="2">
        <f>Fulltable[[#This Row],[Distance]]^2</f>
        <v>366.72249999999997</v>
      </c>
      <c r="C1917">
        <f>Fulltable[[#This Row],[Distance]]^3</f>
        <v>7022.7358749999985</v>
      </c>
      <c r="D1917">
        <f>Fulltable[[#This Row],[Distance]]^4</f>
        <v>134485.39200624998</v>
      </c>
      <c r="E1917">
        <f>Fulltable[[#This Row],[Distance]]^5</f>
        <v>2575395.2569196871</v>
      </c>
      <c r="F1917" s="13" t="e">
        <f>IF(ISNUMBER(VLOOKUP(Fulltable[[#This Row],[Distance]], PBmetric[[Distance (km)]:[PB (hh:mm:ss)]], 6, FALSE)), VLOOKUP(Fulltable[[#This Row],[Distance]], PBmetric[[Distance (km)]:[PB (hh:mm:ss)]], 6, FALSE), NA())</f>
        <v>#N/A</v>
      </c>
      <c r="G1917" s="13">
        <f ca="1">$Q$4+$P$4*Fulltable[[#This Row],[Distance]]+$O$4*Fulltable[[#This Row],[D^2]]+$N$4*Fulltable[[#This Row],[D^3]]</f>
        <v>6.2204641379989441E-2</v>
      </c>
      <c r="H1917" s="13">
        <f ca="1">Fulltable[[#This Row],[Forecast]]*(1+AVERAGE(cform[faster (-ve) /
slower (+ve)]))</f>
        <v>6.4401822590428634E-2</v>
      </c>
      <c r="I1917" s="13" t="e">
        <f>IF(ISNUMBER(VLOOKUP(Fulltable[[#This Row],[Distance]], Predict[[#All],[Distance (km)]:[Time on current form]], 2, FALSE)), VLOOKUP(Fulltable[[#This Row],[Distance]], Predict[[#All],[Distance (km)]:[Time on current form]], 2, FALSE), NA())</f>
        <v>#N/A</v>
      </c>
      <c r="J1917" s="13" t="e">
        <f>IF(ISNUMBER(VLOOKUP(Fulltable[[#This Row],[Distance]], Predict[[#All],[Distance (km)]:[Time on current form]], 3, FALSE)), VLOOKUP(Fulltable[[#This Row],[Distance]], Predict[[#All],[Distance (km)]:[Time on current form]], 3, FALSE), NA())</f>
        <v>#N/A</v>
      </c>
    </row>
    <row r="1918" spans="1:10" x14ac:dyDescent="0.25">
      <c r="A1918" s="1">
        <v>19.16</v>
      </c>
      <c r="B1918" s="2">
        <f>Fulltable[[#This Row],[Distance]]^2</f>
        <v>367.10559999999998</v>
      </c>
      <c r="C1918">
        <f>Fulltable[[#This Row],[Distance]]^3</f>
        <v>7033.7432959999996</v>
      </c>
      <c r="D1918">
        <f>Fulltable[[#This Row],[Distance]]^4</f>
        <v>134766.52155136</v>
      </c>
      <c r="E1918">
        <f>Fulltable[[#This Row],[Distance]]^5</f>
        <v>2582126.5529240575</v>
      </c>
      <c r="F1918" s="13" t="e">
        <f>IF(ISNUMBER(VLOOKUP(Fulltable[[#This Row],[Distance]], PBmetric[[Distance (km)]:[PB (hh:mm:ss)]], 6, FALSE)), VLOOKUP(Fulltable[[#This Row],[Distance]], PBmetric[[Distance (km)]:[PB (hh:mm:ss)]], 6, FALSE), NA())</f>
        <v>#N/A</v>
      </c>
      <c r="G1918" s="13">
        <f ca="1">$Q$4+$P$4*Fulltable[[#This Row],[Distance]]+$O$4*Fulltable[[#This Row],[D^2]]+$N$4*Fulltable[[#This Row],[D^3]]</f>
        <v>6.2240599537909926E-2</v>
      </c>
      <c r="H1918" s="13">
        <f ca="1">Fulltable[[#This Row],[Forecast]]*(1+AVERAGE(cform[faster (-ve) /
slower (+ve)]))</f>
        <v>6.4439050855967975E-2</v>
      </c>
      <c r="I1918" s="13" t="e">
        <f>IF(ISNUMBER(VLOOKUP(Fulltable[[#This Row],[Distance]], Predict[[#All],[Distance (km)]:[Time on current form]], 2, FALSE)), VLOOKUP(Fulltable[[#This Row],[Distance]], Predict[[#All],[Distance (km)]:[Time on current form]], 2, FALSE), NA())</f>
        <v>#N/A</v>
      </c>
      <c r="J1918" s="13" t="e">
        <f>IF(ISNUMBER(VLOOKUP(Fulltable[[#This Row],[Distance]], Predict[[#All],[Distance (km)]:[Time on current form]], 3, FALSE)), VLOOKUP(Fulltable[[#This Row],[Distance]], Predict[[#All],[Distance (km)]:[Time on current form]], 3, FALSE), NA())</f>
        <v>#N/A</v>
      </c>
    </row>
    <row r="1919" spans="1:10" x14ac:dyDescent="0.25">
      <c r="A1919" s="1">
        <v>19.170000000000002</v>
      </c>
      <c r="B1919" s="2">
        <f>Fulltable[[#This Row],[Distance]]^2</f>
        <v>367.48890000000006</v>
      </c>
      <c r="C1919">
        <f>Fulltable[[#This Row],[Distance]]^3</f>
        <v>7044.7622130000018</v>
      </c>
      <c r="D1919">
        <f>Fulltable[[#This Row],[Distance]]^4</f>
        <v>135048.09162321003</v>
      </c>
      <c r="E1919">
        <f>Fulltable[[#This Row],[Distance]]^5</f>
        <v>2588871.9164169366</v>
      </c>
      <c r="F1919" s="13" t="e">
        <f>IF(ISNUMBER(VLOOKUP(Fulltable[[#This Row],[Distance]], PBmetric[[Distance (km)]:[PB (hh:mm:ss)]], 6, FALSE)), VLOOKUP(Fulltable[[#This Row],[Distance]], PBmetric[[Distance (km)]:[PB (hh:mm:ss)]], 6, FALSE), NA())</f>
        <v>#N/A</v>
      </c>
      <c r="G1919" s="13">
        <f ca="1">$Q$4+$P$4*Fulltable[[#This Row],[Distance]]+$O$4*Fulltable[[#This Row],[D^2]]+$N$4*Fulltable[[#This Row],[D^3]]</f>
        <v>6.2276561300886685E-2</v>
      </c>
      <c r="H1919" s="13">
        <f ca="1">Fulltable[[#This Row],[Forecast]]*(1+AVERAGE(cform[faster (-ve) /
slower (+ve)]))</f>
        <v>6.4476282853900738E-2</v>
      </c>
      <c r="I1919" s="13" t="e">
        <f>IF(ISNUMBER(VLOOKUP(Fulltable[[#This Row],[Distance]], Predict[[#All],[Distance (km)]:[Time on current form]], 2, FALSE)), VLOOKUP(Fulltable[[#This Row],[Distance]], Predict[[#All],[Distance (km)]:[Time on current form]], 2, FALSE), NA())</f>
        <v>#N/A</v>
      </c>
      <c r="J1919" s="13" t="e">
        <f>IF(ISNUMBER(VLOOKUP(Fulltable[[#This Row],[Distance]], Predict[[#All],[Distance (km)]:[Time on current form]], 3, FALSE)), VLOOKUP(Fulltable[[#This Row],[Distance]], Predict[[#All],[Distance (km)]:[Time on current form]], 3, FALSE), NA())</f>
        <v>#N/A</v>
      </c>
    </row>
    <row r="1920" spans="1:10" x14ac:dyDescent="0.25">
      <c r="A1920" s="1">
        <v>19.18</v>
      </c>
      <c r="B1920" s="2">
        <f>Fulltable[[#This Row],[Distance]]^2</f>
        <v>367.87239999999997</v>
      </c>
      <c r="C1920">
        <f>Fulltable[[#This Row],[Distance]]^3</f>
        <v>7055.7926319999997</v>
      </c>
      <c r="D1920">
        <f>Fulltable[[#This Row],[Distance]]^4</f>
        <v>135330.10268175998</v>
      </c>
      <c r="E1920">
        <f>Fulltable[[#This Row],[Distance]]^5</f>
        <v>2595631.3694361565</v>
      </c>
      <c r="F1920" s="13" t="e">
        <f>IF(ISNUMBER(VLOOKUP(Fulltable[[#This Row],[Distance]], PBmetric[[Distance (km)]:[PB (hh:mm:ss)]], 6, FALSE)), VLOOKUP(Fulltable[[#This Row],[Distance]], PBmetric[[Distance (km)]:[PB (hh:mm:ss)]], 6, FALSE), NA())</f>
        <v>#N/A</v>
      </c>
      <c r="G1920" s="13">
        <f ca="1">$Q$4+$P$4*Fulltable[[#This Row],[Distance]]+$O$4*Fulltable[[#This Row],[D^2]]+$N$4*Fulltable[[#This Row],[D^3]]</f>
        <v>6.2312526668884281E-2</v>
      </c>
      <c r="H1920" s="13">
        <f ca="1">Fulltable[[#This Row],[Forecast]]*(1+AVERAGE(cform[faster (-ve) /
slower (+ve)]))</f>
        <v>6.4513518584190244E-2</v>
      </c>
      <c r="I1920" s="13" t="e">
        <f>IF(ISNUMBER(VLOOKUP(Fulltable[[#This Row],[Distance]], Predict[[#All],[Distance (km)]:[Time on current form]], 2, FALSE)), VLOOKUP(Fulltable[[#This Row],[Distance]], Predict[[#All],[Distance (km)]:[Time on current form]], 2, FALSE), NA())</f>
        <v>#N/A</v>
      </c>
      <c r="J1920" s="13" t="e">
        <f>IF(ISNUMBER(VLOOKUP(Fulltable[[#This Row],[Distance]], Predict[[#All],[Distance (km)]:[Time on current form]], 3, FALSE)), VLOOKUP(Fulltable[[#This Row],[Distance]], Predict[[#All],[Distance (km)]:[Time on current form]], 3, FALSE), NA())</f>
        <v>#N/A</v>
      </c>
    </row>
    <row r="1921" spans="1:10" x14ac:dyDescent="0.25">
      <c r="A1921" s="1">
        <v>19.190000000000001</v>
      </c>
      <c r="B1921" s="2">
        <f>Fulltable[[#This Row],[Distance]]^2</f>
        <v>368.25610000000006</v>
      </c>
      <c r="C1921">
        <f>Fulltable[[#This Row],[Distance]]^3</f>
        <v>7066.8345590000017</v>
      </c>
      <c r="D1921">
        <f>Fulltable[[#This Row],[Distance]]^4</f>
        <v>135612.55518721003</v>
      </c>
      <c r="E1921">
        <f>Fulltable[[#This Row],[Distance]]^5</f>
        <v>2602404.9340425609</v>
      </c>
      <c r="F1921" s="13" t="e">
        <f>IF(ISNUMBER(VLOOKUP(Fulltable[[#This Row],[Distance]], PBmetric[[Distance (km)]:[PB (hh:mm:ss)]], 6, FALSE)), VLOOKUP(Fulltable[[#This Row],[Distance]], PBmetric[[Distance (km)]:[PB (hh:mm:ss)]], 6, FALSE), NA())</f>
        <v>#N/A</v>
      </c>
      <c r="G1921" s="13">
        <f ca="1">$Q$4+$P$4*Fulltable[[#This Row],[Distance]]+$O$4*Fulltable[[#This Row],[D^2]]+$N$4*Fulltable[[#This Row],[D^3]]</f>
        <v>6.2348495641867355E-2</v>
      </c>
      <c r="H1921" s="13">
        <f ca="1">Fulltable[[#This Row],[Forecast]]*(1+AVERAGE(cform[faster (-ve) /
slower (+ve)]))</f>
        <v>6.4550758046799883E-2</v>
      </c>
      <c r="I1921" s="13" t="e">
        <f>IF(ISNUMBER(VLOOKUP(Fulltable[[#This Row],[Distance]], Predict[[#All],[Distance (km)]:[Time on current form]], 2, FALSE)), VLOOKUP(Fulltable[[#This Row],[Distance]], Predict[[#All],[Distance (km)]:[Time on current form]], 2, FALSE), NA())</f>
        <v>#N/A</v>
      </c>
      <c r="J1921" s="13" t="e">
        <f>IF(ISNUMBER(VLOOKUP(Fulltable[[#This Row],[Distance]], Predict[[#All],[Distance (km)]:[Time on current form]], 3, FALSE)), VLOOKUP(Fulltable[[#This Row],[Distance]], Predict[[#All],[Distance (km)]:[Time on current form]], 3, FALSE), NA())</f>
        <v>#N/A</v>
      </c>
    </row>
    <row r="1922" spans="1:10" x14ac:dyDescent="0.25">
      <c r="A1922" s="1">
        <v>19.2</v>
      </c>
      <c r="B1922" s="2">
        <f>Fulltable[[#This Row],[Distance]]^2</f>
        <v>368.64</v>
      </c>
      <c r="C1922">
        <f>Fulltable[[#This Row],[Distance]]^3</f>
        <v>7077.8879999999999</v>
      </c>
      <c r="D1922">
        <f>Fulltable[[#This Row],[Distance]]^4</f>
        <v>135895.44959999999</v>
      </c>
      <c r="E1922">
        <f>Fulltable[[#This Row],[Distance]]^5</f>
        <v>2609192.6323199999</v>
      </c>
      <c r="F1922" s="13" t="e">
        <f>IF(ISNUMBER(VLOOKUP(Fulltable[[#This Row],[Distance]], PBmetric[[Distance (km)]:[PB (hh:mm:ss)]], 6, FALSE)), VLOOKUP(Fulltable[[#This Row],[Distance]], PBmetric[[Distance (km)]:[PB (hh:mm:ss)]], 6, FALSE), NA())</f>
        <v>#N/A</v>
      </c>
      <c r="G1922" s="13">
        <f ca="1">$Q$4+$P$4*Fulltable[[#This Row],[Distance]]+$O$4*Fulltable[[#This Row],[D^2]]+$N$4*Fulltable[[#This Row],[D^3]]</f>
        <v>6.2384468219800468E-2</v>
      </c>
      <c r="H1922" s="13">
        <f ca="1">Fulltable[[#This Row],[Forecast]]*(1+AVERAGE(cform[faster (-ve) /
slower (+ve)]))</f>
        <v>6.4588001241692949E-2</v>
      </c>
      <c r="I1922" s="13" t="e">
        <f>IF(ISNUMBER(VLOOKUP(Fulltable[[#This Row],[Distance]], Predict[[#All],[Distance (km)]:[Time on current form]], 2, FALSE)), VLOOKUP(Fulltable[[#This Row],[Distance]], Predict[[#All],[Distance (km)]:[Time on current form]], 2, FALSE), NA())</f>
        <v>#N/A</v>
      </c>
      <c r="J1922" s="13" t="e">
        <f>IF(ISNUMBER(VLOOKUP(Fulltable[[#This Row],[Distance]], Predict[[#All],[Distance (km)]:[Time on current form]], 3, FALSE)), VLOOKUP(Fulltable[[#This Row],[Distance]], Predict[[#All],[Distance (km)]:[Time on current form]], 3, FALSE), NA())</f>
        <v>#N/A</v>
      </c>
    </row>
    <row r="1923" spans="1:10" x14ac:dyDescent="0.25">
      <c r="A1923" s="1">
        <v>19.21</v>
      </c>
      <c r="B1923" s="2">
        <f>Fulltable[[#This Row],[Distance]]^2</f>
        <v>369.02410000000003</v>
      </c>
      <c r="C1923">
        <f>Fulltable[[#This Row],[Distance]]^3</f>
        <v>7088.9529610000009</v>
      </c>
      <c r="D1923">
        <f>Fulltable[[#This Row],[Distance]]^4</f>
        <v>136178.78638081002</v>
      </c>
      <c r="E1923">
        <f>Fulltable[[#This Row],[Distance]]^5</f>
        <v>2615994.4863753607</v>
      </c>
      <c r="F1923" s="13" t="e">
        <f>IF(ISNUMBER(VLOOKUP(Fulltable[[#This Row],[Distance]], PBmetric[[Distance (km)]:[PB (hh:mm:ss)]], 6, FALSE)), VLOOKUP(Fulltable[[#This Row],[Distance]], PBmetric[[Distance (km)]:[PB (hh:mm:ss)]], 6, FALSE), NA())</f>
        <v>#N/A</v>
      </c>
      <c r="G1923" s="13">
        <f ca="1">$Q$4+$P$4*Fulltable[[#This Row],[Distance]]+$O$4*Fulltable[[#This Row],[D^2]]+$N$4*Fulltable[[#This Row],[D^3]]</f>
        <v>6.2420444402648247E-2</v>
      </c>
      <c r="H1923" s="13">
        <f ca="1">Fulltable[[#This Row],[Forecast]]*(1+AVERAGE(cform[faster (-ve) /
slower (+ve)]))</f>
        <v>6.4625248168832847E-2</v>
      </c>
      <c r="I1923" s="13" t="e">
        <f>IF(ISNUMBER(VLOOKUP(Fulltable[[#This Row],[Distance]], Predict[[#All],[Distance (km)]:[Time on current form]], 2, FALSE)), VLOOKUP(Fulltable[[#This Row],[Distance]], Predict[[#All],[Distance (km)]:[Time on current form]], 2, FALSE), NA())</f>
        <v>#N/A</v>
      </c>
      <c r="J1923" s="13" t="e">
        <f>IF(ISNUMBER(VLOOKUP(Fulltable[[#This Row],[Distance]], Predict[[#All],[Distance (km)]:[Time on current form]], 3, FALSE)), VLOOKUP(Fulltable[[#This Row],[Distance]], Predict[[#All],[Distance (km)]:[Time on current form]], 3, FALSE), NA())</f>
        <v>#N/A</v>
      </c>
    </row>
    <row r="1924" spans="1:10" x14ac:dyDescent="0.25">
      <c r="A1924" s="1">
        <v>19.22</v>
      </c>
      <c r="B1924" s="2">
        <f>Fulltable[[#This Row],[Distance]]^2</f>
        <v>369.40839999999997</v>
      </c>
      <c r="C1924">
        <f>Fulltable[[#This Row],[Distance]]^3</f>
        <v>7100.0294479999993</v>
      </c>
      <c r="D1924">
        <f>Fulltable[[#This Row],[Distance]]^4</f>
        <v>136462.56599055999</v>
      </c>
      <c r="E1924">
        <f>Fulltable[[#This Row],[Distance]]^5</f>
        <v>2622810.5183385629</v>
      </c>
      <c r="F1924" s="13" t="e">
        <f>IF(ISNUMBER(VLOOKUP(Fulltable[[#This Row],[Distance]], PBmetric[[Distance (km)]:[PB (hh:mm:ss)]], 6, FALSE)), VLOOKUP(Fulltable[[#This Row],[Distance]], PBmetric[[Distance (km)]:[PB (hh:mm:ss)]], 6, FALSE), NA())</f>
        <v>#N/A</v>
      </c>
      <c r="G1924" s="13">
        <f ca="1">$Q$4+$P$4*Fulltable[[#This Row],[Distance]]+$O$4*Fulltable[[#This Row],[D^2]]+$N$4*Fulltable[[#This Row],[D^3]]</f>
        <v>6.2456424190375268E-2</v>
      </c>
      <c r="H1924" s="13">
        <f ca="1">Fulltable[[#This Row],[Forecast]]*(1+AVERAGE(cform[faster (-ve) /
slower (+ve)]))</f>
        <v>6.4662498828182882E-2</v>
      </c>
      <c r="I1924" s="13" t="e">
        <f>IF(ISNUMBER(VLOOKUP(Fulltable[[#This Row],[Distance]], Predict[[#All],[Distance (km)]:[Time on current form]], 2, FALSE)), VLOOKUP(Fulltable[[#This Row],[Distance]], Predict[[#All],[Distance (km)]:[Time on current form]], 2, FALSE), NA())</f>
        <v>#N/A</v>
      </c>
      <c r="J1924" s="13" t="e">
        <f>IF(ISNUMBER(VLOOKUP(Fulltable[[#This Row],[Distance]], Predict[[#All],[Distance (km)]:[Time on current form]], 3, FALSE)), VLOOKUP(Fulltable[[#This Row],[Distance]], Predict[[#All],[Distance (km)]:[Time on current form]], 3, FALSE), NA())</f>
        <v>#N/A</v>
      </c>
    </row>
    <row r="1925" spans="1:10" x14ac:dyDescent="0.25">
      <c r="A1925" s="1">
        <v>19.23</v>
      </c>
      <c r="B1925" s="2">
        <f>Fulltable[[#This Row],[Distance]]^2</f>
        <v>369.79290000000003</v>
      </c>
      <c r="C1925">
        <f>Fulltable[[#This Row],[Distance]]^3</f>
        <v>7111.1174670000009</v>
      </c>
      <c r="D1925">
        <f>Fulltable[[#This Row],[Distance]]^4</f>
        <v>136746.78889041001</v>
      </c>
      <c r="E1925">
        <f>Fulltable[[#This Row],[Distance]]^5</f>
        <v>2629640.7503625844</v>
      </c>
      <c r="F1925" s="13" t="e">
        <f>IF(ISNUMBER(VLOOKUP(Fulltable[[#This Row],[Distance]], PBmetric[[Distance (km)]:[PB (hh:mm:ss)]], 6, FALSE)), VLOOKUP(Fulltable[[#This Row],[Distance]], PBmetric[[Distance (km)]:[PB (hh:mm:ss)]], 6, FALSE), NA())</f>
        <v>#N/A</v>
      </c>
      <c r="G1925" s="13">
        <f ca="1">$Q$4+$P$4*Fulltable[[#This Row],[Distance]]+$O$4*Fulltable[[#This Row],[D^2]]+$N$4*Fulltable[[#This Row],[D^3]]</f>
        <v>6.2492407582946136E-2</v>
      </c>
      <c r="H1925" s="13">
        <f ca="1">Fulltable[[#This Row],[Forecast]]*(1+AVERAGE(cform[faster (-ve) /
slower (+ve)]))</f>
        <v>6.4699753219706405E-2</v>
      </c>
      <c r="I1925" s="13" t="e">
        <f>IF(ISNUMBER(VLOOKUP(Fulltable[[#This Row],[Distance]], Predict[[#All],[Distance (km)]:[Time on current form]], 2, FALSE)), VLOOKUP(Fulltable[[#This Row],[Distance]], Predict[[#All],[Distance (km)]:[Time on current form]], 2, FALSE), NA())</f>
        <v>#N/A</v>
      </c>
      <c r="J1925" s="13" t="e">
        <f>IF(ISNUMBER(VLOOKUP(Fulltable[[#This Row],[Distance]], Predict[[#All],[Distance (km)]:[Time on current form]], 3, FALSE)), VLOOKUP(Fulltable[[#This Row],[Distance]], Predict[[#All],[Distance (km)]:[Time on current form]], 3, FALSE), NA())</f>
        <v>#N/A</v>
      </c>
    </row>
    <row r="1926" spans="1:10" x14ac:dyDescent="0.25">
      <c r="A1926" s="1">
        <v>19.239999999999998</v>
      </c>
      <c r="B1926" s="2">
        <f>Fulltable[[#This Row],[Distance]]^2</f>
        <v>370.17759999999993</v>
      </c>
      <c r="C1926">
        <f>Fulltable[[#This Row],[Distance]]^3</f>
        <v>7122.2170239999978</v>
      </c>
      <c r="D1926">
        <f>Fulltable[[#This Row],[Distance]]^4</f>
        <v>137031.45554175993</v>
      </c>
      <c r="E1926">
        <f>Fulltable[[#This Row],[Distance]]^5</f>
        <v>2636485.2046234608</v>
      </c>
      <c r="F1926" s="13" t="e">
        <f>IF(ISNUMBER(VLOOKUP(Fulltable[[#This Row],[Distance]], PBmetric[[Distance (km)]:[PB (hh:mm:ss)]], 6, FALSE)), VLOOKUP(Fulltable[[#This Row],[Distance]], PBmetric[[Distance (km)]:[PB (hh:mm:ss)]], 6, FALSE), NA())</f>
        <v>#N/A</v>
      </c>
      <c r="G1926" s="13">
        <f ca="1">$Q$4+$P$4*Fulltable[[#This Row],[Distance]]+$O$4*Fulltable[[#This Row],[D^2]]+$N$4*Fulltable[[#This Row],[D^3]]</f>
        <v>6.2528394580325442E-2</v>
      </c>
      <c r="H1926" s="13">
        <f ca="1">Fulltable[[#This Row],[Forecast]]*(1+AVERAGE(cform[faster (-ve) /
slower (+ve)]))</f>
        <v>6.4737011343366763E-2</v>
      </c>
      <c r="I1926" s="13" t="e">
        <f>IF(ISNUMBER(VLOOKUP(Fulltable[[#This Row],[Distance]], Predict[[#All],[Distance (km)]:[Time on current form]], 2, FALSE)), VLOOKUP(Fulltable[[#This Row],[Distance]], Predict[[#All],[Distance (km)]:[Time on current form]], 2, FALSE), NA())</f>
        <v>#N/A</v>
      </c>
      <c r="J1926" s="13" t="e">
        <f>IF(ISNUMBER(VLOOKUP(Fulltable[[#This Row],[Distance]], Predict[[#All],[Distance (km)]:[Time on current form]], 3, FALSE)), VLOOKUP(Fulltable[[#This Row],[Distance]], Predict[[#All],[Distance (km)]:[Time on current form]], 3, FALSE), NA())</f>
        <v>#N/A</v>
      </c>
    </row>
    <row r="1927" spans="1:10" x14ac:dyDescent="0.25">
      <c r="A1927" s="1">
        <v>19.25</v>
      </c>
      <c r="B1927" s="2">
        <f>Fulltable[[#This Row],[Distance]]^2</f>
        <v>370.5625</v>
      </c>
      <c r="C1927">
        <f>Fulltable[[#This Row],[Distance]]^3</f>
        <v>7133.328125</v>
      </c>
      <c r="D1927">
        <f>Fulltable[[#This Row],[Distance]]^4</f>
        <v>137316.56640625</v>
      </c>
      <c r="E1927">
        <f>Fulltable[[#This Row],[Distance]]^5</f>
        <v>2643343.9033203125</v>
      </c>
      <c r="F1927" s="13" t="e">
        <f>IF(ISNUMBER(VLOOKUP(Fulltable[[#This Row],[Distance]], PBmetric[[Distance (km)]:[PB (hh:mm:ss)]], 6, FALSE)), VLOOKUP(Fulltable[[#This Row],[Distance]], PBmetric[[Distance (km)]:[PB (hh:mm:ss)]], 6, FALSE), NA())</f>
        <v>#N/A</v>
      </c>
      <c r="G1927" s="13">
        <f ca="1">$Q$4+$P$4*Fulltable[[#This Row],[Distance]]+$O$4*Fulltable[[#This Row],[D^2]]+$N$4*Fulltable[[#This Row],[D^3]]</f>
        <v>6.2564385182477783E-2</v>
      </c>
      <c r="H1927" s="13">
        <f ca="1">Fulltable[[#This Row],[Forecast]]*(1+AVERAGE(cform[faster (-ve) /
slower (+ve)]))</f>
        <v>6.4774273199127319E-2</v>
      </c>
      <c r="I1927" s="13" t="e">
        <f>IF(ISNUMBER(VLOOKUP(Fulltable[[#This Row],[Distance]], Predict[[#All],[Distance (km)]:[Time on current form]], 2, FALSE)), VLOOKUP(Fulltable[[#This Row],[Distance]], Predict[[#All],[Distance (km)]:[Time on current form]], 2, FALSE), NA())</f>
        <v>#N/A</v>
      </c>
      <c r="J1927" s="13" t="e">
        <f>IF(ISNUMBER(VLOOKUP(Fulltable[[#This Row],[Distance]], Predict[[#All],[Distance (km)]:[Time on current form]], 3, FALSE)), VLOOKUP(Fulltable[[#This Row],[Distance]], Predict[[#All],[Distance (km)]:[Time on current form]], 3, FALSE), NA())</f>
        <v>#N/A</v>
      </c>
    </row>
    <row r="1928" spans="1:10" x14ac:dyDescent="0.25">
      <c r="A1928" s="1">
        <v>19.260000000000002</v>
      </c>
      <c r="B1928" s="2">
        <f>Fulltable[[#This Row],[Distance]]^2</f>
        <v>370.94760000000008</v>
      </c>
      <c r="C1928">
        <f>Fulltable[[#This Row],[Distance]]^3</f>
        <v>7144.4507760000024</v>
      </c>
      <c r="D1928">
        <f>Fulltable[[#This Row],[Distance]]^4</f>
        <v>137602.12194576007</v>
      </c>
      <c r="E1928">
        <f>Fulltable[[#This Row],[Distance]]^5</f>
        <v>2650216.868675339</v>
      </c>
      <c r="F1928" s="13" t="e">
        <f>IF(ISNUMBER(VLOOKUP(Fulltable[[#This Row],[Distance]], PBmetric[[Distance (km)]:[PB (hh:mm:ss)]], 6, FALSE)), VLOOKUP(Fulltable[[#This Row],[Distance]], PBmetric[[Distance (km)]:[PB (hh:mm:ss)]], 6, FALSE), NA())</f>
        <v>#N/A</v>
      </c>
      <c r="G1928" s="13">
        <f ca="1">$Q$4+$P$4*Fulltable[[#This Row],[Distance]]+$O$4*Fulltable[[#This Row],[D^2]]+$N$4*Fulltable[[#This Row],[D^3]]</f>
        <v>6.2600379389367786E-2</v>
      </c>
      <c r="H1928" s="13">
        <f ca="1">Fulltable[[#This Row],[Forecast]]*(1+AVERAGE(cform[faster (-ve) /
slower (+ve)]))</f>
        <v>6.4811538786951423E-2</v>
      </c>
      <c r="I1928" s="13" t="e">
        <f>IF(ISNUMBER(VLOOKUP(Fulltable[[#This Row],[Distance]], Predict[[#All],[Distance (km)]:[Time on current form]], 2, FALSE)), VLOOKUP(Fulltable[[#This Row],[Distance]], Predict[[#All],[Distance (km)]:[Time on current form]], 2, FALSE), NA())</f>
        <v>#N/A</v>
      </c>
      <c r="J1928" s="13" t="e">
        <f>IF(ISNUMBER(VLOOKUP(Fulltable[[#This Row],[Distance]], Predict[[#All],[Distance (km)]:[Time on current form]], 3, FALSE)), VLOOKUP(Fulltable[[#This Row],[Distance]], Predict[[#All],[Distance (km)]:[Time on current form]], 3, FALSE), NA())</f>
        <v>#N/A</v>
      </c>
    </row>
    <row r="1929" spans="1:10" x14ac:dyDescent="0.25">
      <c r="A1929" s="1">
        <v>19.27</v>
      </c>
      <c r="B1929" s="2">
        <f>Fulltable[[#This Row],[Distance]]^2</f>
        <v>371.3329</v>
      </c>
      <c r="C1929">
        <f>Fulltable[[#This Row],[Distance]]^3</f>
        <v>7155.5849829999997</v>
      </c>
      <c r="D1929">
        <f>Fulltable[[#This Row],[Distance]]^4</f>
        <v>137888.12262241001</v>
      </c>
      <c r="E1929">
        <f>Fulltable[[#This Row],[Distance]]^5</f>
        <v>2657104.1229338408</v>
      </c>
      <c r="F1929" s="13" t="e">
        <f>IF(ISNUMBER(VLOOKUP(Fulltable[[#This Row],[Distance]], PBmetric[[Distance (km)]:[PB (hh:mm:ss)]], 6, FALSE)), VLOOKUP(Fulltable[[#This Row],[Distance]], PBmetric[[Distance (km)]:[PB (hh:mm:ss)]], 6, FALSE), NA())</f>
        <v>#N/A</v>
      </c>
      <c r="G1929" s="13">
        <f ca="1">$Q$4+$P$4*Fulltable[[#This Row],[Distance]]+$O$4*Fulltable[[#This Row],[D^2]]+$N$4*Fulltable[[#This Row],[D^3]]</f>
        <v>6.2636377200959992E-2</v>
      </c>
      <c r="H1929" s="13">
        <f ca="1">Fulltable[[#This Row],[Forecast]]*(1+AVERAGE(cform[faster (-ve) /
slower (+ve)]))</f>
        <v>6.484880810680238E-2</v>
      </c>
      <c r="I1929" s="13" t="e">
        <f>IF(ISNUMBER(VLOOKUP(Fulltable[[#This Row],[Distance]], Predict[[#All],[Distance (km)]:[Time on current form]], 2, FALSE)), VLOOKUP(Fulltable[[#This Row],[Distance]], Predict[[#All],[Distance (km)]:[Time on current form]], 2, FALSE), NA())</f>
        <v>#N/A</v>
      </c>
      <c r="J1929" s="13" t="e">
        <f>IF(ISNUMBER(VLOOKUP(Fulltable[[#This Row],[Distance]], Predict[[#All],[Distance (km)]:[Time on current form]], 3, FALSE)), VLOOKUP(Fulltable[[#This Row],[Distance]], Predict[[#All],[Distance (km)]:[Time on current form]], 3, FALSE), NA())</f>
        <v>#N/A</v>
      </c>
    </row>
    <row r="1930" spans="1:10" x14ac:dyDescent="0.25">
      <c r="A1930" s="1">
        <v>19.28</v>
      </c>
      <c r="B1930" s="2">
        <f>Fulltable[[#This Row],[Distance]]^2</f>
        <v>371.71840000000003</v>
      </c>
      <c r="C1930">
        <f>Fulltable[[#This Row],[Distance]]^3</f>
        <v>7166.7307520000013</v>
      </c>
      <c r="D1930">
        <f>Fulltable[[#This Row],[Distance]]^4</f>
        <v>138174.56889856001</v>
      </c>
      <c r="E1930">
        <f>Fulltable[[#This Row],[Distance]]^5</f>
        <v>2664005.6883642371</v>
      </c>
      <c r="F1930" s="13" t="e">
        <f>IF(ISNUMBER(VLOOKUP(Fulltable[[#This Row],[Distance]], PBmetric[[Distance (km)]:[PB (hh:mm:ss)]], 6, FALSE)), VLOOKUP(Fulltable[[#This Row],[Distance]], PBmetric[[Distance (km)]:[PB (hh:mm:ss)]], 6, FALSE), NA())</f>
        <v>#N/A</v>
      </c>
      <c r="G1930" s="13">
        <f ca="1">$Q$4+$P$4*Fulltable[[#This Row],[Distance]]+$O$4*Fulltable[[#This Row],[D^2]]+$N$4*Fulltable[[#This Row],[D^3]]</f>
        <v>6.2672378617219041E-2</v>
      </c>
      <c r="H1930" s="13">
        <f ca="1">Fulltable[[#This Row],[Forecast]]*(1+AVERAGE(cform[faster (-ve) /
slower (+ve)]))</f>
        <v>6.4886081158643583E-2</v>
      </c>
      <c r="I1930" s="13" t="e">
        <f>IF(ISNUMBER(VLOOKUP(Fulltable[[#This Row],[Distance]], Predict[[#All],[Distance (km)]:[Time on current form]], 2, FALSE)), VLOOKUP(Fulltable[[#This Row],[Distance]], Predict[[#All],[Distance (km)]:[Time on current form]], 2, FALSE), NA())</f>
        <v>#N/A</v>
      </c>
      <c r="J1930" s="13" t="e">
        <f>IF(ISNUMBER(VLOOKUP(Fulltable[[#This Row],[Distance]], Predict[[#All],[Distance (km)]:[Time on current form]], 3, FALSE)), VLOOKUP(Fulltable[[#This Row],[Distance]], Predict[[#All],[Distance (km)]:[Time on current form]], 3, FALSE), NA())</f>
        <v>#N/A</v>
      </c>
    </row>
    <row r="1931" spans="1:10" x14ac:dyDescent="0.25">
      <c r="A1931" s="1">
        <v>19.29</v>
      </c>
      <c r="B1931" s="2">
        <f>Fulltable[[#This Row],[Distance]]^2</f>
        <v>372.10409999999996</v>
      </c>
      <c r="C1931">
        <f>Fulltable[[#This Row],[Distance]]^3</f>
        <v>7177.8880889999991</v>
      </c>
      <c r="D1931">
        <f>Fulltable[[#This Row],[Distance]]^4</f>
        <v>138461.46123680996</v>
      </c>
      <c r="E1931">
        <f>Fulltable[[#This Row],[Distance]]^5</f>
        <v>2670921.5872580642</v>
      </c>
      <c r="F1931" s="13" t="e">
        <f>IF(ISNUMBER(VLOOKUP(Fulltable[[#This Row],[Distance]], PBmetric[[Distance (km)]:[PB (hh:mm:ss)]], 6, FALSE)), VLOOKUP(Fulltable[[#This Row],[Distance]], PBmetric[[Distance (km)]:[PB (hh:mm:ss)]], 6, FALSE), NA())</f>
        <v>#N/A</v>
      </c>
      <c r="G1931" s="13">
        <f ca="1">$Q$4+$P$4*Fulltable[[#This Row],[Distance]]+$O$4*Fulltable[[#This Row],[D^2]]+$N$4*Fulltable[[#This Row],[D^3]]</f>
        <v>6.2708383638109488E-2</v>
      </c>
      <c r="H1931" s="13">
        <f ca="1">Fulltable[[#This Row],[Forecast]]*(1+AVERAGE(cform[faster (-ve) /
slower (+ve)]))</f>
        <v>6.4923357942438323E-2</v>
      </c>
      <c r="I1931" s="13" t="e">
        <f>IF(ISNUMBER(VLOOKUP(Fulltable[[#This Row],[Distance]], Predict[[#All],[Distance (km)]:[Time on current form]], 2, FALSE)), VLOOKUP(Fulltable[[#This Row],[Distance]], Predict[[#All],[Distance (km)]:[Time on current form]], 2, FALSE), NA())</f>
        <v>#N/A</v>
      </c>
      <c r="J1931" s="13" t="e">
        <f>IF(ISNUMBER(VLOOKUP(Fulltable[[#This Row],[Distance]], Predict[[#All],[Distance (km)]:[Time on current form]], 3, FALSE)), VLOOKUP(Fulltable[[#This Row],[Distance]], Predict[[#All],[Distance (km)]:[Time on current form]], 3, FALSE), NA())</f>
        <v>#N/A</v>
      </c>
    </row>
    <row r="1932" spans="1:10" x14ac:dyDescent="0.25">
      <c r="A1932" s="1">
        <v>19.3</v>
      </c>
      <c r="B1932" s="2">
        <f>Fulltable[[#This Row],[Distance]]^2</f>
        <v>372.49</v>
      </c>
      <c r="C1932">
        <f>Fulltable[[#This Row],[Distance]]^3</f>
        <v>7189.0570000000007</v>
      </c>
      <c r="D1932">
        <f>Fulltable[[#This Row],[Distance]]^4</f>
        <v>138748.80009999999</v>
      </c>
      <c r="E1932">
        <f>Fulltable[[#This Row],[Distance]]^5</f>
        <v>2677851.8419300001</v>
      </c>
      <c r="F1932" s="13" t="e">
        <f>IF(ISNUMBER(VLOOKUP(Fulltable[[#This Row],[Distance]], PBmetric[[Distance (km)]:[PB (hh:mm:ss)]], 6, FALSE)), VLOOKUP(Fulltable[[#This Row],[Distance]], PBmetric[[Distance (km)]:[PB (hh:mm:ss)]], 6, FALSE), NA())</f>
        <v>#N/A</v>
      </c>
      <c r="G1932" s="13">
        <f ca="1">$Q$4+$P$4*Fulltable[[#This Row],[Distance]]+$O$4*Fulltable[[#This Row],[D^2]]+$N$4*Fulltable[[#This Row],[D^3]]</f>
        <v>6.2744392263595988E-2</v>
      </c>
      <c r="H1932" s="13">
        <f ca="1">Fulltable[[#This Row],[Forecast]]*(1+AVERAGE(cform[faster (-ve) /
slower (+ve)]))</f>
        <v>6.4960638458150005E-2</v>
      </c>
      <c r="I1932" s="13" t="e">
        <f>IF(ISNUMBER(VLOOKUP(Fulltable[[#This Row],[Distance]], Predict[[#All],[Distance (km)]:[Time on current form]], 2, FALSE)), VLOOKUP(Fulltable[[#This Row],[Distance]], Predict[[#All],[Distance (km)]:[Time on current form]], 2, FALSE), NA())</f>
        <v>#N/A</v>
      </c>
      <c r="J1932" s="13" t="e">
        <f>IF(ISNUMBER(VLOOKUP(Fulltable[[#This Row],[Distance]], Predict[[#All],[Distance (km)]:[Time on current form]], 3, FALSE)), VLOOKUP(Fulltable[[#This Row],[Distance]], Predict[[#All],[Distance (km)]:[Time on current form]], 3, FALSE), NA())</f>
        <v>#N/A</v>
      </c>
    </row>
    <row r="1933" spans="1:10" x14ac:dyDescent="0.25">
      <c r="A1933" s="1">
        <v>19.309999999999999</v>
      </c>
      <c r="B1933" s="2">
        <f>Fulltable[[#This Row],[Distance]]^2</f>
        <v>372.87609999999995</v>
      </c>
      <c r="C1933">
        <f>Fulltable[[#This Row],[Distance]]^3</f>
        <v>7200.237490999999</v>
      </c>
      <c r="D1933">
        <f>Fulltable[[#This Row],[Distance]]^4</f>
        <v>139036.58595120997</v>
      </c>
      <c r="E1933">
        <f>Fulltable[[#This Row],[Distance]]^5</f>
        <v>2684796.4747178643</v>
      </c>
      <c r="F1933" s="13" t="e">
        <f>IF(ISNUMBER(VLOOKUP(Fulltable[[#This Row],[Distance]], PBmetric[[Distance (km)]:[PB (hh:mm:ss)]], 6, FALSE)), VLOOKUP(Fulltable[[#This Row],[Distance]], PBmetric[[Distance (km)]:[PB (hh:mm:ss)]], 6, FALSE), NA())</f>
        <v>#N/A</v>
      </c>
      <c r="G1933" s="13">
        <f ca="1">$Q$4+$P$4*Fulltable[[#This Row],[Distance]]+$O$4*Fulltable[[#This Row],[D^2]]+$N$4*Fulltable[[#This Row],[D^3]]</f>
        <v>6.2780404493643083E-2</v>
      </c>
      <c r="H1933" s="13">
        <f ca="1">Fulltable[[#This Row],[Forecast]]*(1+AVERAGE(cform[faster (-ve) /
slower (+ve)]))</f>
        <v>6.4997922705741937E-2</v>
      </c>
      <c r="I1933" s="13" t="e">
        <f>IF(ISNUMBER(VLOOKUP(Fulltable[[#This Row],[Distance]], Predict[[#All],[Distance (km)]:[Time on current form]], 2, FALSE)), VLOOKUP(Fulltable[[#This Row],[Distance]], Predict[[#All],[Distance (km)]:[Time on current form]], 2, FALSE), NA())</f>
        <v>#N/A</v>
      </c>
      <c r="J1933" s="13" t="e">
        <f>IF(ISNUMBER(VLOOKUP(Fulltable[[#This Row],[Distance]], Predict[[#All],[Distance (km)]:[Time on current form]], 3, FALSE)), VLOOKUP(Fulltable[[#This Row],[Distance]], Predict[[#All],[Distance (km)]:[Time on current form]], 3, FALSE), NA())</f>
        <v>#N/A</v>
      </c>
    </row>
    <row r="1934" spans="1:10" x14ac:dyDescent="0.25">
      <c r="A1934" s="1">
        <v>19.32</v>
      </c>
      <c r="B1934" s="2">
        <f>Fulltable[[#This Row],[Distance]]^2</f>
        <v>373.26240000000001</v>
      </c>
      <c r="C1934">
        <f>Fulltable[[#This Row],[Distance]]^3</f>
        <v>7211.4295680000005</v>
      </c>
      <c r="D1934">
        <f>Fulltable[[#This Row],[Distance]]^4</f>
        <v>139324.81925376001</v>
      </c>
      <c r="E1934">
        <f>Fulltable[[#This Row],[Distance]]^5</f>
        <v>2691755.5079826433</v>
      </c>
      <c r="F1934" s="13" t="e">
        <f>IF(ISNUMBER(VLOOKUP(Fulltable[[#This Row],[Distance]], PBmetric[[Distance (km)]:[PB (hh:mm:ss)]], 6, FALSE)), VLOOKUP(Fulltable[[#This Row],[Distance]], PBmetric[[Distance (km)]:[PB (hh:mm:ss)]], 6, FALSE), NA())</f>
        <v>#N/A</v>
      </c>
      <c r="G1934" s="13">
        <f ca="1">$Q$4+$P$4*Fulltable[[#This Row],[Distance]]+$O$4*Fulltable[[#This Row],[D^2]]+$N$4*Fulltable[[#This Row],[D^3]]</f>
        <v>6.2816420328215411E-2</v>
      </c>
      <c r="H1934" s="13">
        <f ca="1">Fulltable[[#This Row],[Forecast]]*(1+AVERAGE(cform[faster (-ve) /
slower (+ve)]))</f>
        <v>6.5035210685177494E-2</v>
      </c>
      <c r="I1934" s="13" t="e">
        <f>IF(ISNUMBER(VLOOKUP(Fulltable[[#This Row],[Distance]], Predict[[#All],[Distance (km)]:[Time on current form]], 2, FALSE)), VLOOKUP(Fulltable[[#This Row],[Distance]], Predict[[#All],[Distance (km)]:[Time on current form]], 2, FALSE), NA())</f>
        <v>#N/A</v>
      </c>
      <c r="J1934" s="13" t="e">
        <f>IF(ISNUMBER(VLOOKUP(Fulltable[[#This Row],[Distance]], Predict[[#All],[Distance (km)]:[Time on current form]], 3, FALSE)), VLOOKUP(Fulltable[[#This Row],[Distance]], Predict[[#All],[Distance (km)]:[Time on current form]], 3, FALSE), NA())</f>
        <v>#N/A</v>
      </c>
    </row>
    <row r="1935" spans="1:10" x14ac:dyDescent="0.25">
      <c r="A1935" s="1">
        <v>19.329999999999998</v>
      </c>
      <c r="B1935" s="2">
        <f>Fulltable[[#This Row],[Distance]]^2</f>
        <v>373.64889999999991</v>
      </c>
      <c r="C1935">
        <f>Fulltable[[#This Row],[Distance]]^3</f>
        <v>7222.6332369999973</v>
      </c>
      <c r="D1935">
        <f>Fulltable[[#This Row],[Distance]]^4</f>
        <v>139613.50047120993</v>
      </c>
      <c r="E1935">
        <f>Fulltable[[#This Row],[Distance]]^5</f>
        <v>2698728.9641084876</v>
      </c>
      <c r="F1935" s="13" t="e">
        <f>IF(ISNUMBER(VLOOKUP(Fulltable[[#This Row],[Distance]], PBmetric[[Distance (km)]:[PB (hh:mm:ss)]], 6, FALSE)), VLOOKUP(Fulltable[[#This Row],[Distance]], PBmetric[[Distance (km)]:[PB (hh:mm:ss)]], 6, FALSE), NA())</f>
        <v>#N/A</v>
      </c>
      <c r="G1935" s="13">
        <f ca="1">$Q$4+$P$4*Fulltable[[#This Row],[Distance]]+$O$4*Fulltable[[#This Row],[D^2]]+$N$4*Fulltable[[#This Row],[D^3]]</f>
        <v>6.2852439767277529E-2</v>
      </c>
      <c r="H1935" s="13">
        <f ca="1">Fulltable[[#This Row],[Forecast]]*(1+AVERAGE(cform[faster (-ve) /
slower (+ve)]))</f>
        <v>6.5072502396419984E-2</v>
      </c>
      <c r="I1935" s="13" t="e">
        <f>IF(ISNUMBER(VLOOKUP(Fulltable[[#This Row],[Distance]], Predict[[#All],[Distance (km)]:[Time on current form]], 2, FALSE)), VLOOKUP(Fulltable[[#This Row],[Distance]], Predict[[#All],[Distance (km)]:[Time on current form]], 2, FALSE), NA())</f>
        <v>#N/A</v>
      </c>
      <c r="J1935" s="13" t="e">
        <f>IF(ISNUMBER(VLOOKUP(Fulltable[[#This Row],[Distance]], Predict[[#All],[Distance (km)]:[Time on current form]], 3, FALSE)), VLOOKUP(Fulltable[[#This Row],[Distance]], Predict[[#All],[Distance (km)]:[Time on current form]], 3, FALSE), NA())</f>
        <v>#N/A</v>
      </c>
    </row>
    <row r="1936" spans="1:10" x14ac:dyDescent="0.25">
      <c r="A1936" s="1">
        <v>19.34</v>
      </c>
      <c r="B1936" s="2">
        <f>Fulltable[[#This Row],[Distance]]^2</f>
        <v>374.03559999999999</v>
      </c>
      <c r="C1936">
        <f>Fulltable[[#This Row],[Distance]]^3</f>
        <v>7233.8485039999996</v>
      </c>
      <c r="D1936">
        <f>Fulltable[[#This Row],[Distance]]^4</f>
        <v>139902.63006736001</v>
      </c>
      <c r="E1936">
        <f>Fulltable[[#This Row],[Distance]]^5</f>
        <v>2705716.8655027426</v>
      </c>
      <c r="F1936" s="13" t="e">
        <f>IF(ISNUMBER(VLOOKUP(Fulltable[[#This Row],[Distance]], PBmetric[[Distance (km)]:[PB (hh:mm:ss)]], 6, FALSE)), VLOOKUP(Fulltable[[#This Row],[Distance]], PBmetric[[Distance (km)]:[PB (hh:mm:ss)]], 6, FALSE), NA())</f>
        <v>#N/A</v>
      </c>
      <c r="G1936" s="13">
        <f ca="1">$Q$4+$P$4*Fulltable[[#This Row],[Distance]]+$O$4*Fulltable[[#This Row],[D^2]]+$N$4*Fulltable[[#This Row],[D^3]]</f>
        <v>6.2888462810794077E-2</v>
      </c>
      <c r="H1936" s="13">
        <f ca="1">Fulltable[[#This Row],[Forecast]]*(1+AVERAGE(cform[faster (-ve) /
slower (+ve)]))</f>
        <v>6.5109797839432798E-2</v>
      </c>
      <c r="I1936" s="13" t="e">
        <f>IF(ISNUMBER(VLOOKUP(Fulltable[[#This Row],[Distance]], Predict[[#All],[Distance (km)]:[Time on current form]], 2, FALSE)), VLOOKUP(Fulltable[[#This Row],[Distance]], Predict[[#All],[Distance (km)]:[Time on current form]], 2, FALSE), NA())</f>
        <v>#N/A</v>
      </c>
      <c r="J1936" s="13" t="e">
        <f>IF(ISNUMBER(VLOOKUP(Fulltable[[#This Row],[Distance]], Predict[[#All],[Distance (km)]:[Time on current form]], 3, FALSE)), VLOOKUP(Fulltable[[#This Row],[Distance]], Predict[[#All],[Distance (km)]:[Time on current form]], 3, FALSE), NA())</f>
        <v>#N/A</v>
      </c>
    </row>
    <row r="1937" spans="1:10" x14ac:dyDescent="0.25">
      <c r="A1937" s="1">
        <v>19.350000000000001</v>
      </c>
      <c r="B1937" s="2">
        <f>Fulltable[[#This Row],[Distance]]^2</f>
        <v>374.42250000000007</v>
      </c>
      <c r="C1937">
        <f>Fulltable[[#This Row],[Distance]]^3</f>
        <v>7245.0753750000022</v>
      </c>
      <c r="D1937">
        <f>Fulltable[[#This Row],[Distance]]^4</f>
        <v>140192.20850625006</v>
      </c>
      <c r="E1937">
        <f>Fulltable[[#This Row],[Distance]]^5</f>
        <v>2712719.2345959386</v>
      </c>
      <c r="F1937" s="13" t="e">
        <f>IF(ISNUMBER(VLOOKUP(Fulltable[[#This Row],[Distance]], PBmetric[[Distance (km)]:[PB (hh:mm:ss)]], 6, FALSE)), VLOOKUP(Fulltable[[#This Row],[Distance]], PBmetric[[Distance (km)]:[PB (hh:mm:ss)]], 6, FALSE), NA())</f>
        <v>#N/A</v>
      </c>
      <c r="G1937" s="13">
        <f ca="1">$Q$4+$P$4*Fulltable[[#This Row],[Distance]]+$O$4*Fulltable[[#This Row],[D^2]]+$N$4*Fulltable[[#This Row],[D^3]]</f>
        <v>6.2924489458729638E-2</v>
      </c>
      <c r="H1937" s="13">
        <f ca="1">Fulltable[[#This Row],[Forecast]]*(1+AVERAGE(cform[faster (-ve) /
slower (+ve)]))</f>
        <v>6.514709701417927E-2</v>
      </c>
      <c r="I1937" s="13" t="e">
        <f>IF(ISNUMBER(VLOOKUP(Fulltable[[#This Row],[Distance]], Predict[[#All],[Distance (km)]:[Time on current form]], 2, FALSE)), VLOOKUP(Fulltable[[#This Row],[Distance]], Predict[[#All],[Distance (km)]:[Time on current form]], 2, FALSE), NA())</f>
        <v>#N/A</v>
      </c>
      <c r="J1937" s="13" t="e">
        <f>IF(ISNUMBER(VLOOKUP(Fulltable[[#This Row],[Distance]], Predict[[#All],[Distance (km)]:[Time on current form]], 3, FALSE)), VLOOKUP(Fulltable[[#This Row],[Distance]], Predict[[#All],[Distance (km)]:[Time on current form]], 3, FALSE), NA())</f>
        <v>#N/A</v>
      </c>
    </row>
    <row r="1938" spans="1:10" x14ac:dyDescent="0.25">
      <c r="A1938" s="1">
        <v>19.36</v>
      </c>
      <c r="B1938" s="2">
        <f>Fulltable[[#This Row],[Distance]]^2</f>
        <v>374.80959999999999</v>
      </c>
      <c r="C1938">
        <f>Fulltable[[#This Row],[Distance]]^3</f>
        <v>7256.3138559999998</v>
      </c>
      <c r="D1938">
        <f>Fulltable[[#This Row],[Distance]]^4</f>
        <v>140482.23625215999</v>
      </c>
      <c r="E1938">
        <f>Fulltable[[#This Row],[Distance]]^5</f>
        <v>2719736.0938418172</v>
      </c>
      <c r="F1938" s="13" t="e">
        <f>IF(ISNUMBER(VLOOKUP(Fulltable[[#This Row],[Distance]], PBmetric[[Distance (km)]:[PB (hh:mm:ss)]], 6, FALSE)), VLOOKUP(Fulltable[[#This Row],[Distance]], PBmetric[[Distance (km)]:[PB (hh:mm:ss)]], 6, FALSE), NA())</f>
        <v>#N/A</v>
      </c>
      <c r="G1938" s="13">
        <f ca="1">$Q$4+$P$4*Fulltable[[#This Row],[Distance]]+$O$4*Fulltable[[#This Row],[D^2]]+$N$4*Fulltable[[#This Row],[D^3]]</f>
        <v>6.2960519711048768E-2</v>
      </c>
      <c r="H1938" s="13">
        <f ca="1">Fulltable[[#This Row],[Forecast]]*(1+AVERAGE(cform[faster (-ve) /
slower (+ve)]))</f>
        <v>6.5184399920622707E-2</v>
      </c>
      <c r="I1938" s="13" t="e">
        <f>IF(ISNUMBER(VLOOKUP(Fulltable[[#This Row],[Distance]], Predict[[#All],[Distance (km)]:[Time on current form]], 2, FALSE)), VLOOKUP(Fulltable[[#This Row],[Distance]], Predict[[#All],[Distance (km)]:[Time on current form]], 2, FALSE), NA())</f>
        <v>#N/A</v>
      </c>
      <c r="J1938" s="13" t="e">
        <f>IF(ISNUMBER(VLOOKUP(Fulltable[[#This Row],[Distance]], Predict[[#All],[Distance (km)]:[Time on current form]], 3, FALSE)), VLOOKUP(Fulltable[[#This Row],[Distance]], Predict[[#All],[Distance (km)]:[Time on current form]], 3, FALSE), NA())</f>
        <v>#N/A</v>
      </c>
    </row>
    <row r="1939" spans="1:10" x14ac:dyDescent="0.25">
      <c r="A1939" s="1">
        <v>19.37</v>
      </c>
      <c r="B1939" s="2">
        <f>Fulltable[[#This Row],[Distance]]^2</f>
        <v>375.19690000000003</v>
      </c>
      <c r="C1939">
        <f>Fulltable[[#This Row],[Distance]]^3</f>
        <v>7267.5639530000008</v>
      </c>
      <c r="D1939">
        <f>Fulltable[[#This Row],[Distance]]^4</f>
        <v>140772.71376961001</v>
      </c>
      <c r="E1939">
        <f>Fulltable[[#This Row],[Distance]]^5</f>
        <v>2726767.4657173459</v>
      </c>
      <c r="F1939" s="13" t="e">
        <f>IF(ISNUMBER(VLOOKUP(Fulltable[[#This Row],[Distance]], PBmetric[[Distance (km)]:[PB (hh:mm:ss)]], 6, FALSE)), VLOOKUP(Fulltable[[#This Row],[Distance]], PBmetric[[Distance (km)]:[PB (hh:mm:ss)]], 6, FALSE), NA())</f>
        <v>#N/A</v>
      </c>
      <c r="G1939" s="13">
        <f ca="1">$Q$4+$P$4*Fulltable[[#This Row],[Distance]]+$O$4*Fulltable[[#This Row],[D^2]]+$N$4*Fulltable[[#This Row],[D^3]]</f>
        <v>6.2996553567716121E-2</v>
      </c>
      <c r="H1939" s="13">
        <f ca="1">Fulltable[[#This Row],[Forecast]]*(1+AVERAGE(cform[faster (-ve) /
slower (+ve)]))</f>
        <v>6.52217065587265E-2</v>
      </c>
      <c r="I1939" s="13" t="e">
        <f>IF(ISNUMBER(VLOOKUP(Fulltable[[#This Row],[Distance]], Predict[[#All],[Distance (km)]:[Time on current form]], 2, FALSE)), VLOOKUP(Fulltable[[#This Row],[Distance]], Predict[[#All],[Distance (km)]:[Time on current form]], 2, FALSE), NA())</f>
        <v>#N/A</v>
      </c>
      <c r="J1939" s="13" t="e">
        <f>IF(ISNUMBER(VLOOKUP(Fulltable[[#This Row],[Distance]], Predict[[#All],[Distance (km)]:[Time on current form]], 3, FALSE)), VLOOKUP(Fulltable[[#This Row],[Distance]], Predict[[#All],[Distance (km)]:[Time on current form]], 3, FALSE), NA())</f>
        <v>#N/A</v>
      </c>
    </row>
    <row r="1940" spans="1:10" x14ac:dyDescent="0.25">
      <c r="A1940" s="1">
        <v>19.38</v>
      </c>
      <c r="B1940" s="2">
        <f>Fulltable[[#This Row],[Distance]]^2</f>
        <v>375.58439999999996</v>
      </c>
      <c r="C1940">
        <f>Fulltable[[#This Row],[Distance]]^3</f>
        <v>7278.825671999999</v>
      </c>
      <c r="D1940">
        <f>Fulltable[[#This Row],[Distance]]^4</f>
        <v>141063.64152335998</v>
      </c>
      <c r="E1940">
        <f>Fulltable[[#This Row],[Distance]]^5</f>
        <v>2733813.3727227165</v>
      </c>
      <c r="F1940" s="13" t="e">
        <f>IF(ISNUMBER(VLOOKUP(Fulltable[[#This Row],[Distance]], PBmetric[[Distance (km)]:[PB (hh:mm:ss)]], 6, FALSE)), VLOOKUP(Fulltable[[#This Row],[Distance]], PBmetric[[Distance (km)]:[PB (hh:mm:ss)]], 6, FALSE), NA())</f>
        <v>#N/A</v>
      </c>
      <c r="G1940" s="13">
        <f ca="1">$Q$4+$P$4*Fulltable[[#This Row],[Distance]]+$O$4*Fulltable[[#This Row],[D^2]]+$N$4*Fulltable[[#This Row],[D^3]]</f>
        <v>6.3032591028696253E-2</v>
      </c>
      <c r="H1940" s="13">
        <f ca="1">Fulltable[[#This Row],[Forecast]]*(1+AVERAGE(cform[faster (-ve) /
slower (+ve)]))</f>
        <v>6.525901692845397E-2</v>
      </c>
      <c r="I1940" s="13" t="e">
        <f>IF(ISNUMBER(VLOOKUP(Fulltable[[#This Row],[Distance]], Predict[[#All],[Distance (km)]:[Time on current form]], 2, FALSE)), VLOOKUP(Fulltable[[#This Row],[Distance]], Predict[[#All],[Distance (km)]:[Time on current form]], 2, FALSE), NA())</f>
        <v>#N/A</v>
      </c>
      <c r="J1940" s="13" t="e">
        <f>IF(ISNUMBER(VLOOKUP(Fulltable[[#This Row],[Distance]], Predict[[#All],[Distance (km)]:[Time on current form]], 3, FALSE)), VLOOKUP(Fulltable[[#This Row],[Distance]], Predict[[#All],[Distance (km)]:[Time on current form]], 3, FALSE), NA())</f>
        <v>#N/A</v>
      </c>
    </row>
    <row r="1941" spans="1:10" x14ac:dyDescent="0.25">
      <c r="A1941" s="1">
        <v>19.39</v>
      </c>
      <c r="B1941" s="2">
        <f>Fulltable[[#This Row],[Distance]]^2</f>
        <v>375.97210000000001</v>
      </c>
      <c r="C1941">
        <f>Fulltable[[#This Row],[Distance]]^3</f>
        <v>7290.0990190000002</v>
      </c>
      <c r="D1941">
        <f>Fulltable[[#This Row],[Distance]]^4</f>
        <v>141355.01997841001</v>
      </c>
      <c r="E1941">
        <f>Fulltable[[#This Row],[Distance]]^5</f>
        <v>2740873.8373813704</v>
      </c>
      <c r="F1941" s="13" t="e">
        <f>IF(ISNUMBER(VLOOKUP(Fulltable[[#This Row],[Distance]], PBmetric[[Distance (km)]:[PB (hh:mm:ss)]], 6, FALSE)), VLOOKUP(Fulltable[[#This Row],[Distance]], PBmetric[[Distance (km)]:[PB (hh:mm:ss)]], 6, FALSE), NA())</f>
        <v>#N/A</v>
      </c>
      <c r="G1941" s="13">
        <f ca="1">$Q$4+$P$4*Fulltable[[#This Row],[Distance]]+$O$4*Fulltable[[#This Row],[D^2]]+$N$4*Fulltable[[#This Row],[D^3]]</f>
        <v>6.3068632093953789E-2</v>
      </c>
      <c r="H1941" s="13">
        <f ca="1">Fulltable[[#This Row],[Forecast]]*(1+AVERAGE(cform[faster (-ve) /
slower (+ve)]))</f>
        <v>6.5296331029768492E-2</v>
      </c>
      <c r="I1941" s="13" t="e">
        <f>IF(ISNUMBER(VLOOKUP(Fulltable[[#This Row],[Distance]], Predict[[#All],[Distance (km)]:[Time on current form]], 2, FALSE)), VLOOKUP(Fulltable[[#This Row],[Distance]], Predict[[#All],[Distance (km)]:[Time on current form]], 2, FALSE), NA())</f>
        <v>#N/A</v>
      </c>
      <c r="J1941" s="13" t="e">
        <f>IF(ISNUMBER(VLOOKUP(Fulltable[[#This Row],[Distance]], Predict[[#All],[Distance (km)]:[Time on current form]], 3, FALSE)), VLOOKUP(Fulltable[[#This Row],[Distance]], Predict[[#All],[Distance (km)]:[Time on current form]], 3, FALSE), NA())</f>
        <v>#N/A</v>
      </c>
    </row>
    <row r="1942" spans="1:10" x14ac:dyDescent="0.25">
      <c r="A1942" s="1">
        <v>19.399999999999999</v>
      </c>
      <c r="B1942" s="2">
        <f>Fulltable[[#This Row],[Distance]]^2</f>
        <v>376.35999999999996</v>
      </c>
      <c r="C1942">
        <f>Fulltable[[#This Row],[Distance]]^3</f>
        <v>7301.3839999999982</v>
      </c>
      <c r="D1942">
        <f>Fulltable[[#This Row],[Distance]]^4</f>
        <v>141646.84959999996</v>
      </c>
      <c r="E1942">
        <f>Fulltable[[#This Row],[Distance]]^5</f>
        <v>2747948.8822399988</v>
      </c>
      <c r="F1942" s="13" t="e">
        <f>IF(ISNUMBER(VLOOKUP(Fulltable[[#This Row],[Distance]], PBmetric[[Distance (km)]:[PB (hh:mm:ss)]], 6, FALSE)), VLOOKUP(Fulltable[[#This Row],[Distance]], PBmetric[[Distance (km)]:[PB (hh:mm:ss)]], 6, FALSE), NA())</f>
        <v>#N/A</v>
      </c>
      <c r="G1942" s="13">
        <f ca="1">$Q$4+$P$4*Fulltable[[#This Row],[Distance]]+$O$4*Fulltable[[#This Row],[D^2]]+$N$4*Fulltable[[#This Row],[D^3]]</f>
        <v>6.3104676763453313E-2</v>
      </c>
      <c r="H1942" s="13">
        <f ca="1">Fulltable[[#This Row],[Forecast]]*(1+AVERAGE(cform[faster (-ve) /
slower (+ve)]))</f>
        <v>6.5333648862633376E-2</v>
      </c>
      <c r="I1942" s="13" t="e">
        <f>IF(ISNUMBER(VLOOKUP(Fulltable[[#This Row],[Distance]], Predict[[#All],[Distance (km)]:[Time on current form]], 2, FALSE)), VLOOKUP(Fulltable[[#This Row],[Distance]], Predict[[#All],[Distance (km)]:[Time on current form]], 2, FALSE), NA())</f>
        <v>#N/A</v>
      </c>
      <c r="J1942" s="13" t="e">
        <f>IF(ISNUMBER(VLOOKUP(Fulltable[[#This Row],[Distance]], Predict[[#All],[Distance (km)]:[Time on current form]], 3, FALSE)), VLOOKUP(Fulltable[[#This Row],[Distance]], Predict[[#All],[Distance (km)]:[Time on current form]], 3, FALSE), NA())</f>
        <v>#N/A</v>
      </c>
    </row>
    <row r="1943" spans="1:10" x14ac:dyDescent="0.25">
      <c r="A1943" s="1">
        <v>19.41</v>
      </c>
      <c r="B1943" s="2">
        <f>Fulltable[[#This Row],[Distance]]^2</f>
        <v>376.74810000000002</v>
      </c>
      <c r="C1943">
        <f>Fulltable[[#This Row],[Distance]]^3</f>
        <v>7312.6806210000004</v>
      </c>
      <c r="D1943">
        <f>Fulltable[[#This Row],[Distance]]^4</f>
        <v>141939.13085361003</v>
      </c>
      <c r="E1943">
        <f>Fulltable[[#This Row],[Distance]]^5</f>
        <v>2755038.5298685706</v>
      </c>
      <c r="F1943" s="13" t="e">
        <f>IF(ISNUMBER(VLOOKUP(Fulltable[[#This Row],[Distance]], PBmetric[[Distance (km)]:[PB (hh:mm:ss)]], 6, FALSE)), VLOOKUP(Fulltable[[#This Row],[Distance]], PBmetric[[Distance (km)]:[PB (hh:mm:ss)]], 6, FALSE), NA())</f>
        <v>#N/A</v>
      </c>
      <c r="G1943" s="13">
        <f ca="1">$Q$4+$P$4*Fulltable[[#This Row],[Distance]]+$O$4*Fulltable[[#This Row],[D^2]]+$N$4*Fulltable[[#This Row],[D^3]]</f>
        <v>6.3140725037159437E-2</v>
      </c>
      <c r="H1943" s="13">
        <f ca="1">Fulltable[[#This Row],[Forecast]]*(1+AVERAGE(cform[faster (-ve) /
slower (+ve)]))</f>
        <v>6.537097042701201E-2</v>
      </c>
      <c r="I1943" s="13" t="e">
        <f>IF(ISNUMBER(VLOOKUP(Fulltable[[#This Row],[Distance]], Predict[[#All],[Distance (km)]:[Time on current form]], 2, FALSE)), VLOOKUP(Fulltable[[#This Row],[Distance]], Predict[[#All],[Distance (km)]:[Time on current form]], 2, FALSE), NA())</f>
        <v>#N/A</v>
      </c>
      <c r="J1943" s="13" t="e">
        <f>IF(ISNUMBER(VLOOKUP(Fulltable[[#This Row],[Distance]], Predict[[#All],[Distance (km)]:[Time on current form]], 3, FALSE)), VLOOKUP(Fulltable[[#This Row],[Distance]], Predict[[#All],[Distance (km)]:[Time on current form]], 3, FALSE), NA())</f>
        <v>#N/A</v>
      </c>
    </row>
    <row r="1944" spans="1:10" x14ac:dyDescent="0.25">
      <c r="A1944" s="1">
        <v>19.420000000000002</v>
      </c>
      <c r="B1944" s="2">
        <f>Fulltable[[#This Row],[Distance]]^2</f>
        <v>377.13640000000009</v>
      </c>
      <c r="C1944">
        <f>Fulltable[[#This Row],[Distance]]^3</f>
        <v>7323.9888880000026</v>
      </c>
      <c r="D1944">
        <f>Fulltable[[#This Row],[Distance]]^4</f>
        <v>142231.86420496006</v>
      </c>
      <c r="E1944">
        <f>Fulltable[[#This Row],[Distance]]^5</f>
        <v>2762142.8028603247</v>
      </c>
      <c r="F1944" s="13" t="e">
        <f>IF(ISNUMBER(VLOOKUP(Fulltable[[#This Row],[Distance]], PBmetric[[Distance (km)]:[PB (hh:mm:ss)]], 6, FALSE)), VLOOKUP(Fulltable[[#This Row],[Distance]], PBmetric[[Distance (km)]:[PB (hh:mm:ss)]], 6, FALSE), NA())</f>
        <v>#N/A</v>
      </c>
      <c r="G1944" s="13">
        <f ca="1">$Q$4+$P$4*Fulltable[[#This Row],[Distance]]+$O$4*Fulltable[[#This Row],[D^2]]+$N$4*Fulltable[[#This Row],[D^3]]</f>
        <v>6.3176776915036717E-2</v>
      </c>
      <c r="H1944" s="13">
        <f ca="1">Fulltable[[#This Row],[Forecast]]*(1+AVERAGE(cform[faster (-ve) /
slower (+ve)]))</f>
        <v>6.5408295722867688E-2</v>
      </c>
      <c r="I1944" s="13" t="e">
        <f>IF(ISNUMBER(VLOOKUP(Fulltable[[#This Row],[Distance]], Predict[[#All],[Distance (km)]:[Time on current form]], 2, FALSE)), VLOOKUP(Fulltable[[#This Row],[Distance]], Predict[[#All],[Distance (km)]:[Time on current form]], 2, FALSE), NA())</f>
        <v>#N/A</v>
      </c>
      <c r="J1944" s="13" t="e">
        <f>IF(ISNUMBER(VLOOKUP(Fulltable[[#This Row],[Distance]], Predict[[#All],[Distance (km)]:[Time on current form]], 3, FALSE)), VLOOKUP(Fulltable[[#This Row],[Distance]], Predict[[#All],[Distance (km)]:[Time on current form]], 3, FALSE), NA())</f>
        <v>#N/A</v>
      </c>
    </row>
    <row r="1945" spans="1:10" x14ac:dyDescent="0.25">
      <c r="A1945" s="1">
        <v>19.43</v>
      </c>
      <c r="B1945" s="2">
        <f>Fulltable[[#This Row],[Distance]]^2</f>
        <v>377.5249</v>
      </c>
      <c r="C1945">
        <f>Fulltable[[#This Row],[Distance]]^3</f>
        <v>7335.3088070000003</v>
      </c>
      <c r="D1945">
        <f>Fulltable[[#This Row],[Distance]]^4</f>
        <v>142525.05012001001</v>
      </c>
      <c r="E1945">
        <f>Fulltable[[#This Row],[Distance]]^5</f>
        <v>2769261.7238317947</v>
      </c>
      <c r="F1945" s="13" t="e">
        <f>IF(ISNUMBER(VLOOKUP(Fulltable[[#This Row],[Distance]], PBmetric[[Distance (km)]:[PB (hh:mm:ss)]], 6, FALSE)), VLOOKUP(Fulltable[[#This Row],[Distance]], PBmetric[[Distance (km)]:[PB (hh:mm:ss)]], 6, FALSE), NA())</f>
        <v>#N/A</v>
      </c>
      <c r="G1945" s="13">
        <f ca="1">$Q$4+$P$4*Fulltable[[#This Row],[Distance]]+$O$4*Fulltable[[#This Row],[D^2]]+$N$4*Fulltable[[#This Row],[D^3]]</f>
        <v>6.3212832397049792E-2</v>
      </c>
      <c r="H1945" s="13">
        <f ca="1">Fulltable[[#This Row],[Forecast]]*(1+AVERAGE(cform[faster (-ve) /
slower (+ve)]))</f>
        <v>6.54456247501638E-2</v>
      </c>
      <c r="I1945" s="13" t="e">
        <f>IF(ISNUMBER(VLOOKUP(Fulltable[[#This Row],[Distance]], Predict[[#All],[Distance (km)]:[Time on current form]], 2, FALSE)), VLOOKUP(Fulltable[[#This Row],[Distance]], Predict[[#All],[Distance (km)]:[Time on current form]], 2, FALSE), NA())</f>
        <v>#N/A</v>
      </c>
      <c r="J1945" s="13" t="e">
        <f>IF(ISNUMBER(VLOOKUP(Fulltable[[#This Row],[Distance]], Predict[[#All],[Distance (km)]:[Time on current form]], 3, FALSE)), VLOOKUP(Fulltable[[#This Row],[Distance]], Predict[[#All],[Distance (km)]:[Time on current form]], 3, FALSE), NA())</f>
        <v>#N/A</v>
      </c>
    </row>
    <row r="1946" spans="1:10" x14ac:dyDescent="0.25">
      <c r="A1946" s="1">
        <v>19.440000000000001</v>
      </c>
      <c r="B1946" s="2">
        <f>Fulltable[[#This Row],[Distance]]^2</f>
        <v>377.91360000000003</v>
      </c>
      <c r="C1946">
        <f>Fulltable[[#This Row],[Distance]]^3</f>
        <v>7346.6403840000012</v>
      </c>
      <c r="D1946">
        <f>Fulltable[[#This Row],[Distance]]^4</f>
        <v>142818.68906496002</v>
      </c>
      <c r="E1946">
        <f>Fulltable[[#This Row],[Distance]]^5</f>
        <v>2776395.3154228232</v>
      </c>
      <c r="F1946" s="13" t="e">
        <f>IF(ISNUMBER(VLOOKUP(Fulltable[[#This Row],[Distance]], PBmetric[[Distance (km)]:[PB (hh:mm:ss)]], 6, FALSE)), VLOOKUP(Fulltable[[#This Row],[Distance]], PBmetric[[Distance (km)]:[PB (hh:mm:ss)]], 6, FALSE), NA())</f>
        <v>#N/A</v>
      </c>
      <c r="G1946" s="13">
        <f ca="1">$Q$4+$P$4*Fulltable[[#This Row],[Distance]]+$O$4*Fulltable[[#This Row],[D^2]]+$N$4*Fulltable[[#This Row],[D^3]]</f>
        <v>6.3248891483163219E-2</v>
      </c>
      <c r="H1946" s="13">
        <f ca="1">Fulltable[[#This Row],[Forecast]]*(1+AVERAGE(cform[faster (-ve) /
slower (+ve)]))</f>
        <v>6.5482957508863654E-2</v>
      </c>
      <c r="I1946" s="13" t="e">
        <f>IF(ISNUMBER(VLOOKUP(Fulltable[[#This Row],[Distance]], Predict[[#All],[Distance (km)]:[Time on current form]], 2, FALSE)), VLOOKUP(Fulltable[[#This Row],[Distance]], Predict[[#All],[Distance (km)]:[Time on current form]], 2, FALSE), NA())</f>
        <v>#N/A</v>
      </c>
      <c r="J1946" s="13" t="e">
        <f>IF(ISNUMBER(VLOOKUP(Fulltable[[#This Row],[Distance]], Predict[[#All],[Distance (km)]:[Time on current form]], 3, FALSE)), VLOOKUP(Fulltable[[#This Row],[Distance]], Predict[[#All],[Distance (km)]:[Time on current form]], 3, FALSE), NA())</f>
        <v>#N/A</v>
      </c>
    </row>
    <row r="1947" spans="1:10" x14ac:dyDescent="0.25">
      <c r="A1947" s="1">
        <v>19.45</v>
      </c>
      <c r="B1947" s="2">
        <f>Fulltable[[#This Row],[Distance]]^2</f>
        <v>378.30249999999995</v>
      </c>
      <c r="C1947">
        <f>Fulltable[[#This Row],[Distance]]^3</f>
        <v>7357.9836249999989</v>
      </c>
      <c r="D1947">
        <f>Fulltable[[#This Row],[Distance]]^4</f>
        <v>143112.78150624997</v>
      </c>
      <c r="E1947">
        <f>Fulltable[[#This Row],[Distance]]^5</f>
        <v>2783543.6002965621</v>
      </c>
      <c r="F1947" s="13" t="e">
        <f>IF(ISNUMBER(VLOOKUP(Fulltable[[#This Row],[Distance]], PBmetric[[Distance (km)]:[PB (hh:mm:ss)]], 6, FALSE)), VLOOKUP(Fulltable[[#This Row],[Distance]], PBmetric[[Distance (km)]:[PB (hh:mm:ss)]], 6, FALSE), NA())</f>
        <v>#N/A</v>
      </c>
      <c r="G1947" s="13">
        <f ca="1">$Q$4+$P$4*Fulltable[[#This Row],[Distance]]+$O$4*Fulltable[[#This Row],[D^2]]+$N$4*Fulltable[[#This Row],[D^3]]</f>
        <v>6.3284954173341637E-2</v>
      </c>
      <c r="H1947" s="13">
        <f ca="1">Fulltable[[#This Row],[Forecast]]*(1+AVERAGE(cform[faster (-ve) /
slower (+ve)]))</f>
        <v>6.5520293998930626E-2</v>
      </c>
      <c r="I1947" s="13" t="e">
        <f>IF(ISNUMBER(VLOOKUP(Fulltable[[#This Row],[Distance]], Predict[[#All],[Distance (km)]:[Time on current form]], 2, FALSE)), VLOOKUP(Fulltable[[#This Row],[Distance]], Predict[[#All],[Distance (km)]:[Time on current form]], 2, FALSE), NA())</f>
        <v>#N/A</v>
      </c>
      <c r="J1947" s="13" t="e">
        <f>IF(ISNUMBER(VLOOKUP(Fulltable[[#This Row],[Distance]], Predict[[#All],[Distance (km)]:[Time on current form]], 3, FALSE)), VLOOKUP(Fulltable[[#This Row],[Distance]], Predict[[#All],[Distance (km)]:[Time on current form]], 3, FALSE), NA())</f>
        <v>#N/A</v>
      </c>
    </row>
    <row r="1948" spans="1:10" x14ac:dyDescent="0.25">
      <c r="A1948" s="1">
        <v>19.46</v>
      </c>
      <c r="B1948" s="2">
        <f>Fulltable[[#This Row],[Distance]]^2</f>
        <v>378.69160000000005</v>
      </c>
      <c r="C1948">
        <f>Fulltable[[#This Row],[Distance]]^3</f>
        <v>7369.3385360000011</v>
      </c>
      <c r="D1948">
        <f>Fulltable[[#This Row],[Distance]]^4</f>
        <v>143407.32791056004</v>
      </c>
      <c r="E1948">
        <f>Fulltable[[#This Row],[Distance]]^5</f>
        <v>2790706.6011394984</v>
      </c>
      <c r="F1948" s="13" t="e">
        <f>IF(ISNUMBER(VLOOKUP(Fulltable[[#This Row],[Distance]], PBmetric[[Distance (km)]:[PB (hh:mm:ss)]], 6, FALSE)), VLOOKUP(Fulltable[[#This Row],[Distance]], PBmetric[[Distance (km)]:[PB (hh:mm:ss)]], 6, FALSE), NA())</f>
        <v>#N/A</v>
      </c>
      <c r="G1948" s="13">
        <f ca="1">$Q$4+$P$4*Fulltable[[#This Row],[Distance]]+$O$4*Fulltable[[#This Row],[D^2]]+$N$4*Fulltable[[#This Row],[D^3]]</f>
        <v>6.3321020467549644E-2</v>
      </c>
      <c r="H1948" s="13">
        <f ca="1">Fulltable[[#This Row],[Forecast]]*(1+AVERAGE(cform[faster (-ve) /
slower (+ve)]))</f>
        <v>6.5557634220328093E-2</v>
      </c>
      <c r="I1948" s="13" t="e">
        <f>IF(ISNUMBER(VLOOKUP(Fulltable[[#This Row],[Distance]], Predict[[#All],[Distance (km)]:[Time on current form]], 2, FALSE)), VLOOKUP(Fulltable[[#This Row],[Distance]], Predict[[#All],[Distance (km)]:[Time on current form]], 2, FALSE), NA())</f>
        <v>#N/A</v>
      </c>
      <c r="J1948" s="13" t="e">
        <f>IF(ISNUMBER(VLOOKUP(Fulltable[[#This Row],[Distance]], Predict[[#All],[Distance (km)]:[Time on current form]], 3, FALSE)), VLOOKUP(Fulltable[[#This Row],[Distance]], Predict[[#All],[Distance (km)]:[Time on current form]], 3, FALSE), NA())</f>
        <v>#N/A</v>
      </c>
    </row>
    <row r="1949" spans="1:10" x14ac:dyDescent="0.25">
      <c r="A1949" s="1">
        <v>19.47</v>
      </c>
      <c r="B1949" s="2">
        <f>Fulltable[[#This Row],[Distance]]^2</f>
        <v>379.08089999999993</v>
      </c>
      <c r="C1949">
        <f>Fulltable[[#This Row],[Distance]]^3</f>
        <v>7380.7051229999979</v>
      </c>
      <c r="D1949">
        <f>Fulltable[[#This Row],[Distance]]^4</f>
        <v>143702.32874480996</v>
      </c>
      <c r="E1949">
        <f>Fulltable[[#This Row],[Distance]]^5</f>
        <v>2797884.3406614498</v>
      </c>
      <c r="F1949" s="13" t="e">
        <f>IF(ISNUMBER(VLOOKUP(Fulltable[[#This Row],[Distance]], PBmetric[[Distance (km)]:[PB (hh:mm:ss)]], 6, FALSE)), VLOOKUP(Fulltable[[#This Row],[Distance]], PBmetric[[Distance (km)]:[PB (hh:mm:ss)]], 6, FALSE), NA())</f>
        <v>#N/A</v>
      </c>
      <c r="G1949" s="13">
        <f ca="1">$Q$4+$P$4*Fulltable[[#This Row],[Distance]]+$O$4*Fulltable[[#This Row],[D^2]]+$N$4*Fulltable[[#This Row],[D^3]]</f>
        <v>6.3357090365751781E-2</v>
      </c>
      <c r="H1949" s="13">
        <f ca="1">Fulltable[[#This Row],[Forecast]]*(1+AVERAGE(cform[faster (-ve) /
slower (+ve)]))</f>
        <v>6.5594978173019319E-2</v>
      </c>
      <c r="I1949" s="13" t="e">
        <f>IF(ISNUMBER(VLOOKUP(Fulltable[[#This Row],[Distance]], Predict[[#All],[Distance (km)]:[Time on current form]], 2, FALSE)), VLOOKUP(Fulltable[[#This Row],[Distance]], Predict[[#All],[Distance (km)]:[Time on current form]], 2, FALSE), NA())</f>
        <v>#N/A</v>
      </c>
      <c r="J1949" s="13" t="e">
        <f>IF(ISNUMBER(VLOOKUP(Fulltable[[#This Row],[Distance]], Predict[[#All],[Distance (km)]:[Time on current form]], 3, FALSE)), VLOOKUP(Fulltable[[#This Row],[Distance]], Predict[[#All],[Distance (km)]:[Time on current form]], 3, FALSE), NA())</f>
        <v>#N/A</v>
      </c>
    </row>
    <row r="1950" spans="1:10" x14ac:dyDescent="0.25">
      <c r="A1950" s="1">
        <v>19.48</v>
      </c>
      <c r="B1950" s="2">
        <f>Fulltable[[#This Row],[Distance]]^2</f>
        <v>379.47040000000004</v>
      </c>
      <c r="C1950">
        <f>Fulltable[[#This Row],[Distance]]^3</f>
        <v>7392.0833920000014</v>
      </c>
      <c r="D1950">
        <f>Fulltable[[#This Row],[Distance]]^4</f>
        <v>143997.78447616004</v>
      </c>
      <c r="E1950">
        <f>Fulltable[[#This Row],[Distance]]^5</f>
        <v>2805076.8415955976</v>
      </c>
      <c r="F1950" s="13" t="e">
        <f>IF(ISNUMBER(VLOOKUP(Fulltable[[#This Row],[Distance]], PBmetric[[Distance (km)]:[PB (hh:mm:ss)]], 6, FALSE)), VLOOKUP(Fulltable[[#This Row],[Distance]], PBmetric[[Distance (km)]:[PB (hh:mm:ss)]], 6, FALSE), NA())</f>
        <v>#N/A</v>
      </c>
      <c r="G1950" s="13">
        <f ca="1">$Q$4+$P$4*Fulltable[[#This Row],[Distance]]+$O$4*Fulltable[[#This Row],[D^2]]+$N$4*Fulltable[[#This Row],[D^3]]</f>
        <v>6.3393163867912689E-2</v>
      </c>
      <c r="H1950" s="13">
        <f ca="1">Fulltable[[#This Row],[Forecast]]*(1+AVERAGE(cform[faster (-ve) /
slower (+ve)]))</f>
        <v>6.5632325856967696E-2</v>
      </c>
      <c r="I1950" s="13" t="e">
        <f>IF(ISNUMBER(VLOOKUP(Fulltable[[#This Row],[Distance]], Predict[[#All],[Distance (km)]:[Time on current form]], 2, FALSE)), VLOOKUP(Fulltable[[#This Row],[Distance]], Predict[[#All],[Distance (km)]:[Time on current form]], 2, FALSE), NA())</f>
        <v>#N/A</v>
      </c>
      <c r="J1950" s="13" t="e">
        <f>IF(ISNUMBER(VLOOKUP(Fulltable[[#This Row],[Distance]], Predict[[#All],[Distance (km)]:[Time on current form]], 3, FALSE)), VLOOKUP(Fulltable[[#This Row],[Distance]], Predict[[#All],[Distance (km)]:[Time on current form]], 3, FALSE), NA())</f>
        <v>#N/A</v>
      </c>
    </row>
    <row r="1951" spans="1:10" x14ac:dyDescent="0.25">
      <c r="A1951" s="1">
        <v>19.489999999999998</v>
      </c>
      <c r="B1951" s="2">
        <f>Fulltable[[#This Row],[Distance]]^2</f>
        <v>379.86009999999993</v>
      </c>
      <c r="C1951">
        <f>Fulltable[[#This Row],[Distance]]^3</f>
        <v>7403.4733489999981</v>
      </c>
      <c r="D1951">
        <f>Fulltable[[#This Row],[Distance]]^4</f>
        <v>144293.69557200995</v>
      </c>
      <c r="E1951">
        <f>Fulltable[[#This Row],[Distance]]^5</f>
        <v>2812284.1266984739</v>
      </c>
      <c r="F1951" s="13" t="e">
        <f>IF(ISNUMBER(VLOOKUP(Fulltable[[#This Row],[Distance]], PBmetric[[Distance (km)]:[PB (hh:mm:ss)]], 6, FALSE)), VLOOKUP(Fulltable[[#This Row],[Distance]], PBmetric[[Distance (km)]:[PB (hh:mm:ss)]], 6, FALSE), NA())</f>
        <v>#N/A</v>
      </c>
      <c r="G1951" s="13">
        <f ca="1">$Q$4+$P$4*Fulltable[[#This Row],[Distance]]+$O$4*Fulltable[[#This Row],[D^2]]+$N$4*Fulltable[[#This Row],[D^3]]</f>
        <v>6.342924097399695E-2</v>
      </c>
      <c r="H1951" s="13">
        <f ca="1">Fulltable[[#This Row],[Forecast]]*(1+AVERAGE(cform[faster (-ve) /
slower (+ve)]))</f>
        <v>6.5669677272136559E-2</v>
      </c>
      <c r="I1951" s="13" t="e">
        <f>IF(ISNUMBER(VLOOKUP(Fulltable[[#This Row],[Distance]], Predict[[#All],[Distance (km)]:[Time on current form]], 2, FALSE)), VLOOKUP(Fulltable[[#This Row],[Distance]], Predict[[#All],[Distance (km)]:[Time on current form]], 2, FALSE), NA())</f>
        <v>#N/A</v>
      </c>
      <c r="J1951" s="13" t="e">
        <f>IF(ISNUMBER(VLOOKUP(Fulltable[[#This Row],[Distance]], Predict[[#All],[Distance (km)]:[Time on current form]], 3, FALSE)), VLOOKUP(Fulltable[[#This Row],[Distance]], Predict[[#All],[Distance (km)]:[Time on current form]], 3, FALSE), NA())</f>
        <v>#N/A</v>
      </c>
    </row>
    <row r="1952" spans="1:10" x14ac:dyDescent="0.25">
      <c r="A1952" s="1">
        <v>19.5</v>
      </c>
      <c r="B1952" s="2">
        <f>Fulltable[[#This Row],[Distance]]^2</f>
        <v>380.25</v>
      </c>
      <c r="C1952">
        <f>Fulltable[[#This Row],[Distance]]^3</f>
        <v>7414.875</v>
      </c>
      <c r="D1952">
        <f>Fulltable[[#This Row],[Distance]]^4</f>
        <v>144590.0625</v>
      </c>
      <c r="E1952">
        <f>Fulltable[[#This Row],[Distance]]^5</f>
        <v>2819506.21875</v>
      </c>
      <c r="F1952" s="13" t="e">
        <f>IF(ISNUMBER(VLOOKUP(Fulltable[[#This Row],[Distance]], PBmetric[[Distance (km)]:[PB (hh:mm:ss)]], 6, FALSE)), VLOOKUP(Fulltable[[#This Row],[Distance]], PBmetric[[Distance (km)]:[PB (hh:mm:ss)]], 6, FALSE), NA())</f>
        <v>#N/A</v>
      </c>
      <c r="G1952" s="13">
        <f ca="1">$Q$4+$P$4*Fulltable[[#This Row],[Distance]]+$O$4*Fulltable[[#This Row],[D^2]]+$N$4*Fulltable[[#This Row],[D^3]]</f>
        <v>6.3465321683969178E-2</v>
      </c>
      <c r="H1952" s="13">
        <f ca="1">Fulltable[[#This Row],[Forecast]]*(1+AVERAGE(cform[faster (-ve) /
slower (+ve)]))</f>
        <v>6.5707032418489283E-2</v>
      </c>
      <c r="I1952" s="13" t="e">
        <f>IF(ISNUMBER(VLOOKUP(Fulltable[[#This Row],[Distance]], Predict[[#All],[Distance (km)]:[Time on current form]], 2, FALSE)), VLOOKUP(Fulltable[[#This Row],[Distance]], Predict[[#All],[Distance (km)]:[Time on current form]], 2, FALSE), NA())</f>
        <v>#N/A</v>
      </c>
      <c r="J1952" s="13" t="e">
        <f>IF(ISNUMBER(VLOOKUP(Fulltable[[#This Row],[Distance]], Predict[[#All],[Distance (km)]:[Time on current form]], 3, FALSE)), VLOOKUP(Fulltable[[#This Row],[Distance]], Predict[[#All],[Distance (km)]:[Time on current form]], 3, FALSE), NA())</f>
        <v>#N/A</v>
      </c>
    </row>
    <row r="1953" spans="1:10" x14ac:dyDescent="0.25">
      <c r="A1953" s="1">
        <v>19.510000000000002</v>
      </c>
      <c r="B1953" s="2">
        <f>Fulltable[[#This Row],[Distance]]^2</f>
        <v>380.64010000000007</v>
      </c>
      <c r="C1953">
        <f>Fulltable[[#This Row],[Distance]]^3</f>
        <v>7426.288351000002</v>
      </c>
      <c r="D1953">
        <f>Fulltable[[#This Row],[Distance]]^4</f>
        <v>144886.88572801006</v>
      </c>
      <c r="E1953">
        <f>Fulltable[[#This Row],[Distance]]^5</f>
        <v>2826743.1405534768</v>
      </c>
      <c r="F1953" s="13" t="e">
        <f>IF(ISNUMBER(VLOOKUP(Fulltable[[#This Row],[Distance]], PBmetric[[Distance (km)]:[PB (hh:mm:ss)]], 6, FALSE)), VLOOKUP(Fulltable[[#This Row],[Distance]], PBmetric[[Distance (km)]:[PB (hh:mm:ss)]], 6, FALSE), NA())</f>
        <v>#N/A</v>
      </c>
      <c r="G1953" s="13">
        <f ca="1">$Q$4+$P$4*Fulltable[[#This Row],[Distance]]+$O$4*Fulltable[[#This Row],[D^2]]+$N$4*Fulltable[[#This Row],[D^3]]</f>
        <v>6.3501405997793955E-2</v>
      </c>
      <c r="H1953" s="13">
        <f ca="1">Fulltable[[#This Row],[Forecast]]*(1+AVERAGE(cform[faster (-ve) /
slower (+ve)]))</f>
        <v>6.5744391295989191E-2</v>
      </c>
      <c r="I1953" s="13" t="e">
        <f>IF(ISNUMBER(VLOOKUP(Fulltable[[#This Row],[Distance]], Predict[[#All],[Distance (km)]:[Time on current form]], 2, FALSE)), VLOOKUP(Fulltable[[#This Row],[Distance]], Predict[[#All],[Distance (km)]:[Time on current form]], 2, FALSE), NA())</f>
        <v>#N/A</v>
      </c>
      <c r="J1953" s="13" t="e">
        <f>IF(ISNUMBER(VLOOKUP(Fulltable[[#This Row],[Distance]], Predict[[#All],[Distance (km)]:[Time on current form]], 3, FALSE)), VLOOKUP(Fulltable[[#This Row],[Distance]], Predict[[#All],[Distance (km)]:[Time on current form]], 3, FALSE), NA())</f>
        <v>#N/A</v>
      </c>
    </row>
    <row r="1954" spans="1:10" x14ac:dyDescent="0.25">
      <c r="A1954" s="1">
        <v>19.52</v>
      </c>
      <c r="B1954" s="2">
        <f>Fulltable[[#This Row],[Distance]]^2</f>
        <v>381.03039999999999</v>
      </c>
      <c r="C1954">
        <f>Fulltable[[#This Row],[Distance]]^3</f>
        <v>7437.7134079999996</v>
      </c>
      <c r="D1954">
        <f>Fulltable[[#This Row],[Distance]]^4</f>
        <v>145184.16572415998</v>
      </c>
      <c r="E1954">
        <f>Fulltable[[#This Row],[Distance]]^5</f>
        <v>2833994.9149356028</v>
      </c>
      <c r="F1954" s="13" t="e">
        <f>IF(ISNUMBER(VLOOKUP(Fulltable[[#This Row],[Distance]], PBmetric[[Distance (km)]:[PB (hh:mm:ss)]], 6, FALSE)), VLOOKUP(Fulltable[[#This Row],[Distance]], PBmetric[[Distance (km)]:[PB (hh:mm:ss)]], 6, FALSE), NA())</f>
        <v>#N/A</v>
      </c>
      <c r="G1954" s="13">
        <f ca="1">$Q$4+$P$4*Fulltable[[#This Row],[Distance]]+$O$4*Fulltable[[#This Row],[D^2]]+$N$4*Fulltable[[#This Row],[D^3]]</f>
        <v>6.353749391543588E-2</v>
      </c>
      <c r="H1954" s="13">
        <f ca="1">Fulltable[[#This Row],[Forecast]]*(1+AVERAGE(cform[faster (-ve) /
slower (+ve)]))</f>
        <v>6.578175390459963E-2</v>
      </c>
      <c r="I1954" s="13" t="e">
        <f>IF(ISNUMBER(VLOOKUP(Fulltable[[#This Row],[Distance]], Predict[[#All],[Distance (km)]:[Time on current form]], 2, FALSE)), VLOOKUP(Fulltable[[#This Row],[Distance]], Predict[[#All],[Distance (km)]:[Time on current form]], 2, FALSE), NA())</f>
        <v>#N/A</v>
      </c>
      <c r="J1954" s="13" t="e">
        <f>IF(ISNUMBER(VLOOKUP(Fulltable[[#This Row],[Distance]], Predict[[#All],[Distance (km)]:[Time on current form]], 3, FALSE)), VLOOKUP(Fulltable[[#This Row],[Distance]], Predict[[#All],[Distance (km)]:[Time on current form]], 3, FALSE), NA())</f>
        <v>#N/A</v>
      </c>
    </row>
    <row r="1955" spans="1:10" x14ac:dyDescent="0.25">
      <c r="A1955" s="1">
        <v>19.53</v>
      </c>
      <c r="B1955" s="2">
        <f>Fulltable[[#This Row],[Distance]]^2</f>
        <v>381.42090000000002</v>
      </c>
      <c r="C1955">
        <f>Fulltable[[#This Row],[Distance]]^3</f>
        <v>7449.1501770000004</v>
      </c>
      <c r="D1955">
        <f>Fulltable[[#This Row],[Distance]]^4</f>
        <v>145481.90295681002</v>
      </c>
      <c r="E1955">
        <f>Fulltable[[#This Row],[Distance]]^5</f>
        <v>2841261.5647465</v>
      </c>
      <c r="F1955" s="13" t="e">
        <f>IF(ISNUMBER(VLOOKUP(Fulltable[[#This Row],[Distance]], PBmetric[[Distance (km)]:[PB (hh:mm:ss)]], 6, FALSE)), VLOOKUP(Fulltable[[#This Row],[Distance]], PBmetric[[Distance (km)]:[PB (hh:mm:ss)]], 6, FALSE), NA())</f>
        <v>#N/A</v>
      </c>
      <c r="G1955" s="13">
        <f ca="1">$Q$4+$P$4*Fulltable[[#This Row],[Distance]]+$O$4*Fulltable[[#This Row],[D^2]]+$N$4*Fulltable[[#This Row],[D^3]]</f>
        <v>6.357358543685955E-2</v>
      </c>
      <c r="H1955" s="13">
        <f ca="1">Fulltable[[#This Row],[Forecast]]*(1+AVERAGE(cform[faster (-ve) /
slower (+ve)]))</f>
        <v>6.5819120244283949E-2</v>
      </c>
      <c r="I1955" s="13" t="e">
        <f>IF(ISNUMBER(VLOOKUP(Fulltable[[#This Row],[Distance]], Predict[[#All],[Distance (km)]:[Time on current form]], 2, FALSE)), VLOOKUP(Fulltable[[#This Row],[Distance]], Predict[[#All],[Distance (km)]:[Time on current form]], 2, FALSE), NA())</f>
        <v>#N/A</v>
      </c>
      <c r="J1955" s="13" t="e">
        <f>IF(ISNUMBER(VLOOKUP(Fulltable[[#This Row],[Distance]], Predict[[#All],[Distance (km)]:[Time on current form]], 3, FALSE)), VLOOKUP(Fulltable[[#This Row],[Distance]], Predict[[#All],[Distance (km)]:[Time on current form]], 3, FALSE), NA())</f>
        <v>#N/A</v>
      </c>
    </row>
    <row r="1956" spans="1:10" x14ac:dyDescent="0.25">
      <c r="A1956" s="1">
        <v>19.54</v>
      </c>
      <c r="B1956" s="2">
        <f>Fulltable[[#This Row],[Distance]]^2</f>
        <v>381.81159999999994</v>
      </c>
      <c r="C1956">
        <f>Fulltable[[#This Row],[Distance]]^3</f>
        <v>7460.5986639999983</v>
      </c>
      <c r="D1956">
        <f>Fulltable[[#This Row],[Distance]]^4</f>
        <v>145780.09789455996</v>
      </c>
      <c r="E1956">
        <f>Fulltable[[#This Row],[Distance]]^5</f>
        <v>2848543.1128597017</v>
      </c>
      <c r="F1956" s="13" t="e">
        <f>IF(ISNUMBER(VLOOKUP(Fulltable[[#This Row],[Distance]], PBmetric[[Distance (km)]:[PB (hh:mm:ss)]], 6, FALSE)), VLOOKUP(Fulltable[[#This Row],[Distance]], PBmetric[[Distance (km)]:[PB (hh:mm:ss)]], 6, FALSE), NA())</f>
        <v>#N/A</v>
      </c>
      <c r="G1956" s="13">
        <f ca="1">$Q$4+$P$4*Fulltable[[#This Row],[Distance]]+$O$4*Fulltable[[#This Row],[D^2]]+$N$4*Fulltable[[#This Row],[D^3]]</f>
        <v>6.3609680562029564E-2</v>
      </c>
      <c r="H1956" s="13">
        <f ca="1">Fulltable[[#This Row],[Forecast]]*(1+AVERAGE(cform[faster (-ve) /
slower (+ve)]))</f>
        <v>6.5856490315005498E-2</v>
      </c>
      <c r="I1956" s="13" t="e">
        <f>IF(ISNUMBER(VLOOKUP(Fulltable[[#This Row],[Distance]], Predict[[#All],[Distance (km)]:[Time on current form]], 2, FALSE)), VLOOKUP(Fulltable[[#This Row],[Distance]], Predict[[#All],[Distance (km)]:[Time on current form]], 2, FALSE), NA())</f>
        <v>#N/A</v>
      </c>
      <c r="J1956" s="13" t="e">
        <f>IF(ISNUMBER(VLOOKUP(Fulltable[[#This Row],[Distance]], Predict[[#All],[Distance (km)]:[Time on current form]], 3, FALSE)), VLOOKUP(Fulltable[[#This Row],[Distance]], Predict[[#All],[Distance (km)]:[Time on current form]], 3, FALSE), NA())</f>
        <v>#N/A</v>
      </c>
    </row>
    <row r="1957" spans="1:10" x14ac:dyDescent="0.25">
      <c r="A1957" s="1">
        <v>19.55</v>
      </c>
      <c r="B1957" s="2">
        <f>Fulltable[[#This Row],[Distance]]^2</f>
        <v>382.20250000000004</v>
      </c>
      <c r="C1957">
        <f>Fulltable[[#This Row],[Distance]]^3</f>
        <v>7472.0588750000015</v>
      </c>
      <c r="D1957">
        <f>Fulltable[[#This Row],[Distance]]^4</f>
        <v>146078.75100625004</v>
      </c>
      <c r="E1957">
        <f>Fulltable[[#This Row],[Distance]]^5</f>
        <v>2855839.5821721884</v>
      </c>
      <c r="F1957" s="13" t="e">
        <f>IF(ISNUMBER(VLOOKUP(Fulltable[[#This Row],[Distance]], PBmetric[[Distance (km)]:[PB (hh:mm:ss)]], 6, FALSE)), VLOOKUP(Fulltable[[#This Row],[Distance]], PBmetric[[Distance (km)]:[PB (hh:mm:ss)]], 6, FALSE), NA())</f>
        <v>#N/A</v>
      </c>
      <c r="G1957" s="13">
        <f ca="1">$Q$4+$P$4*Fulltable[[#This Row],[Distance]]+$O$4*Fulltable[[#This Row],[D^2]]+$N$4*Fulltable[[#This Row],[D^3]]</f>
        <v>6.3645779290910517E-2</v>
      </c>
      <c r="H1957" s="13">
        <f ca="1">Fulltable[[#This Row],[Forecast]]*(1+AVERAGE(cform[faster (-ve) /
slower (+ve)]))</f>
        <v>6.589386411672761E-2</v>
      </c>
      <c r="I1957" s="13" t="e">
        <f>IF(ISNUMBER(VLOOKUP(Fulltable[[#This Row],[Distance]], Predict[[#All],[Distance (km)]:[Time on current form]], 2, FALSE)), VLOOKUP(Fulltable[[#This Row],[Distance]], Predict[[#All],[Distance (km)]:[Time on current form]], 2, FALSE), NA())</f>
        <v>#N/A</v>
      </c>
      <c r="J1957" s="13" t="e">
        <f>IF(ISNUMBER(VLOOKUP(Fulltable[[#This Row],[Distance]], Predict[[#All],[Distance (km)]:[Time on current form]], 3, FALSE)), VLOOKUP(Fulltable[[#This Row],[Distance]], Predict[[#All],[Distance (km)]:[Time on current form]], 3, FALSE), NA())</f>
        <v>#N/A</v>
      </c>
    </row>
    <row r="1958" spans="1:10" x14ac:dyDescent="0.25">
      <c r="A1958" s="1">
        <v>19.559999999999999</v>
      </c>
      <c r="B1958" s="2">
        <f>Fulltable[[#This Row],[Distance]]^2</f>
        <v>382.59359999999992</v>
      </c>
      <c r="C1958">
        <f>Fulltable[[#This Row],[Distance]]^3</f>
        <v>7483.5308159999977</v>
      </c>
      <c r="D1958">
        <f>Fulltable[[#This Row],[Distance]]^4</f>
        <v>146377.86276095995</v>
      </c>
      <c r="E1958">
        <f>Fulltable[[#This Row],[Distance]]^5</f>
        <v>2863150.9956043763</v>
      </c>
      <c r="F1958" s="13" t="e">
        <f>IF(ISNUMBER(VLOOKUP(Fulltable[[#This Row],[Distance]], PBmetric[[Distance (km)]:[PB (hh:mm:ss)]], 6, FALSE)), VLOOKUP(Fulltable[[#This Row],[Distance]], PBmetric[[Distance (km)]:[PB (hh:mm:ss)]], 6, FALSE), NA())</f>
        <v>#N/A</v>
      </c>
      <c r="G1958" s="13">
        <f ca="1">$Q$4+$P$4*Fulltable[[#This Row],[Distance]]+$O$4*Fulltable[[#This Row],[D^2]]+$N$4*Fulltable[[#This Row],[D^3]]</f>
        <v>6.3681881623466996E-2</v>
      </c>
      <c r="H1958" s="13">
        <f ca="1">Fulltable[[#This Row],[Forecast]]*(1+AVERAGE(cform[faster (-ve) /
slower (+ve)]))</f>
        <v>6.5931241649413636E-2</v>
      </c>
      <c r="I1958" s="13" t="e">
        <f>IF(ISNUMBER(VLOOKUP(Fulltable[[#This Row],[Distance]], Predict[[#All],[Distance (km)]:[Time on current form]], 2, FALSE)), VLOOKUP(Fulltable[[#This Row],[Distance]], Predict[[#All],[Distance (km)]:[Time on current form]], 2, FALSE), NA())</f>
        <v>#N/A</v>
      </c>
      <c r="J1958" s="13" t="e">
        <f>IF(ISNUMBER(VLOOKUP(Fulltable[[#This Row],[Distance]], Predict[[#All],[Distance (km)]:[Time on current form]], 3, FALSE)), VLOOKUP(Fulltable[[#This Row],[Distance]], Predict[[#All],[Distance (km)]:[Time on current form]], 3, FALSE), NA())</f>
        <v>#N/A</v>
      </c>
    </row>
    <row r="1959" spans="1:10" x14ac:dyDescent="0.25">
      <c r="A1959" s="1">
        <v>19.57</v>
      </c>
      <c r="B1959" s="2">
        <f>Fulltable[[#This Row],[Distance]]^2</f>
        <v>382.98490000000004</v>
      </c>
      <c r="C1959">
        <f>Fulltable[[#This Row],[Distance]]^3</f>
        <v>7495.0144930000006</v>
      </c>
      <c r="D1959">
        <f>Fulltable[[#This Row],[Distance]]^4</f>
        <v>146677.43362801004</v>
      </c>
      <c r="E1959">
        <f>Fulltable[[#This Row],[Distance]]^5</f>
        <v>2870477.3761001565</v>
      </c>
      <c r="F1959" s="13" t="e">
        <f>IF(ISNUMBER(VLOOKUP(Fulltable[[#This Row],[Distance]], PBmetric[[Distance (km)]:[PB (hh:mm:ss)]], 6, FALSE)), VLOOKUP(Fulltable[[#This Row],[Distance]], PBmetric[[Distance (km)]:[PB (hh:mm:ss)]], 6, FALSE), NA())</f>
        <v>#N/A</v>
      </c>
      <c r="G1959" s="13">
        <f ca="1">$Q$4+$P$4*Fulltable[[#This Row],[Distance]]+$O$4*Fulltable[[#This Row],[D^2]]+$N$4*Fulltable[[#This Row],[D^3]]</f>
        <v>6.3717987559663625E-2</v>
      </c>
      <c r="H1959" s="13">
        <f ca="1">Fulltable[[#This Row],[Forecast]]*(1+AVERAGE(cform[faster (-ve) /
slower (+ve)]))</f>
        <v>6.596862291302695E-2</v>
      </c>
      <c r="I1959" s="13" t="e">
        <f>IF(ISNUMBER(VLOOKUP(Fulltable[[#This Row],[Distance]], Predict[[#All],[Distance (km)]:[Time on current form]], 2, FALSE)), VLOOKUP(Fulltable[[#This Row],[Distance]], Predict[[#All],[Distance (km)]:[Time on current form]], 2, FALSE), NA())</f>
        <v>#N/A</v>
      </c>
      <c r="J1959" s="13" t="e">
        <f>IF(ISNUMBER(VLOOKUP(Fulltable[[#This Row],[Distance]], Predict[[#All],[Distance (km)]:[Time on current form]], 3, FALSE)), VLOOKUP(Fulltable[[#This Row],[Distance]], Predict[[#All],[Distance (km)]:[Time on current form]], 3, FALSE), NA())</f>
        <v>#N/A</v>
      </c>
    </row>
    <row r="1960" spans="1:10" x14ac:dyDescent="0.25">
      <c r="A1960" s="1">
        <v>19.579999999999998</v>
      </c>
      <c r="B1960" s="2">
        <f>Fulltable[[#This Row],[Distance]]^2</f>
        <v>383.37639999999993</v>
      </c>
      <c r="C1960">
        <f>Fulltable[[#This Row],[Distance]]^3</f>
        <v>7506.5099119999977</v>
      </c>
      <c r="D1960">
        <f>Fulltable[[#This Row],[Distance]]^4</f>
        <v>146977.46407695994</v>
      </c>
      <c r="E1960">
        <f>Fulltable[[#This Row],[Distance]]^5</f>
        <v>2877818.7466268754</v>
      </c>
      <c r="F1960" s="13" t="e">
        <f>IF(ISNUMBER(VLOOKUP(Fulltable[[#This Row],[Distance]], PBmetric[[Distance (km)]:[PB (hh:mm:ss)]], 6, FALSE)), VLOOKUP(Fulltable[[#This Row],[Distance]], PBmetric[[Distance (km)]:[PB (hh:mm:ss)]], 6, FALSE), NA())</f>
        <v>#N/A</v>
      </c>
      <c r="G1960" s="13">
        <f ca="1">$Q$4+$P$4*Fulltable[[#This Row],[Distance]]+$O$4*Fulltable[[#This Row],[D^2]]+$N$4*Fulltable[[#This Row],[D^3]]</f>
        <v>6.375409709946496E-2</v>
      </c>
      <c r="H1960" s="13">
        <f ca="1">Fulltable[[#This Row],[Forecast]]*(1+AVERAGE(cform[faster (-ve) /
slower (+ve)]))</f>
        <v>6.6006007907530834E-2</v>
      </c>
      <c r="I1960" s="13" t="e">
        <f>IF(ISNUMBER(VLOOKUP(Fulltable[[#This Row],[Distance]], Predict[[#All],[Distance (km)]:[Time on current form]], 2, FALSE)), VLOOKUP(Fulltable[[#This Row],[Distance]], Predict[[#All],[Distance (km)]:[Time on current form]], 2, FALSE), NA())</f>
        <v>#N/A</v>
      </c>
      <c r="J1960" s="13" t="e">
        <f>IF(ISNUMBER(VLOOKUP(Fulltable[[#This Row],[Distance]], Predict[[#All],[Distance (km)]:[Time on current form]], 3, FALSE)), VLOOKUP(Fulltable[[#This Row],[Distance]], Predict[[#All],[Distance (km)]:[Time on current form]], 3, FALSE), NA())</f>
        <v>#N/A</v>
      </c>
    </row>
    <row r="1961" spans="1:10" x14ac:dyDescent="0.25">
      <c r="A1961" s="1">
        <v>19.59</v>
      </c>
      <c r="B1961" s="2">
        <f>Fulltable[[#This Row],[Distance]]^2</f>
        <v>383.7681</v>
      </c>
      <c r="C1961">
        <f>Fulltable[[#This Row],[Distance]]^3</f>
        <v>7518.0170790000002</v>
      </c>
      <c r="D1961">
        <f>Fulltable[[#This Row],[Distance]]^4</f>
        <v>147277.95457761001</v>
      </c>
      <c r="E1961">
        <f>Fulltable[[#This Row],[Distance]]^5</f>
        <v>2885175.13017538</v>
      </c>
      <c r="F1961" s="13" t="e">
        <f>IF(ISNUMBER(VLOOKUP(Fulltable[[#This Row],[Distance]], PBmetric[[Distance (km)]:[PB (hh:mm:ss)]], 6, FALSE)), VLOOKUP(Fulltable[[#This Row],[Distance]], PBmetric[[Distance (km)]:[PB (hh:mm:ss)]], 6, FALSE), NA())</f>
        <v>#N/A</v>
      </c>
      <c r="G1961" s="13">
        <f ca="1">$Q$4+$P$4*Fulltable[[#This Row],[Distance]]+$O$4*Fulltable[[#This Row],[D^2]]+$N$4*Fulltable[[#This Row],[D^3]]</f>
        <v>6.379021024283564E-2</v>
      </c>
      <c r="H1961" s="13">
        <f ca="1">Fulltable[[#This Row],[Forecast]]*(1+AVERAGE(cform[faster (-ve) /
slower (+ve)]))</f>
        <v>6.6043396632888704E-2</v>
      </c>
      <c r="I1961" s="13" t="e">
        <f>IF(ISNUMBER(VLOOKUP(Fulltable[[#This Row],[Distance]], Predict[[#All],[Distance (km)]:[Time on current form]], 2, FALSE)), VLOOKUP(Fulltable[[#This Row],[Distance]], Predict[[#All],[Distance (km)]:[Time on current form]], 2, FALSE), NA())</f>
        <v>#N/A</v>
      </c>
      <c r="J1961" s="13" t="e">
        <f>IF(ISNUMBER(VLOOKUP(Fulltable[[#This Row],[Distance]], Predict[[#All],[Distance (km)]:[Time on current form]], 3, FALSE)), VLOOKUP(Fulltable[[#This Row],[Distance]], Predict[[#All],[Distance (km)]:[Time on current form]], 3, FALSE), NA())</f>
        <v>#N/A</v>
      </c>
    </row>
    <row r="1962" spans="1:10" x14ac:dyDescent="0.25">
      <c r="A1962" s="1">
        <v>19.600000000000001</v>
      </c>
      <c r="B1962" s="2">
        <f>Fulltable[[#This Row],[Distance]]^2</f>
        <v>384.16000000000008</v>
      </c>
      <c r="C1962">
        <f>Fulltable[[#This Row],[Distance]]^3</f>
        <v>7529.5360000000019</v>
      </c>
      <c r="D1962">
        <f>Fulltable[[#This Row],[Distance]]^4</f>
        <v>147578.90560000006</v>
      </c>
      <c r="E1962">
        <f>Fulltable[[#This Row],[Distance]]^5</f>
        <v>2892546.5497600012</v>
      </c>
      <c r="F1962" s="13" t="e">
        <f>IF(ISNUMBER(VLOOKUP(Fulltable[[#This Row],[Distance]], PBmetric[[Distance (km)]:[PB (hh:mm:ss)]], 6, FALSE)), VLOOKUP(Fulltable[[#This Row],[Distance]], PBmetric[[Distance (km)]:[PB (hh:mm:ss)]], 6, FALSE), NA())</f>
        <v>#N/A</v>
      </c>
      <c r="G1962" s="13">
        <f ca="1">$Q$4+$P$4*Fulltable[[#This Row],[Distance]]+$O$4*Fulltable[[#This Row],[D^2]]+$N$4*Fulltable[[#This Row],[D^3]]</f>
        <v>6.3826326989740237E-2</v>
      </c>
      <c r="H1962" s="13">
        <f ca="1">Fulltable[[#This Row],[Forecast]]*(1+AVERAGE(cform[faster (-ve) /
slower (+ve)]))</f>
        <v>6.6080789089063882E-2</v>
      </c>
      <c r="I1962" s="13" t="e">
        <f>IF(ISNUMBER(VLOOKUP(Fulltable[[#This Row],[Distance]], Predict[[#All],[Distance (km)]:[Time on current form]], 2, FALSE)), VLOOKUP(Fulltable[[#This Row],[Distance]], Predict[[#All],[Distance (km)]:[Time on current form]], 2, FALSE), NA())</f>
        <v>#N/A</v>
      </c>
      <c r="J1962" s="13" t="e">
        <f>IF(ISNUMBER(VLOOKUP(Fulltable[[#This Row],[Distance]], Predict[[#All],[Distance (km)]:[Time on current form]], 3, FALSE)), VLOOKUP(Fulltable[[#This Row],[Distance]], Predict[[#All],[Distance (km)]:[Time on current form]], 3, FALSE), NA())</f>
        <v>#N/A</v>
      </c>
    </row>
    <row r="1963" spans="1:10" x14ac:dyDescent="0.25">
      <c r="A1963" s="1">
        <v>19.61</v>
      </c>
      <c r="B1963" s="2">
        <f>Fulltable[[#This Row],[Distance]]^2</f>
        <v>384.5521</v>
      </c>
      <c r="C1963">
        <f>Fulltable[[#This Row],[Distance]]^3</f>
        <v>7541.0666809999993</v>
      </c>
      <c r="D1963">
        <f>Fulltable[[#This Row],[Distance]]^4</f>
        <v>147880.31761440999</v>
      </c>
      <c r="E1963">
        <f>Fulltable[[#This Row],[Distance]]^5</f>
        <v>2899933.0284185796</v>
      </c>
      <c r="F1963" s="13" t="e">
        <f>IF(ISNUMBER(VLOOKUP(Fulltable[[#This Row],[Distance]], PBmetric[[Distance (km)]:[PB (hh:mm:ss)]], 6, FALSE)), VLOOKUP(Fulltable[[#This Row],[Distance]], PBmetric[[Distance (km)]:[PB (hh:mm:ss)]], 6, FALSE), NA())</f>
        <v>#N/A</v>
      </c>
      <c r="G1963" s="13">
        <f ca="1">$Q$4+$P$4*Fulltable[[#This Row],[Distance]]+$O$4*Fulltable[[#This Row],[D^2]]+$N$4*Fulltable[[#This Row],[D^3]]</f>
        <v>6.3862447340143333E-2</v>
      </c>
      <c r="H1963" s="13">
        <f ca="1">Fulltable[[#This Row],[Forecast]]*(1+AVERAGE(cform[faster (-ve) /
slower (+ve)]))</f>
        <v>6.6118185276019675E-2</v>
      </c>
      <c r="I1963" s="13" t="e">
        <f>IF(ISNUMBER(VLOOKUP(Fulltable[[#This Row],[Distance]], Predict[[#All],[Distance (km)]:[Time on current form]], 2, FALSE)), VLOOKUP(Fulltable[[#This Row],[Distance]], Predict[[#All],[Distance (km)]:[Time on current form]], 2, FALSE), NA())</f>
        <v>#N/A</v>
      </c>
      <c r="J1963" s="13" t="e">
        <f>IF(ISNUMBER(VLOOKUP(Fulltable[[#This Row],[Distance]], Predict[[#All],[Distance (km)]:[Time on current form]], 3, FALSE)), VLOOKUP(Fulltable[[#This Row],[Distance]], Predict[[#All],[Distance (km)]:[Time on current form]], 3, FALSE), NA())</f>
        <v>#N/A</v>
      </c>
    </row>
    <row r="1964" spans="1:10" x14ac:dyDescent="0.25">
      <c r="A1964" s="1">
        <v>19.62</v>
      </c>
      <c r="B1964" s="2">
        <f>Fulltable[[#This Row],[Distance]]^2</f>
        <v>384.94440000000003</v>
      </c>
      <c r="C1964">
        <f>Fulltable[[#This Row],[Distance]]^3</f>
        <v>7552.609128000001</v>
      </c>
      <c r="D1964">
        <f>Fulltable[[#This Row],[Distance]]^4</f>
        <v>148182.19109136003</v>
      </c>
      <c r="E1964">
        <f>Fulltable[[#This Row],[Distance]]^5</f>
        <v>2907334.5892124837</v>
      </c>
      <c r="F1964" s="13" t="e">
        <f>IF(ISNUMBER(VLOOKUP(Fulltable[[#This Row],[Distance]], PBmetric[[Distance (km)]:[PB (hh:mm:ss)]], 6, FALSE)), VLOOKUP(Fulltable[[#This Row],[Distance]], PBmetric[[Distance (km)]:[PB (hh:mm:ss)]], 6, FALSE), NA())</f>
        <v>#N/A</v>
      </c>
      <c r="G1964" s="13">
        <f ca="1">$Q$4+$P$4*Fulltable[[#This Row],[Distance]]+$O$4*Fulltable[[#This Row],[D^2]]+$N$4*Fulltable[[#This Row],[D^3]]</f>
        <v>6.3898571294009582E-2</v>
      </c>
      <c r="H1964" s="13">
        <f ca="1">Fulltable[[#This Row],[Forecast]]*(1+AVERAGE(cform[faster (-ve) /
slower (+ve)]))</f>
        <v>6.6155585193719502E-2</v>
      </c>
      <c r="I1964" s="13" t="e">
        <f>IF(ISNUMBER(VLOOKUP(Fulltable[[#This Row],[Distance]], Predict[[#All],[Distance (km)]:[Time on current form]], 2, FALSE)), VLOOKUP(Fulltable[[#This Row],[Distance]], Predict[[#All],[Distance (km)]:[Time on current form]], 2, FALSE), NA())</f>
        <v>#N/A</v>
      </c>
      <c r="J1964" s="13" t="e">
        <f>IF(ISNUMBER(VLOOKUP(Fulltable[[#This Row],[Distance]], Predict[[#All],[Distance (km)]:[Time on current form]], 3, FALSE)), VLOOKUP(Fulltable[[#This Row],[Distance]], Predict[[#All],[Distance (km)]:[Time on current form]], 3, FALSE), NA())</f>
        <v>#N/A</v>
      </c>
    </row>
    <row r="1965" spans="1:10" x14ac:dyDescent="0.25">
      <c r="A1965" s="1">
        <v>19.63</v>
      </c>
      <c r="B1965" s="2">
        <f>Fulltable[[#This Row],[Distance]]^2</f>
        <v>385.33689999999996</v>
      </c>
      <c r="C1965">
        <f>Fulltable[[#This Row],[Distance]]^3</f>
        <v>7564.1633469999988</v>
      </c>
      <c r="D1965">
        <f>Fulltable[[#This Row],[Distance]]^4</f>
        <v>148484.52650160997</v>
      </c>
      <c r="E1965">
        <f>Fulltable[[#This Row],[Distance]]^5</f>
        <v>2914751.2552266037</v>
      </c>
      <c r="F1965" s="13" t="e">
        <f>IF(ISNUMBER(VLOOKUP(Fulltable[[#This Row],[Distance]], PBmetric[[Distance (km)]:[PB (hh:mm:ss)]], 6, FALSE)), VLOOKUP(Fulltable[[#This Row],[Distance]], PBmetric[[Distance (km)]:[PB (hh:mm:ss)]], 6, FALSE), NA())</f>
        <v>#N/A</v>
      </c>
      <c r="G1965" s="13">
        <f ca="1">$Q$4+$P$4*Fulltable[[#This Row],[Distance]]+$O$4*Fulltable[[#This Row],[D^2]]+$N$4*Fulltable[[#This Row],[D^3]]</f>
        <v>6.3934698851303512E-2</v>
      </c>
      <c r="H1965" s="13">
        <f ca="1">Fulltable[[#This Row],[Forecast]]*(1+AVERAGE(cform[faster (-ve) /
slower (+ve)]))</f>
        <v>6.619298884212664E-2</v>
      </c>
      <c r="I1965" s="13" t="e">
        <f>IF(ISNUMBER(VLOOKUP(Fulltable[[#This Row],[Distance]], Predict[[#All],[Distance (km)]:[Time on current form]], 2, FALSE)), VLOOKUP(Fulltable[[#This Row],[Distance]], Predict[[#All],[Distance (km)]:[Time on current form]], 2, FALSE), NA())</f>
        <v>#N/A</v>
      </c>
      <c r="J1965" s="13" t="e">
        <f>IF(ISNUMBER(VLOOKUP(Fulltable[[#This Row],[Distance]], Predict[[#All],[Distance (km)]:[Time on current form]], 3, FALSE)), VLOOKUP(Fulltable[[#This Row],[Distance]], Predict[[#All],[Distance (km)]:[Time on current form]], 3, FALSE), NA())</f>
        <v>#N/A</v>
      </c>
    </row>
    <row r="1966" spans="1:10" x14ac:dyDescent="0.25">
      <c r="A1966" s="1">
        <v>19.64</v>
      </c>
      <c r="B1966" s="2">
        <f>Fulltable[[#This Row],[Distance]]^2</f>
        <v>385.7296</v>
      </c>
      <c r="C1966">
        <f>Fulltable[[#This Row],[Distance]]^3</f>
        <v>7575.7293440000003</v>
      </c>
      <c r="D1966">
        <f>Fulltable[[#This Row],[Distance]]^4</f>
        <v>148787.32431616</v>
      </c>
      <c r="E1966">
        <f>Fulltable[[#This Row],[Distance]]^5</f>
        <v>2922183.0495693823</v>
      </c>
      <c r="F1966" s="13" t="e">
        <f>IF(ISNUMBER(VLOOKUP(Fulltable[[#This Row],[Distance]], PBmetric[[Distance (km)]:[PB (hh:mm:ss)]], 6, FALSE)), VLOOKUP(Fulltable[[#This Row],[Distance]], PBmetric[[Distance (km)]:[PB (hh:mm:ss)]], 6, FALSE), NA())</f>
        <v>#N/A</v>
      </c>
      <c r="G1966" s="13">
        <f ca="1">$Q$4+$P$4*Fulltable[[#This Row],[Distance]]+$O$4*Fulltable[[#This Row],[D^2]]+$N$4*Fulltable[[#This Row],[D^3]]</f>
        <v>6.3970830011989763E-2</v>
      </c>
      <c r="H1966" s="13">
        <f ca="1">Fulltable[[#This Row],[Forecast]]*(1+AVERAGE(cform[faster (-ve) /
slower (+ve)]))</f>
        <v>6.6230396221204482E-2</v>
      </c>
      <c r="I1966" s="13" t="e">
        <f>IF(ISNUMBER(VLOOKUP(Fulltable[[#This Row],[Distance]], Predict[[#All],[Distance (km)]:[Time on current form]], 2, FALSE)), VLOOKUP(Fulltable[[#This Row],[Distance]], Predict[[#All],[Distance (km)]:[Time on current form]], 2, FALSE), NA())</f>
        <v>#N/A</v>
      </c>
      <c r="J1966" s="13" t="e">
        <f>IF(ISNUMBER(VLOOKUP(Fulltable[[#This Row],[Distance]], Predict[[#All],[Distance (km)]:[Time on current form]], 3, FALSE)), VLOOKUP(Fulltable[[#This Row],[Distance]], Predict[[#All],[Distance (km)]:[Time on current form]], 3, FALSE), NA())</f>
        <v>#N/A</v>
      </c>
    </row>
    <row r="1967" spans="1:10" x14ac:dyDescent="0.25">
      <c r="A1967" s="1">
        <v>19.649999999999999</v>
      </c>
      <c r="B1967" s="2">
        <f>Fulltable[[#This Row],[Distance]]^2</f>
        <v>386.12249999999995</v>
      </c>
      <c r="C1967">
        <f>Fulltable[[#This Row],[Distance]]^3</f>
        <v>7587.3071249999985</v>
      </c>
      <c r="D1967">
        <f>Fulltable[[#This Row],[Distance]]^4</f>
        <v>149090.58500624995</v>
      </c>
      <c r="E1967">
        <f>Fulltable[[#This Row],[Distance]]^5</f>
        <v>2929629.9953728113</v>
      </c>
      <c r="F1967" s="13" t="e">
        <f>IF(ISNUMBER(VLOOKUP(Fulltable[[#This Row],[Distance]], PBmetric[[Distance (km)]:[PB (hh:mm:ss)]], 6, FALSE)), VLOOKUP(Fulltable[[#This Row],[Distance]], PBmetric[[Distance (km)]:[PB (hh:mm:ss)]], 6, FALSE), NA())</f>
        <v>#N/A</v>
      </c>
      <c r="G1967" s="13">
        <f ca="1">$Q$4+$P$4*Fulltable[[#This Row],[Distance]]+$O$4*Fulltable[[#This Row],[D^2]]+$N$4*Fulltable[[#This Row],[D^3]]</f>
        <v>6.4006964776032918E-2</v>
      </c>
      <c r="H1967" s="13">
        <f ca="1">Fulltable[[#This Row],[Forecast]]*(1+AVERAGE(cform[faster (-ve) /
slower (+ve)]))</f>
        <v>6.6267807330916348E-2</v>
      </c>
      <c r="I1967" s="13" t="e">
        <f>IF(ISNUMBER(VLOOKUP(Fulltable[[#This Row],[Distance]], Predict[[#All],[Distance (km)]:[Time on current form]], 2, FALSE)), VLOOKUP(Fulltable[[#This Row],[Distance]], Predict[[#All],[Distance (km)]:[Time on current form]], 2, FALSE), NA())</f>
        <v>#N/A</v>
      </c>
      <c r="J1967" s="13" t="e">
        <f>IF(ISNUMBER(VLOOKUP(Fulltable[[#This Row],[Distance]], Predict[[#All],[Distance (km)]:[Time on current form]], 3, FALSE)), VLOOKUP(Fulltable[[#This Row],[Distance]], Predict[[#All],[Distance (km)]:[Time on current form]], 3, FALSE), NA())</f>
        <v>#N/A</v>
      </c>
    </row>
    <row r="1968" spans="1:10" x14ac:dyDescent="0.25">
      <c r="A1968" s="1">
        <v>19.66</v>
      </c>
      <c r="B1968" s="2">
        <f>Fulltable[[#This Row],[Distance]]^2</f>
        <v>386.51560000000001</v>
      </c>
      <c r="C1968">
        <f>Fulltable[[#This Row],[Distance]]^3</f>
        <v>7598.8966959999998</v>
      </c>
      <c r="D1968">
        <f>Fulltable[[#This Row],[Distance]]^4</f>
        <v>149394.30904336</v>
      </c>
      <c r="E1968">
        <f>Fulltable[[#This Row],[Distance]]^5</f>
        <v>2937092.1157924575</v>
      </c>
      <c r="F1968" s="13" t="e">
        <f>IF(ISNUMBER(VLOOKUP(Fulltable[[#This Row],[Distance]], PBmetric[[Distance (km)]:[PB (hh:mm:ss)]], 6, FALSE)), VLOOKUP(Fulltable[[#This Row],[Distance]], PBmetric[[Distance (km)]:[PB (hh:mm:ss)]], 6, FALSE), NA())</f>
        <v>#N/A</v>
      </c>
      <c r="G1968" s="13">
        <f ca="1">$Q$4+$P$4*Fulltable[[#This Row],[Distance]]+$O$4*Fulltable[[#This Row],[D^2]]+$N$4*Fulltable[[#This Row],[D^3]]</f>
        <v>6.4043103143397576E-2</v>
      </c>
      <c r="H1968" s="13">
        <f ca="1">Fulltable[[#This Row],[Forecast]]*(1+AVERAGE(cform[faster (-ve) /
slower (+ve)]))</f>
        <v>6.63052221712256E-2</v>
      </c>
      <c r="I1968" s="13" t="e">
        <f>IF(ISNUMBER(VLOOKUP(Fulltable[[#This Row],[Distance]], Predict[[#All],[Distance (km)]:[Time on current form]], 2, FALSE)), VLOOKUP(Fulltable[[#This Row],[Distance]], Predict[[#All],[Distance (km)]:[Time on current form]], 2, FALSE), NA())</f>
        <v>#N/A</v>
      </c>
      <c r="J1968" s="13" t="e">
        <f>IF(ISNUMBER(VLOOKUP(Fulltable[[#This Row],[Distance]], Predict[[#All],[Distance (km)]:[Time on current form]], 3, FALSE)), VLOOKUP(Fulltable[[#This Row],[Distance]], Predict[[#All],[Distance (km)]:[Time on current form]], 3, FALSE), NA())</f>
        <v>#N/A</v>
      </c>
    </row>
    <row r="1969" spans="1:10" x14ac:dyDescent="0.25">
      <c r="A1969" s="1">
        <v>19.670000000000002</v>
      </c>
      <c r="B1969" s="2">
        <f>Fulltable[[#This Row],[Distance]]^2</f>
        <v>386.90890000000007</v>
      </c>
      <c r="C1969">
        <f>Fulltable[[#This Row],[Distance]]^3</f>
        <v>7610.4980630000018</v>
      </c>
      <c r="D1969">
        <f>Fulltable[[#This Row],[Distance]]^4</f>
        <v>149698.49689921006</v>
      </c>
      <c r="E1969">
        <f>Fulltable[[#This Row],[Distance]]^5</f>
        <v>2944569.4340074621</v>
      </c>
      <c r="F1969" s="13" t="e">
        <f>IF(ISNUMBER(VLOOKUP(Fulltable[[#This Row],[Distance]], PBmetric[[Distance (km)]:[PB (hh:mm:ss)]], 6, FALSE)), VLOOKUP(Fulltable[[#This Row],[Distance]], PBmetric[[Distance (km)]:[PB (hh:mm:ss)]], 6, FALSE), NA())</f>
        <v>#N/A</v>
      </c>
      <c r="G1969" s="13">
        <f ca="1">$Q$4+$P$4*Fulltable[[#This Row],[Distance]]+$O$4*Fulltable[[#This Row],[D^2]]+$N$4*Fulltable[[#This Row],[D^3]]</f>
        <v>6.4079245114048347E-2</v>
      </c>
      <c r="H1969" s="13">
        <f ca="1">Fulltable[[#This Row],[Forecast]]*(1+AVERAGE(cform[faster (-ve) /
slower (+ve)]))</f>
        <v>6.6342640742095588E-2</v>
      </c>
      <c r="I1969" s="13" t="e">
        <f>IF(ISNUMBER(VLOOKUP(Fulltable[[#This Row],[Distance]], Predict[[#All],[Distance (km)]:[Time on current form]], 2, FALSE)), VLOOKUP(Fulltable[[#This Row],[Distance]], Predict[[#All],[Distance (km)]:[Time on current form]], 2, FALSE), NA())</f>
        <v>#N/A</v>
      </c>
      <c r="J1969" s="13" t="e">
        <f>IF(ISNUMBER(VLOOKUP(Fulltable[[#This Row],[Distance]], Predict[[#All],[Distance (km)]:[Time on current form]], 3, FALSE)), VLOOKUP(Fulltable[[#This Row],[Distance]], Predict[[#All],[Distance (km)]:[Time on current form]], 3, FALSE), NA())</f>
        <v>#N/A</v>
      </c>
    </row>
    <row r="1970" spans="1:10" x14ac:dyDescent="0.25">
      <c r="A1970" s="1">
        <v>19.68</v>
      </c>
      <c r="B1970" s="2">
        <f>Fulltable[[#This Row],[Distance]]^2</f>
        <v>387.30239999999998</v>
      </c>
      <c r="C1970">
        <f>Fulltable[[#This Row],[Distance]]^3</f>
        <v>7622.1112319999993</v>
      </c>
      <c r="D1970">
        <f>Fulltable[[#This Row],[Distance]]^4</f>
        <v>150003.14904575999</v>
      </c>
      <c r="E1970">
        <f>Fulltable[[#This Row],[Distance]]^5</f>
        <v>2952061.9732205565</v>
      </c>
      <c r="F1970" s="13" t="e">
        <f>IF(ISNUMBER(VLOOKUP(Fulltable[[#This Row],[Distance]], PBmetric[[Distance (km)]:[PB (hh:mm:ss)]], 6, FALSE)), VLOOKUP(Fulltable[[#This Row],[Distance]], PBmetric[[Distance (km)]:[PB (hh:mm:ss)]], 6, FALSE), NA())</f>
        <v>#N/A</v>
      </c>
      <c r="G1970" s="13">
        <f ca="1">$Q$4+$P$4*Fulltable[[#This Row],[Distance]]+$O$4*Fulltable[[#This Row],[D^2]]+$N$4*Fulltable[[#This Row],[D^3]]</f>
        <v>6.4115390687949775E-2</v>
      </c>
      <c r="H1970" s="13">
        <f ca="1">Fulltable[[#This Row],[Forecast]]*(1+AVERAGE(cform[faster (-ve) /
slower (+ve)]))</f>
        <v>6.6380063043489604E-2</v>
      </c>
      <c r="I1970" s="13" t="e">
        <f>IF(ISNUMBER(VLOOKUP(Fulltable[[#This Row],[Distance]], Predict[[#All],[Distance (km)]:[Time on current form]], 2, FALSE)), VLOOKUP(Fulltable[[#This Row],[Distance]], Predict[[#All],[Distance (km)]:[Time on current form]], 2, FALSE), NA())</f>
        <v>#N/A</v>
      </c>
      <c r="J1970" s="13" t="e">
        <f>IF(ISNUMBER(VLOOKUP(Fulltable[[#This Row],[Distance]], Predict[[#All],[Distance (km)]:[Time on current form]], 3, FALSE)), VLOOKUP(Fulltable[[#This Row],[Distance]], Predict[[#All],[Distance (km)]:[Time on current form]], 3, FALSE), NA())</f>
        <v>#N/A</v>
      </c>
    </row>
    <row r="1971" spans="1:10" x14ac:dyDescent="0.25">
      <c r="A1971" s="1">
        <v>19.690000000000001</v>
      </c>
      <c r="B1971" s="2">
        <f>Fulltable[[#This Row],[Distance]]^2</f>
        <v>387.69610000000006</v>
      </c>
      <c r="C1971">
        <f>Fulltable[[#This Row],[Distance]]^3</f>
        <v>7633.7362090000015</v>
      </c>
      <c r="D1971">
        <f>Fulltable[[#This Row],[Distance]]^4</f>
        <v>150308.26595521005</v>
      </c>
      <c r="E1971">
        <f>Fulltable[[#This Row],[Distance]]^5</f>
        <v>2959569.7566580861</v>
      </c>
      <c r="F1971" s="13" t="e">
        <f>IF(ISNUMBER(VLOOKUP(Fulltable[[#This Row],[Distance]], PBmetric[[Distance (km)]:[PB (hh:mm:ss)]], 6, FALSE)), VLOOKUP(Fulltable[[#This Row],[Distance]], PBmetric[[Distance (km)]:[PB (hh:mm:ss)]], 6, FALSE), NA())</f>
        <v>#N/A</v>
      </c>
      <c r="G1971" s="13">
        <f ca="1">$Q$4+$P$4*Fulltable[[#This Row],[Distance]]+$O$4*Fulltable[[#This Row],[D^2]]+$N$4*Fulltable[[#This Row],[D^3]]</f>
        <v>6.4151539865066526E-2</v>
      </c>
      <c r="H1971" s="13">
        <f ca="1">Fulltable[[#This Row],[Forecast]]*(1+AVERAGE(cform[faster (-ve) /
slower (+ve)]))</f>
        <v>6.6417489075371081E-2</v>
      </c>
      <c r="I1971" s="13" t="e">
        <f>IF(ISNUMBER(VLOOKUP(Fulltable[[#This Row],[Distance]], Predict[[#All],[Distance (km)]:[Time on current form]], 2, FALSE)), VLOOKUP(Fulltable[[#This Row],[Distance]], Predict[[#All],[Distance (km)]:[Time on current form]], 2, FALSE), NA())</f>
        <v>#N/A</v>
      </c>
      <c r="J1971" s="13" t="e">
        <f>IF(ISNUMBER(VLOOKUP(Fulltable[[#This Row],[Distance]], Predict[[#All],[Distance (km)]:[Time on current form]], 3, FALSE)), VLOOKUP(Fulltable[[#This Row],[Distance]], Predict[[#All],[Distance (km)]:[Time on current form]], 3, FALSE), NA())</f>
        <v>#N/A</v>
      </c>
    </row>
    <row r="1972" spans="1:10" x14ac:dyDescent="0.25">
      <c r="A1972" s="1">
        <v>19.7</v>
      </c>
      <c r="B1972" s="2">
        <f>Fulltable[[#This Row],[Distance]]^2</f>
        <v>388.09</v>
      </c>
      <c r="C1972">
        <f>Fulltable[[#This Row],[Distance]]^3</f>
        <v>7645.3729999999996</v>
      </c>
      <c r="D1972">
        <f>Fulltable[[#This Row],[Distance]]^4</f>
        <v>150613.84809999997</v>
      </c>
      <c r="E1972">
        <f>Fulltable[[#This Row],[Distance]]^5</f>
        <v>2967092.8075699992</v>
      </c>
      <c r="F1972" s="13" t="e">
        <f>IF(ISNUMBER(VLOOKUP(Fulltable[[#This Row],[Distance]], PBmetric[[Distance (km)]:[PB (hh:mm:ss)]], 6, FALSE)), VLOOKUP(Fulltable[[#This Row],[Distance]], PBmetric[[Distance (km)]:[PB (hh:mm:ss)]], 6, FALSE), NA())</f>
        <v>#N/A</v>
      </c>
      <c r="G1972" s="13">
        <f ca="1">$Q$4+$P$4*Fulltable[[#This Row],[Distance]]+$O$4*Fulltable[[#This Row],[D^2]]+$N$4*Fulltable[[#This Row],[D^3]]</f>
        <v>6.418769264536317E-2</v>
      </c>
      <c r="H1972" s="13">
        <f ca="1">Fulltable[[#This Row],[Forecast]]*(1+AVERAGE(cform[faster (-ve) /
slower (+ve)]))</f>
        <v>6.6454918837703311E-2</v>
      </c>
      <c r="I1972" s="13" t="e">
        <f>IF(ISNUMBER(VLOOKUP(Fulltable[[#This Row],[Distance]], Predict[[#All],[Distance (km)]:[Time on current form]], 2, FALSE)), VLOOKUP(Fulltable[[#This Row],[Distance]], Predict[[#All],[Distance (km)]:[Time on current form]], 2, FALSE), NA())</f>
        <v>#N/A</v>
      </c>
      <c r="J1972" s="13" t="e">
        <f>IF(ISNUMBER(VLOOKUP(Fulltable[[#This Row],[Distance]], Predict[[#All],[Distance (km)]:[Time on current form]], 3, FALSE)), VLOOKUP(Fulltable[[#This Row],[Distance]], Predict[[#All],[Distance (km)]:[Time on current form]], 3, FALSE), NA())</f>
        <v>#N/A</v>
      </c>
    </row>
    <row r="1973" spans="1:10" x14ac:dyDescent="0.25">
      <c r="A1973" s="1">
        <v>19.71</v>
      </c>
      <c r="B1973" s="2">
        <f>Fulltable[[#This Row],[Distance]]^2</f>
        <v>388.48410000000001</v>
      </c>
      <c r="C1973">
        <f>Fulltable[[#This Row],[Distance]]^3</f>
        <v>7657.0216110000001</v>
      </c>
      <c r="D1973">
        <f>Fulltable[[#This Row],[Distance]]^4</f>
        <v>150919.89595281001</v>
      </c>
      <c r="E1973">
        <f>Fulltable[[#This Row],[Distance]]^5</f>
        <v>2974631.1492298855</v>
      </c>
      <c r="F1973" s="13" t="e">
        <f>IF(ISNUMBER(VLOOKUP(Fulltable[[#This Row],[Distance]], PBmetric[[Distance (km)]:[PB (hh:mm:ss)]], 6, FALSE)), VLOOKUP(Fulltable[[#This Row],[Distance]], PBmetric[[Distance (km)]:[PB (hh:mm:ss)]], 6, FALSE), NA())</f>
        <v>#N/A</v>
      </c>
      <c r="G1973" s="13">
        <f ca="1">$Q$4+$P$4*Fulltable[[#This Row],[Distance]]+$O$4*Fulltable[[#This Row],[D^2]]+$N$4*Fulltable[[#This Row],[D^3]]</f>
        <v>6.4223849028804278E-2</v>
      </c>
      <c r="H1973" s="13">
        <f ca="1">Fulltable[[#This Row],[Forecast]]*(1+AVERAGE(cform[faster (-ve) /
slower (+ve)]))</f>
        <v>6.6492352330449644E-2</v>
      </c>
      <c r="I1973" s="13" t="e">
        <f>IF(ISNUMBER(VLOOKUP(Fulltable[[#This Row],[Distance]], Predict[[#All],[Distance (km)]:[Time on current form]], 2, FALSE)), VLOOKUP(Fulltable[[#This Row],[Distance]], Predict[[#All],[Distance (km)]:[Time on current form]], 2, FALSE), NA())</f>
        <v>#N/A</v>
      </c>
      <c r="J1973" s="13" t="e">
        <f>IF(ISNUMBER(VLOOKUP(Fulltable[[#This Row],[Distance]], Predict[[#All],[Distance (km)]:[Time on current form]], 3, FALSE)), VLOOKUP(Fulltable[[#This Row],[Distance]], Predict[[#All],[Distance (km)]:[Time on current form]], 3, FALSE), NA())</f>
        <v>#N/A</v>
      </c>
    </row>
    <row r="1974" spans="1:10" x14ac:dyDescent="0.25">
      <c r="A1974" s="1">
        <v>19.72</v>
      </c>
      <c r="B1974" s="2">
        <f>Fulltable[[#This Row],[Distance]]^2</f>
        <v>388.87839999999994</v>
      </c>
      <c r="C1974">
        <f>Fulltable[[#This Row],[Distance]]^3</f>
        <v>7668.6820479999988</v>
      </c>
      <c r="D1974">
        <f>Fulltable[[#This Row],[Distance]]^4</f>
        <v>151226.40998655994</v>
      </c>
      <c r="E1974">
        <f>Fulltable[[#This Row],[Distance]]^5</f>
        <v>2982184.8049349617</v>
      </c>
      <c r="F1974" s="13" t="e">
        <f>IF(ISNUMBER(VLOOKUP(Fulltable[[#This Row],[Distance]], PBmetric[[Distance (km)]:[PB (hh:mm:ss)]], 6, FALSE)), VLOOKUP(Fulltable[[#This Row],[Distance]], PBmetric[[Distance (km)]:[PB (hh:mm:ss)]], 6, FALSE), NA())</f>
        <v>#N/A</v>
      </c>
      <c r="G1974" s="13">
        <f ca="1">$Q$4+$P$4*Fulltable[[#This Row],[Distance]]+$O$4*Fulltable[[#This Row],[D^2]]+$N$4*Fulltable[[#This Row],[D^3]]</f>
        <v>6.4260009015354475E-2</v>
      </c>
      <c r="H1974" s="13">
        <f ca="1">Fulltable[[#This Row],[Forecast]]*(1+AVERAGE(cform[faster (-ve) /
slower (+ve)]))</f>
        <v>6.6529789553573429E-2</v>
      </c>
      <c r="I1974" s="13" t="e">
        <f>IF(ISNUMBER(VLOOKUP(Fulltable[[#This Row],[Distance]], Predict[[#All],[Distance (km)]:[Time on current form]], 2, FALSE)), VLOOKUP(Fulltable[[#This Row],[Distance]], Predict[[#All],[Distance (km)]:[Time on current form]], 2, FALSE), NA())</f>
        <v>#N/A</v>
      </c>
      <c r="J1974" s="13" t="e">
        <f>IF(ISNUMBER(VLOOKUP(Fulltable[[#This Row],[Distance]], Predict[[#All],[Distance (km)]:[Time on current form]], 3, FALSE)), VLOOKUP(Fulltable[[#This Row],[Distance]], Predict[[#All],[Distance (km)]:[Time on current form]], 3, FALSE), NA())</f>
        <v>#N/A</v>
      </c>
    </row>
    <row r="1975" spans="1:10" x14ac:dyDescent="0.25">
      <c r="A1975" s="1">
        <v>19.73</v>
      </c>
      <c r="B1975" s="2">
        <f>Fulltable[[#This Row],[Distance]]^2</f>
        <v>389.27289999999999</v>
      </c>
      <c r="C1975">
        <f>Fulltable[[#This Row],[Distance]]^3</f>
        <v>7680.3543170000003</v>
      </c>
      <c r="D1975">
        <f>Fulltable[[#This Row],[Distance]]^4</f>
        <v>151533.39067440998</v>
      </c>
      <c r="E1975">
        <f>Fulltable[[#This Row],[Distance]]^5</f>
        <v>2989753.798006109</v>
      </c>
      <c r="F1975" s="13" t="e">
        <f>IF(ISNUMBER(VLOOKUP(Fulltable[[#This Row],[Distance]], PBmetric[[Distance (km)]:[PB (hh:mm:ss)]], 6, FALSE)), VLOOKUP(Fulltable[[#This Row],[Distance]], PBmetric[[Distance (km)]:[PB (hh:mm:ss)]], 6, FALSE), NA())</f>
        <v>#N/A</v>
      </c>
      <c r="G1975" s="13">
        <f ca="1">$Q$4+$P$4*Fulltable[[#This Row],[Distance]]+$O$4*Fulltable[[#This Row],[D^2]]+$N$4*Fulltable[[#This Row],[D^3]]</f>
        <v>6.4296172604978358E-2</v>
      </c>
      <c r="H1975" s="13">
        <f ca="1">Fulltable[[#This Row],[Forecast]]*(1+AVERAGE(cform[faster (-ve) /
slower (+ve)]))</f>
        <v>6.6567230507038042E-2</v>
      </c>
      <c r="I1975" s="13" t="e">
        <f>IF(ISNUMBER(VLOOKUP(Fulltable[[#This Row],[Distance]], Predict[[#All],[Distance (km)]:[Time on current form]], 2, FALSE)), VLOOKUP(Fulltable[[#This Row],[Distance]], Predict[[#All],[Distance (km)]:[Time on current form]], 2, FALSE), NA())</f>
        <v>#N/A</v>
      </c>
      <c r="J1975" s="13" t="e">
        <f>IF(ISNUMBER(VLOOKUP(Fulltable[[#This Row],[Distance]], Predict[[#All],[Distance (km)]:[Time on current form]], 3, FALSE)), VLOOKUP(Fulltable[[#This Row],[Distance]], Predict[[#All],[Distance (km)]:[Time on current form]], 3, FALSE), NA())</f>
        <v>#N/A</v>
      </c>
    </row>
    <row r="1976" spans="1:10" x14ac:dyDescent="0.25">
      <c r="A1976" s="1">
        <v>19.739999999999998</v>
      </c>
      <c r="B1976" s="2">
        <f>Fulltable[[#This Row],[Distance]]^2</f>
        <v>389.66759999999994</v>
      </c>
      <c r="C1976">
        <f>Fulltable[[#This Row],[Distance]]^3</f>
        <v>7692.0384239999985</v>
      </c>
      <c r="D1976">
        <f>Fulltable[[#This Row],[Distance]]^4</f>
        <v>151840.83848975995</v>
      </c>
      <c r="E1976">
        <f>Fulltable[[#This Row],[Distance]]^5</f>
        <v>2997338.1517878613</v>
      </c>
      <c r="F1976" s="13" t="e">
        <f>IF(ISNUMBER(VLOOKUP(Fulltable[[#This Row],[Distance]], PBmetric[[Distance (km)]:[PB (hh:mm:ss)]], 6, FALSE)), VLOOKUP(Fulltable[[#This Row],[Distance]], PBmetric[[Distance (km)]:[PB (hh:mm:ss)]], 6, FALSE), NA())</f>
        <v>#N/A</v>
      </c>
      <c r="G1976" s="13">
        <f ca="1">$Q$4+$P$4*Fulltable[[#This Row],[Distance]]+$O$4*Fulltable[[#This Row],[D^2]]+$N$4*Fulltable[[#This Row],[D^3]]</f>
        <v>6.4332339797640511E-2</v>
      </c>
      <c r="H1976" s="13">
        <f ca="1">Fulltable[[#This Row],[Forecast]]*(1+AVERAGE(cform[faster (-ve) /
slower (+ve)]))</f>
        <v>6.6604675190806775E-2</v>
      </c>
      <c r="I1976" s="13" t="e">
        <f>IF(ISNUMBER(VLOOKUP(Fulltable[[#This Row],[Distance]], Predict[[#All],[Distance (km)]:[Time on current form]], 2, FALSE)), VLOOKUP(Fulltable[[#This Row],[Distance]], Predict[[#All],[Distance (km)]:[Time on current form]], 2, FALSE), NA())</f>
        <v>#N/A</v>
      </c>
      <c r="J1976" s="13" t="e">
        <f>IF(ISNUMBER(VLOOKUP(Fulltable[[#This Row],[Distance]], Predict[[#All],[Distance (km)]:[Time on current form]], 3, FALSE)), VLOOKUP(Fulltable[[#This Row],[Distance]], Predict[[#All],[Distance (km)]:[Time on current form]], 3, FALSE), NA())</f>
        <v>#N/A</v>
      </c>
    </row>
    <row r="1977" spans="1:10" x14ac:dyDescent="0.25">
      <c r="A1977" s="1">
        <v>19.75</v>
      </c>
      <c r="B1977" s="2">
        <f>Fulltable[[#This Row],[Distance]]^2</f>
        <v>390.0625</v>
      </c>
      <c r="C1977">
        <f>Fulltable[[#This Row],[Distance]]^3</f>
        <v>7703.734375</v>
      </c>
      <c r="D1977">
        <f>Fulltable[[#This Row],[Distance]]^4</f>
        <v>152148.75390625</v>
      </c>
      <c r="E1977">
        <f>Fulltable[[#This Row],[Distance]]^5</f>
        <v>3004937.8896484375</v>
      </c>
      <c r="F1977" s="13" t="e">
        <f>IF(ISNUMBER(VLOOKUP(Fulltable[[#This Row],[Distance]], PBmetric[[Distance (km)]:[PB (hh:mm:ss)]], 6, FALSE)), VLOOKUP(Fulltable[[#This Row],[Distance]], PBmetric[[Distance (km)]:[PB (hh:mm:ss)]], 6, FALSE), NA())</f>
        <v>#N/A</v>
      </c>
      <c r="G1977" s="13">
        <f ca="1">$Q$4+$P$4*Fulltable[[#This Row],[Distance]]+$O$4*Fulltable[[#This Row],[D^2]]+$N$4*Fulltable[[#This Row],[D^3]]</f>
        <v>6.4368510593305533E-2</v>
      </c>
      <c r="H1977" s="13">
        <f ca="1">Fulltable[[#This Row],[Forecast]]*(1+AVERAGE(cform[faster (-ve) /
slower (+ve)]))</f>
        <v>6.664212360484302E-2</v>
      </c>
      <c r="I1977" s="13" t="e">
        <f>IF(ISNUMBER(VLOOKUP(Fulltable[[#This Row],[Distance]], Predict[[#All],[Distance (km)]:[Time on current form]], 2, FALSE)), VLOOKUP(Fulltable[[#This Row],[Distance]], Predict[[#All],[Distance (km)]:[Time on current form]], 2, FALSE), NA())</f>
        <v>#N/A</v>
      </c>
      <c r="J1977" s="13" t="e">
        <f>IF(ISNUMBER(VLOOKUP(Fulltable[[#This Row],[Distance]], Predict[[#All],[Distance (km)]:[Time on current form]], 3, FALSE)), VLOOKUP(Fulltable[[#This Row],[Distance]], Predict[[#All],[Distance (km)]:[Time on current form]], 3, FALSE), NA())</f>
        <v>#N/A</v>
      </c>
    </row>
    <row r="1978" spans="1:10" x14ac:dyDescent="0.25">
      <c r="A1978" s="1">
        <v>19.760000000000002</v>
      </c>
      <c r="B1978" s="2">
        <f>Fulltable[[#This Row],[Distance]]^2</f>
        <v>390.45760000000007</v>
      </c>
      <c r="C1978">
        <f>Fulltable[[#This Row],[Distance]]^3</f>
        <v>7715.4421760000023</v>
      </c>
      <c r="D1978">
        <f>Fulltable[[#This Row],[Distance]]^4</f>
        <v>152457.13739776006</v>
      </c>
      <c r="E1978">
        <f>Fulltable[[#This Row],[Distance]]^5</f>
        <v>3012553.0349797392</v>
      </c>
      <c r="F1978" s="13" t="e">
        <f>IF(ISNUMBER(VLOOKUP(Fulltable[[#This Row],[Distance]], PBmetric[[Distance (km)]:[PB (hh:mm:ss)]], 6, FALSE)), VLOOKUP(Fulltable[[#This Row],[Distance]], PBmetric[[Distance (km)]:[PB (hh:mm:ss)]], 6, FALSE), NA())</f>
        <v>#N/A</v>
      </c>
      <c r="G1978" s="13">
        <f ca="1">$Q$4+$P$4*Fulltable[[#This Row],[Distance]]+$O$4*Fulltable[[#This Row],[D^2]]+$N$4*Fulltable[[#This Row],[D^3]]</f>
        <v>6.4404684991938035E-2</v>
      </c>
      <c r="H1978" s="13">
        <f ca="1">Fulltable[[#This Row],[Forecast]]*(1+AVERAGE(cform[faster (-ve) /
slower (+ve)]))</f>
        <v>6.6679575749110112E-2</v>
      </c>
      <c r="I1978" s="13" t="e">
        <f>IF(ISNUMBER(VLOOKUP(Fulltable[[#This Row],[Distance]], Predict[[#All],[Distance (km)]:[Time on current form]], 2, FALSE)), VLOOKUP(Fulltable[[#This Row],[Distance]], Predict[[#All],[Distance (km)]:[Time on current form]], 2, FALSE), NA())</f>
        <v>#N/A</v>
      </c>
      <c r="J1978" s="13" t="e">
        <f>IF(ISNUMBER(VLOOKUP(Fulltable[[#This Row],[Distance]], Predict[[#All],[Distance (km)]:[Time on current form]], 3, FALSE)), VLOOKUP(Fulltable[[#This Row],[Distance]], Predict[[#All],[Distance (km)]:[Time on current form]], 3, FALSE), NA())</f>
        <v>#N/A</v>
      </c>
    </row>
    <row r="1979" spans="1:10" x14ac:dyDescent="0.25">
      <c r="A1979" s="1">
        <v>19.77</v>
      </c>
      <c r="B1979" s="2">
        <f>Fulltable[[#This Row],[Distance]]^2</f>
        <v>390.85289999999998</v>
      </c>
      <c r="C1979">
        <f>Fulltable[[#This Row],[Distance]]^3</f>
        <v>7727.1618329999992</v>
      </c>
      <c r="D1979">
        <f>Fulltable[[#This Row],[Distance]]^4</f>
        <v>152765.98943840998</v>
      </c>
      <c r="E1979">
        <f>Fulltable[[#This Row],[Distance]]^5</f>
        <v>3020183.611197365</v>
      </c>
      <c r="F1979" s="13" t="e">
        <f>IF(ISNUMBER(VLOOKUP(Fulltable[[#This Row],[Distance]], PBmetric[[Distance (km)]:[PB (hh:mm:ss)]], 6, FALSE)), VLOOKUP(Fulltable[[#This Row],[Distance]], PBmetric[[Distance (km)]:[PB (hh:mm:ss)]], 6, FALSE), NA())</f>
        <v>#N/A</v>
      </c>
      <c r="G1979" s="13">
        <f ca="1">$Q$4+$P$4*Fulltable[[#This Row],[Distance]]+$O$4*Fulltable[[#This Row],[D^2]]+$N$4*Fulltable[[#This Row],[D^3]]</f>
        <v>6.4440862993502587E-2</v>
      </c>
      <c r="H1979" s="13">
        <f ca="1">Fulltable[[#This Row],[Forecast]]*(1+AVERAGE(cform[faster (-ve) /
slower (+ve)]))</f>
        <v>6.6717031623571357E-2</v>
      </c>
      <c r="I1979" s="13" t="e">
        <f>IF(ISNUMBER(VLOOKUP(Fulltable[[#This Row],[Distance]], Predict[[#All],[Distance (km)]:[Time on current form]], 2, FALSE)), VLOOKUP(Fulltable[[#This Row],[Distance]], Predict[[#All],[Distance (km)]:[Time on current form]], 2, FALSE), NA())</f>
        <v>#N/A</v>
      </c>
      <c r="J1979" s="13" t="e">
        <f>IF(ISNUMBER(VLOOKUP(Fulltable[[#This Row],[Distance]], Predict[[#All],[Distance (km)]:[Time on current form]], 3, FALSE)), VLOOKUP(Fulltable[[#This Row],[Distance]], Predict[[#All],[Distance (km)]:[Time on current form]], 3, FALSE), NA())</f>
        <v>#N/A</v>
      </c>
    </row>
    <row r="1980" spans="1:10" x14ac:dyDescent="0.25">
      <c r="A1980" s="1">
        <v>19.78</v>
      </c>
      <c r="B1980" s="2">
        <f>Fulltable[[#This Row],[Distance]]^2</f>
        <v>391.24840000000006</v>
      </c>
      <c r="C1980">
        <f>Fulltable[[#This Row],[Distance]]^3</f>
        <v>7738.8933520000019</v>
      </c>
      <c r="D1980">
        <f>Fulltable[[#This Row],[Distance]]^4</f>
        <v>153075.31050256005</v>
      </c>
      <c r="E1980">
        <f>Fulltable[[#This Row],[Distance]]^5</f>
        <v>3027829.6417406378</v>
      </c>
      <c r="F1980" s="13" t="e">
        <f>IF(ISNUMBER(VLOOKUP(Fulltable[[#This Row],[Distance]], PBmetric[[Distance (km)]:[PB (hh:mm:ss)]], 6, FALSE)), VLOOKUP(Fulltable[[#This Row],[Distance]], PBmetric[[Distance (km)]:[PB (hh:mm:ss)]], 6, FALSE), NA())</f>
        <v>#N/A</v>
      </c>
      <c r="G1980" s="13">
        <f ca="1">$Q$4+$P$4*Fulltable[[#This Row],[Distance]]+$O$4*Fulltable[[#This Row],[D^2]]+$N$4*Fulltable[[#This Row],[D^3]]</f>
        <v>6.4477044597963828E-2</v>
      </c>
      <c r="H1980" s="13">
        <f ca="1">Fulltable[[#This Row],[Forecast]]*(1+AVERAGE(cform[faster (-ve) /
slower (+ve)]))</f>
        <v>6.6754491228190188E-2</v>
      </c>
      <c r="I1980" s="13" t="e">
        <f>IF(ISNUMBER(VLOOKUP(Fulltable[[#This Row],[Distance]], Predict[[#All],[Distance (km)]:[Time on current form]], 2, FALSE)), VLOOKUP(Fulltable[[#This Row],[Distance]], Predict[[#All],[Distance (km)]:[Time on current form]], 2, FALSE), NA())</f>
        <v>#N/A</v>
      </c>
      <c r="J1980" s="13" t="e">
        <f>IF(ISNUMBER(VLOOKUP(Fulltable[[#This Row],[Distance]], Predict[[#All],[Distance (km)]:[Time on current form]], 3, FALSE)), VLOOKUP(Fulltable[[#This Row],[Distance]], Predict[[#All],[Distance (km)]:[Time on current form]], 3, FALSE), NA())</f>
        <v>#N/A</v>
      </c>
    </row>
    <row r="1981" spans="1:10" x14ac:dyDescent="0.25">
      <c r="A1981" s="1">
        <v>19.79</v>
      </c>
      <c r="B1981" s="2">
        <f>Fulltable[[#This Row],[Distance]]^2</f>
        <v>391.64409999999998</v>
      </c>
      <c r="C1981">
        <f>Fulltable[[#This Row],[Distance]]^3</f>
        <v>7750.6367389999996</v>
      </c>
      <c r="D1981">
        <f>Fulltable[[#This Row],[Distance]]^4</f>
        <v>153385.10106480998</v>
      </c>
      <c r="E1981">
        <f>Fulltable[[#This Row],[Distance]]^5</f>
        <v>3035491.1500725895</v>
      </c>
      <c r="F1981" s="13" t="e">
        <f>IF(ISNUMBER(VLOOKUP(Fulltable[[#This Row],[Distance]], PBmetric[[Distance (km)]:[PB (hh:mm:ss)]], 6, FALSE)), VLOOKUP(Fulltable[[#This Row],[Distance]], PBmetric[[Distance (km)]:[PB (hh:mm:ss)]], 6, FALSE), NA())</f>
        <v>#N/A</v>
      </c>
      <c r="G1981" s="13">
        <f ca="1">$Q$4+$P$4*Fulltable[[#This Row],[Distance]]+$O$4*Fulltable[[#This Row],[D^2]]+$N$4*Fulltable[[#This Row],[D^3]]</f>
        <v>6.4513229805286301E-2</v>
      </c>
      <c r="H1981" s="13">
        <f ca="1">Fulltable[[#This Row],[Forecast]]*(1+AVERAGE(cform[faster (-ve) /
slower (+ve)]))</f>
        <v>6.6791954562929856E-2</v>
      </c>
      <c r="I1981" s="13" t="e">
        <f>IF(ISNUMBER(VLOOKUP(Fulltable[[#This Row],[Distance]], Predict[[#All],[Distance (km)]:[Time on current form]], 2, FALSE)), VLOOKUP(Fulltable[[#This Row],[Distance]], Predict[[#All],[Distance (km)]:[Time on current form]], 2, FALSE), NA())</f>
        <v>#N/A</v>
      </c>
      <c r="J1981" s="13" t="e">
        <f>IF(ISNUMBER(VLOOKUP(Fulltable[[#This Row],[Distance]], Predict[[#All],[Distance (km)]:[Time on current form]], 3, FALSE)), VLOOKUP(Fulltable[[#This Row],[Distance]], Predict[[#All],[Distance (km)]:[Time on current form]], 3, FALSE), NA())</f>
        <v>#N/A</v>
      </c>
    </row>
    <row r="1982" spans="1:10" x14ac:dyDescent="0.25">
      <c r="A1982" s="1">
        <v>19.8</v>
      </c>
      <c r="B1982" s="2">
        <f>Fulltable[[#This Row],[Distance]]^2</f>
        <v>392.04</v>
      </c>
      <c r="C1982">
        <f>Fulltable[[#This Row],[Distance]]^3</f>
        <v>7762.3920000000007</v>
      </c>
      <c r="D1982">
        <f>Fulltable[[#This Row],[Distance]]^4</f>
        <v>153695.3616</v>
      </c>
      <c r="E1982">
        <f>Fulltable[[#This Row],[Distance]]^5</f>
        <v>3043168.15968</v>
      </c>
      <c r="F1982" s="13" t="e">
        <f>IF(ISNUMBER(VLOOKUP(Fulltable[[#This Row],[Distance]], PBmetric[[Distance (km)]:[PB (hh:mm:ss)]], 6, FALSE)), VLOOKUP(Fulltable[[#This Row],[Distance]], PBmetric[[Distance (km)]:[PB (hh:mm:ss)]], 6, FALSE), NA())</f>
        <v>#N/A</v>
      </c>
      <c r="G1982" s="13">
        <f ca="1">$Q$4+$P$4*Fulltable[[#This Row],[Distance]]+$O$4*Fulltable[[#This Row],[D^2]]+$N$4*Fulltable[[#This Row],[D^3]]</f>
        <v>6.4549418615434645E-2</v>
      </c>
      <c r="H1982" s="13">
        <f ca="1">Fulltable[[#This Row],[Forecast]]*(1+AVERAGE(cform[faster (-ve) /
slower (+ve)]))</f>
        <v>6.6829421627753766E-2</v>
      </c>
      <c r="I1982" s="13" t="e">
        <f>IF(ISNUMBER(VLOOKUP(Fulltable[[#This Row],[Distance]], Predict[[#All],[Distance (km)]:[Time on current form]], 2, FALSE)), VLOOKUP(Fulltable[[#This Row],[Distance]], Predict[[#All],[Distance (km)]:[Time on current form]], 2, FALSE), NA())</f>
        <v>#N/A</v>
      </c>
      <c r="J1982" s="13" t="e">
        <f>IF(ISNUMBER(VLOOKUP(Fulltable[[#This Row],[Distance]], Predict[[#All],[Distance (km)]:[Time on current form]], 3, FALSE)), VLOOKUP(Fulltable[[#This Row],[Distance]], Predict[[#All],[Distance (km)]:[Time on current form]], 3, FALSE), NA())</f>
        <v>#N/A</v>
      </c>
    </row>
    <row r="1983" spans="1:10" x14ac:dyDescent="0.25">
      <c r="A1983" s="1">
        <v>19.809999999999999</v>
      </c>
      <c r="B1983" s="2">
        <f>Fulltable[[#This Row],[Distance]]^2</f>
        <v>392.43609999999995</v>
      </c>
      <c r="C1983">
        <f>Fulltable[[#This Row],[Distance]]^3</f>
        <v>7774.1591409999983</v>
      </c>
      <c r="D1983">
        <f>Fulltable[[#This Row],[Distance]]^4</f>
        <v>154006.09258320997</v>
      </c>
      <c r="E1983">
        <f>Fulltable[[#This Row],[Distance]]^5</f>
        <v>3050860.6940733893</v>
      </c>
      <c r="F1983" s="13" t="e">
        <f>IF(ISNUMBER(VLOOKUP(Fulltable[[#This Row],[Distance]], PBmetric[[Distance (km)]:[PB (hh:mm:ss)]], 6, FALSE)), VLOOKUP(Fulltable[[#This Row],[Distance]], PBmetric[[Distance (km)]:[PB (hh:mm:ss)]], 6, FALSE), NA())</f>
        <v>#N/A</v>
      </c>
      <c r="G1983" s="13">
        <f ca="1">$Q$4+$P$4*Fulltable[[#This Row],[Distance]]+$O$4*Fulltable[[#This Row],[D^2]]+$N$4*Fulltable[[#This Row],[D^3]]</f>
        <v>6.458561102837343E-2</v>
      </c>
      <c r="H1983" s="13">
        <f ca="1">Fulltable[[#This Row],[Forecast]]*(1+AVERAGE(cform[faster (-ve) /
slower (+ve)]))</f>
        <v>6.6866892422625238E-2</v>
      </c>
      <c r="I1983" s="13" t="e">
        <f>IF(ISNUMBER(VLOOKUP(Fulltable[[#This Row],[Distance]], Predict[[#All],[Distance (km)]:[Time on current form]], 2, FALSE)), VLOOKUP(Fulltable[[#This Row],[Distance]], Predict[[#All],[Distance (km)]:[Time on current form]], 2, FALSE), NA())</f>
        <v>#N/A</v>
      </c>
      <c r="J1983" s="13" t="e">
        <f>IF(ISNUMBER(VLOOKUP(Fulltable[[#This Row],[Distance]], Predict[[#All],[Distance (km)]:[Time on current form]], 3, FALSE)), VLOOKUP(Fulltable[[#This Row],[Distance]], Predict[[#All],[Distance (km)]:[Time on current form]], 3, FALSE), NA())</f>
        <v>#N/A</v>
      </c>
    </row>
    <row r="1984" spans="1:10" x14ac:dyDescent="0.25">
      <c r="A1984" s="1">
        <v>19.82</v>
      </c>
      <c r="B1984" s="2">
        <f>Fulltable[[#This Row],[Distance]]^2</f>
        <v>392.83240000000001</v>
      </c>
      <c r="C1984">
        <f>Fulltable[[#This Row],[Distance]]^3</f>
        <v>7785.9381680000006</v>
      </c>
      <c r="D1984">
        <f>Fulltable[[#This Row],[Distance]]^4</f>
        <v>154317.29448976001</v>
      </c>
      <c r="E1984">
        <f>Fulltable[[#This Row],[Distance]]^5</f>
        <v>3058568.7767870435</v>
      </c>
      <c r="F1984" s="13" t="e">
        <f>IF(ISNUMBER(VLOOKUP(Fulltable[[#This Row],[Distance]], PBmetric[[Distance (km)]:[PB (hh:mm:ss)]], 6, FALSE)), VLOOKUP(Fulltable[[#This Row],[Distance]], PBmetric[[Distance (km)]:[PB (hh:mm:ss)]], 6, FALSE), NA())</f>
        <v>#N/A</v>
      </c>
      <c r="G1984" s="13">
        <f ca="1">$Q$4+$P$4*Fulltable[[#This Row],[Distance]]+$O$4*Fulltable[[#This Row],[D^2]]+$N$4*Fulltable[[#This Row],[D^3]]</f>
        <v>6.4621807044067267E-2</v>
      </c>
      <c r="H1984" s="13">
        <f ca="1">Fulltable[[#This Row],[Forecast]]*(1+AVERAGE(cform[faster (-ve) /
slower (+ve)]))</f>
        <v>6.6904366947507635E-2</v>
      </c>
      <c r="I1984" s="13" t="e">
        <f>IF(ISNUMBER(VLOOKUP(Fulltable[[#This Row],[Distance]], Predict[[#All],[Distance (km)]:[Time on current form]], 2, FALSE)), VLOOKUP(Fulltable[[#This Row],[Distance]], Predict[[#All],[Distance (km)]:[Time on current form]], 2, FALSE), NA())</f>
        <v>#N/A</v>
      </c>
      <c r="J1984" s="13" t="e">
        <f>IF(ISNUMBER(VLOOKUP(Fulltable[[#This Row],[Distance]], Predict[[#All],[Distance (km)]:[Time on current form]], 3, FALSE)), VLOOKUP(Fulltable[[#This Row],[Distance]], Predict[[#All],[Distance (km)]:[Time on current form]], 3, FALSE), NA())</f>
        <v>#N/A</v>
      </c>
    </row>
    <row r="1985" spans="1:10" x14ac:dyDescent="0.25">
      <c r="A1985" s="1">
        <v>19.829999999999998</v>
      </c>
      <c r="B1985" s="2">
        <f>Fulltable[[#This Row],[Distance]]^2</f>
        <v>393.22889999999995</v>
      </c>
      <c r="C1985">
        <f>Fulltable[[#This Row],[Distance]]^3</f>
        <v>7797.7290869999988</v>
      </c>
      <c r="D1985">
        <f>Fulltable[[#This Row],[Distance]]^4</f>
        <v>154628.96779520996</v>
      </c>
      <c r="E1985">
        <f>Fulltable[[#This Row],[Distance]]^5</f>
        <v>3066292.4313790132</v>
      </c>
      <c r="F1985" s="13" t="e">
        <f>IF(ISNUMBER(VLOOKUP(Fulltable[[#This Row],[Distance]], PBmetric[[Distance (km)]:[PB (hh:mm:ss)]], 6, FALSE)), VLOOKUP(Fulltable[[#This Row],[Distance]], PBmetric[[Distance (km)]:[PB (hh:mm:ss)]], 6, FALSE), NA())</f>
        <v>#N/A</v>
      </c>
      <c r="G1985" s="13">
        <f ca="1">$Q$4+$P$4*Fulltable[[#This Row],[Distance]]+$O$4*Fulltable[[#This Row],[D^2]]+$N$4*Fulltable[[#This Row],[D^3]]</f>
        <v>6.4658006662480755E-2</v>
      </c>
      <c r="H1985" s="13">
        <f ca="1">Fulltable[[#This Row],[Forecast]]*(1+AVERAGE(cform[faster (-ve) /
slower (+ve)]))</f>
        <v>6.6941845202364306E-2</v>
      </c>
      <c r="I1985" s="13" t="e">
        <f>IF(ISNUMBER(VLOOKUP(Fulltable[[#This Row],[Distance]], Predict[[#All],[Distance (km)]:[Time on current form]], 2, FALSE)), VLOOKUP(Fulltable[[#This Row],[Distance]], Predict[[#All],[Distance (km)]:[Time on current form]], 2, FALSE), NA())</f>
        <v>#N/A</v>
      </c>
      <c r="J1985" s="13" t="e">
        <f>IF(ISNUMBER(VLOOKUP(Fulltable[[#This Row],[Distance]], Predict[[#All],[Distance (km)]:[Time on current form]], 3, FALSE)), VLOOKUP(Fulltable[[#This Row],[Distance]], Predict[[#All],[Distance (km)]:[Time on current form]], 3, FALSE), NA())</f>
        <v>#N/A</v>
      </c>
    </row>
    <row r="1986" spans="1:10" x14ac:dyDescent="0.25">
      <c r="A1986" s="1">
        <v>19.84</v>
      </c>
      <c r="B1986" s="2">
        <f>Fulltable[[#This Row],[Distance]]^2</f>
        <v>393.62560000000002</v>
      </c>
      <c r="C1986">
        <f>Fulltable[[#This Row],[Distance]]^3</f>
        <v>7809.5319040000004</v>
      </c>
      <c r="D1986">
        <f>Fulltable[[#This Row],[Distance]]^4</f>
        <v>154941.11297536001</v>
      </c>
      <c r="E1986">
        <f>Fulltable[[#This Row],[Distance]]^5</f>
        <v>3074031.6814311426</v>
      </c>
      <c r="F1986" s="13" t="e">
        <f>IF(ISNUMBER(VLOOKUP(Fulltable[[#This Row],[Distance]], PBmetric[[Distance (km)]:[PB (hh:mm:ss)]], 6, FALSE)), VLOOKUP(Fulltable[[#This Row],[Distance]], PBmetric[[Distance (km)]:[PB (hh:mm:ss)]], 6, FALSE), NA())</f>
        <v>#N/A</v>
      </c>
      <c r="G1986" s="13">
        <f ca="1">$Q$4+$P$4*Fulltable[[#This Row],[Distance]]+$O$4*Fulltable[[#This Row],[D^2]]+$N$4*Fulltable[[#This Row],[D^3]]</f>
        <v>6.4694209883578491E-2</v>
      </c>
      <c r="H1986" s="13">
        <f ca="1">Fulltable[[#This Row],[Forecast]]*(1+AVERAGE(cform[faster (-ve) /
slower (+ve)]))</f>
        <v>6.6979327187158585E-2</v>
      </c>
      <c r="I1986" s="13" t="e">
        <f>IF(ISNUMBER(VLOOKUP(Fulltable[[#This Row],[Distance]], Predict[[#All],[Distance (km)]:[Time on current form]], 2, FALSE)), VLOOKUP(Fulltable[[#This Row],[Distance]], Predict[[#All],[Distance (km)]:[Time on current form]], 2, FALSE), NA())</f>
        <v>#N/A</v>
      </c>
      <c r="J1986" s="13" t="e">
        <f>IF(ISNUMBER(VLOOKUP(Fulltable[[#This Row],[Distance]], Predict[[#All],[Distance (km)]:[Time on current form]], 3, FALSE)), VLOOKUP(Fulltable[[#This Row],[Distance]], Predict[[#All],[Distance (km)]:[Time on current form]], 3, FALSE), NA())</f>
        <v>#N/A</v>
      </c>
    </row>
    <row r="1987" spans="1:10" x14ac:dyDescent="0.25">
      <c r="A1987" s="1">
        <v>19.850000000000001</v>
      </c>
      <c r="B1987" s="2">
        <f>Fulltable[[#This Row],[Distance]]^2</f>
        <v>394.02250000000004</v>
      </c>
      <c r="C1987">
        <f>Fulltable[[#This Row],[Distance]]^3</f>
        <v>7821.346625000001</v>
      </c>
      <c r="D1987">
        <f>Fulltable[[#This Row],[Distance]]^4</f>
        <v>155253.73050625002</v>
      </c>
      <c r="E1987">
        <f>Fulltable[[#This Row],[Distance]]^5</f>
        <v>3081786.5505490634</v>
      </c>
      <c r="F1987" s="13" t="e">
        <f>IF(ISNUMBER(VLOOKUP(Fulltable[[#This Row],[Distance]], PBmetric[[Distance (km)]:[PB (hh:mm:ss)]], 6, FALSE)), VLOOKUP(Fulltable[[#This Row],[Distance]], PBmetric[[Distance (km)]:[PB (hh:mm:ss)]], 6, FALSE), NA())</f>
        <v>#N/A</v>
      </c>
      <c r="G1987" s="13">
        <f ca="1">$Q$4+$P$4*Fulltable[[#This Row],[Distance]]+$O$4*Fulltable[[#This Row],[D^2]]+$N$4*Fulltable[[#This Row],[D^3]]</f>
        <v>6.4730416707325059E-2</v>
      </c>
      <c r="H1987" s="13">
        <f ca="1">Fulltable[[#This Row],[Forecast]]*(1+AVERAGE(cform[faster (-ve) /
slower (+ve)]))</f>
        <v>6.7016812901853809E-2</v>
      </c>
      <c r="I1987" s="13" t="e">
        <f>IF(ISNUMBER(VLOOKUP(Fulltable[[#This Row],[Distance]], Predict[[#All],[Distance (km)]:[Time on current form]], 2, FALSE)), VLOOKUP(Fulltable[[#This Row],[Distance]], Predict[[#All],[Distance (km)]:[Time on current form]], 2, FALSE), NA())</f>
        <v>#N/A</v>
      </c>
      <c r="J1987" s="13" t="e">
        <f>IF(ISNUMBER(VLOOKUP(Fulltable[[#This Row],[Distance]], Predict[[#All],[Distance (km)]:[Time on current form]], 3, FALSE)), VLOOKUP(Fulltable[[#This Row],[Distance]], Predict[[#All],[Distance (km)]:[Time on current form]], 3, FALSE), NA())</f>
        <v>#N/A</v>
      </c>
    </row>
    <row r="1988" spans="1:10" x14ac:dyDescent="0.25">
      <c r="A1988" s="1">
        <v>19.86</v>
      </c>
      <c r="B1988" s="2">
        <f>Fulltable[[#This Row],[Distance]]^2</f>
        <v>394.4196</v>
      </c>
      <c r="C1988">
        <f>Fulltable[[#This Row],[Distance]]^3</f>
        <v>7833.173256</v>
      </c>
      <c r="D1988">
        <f>Fulltable[[#This Row],[Distance]]^4</f>
        <v>155566.82086415999</v>
      </c>
      <c r="E1988">
        <f>Fulltable[[#This Row],[Distance]]^5</f>
        <v>3089557.0623622173</v>
      </c>
      <c r="F1988" s="13" t="e">
        <f>IF(ISNUMBER(VLOOKUP(Fulltable[[#This Row],[Distance]], PBmetric[[Distance (km)]:[PB (hh:mm:ss)]], 6, FALSE)), VLOOKUP(Fulltable[[#This Row],[Distance]], PBmetric[[Distance (km)]:[PB (hh:mm:ss)]], 6, FALSE), NA())</f>
        <v>#N/A</v>
      </c>
      <c r="G1988" s="13">
        <f ca="1">$Q$4+$P$4*Fulltable[[#This Row],[Distance]]+$O$4*Fulltable[[#This Row],[D^2]]+$N$4*Fulltable[[#This Row],[D^3]]</f>
        <v>6.4766627133685056E-2</v>
      </c>
      <c r="H1988" s="13">
        <f ca="1">Fulltable[[#This Row],[Forecast]]*(1+AVERAGE(cform[faster (-ve) /
slower (+ve)]))</f>
        <v>6.7054302346413339E-2</v>
      </c>
      <c r="I1988" s="13" t="e">
        <f>IF(ISNUMBER(VLOOKUP(Fulltable[[#This Row],[Distance]], Predict[[#All],[Distance (km)]:[Time on current form]], 2, FALSE)), VLOOKUP(Fulltable[[#This Row],[Distance]], Predict[[#All],[Distance (km)]:[Time on current form]], 2, FALSE), NA())</f>
        <v>#N/A</v>
      </c>
      <c r="J1988" s="13" t="e">
        <f>IF(ISNUMBER(VLOOKUP(Fulltable[[#This Row],[Distance]], Predict[[#All],[Distance (km)]:[Time on current form]], 3, FALSE)), VLOOKUP(Fulltable[[#This Row],[Distance]], Predict[[#All],[Distance (km)]:[Time on current form]], 3, FALSE), NA())</f>
        <v>#N/A</v>
      </c>
    </row>
    <row r="1989" spans="1:10" x14ac:dyDescent="0.25">
      <c r="A1989" s="1">
        <v>19.87</v>
      </c>
      <c r="B1989" s="2">
        <f>Fulltable[[#This Row],[Distance]]^2</f>
        <v>394.81690000000003</v>
      </c>
      <c r="C1989">
        <f>Fulltable[[#This Row],[Distance]]^3</f>
        <v>7845.0118030000012</v>
      </c>
      <c r="D1989">
        <f>Fulltable[[#This Row],[Distance]]^4</f>
        <v>155880.38452561002</v>
      </c>
      <c r="E1989">
        <f>Fulltable[[#This Row],[Distance]]^5</f>
        <v>3097343.240523871</v>
      </c>
      <c r="F1989" s="13" t="e">
        <f>IF(ISNUMBER(VLOOKUP(Fulltable[[#This Row],[Distance]], PBmetric[[Distance (km)]:[PB (hh:mm:ss)]], 6, FALSE)), VLOOKUP(Fulltable[[#This Row],[Distance]], PBmetric[[Distance (km)]:[PB (hh:mm:ss)]], 6, FALSE), NA())</f>
        <v>#N/A</v>
      </c>
      <c r="G1989" s="13">
        <f ca="1">$Q$4+$P$4*Fulltable[[#This Row],[Distance]]+$O$4*Fulltable[[#This Row],[D^2]]+$N$4*Fulltable[[#This Row],[D^3]]</f>
        <v>6.4802841162623095E-2</v>
      </c>
      <c r="H1989" s="13">
        <f ca="1">Fulltable[[#This Row],[Forecast]]*(1+AVERAGE(cform[faster (-ve) /
slower (+ve)]))</f>
        <v>6.7091795520800523E-2</v>
      </c>
      <c r="I1989" s="13" t="e">
        <f>IF(ISNUMBER(VLOOKUP(Fulltable[[#This Row],[Distance]], Predict[[#All],[Distance (km)]:[Time on current form]], 2, FALSE)), VLOOKUP(Fulltable[[#This Row],[Distance]], Predict[[#All],[Distance (km)]:[Time on current form]], 2, FALSE), NA())</f>
        <v>#N/A</v>
      </c>
      <c r="J1989" s="13" t="e">
        <f>IF(ISNUMBER(VLOOKUP(Fulltable[[#This Row],[Distance]], Predict[[#All],[Distance (km)]:[Time on current form]], 3, FALSE)), VLOOKUP(Fulltable[[#This Row],[Distance]], Predict[[#All],[Distance (km)]:[Time on current form]], 3, FALSE), NA())</f>
        <v>#N/A</v>
      </c>
    </row>
    <row r="1990" spans="1:10" x14ac:dyDescent="0.25">
      <c r="A1990" s="1">
        <v>19.88</v>
      </c>
      <c r="B1990" s="2">
        <f>Fulltable[[#This Row],[Distance]]^2</f>
        <v>395.21439999999996</v>
      </c>
      <c r="C1990">
        <f>Fulltable[[#This Row],[Distance]]^3</f>
        <v>7856.8622719999985</v>
      </c>
      <c r="D1990">
        <f>Fulltable[[#This Row],[Distance]]^4</f>
        <v>156194.42196735996</v>
      </c>
      <c r="E1990">
        <f>Fulltable[[#This Row],[Distance]]^5</f>
        <v>3105145.108711116</v>
      </c>
      <c r="F1990" s="13" t="e">
        <f>IF(ISNUMBER(VLOOKUP(Fulltable[[#This Row],[Distance]], PBmetric[[Distance (km)]:[PB (hh:mm:ss)]], 6, FALSE)), VLOOKUP(Fulltable[[#This Row],[Distance]], PBmetric[[Distance (km)]:[PB (hh:mm:ss)]], 6, FALSE), NA())</f>
        <v>#N/A</v>
      </c>
      <c r="G1990" s="13">
        <f ca="1">$Q$4+$P$4*Fulltable[[#This Row],[Distance]]+$O$4*Fulltable[[#This Row],[D^2]]+$N$4*Fulltable[[#This Row],[D^3]]</f>
        <v>6.483905879410376E-2</v>
      </c>
      <c r="H1990" s="13">
        <f ca="1">Fulltable[[#This Row],[Forecast]]*(1+AVERAGE(cform[faster (-ve) /
slower (+ve)]))</f>
        <v>6.7129292424978698E-2</v>
      </c>
      <c r="I1990" s="13" t="e">
        <f>IF(ISNUMBER(VLOOKUP(Fulltable[[#This Row],[Distance]], Predict[[#All],[Distance (km)]:[Time on current form]], 2, FALSE)), VLOOKUP(Fulltable[[#This Row],[Distance]], Predict[[#All],[Distance (km)]:[Time on current form]], 2, FALSE), NA())</f>
        <v>#N/A</v>
      </c>
      <c r="J1990" s="13" t="e">
        <f>IF(ISNUMBER(VLOOKUP(Fulltable[[#This Row],[Distance]], Predict[[#All],[Distance (km)]:[Time on current form]], 3, FALSE)), VLOOKUP(Fulltable[[#This Row],[Distance]], Predict[[#All],[Distance (km)]:[Time on current form]], 3, FALSE), NA())</f>
        <v>#N/A</v>
      </c>
    </row>
    <row r="1991" spans="1:10" x14ac:dyDescent="0.25">
      <c r="A1991" s="1">
        <v>19.89</v>
      </c>
      <c r="B1991" s="2">
        <f>Fulltable[[#This Row],[Distance]]^2</f>
        <v>395.6121</v>
      </c>
      <c r="C1991">
        <f>Fulltable[[#This Row],[Distance]]^3</f>
        <v>7868.7246690000002</v>
      </c>
      <c r="D1991">
        <f>Fulltable[[#This Row],[Distance]]^4</f>
        <v>156508.93366641001</v>
      </c>
      <c r="E1991">
        <f>Fulltable[[#This Row],[Distance]]^5</f>
        <v>3112962.690624895</v>
      </c>
      <c r="F1991" s="13" t="e">
        <f>IF(ISNUMBER(VLOOKUP(Fulltable[[#This Row],[Distance]], PBmetric[[Distance (km)]:[PB (hh:mm:ss)]], 6, FALSE)), VLOOKUP(Fulltable[[#This Row],[Distance]], PBmetric[[Distance (km)]:[PB (hh:mm:ss)]], 6, FALSE), NA())</f>
        <v>#N/A</v>
      </c>
      <c r="G1991" s="13">
        <f ca="1">$Q$4+$P$4*Fulltable[[#This Row],[Distance]]+$O$4*Fulltable[[#This Row],[D^2]]+$N$4*Fulltable[[#This Row],[D^3]]</f>
        <v>6.4875280028091648E-2</v>
      </c>
      <c r="H1991" s="13">
        <f ca="1">Fulltable[[#This Row],[Forecast]]*(1+AVERAGE(cform[faster (-ve) /
slower (+ve)]))</f>
        <v>6.7166793058911212E-2</v>
      </c>
      <c r="I1991" s="13" t="e">
        <f>IF(ISNUMBER(VLOOKUP(Fulltable[[#This Row],[Distance]], Predict[[#All],[Distance (km)]:[Time on current form]], 2, FALSE)), VLOOKUP(Fulltable[[#This Row],[Distance]], Predict[[#All],[Distance (km)]:[Time on current form]], 2, FALSE), NA())</f>
        <v>#N/A</v>
      </c>
      <c r="J1991" s="13" t="e">
        <f>IF(ISNUMBER(VLOOKUP(Fulltable[[#This Row],[Distance]], Predict[[#All],[Distance (km)]:[Time on current form]], 3, FALSE)), VLOOKUP(Fulltable[[#This Row],[Distance]], Predict[[#All],[Distance (km)]:[Time on current form]], 3, FALSE), NA())</f>
        <v>#N/A</v>
      </c>
    </row>
    <row r="1992" spans="1:10" x14ac:dyDescent="0.25">
      <c r="A1992" s="1">
        <v>19.899999999999999</v>
      </c>
      <c r="B1992" s="2">
        <f>Fulltable[[#This Row],[Distance]]^2</f>
        <v>396.00999999999993</v>
      </c>
      <c r="C1992">
        <f>Fulltable[[#This Row],[Distance]]^3</f>
        <v>7880.5989999999983</v>
      </c>
      <c r="D1992">
        <f>Fulltable[[#This Row],[Distance]]^4</f>
        <v>156823.92009999996</v>
      </c>
      <c r="E1992">
        <f>Fulltable[[#This Row],[Distance]]^5</f>
        <v>3120796.0099899988</v>
      </c>
      <c r="F1992" s="13" t="e">
        <f>IF(ISNUMBER(VLOOKUP(Fulltable[[#This Row],[Distance]], PBmetric[[Distance (km)]:[PB (hh:mm:ss)]], 6, FALSE)), VLOOKUP(Fulltable[[#This Row],[Distance]], PBmetric[[Distance (km)]:[PB (hh:mm:ss)]], 6, FALSE), NA())</f>
        <v>#N/A</v>
      </c>
      <c r="G1992" s="13">
        <f ca="1">$Q$4+$P$4*Fulltable[[#This Row],[Distance]]+$O$4*Fulltable[[#This Row],[D^2]]+$N$4*Fulltable[[#This Row],[D^3]]</f>
        <v>6.4911504864551356E-2</v>
      </c>
      <c r="H1992" s="13">
        <f ca="1">Fulltable[[#This Row],[Forecast]]*(1+AVERAGE(cform[faster (-ve) /
slower (+ve)]))</f>
        <v>6.7204297422561413E-2</v>
      </c>
      <c r="I1992" s="13" t="e">
        <f>IF(ISNUMBER(VLOOKUP(Fulltable[[#This Row],[Distance]], Predict[[#All],[Distance (km)]:[Time on current form]], 2, FALSE)), VLOOKUP(Fulltable[[#This Row],[Distance]], Predict[[#All],[Distance (km)]:[Time on current form]], 2, FALSE), NA())</f>
        <v>#N/A</v>
      </c>
      <c r="J1992" s="13" t="e">
        <f>IF(ISNUMBER(VLOOKUP(Fulltable[[#This Row],[Distance]], Predict[[#All],[Distance (km)]:[Time on current form]], 3, FALSE)), VLOOKUP(Fulltable[[#This Row],[Distance]], Predict[[#All],[Distance (km)]:[Time on current form]], 3, FALSE), NA())</f>
        <v>#N/A</v>
      </c>
    </row>
    <row r="1993" spans="1:10" x14ac:dyDescent="0.25">
      <c r="A1993" s="1">
        <v>19.91</v>
      </c>
      <c r="B1993" s="2">
        <f>Fulltable[[#This Row],[Distance]]^2</f>
        <v>396.40809999999999</v>
      </c>
      <c r="C1993">
        <f>Fulltable[[#This Row],[Distance]]^3</f>
        <v>7892.4852709999996</v>
      </c>
      <c r="D1993">
        <f>Fulltable[[#This Row],[Distance]]^4</f>
        <v>157139.38174560998</v>
      </c>
      <c r="E1993">
        <f>Fulltable[[#This Row],[Distance]]^5</f>
        <v>3128645.0905550946</v>
      </c>
      <c r="F1993" s="13" t="e">
        <f>IF(ISNUMBER(VLOOKUP(Fulltable[[#This Row],[Distance]], PBmetric[[Distance (km)]:[PB (hh:mm:ss)]], 6, FALSE)), VLOOKUP(Fulltable[[#This Row],[Distance]], PBmetric[[Distance (km)]:[PB (hh:mm:ss)]], 6, FALSE), NA())</f>
        <v>#N/A</v>
      </c>
      <c r="G1993" s="13">
        <f ca="1">$Q$4+$P$4*Fulltable[[#This Row],[Distance]]+$O$4*Fulltable[[#This Row],[D^2]]+$N$4*Fulltable[[#This Row],[D^3]]</f>
        <v>6.4947733303447497E-2</v>
      </c>
      <c r="H1993" s="13">
        <f ca="1">Fulltable[[#This Row],[Forecast]]*(1+AVERAGE(cform[faster (-ve) /
slower (+ve)]))</f>
        <v>6.7241805515892664E-2</v>
      </c>
      <c r="I1993" s="13" t="e">
        <f>IF(ISNUMBER(VLOOKUP(Fulltable[[#This Row],[Distance]], Predict[[#All],[Distance (km)]:[Time on current form]], 2, FALSE)), VLOOKUP(Fulltable[[#This Row],[Distance]], Predict[[#All],[Distance (km)]:[Time on current form]], 2, FALSE), NA())</f>
        <v>#N/A</v>
      </c>
      <c r="J1993" s="13" t="e">
        <f>IF(ISNUMBER(VLOOKUP(Fulltable[[#This Row],[Distance]], Predict[[#All],[Distance (km)]:[Time on current form]], 3, FALSE)), VLOOKUP(Fulltable[[#This Row],[Distance]], Predict[[#All],[Distance (km)]:[Time on current form]], 3, FALSE), NA())</f>
        <v>#N/A</v>
      </c>
    </row>
    <row r="1994" spans="1:10" x14ac:dyDescent="0.25">
      <c r="A1994" s="1">
        <v>19.920000000000002</v>
      </c>
      <c r="B1994" s="2">
        <f>Fulltable[[#This Row],[Distance]]^2</f>
        <v>396.80640000000005</v>
      </c>
      <c r="C1994">
        <f>Fulltable[[#This Row],[Distance]]^3</f>
        <v>7904.3834880000013</v>
      </c>
      <c r="D1994">
        <f>Fulltable[[#This Row],[Distance]]^4</f>
        <v>157455.31908096003</v>
      </c>
      <c r="E1994">
        <f>Fulltable[[#This Row],[Distance]]^5</f>
        <v>3136509.9560927241</v>
      </c>
      <c r="F1994" s="13" t="e">
        <f>IF(ISNUMBER(VLOOKUP(Fulltable[[#This Row],[Distance]], PBmetric[[Distance (km)]:[PB (hh:mm:ss)]], 6, FALSE)), VLOOKUP(Fulltable[[#This Row],[Distance]], PBmetric[[Distance (km)]:[PB (hh:mm:ss)]], 6, FALSE), NA())</f>
        <v>#N/A</v>
      </c>
      <c r="G1994" s="13">
        <f ca="1">$Q$4+$P$4*Fulltable[[#This Row],[Distance]]+$O$4*Fulltable[[#This Row],[D^2]]+$N$4*Fulltable[[#This Row],[D^3]]</f>
        <v>6.498396534474464E-2</v>
      </c>
      <c r="H1994" s="13">
        <f ca="1">Fulltable[[#This Row],[Forecast]]*(1+AVERAGE(cform[faster (-ve) /
slower (+ve)]))</f>
        <v>6.7279317338868272E-2</v>
      </c>
      <c r="I1994" s="13" t="e">
        <f>IF(ISNUMBER(VLOOKUP(Fulltable[[#This Row],[Distance]], Predict[[#All],[Distance (km)]:[Time on current form]], 2, FALSE)), VLOOKUP(Fulltable[[#This Row],[Distance]], Predict[[#All],[Distance (km)]:[Time on current form]], 2, FALSE), NA())</f>
        <v>#N/A</v>
      </c>
      <c r="J1994" s="13" t="e">
        <f>IF(ISNUMBER(VLOOKUP(Fulltable[[#This Row],[Distance]], Predict[[#All],[Distance (km)]:[Time on current form]], 3, FALSE)), VLOOKUP(Fulltable[[#This Row],[Distance]], Predict[[#All],[Distance (km)]:[Time on current form]], 3, FALSE), NA())</f>
        <v>#N/A</v>
      </c>
    </row>
    <row r="1995" spans="1:10" x14ac:dyDescent="0.25">
      <c r="A1995" s="1">
        <v>19.93</v>
      </c>
      <c r="B1995" s="2">
        <f>Fulltable[[#This Row],[Distance]]^2</f>
        <v>397.20490000000001</v>
      </c>
      <c r="C1995">
        <f>Fulltable[[#This Row],[Distance]]^3</f>
        <v>7916.2936570000002</v>
      </c>
      <c r="D1995">
        <f>Fulltable[[#This Row],[Distance]]^4</f>
        <v>157771.73258400999</v>
      </c>
      <c r="E1995">
        <f>Fulltable[[#This Row],[Distance]]^5</f>
        <v>3144390.6303993193</v>
      </c>
      <c r="F1995" s="13" t="e">
        <f>IF(ISNUMBER(VLOOKUP(Fulltable[[#This Row],[Distance]], PBmetric[[Distance (km)]:[PB (hh:mm:ss)]], 6, FALSE)), VLOOKUP(Fulltable[[#This Row],[Distance]], PBmetric[[Distance (km)]:[PB (hh:mm:ss)]], 6, FALSE), NA())</f>
        <v>#N/A</v>
      </c>
      <c r="G1995" s="13">
        <f ca="1">$Q$4+$P$4*Fulltable[[#This Row],[Distance]]+$O$4*Fulltable[[#This Row],[D^2]]+$N$4*Fulltable[[#This Row],[D^3]]</f>
        <v>6.5020200988407412E-2</v>
      </c>
      <c r="H1995" s="13">
        <f ca="1">Fulltable[[#This Row],[Forecast]]*(1+AVERAGE(cform[faster (-ve) /
slower (+ve)]))</f>
        <v>6.7316832891451628E-2</v>
      </c>
      <c r="I1995" s="13" t="e">
        <f>IF(ISNUMBER(VLOOKUP(Fulltable[[#This Row],[Distance]], Predict[[#All],[Distance (km)]:[Time on current form]], 2, FALSE)), VLOOKUP(Fulltable[[#This Row],[Distance]], Predict[[#All],[Distance (km)]:[Time on current form]], 2, FALSE), NA())</f>
        <v>#N/A</v>
      </c>
      <c r="J1995" s="13" t="e">
        <f>IF(ISNUMBER(VLOOKUP(Fulltable[[#This Row],[Distance]], Predict[[#All],[Distance (km)]:[Time on current form]], 3, FALSE)), VLOOKUP(Fulltable[[#This Row],[Distance]], Predict[[#All],[Distance (km)]:[Time on current form]], 3, FALSE), NA())</f>
        <v>#N/A</v>
      </c>
    </row>
    <row r="1996" spans="1:10" x14ac:dyDescent="0.25">
      <c r="A1996" s="1">
        <v>19.940000000000001</v>
      </c>
      <c r="B1996" s="2">
        <f>Fulltable[[#This Row],[Distance]]^2</f>
        <v>397.60360000000003</v>
      </c>
      <c r="C1996">
        <f>Fulltable[[#This Row],[Distance]]^3</f>
        <v>7928.2157840000009</v>
      </c>
      <c r="D1996">
        <f>Fulltable[[#This Row],[Distance]]^4</f>
        <v>158088.62273296004</v>
      </c>
      <c r="E1996">
        <f>Fulltable[[#This Row],[Distance]]^5</f>
        <v>3152287.1372952233</v>
      </c>
      <c r="F1996" s="13" t="e">
        <f>IF(ISNUMBER(VLOOKUP(Fulltable[[#This Row],[Distance]], PBmetric[[Distance (km)]:[PB (hh:mm:ss)]], 6, FALSE)), VLOOKUP(Fulltable[[#This Row],[Distance]], PBmetric[[Distance (km)]:[PB (hh:mm:ss)]], 6, FALSE), NA())</f>
        <v>#N/A</v>
      </c>
      <c r="G1996" s="13">
        <f ca="1">$Q$4+$P$4*Fulltable[[#This Row],[Distance]]+$O$4*Fulltable[[#This Row],[D^2]]+$N$4*Fulltable[[#This Row],[D^3]]</f>
        <v>6.5056440234400367E-2</v>
      </c>
      <c r="H1996" s="13">
        <f ca="1">Fulltable[[#This Row],[Forecast]]*(1+AVERAGE(cform[faster (-ve) /
slower (+ve)]))</f>
        <v>6.7354352173606039E-2</v>
      </c>
      <c r="I1996" s="13" t="e">
        <f>IF(ISNUMBER(VLOOKUP(Fulltable[[#This Row],[Distance]], Predict[[#All],[Distance (km)]:[Time on current form]], 2, FALSE)), VLOOKUP(Fulltable[[#This Row],[Distance]], Predict[[#All],[Distance (km)]:[Time on current form]], 2, FALSE), NA())</f>
        <v>#N/A</v>
      </c>
      <c r="J1996" s="13" t="e">
        <f>IF(ISNUMBER(VLOOKUP(Fulltable[[#This Row],[Distance]], Predict[[#All],[Distance (km)]:[Time on current form]], 3, FALSE)), VLOOKUP(Fulltable[[#This Row],[Distance]], Predict[[#All],[Distance (km)]:[Time on current form]], 3, FALSE), NA())</f>
        <v>#N/A</v>
      </c>
    </row>
    <row r="1997" spans="1:10" x14ac:dyDescent="0.25">
      <c r="A1997" s="1">
        <v>19.95</v>
      </c>
      <c r="B1997" s="2">
        <f>Fulltable[[#This Row],[Distance]]^2</f>
        <v>398.0025</v>
      </c>
      <c r="C1997">
        <f>Fulltable[[#This Row],[Distance]]^3</f>
        <v>7940.1498750000001</v>
      </c>
      <c r="D1997">
        <f>Fulltable[[#This Row],[Distance]]^4</f>
        <v>158405.99000625001</v>
      </c>
      <c r="E1997">
        <f>Fulltable[[#This Row],[Distance]]^5</f>
        <v>3160199.5006246874</v>
      </c>
      <c r="F1997" s="13" t="e">
        <f>IF(ISNUMBER(VLOOKUP(Fulltable[[#This Row],[Distance]], PBmetric[[Distance (km)]:[PB (hh:mm:ss)]], 6, FALSE)), VLOOKUP(Fulltable[[#This Row],[Distance]], PBmetric[[Distance (km)]:[PB (hh:mm:ss)]], 6, FALSE), NA())</f>
        <v>#N/A</v>
      </c>
      <c r="G1997" s="13">
        <f ca="1">$Q$4+$P$4*Fulltable[[#This Row],[Distance]]+$O$4*Fulltable[[#This Row],[D^2]]+$N$4*Fulltable[[#This Row],[D^3]]</f>
        <v>6.5092683082688146E-2</v>
      </c>
      <c r="H1997" s="13">
        <f ca="1">Fulltable[[#This Row],[Forecast]]*(1+AVERAGE(cform[faster (-ve) /
slower (+ve)]))</f>
        <v>6.7391875185294881E-2</v>
      </c>
      <c r="I1997" s="13" t="e">
        <f>IF(ISNUMBER(VLOOKUP(Fulltable[[#This Row],[Distance]], Predict[[#All],[Distance (km)]:[Time on current form]], 2, FALSE)), VLOOKUP(Fulltable[[#This Row],[Distance]], Predict[[#All],[Distance (km)]:[Time on current form]], 2, FALSE), NA())</f>
        <v>#N/A</v>
      </c>
      <c r="J1997" s="13" t="e">
        <f>IF(ISNUMBER(VLOOKUP(Fulltable[[#This Row],[Distance]], Predict[[#All],[Distance (km)]:[Time on current form]], 3, FALSE)), VLOOKUP(Fulltable[[#This Row],[Distance]], Predict[[#All],[Distance (km)]:[Time on current form]], 3, FALSE), NA())</f>
        <v>#N/A</v>
      </c>
    </row>
    <row r="1998" spans="1:10" x14ac:dyDescent="0.25">
      <c r="A1998" s="1">
        <v>19.96</v>
      </c>
      <c r="B1998" s="2">
        <f>Fulltable[[#This Row],[Distance]]^2</f>
        <v>398.40160000000003</v>
      </c>
      <c r="C1998">
        <f>Fulltable[[#This Row],[Distance]]^3</f>
        <v>7952.0959360000006</v>
      </c>
      <c r="D1998">
        <f>Fulltable[[#This Row],[Distance]]^4</f>
        <v>158723.83488256001</v>
      </c>
      <c r="E1998">
        <f>Fulltable[[#This Row],[Distance]]^5</f>
        <v>3168127.7442558981</v>
      </c>
      <c r="F1998" s="13" t="e">
        <f>IF(ISNUMBER(VLOOKUP(Fulltable[[#This Row],[Distance]], PBmetric[[Distance (km)]:[PB (hh:mm:ss)]], 6, FALSE)), VLOOKUP(Fulltable[[#This Row],[Distance]], PBmetric[[Distance (km)]:[PB (hh:mm:ss)]], 6, FALSE), NA())</f>
        <v>#N/A</v>
      </c>
      <c r="G1998" s="13">
        <f ca="1">$Q$4+$P$4*Fulltable[[#This Row],[Distance]]+$O$4*Fulltable[[#This Row],[D^2]]+$N$4*Fulltable[[#This Row],[D^3]]</f>
        <v>6.5128929533235319E-2</v>
      </c>
      <c r="H1998" s="13">
        <f ca="1">Fulltable[[#This Row],[Forecast]]*(1+AVERAGE(cform[faster (-ve) /
slower (+ve)]))</f>
        <v>6.7429401926481475E-2</v>
      </c>
      <c r="I1998" s="13" t="e">
        <f>IF(ISNUMBER(VLOOKUP(Fulltable[[#This Row],[Distance]], Predict[[#All],[Distance (km)]:[Time on current form]], 2, FALSE)), VLOOKUP(Fulltable[[#This Row],[Distance]], Predict[[#All],[Distance (km)]:[Time on current form]], 2, FALSE), NA())</f>
        <v>#N/A</v>
      </c>
      <c r="J1998" s="13" t="e">
        <f>IF(ISNUMBER(VLOOKUP(Fulltable[[#This Row],[Distance]], Predict[[#All],[Distance (km)]:[Time on current form]], 3, FALSE)), VLOOKUP(Fulltable[[#This Row],[Distance]], Predict[[#All],[Distance (km)]:[Time on current form]], 3, FALSE), NA())</f>
        <v>#N/A</v>
      </c>
    </row>
    <row r="1999" spans="1:10" x14ac:dyDescent="0.25">
      <c r="A1999" s="1">
        <v>19.97</v>
      </c>
      <c r="B1999" s="2">
        <f>Fulltable[[#This Row],[Distance]]^2</f>
        <v>398.80089999999996</v>
      </c>
      <c r="C1999">
        <f>Fulltable[[#This Row],[Distance]]^3</f>
        <v>7964.0539729999982</v>
      </c>
      <c r="D1999">
        <f>Fulltable[[#This Row],[Distance]]^4</f>
        <v>159042.15784080996</v>
      </c>
      <c r="E1999">
        <f>Fulltable[[#This Row],[Distance]]^5</f>
        <v>3176071.8920809748</v>
      </c>
      <c r="F1999" s="13" t="e">
        <f>IF(ISNUMBER(VLOOKUP(Fulltable[[#This Row],[Distance]], PBmetric[[Distance (km)]:[PB (hh:mm:ss)]], 6, FALSE)), VLOOKUP(Fulltable[[#This Row],[Distance]], PBmetric[[Distance (km)]:[PB (hh:mm:ss)]], 6, FALSE), NA())</f>
        <v>#N/A</v>
      </c>
      <c r="G1999" s="13">
        <f ca="1">$Q$4+$P$4*Fulltable[[#This Row],[Distance]]+$O$4*Fulltable[[#This Row],[D^2]]+$N$4*Fulltable[[#This Row],[D^3]]</f>
        <v>6.5165179586006497E-2</v>
      </c>
      <c r="H1999" s="13">
        <f ca="1">Fulltable[[#This Row],[Forecast]]*(1+AVERAGE(cform[faster (-ve) /
slower (+ve)]))</f>
        <v>6.7466932397129184E-2</v>
      </c>
      <c r="I1999" s="13" t="e">
        <f>IF(ISNUMBER(VLOOKUP(Fulltable[[#This Row],[Distance]], Predict[[#All],[Distance (km)]:[Time on current form]], 2, FALSE)), VLOOKUP(Fulltable[[#This Row],[Distance]], Predict[[#All],[Distance (km)]:[Time on current form]], 2, FALSE), NA())</f>
        <v>#N/A</v>
      </c>
      <c r="J1999" s="13" t="e">
        <f>IF(ISNUMBER(VLOOKUP(Fulltable[[#This Row],[Distance]], Predict[[#All],[Distance (km)]:[Time on current form]], 3, FALSE)), VLOOKUP(Fulltable[[#This Row],[Distance]], Predict[[#All],[Distance (km)]:[Time on current form]], 3, FALSE), NA())</f>
        <v>#N/A</v>
      </c>
    </row>
    <row r="2000" spans="1:10" x14ac:dyDescent="0.25">
      <c r="A2000" s="1">
        <v>19.98</v>
      </c>
      <c r="B2000" s="2">
        <f>Fulltable[[#This Row],[Distance]]^2</f>
        <v>399.2004</v>
      </c>
      <c r="C2000">
        <f>Fulltable[[#This Row],[Distance]]^3</f>
        <v>7976.0239920000004</v>
      </c>
      <c r="D2000">
        <f>Fulltable[[#This Row],[Distance]]^4</f>
        <v>159360.95936015999</v>
      </c>
      <c r="E2000">
        <f>Fulltable[[#This Row],[Distance]]^5</f>
        <v>3184031.9680159967</v>
      </c>
      <c r="F2000" s="13" t="e">
        <f>IF(ISNUMBER(VLOOKUP(Fulltable[[#This Row],[Distance]], PBmetric[[Distance (km)]:[PB (hh:mm:ss)]], 6, FALSE)), VLOOKUP(Fulltable[[#This Row],[Distance]], PBmetric[[Distance (km)]:[PB (hh:mm:ss)]], 6, FALSE), NA())</f>
        <v>#N/A</v>
      </c>
      <c r="G2000" s="13">
        <f ca="1">$Q$4+$P$4*Fulltable[[#This Row],[Distance]]+$O$4*Fulltable[[#This Row],[D^2]]+$N$4*Fulltable[[#This Row],[D^3]]</f>
        <v>6.5201433240966278E-2</v>
      </c>
      <c r="H2000" s="13">
        <f ca="1">Fulltable[[#This Row],[Forecast]]*(1+AVERAGE(cform[faster (-ve) /
slower (+ve)]))</f>
        <v>6.7504466597201357E-2</v>
      </c>
      <c r="I2000" s="13" t="e">
        <f>IF(ISNUMBER(VLOOKUP(Fulltable[[#This Row],[Distance]], Predict[[#All],[Distance (km)]:[Time on current form]], 2, FALSE)), VLOOKUP(Fulltable[[#This Row],[Distance]], Predict[[#All],[Distance (km)]:[Time on current form]], 2, FALSE), NA())</f>
        <v>#N/A</v>
      </c>
      <c r="J2000" s="13" t="e">
        <f>IF(ISNUMBER(VLOOKUP(Fulltable[[#This Row],[Distance]], Predict[[#All],[Distance (km)]:[Time on current form]], 3, FALSE)), VLOOKUP(Fulltable[[#This Row],[Distance]], Predict[[#All],[Distance (km)]:[Time on current form]], 3, FALSE), NA())</f>
        <v>#N/A</v>
      </c>
    </row>
    <row r="2001" spans="1:10" x14ac:dyDescent="0.25">
      <c r="A2001" s="1">
        <v>19.989999999999998</v>
      </c>
      <c r="B2001" s="2">
        <f>Fulltable[[#This Row],[Distance]]^2</f>
        <v>399.60009999999994</v>
      </c>
      <c r="C2001">
        <f>Fulltable[[#This Row],[Distance]]^3</f>
        <v>7988.0059989999982</v>
      </c>
      <c r="D2001">
        <f>Fulltable[[#This Row],[Distance]]^4</f>
        <v>159680.23992000995</v>
      </c>
      <c r="E2001">
        <f>Fulltable[[#This Row],[Distance]]^5</f>
        <v>3192007.9960009987</v>
      </c>
      <c r="F2001" s="13" t="e">
        <f>IF(ISNUMBER(VLOOKUP(Fulltable[[#This Row],[Distance]], PBmetric[[Distance (km)]:[PB (hh:mm:ss)]], 6, FALSE)), VLOOKUP(Fulltable[[#This Row],[Distance]], PBmetric[[Distance (km)]:[PB (hh:mm:ss)]], 6, FALSE), NA())</f>
        <v>#N/A</v>
      </c>
      <c r="G2001" s="13">
        <f ca="1">$Q$4+$P$4*Fulltable[[#This Row],[Distance]]+$O$4*Fulltable[[#This Row],[D^2]]+$N$4*Fulltable[[#This Row],[D^3]]</f>
        <v>6.5237690498079232E-2</v>
      </c>
      <c r="H2001" s="13">
        <f ca="1">Fulltable[[#This Row],[Forecast]]*(1+AVERAGE(cform[faster (-ve) /
slower (+ve)]))</f>
        <v>6.7542004526661314E-2</v>
      </c>
      <c r="I2001" s="13" t="e">
        <f>IF(ISNUMBER(VLOOKUP(Fulltable[[#This Row],[Distance]], Predict[[#All],[Distance (km)]:[Time on current form]], 2, FALSE)), VLOOKUP(Fulltable[[#This Row],[Distance]], Predict[[#All],[Distance (km)]:[Time on current form]], 2, FALSE), NA())</f>
        <v>#N/A</v>
      </c>
      <c r="J2001" s="13" t="e">
        <f>IF(ISNUMBER(VLOOKUP(Fulltable[[#This Row],[Distance]], Predict[[#All],[Distance (km)]:[Time on current form]], 3, FALSE)), VLOOKUP(Fulltable[[#This Row],[Distance]], Predict[[#All],[Distance (km)]:[Time on current form]], 3, FALSE), NA())</f>
        <v>#N/A</v>
      </c>
    </row>
    <row r="2002" spans="1:10" x14ac:dyDescent="0.25">
      <c r="A2002" s="1">
        <v>20</v>
      </c>
      <c r="B2002" s="2">
        <f>Fulltable[[#This Row],[Distance]]^2</f>
        <v>400</v>
      </c>
      <c r="C2002">
        <f>Fulltable[[#This Row],[Distance]]^3</f>
        <v>8000</v>
      </c>
      <c r="D2002">
        <f>Fulltable[[#This Row],[Distance]]^4</f>
        <v>160000</v>
      </c>
      <c r="E2002">
        <f>Fulltable[[#This Row],[Distance]]^5</f>
        <v>3200000</v>
      </c>
      <c r="F2002" s="13" t="e">
        <f>IF(ISNUMBER(VLOOKUP(Fulltable[[#This Row],[Distance]], PBmetric[[Distance (km)]:[PB (hh:mm:ss)]], 6, FALSE)), VLOOKUP(Fulltable[[#This Row],[Distance]], PBmetric[[Distance (km)]:[PB (hh:mm:ss)]], 6, FALSE), NA())</f>
        <v>#N/A</v>
      </c>
      <c r="G2002" s="13">
        <f ca="1">$Q$4+$P$4*Fulltable[[#This Row],[Distance]]+$O$4*Fulltable[[#This Row],[D^2]]+$N$4*Fulltable[[#This Row],[D^3]]</f>
        <v>6.5273951357309998E-2</v>
      </c>
      <c r="H2002" s="13">
        <f ca="1">Fulltable[[#This Row],[Forecast]]*(1+AVERAGE(cform[faster (-ve) /
slower (+ve)]))</f>
        <v>6.7579546185472447E-2</v>
      </c>
      <c r="I2002" s="13" t="e">
        <f>IF(ISNUMBER(VLOOKUP(Fulltable[[#This Row],[Distance]], Predict[[#All],[Distance (km)]:[Time on current form]], 2, FALSE)), VLOOKUP(Fulltable[[#This Row],[Distance]], Predict[[#All],[Distance (km)]:[Time on current form]], 2, FALSE), NA())</f>
        <v>#N/A</v>
      </c>
      <c r="J2002" s="13" t="e">
        <f>IF(ISNUMBER(VLOOKUP(Fulltable[[#This Row],[Distance]], Predict[[#All],[Distance (km)]:[Time on current form]], 3, FALSE)), VLOOKUP(Fulltable[[#This Row],[Distance]], Predict[[#All],[Distance (km)]:[Time on current form]], 3, FALSE), NA())</f>
        <v>#N/A</v>
      </c>
    </row>
    <row r="2003" spans="1:10" x14ac:dyDescent="0.25">
      <c r="A2003" s="1">
        <v>20.010000000000002</v>
      </c>
      <c r="B2003" s="2">
        <f>Fulltable[[#This Row],[Distance]]^2</f>
        <v>400.40010000000007</v>
      </c>
      <c r="C2003">
        <f>Fulltable[[#This Row],[Distance]]^3</f>
        <v>8012.0060010000016</v>
      </c>
      <c r="D2003">
        <f>Fulltable[[#This Row],[Distance]]^4</f>
        <v>160320.24008001006</v>
      </c>
      <c r="E2003">
        <f>Fulltable[[#This Row],[Distance]]^5</f>
        <v>3208008.0040010014</v>
      </c>
      <c r="F2003" s="13" t="e">
        <f>IF(ISNUMBER(VLOOKUP(Fulltable[[#This Row],[Distance]], PBmetric[[Distance (km)]:[PB (hh:mm:ss)]], 6, FALSE)), VLOOKUP(Fulltable[[#This Row],[Distance]], PBmetric[[Distance (km)]:[PB (hh:mm:ss)]], 6, FALSE), NA())</f>
        <v>#N/A</v>
      </c>
      <c r="G2003" s="13">
        <f ca="1">$Q$4+$P$4*Fulltable[[#This Row],[Distance]]+$O$4*Fulltable[[#This Row],[D^2]]+$N$4*Fulltable[[#This Row],[D^3]]</f>
        <v>6.5310215818623132E-2</v>
      </c>
      <c r="H2003" s="13">
        <f ca="1">Fulltable[[#This Row],[Forecast]]*(1+AVERAGE(cform[faster (-ve) /
slower (+ve)]))</f>
        <v>6.7617091573598048E-2</v>
      </c>
      <c r="I2003" s="13" t="e">
        <f>IF(ISNUMBER(VLOOKUP(Fulltable[[#This Row],[Distance]], Predict[[#All],[Distance (km)]:[Time on current form]], 2, FALSE)), VLOOKUP(Fulltable[[#This Row],[Distance]], Predict[[#All],[Distance (km)]:[Time on current form]], 2, FALSE), NA())</f>
        <v>#N/A</v>
      </c>
      <c r="J2003" s="13" t="e">
        <f>IF(ISNUMBER(VLOOKUP(Fulltable[[#This Row],[Distance]], Predict[[#All],[Distance (km)]:[Time on current form]], 3, FALSE)), VLOOKUP(Fulltable[[#This Row],[Distance]], Predict[[#All],[Distance (km)]:[Time on current form]], 3, FALSE), NA())</f>
        <v>#N/A</v>
      </c>
    </row>
    <row r="2004" spans="1:10" x14ac:dyDescent="0.25">
      <c r="A2004" s="1">
        <v>20.02</v>
      </c>
      <c r="B2004" s="2">
        <f>Fulltable[[#This Row],[Distance]]^2</f>
        <v>400.80039999999997</v>
      </c>
      <c r="C2004">
        <f>Fulltable[[#This Row],[Distance]]^3</f>
        <v>8024.0240079999994</v>
      </c>
      <c r="D2004">
        <f>Fulltable[[#This Row],[Distance]]^4</f>
        <v>160640.96064015999</v>
      </c>
      <c r="E2004">
        <f>Fulltable[[#This Row],[Distance]]^5</f>
        <v>3216032.032016003</v>
      </c>
      <c r="F2004" s="13" t="e">
        <f>IF(ISNUMBER(VLOOKUP(Fulltable[[#This Row],[Distance]], PBmetric[[Distance (km)]:[PB (hh:mm:ss)]], 6, FALSE)), VLOOKUP(Fulltable[[#This Row],[Distance]], PBmetric[[Distance (km)]:[PB (hh:mm:ss)]], 6, FALSE), NA())</f>
        <v>#N/A</v>
      </c>
      <c r="G2004" s="13">
        <f ca="1">$Q$4+$P$4*Fulltable[[#This Row],[Distance]]+$O$4*Fulltable[[#This Row],[D^2]]+$N$4*Fulltable[[#This Row],[D^3]]</f>
        <v>6.5346483881983261E-2</v>
      </c>
      <c r="H2004" s="13">
        <f ca="1">Fulltable[[#This Row],[Forecast]]*(1+AVERAGE(cform[faster (-ve) /
slower (+ve)]))</f>
        <v>6.7654640691001508E-2</v>
      </c>
      <c r="I2004" s="13" t="e">
        <f>IF(ISNUMBER(VLOOKUP(Fulltable[[#This Row],[Distance]], Predict[[#All],[Distance (km)]:[Time on current form]], 2, FALSE)), VLOOKUP(Fulltable[[#This Row],[Distance]], Predict[[#All],[Distance (km)]:[Time on current form]], 2, FALSE), NA())</f>
        <v>#N/A</v>
      </c>
      <c r="J2004" s="13" t="e">
        <f>IF(ISNUMBER(VLOOKUP(Fulltable[[#This Row],[Distance]], Predict[[#All],[Distance (km)]:[Time on current form]], 3, FALSE)), VLOOKUP(Fulltable[[#This Row],[Distance]], Predict[[#All],[Distance (km)]:[Time on current form]], 3, FALSE), NA())</f>
        <v>#N/A</v>
      </c>
    </row>
    <row r="2005" spans="1:10" x14ac:dyDescent="0.25">
      <c r="A2005" s="1">
        <v>20.03</v>
      </c>
      <c r="B2005" s="2">
        <f>Fulltable[[#This Row],[Distance]]^2</f>
        <v>401.20090000000005</v>
      </c>
      <c r="C2005">
        <f>Fulltable[[#This Row],[Distance]]^3</f>
        <v>8036.054027000001</v>
      </c>
      <c r="D2005">
        <f>Fulltable[[#This Row],[Distance]]^4</f>
        <v>160962.16216081002</v>
      </c>
      <c r="E2005">
        <f>Fulltable[[#This Row],[Distance]]^5</f>
        <v>3224072.1080810251</v>
      </c>
      <c r="F2005" s="13" t="e">
        <f>IF(ISNUMBER(VLOOKUP(Fulltable[[#This Row],[Distance]], PBmetric[[Distance (km)]:[PB (hh:mm:ss)]], 6, FALSE)), VLOOKUP(Fulltable[[#This Row],[Distance]], PBmetric[[Distance (km)]:[PB (hh:mm:ss)]], 6, FALSE), NA())</f>
        <v>#N/A</v>
      </c>
      <c r="G2005" s="13">
        <f ca="1">$Q$4+$P$4*Fulltable[[#This Row],[Distance]]+$O$4*Fulltable[[#This Row],[D^2]]+$N$4*Fulltable[[#This Row],[D^3]]</f>
        <v>6.5382755547354968E-2</v>
      </c>
      <c r="H2005" s="13">
        <f ca="1">Fulltable[[#This Row],[Forecast]]*(1+AVERAGE(cform[faster (-ve) /
slower (+ve)]))</f>
        <v>6.7692193537646161E-2</v>
      </c>
      <c r="I2005" s="13" t="e">
        <f>IF(ISNUMBER(VLOOKUP(Fulltable[[#This Row],[Distance]], Predict[[#All],[Distance (km)]:[Time on current form]], 2, FALSE)), VLOOKUP(Fulltable[[#This Row],[Distance]], Predict[[#All],[Distance (km)]:[Time on current form]], 2, FALSE), NA())</f>
        <v>#N/A</v>
      </c>
      <c r="J2005" s="13" t="e">
        <f>IF(ISNUMBER(VLOOKUP(Fulltable[[#This Row],[Distance]], Predict[[#All],[Distance (km)]:[Time on current form]], 3, FALSE)), VLOOKUP(Fulltable[[#This Row],[Distance]], Predict[[#All],[Distance (km)]:[Time on current form]], 3, FALSE), NA())</f>
        <v>#N/A</v>
      </c>
    </row>
    <row r="2006" spans="1:10" x14ac:dyDescent="0.25">
      <c r="A2006" s="1">
        <v>20.04</v>
      </c>
      <c r="B2006" s="2">
        <f>Fulltable[[#This Row],[Distance]]^2</f>
        <v>401.60159999999996</v>
      </c>
      <c r="C2006">
        <f>Fulltable[[#This Row],[Distance]]^3</f>
        <v>8048.0960639999985</v>
      </c>
      <c r="D2006">
        <f>Fulltable[[#This Row],[Distance]]^4</f>
        <v>161283.84512255996</v>
      </c>
      <c r="E2006">
        <f>Fulltable[[#This Row],[Distance]]^5</f>
        <v>3232128.2562561012</v>
      </c>
      <c r="F2006" s="13" t="e">
        <f>IF(ISNUMBER(VLOOKUP(Fulltable[[#This Row],[Distance]], PBmetric[[Distance (km)]:[PB (hh:mm:ss)]], 6, FALSE)), VLOOKUP(Fulltable[[#This Row],[Distance]], PBmetric[[Distance (km)]:[PB (hh:mm:ss)]], 6, FALSE), NA())</f>
        <v>#N/A</v>
      </c>
      <c r="G2006" s="13">
        <f ca="1">$Q$4+$P$4*Fulltable[[#This Row],[Distance]]+$O$4*Fulltable[[#This Row],[D^2]]+$N$4*Fulltable[[#This Row],[D^3]]</f>
        <v>6.5419030814702836E-2</v>
      </c>
      <c r="H2006" s="13">
        <f ca="1">Fulltable[[#This Row],[Forecast]]*(1+AVERAGE(cform[faster (-ve) /
slower (+ve)]))</f>
        <v>6.7729750113495329E-2</v>
      </c>
      <c r="I2006" s="13" t="e">
        <f>IF(ISNUMBER(VLOOKUP(Fulltable[[#This Row],[Distance]], Predict[[#All],[Distance (km)]:[Time on current form]], 2, FALSE)), VLOOKUP(Fulltable[[#This Row],[Distance]], Predict[[#All],[Distance (km)]:[Time on current form]], 2, FALSE), NA())</f>
        <v>#N/A</v>
      </c>
      <c r="J2006" s="13" t="e">
        <f>IF(ISNUMBER(VLOOKUP(Fulltable[[#This Row],[Distance]], Predict[[#All],[Distance (km)]:[Time on current form]], 3, FALSE)), VLOOKUP(Fulltable[[#This Row],[Distance]], Predict[[#All],[Distance (km)]:[Time on current form]], 3, FALSE), NA())</f>
        <v>#N/A</v>
      </c>
    </row>
    <row r="2007" spans="1:10" x14ac:dyDescent="0.25">
      <c r="A2007" s="1">
        <v>20.05</v>
      </c>
      <c r="B2007" s="2">
        <f>Fulltable[[#This Row],[Distance]]^2</f>
        <v>402.00250000000005</v>
      </c>
      <c r="C2007">
        <f>Fulltable[[#This Row],[Distance]]^3</f>
        <v>8060.150125000001</v>
      </c>
      <c r="D2007">
        <f>Fulltable[[#This Row],[Distance]]^4</f>
        <v>161606.01000625006</v>
      </c>
      <c r="E2007">
        <f>Fulltable[[#This Row],[Distance]]^5</f>
        <v>3240200.5006253137</v>
      </c>
      <c r="F2007" s="13" t="e">
        <f>IF(ISNUMBER(VLOOKUP(Fulltable[[#This Row],[Distance]], PBmetric[[Distance (km)]:[PB (hh:mm:ss)]], 6, FALSE)), VLOOKUP(Fulltable[[#This Row],[Distance]], PBmetric[[Distance (km)]:[PB (hh:mm:ss)]], 6, FALSE), NA())</f>
        <v>#N/A</v>
      </c>
      <c r="G2007" s="13">
        <f ca="1">$Q$4+$P$4*Fulltable[[#This Row],[Distance]]+$O$4*Fulltable[[#This Row],[D^2]]+$N$4*Fulltable[[#This Row],[D^3]]</f>
        <v>6.5455309683991492E-2</v>
      </c>
      <c r="H2007" s="13">
        <f ca="1">Fulltable[[#This Row],[Forecast]]*(1+AVERAGE(cform[faster (-ve) /
slower (+ve)]))</f>
        <v>6.7767310418512389E-2</v>
      </c>
      <c r="I2007" s="13" t="e">
        <f>IF(ISNUMBER(VLOOKUP(Fulltable[[#This Row],[Distance]], Predict[[#All],[Distance (km)]:[Time on current form]], 2, FALSE)), VLOOKUP(Fulltable[[#This Row],[Distance]], Predict[[#All],[Distance (km)]:[Time on current form]], 2, FALSE), NA())</f>
        <v>#N/A</v>
      </c>
      <c r="J2007" s="13" t="e">
        <f>IF(ISNUMBER(VLOOKUP(Fulltable[[#This Row],[Distance]], Predict[[#All],[Distance (km)]:[Time on current form]], 3, FALSE)), VLOOKUP(Fulltable[[#This Row],[Distance]], Predict[[#All],[Distance (km)]:[Time on current form]], 3, FALSE), NA())</f>
        <v>#N/A</v>
      </c>
    </row>
    <row r="2008" spans="1:10" x14ac:dyDescent="0.25">
      <c r="A2008" s="1">
        <v>20.059999999999999</v>
      </c>
      <c r="B2008" s="2">
        <f>Fulltable[[#This Row],[Distance]]^2</f>
        <v>402.40359999999993</v>
      </c>
      <c r="C2008">
        <f>Fulltable[[#This Row],[Distance]]^3</f>
        <v>8072.216215999998</v>
      </c>
      <c r="D2008">
        <f>Fulltable[[#This Row],[Distance]]^4</f>
        <v>161928.65729295995</v>
      </c>
      <c r="E2008">
        <f>Fulltable[[#This Row],[Distance]]^5</f>
        <v>3248288.8652967764</v>
      </c>
      <c r="F2008" s="13" t="e">
        <f>IF(ISNUMBER(VLOOKUP(Fulltable[[#This Row],[Distance]], PBmetric[[Distance (km)]:[PB (hh:mm:ss)]], 6, FALSE)), VLOOKUP(Fulltable[[#This Row],[Distance]], PBmetric[[Distance (km)]:[PB (hh:mm:ss)]], 6, FALSE), NA())</f>
        <v>#N/A</v>
      </c>
      <c r="G2008" s="13">
        <f ca="1">$Q$4+$P$4*Fulltable[[#This Row],[Distance]]+$O$4*Fulltable[[#This Row],[D^2]]+$N$4*Fulltable[[#This Row],[D^3]]</f>
        <v>6.5491592155185505E-2</v>
      </c>
      <c r="H2008" s="13">
        <f ca="1">Fulltable[[#This Row],[Forecast]]*(1+AVERAGE(cform[faster (-ve) /
slower (+ve)]))</f>
        <v>6.780487445266066E-2</v>
      </c>
      <c r="I2008" s="13" t="e">
        <f>IF(ISNUMBER(VLOOKUP(Fulltable[[#This Row],[Distance]], Predict[[#All],[Distance (km)]:[Time on current form]], 2, FALSE)), VLOOKUP(Fulltable[[#This Row],[Distance]], Predict[[#All],[Distance (km)]:[Time on current form]], 2, FALSE), NA())</f>
        <v>#N/A</v>
      </c>
      <c r="J2008" s="13" t="e">
        <f>IF(ISNUMBER(VLOOKUP(Fulltable[[#This Row],[Distance]], Predict[[#All],[Distance (km)]:[Time on current form]], 3, FALSE)), VLOOKUP(Fulltable[[#This Row],[Distance]], Predict[[#All],[Distance (km)]:[Time on current form]], 3, FALSE), NA())</f>
        <v>#N/A</v>
      </c>
    </row>
    <row r="2009" spans="1:10" x14ac:dyDescent="0.25">
      <c r="A2009" s="1">
        <v>20.07</v>
      </c>
      <c r="B2009" s="2">
        <f>Fulltable[[#This Row],[Distance]]^2</f>
        <v>402.80490000000003</v>
      </c>
      <c r="C2009">
        <f>Fulltable[[#This Row],[Distance]]^3</f>
        <v>8084.2943430000005</v>
      </c>
      <c r="D2009">
        <f>Fulltable[[#This Row],[Distance]]^4</f>
        <v>162251.78746401003</v>
      </c>
      <c r="E2009">
        <f>Fulltable[[#This Row],[Distance]]^5</f>
        <v>3256393.3744026814</v>
      </c>
      <c r="F2009" s="13" t="e">
        <f>IF(ISNUMBER(VLOOKUP(Fulltable[[#This Row],[Distance]], PBmetric[[Distance (km)]:[PB (hh:mm:ss)]], 6, FALSE)), VLOOKUP(Fulltable[[#This Row],[Distance]], PBmetric[[Distance (km)]:[PB (hh:mm:ss)]], 6, FALSE), NA())</f>
        <v>#N/A</v>
      </c>
      <c r="G2009" s="13">
        <f ca="1">$Q$4+$P$4*Fulltable[[#This Row],[Distance]]+$O$4*Fulltable[[#This Row],[D^2]]+$N$4*Fulltable[[#This Row],[D^3]]</f>
        <v>6.55278782282495E-2</v>
      </c>
      <c r="H2009" s="13">
        <f ca="1">Fulltable[[#This Row],[Forecast]]*(1+AVERAGE(cform[faster (-ve) /
slower (+ve)]))</f>
        <v>6.7842442215903534E-2</v>
      </c>
      <c r="I2009" s="13" t="e">
        <f>IF(ISNUMBER(VLOOKUP(Fulltable[[#This Row],[Distance]], Predict[[#All],[Distance (km)]:[Time on current form]], 2, FALSE)), VLOOKUP(Fulltable[[#This Row],[Distance]], Predict[[#All],[Distance (km)]:[Time on current form]], 2, FALSE), NA())</f>
        <v>#N/A</v>
      </c>
      <c r="J2009" s="13" t="e">
        <f>IF(ISNUMBER(VLOOKUP(Fulltable[[#This Row],[Distance]], Predict[[#All],[Distance (km)]:[Time on current form]], 3, FALSE)), VLOOKUP(Fulltable[[#This Row],[Distance]], Predict[[#All],[Distance (km)]:[Time on current form]], 3, FALSE), NA())</f>
        <v>#N/A</v>
      </c>
    </row>
    <row r="2010" spans="1:10" x14ac:dyDescent="0.25">
      <c r="A2010" s="1">
        <v>20.079999999999998</v>
      </c>
      <c r="B2010" s="2">
        <f>Fulltable[[#This Row],[Distance]]^2</f>
        <v>403.20639999999992</v>
      </c>
      <c r="C2010">
        <f>Fulltable[[#This Row],[Distance]]^3</f>
        <v>8096.3845119999978</v>
      </c>
      <c r="D2010">
        <f>Fulltable[[#This Row],[Distance]]^4</f>
        <v>162575.40100095994</v>
      </c>
      <c r="E2010">
        <f>Fulltable[[#This Row],[Distance]]^5</f>
        <v>3264514.0520992754</v>
      </c>
      <c r="F2010" s="13" t="e">
        <f>IF(ISNUMBER(VLOOKUP(Fulltable[[#This Row],[Distance]], PBmetric[[Distance (km)]:[PB (hh:mm:ss)]], 6, FALSE)), VLOOKUP(Fulltable[[#This Row],[Distance]], PBmetric[[Distance (km)]:[PB (hh:mm:ss)]], 6, FALSE), NA())</f>
        <v>#N/A</v>
      </c>
      <c r="G2010" s="13">
        <f ca="1">$Q$4+$P$4*Fulltable[[#This Row],[Distance]]+$O$4*Fulltable[[#This Row],[D^2]]+$N$4*Fulltable[[#This Row],[D^3]]</f>
        <v>6.5564167903148035E-2</v>
      </c>
      <c r="H2010" s="13">
        <f ca="1">Fulltable[[#This Row],[Forecast]]*(1+AVERAGE(cform[faster (-ve) /
slower (+ve)]))</f>
        <v>6.788001370820429E-2</v>
      </c>
      <c r="I2010" s="13" t="e">
        <f>IF(ISNUMBER(VLOOKUP(Fulltable[[#This Row],[Distance]], Predict[[#All],[Distance (km)]:[Time on current form]], 2, FALSE)), VLOOKUP(Fulltable[[#This Row],[Distance]], Predict[[#All],[Distance (km)]:[Time on current form]], 2, FALSE), NA())</f>
        <v>#N/A</v>
      </c>
      <c r="J2010" s="13" t="e">
        <f>IF(ISNUMBER(VLOOKUP(Fulltable[[#This Row],[Distance]], Predict[[#All],[Distance (km)]:[Time on current form]], 3, FALSE)), VLOOKUP(Fulltable[[#This Row],[Distance]], Predict[[#All],[Distance (km)]:[Time on current form]], 3, FALSE), NA())</f>
        <v>#N/A</v>
      </c>
    </row>
    <row r="2011" spans="1:10" x14ac:dyDescent="0.25">
      <c r="A2011" s="1">
        <v>20.09</v>
      </c>
      <c r="B2011" s="2">
        <f>Fulltable[[#This Row],[Distance]]^2</f>
        <v>403.60809999999998</v>
      </c>
      <c r="C2011">
        <f>Fulltable[[#This Row],[Distance]]^3</f>
        <v>8108.4867289999993</v>
      </c>
      <c r="D2011">
        <f>Fulltable[[#This Row],[Distance]]^4</f>
        <v>162899.49838560997</v>
      </c>
      <c r="E2011">
        <f>Fulltable[[#This Row],[Distance]]^5</f>
        <v>3272650.9225669042</v>
      </c>
      <c r="F2011" s="13" t="e">
        <f>IF(ISNUMBER(VLOOKUP(Fulltable[[#This Row],[Distance]], PBmetric[[Distance (km)]:[PB (hh:mm:ss)]], 6, FALSE)), VLOOKUP(Fulltable[[#This Row],[Distance]], PBmetric[[Distance (km)]:[PB (hh:mm:ss)]], 6, FALSE), NA())</f>
        <v>#N/A</v>
      </c>
      <c r="G2011" s="13">
        <f ca="1">$Q$4+$P$4*Fulltable[[#This Row],[Distance]]+$O$4*Fulltable[[#This Row],[D^2]]+$N$4*Fulltable[[#This Row],[D^3]]</f>
        <v>6.5600461179845762E-2</v>
      </c>
      <c r="H2011" s="13">
        <f ca="1">Fulltable[[#This Row],[Forecast]]*(1+AVERAGE(cform[faster (-ve) /
slower (+ve)]))</f>
        <v>6.7917588929526346E-2</v>
      </c>
      <c r="I2011" s="13" t="e">
        <f>IF(ISNUMBER(VLOOKUP(Fulltable[[#This Row],[Distance]], Predict[[#All],[Distance (km)]:[Time on current form]], 2, FALSE)), VLOOKUP(Fulltable[[#This Row],[Distance]], Predict[[#All],[Distance (km)]:[Time on current form]], 2, FALSE), NA())</f>
        <v>#N/A</v>
      </c>
      <c r="J2011" s="13" t="e">
        <f>IF(ISNUMBER(VLOOKUP(Fulltable[[#This Row],[Distance]], Predict[[#All],[Distance (km)]:[Time on current form]], 3, FALSE)), VLOOKUP(Fulltable[[#This Row],[Distance]], Predict[[#All],[Distance (km)]:[Time on current form]], 3, FALSE), NA())</f>
        <v>#N/A</v>
      </c>
    </row>
    <row r="2012" spans="1:10" x14ac:dyDescent="0.25">
      <c r="A2012" s="1">
        <v>20.100000000000001</v>
      </c>
      <c r="B2012" s="2">
        <f>Fulltable[[#This Row],[Distance]]^2</f>
        <v>404.01000000000005</v>
      </c>
      <c r="C2012">
        <f>Fulltable[[#This Row],[Distance]]^3</f>
        <v>8120.6010000000015</v>
      </c>
      <c r="D2012">
        <f>Fulltable[[#This Row],[Distance]]^4</f>
        <v>163224.08010000005</v>
      </c>
      <c r="E2012">
        <f>Fulltable[[#This Row],[Distance]]^5</f>
        <v>3280804.0100100012</v>
      </c>
      <c r="F2012" s="13" t="e">
        <f>IF(ISNUMBER(VLOOKUP(Fulltable[[#This Row],[Distance]], PBmetric[[Distance (km)]:[PB (hh:mm:ss)]], 6, FALSE)), VLOOKUP(Fulltable[[#This Row],[Distance]], PBmetric[[Distance (km)]:[PB (hh:mm:ss)]], 6, FALSE), NA())</f>
        <v>#N/A</v>
      </c>
      <c r="G2012" s="13">
        <f ca="1">$Q$4+$P$4*Fulltable[[#This Row],[Distance]]+$O$4*Fulltable[[#This Row],[D^2]]+$N$4*Fulltable[[#This Row],[D^3]]</f>
        <v>6.5636758058307224E-2</v>
      </c>
      <c r="H2012" s="13">
        <f ca="1">Fulltable[[#This Row],[Forecast]]*(1+AVERAGE(cform[faster (-ve) /
slower (+ve)]))</f>
        <v>6.7955167879832995E-2</v>
      </c>
      <c r="I2012" s="13" t="e">
        <f>IF(ISNUMBER(VLOOKUP(Fulltable[[#This Row],[Distance]], Predict[[#All],[Distance (km)]:[Time on current form]], 2, FALSE)), VLOOKUP(Fulltable[[#This Row],[Distance]], Predict[[#All],[Distance (km)]:[Time on current form]], 2, FALSE), NA())</f>
        <v>#N/A</v>
      </c>
      <c r="J2012" s="13" t="e">
        <f>IF(ISNUMBER(VLOOKUP(Fulltable[[#This Row],[Distance]], Predict[[#All],[Distance (km)]:[Time on current form]], 3, FALSE)), VLOOKUP(Fulltable[[#This Row],[Distance]], Predict[[#All],[Distance (km)]:[Time on current form]], 3, FALSE), NA())</f>
        <v>#N/A</v>
      </c>
    </row>
    <row r="2013" spans="1:10" x14ac:dyDescent="0.25">
      <c r="A2013" s="1">
        <v>20.11</v>
      </c>
      <c r="B2013" s="2">
        <f>Fulltable[[#This Row],[Distance]]^2</f>
        <v>404.41209999999995</v>
      </c>
      <c r="C2013">
        <f>Fulltable[[#This Row],[Distance]]^3</f>
        <v>8132.7273309999991</v>
      </c>
      <c r="D2013">
        <f>Fulltable[[#This Row],[Distance]]^4</f>
        <v>163549.14662640996</v>
      </c>
      <c r="E2013">
        <f>Fulltable[[#This Row],[Distance]]^5</f>
        <v>3288973.3386571039</v>
      </c>
      <c r="F2013" s="13" t="e">
        <f>IF(ISNUMBER(VLOOKUP(Fulltable[[#This Row],[Distance]], PBmetric[[Distance (km)]:[PB (hh:mm:ss)]], 6, FALSE)), VLOOKUP(Fulltable[[#This Row],[Distance]], PBmetric[[Distance (km)]:[PB (hh:mm:ss)]], 6, FALSE), NA())</f>
        <v>#N/A</v>
      </c>
      <c r="G2013" s="13">
        <f ca="1">$Q$4+$P$4*Fulltable[[#This Row],[Distance]]+$O$4*Fulltable[[#This Row],[D^2]]+$N$4*Fulltable[[#This Row],[D^3]]</f>
        <v>6.5673058538497045E-2</v>
      </c>
      <c r="H2013" s="13">
        <f ca="1">Fulltable[[#This Row],[Forecast]]*(1+AVERAGE(cform[faster (-ve) /
slower (+ve)]))</f>
        <v>6.79927505590876E-2</v>
      </c>
      <c r="I2013" s="13" t="e">
        <f>IF(ISNUMBER(VLOOKUP(Fulltable[[#This Row],[Distance]], Predict[[#All],[Distance (km)]:[Time on current form]], 2, FALSE)), VLOOKUP(Fulltable[[#This Row],[Distance]], Predict[[#All],[Distance (km)]:[Time on current form]], 2, FALSE), NA())</f>
        <v>#N/A</v>
      </c>
      <c r="J2013" s="13" t="e">
        <f>IF(ISNUMBER(VLOOKUP(Fulltable[[#This Row],[Distance]], Predict[[#All],[Distance (km)]:[Time on current form]], 3, FALSE)), VLOOKUP(Fulltable[[#This Row],[Distance]], Predict[[#All],[Distance (km)]:[Time on current form]], 3, FALSE), NA())</f>
        <v>#N/A</v>
      </c>
    </row>
    <row r="2014" spans="1:10" x14ac:dyDescent="0.25">
      <c r="A2014" s="1">
        <v>20.12</v>
      </c>
      <c r="B2014" s="2">
        <f>Fulltable[[#This Row],[Distance]]^2</f>
        <v>404.81440000000003</v>
      </c>
      <c r="C2014">
        <f>Fulltable[[#This Row],[Distance]]^3</f>
        <v>8144.8657280000007</v>
      </c>
      <c r="D2014">
        <f>Fulltable[[#This Row],[Distance]]^4</f>
        <v>163874.69844736002</v>
      </c>
      <c r="E2014">
        <f>Fulltable[[#This Row],[Distance]]^5</f>
        <v>3297158.9327608836</v>
      </c>
      <c r="F2014" s="13" t="e">
        <f>IF(ISNUMBER(VLOOKUP(Fulltable[[#This Row],[Distance]], PBmetric[[Distance (km)]:[PB (hh:mm:ss)]], 6, FALSE)), VLOOKUP(Fulltable[[#This Row],[Distance]], PBmetric[[Distance (km)]:[PB (hh:mm:ss)]], 6, FALSE), NA())</f>
        <v>#N/A</v>
      </c>
      <c r="G2014" s="13">
        <f ca="1">$Q$4+$P$4*Fulltable[[#This Row],[Distance]]+$O$4*Fulltable[[#This Row],[D^2]]+$N$4*Fulltable[[#This Row],[D^3]]</f>
        <v>6.5709362620379824E-2</v>
      </c>
      <c r="H2014" s="13">
        <f ca="1">Fulltable[[#This Row],[Forecast]]*(1+AVERAGE(cform[faster (-ve) /
slower (+ve)]))</f>
        <v>6.8030336967253524E-2</v>
      </c>
      <c r="I2014" s="13" t="e">
        <f>IF(ISNUMBER(VLOOKUP(Fulltable[[#This Row],[Distance]], Predict[[#All],[Distance (km)]:[Time on current form]], 2, FALSE)), VLOOKUP(Fulltable[[#This Row],[Distance]], Predict[[#All],[Distance (km)]:[Time on current form]], 2, FALSE), NA())</f>
        <v>#N/A</v>
      </c>
      <c r="J2014" s="13" t="e">
        <f>IF(ISNUMBER(VLOOKUP(Fulltable[[#This Row],[Distance]], Predict[[#All],[Distance (km)]:[Time on current form]], 3, FALSE)), VLOOKUP(Fulltable[[#This Row],[Distance]], Predict[[#All],[Distance (km)]:[Time on current form]], 3, FALSE), NA())</f>
        <v>#N/A</v>
      </c>
    </row>
    <row r="2015" spans="1:10" x14ac:dyDescent="0.25">
      <c r="A2015" s="1">
        <v>20.13</v>
      </c>
      <c r="B2015" s="2">
        <f>Fulltable[[#This Row],[Distance]]^2</f>
        <v>405.21689999999995</v>
      </c>
      <c r="C2015">
        <f>Fulltable[[#This Row],[Distance]]^3</f>
        <v>8157.016196999999</v>
      </c>
      <c r="D2015">
        <f>Fulltable[[#This Row],[Distance]]^4</f>
        <v>164200.73604560996</v>
      </c>
      <c r="E2015">
        <f>Fulltable[[#This Row],[Distance]]^5</f>
        <v>3305360.8165981281</v>
      </c>
      <c r="F2015" s="13" t="e">
        <f>IF(ISNUMBER(VLOOKUP(Fulltable[[#This Row],[Distance]], PBmetric[[Distance (km)]:[PB (hh:mm:ss)]], 6, FALSE)), VLOOKUP(Fulltable[[#This Row],[Distance]], PBmetric[[Distance (km)]:[PB (hh:mm:ss)]], 6, FALSE), NA())</f>
        <v>#N/A</v>
      </c>
      <c r="G2015" s="13">
        <f ca="1">$Q$4+$P$4*Fulltable[[#This Row],[Distance]]+$O$4*Fulltable[[#This Row],[D^2]]+$N$4*Fulltable[[#This Row],[D^3]]</f>
        <v>6.5745670303920117E-2</v>
      </c>
      <c r="H2015" s="13">
        <f ca="1">Fulltable[[#This Row],[Forecast]]*(1+AVERAGE(cform[faster (-ve) /
slower (+ve)]))</f>
        <v>6.806792710429406E-2</v>
      </c>
      <c r="I2015" s="13" t="e">
        <f>IF(ISNUMBER(VLOOKUP(Fulltable[[#This Row],[Distance]], Predict[[#All],[Distance (km)]:[Time on current form]], 2, FALSE)), VLOOKUP(Fulltable[[#This Row],[Distance]], Predict[[#All],[Distance (km)]:[Time on current form]], 2, FALSE), NA())</f>
        <v>#N/A</v>
      </c>
      <c r="J2015" s="13" t="e">
        <f>IF(ISNUMBER(VLOOKUP(Fulltable[[#This Row],[Distance]], Predict[[#All],[Distance (km)]:[Time on current form]], 3, FALSE)), VLOOKUP(Fulltable[[#This Row],[Distance]], Predict[[#All],[Distance (km)]:[Time on current form]], 3, FALSE), NA())</f>
        <v>#N/A</v>
      </c>
    </row>
    <row r="2016" spans="1:10" x14ac:dyDescent="0.25">
      <c r="A2016" s="1">
        <v>20.14</v>
      </c>
      <c r="B2016" s="2">
        <f>Fulltable[[#This Row],[Distance]]^2</f>
        <v>405.61960000000005</v>
      </c>
      <c r="C2016">
        <f>Fulltable[[#This Row],[Distance]]^3</f>
        <v>8169.1787440000016</v>
      </c>
      <c r="D2016">
        <f>Fulltable[[#This Row],[Distance]]^4</f>
        <v>164527.25990416005</v>
      </c>
      <c r="E2016">
        <f>Fulltable[[#This Row],[Distance]]^5</f>
        <v>3313579.0144697833</v>
      </c>
      <c r="F2016" s="13" t="e">
        <f>IF(ISNUMBER(VLOOKUP(Fulltable[[#This Row],[Distance]], PBmetric[[Distance (km)]:[PB (hh:mm:ss)]], 6, FALSE)), VLOOKUP(Fulltable[[#This Row],[Distance]], PBmetric[[Distance (km)]:[PB (hh:mm:ss)]], 6, FALSE), NA())</f>
        <v>#N/A</v>
      </c>
      <c r="G2016" s="13">
        <f ca="1">$Q$4+$P$4*Fulltable[[#This Row],[Distance]]+$O$4*Fulltable[[#This Row],[D^2]]+$N$4*Fulltable[[#This Row],[D^3]]</f>
        <v>6.5781981589082578E-2</v>
      </c>
      <c r="H2016" s="13">
        <f ca="1">Fulltable[[#This Row],[Forecast]]*(1+AVERAGE(cform[faster (-ve) /
slower (+ve)]))</f>
        <v>6.8105520970172626E-2</v>
      </c>
      <c r="I2016" s="13" t="e">
        <f>IF(ISNUMBER(VLOOKUP(Fulltable[[#This Row],[Distance]], Predict[[#All],[Distance (km)]:[Time on current form]], 2, FALSE)), VLOOKUP(Fulltable[[#This Row],[Distance]], Predict[[#All],[Distance (km)]:[Time on current form]], 2, FALSE), NA())</f>
        <v>#N/A</v>
      </c>
      <c r="J2016" s="13" t="e">
        <f>IF(ISNUMBER(VLOOKUP(Fulltable[[#This Row],[Distance]], Predict[[#All],[Distance (km)]:[Time on current form]], 3, FALSE)), VLOOKUP(Fulltable[[#This Row],[Distance]], Predict[[#All],[Distance (km)]:[Time on current form]], 3, FALSE), NA())</f>
        <v>#N/A</v>
      </c>
    </row>
    <row r="2017" spans="1:10" x14ac:dyDescent="0.25">
      <c r="A2017" s="1">
        <v>20.149999999999999</v>
      </c>
      <c r="B2017" s="2">
        <f>Fulltable[[#This Row],[Distance]]^2</f>
        <v>406.02249999999992</v>
      </c>
      <c r="C2017">
        <f>Fulltable[[#This Row],[Distance]]^3</f>
        <v>8181.3533749999979</v>
      </c>
      <c r="D2017">
        <f>Fulltable[[#This Row],[Distance]]^4</f>
        <v>164854.27050624994</v>
      </c>
      <c r="E2017">
        <f>Fulltable[[#This Row],[Distance]]^5</f>
        <v>3321813.550700936</v>
      </c>
      <c r="F2017" s="13" t="e">
        <f>IF(ISNUMBER(VLOOKUP(Fulltable[[#This Row],[Distance]], PBmetric[[Distance (km)]:[PB (hh:mm:ss)]], 6, FALSE)), VLOOKUP(Fulltable[[#This Row],[Distance]], PBmetric[[Distance (km)]:[PB (hh:mm:ss)]], 6, FALSE), NA())</f>
        <v>#N/A</v>
      </c>
      <c r="G2017" s="13">
        <f ca="1">$Q$4+$P$4*Fulltable[[#This Row],[Distance]]+$O$4*Fulltable[[#This Row],[D^2]]+$N$4*Fulltable[[#This Row],[D^3]]</f>
        <v>6.5818296475831761E-2</v>
      </c>
      <c r="H2017" s="13">
        <f ca="1">Fulltable[[#This Row],[Forecast]]*(1+AVERAGE(cform[faster (-ve) /
slower (+ve)]))</f>
        <v>6.8143118564852515E-2</v>
      </c>
      <c r="I2017" s="13" t="e">
        <f>IF(ISNUMBER(VLOOKUP(Fulltable[[#This Row],[Distance]], Predict[[#All],[Distance (km)]:[Time on current form]], 2, FALSE)), VLOOKUP(Fulltable[[#This Row],[Distance]], Predict[[#All],[Distance (km)]:[Time on current form]], 2, FALSE), NA())</f>
        <v>#N/A</v>
      </c>
      <c r="J2017" s="13" t="e">
        <f>IF(ISNUMBER(VLOOKUP(Fulltable[[#This Row],[Distance]], Predict[[#All],[Distance (km)]:[Time on current form]], 3, FALSE)), VLOOKUP(Fulltable[[#This Row],[Distance]], Predict[[#All],[Distance (km)]:[Time on current form]], 3, FALSE), NA())</f>
        <v>#N/A</v>
      </c>
    </row>
    <row r="2018" spans="1:10" x14ac:dyDescent="0.25">
      <c r="A2018" s="1">
        <v>20.16</v>
      </c>
      <c r="B2018" s="2">
        <f>Fulltable[[#This Row],[Distance]]^2</f>
        <v>406.42560000000003</v>
      </c>
      <c r="C2018">
        <f>Fulltable[[#This Row],[Distance]]^3</f>
        <v>8193.5400960000006</v>
      </c>
      <c r="D2018">
        <f>Fulltable[[#This Row],[Distance]]^4</f>
        <v>165181.76833536002</v>
      </c>
      <c r="E2018">
        <f>Fulltable[[#This Row],[Distance]]^5</f>
        <v>3330064.449640858</v>
      </c>
      <c r="F2018" s="13" t="e">
        <f>IF(ISNUMBER(VLOOKUP(Fulltable[[#This Row],[Distance]], PBmetric[[Distance (km)]:[PB (hh:mm:ss)]], 6, FALSE)), VLOOKUP(Fulltable[[#This Row],[Distance]], PBmetric[[Distance (km)]:[PB (hh:mm:ss)]], 6, FALSE), NA())</f>
        <v>#N/A</v>
      </c>
      <c r="G2018" s="13">
        <f ca="1">$Q$4+$P$4*Fulltable[[#This Row],[Distance]]+$O$4*Fulltable[[#This Row],[D^2]]+$N$4*Fulltable[[#This Row],[D^3]]</f>
        <v>6.5854614964132308E-2</v>
      </c>
      <c r="H2018" s="13">
        <f ca="1">Fulltable[[#This Row],[Forecast]]*(1+AVERAGE(cform[faster (-ve) /
slower (+ve)]))</f>
        <v>6.8180719888297117E-2</v>
      </c>
      <c r="I2018" s="13" t="e">
        <f>IF(ISNUMBER(VLOOKUP(Fulltable[[#This Row],[Distance]], Predict[[#All],[Distance (km)]:[Time on current form]], 2, FALSE)), VLOOKUP(Fulltable[[#This Row],[Distance]], Predict[[#All],[Distance (km)]:[Time on current form]], 2, FALSE), NA())</f>
        <v>#N/A</v>
      </c>
      <c r="J2018" s="13" t="e">
        <f>IF(ISNUMBER(VLOOKUP(Fulltable[[#This Row],[Distance]], Predict[[#All],[Distance (km)]:[Time on current form]], 3, FALSE)), VLOOKUP(Fulltable[[#This Row],[Distance]], Predict[[#All],[Distance (km)]:[Time on current form]], 3, FALSE), NA())</f>
        <v>#N/A</v>
      </c>
    </row>
    <row r="2019" spans="1:10" x14ac:dyDescent="0.25">
      <c r="A2019" s="1">
        <v>20.170000000000002</v>
      </c>
      <c r="B2019" s="2">
        <f>Fulltable[[#This Row],[Distance]]^2</f>
        <v>406.82890000000009</v>
      </c>
      <c r="C2019">
        <f>Fulltable[[#This Row],[Distance]]^3</f>
        <v>8205.7389130000029</v>
      </c>
      <c r="D2019">
        <f>Fulltable[[#This Row],[Distance]]^4</f>
        <v>165509.75387521007</v>
      </c>
      <c r="E2019">
        <f>Fulltable[[#This Row],[Distance]]^5</f>
        <v>3338331.7356629875</v>
      </c>
      <c r="F2019" s="13" t="e">
        <f>IF(ISNUMBER(VLOOKUP(Fulltable[[#This Row],[Distance]], PBmetric[[Distance (km)]:[PB (hh:mm:ss)]], 6, FALSE)), VLOOKUP(Fulltable[[#This Row],[Distance]], PBmetric[[Distance (km)]:[PB (hh:mm:ss)]], 6, FALSE), NA())</f>
        <v>#N/A</v>
      </c>
      <c r="G2019" s="13">
        <f ca="1">$Q$4+$P$4*Fulltable[[#This Row],[Distance]]+$O$4*Fulltable[[#This Row],[D^2]]+$N$4*Fulltable[[#This Row],[D^3]]</f>
        <v>6.5890937053948773E-2</v>
      </c>
      <c r="H2019" s="13">
        <f ca="1">Fulltable[[#This Row],[Forecast]]*(1+AVERAGE(cform[faster (-ve) /
slower (+ve)]))</f>
        <v>6.8218324940469727E-2</v>
      </c>
      <c r="I2019" s="13" t="e">
        <f>IF(ISNUMBER(VLOOKUP(Fulltable[[#This Row],[Distance]], Predict[[#All],[Distance (km)]:[Time on current form]], 2, FALSE)), VLOOKUP(Fulltable[[#This Row],[Distance]], Predict[[#All],[Distance (km)]:[Time on current form]], 2, FALSE), NA())</f>
        <v>#N/A</v>
      </c>
      <c r="J2019" s="13" t="e">
        <f>IF(ISNUMBER(VLOOKUP(Fulltable[[#This Row],[Distance]], Predict[[#All],[Distance (km)]:[Time on current form]], 3, FALSE)), VLOOKUP(Fulltable[[#This Row],[Distance]], Predict[[#All],[Distance (km)]:[Time on current form]], 3, FALSE), NA())</f>
        <v>#N/A</v>
      </c>
    </row>
    <row r="2020" spans="1:10" x14ac:dyDescent="0.25">
      <c r="A2020" s="1">
        <v>20.18</v>
      </c>
      <c r="B2020" s="2">
        <f>Fulltable[[#This Row],[Distance]]^2</f>
        <v>407.23239999999998</v>
      </c>
      <c r="C2020">
        <f>Fulltable[[#This Row],[Distance]]^3</f>
        <v>8217.9498320000002</v>
      </c>
      <c r="D2020">
        <f>Fulltable[[#This Row],[Distance]]^4</f>
        <v>165838.22760975998</v>
      </c>
      <c r="E2020">
        <f>Fulltable[[#This Row],[Distance]]^5</f>
        <v>3346615.4331649565</v>
      </c>
      <c r="F2020" s="13" t="e">
        <f>IF(ISNUMBER(VLOOKUP(Fulltable[[#This Row],[Distance]], PBmetric[[Distance (km)]:[PB (hh:mm:ss)]], 6, FALSE)), VLOOKUP(Fulltable[[#This Row],[Distance]], PBmetric[[Distance (km)]:[PB (hh:mm:ss)]], 6, FALSE), NA())</f>
        <v>#N/A</v>
      </c>
      <c r="G2020" s="13">
        <f ca="1">$Q$4+$P$4*Fulltable[[#This Row],[Distance]]+$O$4*Fulltable[[#This Row],[D^2]]+$N$4*Fulltable[[#This Row],[D^3]]</f>
        <v>6.5927262745245754E-2</v>
      </c>
      <c r="H2020" s="13">
        <f ca="1">Fulltable[[#This Row],[Forecast]]*(1+AVERAGE(cform[faster (-ve) /
slower (+ve)]))</f>
        <v>6.825593372133372E-2</v>
      </c>
      <c r="I2020" s="13" t="e">
        <f>IF(ISNUMBER(VLOOKUP(Fulltable[[#This Row],[Distance]], Predict[[#All],[Distance (km)]:[Time on current form]], 2, FALSE)), VLOOKUP(Fulltable[[#This Row],[Distance]], Predict[[#All],[Distance (km)]:[Time on current form]], 2, FALSE), NA())</f>
        <v>#N/A</v>
      </c>
      <c r="J2020" s="13" t="e">
        <f>IF(ISNUMBER(VLOOKUP(Fulltable[[#This Row],[Distance]], Predict[[#All],[Distance (km)]:[Time on current form]], 3, FALSE)), VLOOKUP(Fulltable[[#This Row],[Distance]], Predict[[#All],[Distance (km)]:[Time on current form]], 3, FALSE), NA())</f>
        <v>#N/A</v>
      </c>
    </row>
    <row r="2021" spans="1:10" x14ac:dyDescent="0.25">
      <c r="A2021" s="1">
        <v>20.190000000000001</v>
      </c>
      <c r="B2021" s="2">
        <f>Fulltable[[#This Row],[Distance]]^2</f>
        <v>407.63610000000006</v>
      </c>
      <c r="C2021">
        <f>Fulltable[[#This Row],[Distance]]^3</f>
        <v>8230.1728590000021</v>
      </c>
      <c r="D2021">
        <f>Fulltable[[#This Row],[Distance]]^4</f>
        <v>166167.19002321005</v>
      </c>
      <c r="E2021">
        <f>Fulltable[[#This Row],[Distance]]^5</f>
        <v>3354915.5665686112</v>
      </c>
      <c r="F2021" s="13" t="e">
        <f>IF(ISNUMBER(VLOOKUP(Fulltable[[#This Row],[Distance]], PBmetric[[Distance (km)]:[PB (hh:mm:ss)]], 6, FALSE)), VLOOKUP(Fulltable[[#This Row],[Distance]], PBmetric[[Distance (km)]:[PB (hh:mm:ss)]], 6, FALSE), NA())</f>
        <v>#N/A</v>
      </c>
      <c r="G2021" s="13">
        <f ca="1">$Q$4+$P$4*Fulltable[[#This Row],[Distance]]+$O$4*Fulltable[[#This Row],[D^2]]+$N$4*Fulltable[[#This Row],[D^3]]</f>
        <v>6.5963592037987892E-2</v>
      </c>
      <c r="H2021" s="13">
        <f ca="1">Fulltable[[#This Row],[Forecast]]*(1+AVERAGE(cform[faster (-ve) /
slower (+ve)]))</f>
        <v>6.8293546230852459E-2</v>
      </c>
      <c r="I2021" s="13" t="e">
        <f>IF(ISNUMBER(VLOOKUP(Fulltable[[#This Row],[Distance]], Predict[[#All],[Distance (km)]:[Time on current form]], 2, FALSE)), VLOOKUP(Fulltable[[#This Row],[Distance]], Predict[[#All],[Distance (km)]:[Time on current form]], 2, FALSE), NA())</f>
        <v>#N/A</v>
      </c>
      <c r="J2021" s="13" t="e">
        <f>IF(ISNUMBER(VLOOKUP(Fulltable[[#This Row],[Distance]], Predict[[#All],[Distance (km)]:[Time on current form]], 3, FALSE)), VLOOKUP(Fulltable[[#This Row],[Distance]], Predict[[#All],[Distance (km)]:[Time on current form]], 3, FALSE), NA())</f>
        <v>#N/A</v>
      </c>
    </row>
    <row r="2022" spans="1:10" x14ac:dyDescent="0.25">
      <c r="A2022" s="1">
        <v>20.2</v>
      </c>
      <c r="B2022" s="2">
        <f>Fulltable[[#This Row],[Distance]]^2</f>
        <v>408.03999999999996</v>
      </c>
      <c r="C2022">
        <f>Fulltable[[#This Row],[Distance]]^3</f>
        <v>8242.4079999999994</v>
      </c>
      <c r="D2022">
        <f>Fulltable[[#This Row],[Distance]]^4</f>
        <v>166496.64159999997</v>
      </c>
      <c r="E2022">
        <f>Fulltable[[#This Row],[Distance]]^5</f>
        <v>3363232.1603199993</v>
      </c>
      <c r="F2022" s="13" t="e">
        <f>IF(ISNUMBER(VLOOKUP(Fulltable[[#This Row],[Distance]], PBmetric[[Distance (km)]:[PB (hh:mm:ss)]], 6, FALSE)), VLOOKUP(Fulltable[[#This Row],[Distance]], PBmetric[[Distance (km)]:[PB (hh:mm:ss)]], 6, FALSE), NA())</f>
        <v>#N/A</v>
      </c>
      <c r="G2022" s="13">
        <f ca="1">$Q$4+$P$4*Fulltable[[#This Row],[Distance]]+$O$4*Fulltable[[#This Row],[D^2]]+$N$4*Fulltable[[#This Row],[D^3]]</f>
        <v>6.5999924932139728E-2</v>
      </c>
      <c r="H2022" s="13">
        <f ca="1">Fulltable[[#This Row],[Forecast]]*(1+AVERAGE(cform[faster (-ve) /
slower (+ve)]))</f>
        <v>6.8331162468989251E-2</v>
      </c>
      <c r="I2022" s="13" t="e">
        <f>IF(ISNUMBER(VLOOKUP(Fulltable[[#This Row],[Distance]], Predict[[#All],[Distance (km)]:[Time on current form]], 2, FALSE)), VLOOKUP(Fulltable[[#This Row],[Distance]], Predict[[#All],[Distance (km)]:[Time on current form]], 2, FALSE), NA())</f>
        <v>#N/A</v>
      </c>
      <c r="J2022" s="13" t="e">
        <f>IF(ISNUMBER(VLOOKUP(Fulltable[[#This Row],[Distance]], Predict[[#All],[Distance (km)]:[Time on current form]], 3, FALSE)), VLOOKUP(Fulltable[[#This Row],[Distance]], Predict[[#All],[Distance (km)]:[Time on current form]], 3, FALSE), NA())</f>
        <v>#N/A</v>
      </c>
    </row>
    <row r="2023" spans="1:10" x14ac:dyDescent="0.25">
      <c r="A2023" s="1">
        <v>20.21</v>
      </c>
      <c r="B2023" s="2">
        <f>Fulltable[[#This Row],[Distance]]^2</f>
        <v>408.44410000000005</v>
      </c>
      <c r="C2023">
        <f>Fulltable[[#This Row],[Distance]]^3</f>
        <v>8254.6552610000017</v>
      </c>
      <c r="D2023">
        <f>Fulltable[[#This Row],[Distance]]^4</f>
        <v>166826.58282481003</v>
      </c>
      <c r="E2023">
        <f>Fulltable[[#This Row],[Distance]]^5</f>
        <v>3371565.2388894106</v>
      </c>
      <c r="F2023" s="13" t="e">
        <f>IF(ISNUMBER(VLOOKUP(Fulltable[[#This Row],[Distance]], PBmetric[[Distance (km)]:[PB (hh:mm:ss)]], 6, FALSE)), VLOOKUP(Fulltable[[#This Row],[Distance]], PBmetric[[Distance (km)]:[PB (hh:mm:ss)]], 6, FALSE), NA())</f>
        <v>#N/A</v>
      </c>
      <c r="G2023" s="13">
        <f ca="1">$Q$4+$P$4*Fulltable[[#This Row],[Distance]]+$O$4*Fulltable[[#This Row],[D^2]]+$N$4*Fulltable[[#This Row],[D^3]]</f>
        <v>6.6036261427665902E-2</v>
      </c>
      <c r="H2023" s="13">
        <f ca="1">Fulltable[[#This Row],[Forecast]]*(1+AVERAGE(cform[faster (-ve) /
slower (+ve)]))</f>
        <v>6.8368782435707487E-2</v>
      </c>
      <c r="I2023" s="13" t="e">
        <f>IF(ISNUMBER(VLOOKUP(Fulltable[[#This Row],[Distance]], Predict[[#All],[Distance (km)]:[Time on current form]], 2, FALSE)), VLOOKUP(Fulltable[[#This Row],[Distance]], Predict[[#All],[Distance (km)]:[Time on current form]], 2, FALSE), NA())</f>
        <v>#N/A</v>
      </c>
      <c r="J2023" s="13" t="e">
        <f>IF(ISNUMBER(VLOOKUP(Fulltable[[#This Row],[Distance]], Predict[[#All],[Distance (km)]:[Time on current form]], 3, FALSE)), VLOOKUP(Fulltable[[#This Row],[Distance]], Predict[[#All],[Distance (km)]:[Time on current form]], 3, FALSE), NA())</f>
        <v>#N/A</v>
      </c>
    </row>
    <row r="2024" spans="1:10" x14ac:dyDescent="0.25">
      <c r="A2024" s="1">
        <v>20.22</v>
      </c>
      <c r="B2024" s="2">
        <f>Fulltable[[#This Row],[Distance]]^2</f>
        <v>408.84839999999997</v>
      </c>
      <c r="C2024">
        <f>Fulltable[[#This Row],[Distance]]^3</f>
        <v>8266.9146479999981</v>
      </c>
      <c r="D2024">
        <f>Fulltable[[#This Row],[Distance]]^4</f>
        <v>167157.01418255997</v>
      </c>
      <c r="E2024">
        <f>Fulltable[[#This Row],[Distance]]^5</f>
        <v>3379914.8267713622</v>
      </c>
      <c r="F2024" s="13" t="e">
        <f>IF(ISNUMBER(VLOOKUP(Fulltable[[#This Row],[Distance]], PBmetric[[Distance (km)]:[PB (hh:mm:ss)]], 6, FALSE)), VLOOKUP(Fulltable[[#This Row],[Distance]], PBmetric[[Distance (km)]:[PB (hh:mm:ss)]], 6, FALSE), NA())</f>
        <v>#N/A</v>
      </c>
      <c r="G2024" s="13">
        <f ca="1">$Q$4+$P$4*Fulltable[[#This Row],[Distance]]+$O$4*Fulltable[[#This Row],[D^2]]+$N$4*Fulltable[[#This Row],[D^3]]</f>
        <v>6.6072601524530969E-2</v>
      </c>
      <c r="H2024" s="13">
        <f ca="1">Fulltable[[#This Row],[Forecast]]*(1+AVERAGE(cform[faster (-ve) /
slower (+ve)]))</f>
        <v>6.8406406130970446E-2</v>
      </c>
      <c r="I2024" s="13" t="e">
        <f>IF(ISNUMBER(VLOOKUP(Fulltable[[#This Row],[Distance]], Predict[[#All],[Distance (km)]:[Time on current form]], 2, FALSE)), VLOOKUP(Fulltable[[#This Row],[Distance]], Predict[[#All],[Distance (km)]:[Time on current form]], 2, FALSE), NA())</f>
        <v>#N/A</v>
      </c>
      <c r="J2024" s="13" t="e">
        <f>IF(ISNUMBER(VLOOKUP(Fulltable[[#This Row],[Distance]], Predict[[#All],[Distance (km)]:[Time on current form]], 3, FALSE)), VLOOKUP(Fulltable[[#This Row],[Distance]], Predict[[#All],[Distance (km)]:[Time on current form]], 3, FALSE), NA())</f>
        <v>#N/A</v>
      </c>
    </row>
    <row r="2025" spans="1:10" x14ac:dyDescent="0.25">
      <c r="A2025" s="1">
        <v>20.23</v>
      </c>
      <c r="B2025" s="2">
        <f>Fulltable[[#This Row],[Distance]]^2</f>
        <v>409.25290000000001</v>
      </c>
      <c r="C2025">
        <f>Fulltable[[#This Row],[Distance]]^3</f>
        <v>8279.1861669999998</v>
      </c>
      <c r="D2025">
        <f>Fulltable[[#This Row],[Distance]]^4</f>
        <v>167487.93615841001</v>
      </c>
      <c r="E2025">
        <f>Fulltable[[#This Row],[Distance]]^5</f>
        <v>3388280.9484846345</v>
      </c>
      <c r="F2025" s="13" t="e">
        <f>IF(ISNUMBER(VLOOKUP(Fulltable[[#This Row],[Distance]], PBmetric[[Distance (km)]:[PB (hh:mm:ss)]], 6, FALSE)), VLOOKUP(Fulltable[[#This Row],[Distance]], PBmetric[[Distance (km)]:[PB (hh:mm:ss)]], 6, FALSE), NA())</f>
        <v>#N/A</v>
      </c>
      <c r="G2025" s="13">
        <f ca="1">$Q$4+$P$4*Fulltable[[#This Row],[Distance]]+$O$4*Fulltable[[#This Row],[D^2]]+$N$4*Fulltable[[#This Row],[D^3]]</f>
        <v>6.6108945222699569E-2</v>
      </c>
      <c r="H2025" s="13">
        <f ca="1">Fulltable[[#This Row],[Forecast]]*(1+AVERAGE(cform[faster (-ve) /
slower (+ve)]))</f>
        <v>6.8444033554741546E-2</v>
      </c>
      <c r="I2025" s="13" t="e">
        <f>IF(ISNUMBER(VLOOKUP(Fulltable[[#This Row],[Distance]], Predict[[#All],[Distance (km)]:[Time on current form]], 2, FALSE)), VLOOKUP(Fulltable[[#This Row],[Distance]], Predict[[#All],[Distance (km)]:[Time on current form]], 2, FALSE), NA())</f>
        <v>#N/A</v>
      </c>
      <c r="J2025" s="13" t="e">
        <f>IF(ISNUMBER(VLOOKUP(Fulltable[[#This Row],[Distance]], Predict[[#All],[Distance (km)]:[Time on current form]], 3, FALSE)), VLOOKUP(Fulltable[[#This Row],[Distance]], Predict[[#All],[Distance (km)]:[Time on current form]], 3, FALSE), NA())</f>
        <v>#N/A</v>
      </c>
    </row>
    <row r="2026" spans="1:10" x14ac:dyDescent="0.25">
      <c r="A2026" s="1">
        <v>20.239999999999998</v>
      </c>
      <c r="B2026" s="2">
        <f>Fulltable[[#This Row],[Distance]]^2</f>
        <v>409.65759999999995</v>
      </c>
      <c r="C2026">
        <f>Fulltable[[#This Row],[Distance]]^3</f>
        <v>8291.469823999998</v>
      </c>
      <c r="D2026">
        <f>Fulltable[[#This Row],[Distance]]^4</f>
        <v>167819.34923775995</v>
      </c>
      <c r="E2026">
        <f>Fulltable[[#This Row],[Distance]]^5</f>
        <v>3396663.628572261</v>
      </c>
      <c r="F2026" s="13" t="e">
        <f>IF(ISNUMBER(VLOOKUP(Fulltable[[#This Row],[Distance]], PBmetric[[Distance (km)]:[PB (hh:mm:ss)]], 6, FALSE)), VLOOKUP(Fulltable[[#This Row],[Distance]], PBmetric[[Distance (km)]:[PB (hh:mm:ss)]], 6, FALSE), NA())</f>
        <v>#N/A</v>
      </c>
      <c r="G2026" s="13">
        <f ca="1">$Q$4+$P$4*Fulltable[[#This Row],[Distance]]+$O$4*Fulltable[[#This Row],[D^2]]+$N$4*Fulltable[[#This Row],[D^3]]</f>
        <v>6.6145292522136273E-2</v>
      </c>
      <c r="H2026" s="13">
        <f ca="1">Fulltable[[#This Row],[Forecast]]*(1+AVERAGE(cform[faster (-ve) /
slower (+ve)]))</f>
        <v>6.8481664706984108E-2</v>
      </c>
      <c r="I2026" s="13" t="e">
        <f>IF(ISNUMBER(VLOOKUP(Fulltable[[#This Row],[Distance]], Predict[[#All],[Distance (km)]:[Time on current form]], 2, FALSE)), VLOOKUP(Fulltable[[#This Row],[Distance]], Predict[[#All],[Distance (km)]:[Time on current form]], 2, FALSE), NA())</f>
        <v>#N/A</v>
      </c>
      <c r="J2026" s="13" t="e">
        <f>IF(ISNUMBER(VLOOKUP(Fulltable[[#This Row],[Distance]], Predict[[#All],[Distance (km)]:[Time on current form]], 3, FALSE)), VLOOKUP(Fulltable[[#This Row],[Distance]], Predict[[#All],[Distance (km)]:[Time on current form]], 3, FALSE), NA())</f>
        <v>#N/A</v>
      </c>
    </row>
    <row r="2027" spans="1:10" x14ac:dyDescent="0.25">
      <c r="A2027" s="1">
        <v>20.25</v>
      </c>
      <c r="B2027" s="2">
        <f>Fulltable[[#This Row],[Distance]]^2</f>
        <v>410.0625</v>
      </c>
      <c r="C2027">
        <f>Fulltable[[#This Row],[Distance]]^3</f>
        <v>8303.765625</v>
      </c>
      <c r="D2027">
        <f>Fulltable[[#This Row],[Distance]]^4</f>
        <v>168151.25390625</v>
      </c>
      <c r="E2027">
        <f>Fulltable[[#This Row],[Distance]]^5</f>
        <v>3405062.8916015625</v>
      </c>
      <c r="F2027" s="13" t="e">
        <f>IF(ISNUMBER(VLOOKUP(Fulltable[[#This Row],[Distance]], PBmetric[[Distance (km)]:[PB (hh:mm:ss)]], 6, FALSE)), VLOOKUP(Fulltable[[#This Row],[Distance]], PBmetric[[Distance (km)]:[PB (hh:mm:ss)]], 6, FALSE), NA())</f>
        <v>#N/A</v>
      </c>
      <c r="G2027" s="13">
        <f ca="1">$Q$4+$P$4*Fulltable[[#This Row],[Distance]]+$O$4*Fulltable[[#This Row],[D^2]]+$N$4*Fulltable[[#This Row],[D^3]]</f>
        <v>6.6181643422805664E-2</v>
      </c>
      <c r="H2027" s="13">
        <f ca="1">Fulltable[[#This Row],[Forecast]]*(1+AVERAGE(cform[faster (-ve) /
slower (+ve)]))</f>
        <v>6.8519299587661439E-2</v>
      </c>
      <c r="I2027" s="13" t="e">
        <f>IF(ISNUMBER(VLOOKUP(Fulltable[[#This Row],[Distance]], Predict[[#All],[Distance (km)]:[Time on current form]], 2, FALSE)), VLOOKUP(Fulltable[[#This Row],[Distance]], Predict[[#All],[Distance (km)]:[Time on current form]], 2, FALSE), NA())</f>
        <v>#N/A</v>
      </c>
      <c r="J2027" s="13" t="e">
        <f>IF(ISNUMBER(VLOOKUP(Fulltable[[#This Row],[Distance]], Predict[[#All],[Distance (km)]:[Time on current form]], 3, FALSE)), VLOOKUP(Fulltable[[#This Row],[Distance]], Predict[[#All],[Distance (km)]:[Time on current form]], 3, FALSE), NA())</f>
        <v>#N/A</v>
      </c>
    </row>
    <row r="2028" spans="1:10" x14ac:dyDescent="0.25">
      <c r="A2028" s="1">
        <v>20.260000000000002</v>
      </c>
      <c r="B2028" s="2">
        <f>Fulltable[[#This Row],[Distance]]^2</f>
        <v>410.46760000000006</v>
      </c>
      <c r="C2028">
        <f>Fulltable[[#This Row],[Distance]]^3</f>
        <v>8316.0735760000025</v>
      </c>
      <c r="D2028">
        <f>Fulltable[[#This Row],[Distance]]^4</f>
        <v>168483.65064976006</v>
      </c>
      <c r="E2028">
        <f>Fulltable[[#This Row],[Distance]]^5</f>
        <v>3413478.7621641392</v>
      </c>
      <c r="F2028" s="13" t="e">
        <f>IF(ISNUMBER(VLOOKUP(Fulltable[[#This Row],[Distance]], PBmetric[[Distance (km)]:[PB (hh:mm:ss)]], 6, FALSE)), VLOOKUP(Fulltable[[#This Row],[Distance]], PBmetric[[Distance (km)]:[PB (hh:mm:ss)]], 6, FALSE), NA())</f>
        <v>#N/A</v>
      </c>
      <c r="G2028" s="13">
        <f ca="1">$Q$4+$P$4*Fulltable[[#This Row],[Distance]]+$O$4*Fulltable[[#This Row],[D^2]]+$N$4*Fulltable[[#This Row],[D^3]]</f>
        <v>6.6217997924672381E-2</v>
      </c>
      <c r="H2028" s="13">
        <f ca="1">Fulltable[[#This Row],[Forecast]]*(1+AVERAGE(cform[faster (-ve) /
slower (+ve)]))</f>
        <v>6.8556938196736958E-2</v>
      </c>
      <c r="I2028" s="13" t="e">
        <f>IF(ISNUMBER(VLOOKUP(Fulltable[[#This Row],[Distance]], Predict[[#All],[Distance (km)]:[Time on current form]], 2, FALSE)), VLOOKUP(Fulltable[[#This Row],[Distance]], Predict[[#All],[Distance (km)]:[Time on current form]], 2, FALSE), NA())</f>
        <v>#N/A</v>
      </c>
      <c r="J2028" s="13" t="e">
        <f>IF(ISNUMBER(VLOOKUP(Fulltable[[#This Row],[Distance]], Predict[[#All],[Distance (km)]:[Time on current form]], 3, FALSE)), VLOOKUP(Fulltable[[#This Row],[Distance]], Predict[[#All],[Distance (km)]:[Time on current form]], 3, FALSE), NA())</f>
        <v>#N/A</v>
      </c>
    </row>
    <row r="2029" spans="1:10" x14ac:dyDescent="0.25">
      <c r="A2029" s="1">
        <v>20.27</v>
      </c>
      <c r="B2029" s="2">
        <f>Fulltable[[#This Row],[Distance]]^2</f>
        <v>410.87289999999996</v>
      </c>
      <c r="C2029">
        <f>Fulltable[[#This Row],[Distance]]^3</f>
        <v>8328.3936829999984</v>
      </c>
      <c r="D2029">
        <f>Fulltable[[#This Row],[Distance]]^4</f>
        <v>168816.53995440996</v>
      </c>
      <c r="E2029">
        <f>Fulltable[[#This Row],[Distance]]^5</f>
        <v>3421911.2648758898</v>
      </c>
      <c r="F2029" s="13" t="e">
        <f>IF(ISNUMBER(VLOOKUP(Fulltable[[#This Row],[Distance]], PBmetric[[Distance (km)]:[PB (hh:mm:ss)]], 6, FALSE)), VLOOKUP(Fulltable[[#This Row],[Distance]], PBmetric[[Distance (km)]:[PB (hh:mm:ss)]], 6, FALSE), NA())</f>
        <v>#N/A</v>
      </c>
      <c r="G2029" s="13">
        <f ca="1">$Q$4+$P$4*Fulltable[[#This Row],[Distance]]+$O$4*Fulltable[[#This Row],[D^2]]+$N$4*Fulltable[[#This Row],[D^3]]</f>
        <v>6.6254356027700995E-2</v>
      </c>
      <c r="H2029" s="13">
        <f ca="1">Fulltable[[#This Row],[Forecast]]*(1+AVERAGE(cform[faster (-ve) /
slower (+ve)]))</f>
        <v>6.8594580534173957E-2</v>
      </c>
      <c r="I2029" s="13" t="e">
        <f>IF(ISNUMBER(VLOOKUP(Fulltable[[#This Row],[Distance]], Predict[[#All],[Distance (km)]:[Time on current form]], 2, FALSE)), VLOOKUP(Fulltable[[#This Row],[Distance]], Predict[[#All],[Distance (km)]:[Time on current form]], 2, FALSE), NA())</f>
        <v>#N/A</v>
      </c>
      <c r="J2029" s="13" t="e">
        <f>IF(ISNUMBER(VLOOKUP(Fulltable[[#This Row],[Distance]], Predict[[#All],[Distance (km)]:[Time on current form]], 3, FALSE)), VLOOKUP(Fulltable[[#This Row],[Distance]], Predict[[#All],[Distance (km)]:[Time on current form]], 3, FALSE), NA())</f>
        <v>#N/A</v>
      </c>
    </row>
    <row r="2030" spans="1:10" x14ac:dyDescent="0.25">
      <c r="A2030" s="1">
        <v>20.28</v>
      </c>
      <c r="B2030" s="2">
        <f>Fulltable[[#This Row],[Distance]]^2</f>
        <v>411.27840000000003</v>
      </c>
      <c r="C2030">
        <f>Fulltable[[#This Row],[Distance]]^3</f>
        <v>8340.7259520000007</v>
      </c>
      <c r="D2030">
        <f>Fulltable[[#This Row],[Distance]]^4</f>
        <v>169149.92230656004</v>
      </c>
      <c r="E2030">
        <f>Fulltable[[#This Row],[Distance]]^5</f>
        <v>3430360.4243770377</v>
      </c>
      <c r="F2030" s="13" t="e">
        <f>IF(ISNUMBER(VLOOKUP(Fulltable[[#This Row],[Distance]], PBmetric[[Distance (km)]:[PB (hh:mm:ss)]], 6, FALSE)), VLOOKUP(Fulltable[[#This Row],[Distance]], PBmetric[[Distance (km)]:[PB (hh:mm:ss)]], 6, FALSE), NA())</f>
        <v>#N/A</v>
      </c>
      <c r="G2030" s="13">
        <f ca="1">$Q$4+$P$4*Fulltable[[#This Row],[Distance]]+$O$4*Fulltable[[#This Row],[D^2]]+$N$4*Fulltable[[#This Row],[D^3]]</f>
        <v>6.6290717731856103E-2</v>
      </c>
      <c r="H2030" s="13">
        <f ca="1">Fulltable[[#This Row],[Forecast]]*(1+AVERAGE(cform[faster (-ve) /
slower (+ve)]))</f>
        <v>6.86322265999358E-2</v>
      </c>
      <c r="I2030" s="13" t="e">
        <f>IF(ISNUMBER(VLOOKUP(Fulltable[[#This Row],[Distance]], Predict[[#All],[Distance (km)]:[Time on current form]], 2, FALSE)), VLOOKUP(Fulltable[[#This Row],[Distance]], Predict[[#All],[Distance (km)]:[Time on current form]], 2, FALSE), NA())</f>
        <v>#N/A</v>
      </c>
      <c r="J2030" s="13" t="e">
        <f>IF(ISNUMBER(VLOOKUP(Fulltable[[#This Row],[Distance]], Predict[[#All],[Distance (km)]:[Time on current form]], 3, FALSE)), VLOOKUP(Fulltable[[#This Row],[Distance]], Predict[[#All],[Distance (km)]:[Time on current form]], 3, FALSE), NA())</f>
        <v>#N/A</v>
      </c>
    </row>
    <row r="2031" spans="1:10" x14ac:dyDescent="0.25">
      <c r="A2031" s="1">
        <v>20.29</v>
      </c>
      <c r="B2031" s="2">
        <f>Fulltable[[#This Row],[Distance]]^2</f>
        <v>411.68409999999994</v>
      </c>
      <c r="C2031">
        <f>Fulltable[[#This Row],[Distance]]^3</f>
        <v>8353.0703889999986</v>
      </c>
      <c r="D2031">
        <f>Fulltable[[#This Row],[Distance]]^4</f>
        <v>169483.79819280995</v>
      </c>
      <c r="E2031">
        <f>Fulltable[[#This Row],[Distance]]^5</f>
        <v>3438826.2653321135</v>
      </c>
      <c r="F2031" s="13" t="e">
        <f>IF(ISNUMBER(VLOOKUP(Fulltable[[#This Row],[Distance]], PBmetric[[Distance (km)]:[PB (hh:mm:ss)]], 6, FALSE)), VLOOKUP(Fulltable[[#This Row],[Distance]], PBmetric[[Distance (km)]:[PB (hh:mm:ss)]], 6, FALSE), NA())</f>
        <v>#N/A</v>
      </c>
      <c r="G2031" s="13">
        <f ca="1">$Q$4+$P$4*Fulltable[[#This Row],[Distance]]+$O$4*Fulltable[[#This Row],[D^2]]+$N$4*Fulltable[[#This Row],[D^3]]</f>
        <v>6.6327083037102302E-2</v>
      </c>
      <c r="H2031" s="13">
        <f ca="1">Fulltable[[#This Row],[Forecast]]*(1+AVERAGE(cform[faster (-ve) /
slower (+ve)]))</f>
        <v>6.8669876393985821E-2</v>
      </c>
      <c r="I2031" s="13" t="e">
        <f>IF(ISNUMBER(VLOOKUP(Fulltable[[#This Row],[Distance]], Predict[[#All],[Distance (km)]:[Time on current form]], 2, FALSE)), VLOOKUP(Fulltable[[#This Row],[Distance]], Predict[[#All],[Distance (km)]:[Time on current form]], 2, FALSE), NA())</f>
        <v>#N/A</v>
      </c>
      <c r="J2031" s="13" t="e">
        <f>IF(ISNUMBER(VLOOKUP(Fulltable[[#This Row],[Distance]], Predict[[#All],[Distance (km)]:[Time on current form]], 3, FALSE)), VLOOKUP(Fulltable[[#This Row],[Distance]], Predict[[#All],[Distance (km)]:[Time on current form]], 3, FALSE), NA())</f>
        <v>#N/A</v>
      </c>
    </row>
    <row r="2032" spans="1:10" x14ac:dyDescent="0.25">
      <c r="A2032" s="1">
        <v>20.3</v>
      </c>
      <c r="B2032" s="2">
        <f>Fulltable[[#This Row],[Distance]]^2</f>
        <v>412.09000000000003</v>
      </c>
      <c r="C2032">
        <f>Fulltable[[#This Row],[Distance]]^3</f>
        <v>8365.4270000000015</v>
      </c>
      <c r="D2032">
        <f>Fulltable[[#This Row],[Distance]]^4</f>
        <v>169818.16810000004</v>
      </c>
      <c r="E2032">
        <f>Fulltable[[#This Row],[Distance]]^5</f>
        <v>3447308.8124300009</v>
      </c>
      <c r="F2032" s="13" t="e">
        <f>IF(ISNUMBER(VLOOKUP(Fulltable[[#This Row],[Distance]], PBmetric[[Distance (km)]:[PB (hh:mm:ss)]], 6, FALSE)), VLOOKUP(Fulltable[[#This Row],[Distance]], PBmetric[[Distance (km)]:[PB (hh:mm:ss)]], 6, FALSE), NA())</f>
        <v>#N/A</v>
      </c>
      <c r="G2032" s="13">
        <f ca="1">$Q$4+$P$4*Fulltable[[#This Row],[Distance]]+$O$4*Fulltable[[#This Row],[D^2]]+$N$4*Fulltable[[#This Row],[D^3]]</f>
        <v>6.6363451943404192E-2</v>
      </c>
      <c r="H2032" s="13">
        <f ca="1">Fulltable[[#This Row],[Forecast]]*(1+AVERAGE(cform[faster (-ve) /
slower (+ve)]))</f>
        <v>6.8707529916287396E-2</v>
      </c>
      <c r="I2032" s="13" t="e">
        <f>IF(ISNUMBER(VLOOKUP(Fulltable[[#This Row],[Distance]], Predict[[#All],[Distance (km)]:[Time on current form]], 2, FALSE)), VLOOKUP(Fulltable[[#This Row],[Distance]], Predict[[#All],[Distance (km)]:[Time on current form]], 2, FALSE), NA())</f>
        <v>#N/A</v>
      </c>
      <c r="J2032" s="13" t="e">
        <f>IF(ISNUMBER(VLOOKUP(Fulltable[[#This Row],[Distance]], Predict[[#All],[Distance (km)]:[Time on current form]], 3, FALSE)), VLOOKUP(Fulltable[[#This Row],[Distance]], Predict[[#All],[Distance (km)]:[Time on current form]], 3, FALSE), NA())</f>
        <v>#N/A</v>
      </c>
    </row>
    <row r="2033" spans="1:10" x14ac:dyDescent="0.25">
      <c r="A2033" s="1">
        <v>20.309999999999999</v>
      </c>
      <c r="B2033" s="2">
        <f>Fulltable[[#This Row],[Distance]]^2</f>
        <v>412.49609999999996</v>
      </c>
      <c r="C2033">
        <f>Fulltable[[#This Row],[Distance]]^3</f>
        <v>8377.7957909999986</v>
      </c>
      <c r="D2033">
        <f>Fulltable[[#This Row],[Distance]]^4</f>
        <v>170153.03251520995</v>
      </c>
      <c r="E2033">
        <f>Fulltable[[#This Row],[Distance]]^5</f>
        <v>3455808.0903839138</v>
      </c>
      <c r="F2033" s="13" t="e">
        <f>IF(ISNUMBER(VLOOKUP(Fulltable[[#This Row],[Distance]], PBmetric[[Distance (km)]:[PB (hh:mm:ss)]], 6, FALSE)), VLOOKUP(Fulltable[[#This Row],[Distance]], PBmetric[[Distance (km)]:[PB (hh:mm:ss)]], 6, FALSE), NA())</f>
        <v>#N/A</v>
      </c>
      <c r="G2033" s="13">
        <f ca="1">$Q$4+$P$4*Fulltable[[#This Row],[Distance]]+$O$4*Fulltable[[#This Row],[D^2]]+$N$4*Fulltable[[#This Row],[D^3]]</f>
        <v>6.6399824450726369E-2</v>
      </c>
      <c r="H2033" s="13">
        <f ca="1">Fulltable[[#This Row],[Forecast]]*(1+AVERAGE(cform[faster (-ve) /
slower (+ve)]))</f>
        <v>6.8745187166803834E-2</v>
      </c>
      <c r="I2033" s="13" t="e">
        <f>IF(ISNUMBER(VLOOKUP(Fulltable[[#This Row],[Distance]], Predict[[#All],[Distance (km)]:[Time on current form]], 2, FALSE)), VLOOKUP(Fulltable[[#This Row],[Distance]], Predict[[#All],[Distance (km)]:[Time on current form]], 2, FALSE), NA())</f>
        <v>#N/A</v>
      </c>
      <c r="J2033" s="13" t="e">
        <f>IF(ISNUMBER(VLOOKUP(Fulltable[[#This Row],[Distance]], Predict[[#All],[Distance (km)]:[Time on current form]], 3, FALSE)), VLOOKUP(Fulltable[[#This Row],[Distance]], Predict[[#All],[Distance (km)]:[Time on current form]], 3, FALSE), NA())</f>
        <v>#N/A</v>
      </c>
    </row>
    <row r="2034" spans="1:10" x14ac:dyDescent="0.25">
      <c r="A2034" s="1">
        <v>20.32</v>
      </c>
      <c r="B2034" s="2">
        <f>Fulltable[[#This Row],[Distance]]^2</f>
        <v>412.9024</v>
      </c>
      <c r="C2034">
        <f>Fulltable[[#This Row],[Distance]]^3</f>
        <v>8390.1767679999994</v>
      </c>
      <c r="D2034">
        <f>Fulltable[[#This Row],[Distance]]^4</f>
        <v>170488.39192575999</v>
      </c>
      <c r="E2034">
        <f>Fulltable[[#This Row],[Distance]]^5</f>
        <v>3464324.1239314429</v>
      </c>
      <c r="F2034" s="13" t="e">
        <f>IF(ISNUMBER(VLOOKUP(Fulltable[[#This Row],[Distance]], PBmetric[[Distance (km)]:[PB (hh:mm:ss)]], 6, FALSE)), VLOOKUP(Fulltable[[#This Row],[Distance]], PBmetric[[Distance (km)]:[PB (hh:mm:ss)]], 6, FALSE), NA())</f>
        <v>#N/A</v>
      </c>
      <c r="G2034" s="13">
        <f ca="1">$Q$4+$P$4*Fulltable[[#This Row],[Distance]]+$O$4*Fulltable[[#This Row],[D^2]]+$N$4*Fulltable[[#This Row],[D^3]]</f>
        <v>6.6436200559033431E-2</v>
      </c>
      <c r="H2034" s="13">
        <f ca="1">Fulltable[[#This Row],[Forecast]]*(1+AVERAGE(cform[faster (-ve) /
slower (+ve)]))</f>
        <v>6.878284814549851E-2</v>
      </c>
      <c r="I2034" s="13" t="e">
        <f>IF(ISNUMBER(VLOOKUP(Fulltable[[#This Row],[Distance]], Predict[[#All],[Distance (km)]:[Time on current form]], 2, FALSE)), VLOOKUP(Fulltable[[#This Row],[Distance]], Predict[[#All],[Distance (km)]:[Time on current form]], 2, FALSE), NA())</f>
        <v>#N/A</v>
      </c>
      <c r="J2034" s="13" t="e">
        <f>IF(ISNUMBER(VLOOKUP(Fulltable[[#This Row],[Distance]], Predict[[#All],[Distance (km)]:[Time on current form]], 3, FALSE)), VLOOKUP(Fulltable[[#This Row],[Distance]], Predict[[#All],[Distance (km)]:[Time on current form]], 3, FALSE), NA())</f>
        <v>#N/A</v>
      </c>
    </row>
    <row r="2035" spans="1:10" x14ac:dyDescent="0.25">
      <c r="A2035" s="1">
        <v>20.329999999999998</v>
      </c>
      <c r="B2035" s="2">
        <f>Fulltable[[#This Row],[Distance]]^2</f>
        <v>413.30889999999994</v>
      </c>
      <c r="C2035">
        <f>Fulltable[[#This Row],[Distance]]^3</f>
        <v>8402.5699369999984</v>
      </c>
      <c r="D2035">
        <f>Fulltable[[#This Row],[Distance]]^4</f>
        <v>170824.24681920995</v>
      </c>
      <c r="E2035">
        <f>Fulltable[[#This Row],[Distance]]^5</f>
        <v>3472856.9378345381</v>
      </c>
      <c r="F2035" s="13" t="e">
        <f>IF(ISNUMBER(VLOOKUP(Fulltable[[#This Row],[Distance]], PBmetric[[Distance (km)]:[PB (hh:mm:ss)]], 6, FALSE)), VLOOKUP(Fulltable[[#This Row],[Distance]], PBmetric[[Distance (km)]:[PB (hh:mm:ss)]], 6, FALSE), NA())</f>
        <v>#N/A</v>
      </c>
      <c r="G2035" s="13">
        <f ca="1">$Q$4+$P$4*Fulltable[[#This Row],[Distance]]+$O$4*Fulltable[[#This Row],[D^2]]+$N$4*Fulltable[[#This Row],[D^3]]</f>
        <v>6.6472580268289963E-2</v>
      </c>
      <c r="H2035" s="13">
        <f ca="1">Fulltable[[#This Row],[Forecast]]*(1+AVERAGE(cform[faster (-ve) /
slower (+ve)]))</f>
        <v>6.8820512852334745E-2</v>
      </c>
      <c r="I2035" s="13" t="e">
        <f>IF(ISNUMBER(VLOOKUP(Fulltable[[#This Row],[Distance]], Predict[[#All],[Distance (km)]:[Time on current form]], 2, FALSE)), VLOOKUP(Fulltable[[#This Row],[Distance]], Predict[[#All],[Distance (km)]:[Time on current form]], 2, FALSE), NA())</f>
        <v>#N/A</v>
      </c>
      <c r="J2035" s="13" t="e">
        <f>IF(ISNUMBER(VLOOKUP(Fulltable[[#This Row],[Distance]], Predict[[#All],[Distance (km)]:[Time on current form]], 3, FALSE)), VLOOKUP(Fulltable[[#This Row],[Distance]], Predict[[#All],[Distance (km)]:[Time on current form]], 3, FALSE), NA())</f>
        <v>#N/A</v>
      </c>
    </row>
    <row r="2036" spans="1:10" x14ac:dyDescent="0.25">
      <c r="A2036" s="1">
        <v>20.34</v>
      </c>
      <c r="B2036" s="2">
        <f>Fulltable[[#This Row],[Distance]]^2</f>
        <v>413.71559999999999</v>
      </c>
      <c r="C2036">
        <f>Fulltable[[#This Row],[Distance]]^3</f>
        <v>8414.9753039999996</v>
      </c>
      <c r="D2036">
        <f>Fulltable[[#This Row],[Distance]]^4</f>
        <v>171160.59768335999</v>
      </c>
      <c r="E2036">
        <f>Fulltable[[#This Row],[Distance]]^5</f>
        <v>3481406.5568795423</v>
      </c>
      <c r="F2036" s="13" t="e">
        <f>IF(ISNUMBER(VLOOKUP(Fulltable[[#This Row],[Distance]], PBmetric[[Distance (km)]:[PB (hh:mm:ss)]], 6, FALSE)), VLOOKUP(Fulltable[[#This Row],[Distance]], PBmetric[[Distance (km)]:[PB (hh:mm:ss)]], 6, FALSE), NA())</f>
        <v>#N/A</v>
      </c>
      <c r="G2036" s="13">
        <f ca="1">$Q$4+$P$4*Fulltable[[#This Row],[Distance]]+$O$4*Fulltable[[#This Row],[D^2]]+$N$4*Fulltable[[#This Row],[D^3]]</f>
        <v>6.6508963578460589E-2</v>
      </c>
      <c r="H2036" s="13">
        <f ca="1">Fulltable[[#This Row],[Forecast]]*(1+AVERAGE(cform[faster (-ve) /
slower (+ve)]))</f>
        <v>6.8858181287275916E-2</v>
      </c>
      <c r="I2036" s="13" t="e">
        <f>IF(ISNUMBER(VLOOKUP(Fulltable[[#This Row],[Distance]], Predict[[#All],[Distance (km)]:[Time on current form]], 2, FALSE)), VLOOKUP(Fulltable[[#This Row],[Distance]], Predict[[#All],[Distance (km)]:[Time on current form]], 2, FALSE), NA())</f>
        <v>#N/A</v>
      </c>
      <c r="J2036" s="13" t="e">
        <f>IF(ISNUMBER(VLOOKUP(Fulltable[[#This Row],[Distance]], Predict[[#All],[Distance (km)]:[Time on current form]], 3, FALSE)), VLOOKUP(Fulltable[[#This Row],[Distance]], Predict[[#All],[Distance (km)]:[Time on current form]], 3, FALSE), NA())</f>
        <v>#N/A</v>
      </c>
    </row>
    <row r="2037" spans="1:10" x14ac:dyDescent="0.25">
      <c r="A2037" s="1">
        <v>20.350000000000001</v>
      </c>
      <c r="B2037" s="2">
        <f>Fulltable[[#This Row],[Distance]]^2</f>
        <v>414.12250000000006</v>
      </c>
      <c r="C2037">
        <f>Fulltable[[#This Row],[Distance]]^3</f>
        <v>8427.3928750000014</v>
      </c>
      <c r="D2037">
        <f>Fulltable[[#This Row],[Distance]]^4</f>
        <v>171497.44500625005</v>
      </c>
      <c r="E2037">
        <f>Fulltable[[#This Row],[Distance]]^5</f>
        <v>3489973.0058771889</v>
      </c>
      <c r="F2037" s="13" t="e">
        <f>IF(ISNUMBER(VLOOKUP(Fulltable[[#This Row],[Distance]], PBmetric[[Distance (km)]:[PB (hh:mm:ss)]], 6, FALSE)), VLOOKUP(Fulltable[[#This Row],[Distance]], PBmetric[[Distance (km)]:[PB (hh:mm:ss)]], 6, FALSE), NA())</f>
        <v>#N/A</v>
      </c>
      <c r="G2037" s="13">
        <f ca="1">$Q$4+$P$4*Fulltable[[#This Row],[Distance]]+$O$4*Fulltable[[#This Row],[D^2]]+$N$4*Fulltable[[#This Row],[D^3]]</f>
        <v>6.6545350489509866E-2</v>
      </c>
      <c r="H2037" s="13">
        <f ca="1">Fulltable[[#This Row],[Forecast]]*(1+AVERAGE(cform[faster (-ve) /
slower (+ve)]))</f>
        <v>6.8895853450285344E-2</v>
      </c>
      <c r="I2037" s="13" t="e">
        <f>IF(ISNUMBER(VLOOKUP(Fulltable[[#This Row],[Distance]], Predict[[#All],[Distance (km)]:[Time on current form]], 2, FALSE)), VLOOKUP(Fulltable[[#This Row],[Distance]], Predict[[#All],[Distance (km)]:[Time on current form]], 2, FALSE), NA())</f>
        <v>#N/A</v>
      </c>
      <c r="J2037" s="13" t="e">
        <f>IF(ISNUMBER(VLOOKUP(Fulltable[[#This Row],[Distance]], Predict[[#All],[Distance (km)]:[Time on current form]], 3, FALSE)), VLOOKUP(Fulltable[[#This Row],[Distance]], Predict[[#All],[Distance (km)]:[Time on current form]], 3, FALSE), NA())</f>
        <v>#N/A</v>
      </c>
    </row>
    <row r="2038" spans="1:10" x14ac:dyDescent="0.25">
      <c r="A2038" s="1">
        <v>20.36</v>
      </c>
      <c r="B2038" s="2">
        <f>Fulltable[[#This Row],[Distance]]^2</f>
        <v>414.52959999999996</v>
      </c>
      <c r="C2038">
        <f>Fulltable[[#This Row],[Distance]]^3</f>
        <v>8439.8226559999985</v>
      </c>
      <c r="D2038">
        <f>Fulltable[[#This Row],[Distance]]^4</f>
        <v>171834.78927615998</v>
      </c>
      <c r="E2038">
        <f>Fulltable[[#This Row],[Distance]]^5</f>
        <v>3498556.3096626173</v>
      </c>
      <c r="F2038" s="13" t="e">
        <f>IF(ISNUMBER(VLOOKUP(Fulltable[[#This Row],[Distance]], PBmetric[[Distance (km)]:[PB (hh:mm:ss)]], 6, FALSE)), VLOOKUP(Fulltable[[#This Row],[Distance]], PBmetric[[Distance (km)]:[PB (hh:mm:ss)]], 6, FALSE), NA())</f>
        <v>#N/A</v>
      </c>
      <c r="G2038" s="13">
        <f ca="1">$Q$4+$P$4*Fulltable[[#This Row],[Distance]]+$O$4*Fulltable[[#This Row],[D^2]]+$N$4*Fulltable[[#This Row],[D^3]]</f>
        <v>6.658174100140242E-2</v>
      </c>
      <c r="H2038" s="13">
        <f ca="1">Fulltable[[#This Row],[Forecast]]*(1+AVERAGE(cform[faster (-ve) /
slower (+ve)]))</f>
        <v>6.8933529341326377E-2</v>
      </c>
      <c r="I2038" s="13" t="e">
        <f>IF(ISNUMBER(VLOOKUP(Fulltable[[#This Row],[Distance]], Predict[[#All],[Distance (km)]:[Time on current form]], 2, FALSE)), VLOOKUP(Fulltable[[#This Row],[Distance]], Predict[[#All],[Distance (km)]:[Time on current form]], 2, FALSE), NA())</f>
        <v>#N/A</v>
      </c>
      <c r="J2038" s="13" t="e">
        <f>IF(ISNUMBER(VLOOKUP(Fulltable[[#This Row],[Distance]], Predict[[#All],[Distance (km)]:[Time on current form]], 3, FALSE)), VLOOKUP(Fulltable[[#This Row],[Distance]], Predict[[#All],[Distance (km)]:[Time on current form]], 3, FALSE), NA())</f>
        <v>#N/A</v>
      </c>
    </row>
    <row r="2039" spans="1:10" x14ac:dyDescent="0.25">
      <c r="A2039" s="1">
        <v>20.37</v>
      </c>
      <c r="B2039" s="2">
        <f>Fulltable[[#This Row],[Distance]]^2</f>
        <v>414.93690000000004</v>
      </c>
      <c r="C2039">
        <f>Fulltable[[#This Row],[Distance]]^3</f>
        <v>8452.264653000002</v>
      </c>
      <c r="D2039">
        <f>Fulltable[[#This Row],[Distance]]^4</f>
        <v>172172.63098161004</v>
      </c>
      <c r="E2039">
        <f>Fulltable[[#This Row],[Distance]]^5</f>
        <v>3507156.4930953966</v>
      </c>
      <c r="F2039" s="13" t="e">
        <f>IF(ISNUMBER(VLOOKUP(Fulltable[[#This Row],[Distance]], PBmetric[[Distance (km)]:[PB (hh:mm:ss)]], 6, FALSE)), VLOOKUP(Fulltable[[#This Row],[Distance]], PBmetric[[Distance (km)]:[PB (hh:mm:ss)]], 6, FALSE), NA())</f>
        <v>#N/A</v>
      </c>
      <c r="G2039" s="13">
        <f ca="1">$Q$4+$P$4*Fulltable[[#This Row],[Distance]]+$O$4*Fulltable[[#This Row],[D^2]]+$N$4*Fulltable[[#This Row],[D^3]]</f>
        <v>6.6618135114102847E-2</v>
      </c>
      <c r="H2039" s="13">
        <f ca="1">Fulltable[[#This Row],[Forecast]]*(1+AVERAGE(cform[faster (-ve) /
slower (+ve)]))</f>
        <v>6.8971208960362365E-2</v>
      </c>
      <c r="I2039" s="13" t="e">
        <f>IF(ISNUMBER(VLOOKUP(Fulltable[[#This Row],[Distance]], Predict[[#All],[Distance (km)]:[Time on current form]], 2, FALSE)), VLOOKUP(Fulltable[[#This Row],[Distance]], Predict[[#All],[Distance (km)]:[Time on current form]], 2, FALSE), NA())</f>
        <v>#N/A</v>
      </c>
      <c r="J2039" s="13" t="e">
        <f>IF(ISNUMBER(VLOOKUP(Fulltable[[#This Row],[Distance]], Predict[[#All],[Distance (km)]:[Time on current form]], 3, FALSE)), VLOOKUP(Fulltable[[#This Row],[Distance]], Predict[[#All],[Distance (km)]:[Time on current form]], 3, FALSE), NA())</f>
        <v>#N/A</v>
      </c>
    </row>
    <row r="2040" spans="1:10" x14ac:dyDescent="0.25">
      <c r="A2040" s="1">
        <v>20.38</v>
      </c>
      <c r="B2040" s="2">
        <f>Fulltable[[#This Row],[Distance]]^2</f>
        <v>415.34439999999995</v>
      </c>
      <c r="C2040">
        <f>Fulltable[[#This Row],[Distance]]^3</f>
        <v>8464.7188719999995</v>
      </c>
      <c r="D2040">
        <f>Fulltable[[#This Row],[Distance]]^4</f>
        <v>172510.97061135995</v>
      </c>
      <c r="E2040">
        <f>Fulltable[[#This Row],[Distance]]^5</f>
        <v>3515773.5810595155</v>
      </c>
      <c r="F2040" s="13" t="e">
        <f>IF(ISNUMBER(VLOOKUP(Fulltable[[#This Row],[Distance]], PBmetric[[Distance (km)]:[PB (hh:mm:ss)]], 6, FALSE)), VLOOKUP(Fulltable[[#This Row],[Distance]], PBmetric[[Distance (km)]:[PB (hh:mm:ss)]], 6, FALSE), NA())</f>
        <v>#N/A</v>
      </c>
      <c r="G2040" s="13">
        <f ca="1">$Q$4+$P$4*Fulltable[[#This Row],[Distance]]+$O$4*Fulltable[[#This Row],[D^2]]+$N$4*Fulltable[[#This Row],[D^3]]</f>
        <v>6.6654532827575733E-2</v>
      </c>
      <c r="H2040" s="13">
        <f ca="1">Fulltable[[#This Row],[Forecast]]*(1+AVERAGE(cform[faster (-ve) /
slower (+ve)]))</f>
        <v>6.900889230735667E-2</v>
      </c>
      <c r="I2040" s="13" t="e">
        <f>IF(ISNUMBER(VLOOKUP(Fulltable[[#This Row],[Distance]], Predict[[#All],[Distance (km)]:[Time on current form]], 2, FALSE)), VLOOKUP(Fulltable[[#This Row],[Distance]], Predict[[#All],[Distance (km)]:[Time on current form]], 2, FALSE), NA())</f>
        <v>#N/A</v>
      </c>
      <c r="J2040" s="13" t="e">
        <f>IF(ISNUMBER(VLOOKUP(Fulltable[[#This Row],[Distance]], Predict[[#All],[Distance (km)]:[Time on current form]], 3, FALSE)), VLOOKUP(Fulltable[[#This Row],[Distance]], Predict[[#All],[Distance (km)]:[Time on current form]], 3, FALSE), NA())</f>
        <v>#N/A</v>
      </c>
    </row>
    <row r="2041" spans="1:10" x14ac:dyDescent="0.25">
      <c r="A2041" s="1">
        <v>20.39</v>
      </c>
      <c r="B2041" s="2">
        <f>Fulltable[[#This Row],[Distance]]^2</f>
        <v>415.75210000000004</v>
      </c>
      <c r="C2041">
        <f>Fulltable[[#This Row],[Distance]]^3</f>
        <v>8477.185319000002</v>
      </c>
      <c r="D2041">
        <f>Fulltable[[#This Row],[Distance]]^4</f>
        <v>172849.80865441004</v>
      </c>
      <c r="E2041">
        <f>Fulltable[[#This Row],[Distance]]^5</f>
        <v>3524407.5984634208</v>
      </c>
      <c r="F2041" s="13" t="e">
        <f>IF(ISNUMBER(VLOOKUP(Fulltable[[#This Row],[Distance]], PBmetric[[Distance (km)]:[PB (hh:mm:ss)]], 6, FALSE)), VLOOKUP(Fulltable[[#This Row],[Distance]], PBmetric[[Distance (km)]:[PB (hh:mm:ss)]], 6, FALSE), NA())</f>
        <v>#N/A</v>
      </c>
      <c r="G2041" s="13">
        <f ca="1">$Q$4+$P$4*Fulltable[[#This Row],[Distance]]+$O$4*Fulltable[[#This Row],[D^2]]+$N$4*Fulltable[[#This Row],[D^3]]</f>
        <v>6.6690934141785688E-2</v>
      </c>
      <c r="H2041" s="13">
        <f ca="1">Fulltable[[#This Row],[Forecast]]*(1+AVERAGE(cform[faster (-ve) /
slower (+ve)]))</f>
        <v>6.9046579382272627E-2</v>
      </c>
      <c r="I2041" s="13" t="e">
        <f>IF(ISNUMBER(VLOOKUP(Fulltable[[#This Row],[Distance]], Predict[[#All],[Distance (km)]:[Time on current form]], 2, FALSE)), VLOOKUP(Fulltable[[#This Row],[Distance]], Predict[[#All],[Distance (km)]:[Time on current form]], 2, FALSE), NA())</f>
        <v>#N/A</v>
      </c>
      <c r="J2041" s="13" t="e">
        <f>IF(ISNUMBER(VLOOKUP(Fulltable[[#This Row],[Distance]], Predict[[#All],[Distance (km)]:[Time on current form]], 3, FALSE)), VLOOKUP(Fulltable[[#This Row],[Distance]], Predict[[#All],[Distance (km)]:[Time on current form]], 3, FALSE), NA())</f>
        <v>#N/A</v>
      </c>
    </row>
    <row r="2042" spans="1:10" x14ac:dyDescent="0.25">
      <c r="A2042" s="1">
        <v>20.399999999999999</v>
      </c>
      <c r="B2042" s="2">
        <f>Fulltable[[#This Row],[Distance]]^2</f>
        <v>416.15999999999997</v>
      </c>
      <c r="C2042">
        <f>Fulltable[[#This Row],[Distance]]^3</f>
        <v>8489.6639999999989</v>
      </c>
      <c r="D2042">
        <f>Fulltable[[#This Row],[Distance]]^4</f>
        <v>173189.14559999996</v>
      </c>
      <c r="E2042">
        <f>Fulltable[[#This Row],[Distance]]^5</f>
        <v>3533058.5702399989</v>
      </c>
      <c r="F2042" s="13" t="e">
        <f>IF(ISNUMBER(VLOOKUP(Fulltable[[#This Row],[Distance]], PBmetric[[Distance (km)]:[PB (hh:mm:ss)]], 6, FALSE)), VLOOKUP(Fulltable[[#This Row],[Distance]], PBmetric[[Distance (km)]:[PB (hh:mm:ss)]], 6, FALSE), NA())</f>
        <v>#N/A</v>
      </c>
      <c r="G2042" s="13">
        <f ca="1">$Q$4+$P$4*Fulltable[[#This Row],[Distance]]+$O$4*Fulltable[[#This Row],[D^2]]+$N$4*Fulltable[[#This Row],[D^3]]</f>
        <v>6.6727339056697282E-2</v>
      </c>
      <c r="H2042" s="13">
        <f ca="1">Fulltable[[#This Row],[Forecast]]*(1+AVERAGE(cform[faster (-ve) /
slower (+ve)]))</f>
        <v>6.9084270185073571E-2</v>
      </c>
      <c r="I2042" s="13" t="e">
        <f>IF(ISNUMBER(VLOOKUP(Fulltable[[#This Row],[Distance]], Predict[[#All],[Distance (km)]:[Time on current form]], 2, FALSE)), VLOOKUP(Fulltable[[#This Row],[Distance]], Predict[[#All],[Distance (km)]:[Time on current form]], 2, FALSE), NA())</f>
        <v>#N/A</v>
      </c>
      <c r="J2042" s="13" t="e">
        <f>IF(ISNUMBER(VLOOKUP(Fulltable[[#This Row],[Distance]], Predict[[#All],[Distance (km)]:[Time on current form]], 3, FALSE)), VLOOKUP(Fulltable[[#This Row],[Distance]], Predict[[#All],[Distance (km)]:[Time on current form]], 3, FALSE), NA())</f>
        <v>#N/A</v>
      </c>
    </row>
    <row r="2043" spans="1:10" x14ac:dyDescent="0.25">
      <c r="A2043" s="1">
        <v>20.41</v>
      </c>
      <c r="B2043" s="2">
        <f>Fulltable[[#This Row],[Distance]]^2</f>
        <v>416.56810000000002</v>
      </c>
      <c r="C2043">
        <f>Fulltable[[#This Row],[Distance]]^3</f>
        <v>8502.1549210000012</v>
      </c>
      <c r="D2043">
        <f>Fulltable[[#This Row],[Distance]]^4</f>
        <v>173528.98193761002</v>
      </c>
      <c r="E2043">
        <f>Fulltable[[#This Row],[Distance]]^5</f>
        <v>3541726.5213466207</v>
      </c>
      <c r="F2043" s="13" t="e">
        <f>IF(ISNUMBER(VLOOKUP(Fulltable[[#This Row],[Distance]], PBmetric[[Distance (km)]:[PB (hh:mm:ss)]], 6, FALSE)), VLOOKUP(Fulltable[[#This Row],[Distance]], PBmetric[[Distance (km)]:[PB (hh:mm:ss)]], 6, FALSE), NA())</f>
        <v>#N/A</v>
      </c>
      <c r="G2043" s="13">
        <f ca="1">$Q$4+$P$4*Fulltable[[#This Row],[Distance]]+$O$4*Fulltable[[#This Row],[D^2]]+$N$4*Fulltable[[#This Row],[D^3]]</f>
        <v>6.6763747572275142E-2</v>
      </c>
      <c r="H2043" s="13">
        <f ca="1">Fulltable[[#This Row],[Forecast]]*(1+AVERAGE(cform[faster (-ve) /
slower (+ve)]))</f>
        <v>6.912196471572285E-2</v>
      </c>
      <c r="I2043" s="13" t="e">
        <f>IF(ISNUMBER(VLOOKUP(Fulltable[[#This Row],[Distance]], Predict[[#All],[Distance (km)]:[Time on current form]], 2, FALSE)), VLOOKUP(Fulltable[[#This Row],[Distance]], Predict[[#All],[Distance (km)]:[Time on current form]], 2, FALSE), NA())</f>
        <v>#N/A</v>
      </c>
      <c r="J2043" s="13" t="e">
        <f>IF(ISNUMBER(VLOOKUP(Fulltable[[#This Row],[Distance]], Predict[[#All],[Distance (km)]:[Time on current form]], 3, FALSE)), VLOOKUP(Fulltable[[#This Row],[Distance]], Predict[[#All],[Distance (km)]:[Time on current form]], 3, FALSE), NA())</f>
        <v>#N/A</v>
      </c>
    </row>
    <row r="2044" spans="1:10" x14ac:dyDescent="0.25">
      <c r="A2044" s="1">
        <v>20.420000000000002</v>
      </c>
      <c r="B2044" s="2">
        <f>Fulltable[[#This Row],[Distance]]^2</f>
        <v>416.97640000000007</v>
      </c>
      <c r="C2044">
        <f>Fulltable[[#This Row],[Distance]]^3</f>
        <v>8514.658088000002</v>
      </c>
      <c r="D2044">
        <f>Fulltable[[#This Row],[Distance]]^4</f>
        <v>173869.31815696007</v>
      </c>
      <c r="E2044">
        <f>Fulltable[[#This Row],[Distance]]^5</f>
        <v>3550411.4767651251</v>
      </c>
      <c r="F2044" s="13" t="e">
        <f>IF(ISNUMBER(VLOOKUP(Fulltable[[#This Row],[Distance]], PBmetric[[Distance (km)]:[PB (hh:mm:ss)]], 6, FALSE)), VLOOKUP(Fulltable[[#This Row],[Distance]], PBmetric[[Distance (km)]:[PB (hh:mm:ss)]], 6, FALSE), NA())</f>
        <v>#N/A</v>
      </c>
      <c r="G2044" s="13">
        <f ca="1">$Q$4+$P$4*Fulltable[[#This Row],[Distance]]+$O$4*Fulltable[[#This Row],[D^2]]+$N$4*Fulltable[[#This Row],[D^3]]</f>
        <v>6.6800159688483865E-2</v>
      </c>
      <c r="H2044" s="13">
        <f ca="1">Fulltable[[#This Row],[Forecast]]*(1+AVERAGE(cform[faster (-ve) /
slower (+ve)]))</f>
        <v>6.9159662974183855E-2</v>
      </c>
      <c r="I2044" s="13" t="e">
        <f>IF(ISNUMBER(VLOOKUP(Fulltable[[#This Row],[Distance]], Predict[[#All],[Distance (km)]:[Time on current form]], 2, FALSE)), VLOOKUP(Fulltable[[#This Row],[Distance]], Predict[[#All],[Distance (km)]:[Time on current form]], 2, FALSE), NA())</f>
        <v>#N/A</v>
      </c>
      <c r="J2044" s="13" t="e">
        <f>IF(ISNUMBER(VLOOKUP(Fulltable[[#This Row],[Distance]], Predict[[#All],[Distance (km)]:[Time on current form]], 3, FALSE)), VLOOKUP(Fulltable[[#This Row],[Distance]], Predict[[#All],[Distance (km)]:[Time on current form]], 3, FALSE), NA())</f>
        <v>#N/A</v>
      </c>
    </row>
    <row r="2045" spans="1:10" x14ac:dyDescent="0.25">
      <c r="A2045" s="1">
        <v>20.43</v>
      </c>
      <c r="B2045" s="2">
        <f>Fulltable[[#This Row],[Distance]]^2</f>
        <v>417.38490000000002</v>
      </c>
      <c r="C2045">
        <f>Fulltable[[#This Row],[Distance]]^3</f>
        <v>8527.1735069999995</v>
      </c>
      <c r="D2045">
        <f>Fulltable[[#This Row],[Distance]]^4</f>
        <v>174210.15474801001</v>
      </c>
      <c r="E2045">
        <f>Fulltable[[#This Row],[Distance]]^5</f>
        <v>3559113.4615018447</v>
      </c>
      <c r="F2045" s="13" t="e">
        <f>IF(ISNUMBER(VLOOKUP(Fulltable[[#This Row],[Distance]], PBmetric[[Distance (km)]:[PB (hh:mm:ss)]], 6, FALSE)), VLOOKUP(Fulltable[[#This Row],[Distance]], PBmetric[[Distance (km)]:[PB (hh:mm:ss)]], 6, FALSE), NA())</f>
        <v>#N/A</v>
      </c>
      <c r="G2045" s="13">
        <f ca="1">$Q$4+$P$4*Fulltable[[#This Row],[Distance]]+$O$4*Fulltable[[#This Row],[D^2]]+$N$4*Fulltable[[#This Row],[D^3]]</f>
        <v>6.6836575405288007E-2</v>
      </c>
      <c r="H2045" s="13">
        <f ca="1">Fulltable[[#This Row],[Forecast]]*(1+AVERAGE(cform[faster (-ve) /
slower (+ve)]))</f>
        <v>6.9197364960419852E-2</v>
      </c>
      <c r="I2045" s="13" t="e">
        <f>IF(ISNUMBER(VLOOKUP(Fulltable[[#This Row],[Distance]], Predict[[#All],[Distance (km)]:[Time on current form]], 2, FALSE)), VLOOKUP(Fulltable[[#This Row],[Distance]], Predict[[#All],[Distance (km)]:[Time on current form]], 2, FALSE), NA())</f>
        <v>#N/A</v>
      </c>
      <c r="J2045" s="13" t="e">
        <f>IF(ISNUMBER(VLOOKUP(Fulltable[[#This Row],[Distance]], Predict[[#All],[Distance (km)]:[Time on current form]], 3, FALSE)), VLOOKUP(Fulltable[[#This Row],[Distance]], Predict[[#All],[Distance (km)]:[Time on current form]], 3, FALSE), NA())</f>
        <v>#N/A</v>
      </c>
    </row>
    <row r="2046" spans="1:10" x14ac:dyDescent="0.25">
      <c r="A2046" s="1">
        <v>20.440000000000001</v>
      </c>
      <c r="B2046" s="2">
        <f>Fulltable[[#This Row],[Distance]]^2</f>
        <v>417.79360000000003</v>
      </c>
      <c r="C2046">
        <f>Fulltable[[#This Row],[Distance]]^3</f>
        <v>8539.7011840000014</v>
      </c>
      <c r="D2046">
        <f>Fulltable[[#This Row],[Distance]]^4</f>
        <v>174551.49220096003</v>
      </c>
      <c r="E2046">
        <f>Fulltable[[#This Row],[Distance]]^5</f>
        <v>3567832.5005876231</v>
      </c>
      <c r="F2046" s="13" t="e">
        <f>IF(ISNUMBER(VLOOKUP(Fulltable[[#This Row],[Distance]], PBmetric[[Distance (km)]:[PB (hh:mm:ss)]], 6, FALSE)), VLOOKUP(Fulltable[[#This Row],[Distance]], PBmetric[[Distance (km)]:[PB (hh:mm:ss)]], 6, FALSE), NA())</f>
        <v>#N/A</v>
      </c>
      <c r="G2046" s="13">
        <f ca="1">$Q$4+$P$4*Fulltable[[#This Row],[Distance]]+$O$4*Fulltable[[#This Row],[D^2]]+$N$4*Fulltable[[#This Row],[D^3]]</f>
        <v>6.6872994722652221E-2</v>
      </c>
      <c r="H2046" s="13">
        <f ca="1">Fulltable[[#This Row],[Forecast]]*(1+AVERAGE(cform[faster (-ve) /
slower (+ve)]))</f>
        <v>6.9235070674394258E-2</v>
      </c>
      <c r="I2046" s="13" t="e">
        <f>IF(ISNUMBER(VLOOKUP(Fulltable[[#This Row],[Distance]], Predict[[#All],[Distance (km)]:[Time on current form]], 2, FALSE)), VLOOKUP(Fulltable[[#This Row],[Distance]], Predict[[#All],[Distance (km)]:[Time on current form]], 2, FALSE), NA())</f>
        <v>#N/A</v>
      </c>
      <c r="J2046" s="13" t="e">
        <f>IF(ISNUMBER(VLOOKUP(Fulltable[[#This Row],[Distance]], Predict[[#All],[Distance (km)]:[Time on current form]], 3, FALSE)), VLOOKUP(Fulltable[[#This Row],[Distance]], Predict[[#All],[Distance (km)]:[Time on current form]], 3, FALSE), NA())</f>
        <v>#N/A</v>
      </c>
    </row>
    <row r="2047" spans="1:10" x14ac:dyDescent="0.25">
      <c r="A2047" s="1">
        <v>20.45</v>
      </c>
      <c r="B2047" s="2">
        <f>Fulltable[[#This Row],[Distance]]^2</f>
        <v>418.20249999999999</v>
      </c>
      <c r="C2047">
        <f>Fulltable[[#This Row],[Distance]]^3</f>
        <v>8552.2411249999986</v>
      </c>
      <c r="D2047">
        <f>Fulltable[[#This Row],[Distance]]^4</f>
        <v>174893.33100624999</v>
      </c>
      <c r="E2047">
        <f>Fulltable[[#This Row],[Distance]]^5</f>
        <v>3576568.6190778124</v>
      </c>
      <c r="F2047" s="13" t="e">
        <f>IF(ISNUMBER(VLOOKUP(Fulltable[[#This Row],[Distance]], PBmetric[[Distance (km)]:[PB (hh:mm:ss)]], 6, FALSE)), VLOOKUP(Fulltable[[#This Row],[Distance]], PBmetric[[Distance (km)]:[PB (hh:mm:ss)]], 6, FALSE), NA())</f>
        <v>#N/A</v>
      </c>
      <c r="G2047" s="13">
        <f ca="1">$Q$4+$P$4*Fulltable[[#This Row],[Distance]]+$O$4*Fulltable[[#This Row],[D^2]]+$N$4*Fulltable[[#This Row],[D^3]]</f>
        <v>6.6909417640541036E-2</v>
      </c>
      <c r="H2047" s="13">
        <f ca="1">Fulltable[[#This Row],[Forecast]]*(1+AVERAGE(cform[faster (-ve) /
slower (+ve)]))</f>
        <v>6.9272780116070354E-2</v>
      </c>
      <c r="I2047" s="13" t="e">
        <f>IF(ISNUMBER(VLOOKUP(Fulltable[[#This Row],[Distance]], Predict[[#All],[Distance (km)]:[Time on current form]], 2, FALSE)), VLOOKUP(Fulltable[[#This Row],[Distance]], Predict[[#All],[Distance (km)]:[Time on current form]], 2, FALSE), NA())</f>
        <v>#N/A</v>
      </c>
      <c r="J2047" s="13" t="e">
        <f>IF(ISNUMBER(VLOOKUP(Fulltable[[#This Row],[Distance]], Predict[[#All],[Distance (km)]:[Time on current form]], 3, FALSE)), VLOOKUP(Fulltable[[#This Row],[Distance]], Predict[[#All],[Distance (km)]:[Time on current form]], 3, FALSE), NA())</f>
        <v>#N/A</v>
      </c>
    </row>
    <row r="2048" spans="1:10" x14ac:dyDescent="0.25">
      <c r="A2048" s="1">
        <v>20.46</v>
      </c>
      <c r="B2048" s="2">
        <f>Fulltable[[#This Row],[Distance]]^2</f>
        <v>418.61160000000001</v>
      </c>
      <c r="C2048">
        <f>Fulltable[[#This Row],[Distance]]^3</f>
        <v>8564.7933360000006</v>
      </c>
      <c r="D2048">
        <f>Fulltable[[#This Row],[Distance]]^4</f>
        <v>175235.67165456002</v>
      </c>
      <c r="E2048">
        <f>Fulltable[[#This Row],[Distance]]^5</f>
        <v>3585321.8420522981</v>
      </c>
      <c r="F2048" s="13" t="e">
        <f>IF(ISNUMBER(VLOOKUP(Fulltable[[#This Row],[Distance]], PBmetric[[Distance (km)]:[PB (hh:mm:ss)]], 6, FALSE)), VLOOKUP(Fulltable[[#This Row],[Distance]], PBmetric[[Distance (km)]:[PB (hh:mm:ss)]], 6, FALSE), NA())</f>
        <v>#N/A</v>
      </c>
      <c r="G2048" s="13">
        <f ca="1">$Q$4+$P$4*Fulltable[[#This Row],[Distance]]+$O$4*Fulltable[[#This Row],[D^2]]+$N$4*Fulltable[[#This Row],[D^3]]</f>
        <v>6.6945844158919118E-2</v>
      </c>
      <c r="H2048" s="13">
        <f ca="1">Fulltable[[#This Row],[Forecast]]*(1+AVERAGE(cform[faster (-ve) /
slower (+ve)]))</f>
        <v>6.9310493285411556E-2</v>
      </c>
      <c r="I2048" s="13" t="e">
        <f>IF(ISNUMBER(VLOOKUP(Fulltable[[#This Row],[Distance]], Predict[[#All],[Distance (km)]:[Time on current form]], 2, FALSE)), VLOOKUP(Fulltable[[#This Row],[Distance]], Predict[[#All],[Distance (km)]:[Time on current form]], 2, FALSE), NA())</f>
        <v>#N/A</v>
      </c>
      <c r="J2048" s="13" t="e">
        <f>IF(ISNUMBER(VLOOKUP(Fulltable[[#This Row],[Distance]], Predict[[#All],[Distance (km)]:[Time on current form]], 3, FALSE)), VLOOKUP(Fulltable[[#This Row],[Distance]], Predict[[#All],[Distance (km)]:[Time on current form]], 3, FALSE), NA())</f>
        <v>#N/A</v>
      </c>
    </row>
    <row r="2049" spans="1:10" x14ac:dyDescent="0.25">
      <c r="A2049" s="1">
        <v>20.47</v>
      </c>
      <c r="B2049" s="2">
        <f>Fulltable[[#This Row],[Distance]]^2</f>
        <v>419.02089999999993</v>
      </c>
      <c r="C2049">
        <f>Fulltable[[#This Row],[Distance]]^3</f>
        <v>8577.3578229999985</v>
      </c>
      <c r="D2049">
        <f>Fulltable[[#This Row],[Distance]]^4</f>
        <v>175578.51463680994</v>
      </c>
      <c r="E2049">
        <f>Fulltable[[#This Row],[Distance]]^5</f>
        <v>3594092.1946154991</v>
      </c>
      <c r="F2049" s="13" t="e">
        <f>IF(ISNUMBER(VLOOKUP(Fulltable[[#This Row],[Distance]], PBmetric[[Distance (km)]:[PB (hh:mm:ss)]], 6, FALSE)), VLOOKUP(Fulltable[[#This Row],[Distance]], PBmetric[[Distance (km)]:[PB (hh:mm:ss)]], 6, FALSE), NA())</f>
        <v>#N/A</v>
      </c>
      <c r="G2049" s="13">
        <f ca="1">$Q$4+$P$4*Fulltable[[#This Row],[Distance]]+$O$4*Fulltable[[#This Row],[D^2]]+$N$4*Fulltable[[#This Row],[D^3]]</f>
        <v>6.6982274277751011E-2</v>
      </c>
      <c r="H2049" s="13">
        <f ca="1">Fulltable[[#This Row],[Forecast]]*(1+AVERAGE(cform[faster (-ve) /
slower (+ve)]))</f>
        <v>6.9348210182381159E-2</v>
      </c>
      <c r="I2049" s="13" t="e">
        <f>IF(ISNUMBER(VLOOKUP(Fulltable[[#This Row],[Distance]], Predict[[#All],[Distance (km)]:[Time on current form]], 2, FALSE)), VLOOKUP(Fulltable[[#This Row],[Distance]], Predict[[#All],[Distance (km)]:[Time on current form]], 2, FALSE), NA())</f>
        <v>#N/A</v>
      </c>
      <c r="J2049" s="13" t="e">
        <f>IF(ISNUMBER(VLOOKUP(Fulltable[[#This Row],[Distance]], Predict[[#All],[Distance (km)]:[Time on current form]], 3, FALSE)), VLOOKUP(Fulltable[[#This Row],[Distance]], Predict[[#All],[Distance (km)]:[Time on current form]], 3, FALSE), NA())</f>
        <v>#N/A</v>
      </c>
    </row>
    <row r="2050" spans="1:10" x14ac:dyDescent="0.25">
      <c r="A2050" s="1">
        <v>20.48</v>
      </c>
      <c r="B2050" s="2">
        <f>Fulltable[[#This Row],[Distance]]^2</f>
        <v>419.43040000000002</v>
      </c>
      <c r="C2050">
        <f>Fulltable[[#This Row],[Distance]]^3</f>
        <v>8589.9345920000014</v>
      </c>
      <c r="D2050">
        <f>Fulltable[[#This Row],[Distance]]^4</f>
        <v>175921.86044416</v>
      </c>
      <c r="E2050">
        <f>Fulltable[[#This Row],[Distance]]^5</f>
        <v>3602879.7018963969</v>
      </c>
      <c r="F2050" s="13" t="e">
        <f>IF(ISNUMBER(VLOOKUP(Fulltable[[#This Row],[Distance]], PBmetric[[Distance (km)]:[PB (hh:mm:ss)]], 6, FALSE)), VLOOKUP(Fulltable[[#This Row],[Distance]], PBmetric[[Distance (km)]:[PB (hh:mm:ss)]], 6, FALSE), NA())</f>
        <v>#N/A</v>
      </c>
      <c r="G2050" s="13">
        <f ca="1">$Q$4+$P$4*Fulltable[[#This Row],[Distance]]+$O$4*Fulltable[[#This Row],[D^2]]+$N$4*Fulltable[[#This Row],[D^3]]</f>
        <v>6.7018707997001353E-2</v>
      </c>
      <c r="H2050" s="13">
        <f ca="1">Fulltable[[#This Row],[Forecast]]*(1+AVERAGE(cform[faster (-ve) /
slower (+ve)]))</f>
        <v>6.9385930806942539E-2</v>
      </c>
      <c r="I2050" s="13" t="e">
        <f>IF(ISNUMBER(VLOOKUP(Fulltable[[#This Row],[Distance]], Predict[[#All],[Distance (km)]:[Time on current form]], 2, FALSE)), VLOOKUP(Fulltable[[#This Row],[Distance]], Predict[[#All],[Distance (km)]:[Time on current form]], 2, FALSE), NA())</f>
        <v>#N/A</v>
      </c>
      <c r="J2050" s="13" t="e">
        <f>IF(ISNUMBER(VLOOKUP(Fulltable[[#This Row],[Distance]], Predict[[#All],[Distance (km)]:[Time on current form]], 3, FALSE)), VLOOKUP(Fulltable[[#This Row],[Distance]], Predict[[#All],[Distance (km)]:[Time on current form]], 3, FALSE), NA())</f>
        <v>#N/A</v>
      </c>
    </row>
    <row r="2051" spans="1:10" x14ac:dyDescent="0.25">
      <c r="A2051" s="1">
        <v>20.49</v>
      </c>
      <c r="B2051" s="2">
        <f>Fulltable[[#This Row],[Distance]]^2</f>
        <v>419.84009999999995</v>
      </c>
      <c r="C2051">
        <f>Fulltable[[#This Row],[Distance]]^3</f>
        <v>8602.5236489999988</v>
      </c>
      <c r="D2051">
        <f>Fulltable[[#This Row],[Distance]]^4</f>
        <v>176265.70956800994</v>
      </c>
      <c r="E2051">
        <f>Fulltable[[#This Row],[Distance]]^5</f>
        <v>3611684.3890485233</v>
      </c>
      <c r="F2051" s="13" t="e">
        <f>IF(ISNUMBER(VLOOKUP(Fulltable[[#This Row],[Distance]], PBmetric[[Distance (km)]:[PB (hh:mm:ss)]], 6, FALSE)), VLOOKUP(Fulltable[[#This Row],[Distance]], PBmetric[[Distance (km)]:[PB (hh:mm:ss)]], 6, FALSE), NA())</f>
        <v>#N/A</v>
      </c>
      <c r="G2051" s="13">
        <f ca="1">$Q$4+$P$4*Fulltable[[#This Row],[Distance]]+$O$4*Fulltable[[#This Row],[D^2]]+$N$4*Fulltable[[#This Row],[D^3]]</f>
        <v>6.7055145316634715E-2</v>
      </c>
      <c r="H2051" s="13">
        <f ca="1">Fulltable[[#This Row],[Forecast]]*(1+AVERAGE(cform[faster (-ve) /
slower (+ve)]))</f>
        <v>6.9423655159059017E-2</v>
      </c>
      <c r="I2051" s="13" t="e">
        <f>IF(ISNUMBER(VLOOKUP(Fulltable[[#This Row],[Distance]], Predict[[#All],[Distance (km)]:[Time on current form]], 2, FALSE)), VLOOKUP(Fulltable[[#This Row],[Distance]], Predict[[#All],[Distance (km)]:[Time on current form]], 2, FALSE), NA())</f>
        <v>#N/A</v>
      </c>
      <c r="J2051" s="13" t="e">
        <f>IF(ISNUMBER(VLOOKUP(Fulltable[[#This Row],[Distance]], Predict[[#All],[Distance (km)]:[Time on current form]], 3, FALSE)), VLOOKUP(Fulltable[[#This Row],[Distance]], Predict[[#All],[Distance (km)]:[Time on current form]], 3, FALSE), NA())</f>
        <v>#N/A</v>
      </c>
    </row>
    <row r="2052" spans="1:10" x14ac:dyDescent="0.25">
      <c r="A2052" s="1">
        <v>20.5</v>
      </c>
      <c r="B2052" s="2">
        <f>Fulltable[[#This Row],[Distance]]^2</f>
        <v>420.25</v>
      </c>
      <c r="C2052">
        <f>Fulltable[[#This Row],[Distance]]^3</f>
        <v>8615.125</v>
      </c>
      <c r="D2052">
        <f>Fulltable[[#This Row],[Distance]]^4</f>
        <v>176610.0625</v>
      </c>
      <c r="E2052">
        <f>Fulltable[[#This Row],[Distance]]^5</f>
        <v>3620506.28125</v>
      </c>
      <c r="F2052" s="13" t="e">
        <f>IF(ISNUMBER(VLOOKUP(Fulltable[[#This Row],[Distance]], PBmetric[[Distance (km)]:[PB (hh:mm:ss)]], 6, FALSE)), VLOOKUP(Fulltable[[#This Row],[Distance]], PBmetric[[Distance (km)]:[PB (hh:mm:ss)]], 6, FALSE), NA())</f>
        <v>#N/A</v>
      </c>
      <c r="G2052" s="13">
        <f ca="1">$Q$4+$P$4*Fulltable[[#This Row],[Distance]]+$O$4*Fulltable[[#This Row],[D^2]]+$N$4*Fulltable[[#This Row],[D^3]]</f>
        <v>6.7091586236615694E-2</v>
      </c>
      <c r="H2052" s="13">
        <f ca="1">Fulltable[[#This Row],[Forecast]]*(1+AVERAGE(cform[faster (-ve) /
slower (+ve)]))</f>
        <v>6.9461383238693955E-2</v>
      </c>
      <c r="I2052" s="13" t="e">
        <f>IF(ISNUMBER(VLOOKUP(Fulltable[[#This Row],[Distance]], Predict[[#All],[Distance (km)]:[Time on current form]], 2, FALSE)), VLOOKUP(Fulltable[[#This Row],[Distance]], Predict[[#All],[Distance (km)]:[Time on current form]], 2, FALSE), NA())</f>
        <v>#N/A</v>
      </c>
      <c r="J2052" s="13" t="e">
        <f>IF(ISNUMBER(VLOOKUP(Fulltable[[#This Row],[Distance]], Predict[[#All],[Distance (km)]:[Time on current form]], 3, FALSE)), VLOOKUP(Fulltable[[#This Row],[Distance]], Predict[[#All],[Distance (km)]:[Time on current form]], 3, FALSE), NA())</f>
        <v>#N/A</v>
      </c>
    </row>
    <row r="2053" spans="1:10" x14ac:dyDescent="0.25">
      <c r="A2053" s="1">
        <v>20.51</v>
      </c>
      <c r="B2053" s="2">
        <f>Fulltable[[#This Row],[Distance]]^2</f>
        <v>420.66010000000006</v>
      </c>
      <c r="C2053">
        <f>Fulltable[[#This Row],[Distance]]^3</f>
        <v>8627.7386510000015</v>
      </c>
      <c r="D2053">
        <f>Fulltable[[#This Row],[Distance]]^4</f>
        <v>176954.91973201005</v>
      </c>
      <c r="E2053">
        <f>Fulltable[[#This Row],[Distance]]^5</f>
        <v>3629345.4037035266</v>
      </c>
      <c r="F2053" s="13" t="e">
        <f>IF(ISNUMBER(VLOOKUP(Fulltable[[#This Row],[Distance]], PBmetric[[Distance (km)]:[PB (hh:mm:ss)]], 6, FALSE)), VLOOKUP(Fulltable[[#This Row],[Distance]], PBmetric[[Distance (km)]:[PB (hh:mm:ss)]], 6, FALSE), NA())</f>
        <v>#N/A</v>
      </c>
      <c r="G2053" s="13">
        <f ca="1">$Q$4+$P$4*Fulltable[[#This Row],[Distance]]+$O$4*Fulltable[[#This Row],[D^2]]+$N$4*Fulltable[[#This Row],[D^3]]</f>
        <v>6.7128030756908916E-2</v>
      </c>
      <c r="H2053" s="13">
        <f ca="1">Fulltable[[#This Row],[Forecast]]*(1+AVERAGE(cform[faster (-ve) /
slower (+ve)]))</f>
        <v>6.949911504581073E-2</v>
      </c>
      <c r="I2053" s="13" t="e">
        <f>IF(ISNUMBER(VLOOKUP(Fulltable[[#This Row],[Distance]], Predict[[#All],[Distance (km)]:[Time on current form]], 2, FALSE)), VLOOKUP(Fulltable[[#This Row],[Distance]], Predict[[#All],[Distance (km)]:[Time on current form]], 2, FALSE), NA())</f>
        <v>#N/A</v>
      </c>
      <c r="J2053" s="13" t="e">
        <f>IF(ISNUMBER(VLOOKUP(Fulltable[[#This Row],[Distance]], Predict[[#All],[Distance (km)]:[Time on current form]], 3, FALSE)), VLOOKUP(Fulltable[[#This Row],[Distance]], Predict[[#All],[Distance (km)]:[Time on current form]], 3, FALSE), NA())</f>
        <v>#N/A</v>
      </c>
    </row>
    <row r="2054" spans="1:10" x14ac:dyDescent="0.25">
      <c r="A2054" s="1">
        <v>20.52</v>
      </c>
      <c r="B2054" s="2">
        <f>Fulltable[[#This Row],[Distance]]^2</f>
        <v>421.07040000000001</v>
      </c>
      <c r="C2054">
        <f>Fulltable[[#This Row],[Distance]]^3</f>
        <v>8640.3646079999999</v>
      </c>
      <c r="D2054">
        <f>Fulltable[[#This Row],[Distance]]^4</f>
        <v>177300.28175615999</v>
      </c>
      <c r="E2054">
        <f>Fulltable[[#This Row],[Distance]]^5</f>
        <v>3638201.7816364029</v>
      </c>
      <c r="F2054" s="13" t="e">
        <f>IF(ISNUMBER(VLOOKUP(Fulltable[[#This Row],[Distance]], PBmetric[[Distance (km)]:[PB (hh:mm:ss)]], 6, FALSE)), VLOOKUP(Fulltable[[#This Row],[Distance]], PBmetric[[Distance (km)]:[PB (hh:mm:ss)]], 6, FALSE), NA())</f>
        <v>#N/A</v>
      </c>
      <c r="G2054" s="13">
        <f ca="1">$Q$4+$P$4*Fulltable[[#This Row],[Distance]]+$O$4*Fulltable[[#This Row],[D^2]]+$N$4*Fulltable[[#This Row],[D^3]]</f>
        <v>6.7164478877478936E-2</v>
      </c>
      <c r="H2054" s="13">
        <f ca="1">Fulltable[[#This Row],[Forecast]]*(1+AVERAGE(cform[faster (-ve) /
slower (+ve)]))</f>
        <v>6.9536850580372622E-2</v>
      </c>
      <c r="I2054" s="13" t="e">
        <f>IF(ISNUMBER(VLOOKUP(Fulltable[[#This Row],[Distance]], Predict[[#All],[Distance (km)]:[Time on current form]], 2, FALSE)), VLOOKUP(Fulltable[[#This Row],[Distance]], Predict[[#All],[Distance (km)]:[Time on current form]], 2, FALSE), NA())</f>
        <v>#N/A</v>
      </c>
      <c r="J2054" s="13" t="e">
        <f>IF(ISNUMBER(VLOOKUP(Fulltable[[#This Row],[Distance]], Predict[[#All],[Distance (km)]:[Time on current form]], 3, FALSE)), VLOOKUP(Fulltable[[#This Row],[Distance]], Predict[[#All],[Distance (km)]:[Time on current form]], 3, FALSE), NA())</f>
        <v>#N/A</v>
      </c>
    </row>
    <row r="2055" spans="1:10" x14ac:dyDescent="0.25">
      <c r="A2055" s="1">
        <v>20.53</v>
      </c>
      <c r="B2055" s="2">
        <f>Fulltable[[#This Row],[Distance]]^2</f>
        <v>421.48090000000002</v>
      </c>
      <c r="C2055">
        <f>Fulltable[[#This Row],[Distance]]^3</f>
        <v>8653.0028770000008</v>
      </c>
      <c r="D2055">
        <f>Fulltable[[#This Row],[Distance]]^4</f>
        <v>177646.14906481002</v>
      </c>
      <c r="E2055">
        <f>Fulltable[[#This Row],[Distance]]^5</f>
        <v>3647075.4403005498</v>
      </c>
      <c r="F2055" s="13" t="e">
        <f>IF(ISNUMBER(VLOOKUP(Fulltable[[#This Row],[Distance]], PBmetric[[Distance (km)]:[PB (hh:mm:ss)]], 6, FALSE)), VLOOKUP(Fulltable[[#This Row],[Distance]], PBmetric[[Distance (km)]:[PB (hh:mm:ss)]], 6, FALSE), NA())</f>
        <v>#N/A</v>
      </c>
      <c r="G2055" s="13">
        <f ca="1">$Q$4+$P$4*Fulltable[[#This Row],[Distance]]+$O$4*Fulltable[[#This Row],[D^2]]+$N$4*Fulltable[[#This Row],[D^3]]</f>
        <v>6.7200930598290368E-2</v>
      </c>
      <c r="H2055" s="13">
        <f ca="1">Fulltable[[#This Row],[Forecast]]*(1+AVERAGE(cform[faster (-ve) /
slower (+ve)]))</f>
        <v>6.9574589842343021E-2</v>
      </c>
      <c r="I2055" s="13" t="e">
        <f>IF(ISNUMBER(VLOOKUP(Fulltable[[#This Row],[Distance]], Predict[[#All],[Distance (km)]:[Time on current form]], 2, FALSE)), VLOOKUP(Fulltable[[#This Row],[Distance]], Predict[[#All],[Distance (km)]:[Time on current form]], 2, FALSE), NA())</f>
        <v>#N/A</v>
      </c>
      <c r="J2055" s="13" t="e">
        <f>IF(ISNUMBER(VLOOKUP(Fulltable[[#This Row],[Distance]], Predict[[#All],[Distance (km)]:[Time on current form]], 3, FALSE)), VLOOKUP(Fulltable[[#This Row],[Distance]], Predict[[#All],[Distance (km)]:[Time on current form]], 3, FALSE), NA())</f>
        <v>#N/A</v>
      </c>
    </row>
    <row r="2056" spans="1:10" x14ac:dyDescent="0.25">
      <c r="A2056" s="1">
        <v>20.54</v>
      </c>
      <c r="B2056" s="2">
        <f>Fulltable[[#This Row],[Distance]]^2</f>
        <v>421.89159999999998</v>
      </c>
      <c r="C2056">
        <f>Fulltable[[#This Row],[Distance]]^3</f>
        <v>8665.6534639999991</v>
      </c>
      <c r="D2056">
        <f>Fulltable[[#This Row],[Distance]]^4</f>
        <v>177992.52215055999</v>
      </c>
      <c r="E2056">
        <f>Fulltable[[#This Row],[Distance]]^5</f>
        <v>3655966.404972502</v>
      </c>
      <c r="F2056" s="13" t="e">
        <f>IF(ISNUMBER(VLOOKUP(Fulltable[[#This Row],[Distance]], PBmetric[[Distance (km)]:[PB (hh:mm:ss)]], 6, FALSE)), VLOOKUP(Fulltable[[#This Row],[Distance]], PBmetric[[Distance (km)]:[PB (hh:mm:ss)]], 6, FALSE), NA())</f>
        <v>#N/A</v>
      </c>
      <c r="G2056" s="13">
        <f ca="1">$Q$4+$P$4*Fulltable[[#This Row],[Distance]]+$O$4*Fulltable[[#This Row],[D^2]]+$N$4*Fulltable[[#This Row],[D^3]]</f>
        <v>6.7237385919307807E-2</v>
      </c>
      <c r="H2056" s="13">
        <f ca="1">Fulltable[[#This Row],[Forecast]]*(1+AVERAGE(cform[faster (-ve) /
slower (+ve)]))</f>
        <v>6.9612332831685247E-2</v>
      </c>
      <c r="I2056" s="13" t="e">
        <f>IF(ISNUMBER(VLOOKUP(Fulltable[[#This Row],[Distance]], Predict[[#All],[Distance (km)]:[Time on current form]], 2, FALSE)), VLOOKUP(Fulltable[[#This Row],[Distance]], Predict[[#All],[Distance (km)]:[Time on current form]], 2, FALSE), NA())</f>
        <v>#N/A</v>
      </c>
      <c r="J2056" s="13" t="e">
        <f>IF(ISNUMBER(VLOOKUP(Fulltable[[#This Row],[Distance]], Predict[[#All],[Distance (km)]:[Time on current form]], 3, FALSE)), VLOOKUP(Fulltable[[#This Row],[Distance]], Predict[[#All],[Distance (km)]:[Time on current form]], 3, FALSE), NA())</f>
        <v>#N/A</v>
      </c>
    </row>
    <row r="2057" spans="1:10" x14ac:dyDescent="0.25">
      <c r="A2057" s="1">
        <v>20.55</v>
      </c>
      <c r="B2057" s="2">
        <f>Fulltable[[#This Row],[Distance]]^2</f>
        <v>422.30250000000001</v>
      </c>
      <c r="C2057">
        <f>Fulltable[[#This Row],[Distance]]^3</f>
        <v>8678.3163750000003</v>
      </c>
      <c r="D2057">
        <f>Fulltable[[#This Row],[Distance]]^4</f>
        <v>178339.40150625</v>
      </c>
      <c r="E2057">
        <f>Fulltable[[#This Row],[Distance]]^5</f>
        <v>3664874.7009534375</v>
      </c>
      <c r="F2057" s="13" t="e">
        <f>IF(ISNUMBER(VLOOKUP(Fulltable[[#This Row],[Distance]], PBmetric[[Distance (km)]:[PB (hh:mm:ss)]], 6, FALSE)), VLOOKUP(Fulltable[[#This Row],[Distance]], PBmetric[[Distance (km)]:[PB (hh:mm:ss)]], 6, FALSE), NA())</f>
        <v>#N/A</v>
      </c>
      <c r="G2057" s="13">
        <f ca="1">$Q$4+$P$4*Fulltable[[#This Row],[Distance]]+$O$4*Fulltable[[#This Row],[D^2]]+$N$4*Fulltable[[#This Row],[D^3]]</f>
        <v>6.7273844840495867E-2</v>
      </c>
      <c r="H2057" s="13">
        <f ca="1">Fulltable[[#This Row],[Forecast]]*(1+AVERAGE(cform[faster (-ve) /
slower (+ve)]))</f>
        <v>6.9650079548362678E-2</v>
      </c>
      <c r="I2057" s="13" t="e">
        <f>IF(ISNUMBER(VLOOKUP(Fulltable[[#This Row],[Distance]], Predict[[#All],[Distance (km)]:[Time on current form]], 2, FALSE)), VLOOKUP(Fulltable[[#This Row],[Distance]], Predict[[#All],[Distance (km)]:[Time on current form]], 2, FALSE), NA())</f>
        <v>#N/A</v>
      </c>
      <c r="J2057" s="13" t="e">
        <f>IF(ISNUMBER(VLOOKUP(Fulltable[[#This Row],[Distance]], Predict[[#All],[Distance (km)]:[Time on current form]], 3, FALSE)), VLOOKUP(Fulltable[[#This Row],[Distance]], Predict[[#All],[Distance (km)]:[Time on current form]], 3, FALSE), NA())</f>
        <v>#N/A</v>
      </c>
    </row>
    <row r="2058" spans="1:10" x14ac:dyDescent="0.25">
      <c r="A2058" s="1">
        <v>20.56</v>
      </c>
      <c r="B2058" s="2">
        <f>Fulltable[[#This Row],[Distance]]^2</f>
        <v>422.71359999999993</v>
      </c>
      <c r="C2058">
        <f>Fulltable[[#This Row],[Distance]]^3</f>
        <v>8690.9916159999975</v>
      </c>
      <c r="D2058">
        <f>Fulltable[[#This Row],[Distance]]^4</f>
        <v>178686.78762495995</v>
      </c>
      <c r="E2058">
        <f>Fulltable[[#This Row],[Distance]]^5</f>
        <v>3673800.3535691765</v>
      </c>
      <c r="F2058" s="13" t="e">
        <f>IF(ISNUMBER(VLOOKUP(Fulltable[[#This Row],[Distance]], PBmetric[[Distance (km)]:[PB (hh:mm:ss)]], 6, FALSE)), VLOOKUP(Fulltable[[#This Row],[Distance]], PBmetric[[Distance (km)]:[PB (hh:mm:ss)]], 6, FALSE), NA())</f>
        <v>#N/A</v>
      </c>
      <c r="G2058" s="13">
        <f ca="1">$Q$4+$P$4*Fulltable[[#This Row],[Distance]]+$O$4*Fulltable[[#This Row],[D^2]]+$N$4*Fulltable[[#This Row],[D^3]]</f>
        <v>6.7310307361819116E-2</v>
      </c>
      <c r="H2058" s="13">
        <f ca="1">Fulltable[[#This Row],[Forecast]]*(1+AVERAGE(cform[faster (-ve) /
slower (+ve)]))</f>
        <v>6.9687829992338635E-2</v>
      </c>
      <c r="I2058" s="13" t="e">
        <f>IF(ISNUMBER(VLOOKUP(Fulltable[[#This Row],[Distance]], Predict[[#All],[Distance (km)]:[Time on current form]], 2, FALSE)), VLOOKUP(Fulltable[[#This Row],[Distance]], Predict[[#All],[Distance (km)]:[Time on current form]], 2, FALSE), NA())</f>
        <v>#N/A</v>
      </c>
      <c r="J2058" s="13" t="e">
        <f>IF(ISNUMBER(VLOOKUP(Fulltable[[#This Row],[Distance]], Predict[[#All],[Distance (km)]:[Time on current form]], 3, FALSE)), VLOOKUP(Fulltable[[#This Row],[Distance]], Predict[[#All],[Distance (km)]:[Time on current form]], 3, FALSE), NA())</f>
        <v>#N/A</v>
      </c>
    </row>
    <row r="2059" spans="1:10" x14ac:dyDescent="0.25">
      <c r="A2059" s="1">
        <v>20.57</v>
      </c>
      <c r="B2059" s="2">
        <f>Fulltable[[#This Row],[Distance]]^2</f>
        <v>423.12490000000003</v>
      </c>
      <c r="C2059">
        <f>Fulltable[[#This Row],[Distance]]^3</f>
        <v>8703.6791929999999</v>
      </c>
      <c r="D2059">
        <f>Fulltable[[#This Row],[Distance]]^4</f>
        <v>179034.68100001002</v>
      </c>
      <c r="E2059">
        <f>Fulltable[[#This Row],[Distance]]^5</f>
        <v>3682743.3881702065</v>
      </c>
      <c r="F2059" s="13" t="e">
        <f>IF(ISNUMBER(VLOOKUP(Fulltable[[#This Row],[Distance]], PBmetric[[Distance (km)]:[PB (hh:mm:ss)]], 6, FALSE)), VLOOKUP(Fulltable[[#This Row],[Distance]], PBmetric[[Distance (km)]:[PB (hh:mm:ss)]], 6, FALSE), NA())</f>
        <v>#N/A</v>
      </c>
      <c r="G2059" s="13">
        <f ca="1">$Q$4+$P$4*Fulltable[[#This Row],[Distance]]+$O$4*Fulltable[[#This Row],[D^2]]+$N$4*Fulltable[[#This Row],[D^3]]</f>
        <v>6.7346773483242181E-2</v>
      </c>
      <c r="H2059" s="13">
        <f ca="1">Fulltable[[#This Row],[Forecast]]*(1+AVERAGE(cform[faster (-ve) /
slower (+ve)]))</f>
        <v>6.9725584163576479E-2</v>
      </c>
      <c r="I2059" s="13" t="e">
        <f>IF(ISNUMBER(VLOOKUP(Fulltable[[#This Row],[Distance]], Predict[[#All],[Distance (km)]:[Time on current form]], 2, FALSE)), VLOOKUP(Fulltable[[#This Row],[Distance]], Predict[[#All],[Distance (km)]:[Time on current form]], 2, FALSE), NA())</f>
        <v>#N/A</v>
      </c>
      <c r="J2059" s="13" t="e">
        <f>IF(ISNUMBER(VLOOKUP(Fulltable[[#This Row],[Distance]], Predict[[#All],[Distance (km)]:[Time on current form]], 3, FALSE)), VLOOKUP(Fulltable[[#This Row],[Distance]], Predict[[#All],[Distance (km)]:[Time on current form]], 3, FALSE), NA())</f>
        <v>#N/A</v>
      </c>
    </row>
    <row r="2060" spans="1:10" x14ac:dyDescent="0.25">
      <c r="A2060" s="1">
        <v>20.58</v>
      </c>
      <c r="B2060" s="2">
        <f>Fulltable[[#This Row],[Distance]]^2</f>
        <v>423.53639999999996</v>
      </c>
      <c r="C2060">
        <f>Fulltable[[#This Row],[Distance]]^3</f>
        <v>8716.3791119999987</v>
      </c>
      <c r="D2060">
        <f>Fulltable[[#This Row],[Distance]]^4</f>
        <v>179383.08212495997</v>
      </c>
      <c r="E2060">
        <f>Fulltable[[#This Row],[Distance]]^5</f>
        <v>3691703.830131676</v>
      </c>
      <c r="F2060" s="13" t="e">
        <f>IF(ISNUMBER(VLOOKUP(Fulltable[[#This Row],[Distance]], PBmetric[[Distance (km)]:[PB (hh:mm:ss)]], 6, FALSE)), VLOOKUP(Fulltable[[#This Row],[Distance]], PBmetric[[Distance (km)]:[PB (hh:mm:ss)]], 6, FALSE), NA())</f>
        <v>#N/A</v>
      </c>
      <c r="G2060" s="13">
        <f ca="1">$Q$4+$P$4*Fulltable[[#This Row],[Distance]]+$O$4*Fulltable[[#This Row],[D^2]]+$N$4*Fulltable[[#This Row],[D^3]]</f>
        <v>6.7383243204729631E-2</v>
      </c>
      <c r="H2060" s="13">
        <f ca="1">Fulltable[[#This Row],[Forecast]]*(1+AVERAGE(cform[faster (-ve) /
slower (+ve)]))</f>
        <v>6.9763342062039546E-2</v>
      </c>
      <c r="I2060" s="13" t="e">
        <f>IF(ISNUMBER(VLOOKUP(Fulltable[[#This Row],[Distance]], Predict[[#All],[Distance (km)]:[Time on current form]], 2, FALSE)), VLOOKUP(Fulltable[[#This Row],[Distance]], Predict[[#All],[Distance (km)]:[Time on current form]], 2, FALSE), NA())</f>
        <v>#N/A</v>
      </c>
      <c r="J2060" s="13" t="e">
        <f>IF(ISNUMBER(VLOOKUP(Fulltable[[#This Row],[Distance]], Predict[[#All],[Distance (km)]:[Time on current form]], 3, FALSE)), VLOOKUP(Fulltable[[#This Row],[Distance]], Predict[[#All],[Distance (km)]:[Time on current form]], 3, FALSE), NA())</f>
        <v>#N/A</v>
      </c>
    </row>
    <row r="2061" spans="1:10" x14ac:dyDescent="0.25">
      <c r="A2061" s="1">
        <v>20.59</v>
      </c>
      <c r="B2061" s="2">
        <f>Fulltable[[#This Row],[Distance]]^2</f>
        <v>423.94810000000001</v>
      </c>
      <c r="C2061">
        <f>Fulltable[[#This Row],[Distance]]^3</f>
        <v>8729.0913789999995</v>
      </c>
      <c r="D2061">
        <f>Fulltable[[#This Row],[Distance]]^4</f>
        <v>179731.99149361</v>
      </c>
      <c r="E2061">
        <f>Fulltable[[#This Row],[Distance]]^5</f>
        <v>3700681.7048534299</v>
      </c>
      <c r="F2061" s="13" t="e">
        <f>IF(ISNUMBER(VLOOKUP(Fulltable[[#This Row],[Distance]], PBmetric[[Distance (km)]:[PB (hh:mm:ss)]], 6, FALSE)), VLOOKUP(Fulltable[[#This Row],[Distance]], PBmetric[[Distance (km)]:[PB (hh:mm:ss)]], 6, FALSE), NA())</f>
        <v>#N/A</v>
      </c>
      <c r="G2061" s="13">
        <f ca="1">$Q$4+$P$4*Fulltable[[#This Row],[Distance]]+$O$4*Fulltable[[#This Row],[D^2]]+$N$4*Fulltable[[#This Row],[D^3]]</f>
        <v>6.7419716526246079E-2</v>
      </c>
      <c r="H2061" s="13">
        <f ca="1">Fulltable[[#This Row],[Forecast]]*(1+AVERAGE(cform[faster (-ve) /
slower (+ve)]))</f>
        <v>6.9801103687691199E-2</v>
      </c>
      <c r="I2061" s="13" t="e">
        <f>IF(ISNUMBER(VLOOKUP(Fulltable[[#This Row],[Distance]], Predict[[#All],[Distance (km)]:[Time on current form]], 2, FALSE)), VLOOKUP(Fulltable[[#This Row],[Distance]], Predict[[#All],[Distance (km)]:[Time on current form]], 2, FALSE), NA())</f>
        <v>#N/A</v>
      </c>
      <c r="J2061" s="13" t="e">
        <f>IF(ISNUMBER(VLOOKUP(Fulltable[[#This Row],[Distance]], Predict[[#All],[Distance (km)]:[Time on current form]], 3, FALSE)), VLOOKUP(Fulltable[[#This Row],[Distance]], Predict[[#All],[Distance (km)]:[Time on current form]], 3, FALSE), NA())</f>
        <v>#N/A</v>
      </c>
    </row>
    <row r="2062" spans="1:10" x14ac:dyDescent="0.25">
      <c r="A2062" s="1">
        <v>20.6</v>
      </c>
      <c r="B2062" s="2">
        <f>Fulltable[[#This Row],[Distance]]^2</f>
        <v>424.36000000000007</v>
      </c>
      <c r="C2062">
        <f>Fulltable[[#This Row],[Distance]]^3</f>
        <v>8741.8160000000025</v>
      </c>
      <c r="D2062">
        <f>Fulltable[[#This Row],[Distance]]^4</f>
        <v>180081.40960000007</v>
      </c>
      <c r="E2062">
        <f>Fulltable[[#This Row],[Distance]]^5</f>
        <v>3709677.0377600016</v>
      </c>
      <c r="F2062" s="13" t="e">
        <f>IF(ISNUMBER(VLOOKUP(Fulltable[[#This Row],[Distance]], PBmetric[[Distance (km)]:[PB (hh:mm:ss)]], 6, FALSE)), VLOOKUP(Fulltable[[#This Row],[Distance]], PBmetric[[Distance (km)]:[PB (hh:mm:ss)]], 6, FALSE), NA())</f>
        <v>#N/A</v>
      </c>
      <c r="G2062" s="13">
        <f ca="1">$Q$4+$P$4*Fulltable[[#This Row],[Distance]]+$O$4*Fulltable[[#This Row],[D^2]]+$N$4*Fulltable[[#This Row],[D^3]]</f>
        <v>6.7456193447756121E-2</v>
      </c>
      <c r="H2062" s="13">
        <f ca="1">Fulltable[[#This Row],[Forecast]]*(1+AVERAGE(cform[faster (-ve) /
slower (+ve)]))</f>
        <v>6.9838869040494758E-2</v>
      </c>
      <c r="I2062" s="13" t="e">
        <f>IF(ISNUMBER(VLOOKUP(Fulltable[[#This Row],[Distance]], Predict[[#All],[Distance (km)]:[Time on current form]], 2, FALSE)), VLOOKUP(Fulltable[[#This Row],[Distance]], Predict[[#All],[Distance (km)]:[Time on current form]], 2, FALSE), NA())</f>
        <v>#N/A</v>
      </c>
      <c r="J2062" s="13" t="e">
        <f>IF(ISNUMBER(VLOOKUP(Fulltable[[#This Row],[Distance]], Predict[[#All],[Distance (km)]:[Time on current form]], 3, FALSE)), VLOOKUP(Fulltable[[#This Row],[Distance]], Predict[[#All],[Distance (km)]:[Time on current form]], 3, FALSE), NA())</f>
        <v>#N/A</v>
      </c>
    </row>
    <row r="2063" spans="1:10" x14ac:dyDescent="0.25">
      <c r="A2063" s="1">
        <v>20.61</v>
      </c>
      <c r="B2063" s="2">
        <f>Fulltable[[#This Row],[Distance]]^2</f>
        <v>424.77209999999997</v>
      </c>
      <c r="C2063">
        <f>Fulltable[[#This Row],[Distance]]^3</f>
        <v>8754.5529809999989</v>
      </c>
      <c r="D2063">
        <f>Fulltable[[#This Row],[Distance]]^4</f>
        <v>180431.33693840998</v>
      </c>
      <c r="E2063">
        <f>Fulltable[[#This Row],[Distance]]^5</f>
        <v>3718689.8543006293</v>
      </c>
      <c r="F2063" s="13" t="e">
        <f>IF(ISNUMBER(VLOOKUP(Fulltable[[#This Row],[Distance]], PBmetric[[Distance (km)]:[PB (hh:mm:ss)]], 6, FALSE)), VLOOKUP(Fulltable[[#This Row],[Distance]], PBmetric[[Distance (km)]:[PB (hh:mm:ss)]], 6, FALSE), NA())</f>
        <v>#N/A</v>
      </c>
      <c r="G2063" s="13">
        <f ca="1">$Q$4+$P$4*Fulltable[[#This Row],[Distance]]+$O$4*Fulltable[[#This Row],[D^2]]+$N$4*Fulltable[[#This Row],[D^3]]</f>
        <v>6.7492673969224343E-2</v>
      </c>
      <c r="H2063" s="13">
        <f ca="1">Fulltable[[#This Row],[Forecast]]*(1+AVERAGE(cform[faster (-ve) /
slower (+ve)]))</f>
        <v>6.9876638120413587E-2</v>
      </c>
      <c r="I2063" s="13" t="e">
        <f>IF(ISNUMBER(VLOOKUP(Fulltable[[#This Row],[Distance]], Predict[[#All],[Distance (km)]:[Time on current form]], 2, FALSE)), VLOOKUP(Fulltable[[#This Row],[Distance]], Predict[[#All],[Distance (km)]:[Time on current form]], 2, FALSE), NA())</f>
        <v>#N/A</v>
      </c>
      <c r="J2063" s="13" t="e">
        <f>IF(ISNUMBER(VLOOKUP(Fulltable[[#This Row],[Distance]], Predict[[#All],[Distance (km)]:[Time on current form]], 3, FALSE)), VLOOKUP(Fulltable[[#This Row],[Distance]], Predict[[#All],[Distance (km)]:[Time on current form]], 3, FALSE), NA())</f>
        <v>#N/A</v>
      </c>
    </row>
    <row r="2064" spans="1:10" x14ac:dyDescent="0.25">
      <c r="A2064" s="1">
        <v>20.62</v>
      </c>
      <c r="B2064" s="2">
        <f>Fulltable[[#This Row],[Distance]]^2</f>
        <v>425.18440000000004</v>
      </c>
      <c r="C2064">
        <f>Fulltable[[#This Row],[Distance]]^3</f>
        <v>8767.3023280000016</v>
      </c>
      <c r="D2064">
        <f>Fulltable[[#This Row],[Distance]]^4</f>
        <v>180781.77400336004</v>
      </c>
      <c r="E2064">
        <f>Fulltable[[#This Row],[Distance]]^5</f>
        <v>3727720.1799492841</v>
      </c>
      <c r="F2064" s="13" t="e">
        <f>IF(ISNUMBER(VLOOKUP(Fulltable[[#This Row],[Distance]], PBmetric[[Distance (km)]:[PB (hh:mm:ss)]], 6, FALSE)), VLOOKUP(Fulltable[[#This Row],[Distance]], PBmetric[[Distance (km)]:[PB (hh:mm:ss)]], 6, FALSE), NA())</f>
        <v>#N/A</v>
      </c>
      <c r="G2064" s="13">
        <f ca="1">$Q$4+$P$4*Fulltable[[#This Row],[Distance]]+$O$4*Fulltable[[#This Row],[D^2]]+$N$4*Fulltable[[#This Row],[D^3]]</f>
        <v>6.7529158090615354E-2</v>
      </c>
      <c r="H2064" s="13">
        <f ca="1">Fulltable[[#This Row],[Forecast]]*(1+AVERAGE(cform[faster (-ve) /
slower (+ve)]))</f>
        <v>6.9914410927411033E-2</v>
      </c>
      <c r="I2064" s="13" t="e">
        <f>IF(ISNUMBER(VLOOKUP(Fulltable[[#This Row],[Distance]], Predict[[#All],[Distance (km)]:[Time on current form]], 2, FALSE)), VLOOKUP(Fulltable[[#This Row],[Distance]], Predict[[#All],[Distance (km)]:[Time on current form]], 2, FALSE), NA())</f>
        <v>#N/A</v>
      </c>
      <c r="J2064" s="13" t="e">
        <f>IF(ISNUMBER(VLOOKUP(Fulltable[[#This Row],[Distance]], Predict[[#All],[Distance (km)]:[Time on current form]], 3, FALSE)), VLOOKUP(Fulltable[[#This Row],[Distance]], Predict[[#All],[Distance (km)]:[Time on current form]], 3, FALSE), NA())</f>
        <v>#N/A</v>
      </c>
    </row>
    <row r="2065" spans="1:10" x14ac:dyDescent="0.25">
      <c r="A2065" s="1">
        <v>20.63</v>
      </c>
      <c r="B2065" s="2">
        <f>Fulltable[[#This Row],[Distance]]^2</f>
        <v>425.59689999999995</v>
      </c>
      <c r="C2065">
        <f>Fulltable[[#This Row],[Distance]]^3</f>
        <v>8780.064046999998</v>
      </c>
      <c r="D2065">
        <f>Fulltable[[#This Row],[Distance]]^4</f>
        <v>181132.72128960997</v>
      </c>
      <c r="E2065">
        <f>Fulltable[[#This Row],[Distance]]^5</f>
        <v>3736768.0402046535</v>
      </c>
      <c r="F2065" s="13" t="e">
        <f>IF(ISNUMBER(VLOOKUP(Fulltable[[#This Row],[Distance]], PBmetric[[Distance (km)]:[PB (hh:mm:ss)]], 6, FALSE)), VLOOKUP(Fulltable[[#This Row],[Distance]], PBmetric[[Distance (km)]:[PB (hh:mm:ss)]], 6, FALSE), NA())</f>
        <v>#N/A</v>
      </c>
      <c r="G2065" s="13">
        <f ca="1">$Q$4+$P$4*Fulltable[[#This Row],[Distance]]+$O$4*Fulltable[[#This Row],[D^2]]+$N$4*Fulltable[[#This Row],[D^3]]</f>
        <v>6.7565645811893726E-2</v>
      </c>
      <c r="H2065" s="13">
        <f ca="1">Fulltable[[#This Row],[Forecast]]*(1+AVERAGE(cform[faster (-ve) /
slower (+ve)]))</f>
        <v>6.9952187461450419E-2</v>
      </c>
      <c r="I2065" s="13" t="e">
        <f>IF(ISNUMBER(VLOOKUP(Fulltable[[#This Row],[Distance]], Predict[[#All],[Distance (km)]:[Time on current form]], 2, FALSE)), VLOOKUP(Fulltable[[#This Row],[Distance]], Predict[[#All],[Distance (km)]:[Time on current form]], 2, FALSE), NA())</f>
        <v>#N/A</v>
      </c>
      <c r="J2065" s="13" t="e">
        <f>IF(ISNUMBER(VLOOKUP(Fulltable[[#This Row],[Distance]], Predict[[#All],[Distance (km)]:[Time on current form]], 3, FALSE)), VLOOKUP(Fulltable[[#This Row],[Distance]], Predict[[#All],[Distance (km)]:[Time on current form]], 3, FALSE), NA())</f>
        <v>#N/A</v>
      </c>
    </row>
    <row r="2066" spans="1:10" x14ac:dyDescent="0.25">
      <c r="A2066" s="1">
        <v>20.64</v>
      </c>
      <c r="B2066" s="2">
        <f>Fulltable[[#This Row],[Distance]]^2</f>
        <v>426.00960000000003</v>
      </c>
      <c r="C2066">
        <f>Fulltable[[#This Row],[Distance]]^3</f>
        <v>8792.8381440000012</v>
      </c>
      <c r="D2066">
        <f>Fulltable[[#This Row],[Distance]]^4</f>
        <v>181484.17929216003</v>
      </c>
      <c r="E2066">
        <f>Fulltable[[#This Row],[Distance]]^5</f>
        <v>3745833.4605901833</v>
      </c>
      <c r="F2066" s="13" t="e">
        <f>IF(ISNUMBER(VLOOKUP(Fulltable[[#This Row],[Distance]], PBmetric[[Distance (km)]:[PB (hh:mm:ss)]], 6, FALSE)), VLOOKUP(Fulltable[[#This Row],[Distance]], PBmetric[[Distance (km)]:[PB (hh:mm:ss)]], 6, FALSE), NA())</f>
        <v>#N/A</v>
      </c>
      <c r="G2066" s="13">
        <f ca="1">$Q$4+$P$4*Fulltable[[#This Row],[Distance]]+$O$4*Fulltable[[#This Row],[D^2]]+$N$4*Fulltable[[#This Row],[D^3]]</f>
        <v>6.7602137133024098E-2</v>
      </c>
      <c r="H2066" s="13">
        <f ca="1">Fulltable[[#This Row],[Forecast]]*(1+AVERAGE(cform[faster (-ve) /
slower (+ve)]))</f>
        <v>6.9989967722495133E-2</v>
      </c>
      <c r="I2066" s="13" t="e">
        <f>IF(ISNUMBER(VLOOKUP(Fulltable[[#This Row],[Distance]], Predict[[#All],[Distance (km)]:[Time on current form]], 2, FALSE)), VLOOKUP(Fulltable[[#This Row],[Distance]], Predict[[#All],[Distance (km)]:[Time on current form]], 2, FALSE), NA())</f>
        <v>#N/A</v>
      </c>
      <c r="J2066" s="13" t="e">
        <f>IF(ISNUMBER(VLOOKUP(Fulltable[[#This Row],[Distance]], Predict[[#All],[Distance (km)]:[Time on current form]], 3, FALSE)), VLOOKUP(Fulltable[[#This Row],[Distance]], Predict[[#All],[Distance (km)]:[Time on current form]], 3, FALSE), NA())</f>
        <v>#N/A</v>
      </c>
    </row>
    <row r="2067" spans="1:10" x14ac:dyDescent="0.25">
      <c r="A2067" s="1">
        <v>20.65</v>
      </c>
      <c r="B2067" s="2">
        <f>Fulltable[[#This Row],[Distance]]^2</f>
        <v>426.42249999999996</v>
      </c>
      <c r="C2067">
        <f>Fulltable[[#This Row],[Distance]]^3</f>
        <v>8805.6246249999986</v>
      </c>
      <c r="D2067">
        <f>Fulltable[[#This Row],[Distance]]^4</f>
        <v>181836.14850624997</v>
      </c>
      <c r="E2067">
        <f>Fulltable[[#This Row],[Distance]]^5</f>
        <v>3754916.4666540618</v>
      </c>
      <c r="F2067" s="13" t="e">
        <f>IF(ISNUMBER(VLOOKUP(Fulltable[[#This Row],[Distance]], PBmetric[[Distance (km)]:[PB (hh:mm:ss)]], 6, FALSE)), VLOOKUP(Fulltable[[#This Row],[Distance]], PBmetric[[Distance (km)]:[PB (hh:mm:ss)]], 6, FALSE), NA())</f>
        <v>#N/A</v>
      </c>
      <c r="G2067" s="13">
        <f ca="1">$Q$4+$P$4*Fulltable[[#This Row],[Distance]]+$O$4*Fulltable[[#This Row],[D^2]]+$N$4*Fulltable[[#This Row],[D^3]]</f>
        <v>6.7638632053971026E-2</v>
      </c>
      <c r="H2067" s="13">
        <f ca="1">Fulltable[[#This Row],[Forecast]]*(1+AVERAGE(cform[faster (-ve) /
slower (+ve)]))</f>
        <v>7.0027751710508471E-2</v>
      </c>
      <c r="I2067" s="13" t="e">
        <f>IF(ISNUMBER(VLOOKUP(Fulltable[[#This Row],[Distance]], Predict[[#All],[Distance (km)]:[Time on current form]], 2, FALSE)), VLOOKUP(Fulltable[[#This Row],[Distance]], Predict[[#All],[Distance (km)]:[Time on current form]], 2, FALSE), NA())</f>
        <v>#N/A</v>
      </c>
      <c r="J2067" s="13" t="e">
        <f>IF(ISNUMBER(VLOOKUP(Fulltable[[#This Row],[Distance]], Predict[[#All],[Distance (km)]:[Time on current form]], 3, FALSE)), VLOOKUP(Fulltable[[#This Row],[Distance]], Predict[[#All],[Distance (km)]:[Time on current form]], 3, FALSE), NA())</f>
        <v>#N/A</v>
      </c>
    </row>
    <row r="2068" spans="1:10" x14ac:dyDescent="0.25">
      <c r="A2068" s="1">
        <v>20.66</v>
      </c>
      <c r="B2068" s="2">
        <f>Fulltable[[#This Row],[Distance]]^2</f>
        <v>426.8356</v>
      </c>
      <c r="C2068">
        <f>Fulltable[[#This Row],[Distance]]^3</f>
        <v>8818.4234959999994</v>
      </c>
      <c r="D2068">
        <f>Fulltable[[#This Row],[Distance]]^4</f>
        <v>182188.62942735999</v>
      </c>
      <c r="E2068">
        <f>Fulltable[[#This Row],[Distance]]^5</f>
        <v>3764017.0839692573</v>
      </c>
      <c r="F2068" s="13" t="e">
        <f>IF(ISNUMBER(VLOOKUP(Fulltable[[#This Row],[Distance]], PBmetric[[Distance (km)]:[PB (hh:mm:ss)]], 6, FALSE)), VLOOKUP(Fulltable[[#This Row],[Distance]], PBmetric[[Distance (km)]:[PB (hh:mm:ss)]], 6, FALSE), NA())</f>
        <v>#N/A</v>
      </c>
      <c r="G2068" s="13">
        <f ca="1">$Q$4+$P$4*Fulltable[[#This Row],[Distance]]+$O$4*Fulltable[[#This Row],[D^2]]+$N$4*Fulltable[[#This Row],[D^3]]</f>
        <v>6.7675130574699149E-2</v>
      </c>
      <c r="H2068" s="13">
        <f ca="1">Fulltable[[#This Row],[Forecast]]*(1+AVERAGE(cform[faster (-ve) /
slower (+ve)]))</f>
        <v>7.0065539425453835E-2</v>
      </c>
      <c r="I2068" s="13" t="e">
        <f>IF(ISNUMBER(VLOOKUP(Fulltable[[#This Row],[Distance]], Predict[[#All],[Distance (km)]:[Time on current form]], 2, FALSE)), VLOOKUP(Fulltable[[#This Row],[Distance]], Predict[[#All],[Distance (km)]:[Time on current form]], 2, FALSE), NA())</f>
        <v>#N/A</v>
      </c>
      <c r="J2068" s="13" t="e">
        <f>IF(ISNUMBER(VLOOKUP(Fulltable[[#This Row],[Distance]], Predict[[#All],[Distance (km)]:[Time on current form]], 3, FALSE)), VLOOKUP(Fulltable[[#This Row],[Distance]], Predict[[#All],[Distance (km)]:[Time on current form]], 3, FALSE), NA())</f>
        <v>#N/A</v>
      </c>
    </row>
    <row r="2069" spans="1:10" x14ac:dyDescent="0.25">
      <c r="A2069" s="1">
        <v>20.67</v>
      </c>
      <c r="B2069" s="2">
        <f>Fulltable[[#This Row],[Distance]]^2</f>
        <v>427.24890000000005</v>
      </c>
      <c r="C2069">
        <f>Fulltable[[#This Row],[Distance]]^3</f>
        <v>8831.2347630000022</v>
      </c>
      <c r="D2069">
        <f>Fulltable[[#This Row],[Distance]]^4</f>
        <v>182541.62255121005</v>
      </c>
      <c r="E2069">
        <f>Fulltable[[#This Row],[Distance]]^5</f>
        <v>3773135.3381335121</v>
      </c>
      <c r="F2069" s="13" t="e">
        <f>IF(ISNUMBER(VLOOKUP(Fulltable[[#This Row],[Distance]], PBmetric[[Distance (km)]:[PB (hh:mm:ss)]], 6, FALSE)), VLOOKUP(Fulltable[[#This Row],[Distance]], PBmetric[[Distance (km)]:[PB (hh:mm:ss)]], 6, FALSE), NA())</f>
        <v>#N/A</v>
      </c>
      <c r="G2069" s="13">
        <f ca="1">$Q$4+$P$4*Fulltable[[#This Row],[Distance]]+$O$4*Fulltable[[#This Row],[D^2]]+$N$4*Fulltable[[#This Row],[D^3]]</f>
        <v>6.7711632695173024E-2</v>
      </c>
      <c r="H2069" s="13">
        <f ca="1">Fulltable[[#This Row],[Forecast]]*(1+AVERAGE(cform[faster (-ve) /
slower (+ve)]))</f>
        <v>7.0103330867294519E-2</v>
      </c>
      <c r="I2069" s="13" t="e">
        <f>IF(ISNUMBER(VLOOKUP(Fulltable[[#This Row],[Distance]], Predict[[#All],[Distance (km)]:[Time on current form]], 2, FALSE)), VLOOKUP(Fulltable[[#This Row],[Distance]], Predict[[#All],[Distance (km)]:[Time on current form]], 2, FALSE), NA())</f>
        <v>#N/A</v>
      </c>
      <c r="J2069" s="13" t="e">
        <f>IF(ISNUMBER(VLOOKUP(Fulltable[[#This Row],[Distance]], Predict[[#All],[Distance (km)]:[Time on current form]], 3, FALSE)), VLOOKUP(Fulltable[[#This Row],[Distance]], Predict[[#All],[Distance (km)]:[Time on current form]], 3, FALSE), NA())</f>
        <v>#N/A</v>
      </c>
    </row>
    <row r="2070" spans="1:10" x14ac:dyDescent="0.25">
      <c r="A2070" s="1">
        <v>20.68</v>
      </c>
      <c r="B2070" s="2">
        <f>Fulltable[[#This Row],[Distance]]^2</f>
        <v>427.66239999999999</v>
      </c>
      <c r="C2070">
        <f>Fulltable[[#This Row],[Distance]]^3</f>
        <v>8844.0584319999998</v>
      </c>
      <c r="D2070">
        <f>Fulltable[[#This Row],[Distance]]^4</f>
        <v>182895.12837376</v>
      </c>
      <c r="E2070">
        <f>Fulltable[[#This Row],[Distance]]^5</f>
        <v>3782271.2547693569</v>
      </c>
      <c r="F2070" s="13" t="e">
        <f>IF(ISNUMBER(VLOOKUP(Fulltable[[#This Row],[Distance]], PBmetric[[Distance (km)]:[PB (hh:mm:ss)]], 6, FALSE)), VLOOKUP(Fulltable[[#This Row],[Distance]], PBmetric[[Distance (km)]:[PB (hh:mm:ss)]], 6, FALSE), NA())</f>
        <v>#N/A</v>
      </c>
      <c r="G2070" s="13">
        <f ca="1">$Q$4+$P$4*Fulltable[[#This Row],[Distance]]+$O$4*Fulltable[[#This Row],[D^2]]+$N$4*Fulltable[[#This Row],[D^3]]</f>
        <v>6.7748138415357248E-2</v>
      </c>
      <c r="H2070" s="13">
        <f ca="1">Fulltable[[#This Row],[Forecast]]*(1+AVERAGE(cform[faster (-ve) /
slower (+ve)]))</f>
        <v>7.0141126035993887E-2</v>
      </c>
      <c r="I2070" s="13" t="e">
        <f>IF(ISNUMBER(VLOOKUP(Fulltable[[#This Row],[Distance]], Predict[[#All],[Distance (km)]:[Time on current form]], 2, FALSE)), VLOOKUP(Fulltable[[#This Row],[Distance]], Predict[[#All],[Distance (km)]:[Time on current form]], 2, FALSE), NA())</f>
        <v>#N/A</v>
      </c>
      <c r="J2070" s="13" t="e">
        <f>IF(ISNUMBER(VLOOKUP(Fulltable[[#This Row],[Distance]], Predict[[#All],[Distance (km)]:[Time on current form]], 3, FALSE)), VLOOKUP(Fulltable[[#This Row],[Distance]], Predict[[#All],[Distance (km)]:[Time on current form]], 3, FALSE), NA())</f>
        <v>#N/A</v>
      </c>
    </row>
    <row r="2071" spans="1:10" x14ac:dyDescent="0.25">
      <c r="A2071" s="1">
        <v>20.69</v>
      </c>
      <c r="B2071" s="2">
        <f>Fulltable[[#This Row],[Distance]]^2</f>
        <v>428.07610000000005</v>
      </c>
      <c r="C2071">
        <f>Fulltable[[#This Row],[Distance]]^3</f>
        <v>8856.8945090000016</v>
      </c>
      <c r="D2071">
        <f>Fulltable[[#This Row],[Distance]]^4</f>
        <v>183249.14739121005</v>
      </c>
      <c r="E2071">
        <f>Fulltable[[#This Row],[Distance]]^5</f>
        <v>3791424.8595241359</v>
      </c>
      <c r="F2071" s="13" t="e">
        <f>IF(ISNUMBER(VLOOKUP(Fulltable[[#This Row],[Distance]], PBmetric[[Distance (km)]:[PB (hh:mm:ss)]], 6, FALSE)), VLOOKUP(Fulltable[[#This Row],[Distance]], PBmetric[[Distance (km)]:[PB (hh:mm:ss)]], 6, FALSE), NA())</f>
        <v>#N/A</v>
      </c>
      <c r="G2071" s="13">
        <f ca="1">$Q$4+$P$4*Fulltable[[#This Row],[Distance]]+$O$4*Fulltable[[#This Row],[D^2]]+$N$4*Fulltable[[#This Row],[D^3]]</f>
        <v>6.7784647735216461E-2</v>
      </c>
      <c r="H2071" s="13">
        <f ca="1">Fulltable[[#This Row],[Forecast]]*(1+AVERAGE(cform[faster (-ve) /
slower (+ve)]))</f>
        <v>7.0178924931515313E-2</v>
      </c>
      <c r="I2071" s="13" t="e">
        <f>IF(ISNUMBER(VLOOKUP(Fulltable[[#This Row],[Distance]], Predict[[#All],[Distance (km)]:[Time on current form]], 2, FALSE)), VLOOKUP(Fulltable[[#This Row],[Distance]], Predict[[#All],[Distance (km)]:[Time on current form]], 2, FALSE), NA())</f>
        <v>#N/A</v>
      </c>
      <c r="J2071" s="13" t="e">
        <f>IF(ISNUMBER(VLOOKUP(Fulltable[[#This Row],[Distance]], Predict[[#All],[Distance (km)]:[Time on current form]], 3, FALSE)), VLOOKUP(Fulltable[[#This Row],[Distance]], Predict[[#All],[Distance (km)]:[Time on current form]], 3, FALSE), NA())</f>
        <v>#N/A</v>
      </c>
    </row>
    <row r="2072" spans="1:10" x14ac:dyDescent="0.25">
      <c r="A2072" s="1">
        <v>20.7</v>
      </c>
      <c r="B2072" s="2">
        <f>Fulltable[[#This Row],[Distance]]^2</f>
        <v>428.48999999999995</v>
      </c>
      <c r="C2072">
        <f>Fulltable[[#This Row],[Distance]]^3</f>
        <v>8869.7429999999986</v>
      </c>
      <c r="D2072">
        <f>Fulltable[[#This Row],[Distance]]^4</f>
        <v>183603.68009999997</v>
      </c>
      <c r="E2072">
        <f>Fulltable[[#This Row],[Distance]]^5</f>
        <v>3800596.1780699994</v>
      </c>
      <c r="F2072" s="13" t="e">
        <f>IF(ISNUMBER(VLOOKUP(Fulltable[[#This Row],[Distance]], PBmetric[[Distance (km)]:[PB (hh:mm:ss)]], 6, FALSE)), VLOOKUP(Fulltable[[#This Row],[Distance]], PBmetric[[Distance (km)]:[PB (hh:mm:ss)]], 6, FALSE), NA())</f>
        <v>#N/A</v>
      </c>
      <c r="G2072" s="13">
        <f ca="1">$Q$4+$P$4*Fulltable[[#This Row],[Distance]]+$O$4*Fulltable[[#This Row],[D^2]]+$N$4*Fulltable[[#This Row],[D^3]]</f>
        <v>6.782116065471519E-2</v>
      </c>
      <c r="H2072" s="13">
        <f ca="1">Fulltable[[#This Row],[Forecast]]*(1+AVERAGE(cform[faster (-ve) /
slower (+ve)]))</f>
        <v>7.0216727553822092E-2</v>
      </c>
      <c r="I2072" s="13" t="e">
        <f>IF(ISNUMBER(VLOOKUP(Fulltable[[#This Row],[Distance]], Predict[[#All],[Distance (km)]:[Time on current form]], 2, FALSE)), VLOOKUP(Fulltable[[#This Row],[Distance]], Predict[[#All],[Distance (km)]:[Time on current form]], 2, FALSE), NA())</f>
        <v>#N/A</v>
      </c>
      <c r="J2072" s="13" t="e">
        <f>IF(ISNUMBER(VLOOKUP(Fulltable[[#This Row],[Distance]], Predict[[#All],[Distance (km)]:[Time on current form]], 3, FALSE)), VLOOKUP(Fulltable[[#This Row],[Distance]], Predict[[#All],[Distance (km)]:[Time on current form]], 3, FALSE), NA())</f>
        <v>#N/A</v>
      </c>
    </row>
    <row r="2073" spans="1:10" x14ac:dyDescent="0.25">
      <c r="A2073" s="1">
        <v>20.71</v>
      </c>
      <c r="B2073" s="2">
        <f>Fulltable[[#This Row],[Distance]]^2</f>
        <v>428.90410000000003</v>
      </c>
      <c r="C2073">
        <f>Fulltable[[#This Row],[Distance]]^3</f>
        <v>8882.6039110000002</v>
      </c>
      <c r="D2073">
        <f>Fulltable[[#This Row],[Distance]]^4</f>
        <v>183958.72699681003</v>
      </c>
      <c r="E2073">
        <f>Fulltable[[#This Row],[Distance]]^5</f>
        <v>3809785.2361039361</v>
      </c>
      <c r="F2073" s="13" t="e">
        <f>IF(ISNUMBER(VLOOKUP(Fulltable[[#This Row],[Distance]], PBmetric[[Distance (km)]:[PB (hh:mm:ss)]], 6, FALSE)), VLOOKUP(Fulltable[[#This Row],[Distance]], PBmetric[[Distance (km)]:[PB (hh:mm:ss)]], 6, FALSE), NA())</f>
        <v>#N/A</v>
      </c>
      <c r="G2073" s="13">
        <f ca="1">$Q$4+$P$4*Fulltable[[#This Row],[Distance]]+$O$4*Fulltable[[#This Row],[D^2]]+$N$4*Fulltable[[#This Row],[D^3]]</f>
        <v>6.7857677173818118E-2</v>
      </c>
      <c r="H2073" s="13">
        <f ca="1">Fulltable[[#This Row],[Forecast]]*(1+AVERAGE(cform[faster (-ve) /
slower (+ve)]))</f>
        <v>7.0254533902877628E-2</v>
      </c>
      <c r="I2073" s="13" t="e">
        <f>IF(ISNUMBER(VLOOKUP(Fulltable[[#This Row],[Distance]], Predict[[#All],[Distance (km)]:[Time on current form]], 2, FALSE)), VLOOKUP(Fulltable[[#This Row],[Distance]], Predict[[#All],[Distance (km)]:[Time on current form]], 2, FALSE), NA())</f>
        <v>#N/A</v>
      </c>
      <c r="J2073" s="13" t="e">
        <f>IF(ISNUMBER(VLOOKUP(Fulltable[[#This Row],[Distance]], Predict[[#All],[Distance (km)]:[Time on current form]], 3, FALSE)), VLOOKUP(Fulltable[[#This Row],[Distance]], Predict[[#All],[Distance (km)]:[Time on current form]], 3, FALSE), NA())</f>
        <v>#N/A</v>
      </c>
    </row>
    <row r="2074" spans="1:10" x14ac:dyDescent="0.25">
      <c r="A2074" s="1">
        <v>20.72</v>
      </c>
      <c r="B2074" s="2">
        <f>Fulltable[[#This Row],[Distance]]^2</f>
        <v>429.31839999999994</v>
      </c>
      <c r="C2074">
        <f>Fulltable[[#This Row],[Distance]]^3</f>
        <v>8895.4772479999974</v>
      </c>
      <c r="D2074">
        <f>Fulltable[[#This Row],[Distance]]^4</f>
        <v>184314.28857855994</v>
      </c>
      <c r="E2074">
        <f>Fulltable[[#This Row],[Distance]]^5</f>
        <v>3818992.0593477618</v>
      </c>
      <c r="F2074" s="13" t="e">
        <f>IF(ISNUMBER(VLOOKUP(Fulltable[[#This Row],[Distance]], PBmetric[[Distance (km)]:[PB (hh:mm:ss)]], 6, FALSE)), VLOOKUP(Fulltable[[#This Row],[Distance]], PBmetric[[Distance (km)]:[PB (hh:mm:ss)]], 6, FALSE), NA())</f>
        <v>#N/A</v>
      </c>
      <c r="G2074" s="13">
        <f ca="1">$Q$4+$P$4*Fulltable[[#This Row],[Distance]]+$O$4*Fulltable[[#This Row],[D^2]]+$N$4*Fulltable[[#This Row],[D^3]]</f>
        <v>6.7894197292489772E-2</v>
      </c>
      <c r="H2074" s="13">
        <f ca="1">Fulltable[[#This Row],[Forecast]]*(1+AVERAGE(cform[faster (-ve) /
slower (+ve)]))</f>
        <v>7.0292343978645228E-2</v>
      </c>
      <c r="I2074" s="13" t="e">
        <f>IF(ISNUMBER(VLOOKUP(Fulltable[[#This Row],[Distance]], Predict[[#All],[Distance (km)]:[Time on current form]], 2, FALSE)), VLOOKUP(Fulltable[[#This Row],[Distance]], Predict[[#All],[Distance (km)]:[Time on current form]], 2, FALSE), NA())</f>
        <v>#N/A</v>
      </c>
      <c r="J2074" s="13" t="e">
        <f>IF(ISNUMBER(VLOOKUP(Fulltable[[#This Row],[Distance]], Predict[[#All],[Distance (km)]:[Time on current form]], 3, FALSE)), VLOOKUP(Fulltable[[#This Row],[Distance]], Predict[[#All],[Distance (km)]:[Time on current form]], 3, FALSE), NA())</f>
        <v>#N/A</v>
      </c>
    </row>
    <row r="2075" spans="1:10" x14ac:dyDescent="0.25">
      <c r="A2075" s="1">
        <v>20.73</v>
      </c>
      <c r="B2075" s="2">
        <f>Fulltable[[#This Row],[Distance]]^2</f>
        <v>429.73290000000003</v>
      </c>
      <c r="C2075">
        <f>Fulltable[[#This Row],[Distance]]^3</f>
        <v>8908.3630170000015</v>
      </c>
      <c r="D2075">
        <f>Fulltable[[#This Row],[Distance]]^4</f>
        <v>184670.36534241002</v>
      </c>
      <c r="E2075">
        <f>Fulltable[[#This Row],[Distance]]^5</f>
        <v>3828216.6735481597</v>
      </c>
      <c r="F2075" s="13" t="e">
        <f>IF(ISNUMBER(VLOOKUP(Fulltable[[#This Row],[Distance]], PBmetric[[Distance (km)]:[PB (hh:mm:ss)]], 6, FALSE)), VLOOKUP(Fulltable[[#This Row],[Distance]], PBmetric[[Distance (km)]:[PB (hh:mm:ss)]], 6, FALSE), NA())</f>
        <v>#N/A</v>
      </c>
      <c r="G2075" s="13">
        <f ca="1">$Q$4+$P$4*Fulltable[[#This Row],[Distance]]+$O$4*Fulltable[[#This Row],[D^2]]+$N$4*Fulltable[[#This Row],[D^3]]</f>
        <v>6.7930721010694778E-2</v>
      </c>
      <c r="H2075" s="13">
        <f ca="1">Fulltable[[#This Row],[Forecast]]*(1+AVERAGE(cform[faster (-ve) /
slower (+ve)]))</f>
        <v>7.033015778108824E-2</v>
      </c>
      <c r="I2075" s="13" t="e">
        <f>IF(ISNUMBER(VLOOKUP(Fulltable[[#This Row],[Distance]], Predict[[#All],[Distance (km)]:[Time on current form]], 2, FALSE)), VLOOKUP(Fulltable[[#This Row],[Distance]], Predict[[#All],[Distance (km)]:[Time on current form]], 2, FALSE), NA())</f>
        <v>#N/A</v>
      </c>
      <c r="J2075" s="13" t="e">
        <f>IF(ISNUMBER(VLOOKUP(Fulltable[[#This Row],[Distance]], Predict[[#All],[Distance (km)]:[Time on current form]], 3, FALSE)), VLOOKUP(Fulltable[[#This Row],[Distance]], Predict[[#All],[Distance (km)]:[Time on current form]], 3, FALSE), NA())</f>
        <v>#N/A</v>
      </c>
    </row>
    <row r="2076" spans="1:10" x14ac:dyDescent="0.25">
      <c r="A2076" s="1">
        <v>20.74</v>
      </c>
      <c r="B2076" s="2">
        <f>Fulltable[[#This Row],[Distance]]^2</f>
        <v>430.14759999999995</v>
      </c>
      <c r="C2076">
        <f>Fulltable[[#This Row],[Distance]]^3</f>
        <v>8921.261223999998</v>
      </c>
      <c r="D2076">
        <f>Fulltable[[#This Row],[Distance]]^4</f>
        <v>185026.95778575997</v>
      </c>
      <c r="E2076">
        <f>Fulltable[[#This Row],[Distance]]^5</f>
        <v>3837459.1044766614</v>
      </c>
      <c r="F2076" s="13" t="e">
        <f>IF(ISNUMBER(VLOOKUP(Fulltable[[#This Row],[Distance]], PBmetric[[Distance (km)]:[PB (hh:mm:ss)]], 6, FALSE)), VLOOKUP(Fulltable[[#This Row],[Distance]], PBmetric[[Distance (km)]:[PB (hh:mm:ss)]], 6, FALSE), NA())</f>
        <v>#N/A</v>
      </c>
      <c r="G2076" s="13">
        <f ca="1">$Q$4+$P$4*Fulltable[[#This Row],[Distance]]+$O$4*Fulltable[[#This Row],[D^2]]+$N$4*Fulltable[[#This Row],[D^3]]</f>
        <v>6.796724832839772E-2</v>
      </c>
      <c r="H2076" s="13">
        <f ca="1">Fulltable[[#This Row],[Forecast]]*(1+AVERAGE(cform[faster (-ve) /
slower (+ve)]))</f>
        <v>7.0367975310170014E-2</v>
      </c>
      <c r="I2076" s="13" t="e">
        <f>IF(ISNUMBER(VLOOKUP(Fulltable[[#This Row],[Distance]], Predict[[#All],[Distance (km)]:[Time on current form]], 2, FALSE)), VLOOKUP(Fulltable[[#This Row],[Distance]], Predict[[#All],[Distance (km)]:[Time on current form]], 2, FALSE), NA())</f>
        <v>#N/A</v>
      </c>
      <c r="J2076" s="13" t="e">
        <f>IF(ISNUMBER(VLOOKUP(Fulltable[[#This Row],[Distance]], Predict[[#All],[Distance (km)]:[Time on current form]], 3, FALSE)), VLOOKUP(Fulltable[[#This Row],[Distance]], Predict[[#All],[Distance (km)]:[Time on current form]], 3, FALSE), NA())</f>
        <v>#N/A</v>
      </c>
    </row>
    <row r="2077" spans="1:10" x14ac:dyDescent="0.25">
      <c r="A2077" s="1">
        <v>20.75</v>
      </c>
      <c r="B2077" s="2">
        <f>Fulltable[[#This Row],[Distance]]^2</f>
        <v>430.5625</v>
      </c>
      <c r="C2077">
        <f>Fulltable[[#This Row],[Distance]]^3</f>
        <v>8934.171875</v>
      </c>
      <c r="D2077">
        <f>Fulltable[[#This Row],[Distance]]^4</f>
        <v>185384.06640625</v>
      </c>
      <c r="E2077">
        <f>Fulltable[[#This Row],[Distance]]^5</f>
        <v>3846719.3779296875</v>
      </c>
      <c r="F2077" s="13" t="e">
        <f>IF(ISNUMBER(VLOOKUP(Fulltable[[#This Row],[Distance]], PBmetric[[Distance (km)]:[PB (hh:mm:ss)]], 6, FALSE)), VLOOKUP(Fulltable[[#This Row],[Distance]], PBmetric[[Distance (km)]:[PB (hh:mm:ss)]], 6, FALSE), NA())</f>
        <v>#N/A</v>
      </c>
      <c r="G2077" s="13">
        <f ca="1">$Q$4+$P$4*Fulltable[[#This Row],[Distance]]+$O$4*Fulltable[[#This Row],[D^2]]+$N$4*Fulltable[[#This Row],[D^3]]</f>
        <v>6.8003779245563209E-2</v>
      </c>
      <c r="H2077" s="13">
        <f ca="1">Fulltable[[#This Row],[Forecast]]*(1+AVERAGE(cform[faster (-ve) /
slower (+ve)]))</f>
        <v>7.0405796565853912E-2</v>
      </c>
      <c r="I2077" s="13" t="e">
        <f>IF(ISNUMBER(VLOOKUP(Fulltable[[#This Row],[Distance]], Predict[[#All],[Distance (km)]:[Time on current form]], 2, FALSE)), VLOOKUP(Fulltable[[#This Row],[Distance]], Predict[[#All],[Distance (km)]:[Time on current form]], 2, FALSE), NA())</f>
        <v>#N/A</v>
      </c>
      <c r="J2077" s="13" t="e">
        <f>IF(ISNUMBER(VLOOKUP(Fulltable[[#This Row],[Distance]], Predict[[#All],[Distance (km)]:[Time on current form]], 3, FALSE)), VLOOKUP(Fulltable[[#This Row],[Distance]], Predict[[#All],[Distance (km)]:[Time on current form]], 3, FALSE), NA())</f>
        <v>#N/A</v>
      </c>
    </row>
    <row r="2078" spans="1:10" x14ac:dyDescent="0.25">
      <c r="A2078" s="1">
        <v>20.76</v>
      </c>
      <c r="B2078" s="2">
        <f>Fulltable[[#This Row],[Distance]]^2</f>
        <v>430.97760000000005</v>
      </c>
      <c r="C2078">
        <f>Fulltable[[#This Row],[Distance]]^3</f>
        <v>8947.0949760000021</v>
      </c>
      <c r="D2078">
        <f>Fulltable[[#This Row],[Distance]]^4</f>
        <v>185741.69170176005</v>
      </c>
      <c r="E2078">
        <f>Fulltable[[#This Row],[Distance]]^5</f>
        <v>3855997.519728539</v>
      </c>
      <c r="F2078" s="13" t="e">
        <f>IF(ISNUMBER(VLOOKUP(Fulltable[[#This Row],[Distance]], PBmetric[[Distance (km)]:[PB (hh:mm:ss)]], 6, FALSE)), VLOOKUP(Fulltable[[#This Row],[Distance]], PBmetric[[Distance (km)]:[PB (hh:mm:ss)]], 6, FALSE), NA())</f>
        <v>#N/A</v>
      </c>
      <c r="G2078" s="13">
        <f ca="1">$Q$4+$P$4*Fulltable[[#This Row],[Distance]]+$O$4*Fulltable[[#This Row],[D^2]]+$N$4*Fulltable[[#This Row],[D^3]]</f>
        <v>6.8040313762155843E-2</v>
      </c>
      <c r="H2078" s="13">
        <f ca="1">Fulltable[[#This Row],[Forecast]]*(1+AVERAGE(cform[faster (-ve) /
slower (+ve)]))</f>
        <v>7.0443621548103269E-2</v>
      </c>
      <c r="I2078" s="13" t="e">
        <f>IF(ISNUMBER(VLOOKUP(Fulltable[[#This Row],[Distance]], Predict[[#All],[Distance (km)]:[Time on current form]], 2, FALSE)), VLOOKUP(Fulltable[[#This Row],[Distance]], Predict[[#All],[Distance (km)]:[Time on current form]], 2, FALSE), NA())</f>
        <v>#N/A</v>
      </c>
      <c r="J2078" s="13" t="e">
        <f>IF(ISNUMBER(VLOOKUP(Fulltable[[#This Row],[Distance]], Predict[[#All],[Distance (km)]:[Time on current form]], 3, FALSE)), VLOOKUP(Fulltable[[#This Row],[Distance]], Predict[[#All],[Distance (km)]:[Time on current form]], 3, FALSE), NA())</f>
        <v>#N/A</v>
      </c>
    </row>
    <row r="2079" spans="1:10" x14ac:dyDescent="0.25">
      <c r="A2079" s="1">
        <v>20.77</v>
      </c>
      <c r="B2079" s="2">
        <f>Fulltable[[#This Row],[Distance]]^2</f>
        <v>431.3929</v>
      </c>
      <c r="C2079">
        <f>Fulltable[[#This Row],[Distance]]^3</f>
        <v>8960.0305329999992</v>
      </c>
      <c r="D2079">
        <f>Fulltable[[#This Row],[Distance]]^4</f>
        <v>186099.83417041</v>
      </c>
      <c r="E2079">
        <f>Fulltable[[#This Row],[Distance]]^5</f>
        <v>3865293.5557194157</v>
      </c>
      <c r="F2079" s="13" t="e">
        <f>IF(ISNUMBER(VLOOKUP(Fulltable[[#This Row],[Distance]], PBmetric[[Distance (km)]:[PB (hh:mm:ss)]], 6, FALSE)), VLOOKUP(Fulltable[[#This Row],[Distance]], PBmetric[[Distance (km)]:[PB (hh:mm:ss)]], 6, FALSE), NA())</f>
        <v>#N/A</v>
      </c>
      <c r="G2079" s="13">
        <f ca="1">$Q$4+$P$4*Fulltable[[#This Row],[Distance]]+$O$4*Fulltable[[#This Row],[D^2]]+$N$4*Fulltable[[#This Row],[D^3]]</f>
        <v>6.8076851878140207E-2</v>
      </c>
      <c r="H2079" s="13">
        <f ca="1">Fulltable[[#This Row],[Forecast]]*(1+AVERAGE(cform[faster (-ve) /
slower (+ve)]))</f>
        <v>7.0481450256881434E-2</v>
      </c>
      <c r="I2079" s="13" t="e">
        <f>IF(ISNUMBER(VLOOKUP(Fulltable[[#This Row],[Distance]], Predict[[#All],[Distance (km)]:[Time on current form]], 2, FALSE)), VLOOKUP(Fulltable[[#This Row],[Distance]], Predict[[#All],[Distance (km)]:[Time on current form]], 2, FALSE), NA())</f>
        <v>#N/A</v>
      </c>
      <c r="J2079" s="13" t="e">
        <f>IF(ISNUMBER(VLOOKUP(Fulltable[[#This Row],[Distance]], Predict[[#All],[Distance (km)]:[Time on current form]], 3, FALSE)), VLOOKUP(Fulltable[[#This Row],[Distance]], Predict[[#All],[Distance (km)]:[Time on current form]], 3, FALSE), NA())</f>
        <v>#N/A</v>
      </c>
    </row>
    <row r="2080" spans="1:10" x14ac:dyDescent="0.25">
      <c r="A2080" s="1">
        <v>20.78</v>
      </c>
      <c r="B2080" s="2">
        <f>Fulltable[[#This Row],[Distance]]^2</f>
        <v>431.80840000000006</v>
      </c>
      <c r="C2080">
        <f>Fulltable[[#This Row],[Distance]]^3</f>
        <v>8972.9785520000023</v>
      </c>
      <c r="D2080">
        <f>Fulltable[[#This Row],[Distance]]^4</f>
        <v>186458.49431056005</v>
      </c>
      <c r="E2080">
        <f>Fulltable[[#This Row],[Distance]]^5</f>
        <v>3874607.5117734382</v>
      </c>
      <c r="F2080" s="13" t="e">
        <f>IF(ISNUMBER(VLOOKUP(Fulltable[[#This Row],[Distance]], PBmetric[[Distance (km)]:[PB (hh:mm:ss)]], 6, FALSE)), VLOOKUP(Fulltable[[#This Row],[Distance]], PBmetric[[Distance (km)]:[PB (hh:mm:ss)]], 6, FALSE), NA())</f>
        <v>#N/A</v>
      </c>
      <c r="G2080" s="13">
        <f ca="1">$Q$4+$P$4*Fulltable[[#This Row],[Distance]]+$O$4*Fulltable[[#This Row],[D^2]]+$N$4*Fulltable[[#This Row],[D^3]]</f>
        <v>6.8113393593480884E-2</v>
      </c>
      <c r="H2080" s="13">
        <f ca="1">Fulltable[[#This Row],[Forecast]]*(1+AVERAGE(cform[faster (-ve) /
slower (+ve)]))</f>
        <v>7.0519282692151714E-2</v>
      </c>
      <c r="I2080" s="13" t="e">
        <f>IF(ISNUMBER(VLOOKUP(Fulltable[[#This Row],[Distance]], Predict[[#All],[Distance (km)]:[Time on current form]], 2, FALSE)), VLOOKUP(Fulltable[[#This Row],[Distance]], Predict[[#All],[Distance (km)]:[Time on current form]], 2, FALSE), NA())</f>
        <v>#N/A</v>
      </c>
      <c r="J2080" s="13" t="e">
        <f>IF(ISNUMBER(VLOOKUP(Fulltable[[#This Row],[Distance]], Predict[[#All],[Distance (km)]:[Time on current form]], 3, FALSE)), VLOOKUP(Fulltable[[#This Row],[Distance]], Predict[[#All],[Distance (km)]:[Time on current form]], 3, FALSE), NA())</f>
        <v>#N/A</v>
      </c>
    </row>
    <row r="2081" spans="1:10" x14ac:dyDescent="0.25">
      <c r="A2081" s="1">
        <v>20.79</v>
      </c>
      <c r="B2081" s="2">
        <f>Fulltable[[#This Row],[Distance]]^2</f>
        <v>432.22409999999996</v>
      </c>
      <c r="C2081">
        <f>Fulltable[[#This Row],[Distance]]^3</f>
        <v>8985.939038999999</v>
      </c>
      <c r="D2081">
        <f>Fulltable[[#This Row],[Distance]]^4</f>
        <v>186817.67262080996</v>
      </c>
      <c r="E2081">
        <f>Fulltable[[#This Row],[Distance]]^5</f>
        <v>3883939.413786639</v>
      </c>
      <c r="F2081" s="13" t="e">
        <f>IF(ISNUMBER(VLOOKUP(Fulltable[[#This Row],[Distance]], PBmetric[[Distance (km)]:[PB (hh:mm:ss)]], 6, FALSE)), VLOOKUP(Fulltable[[#This Row],[Distance]], PBmetric[[Distance (km)]:[PB (hh:mm:ss)]], 6, FALSE), NA())</f>
        <v>#N/A</v>
      </c>
      <c r="G2081" s="13">
        <f ca="1">$Q$4+$P$4*Fulltable[[#This Row],[Distance]]+$O$4*Fulltable[[#This Row],[D^2]]+$N$4*Fulltable[[#This Row],[D^3]]</f>
        <v>6.8149938908142513E-2</v>
      </c>
      <c r="H2081" s="13">
        <f ca="1">Fulltable[[#This Row],[Forecast]]*(1+AVERAGE(cform[faster (-ve) /
slower (+ve)]))</f>
        <v>7.055711885387754E-2</v>
      </c>
      <c r="I2081" s="13" t="e">
        <f>IF(ISNUMBER(VLOOKUP(Fulltable[[#This Row],[Distance]], Predict[[#All],[Distance (km)]:[Time on current form]], 2, FALSE)), VLOOKUP(Fulltable[[#This Row],[Distance]], Predict[[#All],[Distance (km)]:[Time on current form]], 2, FALSE), NA())</f>
        <v>#N/A</v>
      </c>
      <c r="J2081" s="13" t="e">
        <f>IF(ISNUMBER(VLOOKUP(Fulltable[[#This Row],[Distance]], Predict[[#All],[Distance (km)]:[Time on current form]], 3, FALSE)), VLOOKUP(Fulltable[[#This Row],[Distance]], Predict[[#All],[Distance (km)]:[Time on current form]], 3, FALSE), NA())</f>
        <v>#N/A</v>
      </c>
    </row>
    <row r="2082" spans="1:10" x14ac:dyDescent="0.25">
      <c r="A2082" s="1">
        <v>20.8</v>
      </c>
      <c r="B2082" s="2">
        <f>Fulltable[[#This Row],[Distance]]^2</f>
        <v>432.64000000000004</v>
      </c>
      <c r="C2082">
        <f>Fulltable[[#This Row],[Distance]]^3</f>
        <v>8998.9120000000021</v>
      </c>
      <c r="D2082">
        <f>Fulltable[[#This Row],[Distance]]^4</f>
        <v>187177.36960000003</v>
      </c>
      <c r="E2082">
        <f>Fulltable[[#This Row],[Distance]]^5</f>
        <v>3893289.287680001</v>
      </c>
      <c r="F2082" s="13" t="e">
        <f>IF(ISNUMBER(VLOOKUP(Fulltable[[#This Row],[Distance]], PBmetric[[Distance (km)]:[PB (hh:mm:ss)]], 6, FALSE)), VLOOKUP(Fulltable[[#This Row],[Distance]], PBmetric[[Distance (km)]:[PB (hh:mm:ss)]], 6, FALSE), NA())</f>
        <v>#N/A</v>
      </c>
      <c r="G2082" s="13">
        <f ca="1">$Q$4+$P$4*Fulltable[[#This Row],[Distance]]+$O$4*Fulltable[[#This Row],[D^2]]+$N$4*Fulltable[[#This Row],[D^3]]</f>
        <v>6.818648782208965E-2</v>
      </c>
      <c r="H2082" s="13">
        <f ca="1">Fulltable[[#This Row],[Forecast]]*(1+AVERAGE(cform[faster (-ve) /
slower (+ve)]))</f>
        <v>7.0594958742022179E-2</v>
      </c>
      <c r="I2082" s="13" t="e">
        <f>IF(ISNUMBER(VLOOKUP(Fulltable[[#This Row],[Distance]], Predict[[#All],[Distance (km)]:[Time on current form]], 2, FALSE)), VLOOKUP(Fulltable[[#This Row],[Distance]], Predict[[#All],[Distance (km)]:[Time on current form]], 2, FALSE), NA())</f>
        <v>#N/A</v>
      </c>
      <c r="J2082" s="13" t="e">
        <f>IF(ISNUMBER(VLOOKUP(Fulltable[[#This Row],[Distance]], Predict[[#All],[Distance (km)]:[Time on current form]], 3, FALSE)), VLOOKUP(Fulltable[[#This Row],[Distance]], Predict[[#All],[Distance (km)]:[Time on current form]], 3, FALSE), NA())</f>
        <v>#N/A</v>
      </c>
    </row>
    <row r="2083" spans="1:10" x14ac:dyDescent="0.25">
      <c r="A2083" s="1">
        <v>20.81</v>
      </c>
      <c r="B2083" s="2">
        <f>Fulltable[[#This Row],[Distance]]^2</f>
        <v>433.05609999999996</v>
      </c>
      <c r="C2083">
        <f>Fulltable[[#This Row],[Distance]]^3</f>
        <v>9011.8974409999992</v>
      </c>
      <c r="D2083">
        <f>Fulltable[[#This Row],[Distance]]^4</f>
        <v>187537.58574720996</v>
      </c>
      <c r="E2083">
        <f>Fulltable[[#This Row],[Distance]]^5</f>
        <v>3902657.1593994391</v>
      </c>
      <c r="F2083" s="13" t="e">
        <f>IF(ISNUMBER(VLOOKUP(Fulltable[[#This Row],[Distance]], PBmetric[[Distance (km)]:[PB (hh:mm:ss)]], 6, FALSE)), VLOOKUP(Fulltable[[#This Row],[Distance]], PBmetric[[Distance (km)]:[PB (hh:mm:ss)]], 6, FALSE), NA())</f>
        <v>#N/A</v>
      </c>
      <c r="G2083" s="13">
        <f ca="1">$Q$4+$P$4*Fulltable[[#This Row],[Distance]]+$O$4*Fulltable[[#This Row],[D^2]]+$N$4*Fulltable[[#This Row],[D^3]]</f>
        <v>6.8223040335286894E-2</v>
      </c>
      <c r="H2083" s="13">
        <f ca="1">Fulltable[[#This Row],[Forecast]]*(1+AVERAGE(cform[faster (-ve) /
slower (+ve)]))</f>
        <v>7.0632802356548993E-2</v>
      </c>
      <c r="I2083" s="13" t="e">
        <f>IF(ISNUMBER(VLOOKUP(Fulltable[[#This Row],[Distance]], Predict[[#All],[Distance (km)]:[Time on current form]], 2, FALSE)), VLOOKUP(Fulltable[[#This Row],[Distance]], Predict[[#All],[Distance (km)]:[Time on current form]], 2, FALSE), NA())</f>
        <v>#N/A</v>
      </c>
      <c r="J2083" s="13" t="e">
        <f>IF(ISNUMBER(VLOOKUP(Fulltable[[#This Row],[Distance]], Predict[[#All],[Distance (km)]:[Time on current form]], 3, FALSE)), VLOOKUP(Fulltable[[#This Row],[Distance]], Predict[[#All],[Distance (km)]:[Time on current form]], 3, FALSE), NA())</f>
        <v>#N/A</v>
      </c>
    </row>
    <row r="2084" spans="1:10" x14ac:dyDescent="0.25">
      <c r="A2084" s="1">
        <v>20.82</v>
      </c>
      <c r="B2084" s="2">
        <f>Fulltable[[#This Row],[Distance]]^2</f>
        <v>433.47239999999999</v>
      </c>
      <c r="C2084">
        <f>Fulltable[[#This Row],[Distance]]^3</f>
        <v>9024.8953679999995</v>
      </c>
      <c r="D2084">
        <f>Fulltable[[#This Row],[Distance]]^4</f>
        <v>187898.32156176001</v>
      </c>
      <c r="E2084">
        <f>Fulltable[[#This Row],[Distance]]^5</f>
        <v>3912043.0549158435</v>
      </c>
      <c r="F2084" s="13" t="e">
        <f>IF(ISNUMBER(VLOOKUP(Fulltable[[#This Row],[Distance]], PBmetric[[Distance (km)]:[PB (hh:mm:ss)]], 6, FALSE)), VLOOKUP(Fulltable[[#This Row],[Distance]], PBmetric[[Distance (km)]:[PB (hh:mm:ss)]], 6, FALSE), NA())</f>
        <v>#N/A</v>
      </c>
      <c r="G2084" s="13">
        <f ca="1">$Q$4+$P$4*Fulltable[[#This Row],[Distance]]+$O$4*Fulltable[[#This Row],[D^2]]+$N$4*Fulltable[[#This Row],[D^3]]</f>
        <v>6.8259596447698898E-2</v>
      </c>
      <c r="H2084" s="13">
        <f ca="1">Fulltable[[#This Row],[Forecast]]*(1+AVERAGE(cform[faster (-ve) /
slower (+ve)]))</f>
        <v>7.0670649697421387E-2</v>
      </c>
      <c r="I2084" s="13" t="e">
        <f>IF(ISNUMBER(VLOOKUP(Fulltable[[#This Row],[Distance]], Predict[[#All],[Distance (km)]:[Time on current form]], 2, FALSE)), VLOOKUP(Fulltable[[#This Row],[Distance]], Predict[[#All],[Distance (km)]:[Time on current form]], 2, FALSE), NA())</f>
        <v>#N/A</v>
      </c>
      <c r="J2084" s="13" t="e">
        <f>IF(ISNUMBER(VLOOKUP(Fulltable[[#This Row],[Distance]], Predict[[#All],[Distance (km)]:[Time on current form]], 3, FALSE)), VLOOKUP(Fulltable[[#This Row],[Distance]], Predict[[#All],[Distance (km)]:[Time on current form]], 3, FALSE), NA())</f>
        <v>#N/A</v>
      </c>
    </row>
    <row r="2085" spans="1:10" x14ac:dyDescent="0.25">
      <c r="A2085" s="1">
        <v>20.83</v>
      </c>
      <c r="B2085" s="2">
        <f>Fulltable[[#This Row],[Distance]]^2</f>
        <v>433.88889999999992</v>
      </c>
      <c r="C2085">
        <f>Fulltable[[#This Row],[Distance]]^3</f>
        <v>9037.9057869999979</v>
      </c>
      <c r="D2085">
        <f>Fulltable[[#This Row],[Distance]]^4</f>
        <v>188259.57754320992</v>
      </c>
      <c r="E2085">
        <f>Fulltable[[#This Row],[Distance]]^5</f>
        <v>3921447.0002250625</v>
      </c>
      <c r="F2085" s="13" t="e">
        <f>IF(ISNUMBER(VLOOKUP(Fulltable[[#This Row],[Distance]], PBmetric[[Distance (km)]:[PB (hh:mm:ss)]], 6, FALSE)), VLOOKUP(Fulltable[[#This Row],[Distance]], PBmetric[[Distance (km)]:[PB (hh:mm:ss)]], 6, FALSE), NA())</f>
        <v>#N/A</v>
      </c>
      <c r="G2085" s="13">
        <f ca="1">$Q$4+$P$4*Fulltable[[#This Row],[Distance]]+$O$4*Fulltable[[#This Row],[D^2]]+$N$4*Fulltable[[#This Row],[D^3]]</f>
        <v>6.8296156159290175E-2</v>
      </c>
      <c r="H2085" s="13">
        <f ca="1">Fulltable[[#This Row],[Forecast]]*(1+AVERAGE(cform[faster (-ve) /
slower (+ve)]))</f>
        <v>7.0708500764602625E-2</v>
      </c>
      <c r="I2085" s="13" t="e">
        <f>IF(ISNUMBER(VLOOKUP(Fulltable[[#This Row],[Distance]], Predict[[#All],[Distance (km)]:[Time on current form]], 2, FALSE)), VLOOKUP(Fulltable[[#This Row],[Distance]], Predict[[#All],[Distance (km)]:[Time on current form]], 2, FALSE), NA())</f>
        <v>#N/A</v>
      </c>
      <c r="J2085" s="13" t="e">
        <f>IF(ISNUMBER(VLOOKUP(Fulltable[[#This Row],[Distance]], Predict[[#All],[Distance (km)]:[Time on current form]], 3, FALSE)), VLOOKUP(Fulltable[[#This Row],[Distance]], Predict[[#All],[Distance (km)]:[Time on current form]], 3, FALSE), NA())</f>
        <v>#N/A</v>
      </c>
    </row>
    <row r="2086" spans="1:10" x14ac:dyDescent="0.25">
      <c r="A2086" s="1">
        <v>20.84</v>
      </c>
      <c r="B2086" s="2">
        <f>Fulltable[[#This Row],[Distance]]^2</f>
        <v>434.30559999999997</v>
      </c>
      <c r="C2086">
        <f>Fulltable[[#This Row],[Distance]]^3</f>
        <v>9050.9287039999999</v>
      </c>
      <c r="D2086">
        <f>Fulltable[[#This Row],[Distance]]^4</f>
        <v>188621.35419135998</v>
      </c>
      <c r="E2086">
        <f>Fulltable[[#This Row],[Distance]]^5</f>
        <v>3930869.0213479418</v>
      </c>
      <c r="F2086" s="13" t="e">
        <f>IF(ISNUMBER(VLOOKUP(Fulltable[[#This Row],[Distance]], PBmetric[[Distance (km)]:[PB (hh:mm:ss)]], 6, FALSE)), VLOOKUP(Fulltable[[#This Row],[Distance]], PBmetric[[Distance (km)]:[PB (hh:mm:ss)]], 6, FALSE), NA())</f>
        <v>#N/A</v>
      </c>
      <c r="G2086" s="13">
        <f ca="1">$Q$4+$P$4*Fulltable[[#This Row],[Distance]]+$O$4*Fulltable[[#This Row],[D^2]]+$N$4*Fulltable[[#This Row],[D^3]]</f>
        <v>6.833271947002538E-2</v>
      </c>
      <c r="H2086" s="13">
        <f ca="1">Fulltable[[#This Row],[Forecast]]*(1+AVERAGE(cform[faster (-ve) /
slower (+ve)]))</f>
        <v>7.0746355558056112E-2</v>
      </c>
      <c r="I2086" s="13" t="e">
        <f>IF(ISNUMBER(VLOOKUP(Fulltable[[#This Row],[Distance]], Predict[[#All],[Distance (km)]:[Time on current form]], 2, FALSE)), VLOOKUP(Fulltable[[#This Row],[Distance]], Predict[[#All],[Distance (km)]:[Time on current form]], 2, FALSE), NA())</f>
        <v>#N/A</v>
      </c>
      <c r="J2086" s="13" t="e">
        <f>IF(ISNUMBER(VLOOKUP(Fulltable[[#This Row],[Distance]], Predict[[#All],[Distance (km)]:[Time on current form]], 3, FALSE)), VLOOKUP(Fulltable[[#This Row],[Distance]], Predict[[#All],[Distance (km)]:[Time on current form]], 3, FALSE), NA())</f>
        <v>#N/A</v>
      </c>
    </row>
    <row r="2087" spans="1:10" x14ac:dyDescent="0.25">
      <c r="A2087" s="1">
        <v>20.85</v>
      </c>
      <c r="B2087" s="2">
        <f>Fulltable[[#This Row],[Distance]]^2</f>
        <v>434.72250000000008</v>
      </c>
      <c r="C2087">
        <f>Fulltable[[#This Row],[Distance]]^3</f>
        <v>9063.9641250000022</v>
      </c>
      <c r="D2087">
        <f>Fulltable[[#This Row],[Distance]]^4</f>
        <v>188983.65200625008</v>
      </c>
      <c r="E2087">
        <f>Fulltable[[#This Row],[Distance]]^5</f>
        <v>3940309.1443303144</v>
      </c>
      <c r="F2087" s="13" t="e">
        <f>IF(ISNUMBER(VLOOKUP(Fulltable[[#This Row],[Distance]], PBmetric[[Distance (km)]:[PB (hh:mm:ss)]], 6, FALSE)), VLOOKUP(Fulltable[[#This Row],[Distance]], PBmetric[[Distance (km)]:[PB (hh:mm:ss)]], 6, FALSE), NA())</f>
        <v>#N/A</v>
      </c>
      <c r="G2087" s="13">
        <f ca="1">$Q$4+$P$4*Fulltable[[#This Row],[Distance]]+$O$4*Fulltable[[#This Row],[D^2]]+$N$4*Fulltable[[#This Row],[D^3]]</f>
        <v>6.8369286379869096E-2</v>
      </c>
      <c r="H2087" s="13">
        <f ca="1">Fulltable[[#This Row],[Forecast]]*(1+AVERAGE(cform[faster (-ve) /
slower (+ve)]))</f>
        <v>7.0784214077745169E-2</v>
      </c>
      <c r="I2087" s="13" t="e">
        <f>IF(ISNUMBER(VLOOKUP(Fulltable[[#This Row],[Distance]], Predict[[#All],[Distance (km)]:[Time on current form]], 2, FALSE)), VLOOKUP(Fulltable[[#This Row],[Distance]], Predict[[#All],[Distance (km)]:[Time on current form]], 2, FALSE), NA())</f>
        <v>#N/A</v>
      </c>
      <c r="J2087" s="13" t="e">
        <f>IF(ISNUMBER(VLOOKUP(Fulltable[[#This Row],[Distance]], Predict[[#All],[Distance (km)]:[Time on current form]], 3, FALSE)), VLOOKUP(Fulltable[[#This Row],[Distance]], Predict[[#All],[Distance (km)]:[Time on current form]], 3, FALSE), NA())</f>
        <v>#N/A</v>
      </c>
    </row>
    <row r="2088" spans="1:10" x14ac:dyDescent="0.25">
      <c r="A2088" s="1">
        <v>20.86</v>
      </c>
      <c r="B2088" s="2">
        <f>Fulltable[[#This Row],[Distance]]^2</f>
        <v>435.13959999999997</v>
      </c>
      <c r="C2088">
        <f>Fulltable[[#This Row],[Distance]]^3</f>
        <v>9077.0120559999996</v>
      </c>
      <c r="D2088">
        <f>Fulltable[[#This Row],[Distance]]^4</f>
        <v>189346.47148815996</v>
      </c>
      <c r="E2088">
        <f>Fulltable[[#This Row],[Distance]]^5</f>
        <v>3949767.3952430165</v>
      </c>
      <c r="F2088" s="13" t="e">
        <f>IF(ISNUMBER(VLOOKUP(Fulltable[[#This Row],[Distance]], PBmetric[[Distance (km)]:[PB (hh:mm:ss)]], 6, FALSE)), VLOOKUP(Fulltable[[#This Row],[Distance]], PBmetric[[Distance (km)]:[PB (hh:mm:ss)]], 6, FALSE), NA())</f>
        <v>#N/A</v>
      </c>
      <c r="G2088" s="13">
        <f ca="1">$Q$4+$P$4*Fulltable[[#This Row],[Distance]]+$O$4*Fulltable[[#This Row],[D^2]]+$N$4*Fulltable[[#This Row],[D^3]]</f>
        <v>6.8405856888785893E-2</v>
      </c>
      <c r="H2088" s="13">
        <f ca="1">Fulltable[[#This Row],[Forecast]]*(1+AVERAGE(cform[faster (-ve) /
slower (+ve)]))</f>
        <v>7.0822076323633118E-2</v>
      </c>
      <c r="I2088" s="13" t="e">
        <f>IF(ISNUMBER(VLOOKUP(Fulltable[[#This Row],[Distance]], Predict[[#All],[Distance (km)]:[Time on current form]], 2, FALSE)), VLOOKUP(Fulltable[[#This Row],[Distance]], Predict[[#All],[Distance (km)]:[Time on current form]], 2, FALSE), NA())</f>
        <v>#N/A</v>
      </c>
      <c r="J2088" s="13" t="e">
        <f>IF(ISNUMBER(VLOOKUP(Fulltable[[#This Row],[Distance]], Predict[[#All],[Distance (km)]:[Time on current form]], 3, FALSE)), VLOOKUP(Fulltable[[#This Row],[Distance]], Predict[[#All],[Distance (km)]:[Time on current form]], 3, FALSE), NA())</f>
        <v>#N/A</v>
      </c>
    </row>
    <row r="2089" spans="1:10" x14ac:dyDescent="0.25">
      <c r="A2089" s="1">
        <v>20.87</v>
      </c>
      <c r="B2089" s="2">
        <f>Fulltable[[#This Row],[Distance]]^2</f>
        <v>435.55690000000004</v>
      </c>
      <c r="C2089">
        <f>Fulltable[[#This Row],[Distance]]^3</f>
        <v>9090.0725030000012</v>
      </c>
      <c r="D2089">
        <f>Fulltable[[#This Row],[Distance]]^4</f>
        <v>189709.81313761004</v>
      </c>
      <c r="E2089">
        <f>Fulltable[[#This Row],[Distance]]^5</f>
        <v>3959243.8001819216</v>
      </c>
      <c r="F2089" s="13" t="e">
        <f>IF(ISNUMBER(VLOOKUP(Fulltable[[#This Row],[Distance]], PBmetric[[Distance (km)]:[PB (hh:mm:ss)]], 6, FALSE)), VLOOKUP(Fulltable[[#This Row],[Distance]], PBmetric[[Distance (km)]:[PB (hh:mm:ss)]], 6, FALSE), NA())</f>
        <v>#N/A</v>
      </c>
      <c r="G2089" s="13">
        <f ca="1">$Q$4+$P$4*Fulltable[[#This Row],[Distance]]+$O$4*Fulltable[[#This Row],[D^2]]+$N$4*Fulltable[[#This Row],[D^3]]</f>
        <v>6.8442430996740411E-2</v>
      </c>
      <c r="H2089" s="13">
        <f ca="1">Fulltable[[#This Row],[Forecast]]*(1+AVERAGE(cform[faster (-ve) /
slower (+ve)]))</f>
        <v>7.0859942295683362E-2</v>
      </c>
      <c r="I2089" s="13" t="e">
        <f>IF(ISNUMBER(VLOOKUP(Fulltable[[#This Row],[Distance]], Predict[[#All],[Distance (km)]:[Time on current form]], 2, FALSE)), VLOOKUP(Fulltable[[#This Row],[Distance]], Predict[[#All],[Distance (km)]:[Time on current form]], 2, FALSE), NA())</f>
        <v>#N/A</v>
      </c>
      <c r="J2089" s="13" t="e">
        <f>IF(ISNUMBER(VLOOKUP(Fulltable[[#This Row],[Distance]], Predict[[#All],[Distance (km)]:[Time on current form]], 3, FALSE)), VLOOKUP(Fulltable[[#This Row],[Distance]], Predict[[#All],[Distance (km)]:[Time on current form]], 3, FALSE), NA())</f>
        <v>#N/A</v>
      </c>
    </row>
    <row r="2090" spans="1:10" x14ac:dyDescent="0.25">
      <c r="A2090" s="1">
        <v>20.88</v>
      </c>
      <c r="B2090" s="2">
        <f>Fulltable[[#This Row],[Distance]]^2</f>
        <v>435.97439999999995</v>
      </c>
      <c r="C2090">
        <f>Fulltable[[#This Row],[Distance]]^3</f>
        <v>9103.1454719999983</v>
      </c>
      <c r="D2090">
        <f>Fulltable[[#This Row],[Distance]]^4</f>
        <v>190073.67745535995</v>
      </c>
      <c r="E2090">
        <f>Fulltable[[#This Row],[Distance]]^5</f>
        <v>3968738.3852679157</v>
      </c>
      <c r="F2090" s="13" t="e">
        <f>IF(ISNUMBER(VLOOKUP(Fulltable[[#This Row],[Distance]], PBmetric[[Distance (km)]:[PB (hh:mm:ss)]], 6, FALSE)), VLOOKUP(Fulltable[[#This Row],[Distance]], PBmetric[[Distance (km)]:[PB (hh:mm:ss)]], 6, FALSE), NA())</f>
        <v>#N/A</v>
      </c>
      <c r="G2090" s="13">
        <f ca="1">$Q$4+$P$4*Fulltable[[#This Row],[Distance]]+$O$4*Fulltable[[#This Row],[D^2]]+$N$4*Fulltable[[#This Row],[D^3]]</f>
        <v>6.8479008703697233E-2</v>
      </c>
      <c r="H2090" s="13">
        <f ca="1">Fulltable[[#This Row],[Forecast]]*(1+AVERAGE(cform[faster (-ve) /
slower (+ve)]))</f>
        <v>7.0897811993859222E-2</v>
      </c>
      <c r="I2090" s="13" t="e">
        <f>IF(ISNUMBER(VLOOKUP(Fulltable[[#This Row],[Distance]], Predict[[#All],[Distance (km)]:[Time on current form]], 2, FALSE)), VLOOKUP(Fulltable[[#This Row],[Distance]], Predict[[#All],[Distance (km)]:[Time on current form]], 2, FALSE), NA())</f>
        <v>#N/A</v>
      </c>
      <c r="J2090" s="13" t="e">
        <f>IF(ISNUMBER(VLOOKUP(Fulltable[[#This Row],[Distance]], Predict[[#All],[Distance (km)]:[Time on current form]], 3, FALSE)), VLOOKUP(Fulltable[[#This Row],[Distance]], Predict[[#All],[Distance (km)]:[Time on current form]], 3, FALSE), NA())</f>
        <v>#N/A</v>
      </c>
    </row>
    <row r="2091" spans="1:10" x14ac:dyDescent="0.25">
      <c r="A2091" s="1">
        <v>20.89</v>
      </c>
      <c r="B2091" s="2">
        <f>Fulltable[[#This Row],[Distance]]^2</f>
        <v>436.39210000000003</v>
      </c>
      <c r="C2091">
        <f>Fulltable[[#This Row],[Distance]]^3</f>
        <v>9116.2309690000002</v>
      </c>
      <c r="D2091">
        <f>Fulltable[[#This Row],[Distance]]^4</f>
        <v>190438.06494241001</v>
      </c>
      <c r="E2091">
        <f>Fulltable[[#This Row],[Distance]]^5</f>
        <v>3978251.1766469451</v>
      </c>
      <c r="F2091" s="13" t="e">
        <f>IF(ISNUMBER(VLOOKUP(Fulltable[[#This Row],[Distance]], PBmetric[[Distance (km)]:[PB (hh:mm:ss)]], 6, FALSE)), VLOOKUP(Fulltable[[#This Row],[Distance]], PBmetric[[Distance (km)]:[PB (hh:mm:ss)]], 6, FALSE), NA())</f>
        <v>#N/A</v>
      </c>
      <c r="G2091" s="13">
        <f ca="1">$Q$4+$P$4*Fulltable[[#This Row],[Distance]]+$O$4*Fulltable[[#This Row],[D^2]]+$N$4*Fulltable[[#This Row],[D^3]]</f>
        <v>6.8515590009620944E-2</v>
      </c>
      <c r="H2091" s="13">
        <f ca="1">Fulltable[[#This Row],[Forecast]]*(1+AVERAGE(cform[faster (-ve) /
slower (+ve)]))</f>
        <v>7.0935685418124048E-2</v>
      </c>
      <c r="I2091" s="13" t="e">
        <f>IF(ISNUMBER(VLOOKUP(Fulltable[[#This Row],[Distance]], Predict[[#All],[Distance (km)]:[Time on current form]], 2, FALSE)), VLOOKUP(Fulltable[[#This Row],[Distance]], Predict[[#All],[Distance (km)]:[Time on current form]], 2, FALSE), NA())</f>
        <v>#N/A</v>
      </c>
      <c r="J2091" s="13" t="e">
        <f>IF(ISNUMBER(VLOOKUP(Fulltable[[#This Row],[Distance]], Predict[[#All],[Distance (km)]:[Time on current form]], 3, FALSE)), VLOOKUP(Fulltable[[#This Row],[Distance]], Predict[[#All],[Distance (km)]:[Time on current form]], 3, FALSE), NA())</f>
        <v>#N/A</v>
      </c>
    </row>
    <row r="2092" spans="1:10" x14ac:dyDescent="0.25">
      <c r="A2092" s="1">
        <v>20.9</v>
      </c>
      <c r="B2092" s="2">
        <f>Fulltable[[#This Row],[Distance]]^2</f>
        <v>436.80999999999995</v>
      </c>
      <c r="C2092">
        <f>Fulltable[[#This Row],[Distance]]^3</f>
        <v>9129.3289999999979</v>
      </c>
      <c r="D2092">
        <f>Fulltable[[#This Row],[Distance]]^4</f>
        <v>190802.97609999994</v>
      </c>
      <c r="E2092">
        <f>Fulltable[[#This Row],[Distance]]^5</f>
        <v>3987782.2004899983</v>
      </c>
      <c r="F2092" s="13" t="e">
        <f>IF(ISNUMBER(VLOOKUP(Fulltable[[#This Row],[Distance]], PBmetric[[Distance (km)]:[PB (hh:mm:ss)]], 6, FALSE)), VLOOKUP(Fulltable[[#This Row],[Distance]], PBmetric[[Distance (km)]:[PB (hh:mm:ss)]], 6, FALSE), NA())</f>
        <v>#N/A</v>
      </c>
      <c r="G2092" s="13">
        <f ca="1">$Q$4+$P$4*Fulltable[[#This Row],[Distance]]+$O$4*Fulltable[[#This Row],[D^2]]+$N$4*Fulltable[[#This Row],[D^3]]</f>
        <v>6.8552174914476127E-2</v>
      </c>
      <c r="H2092" s="13">
        <f ca="1">Fulltable[[#This Row],[Forecast]]*(1+AVERAGE(cform[faster (-ve) /
slower (+ve)]))</f>
        <v>7.0973562568441145E-2</v>
      </c>
      <c r="I2092" s="13" t="e">
        <f>IF(ISNUMBER(VLOOKUP(Fulltable[[#This Row],[Distance]], Predict[[#All],[Distance (km)]:[Time on current form]], 2, FALSE)), VLOOKUP(Fulltable[[#This Row],[Distance]], Predict[[#All],[Distance (km)]:[Time on current form]], 2, FALSE), NA())</f>
        <v>#N/A</v>
      </c>
      <c r="J2092" s="13" t="e">
        <f>IF(ISNUMBER(VLOOKUP(Fulltable[[#This Row],[Distance]], Predict[[#All],[Distance (km)]:[Time on current form]], 3, FALSE)), VLOOKUP(Fulltable[[#This Row],[Distance]], Predict[[#All],[Distance (km)]:[Time on current form]], 3, FALSE), NA())</f>
        <v>#N/A</v>
      </c>
    </row>
    <row r="2093" spans="1:10" x14ac:dyDescent="0.25">
      <c r="A2093" s="1">
        <v>20.91</v>
      </c>
      <c r="B2093" s="2">
        <f>Fulltable[[#This Row],[Distance]]^2</f>
        <v>437.22809999999998</v>
      </c>
      <c r="C2093">
        <f>Fulltable[[#This Row],[Distance]]^3</f>
        <v>9142.439570999999</v>
      </c>
      <c r="D2093">
        <f>Fulltable[[#This Row],[Distance]]^4</f>
        <v>191168.41142960999</v>
      </c>
      <c r="E2093">
        <f>Fulltable[[#This Row],[Distance]]^5</f>
        <v>3997331.482993145</v>
      </c>
      <c r="F2093" s="13" t="e">
        <f>IF(ISNUMBER(VLOOKUP(Fulltable[[#This Row],[Distance]], PBmetric[[Distance (km)]:[PB (hh:mm:ss)]], 6, FALSE)), VLOOKUP(Fulltable[[#This Row],[Distance]], PBmetric[[Distance (km)]:[PB (hh:mm:ss)]], 6, FALSE), NA())</f>
        <v>#N/A</v>
      </c>
      <c r="G2093" s="13">
        <f ca="1">$Q$4+$P$4*Fulltable[[#This Row],[Distance]]+$O$4*Fulltable[[#This Row],[D^2]]+$N$4*Fulltable[[#This Row],[D^3]]</f>
        <v>6.8588763418227408E-2</v>
      </c>
      <c r="H2093" s="13">
        <f ca="1">Fulltable[[#This Row],[Forecast]]*(1+AVERAGE(cform[faster (-ve) /
slower (+ve)]))</f>
        <v>7.1011443444773906E-2</v>
      </c>
      <c r="I2093" s="13" t="e">
        <f>IF(ISNUMBER(VLOOKUP(Fulltable[[#This Row],[Distance]], Predict[[#All],[Distance (km)]:[Time on current form]], 2, FALSE)), VLOOKUP(Fulltable[[#This Row],[Distance]], Predict[[#All],[Distance (km)]:[Time on current form]], 2, FALSE), NA())</f>
        <v>#N/A</v>
      </c>
      <c r="J2093" s="13" t="e">
        <f>IF(ISNUMBER(VLOOKUP(Fulltable[[#This Row],[Distance]], Predict[[#All],[Distance (km)]:[Time on current form]], 3, FALSE)), VLOOKUP(Fulltable[[#This Row],[Distance]], Predict[[#All],[Distance (km)]:[Time on current form]], 3, FALSE), NA())</f>
        <v>#N/A</v>
      </c>
    </row>
    <row r="2094" spans="1:10" x14ac:dyDescent="0.25">
      <c r="A2094" s="1">
        <v>20.92</v>
      </c>
      <c r="B2094" s="2">
        <f>Fulltable[[#This Row],[Distance]]^2</f>
        <v>437.64640000000009</v>
      </c>
      <c r="C2094">
        <f>Fulltable[[#This Row],[Distance]]^3</f>
        <v>9155.5626880000018</v>
      </c>
      <c r="D2094">
        <f>Fulltable[[#This Row],[Distance]]^4</f>
        <v>191534.37143296006</v>
      </c>
      <c r="E2094">
        <f>Fulltable[[#This Row],[Distance]]^5</f>
        <v>4006899.0503775249</v>
      </c>
      <c r="F2094" s="13" t="e">
        <f>IF(ISNUMBER(VLOOKUP(Fulltable[[#This Row],[Distance]], PBmetric[[Distance (km)]:[PB (hh:mm:ss)]], 6, FALSE)), VLOOKUP(Fulltable[[#This Row],[Distance]], PBmetric[[Distance (km)]:[PB (hh:mm:ss)]], 6, FALSE), NA())</f>
        <v>#N/A</v>
      </c>
      <c r="G2094" s="13">
        <f ca="1">$Q$4+$P$4*Fulltable[[#This Row],[Distance]]+$O$4*Fulltable[[#This Row],[D^2]]+$N$4*Fulltable[[#This Row],[D^3]]</f>
        <v>6.8625355520839385E-2</v>
      </c>
      <c r="H2094" s="13">
        <f ca="1">Fulltable[[#This Row],[Forecast]]*(1+AVERAGE(cform[faster (-ve) /
slower (+ve)]))</f>
        <v>7.1049328047085678E-2</v>
      </c>
      <c r="I2094" s="13" t="e">
        <f>IF(ISNUMBER(VLOOKUP(Fulltable[[#This Row],[Distance]], Predict[[#All],[Distance (km)]:[Time on current form]], 2, FALSE)), VLOOKUP(Fulltable[[#This Row],[Distance]], Predict[[#All],[Distance (km)]:[Time on current form]], 2, FALSE), NA())</f>
        <v>#N/A</v>
      </c>
      <c r="J2094" s="13" t="e">
        <f>IF(ISNUMBER(VLOOKUP(Fulltable[[#This Row],[Distance]], Predict[[#All],[Distance (km)]:[Time on current form]], 3, FALSE)), VLOOKUP(Fulltable[[#This Row],[Distance]], Predict[[#All],[Distance (km)]:[Time on current form]], 3, FALSE), NA())</f>
        <v>#N/A</v>
      </c>
    </row>
    <row r="2095" spans="1:10" x14ac:dyDescent="0.25">
      <c r="A2095" s="1">
        <v>20.93</v>
      </c>
      <c r="B2095" s="2">
        <f>Fulltable[[#This Row],[Distance]]^2</f>
        <v>438.06489999999997</v>
      </c>
      <c r="C2095">
        <f>Fulltable[[#This Row],[Distance]]^3</f>
        <v>9168.6983569999993</v>
      </c>
      <c r="D2095">
        <f>Fulltable[[#This Row],[Distance]]^4</f>
        <v>191900.85661200996</v>
      </c>
      <c r="E2095">
        <f>Fulltable[[#This Row],[Distance]]^5</f>
        <v>4016484.9288893682</v>
      </c>
      <c r="F2095" s="13" t="e">
        <f>IF(ISNUMBER(VLOOKUP(Fulltable[[#This Row],[Distance]], PBmetric[[Distance (km)]:[PB (hh:mm:ss)]], 6, FALSE)), VLOOKUP(Fulltable[[#This Row],[Distance]], PBmetric[[Distance (km)]:[PB (hh:mm:ss)]], 6, FALSE), NA())</f>
        <v>#N/A</v>
      </c>
      <c r="G2095" s="13">
        <f ca="1">$Q$4+$P$4*Fulltable[[#This Row],[Distance]]+$O$4*Fulltable[[#This Row],[D^2]]+$N$4*Fulltable[[#This Row],[D^3]]</f>
        <v>6.8661951222276613E-2</v>
      </c>
      <c r="H2095" s="13">
        <f ca="1">Fulltable[[#This Row],[Forecast]]*(1+AVERAGE(cform[faster (-ve) /
slower (+ve)]))</f>
        <v>7.1087216375339768E-2</v>
      </c>
      <c r="I2095" s="13" t="e">
        <f>IF(ISNUMBER(VLOOKUP(Fulltable[[#This Row],[Distance]], Predict[[#All],[Distance (km)]:[Time on current form]], 2, FALSE)), VLOOKUP(Fulltable[[#This Row],[Distance]], Predict[[#All],[Distance (km)]:[Time on current form]], 2, FALSE), NA())</f>
        <v>#N/A</v>
      </c>
      <c r="J2095" s="13" t="e">
        <f>IF(ISNUMBER(VLOOKUP(Fulltable[[#This Row],[Distance]], Predict[[#All],[Distance (km)]:[Time on current form]], 3, FALSE)), VLOOKUP(Fulltable[[#This Row],[Distance]], Predict[[#All],[Distance (km)]:[Time on current form]], 3, FALSE), NA())</f>
        <v>#N/A</v>
      </c>
    </row>
    <row r="2096" spans="1:10" x14ac:dyDescent="0.25">
      <c r="A2096" s="1">
        <v>20.94</v>
      </c>
      <c r="B2096" s="2">
        <f>Fulltable[[#This Row],[Distance]]^2</f>
        <v>438.48360000000008</v>
      </c>
      <c r="C2096">
        <f>Fulltable[[#This Row],[Distance]]^3</f>
        <v>9181.8465840000026</v>
      </c>
      <c r="D2096">
        <f>Fulltable[[#This Row],[Distance]]^4</f>
        <v>192267.86746896006</v>
      </c>
      <c r="E2096">
        <f>Fulltable[[#This Row],[Distance]]^5</f>
        <v>4026089.1448000241</v>
      </c>
      <c r="F2096" s="13" t="e">
        <f>IF(ISNUMBER(VLOOKUP(Fulltable[[#This Row],[Distance]], PBmetric[[Distance (km)]:[PB (hh:mm:ss)]], 6, FALSE)), VLOOKUP(Fulltable[[#This Row],[Distance]], PBmetric[[Distance (km)]:[PB (hh:mm:ss)]], 6, FALSE), NA())</f>
        <v>#N/A</v>
      </c>
      <c r="G2096" s="13">
        <f ca="1">$Q$4+$P$4*Fulltable[[#This Row],[Distance]]+$O$4*Fulltable[[#This Row],[D^2]]+$N$4*Fulltable[[#This Row],[D^3]]</f>
        <v>6.8698550522503746E-2</v>
      </c>
      <c r="H2096" s="13">
        <f ca="1">Fulltable[[#This Row],[Forecast]]*(1+AVERAGE(cform[faster (-ve) /
slower (+ve)]))</f>
        <v>7.1125108429499567E-2</v>
      </c>
      <c r="I2096" s="13" t="e">
        <f>IF(ISNUMBER(VLOOKUP(Fulltable[[#This Row],[Distance]], Predict[[#All],[Distance (km)]:[Time on current form]], 2, FALSE)), VLOOKUP(Fulltable[[#This Row],[Distance]], Predict[[#All],[Distance (km)]:[Time on current form]], 2, FALSE), NA())</f>
        <v>#N/A</v>
      </c>
      <c r="J2096" s="13" t="e">
        <f>IF(ISNUMBER(VLOOKUP(Fulltable[[#This Row],[Distance]], Predict[[#All],[Distance (km)]:[Time on current form]], 3, FALSE)), VLOOKUP(Fulltable[[#This Row],[Distance]], Predict[[#All],[Distance (km)]:[Time on current form]], 3, FALSE), NA())</f>
        <v>#N/A</v>
      </c>
    </row>
    <row r="2097" spans="1:10" x14ac:dyDescent="0.25">
      <c r="A2097" s="1">
        <v>20.95</v>
      </c>
      <c r="B2097" s="2">
        <f>Fulltable[[#This Row],[Distance]]^2</f>
        <v>438.90249999999997</v>
      </c>
      <c r="C2097">
        <f>Fulltable[[#This Row],[Distance]]^3</f>
        <v>9195.0073749999992</v>
      </c>
      <c r="D2097">
        <f>Fulltable[[#This Row],[Distance]]^4</f>
        <v>192635.40450624996</v>
      </c>
      <c r="E2097">
        <f>Fulltable[[#This Row],[Distance]]^5</f>
        <v>4035711.7244059364</v>
      </c>
      <c r="F2097" s="13" t="e">
        <f>IF(ISNUMBER(VLOOKUP(Fulltable[[#This Row],[Distance]], PBmetric[[Distance (km)]:[PB (hh:mm:ss)]], 6, FALSE)), VLOOKUP(Fulltable[[#This Row],[Distance]], PBmetric[[Distance (km)]:[PB (hh:mm:ss)]], 6, FALSE), NA())</f>
        <v>#N/A</v>
      </c>
      <c r="G2097" s="13">
        <f ca="1">$Q$4+$P$4*Fulltable[[#This Row],[Distance]]+$O$4*Fulltable[[#This Row],[D^2]]+$N$4*Fulltable[[#This Row],[D^3]]</f>
        <v>6.873515342148534E-2</v>
      </c>
      <c r="H2097" s="13">
        <f ca="1">Fulltable[[#This Row],[Forecast]]*(1+AVERAGE(cform[faster (-ve) /
slower (+ve)]))</f>
        <v>7.1163004209528397E-2</v>
      </c>
      <c r="I2097" s="13" t="e">
        <f>IF(ISNUMBER(VLOOKUP(Fulltable[[#This Row],[Distance]], Predict[[#All],[Distance (km)]:[Time on current form]], 2, FALSE)), VLOOKUP(Fulltable[[#This Row],[Distance]], Predict[[#All],[Distance (km)]:[Time on current form]], 2, FALSE), NA())</f>
        <v>#N/A</v>
      </c>
      <c r="J2097" s="13" t="e">
        <f>IF(ISNUMBER(VLOOKUP(Fulltable[[#This Row],[Distance]], Predict[[#All],[Distance (km)]:[Time on current form]], 3, FALSE)), VLOOKUP(Fulltable[[#This Row],[Distance]], Predict[[#All],[Distance (km)]:[Time on current form]], 3, FALSE), NA())</f>
        <v>#N/A</v>
      </c>
    </row>
    <row r="2098" spans="1:10" x14ac:dyDescent="0.25">
      <c r="A2098" s="1">
        <v>20.96</v>
      </c>
      <c r="B2098" s="2">
        <f>Fulltable[[#This Row],[Distance]]^2</f>
        <v>439.32160000000005</v>
      </c>
      <c r="C2098">
        <f>Fulltable[[#This Row],[Distance]]^3</f>
        <v>9208.1807360000021</v>
      </c>
      <c r="D2098">
        <f>Fulltable[[#This Row],[Distance]]^4</f>
        <v>193003.46822656004</v>
      </c>
      <c r="E2098">
        <f>Fulltable[[#This Row],[Distance]]^5</f>
        <v>4045352.6940286988</v>
      </c>
      <c r="F2098" s="13" t="e">
        <f>IF(ISNUMBER(VLOOKUP(Fulltable[[#This Row],[Distance]], PBmetric[[Distance (km)]:[PB (hh:mm:ss)]], 6, FALSE)), VLOOKUP(Fulltable[[#This Row],[Distance]], PBmetric[[Distance (km)]:[PB (hh:mm:ss)]], 6, FALSE), NA())</f>
        <v>#N/A</v>
      </c>
      <c r="G2098" s="13">
        <f ca="1">$Q$4+$P$4*Fulltable[[#This Row],[Distance]]+$O$4*Fulltable[[#This Row],[D^2]]+$N$4*Fulltable[[#This Row],[D^3]]</f>
        <v>6.8771759919186021E-2</v>
      </c>
      <c r="H2098" s="13">
        <f ca="1">Fulltable[[#This Row],[Forecast]]*(1+AVERAGE(cform[faster (-ve) /
slower (+ve)]))</f>
        <v>7.1200903715389618E-2</v>
      </c>
      <c r="I2098" s="13" t="e">
        <f>IF(ISNUMBER(VLOOKUP(Fulltable[[#This Row],[Distance]], Predict[[#All],[Distance (km)]:[Time on current form]], 2, FALSE)), VLOOKUP(Fulltable[[#This Row],[Distance]], Predict[[#All],[Distance (km)]:[Time on current form]], 2, FALSE), NA())</f>
        <v>#N/A</v>
      </c>
      <c r="J2098" s="13" t="e">
        <f>IF(ISNUMBER(VLOOKUP(Fulltable[[#This Row],[Distance]], Predict[[#All],[Distance (km)]:[Time on current form]], 3, FALSE)), VLOOKUP(Fulltable[[#This Row],[Distance]], Predict[[#All],[Distance (km)]:[Time on current form]], 3, FALSE), NA())</f>
        <v>#N/A</v>
      </c>
    </row>
    <row r="2099" spans="1:10" x14ac:dyDescent="0.25">
      <c r="A2099" s="1">
        <v>20.97</v>
      </c>
      <c r="B2099" s="2">
        <f>Fulltable[[#This Row],[Distance]]^2</f>
        <v>439.74089999999995</v>
      </c>
      <c r="C2099">
        <f>Fulltable[[#This Row],[Distance]]^3</f>
        <v>9221.3666729999986</v>
      </c>
      <c r="D2099">
        <f>Fulltable[[#This Row],[Distance]]^4</f>
        <v>193372.05913280995</v>
      </c>
      <c r="E2099">
        <f>Fulltable[[#This Row],[Distance]]^5</f>
        <v>4055012.0800150246</v>
      </c>
      <c r="F2099" s="13" t="e">
        <f>IF(ISNUMBER(VLOOKUP(Fulltable[[#This Row],[Distance]], PBmetric[[Distance (km)]:[PB (hh:mm:ss)]], 6, FALSE)), VLOOKUP(Fulltable[[#This Row],[Distance]], PBmetric[[Distance (km)]:[PB (hh:mm:ss)]], 6, FALSE), NA())</f>
        <v>#N/A</v>
      </c>
      <c r="G2099" s="13">
        <f ca="1">$Q$4+$P$4*Fulltable[[#This Row],[Distance]]+$O$4*Fulltable[[#This Row],[D^2]]+$N$4*Fulltable[[#This Row],[D^3]]</f>
        <v>6.8808370015570344E-2</v>
      </c>
      <c r="H2099" s="13">
        <f ca="1">Fulltable[[#This Row],[Forecast]]*(1+AVERAGE(cform[faster (-ve) /
slower (+ve)]))</f>
        <v>7.123880694704654E-2</v>
      </c>
      <c r="I2099" s="13" t="e">
        <f>IF(ISNUMBER(VLOOKUP(Fulltable[[#This Row],[Distance]], Predict[[#All],[Distance (km)]:[Time on current form]], 2, FALSE)), VLOOKUP(Fulltable[[#This Row],[Distance]], Predict[[#All],[Distance (km)]:[Time on current form]], 2, FALSE), NA())</f>
        <v>#N/A</v>
      </c>
      <c r="J2099" s="13" t="e">
        <f>IF(ISNUMBER(VLOOKUP(Fulltable[[#This Row],[Distance]], Predict[[#All],[Distance (km)]:[Time on current form]], 3, FALSE)), VLOOKUP(Fulltable[[#This Row],[Distance]], Predict[[#All],[Distance (km)]:[Time on current form]], 3, FALSE), NA())</f>
        <v>#N/A</v>
      </c>
    </row>
    <row r="2100" spans="1:10" x14ac:dyDescent="0.25">
      <c r="A2100" s="1">
        <v>20.98</v>
      </c>
      <c r="B2100" s="2">
        <f>Fulltable[[#This Row],[Distance]]^2</f>
        <v>440.16040000000004</v>
      </c>
      <c r="C2100">
        <f>Fulltable[[#This Row],[Distance]]^3</f>
        <v>9234.5651920000018</v>
      </c>
      <c r="D2100">
        <f>Fulltable[[#This Row],[Distance]]^4</f>
        <v>193741.17772816002</v>
      </c>
      <c r="E2100">
        <f>Fulltable[[#This Row],[Distance]]^5</f>
        <v>4064689.9087367975</v>
      </c>
      <c r="F2100" s="13" t="e">
        <f>IF(ISNUMBER(VLOOKUP(Fulltable[[#This Row],[Distance]], PBmetric[[Distance (km)]:[PB (hh:mm:ss)]], 6, FALSE)), VLOOKUP(Fulltable[[#This Row],[Distance]], PBmetric[[Distance (km)]:[PB (hh:mm:ss)]], 6, FALSE), NA())</f>
        <v>#N/A</v>
      </c>
      <c r="G2100" s="13">
        <f ca="1">$Q$4+$P$4*Fulltable[[#This Row],[Distance]]+$O$4*Fulltable[[#This Row],[D^2]]+$N$4*Fulltable[[#This Row],[D^3]]</f>
        <v>6.884498371060295E-2</v>
      </c>
      <c r="H2100" s="13">
        <f ca="1">Fulltable[[#This Row],[Forecast]]*(1+AVERAGE(cform[faster (-ve) /
slower (+ve)]))</f>
        <v>7.1276713904462552E-2</v>
      </c>
      <c r="I2100" s="13" t="e">
        <f>IF(ISNUMBER(VLOOKUP(Fulltable[[#This Row],[Distance]], Predict[[#All],[Distance (km)]:[Time on current form]], 2, FALSE)), VLOOKUP(Fulltable[[#This Row],[Distance]], Predict[[#All],[Distance (km)]:[Time on current form]], 2, FALSE), NA())</f>
        <v>#N/A</v>
      </c>
      <c r="J2100" s="13" t="e">
        <f>IF(ISNUMBER(VLOOKUP(Fulltable[[#This Row],[Distance]], Predict[[#All],[Distance (km)]:[Time on current form]], 3, FALSE)), VLOOKUP(Fulltable[[#This Row],[Distance]], Predict[[#All],[Distance (km)]:[Time on current form]], 3, FALSE), NA())</f>
        <v>#N/A</v>
      </c>
    </row>
    <row r="2101" spans="1:10" x14ac:dyDescent="0.25">
      <c r="A2101" s="1">
        <v>20.99</v>
      </c>
      <c r="B2101" s="2">
        <f>Fulltable[[#This Row],[Distance]]^2</f>
        <v>440.58009999999996</v>
      </c>
      <c r="C2101">
        <f>Fulltable[[#This Row],[Distance]]^3</f>
        <v>9247.7762989999992</v>
      </c>
      <c r="D2101">
        <f>Fulltable[[#This Row],[Distance]]^4</f>
        <v>194110.82451600998</v>
      </c>
      <c r="E2101">
        <f>Fulltable[[#This Row],[Distance]]^5</f>
        <v>4074386.2065910492</v>
      </c>
      <c r="F2101" s="13" t="e">
        <f>IF(ISNUMBER(VLOOKUP(Fulltable[[#This Row],[Distance]], PBmetric[[Distance (km)]:[PB (hh:mm:ss)]], 6, FALSE)), VLOOKUP(Fulltable[[#This Row],[Distance]], PBmetric[[Distance (km)]:[PB (hh:mm:ss)]], 6, FALSE), NA())</f>
        <v>#N/A</v>
      </c>
      <c r="G2101" s="13">
        <f ca="1">$Q$4+$P$4*Fulltable[[#This Row],[Distance]]+$O$4*Fulltable[[#This Row],[D^2]]+$N$4*Fulltable[[#This Row],[D^3]]</f>
        <v>6.8881601004248394E-2</v>
      </c>
      <c r="H2101" s="13">
        <f ca="1">Fulltable[[#This Row],[Forecast]]*(1+AVERAGE(cform[faster (-ve) /
slower (+ve)]))</f>
        <v>7.1314624587600975E-2</v>
      </c>
      <c r="I2101" s="13" t="e">
        <f>IF(ISNUMBER(VLOOKUP(Fulltable[[#This Row],[Distance]], Predict[[#All],[Distance (km)]:[Time on current form]], 2, FALSE)), VLOOKUP(Fulltable[[#This Row],[Distance]], Predict[[#All],[Distance (km)]:[Time on current form]], 2, FALSE), NA())</f>
        <v>#N/A</v>
      </c>
      <c r="J2101" s="13" t="e">
        <f>IF(ISNUMBER(VLOOKUP(Fulltable[[#This Row],[Distance]], Predict[[#All],[Distance (km)]:[Time on current form]], 3, FALSE)), VLOOKUP(Fulltable[[#This Row],[Distance]], Predict[[#All],[Distance (km)]:[Time on current form]], 3, FALSE), NA())</f>
        <v>#N/A</v>
      </c>
    </row>
    <row r="2102" spans="1:10" x14ac:dyDescent="0.25">
      <c r="A2102" s="1">
        <v>21</v>
      </c>
      <c r="B2102" s="2">
        <f>Fulltable[[#This Row],[Distance]]^2</f>
        <v>441</v>
      </c>
      <c r="C2102">
        <f>Fulltable[[#This Row],[Distance]]^3</f>
        <v>9261</v>
      </c>
      <c r="D2102">
        <f>Fulltable[[#This Row],[Distance]]^4</f>
        <v>194481</v>
      </c>
      <c r="E2102">
        <f>Fulltable[[#This Row],[Distance]]^5</f>
        <v>4084101</v>
      </c>
      <c r="F2102" s="13" t="e">
        <f>IF(ISNUMBER(VLOOKUP(Fulltable[[#This Row],[Distance]], PBmetric[[Distance (km)]:[PB (hh:mm:ss)]], 6, FALSE)), VLOOKUP(Fulltable[[#This Row],[Distance]], PBmetric[[Distance (km)]:[PB (hh:mm:ss)]], 6, FALSE), NA())</f>
        <v>#N/A</v>
      </c>
      <c r="G2102" s="13">
        <f ca="1">$Q$4+$P$4*Fulltable[[#This Row],[Distance]]+$O$4*Fulltable[[#This Row],[D^2]]+$N$4*Fulltable[[#This Row],[D^3]]</f>
        <v>6.8918221896471329E-2</v>
      </c>
      <c r="H2102" s="13">
        <f ca="1">Fulltable[[#This Row],[Forecast]]*(1+AVERAGE(cform[faster (-ve) /
slower (+ve)]))</f>
        <v>7.1352538996425185E-2</v>
      </c>
      <c r="I2102" s="13" t="e">
        <f>IF(ISNUMBER(VLOOKUP(Fulltable[[#This Row],[Distance]], Predict[[#All],[Distance (km)]:[Time on current form]], 2, FALSE)), VLOOKUP(Fulltable[[#This Row],[Distance]], Predict[[#All],[Distance (km)]:[Time on current form]], 2, FALSE), NA())</f>
        <v>#N/A</v>
      </c>
      <c r="J2102" s="13" t="e">
        <f>IF(ISNUMBER(VLOOKUP(Fulltable[[#This Row],[Distance]], Predict[[#All],[Distance (km)]:[Time on current form]], 3, FALSE)), VLOOKUP(Fulltable[[#This Row],[Distance]], Predict[[#All],[Distance (km)]:[Time on current form]], 3, FALSE), NA())</f>
        <v>#N/A</v>
      </c>
    </row>
    <row r="2103" spans="1:10" x14ac:dyDescent="0.25">
      <c r="A2103" s="1">
        <v>21.01</v>
      </c>
      <c r="B2103" s="2">
        <f>Fulltable[[#This Row],[Distance]]^2</f>
        <v>441.42010000000005</v>
      </c>
      <c r="C2103">
        <f>Fulltable[[#This Row],[Distance]]^3</f>
        <v>9274.2363010000008</v>
      </c>
      <c r="D2103">
        <f>Fulltable[[#This Row],[Distance]]^4</f>
        <v>194851.70468401004</v>
      </c>
      <c r="E2103">
        <f>Fulltable[[#This Row],[Distance]]^5</f>
        <v>4093834.3154110513</v>
      </c>
      <c r="F2103" s="13" t="e">
        <f>IF(ISNUMBER(VLOOKUP(Fulltable[[#This Row],[Distance]], PBmetric[[Distance (km)]:[PB (hh:mm:ss)]], 6, FALSE)), VLOOKUP(Fulltable[[#This Row],[Distance]], PBmetric[[Distance (km)]:[PB (hh:mm:ss)]], 6, FALSE), NA())</f>
        <v>#N/A</v>
      </c>
      <c r="G2103" s="13">
        <f ca="1">$Q$4+$P$4*Fulltable[[#This Row],[Distance]]+$O$4*Fulltable[[#This Row],[D^2]]+$N$4*Fulltable[[#This Row],[D^3]]</f>
        <v>6.8954846387236299E-2</v>
      </c>
      <c r="H2103" s="13">
        <f ca="1">Fulltable[[#This Row],[Forecast]]*(1+AVERAGE(cform[faster (-ve) /
slower (+ve)]))</f>
        <v>7.1390457130898491E-2</v>
      </c>
      <c r="I2103" s="13" t="e">
        <f>IF(ISNUMBER(VLOOKUP(Fulltable[[#This Row],[Distance]], Predict[[#All],[Distance (km)]:[Time on current form]], 2, FALSE)), VLOOKUP(Fulltable[[#This Row],[Distance]], Predict[[#All],[Distance (km)]:[Time on current form]], 2, FALSE), NA())</f>
        <v>#N/A</v>
      </c>
      <c r="J2103" s="13" t="e">
        <f>IF(ISNUMBER(VLOOKUP(Fulltable[[#This Row],[Distance]], Predict[[#All],[Distance (km)]:[Time on current form]], 3, FALSE)), VLOOKUP(Fulltable[[#This Row],[Distance]], Predict[[#All],[Distance (km)]:[Time on current form]], 3, FALSE), NA())</f>
        <v>#N/A</v>
      </c>
    </row>
    <row r="2104" spans="1:10" x14ac:dyDescent="0.25">
      <c r="A2104" s="1">
        <v>21.02</v>
      </c>
      <c r="B2104" s="2">
        <f>Fulltable[[#This Row],[Distance]]^2</f>
        <v>441.84039999999999</v>
      </c>
      <c r="C2104">
        <f>Fulltable[[#This Row],[Distance]]^3</f>
        <v>9287.4852080000001</v>
      </c>
      <c r="D2104">
        <f>Fulltable[[#This Row],[Distance]]^4</f>
        <v>195222.93907215999</v>
      </c>
      <c r="E2104">
        <f>Fulltable[[#This Row],[Distance]]^5</f>
        <v>4103586.1792968027</v>
      </c>
      <c r="F2104" s="13" t="e">
        <f>IF(ISNUMBER(VLOOKUP(Fulltable[[#This Row],[Distance]], PBmetric[[Distance (km)]:[PB (hh:mm:ss)]], 6, FALSE)), VLOOKUP(Fulltable[[#This Row],[Distance]], PBmetric[[Distance (km)]:[PB (hh:mm:ss)]], 6, FALSE), NA())</f>
        <v>#N/A</v>
      </c>
      <c r="G2104" s="13">
        <f ca="1">$Q$4+$P$4*Fulltable[[#This Row],[Distance]]+$O$4*Fulltable[[#This Row],[D^2]]+$N$4*Fulltable[[#This Row],[D^3]]</f>
        <v>6.8991474476507927E-2</v>
      </c>
      <c r="H2104" s="13">
        <f ca="1">Fulltable[[#This Row],[Forecast]]*(1+AVERAGE(cform[faster (-ve) /
slower (+ve)]))</f>
        <v>7.1428378990984268E-2</v>
      </c>
      <c r="I2104" s="13" t="e">
        <f>IF(ISNUMBER(VLOOKUP(Fulltable[[#This Row],[Distance]], Predict[[#All],[Distance (km)]:[Time on current form]], 2, FALSE)), VLOOKUP(Fulltable[[#This Row],[Distance]], Predict[[#All],[Distance (km)]:[Time on current form]], 2, FALSE), NA())</f>
        <v>#N/A</v>
      </c>
      <c r="J2104" s="13" t="e">
        <f>IF(ISNUMBER(VLOOKUP(Fulltable[[#This Row],[Distance]], Predict[[#All],[Distance (km)]:[Time on current form]], 3, FALSE)), VLOOKUP(Fulltable[[#This Row],[Distance]], Predict[[#All],[Distance (km)]:[Time on current form]], 3, FALSE), NA())</f>
        <v>#N/A</v>
      </c>
    </row>
    <row r="2105" spans="1:10" x14ac:dyDescent="0.25">
      <c r="A2105" s="1">
        <v>21.03</v>
      </c>
      <c r="B2105" s="2">
        <f>Fulltable[[#This Row],[Distance]]^2</f>
        <v>442.26090000000005</v>
      </c>
      <c r="C2105">
        <f>Fulltable[[#This Row],[Distance]]^3</f>
        <v>9300.7467270000016</v>
      </c>
      <c r="D2105">
        <f>Fulltable[[#This Row],[Distance]]^4</f>
        <v>195594.70366881005</v>
      </c>
      <c r="E2105">
        <f>Fulltable[[#This Row],[Distance]]^5</f>
        <v>4113356.6181550757</v>
      </c>
      <c r="F2105" s="13" t="e">
        <f>IF(ISNUMBER(VLOOKUP(Fulltable[[#This Row],[Distance]], PBmetric[[Distance (km)]:[PB (hh:mm:ss)]], 6, FALSE)), VLOOKUP(Fulltable[[#This Row],[Distance]], PBmetric[[Distance (km)]:[PB (hh:mm:ss)]], 6, FALSE), NA())</f>
        <v>#N/A</v>
      </c>
      <c r="G2105" s="13">
        <f ca="1">$Q$4+$P$4*Fulltable[[#This Row],[Distance]]+$O$4*Fulltable[[#This Row],[D^2]]+$N$4*Fulltable[[#This Row],[D^3]]</f>
        <v>6.9028106164250785E-2</v>
      </c>
      <c r="H2105" s="13">
        <f ca="1">Fulltable[[#This Row],[Forecast]]*(1+AVERAGE(cform[faster (-ve) /
slower (+ve)]))</f>
        <v>7.1466304576645837E-2</v>
      </c>
      <c r="I2105" s="13" t="e">
        <f>IF(ISNUMBER(VLOOKUP(Fulltable[[#This Row],[Distance]], Predict[[#All],[Distance (km)]:[Time on current form]], 2, FALSE)), VLOOKUP(Fulltable[[#This Row],[Distance]], Predict[[#All],[Distance (km)]:[Time on current form]], 2, FALSE), NA())</f>
        <v>#N/A</v>
      </c>
      <c r="J2105" s="13" t="e">
        <f>IF(ISNUMBER(VLOOKUP(Fulltable[[#This Row],[Distance]], Predict[[#All],[Distance (km)]:[Time on current form]], 3, FALSE)), VLOOKUP(Fulltable[[#This Row],[Distance]], Predict[[#All],[Distance (km)]:[Time on current form]], 3, FALSE), NA())</f>
        <v>#N/A</v>
      </c>
    </row>
    <row r="2106" spans="1:10" x14ac:dyDescent="0.25">
      <c r="A2106" s="1">
        <v>21.04</v>
      </c>
      <c r="B2106" s="2">
        <f>Fulltable[[#This Row],[Distance]]^2</f>
        <v>442.68159999999995</v>
      </c>
      <c r="C2106">
        <f>Fulltable[[#This Row],[Distance]]^3</f>
        <v>9314.0208639999983</v>
      </c>
      <c r="D2106">
        <f>Fulltable[[#This Row],[Distance]]^4</f>
        <v>195966.99897855995</v>
      </c>
      <c r="E2106">
        <f>Fulltable[[#This Row],[Distance]]^5</f>
        <v>4123145.658508901</v>
      </c>
      <c r="F2106" s="13" t="e">
        <f>IF(ISNUMBER(VLOOKUP(Fulltable[[#This Row],[Distance]], PBmetric[[Distance (km)]:[PB (hh:mm:ss)]], 6, FALSE)), VLOOKUP(Fulltable[[#This Row],[Distance]], PBmetric[[Distance (km)]:[PB (hh:mm:ss)]], 6, FALSE), NA())</f>
        <v>#N/A</v>
      </c>
      <c r="G2106" s="13">
        <f ca="1">$Q$4+$P$4*Fulltable[[#This Row],[Distance]]+$O$4*Fulltable[[#This Row],[D^2]]+$N$4*Fulltable[[#This Row],[D^3]]</f>
        <v>6.9064741450429512E-2</v>
      </c>
      <c r="H2106" s="13">
        <f ca="1">Fulltable[[#This Row],[Forecast]]*(1+AVERAGE(cform[faster (-ve) /
slower (+ve)]))</f>
        <v>7.1504233887846574E-2</v>
      </c>
      <c r="I2106" s="13" t="e">
        <f>IF(ISNUMBER(VLOOKUP(Fulltable[[#This Row],[Distance]], Predict[[#All],[Distance (km)]:[Time on current form]], 2, FALSE)), VLOOKUP(Fulltable[[#This Row],[Distance]], Predict[[#All],[Distance (km)]:[Time on current form]], 2, FALSE), NA())</f>
        <v>#N/A</v>
      </c>
      <c r="J2106" s="13" t="e">
        <f>IF(ISNUMBER(VLOOKUP(Fulltable[[#This Row],[Distance]], Predict[[#All],[Distance (km)]:[Time on current form]], 3, FALSE)), VLOOKUP(Fulltable[[#This Row],[Distance]], Predict[[#All],[Distance (km)]:[Time on current form]], 3, FALSE), NA())</f>
        <v>#N/A</v>
      </c>
    </row>
    <row r="2107" spans="1:10" x14ac:dyDescent="0.25">
      <c r="A2107" s="1">
        <v>21.05</v>
      </c>
      <c r="B2107" s="2">
        <f>Fulltable[[#This Row],[Distance]]^2</f>
        <v>443.10250000000002</v>
      </c>
      <c r="C2107">
        <f>Fulltable[[#This Row],[Distance]]^3</f>
        <v>9327.3076250000013</v>
      </c>
      <c r="D2107">
        <f>Fulltable[[#This Row],[Distance]]^4</f>
        <v>196339.82550625002</v>
      </c>
      <c r="E2107">
        <f>Fulltable[[#This Row],[Distance]]^5</f>
        <v>4132953.3269065632</v>
      </c>
      <c r="F2107" s="13" t="e">
        <f>IF(ISNUMBER(VLOOKUP(Fulltable[[#This Row],[Distance]], PBmetric[[Distance (km)]:[PB (hh:mm:ss)]], 6, FALSE)), VLOOKUP(Fulltable[[#This Row],[Distance]], PBmetric[[Distance (km)]:[PB (hh:mm:ss)]], 6, FALSE), NA())</f>
        <v>#N/A</v>
      </c>
      <c r="G2107" s="13">
        <f ca="1">$Q$4+$P$4*Fulltable[[#This Row],[Distance]]+$O$4*Fulltable[[#This Row],[D^2]]+$N$4*Fulltable[[#This Row],[D^3]]</f>
        <v>6.9101380335008664E-2</v>
      </c>
      <c r="H2107" s="13">
        <f ca="1">Fulltable[[#This Row],[Forecast]]*(1+AVERAGE(cform[faster (-ve) /
slower (+ve)]))</f>
        <v>7.1542166924549788E-2</v>
      </c>
      <c r="I2107" s="13" t="e">
        <f>IF(ISNUMBER(VLOOKUP(Fulltable[[#This Row],[Distance]], Predict[[#All],[Distance (km)]:[Time on current form]], 2, FALSE)), VLOOKUP(Fulltable[[#This Row],[Distance]], Predict[[#All],[Distance (km)]:[Time on current form]], 2, FALSE), NA())</f>
        <v>#N/A</v>
      </c>
      <c r="J2107" s="13" t="e">
        <f>IF(ISNUMBER(VLOOKUP(Fulltable[[#This Row],[Distance]], Predict[[#All],[Distance (km)]:[Time on current form]], 3, FALSE)), VLOOKUP(Fulltable[[#This Row],[Distance]], Predict[[#All],[Distance (km)]:[Time on current form]], 3, FALSE), NA())</f>
        <v>#N/A</v>
      </c>
    </row>
    <row r="2108" spans="1:10" x14ac:dyDescent="0.25">
      <c r="A2108" s="1">
        <v>21.06</v>
      </c>
      <c r="B2108" s="2">
        <f>Fulltable[[#This Row],[Distance]]^2</f>
        <v>443.52359999999993</v>
      </c>
      <c r="C2108">
        <f>Fulltable[[#This Row],[Distance]]^3</f>
        <v>9340.6070159999981</v>
      </c>
      <c r="D2108">
        <f>Fulltable[[#This Row],[Distance]]^4</f>
        <v>196713.18375695994</v>
      </c>
      <c r="E2108">
        <f>Fulltable[[#This Row],[Distance]]^5</f>
        <v>4142779.649921576</v>
      </c>
      <c r="F2108" s="13" t="e">
        <f>IF(ISNUMBER(VLOOKUP(Fulltable[[#This Row],[Distance]], PBmetric[[Distance (km)]:[PB (hh:mm:ss)]], 6, FALSE)), VLOOKUP(Fulltable[[#This Row],[Distance]], PBmetric[[Distance (km)]:[PB (hh:mm:ss)]], 6, FALSE), NA())</f>
        <v>#N/A</v>
      </c>
      <c r="G2108" s="13">
        <f ca="1">$Q$4+$P$4*Fulltable[[#This Row],[Distance]]+$O$4*Fulltable[[#This Row],[D^2]]+$N$4*Fulltable[[#This Row],[D^3]]</f>
        <v>6.9138022817952838E-2</v>
      </c>
      <c r="H2108" s="13">
        <f ca="1">Fulltable[[#This Row],[Forecast]]*(1+AVERAGE(cform[faster (-ve) /
slower (+ve)]))</f>
        <v>7.1580103686718841E-2</v>
      </c>
      <c r="I2108" s="13" t="e">
        <f>IF(ISNUMBER(VLOOKUP(Fulltable[[#This Row],[Distance]], Predict[[#All],[Distance (km)]:[Time on current form]], 2, FALSE)), VLOOKUP(Fulltable[[#This Row],[Distance]], Predict[[#All],[Distance (km)]:[Time on current form]], 2, FALSE), NA())</f>
        <v>#N/A</v>
      </c>
      <c r="J2108" s="13" t="e">
        <f>IF(ISNUMBER(VLOOKUP(Fulltable[[#This Row],[Distance]], Predict[[#All],[Distance (km)]:[Time on current form]], 3, FALSE)), VLOOKUP(Fulltable[[#This Row],[Distance]], Predict[[#All],[Distance (km)]:[Time on current form]], 3, FALSE), NA())</f>
        <v>#N/A</v>
      </c>
    </row>
    <row r="2109" spans="1:10" x14ac:dyDescent="0.25">
      <c r="A2109" s="1">
        <v>21.07</v>
      </c>
      <c r="B2109" s="2">
        <f>Fulltable[[#This Row],[Distance]]^2</f>
        <v>443.94490000000002</v>
      </c>
      <c r="C2109">
        <f>Fulltable[[#This Row],[Distance]]^3</f>
        <v>9353.9190429999999</v>
      </c>
      <c r="D2109">
        <f>Fulltable[[#This Row],[Distance]]^4</f>
        <v>197087.07423601003</v>
      </c>
      <c r="E2109">
        <f>Fulltable[[#This Row],[Distance]]^5</f>
        <v>4152624.6541527314</v>
      </c>
      <c r="F2109" s="13" t="e">
        <f>IF(ISNUMBER(VLOOKUP(Fulltable[[#This Row],[Distance]], PBmetric[[Distance (km)]:[PB (hh:mm:ss)]], 6, FALSE)), VLOOKUP(Fulltable[[#This Row],[Distance]], PBmetric[[Distance (km)]:[PB (hh:mm:ss)]], 6, FALSE), NA())</f>
        <v>#N/A</v>
      </c>
      <c r="G2109" s="13">
        <f ca="1">$Q$4+$P$4*Fulltable[[#This Row],[Distance]]+$O$4*Fulltable[[#This Row],[D^2]]+$N$4*Fulltable[[#This Row],[D^3]]</f>
        <v>6.9174668899226674E-2</v>
      </c>
      <c r="H2109" s="13">
        <f ca="1">Fulltable[[#This Row],[Forecast]]*(1+AVERAGE(cform[faster (-ve) /
slower (+ve)]))</f>
        <v>7.1618044174317108E-2</v>
      </c>
      <c r="I2109" s="13" t="e">
        <f>IF(ISNUMBER(VLOOKUP(Fulltable[[#This Row],[Distance]], Predict[[#All],[Distance (km)]:[Time on current form]], 2, FALSE)), VLOOKUP(Fulltable[[#This Row],[Distance]], Predict[[#All],[Distance (km)]:[Time on current form]], 2, FALSE), NA())</f>
        <v>#N/A</v>
      </c>
      <c r="J2109" s="13" t="e">
        <f>IF(ISNUMBER(VLOOKUP(Fulltable[[#This Row],[Distance]], Predict[[#All],[Distance (km)]:[Time on current form]], 3, FALSE)), VLOOKUP(Fulltable[[#This Row],[Distance]], Predict[[#All],[Distance (km)]:[Time on current form]], 3, FALSE), NA())</f>
        <v>#N/A</v>
      </c>
    </row>
    <row r="2110" spans="1:10" x14ac:dyDescent="0.25">
      <c r="A2110" s="1">
        <v>21.08</v>
      </c>
      <c r="B2110" s="2">
        <f>Fulltable[[#This Row],[Distance]]^2</f>
        <v>444.36639999999994</v>
      </c>
      <c r="C2110">
        <f>Fulltable[[#This Row],[Distance]]^3</f>
        <v>9367.2437119999977</v>
      </c>
      <c r="D2110">
        <f>Fulltable[[#This Row],[Distance]]^4</f>
        <v>197461.49744895994</v>
      </c>
      <c r="E2110">
        <f>Fulltable[[#This Row],[Distance]]^5</f>
        <v>4162488.3662240752</v>
      </c>
      <c r="F2110" s="13" t="e">
        <f>IF(ISNUMBER(VLOOKUP(Fulltable[[#This Row],[Distance]], PBmetric[[Distance (km)]:[PB (hh:mm:ss)]], 6, FALSE)), VLOOKUP(Fulltable[[#This Row],[Distance]], PBmetric[[Distance (km)]:[PB (hh:mm:ss)]], 6, FALSE), NA())</f>
        <v>#N/A</v>
      </c>
      <c r="G2110" s="13">
        <f ca="1">$Q$4+$P$4*Fulltable[[#This Row],[Distance]]+$O$4*Fulltable[[#This Row],[D^2]]+$N$4*Fulltable[[#This Row],[D^3]]</f>
        <v>6.9211318578794728E-2</v>
      </c>
      <c r="H2110" s="13">
        <f ca="1">Fulltable[[#This Row],[Forecast]]*(1+AVERAGE(cform[faster (-ve) /
slower (+ve)]))</f>
        <v>7.1655988387307884E-2</v>
      </c>
      <c r="I2110" s="13" t="e">
        <f>IF(ISNUMBER(VLOOKUP(Fulltable[[#This Row],[Distance]], Predict[[#All],[Distance (km)]:[Time on current form]], 2, FALSE)), VLOOKUP(Fulltable[[#This Row],[Distance]], Predict[[#All],[Distance (km)]:[Time on current form]], 2, FALSE), NA())</f>
        <v>#N/A</v>
      </c>
      <c r="J2110" s="13" t="e">
        <f>IF(ISNUMBER(VLOOKUP(Fulltable[[#This Row],[Distance]], Predict[[#All],[Distance (km)]:[Time on current form]], 3, FALSE)), VLOOKUP(Fulltable[[#This Row],[Distance]], Predict[[#All],[Distance (km)]:[Time on current form]], 3, FALSE), NA())</f>
        <v>#N/A</v>
      </c>
    </row>
    <row r="2111" spans="1:10" x14ac:dyDescent="0.25">
      <c r="A2111" s="1">
        <v>21.09</v>
      </c>
      <c r="B2111" s="2">
        <f>Fulltable[[#This Row],[Distance]]^2</f>
        <v>444.78809999999999</v>
      </c>
      <c r="C2111">
        <f>Fulltable[[#This Row],[Distance]]^3</f>
        <v>9380.581028999999</v>
      </c>
      <c r="D2111">
        <f>Fulltable[[#This Row],[Distance]]^4</f>
        <v>197836.45390160999</v>
      </c>
      <c r="E2111">
        <f>Fulltable[[#This Row],[Distance]]^5</f>
        <v>4172370.8127849544</v>
      </c>
      <c r="F2111" s="13" t="e">
        <f>IF(ISNUMBER(VLOOKUP(Fulltable[[#This Row],[Distance]], PBmetric[[Distance (km)]:[PB (hh:mm:ss)]], 6, FALSE)), VLOOKUP(Fulltable[[#This Row],[Distance]], PBmetric[[Distance (km)]:[PB (hh:mm:ss)]], 6, FALSE), NA())</f>
        <v>#N/A</v>
      </c>
      <c r="G2111" s="13">
        <f ca="1">$Q$4+$P$4*Fulltable[[#This Row],[Distance]]+$O$4*Fulltable[[#This Row],[D^2]]+$N$4*Fulltable[[#This Row],[D^3]]</f>
        <v>6.9247971856621612E-2</v>
      </c>
      <c r="H2111" s="13">
        <f ca="1">Fulltable[[#This Row],[Forecast]]*(1+AVERAGE(cform[faster (-ve) /
slower (+ve)]))</f>
        <v>7.1693936325654559E-2</v>
      </c>
      <c r="I2111" s="13" t="e">
        <f>IF(ISNUMBER(VLOOKUP(Fulltable[[#This Row],[Distance]], Predict[[#All],[Distance (km)]:[Time on current form]], 2, FALSE)), VLOOKUP(Fulltable[[#This Row],[Distance]], Predict[[#All],[Distance (km)]:[Time on current form]], 2, FALSE), NA())</f>
        <v>#N/A</v>
      </c>
      <c r="J2111" s="13" t="e">
        <f>IF(ISNUMBER(VLOOKUP(Fulltable[[#This Row],[Distance]], Predict[[#All],[Distance (km)]:[Time on current form]], 3, FALSE)), VLOOKUP(Fulltable[[#This Row],[Distance]], Predict[[#All],[Distance (km)]:[Time on current form]], 3, FALSE), NA())</f>
        <v>#N/A</v>
      </c>
    </row>
    <row r="2112" spans="1:10" x14ac:dyDescent="0.25">
      <c r="A2112" s="1">
        <v>21.1</v>
      </c>
      <c r="B2112" s="2">
        <f>Fulltable[[#This Row],[Distance]]^2</f>
        <v>445.21000000000004</v>
      </c>
      <c r="C2112">
        <f>Fulltable[[#This Row],[Distance]]^3</f>
        <v>9393.9310000000005</v>
      </c>
      <c r="D2112">
        <f>Fulltable[[#This Row],[Distance]]^4</f>
        <v>198211.94410000002</v>
      </c>
      <c r="E2112">
        <f>Fulltable[[#This Row],[Distance]]^5</f>
        <v>4182272.0205100006</v>
      </c>
      <c r="F2112" s="13">
        <f>IF(ISNUMBER(VLOOKUP(Fulltable[[#This Row],[Distance]], PBmetric[[Distance (km)]:[PB (hh:mm:ss)]], 6, FALSE)), VLOOKUP(Fulltable[[#This Row],[Distance]], PBmetric[[Distance (km)]:[PB (hh:mm:ss)]], 6, FALSE), NA())</f>
        <v>6.9918981481481471E-2</v>
      </c>
      <c r="G2112" s="13">
        <f ca="1">$Q$4+$P$4*Fulltable[[#This Row],[Distance]]+$O$4*Fulltable[[#This Row],[D^2]]+$N$4*Fulltable[[#This Row],[D^3]]</f>
        <v>6.9284628732671924E-2</v>
      </c>
      <c r="H2112" s="13">
        <f ca="1">Fulltable[[#This Row],[Forecast]]*(1+AVERAGE(cform[faster (-ve) /
slower (+ve)]))</f>
        <v>7.1731887989320467E-2</v>
      </c>
      <c r="I2112" s="13" t="e">
        <f>IF(ISNUMBER(VLOOKUP(Fulltable[[#This Row],[Distance]], Predict[[#All],[Distance (km)]:[Time on current form]], 2, FALSE)), VLOOKUP(Fulltable[[#This Row],[Distance]], Predict[[#All],[Distance (km)]:[Time on current form]], 2, FALSE), NA())</f>
        <v>#N/A</v>
      </c>
      <c r="J2112" s="13" t="e">
        <f>IF(ISNUMBER(VLOOKUP(Fulltable[[#This Row],[Distance]], Predict[[#All],[Distance (km)]:[Time on current form]], 3, FALSE)), VLOOKUP(Fulltable[[#This Row],[Distance]], Predict[[#All],[Distance (km)]:[Time on current form]], 3, FALSE), NA())</f>
        <v>#N/A</v>
      </c>
    </row>
    <row r="2113" spans="1:10" x14ac:dyDescent="0.25">
      <c r="A2113" s="1">
        <v>21.11</v>
      </c>
      <c r="B2113" s="2">
        <f>Fulltable[[#This Row],[Distance]]^2</f>
        <v>445.63209999999998</v>
      </c>
      <c r="C2113">
        <f>Fulltable[[#This Row],[Distance]]^3</f>
        <v>9407.2936309999986</v>
      </c>
      <c r="D2113">
        <f>Fulltable[[#This Row],[Distance]]^4</f>
        <v>198587.96855040998</v>
      </c>
      <c r="E2113">
        <f>Fulltable[[#This Row],[Distance]]^5</f>
        <v>4192192.0160991545</v>
      </c>
      <c r="F2113" s="13" t="e">
        <f>IF(ISNUMBER(VLOOKUP(Fulltable[[#This Row],[Distance]], PBmetric[[Distance (km)]:[PB (hh:mm:ss)]], 6, FALSE)), VLOOKUP(Fulltable[[#This Row],[Distance]], PBmetric[[Distance (km)]:[PB (hh:mm:ss)]], 6, FALSE), NA())</f>
        <v>#N/A</v>
      </c>
      <c r="G2113" s="13">
        <f ca="1">$Q$4+$P$4*Fulltable[[#This Row],[Distance]]+$O$4*Fulltable[[#This Row],[D^2]]+$N$4*Fulltable[[#This Row],[D^3]]</f>
        <v>6.9321289206910247E-2</v>
      </c>
      <c r="H2113" s="13">
        <f ca="1">Fulltable[[#This Row],[Forecast]]*(1+AVERAGE(cform[faster (-ve) /
slower (+ve)]))</f>
        <v>7.176984337826893E-2</v>
      </c>
      <c r="I2113" s="13" t="e">
        <f>IF(ISNUMBER(VLOOKUP(Fulltable[[#This Row],[Distance]], Predict[[#All],[Distance (km)]:[Time on current form]], 2, FALSE)), VLOOKUP(Fulltable[[#This Row],[Distance]], Predict[[#All],[Distance (km)]:[Time on current form]], 2, FALSE), NA())</f>
        <v>#N/A</v>
      </c>
      <c r="J2113" s="13" t="e">
        <f>IF(ISNUMBER(VLOOKUP(Fulltable[[#This Row],[Distance]], Predict[[#All],[Distance (km)]:[Time on current form]], 3, FALSE)), VLOOKUP(Fulltable[[#This Row],[Distance]], Predict[[#All],[Distance (km)]:[Time on current form]], 3, FALSE), NA())</f>
        <v>#N/A</v>
      </c>
    </row>
    <row r="2114" spans="1:10" x14ac:dyDescent="0.25">
      <c r="A2114" s="1">
        <v>21.12</v>
      </c>
      <c r="B2114" s="2">
        <f>Fulltable[[#This Row],[Distance]]^2</f>
        <v>446.05440000000004</v>
      </c>
      <c r="C2114">
        <f>Fulltable[[#This Row],[Distance]]^3</f>
        <v>9420.668928000001</v>
      </c>
      <c r="D2114">
        <f>Fulltable[[#This Row],[Distance]]^4</f>
        <v>198964.52775936003</v>
      </c>
      <c r="E2114">
        <f>Fulltable[[#This Row],[Distance]]^5</f>
        <v>4202130.8262776844</v>
      </c>
      <c r="F2114" s="13" t="e">
        <f>IF(ISNUMBER(VLOOKUP(Fulltable[[#This Row],[Distance]], PBmetric[[Distance (km)]:[PB (hh:mm:ss)]], 6, FALSE)), VLOOKUP(Fulltable[[#This Row],[Distance]], PBmetric[[Distance (km)]:[PB (hh:mm:ss)]], 6, FALSE), NA())</f>
        <v>#N/A</v>
      </c>
      <c r="G2114" s="13">
        <f ca="1">$Q$4+$P$4*Fulltable[[#This Row],[Distance]]+$O$4*Fulltable[[#This Row],[D^2]]+$N$4*Fulltable[[#This Row],[D^3]]</f>
        <v>6.9357953279301207E-2</v>
      </c>
      <c r="H2114" s="13">
        <f ca="1">Fulltable[[#This Row],[Forecast]]*(1+AVERAGE(cform[faster (-ve) /
slower (+ve)]))</f>
        <v>7.1807802492463338E-2</v>
      </c>
      <c r="I2114" s="13" t="e">
        <f>IF(ISNUMBER(VLOOKUP(Fulltable[[#This Row],[Distance]], Predict[[#All],[Distance (km)]:[Time on current form]], 2, FALSE)), VLOOKUP(Fulltable[[#This Row],[Distance]], Predict[[#All],[Distance (km)]:[Time on current form]], 2, FALSE), NA())</f>
        <v>#N/A</v>
      </c>
      <c r="J2114" s="13" t="e">
        <f>IF(ISNUMBER(VLOOKUP(Fulltable[[#This Row],[Distance]], Predict[[#All],[Distance (km)]:[Time on current form]], 3, FALSE)), VLOOKUP(Fulltable[[#This Row],[Distance]], Predict[[#All],[Distance (km)]:[Time on current form]], 3, FALSE), NA())</f>
        <v>#N/A</v>
      </c>
    </row>
    <row r="2115" spans="1:10" x14ac:dyDescent="0.25">
      <c r="A2115" s="1">
        <v>21.13</v>
      </c>
      <c r="B2115" s="2">
        <f>Fulltable[[#This Row],[Distance]]^2</f>
        <v>446.47689999999994</v>
      </c>
      <c r="C2115">
        <f>Fulltable[[#This Row],[Distance]]^3</f>
        <v>9434.0568969999986</v>
      </c>
      <c r="D2115">
        <f>Fulltable[[#This Row],[Distance]]^4</f>
        <v>199341.62223360996</v>
      </c>
      <c r="E2115">
        <f>Fulltable[[#This Row],[Distance]]^5</f>
        <v>4212088.4777961783</v>
      </c>
      <c r="F2115" s="13" t="e">
        <f>IF(ISNUMBER(VLOOKUP(Fulltable[[#This Row],[Distance]], PBmetric[[Distance (km)]:[PB (hh:mm:ss)]], 6, FALSE)), VLOOKUP(Fulltable[[#This Row],[Distance]], PBmetric[[Distance (km)]:[PB (hh:mm:ss)]], 6, FALSE), NA())</f>
        <v>#N/A</v>
      </c>
      <c r="G2115" s="13">
        <f ca="1">$Q$4+$P$4*Fulltable[[#This Row],[Distance]]+$O$4*Fulltable[[#This Row],[D^2]]+$N$4*Fulltable[[#This Row],[D^3]]</f>
        <v>6.9394620949809346E-2</v>
      </c>
      <c r="H2115" s="13">
        <f ca="1">Fulltable[[#This Row],[Forecast]]*(1+AVERAGE(cform[faster (-ve) /
slower (+ve)]))</f>
        <v>7.1845765331866984E-2</v>
      </c>
      <c r="I2115" s="13" t="e">
        <f>IF(ISNUMBER(VLOOKUP(Fulltable[[#This Row],[Distance]], Predict[[#All],[Distance (km)]:[Time on current form]], 2, FALSE)), VLOOKUP(Fulltable[[#This Row],[Distance]], Predict[[#All],[Distance (km)]:[Time on current form]], 2, FALSE), NA())</f>
        <v>#N/A</v>
      </c>
      <c r="J2115" s="13" t="e">
        <f>IF(ISNUMBER(VLOOKUP(Fulltable[[#This Row],[Distance]], Predict[[#All],[Distance (km)]:[Time on current form]], 3, FALSE)), VLOOKUP(Fulltable[[#This Row],[Distance]], Predict[[#All],[Distance (km)]:[Time on current form]], 3, FALSE), NA())</f>
        <v>#N/A</v>
      </c>
    </row>
    <row r="2116" spans="1:10" x14ac:dyDescent="0.25">
      <c r="A2116" s="1">
        <v>21.14</v>
      </c>
      <c r="B2116" s="2">
        <f>Fulltable[[#This Row],[Distance]]^2</f>
        <v>446.89960000000002</v>
      </c>
      <c r="C2116">
        <f>Fulltable[[#This Row],[Distance]]^3</f>
        <v>9447.4575440000008</v>
      </c>
      <c r="D2116">
        <f>Fulltable[[#This Row],[Distance]]^4</f>
        <v>199719.25248016001</v>
      </c>
      <c r="E2116">
        <f>Fulltable[[#This Row],[Distance]]^5</f>
        <v>4222064.9974305825</v>
      </c>
      <c r="F2116" s="13" t="e">
        <f>IF(ISNUMBER(VLOOKUP(Fulltable[[#This Row],[Distance]], PBmetric[[Distance (km)]:[PB (hh:mm:ss)]], 6, FALSE)), VLOOKUP(Fulltable[[#This Row],[Distance]], PBmetric[[Distance (km)]:[PB (hh:mm:ss)]], 6, FALSE), NA())</f>
        <v>#N/A</v>
      </c>
      <c r="G2116" s="13">
        <f ca="1">$Q$4+$P$4*Fulltable[[#This Row],[Distance]]+$O$4*Fulltable[[#This Row],[D^2]]+$N$4*Fulltable[[#This Row],[D^3]]</f>
        <v>6.9431292218399332E-2</v>
      </c>
      <c r="H2116" s="13">
        <f ca="1">Fulltable[[#This Row],[Forecast]]*(1+AVERAGE(cform[faster (-ve) /
slower (+ve)]))</f>
        <v>7.1883731896443273E-2</v>
      </c>
      <c r="I2116" s="13" t="e">
        <f>IF(ISNUMBER(VLOOKUP(Fulltable[[#This Row],[Distance]], Predict[[#All],[Distance (km)]:[Time on current form]], 2, FALSE)), VLOOKUP(Fulltable[[#This Row],[Distance]], Predict[[#All],[Distance (km)]:[Time on current form]], 2, FALSE), NA())</f>
        <v>#N/A</v>
      </c>
      <c r="J2116" s="13" t="e">
        <f>IF(ISNUMBER(VLOOKUP(Fulltable[[#This Row],[Distance]], Predict[[#All],[Distance (km)]:[Time on current form]], 3, FALSE)), VLOOKUP(Fulltable[[#This Row],[Distance]], Predict[[#All],[Distance (km)]:[Time on current form]], 3, FALSE), NA())</f>
        <v>#N/A</v>
      </c>
    </row>
    <row r="2117" spans="1:10" x14ac:dyDescent="0.25">
      <c r="A2117" s="1">
        <v>21.15</v>
      </c>
      <c r="B2117" s="2">
        <f>Fulltable[[#This Row],[Distance]]^2</f>
        <v>447.32249999999993</v>
      </c>
      <c r="C2117">
        <f>Fulltable[[#This Row],[Distance]]^3</f>
        <v>9460.8708749999987</v>
      </c>
      <c r="D2117">
        <f>Fulltable[[#This Row],[Distance]]^4</f>
        <v>200097.41900624995</v>
      </c>
      <c r="E2117">
        <f>Fulltable[[#This Row],[Distance]]^5</f>
        <v>4232060.4119821861</v>
      </c>
      <c r="F2117" s="13" t="e">
        <f>IF(ISNUMBER(VLOOKUP(Fulltable[[#This Row],[Distance]], PBmetric[[Distance (km)]:[PB (hh:mm:ss)]], 6, FALSE)), VLOOKUP(Fulltable[[#This Row],[Distance]], PBmetric[[Distance (km)]:[PB (hh:mm:ss)]], 6, FALSE), NA())</f>
        <v>#N/A</v>
      </c>
      <c r="G2117" s="13">
        <f ca="1">$Q$4+$P$4*Fulltable[[#This Row],[Distance]]+$O$4*Fulltable[[#This Row],[D^2]]+$N$4*Fulltable[[#This Row],[D^3]]</f>
        <v>6.9467967085035706E-2</v>
      </c>
      <c r="H2117" s="13">
        <f ca="1">Fulltable[[#This Row],[Forecast]]*(1+AVERAGE(cform[faster (-ve) /
slower (+ve)]))</f>
        <v>7.1921702186155498E-2</v>
      </c>
      <c r="I2117" s="13" t="e">
        <f>IF(ISNUMBER(VLOOKUP(Fulltable[[#This Row],[Distance]], Predict[[#All],[Distance (km)]:[Time on current form]], 2, FALSE)), VLOOKUP(Fulltable[[#This Row],[Distance]], Predict[[#All],[Distance (km)]:[Time on current form]], 2, FALSE), NA())</f>
        <v>#N/A</v>
      </c>
      <c r="J2117" s="13" t="e">
        <f>IF(ISNUMBER(VLOOKUP(Fulltable[[#This Row],[Distance]], Predict[[#All],[Distance (km)]:[Time on current form]], 3, FALSE)), VLOOKUP(Fulltable[[#This Row],[Distance]], Predict[[#All],[Distance (km)]:[Time on current form]], 3, FALSE), NA())</f>
        <v>#N/A</v>
      </c>
    </row>
    <row r="2118" spans="1:10" x14ac:dyDescent="0.25">
      <c r="A2118" s="1">
        <v>21.16</v>
      </c>
      <c r="B2118" s="2">
        <f>Fulltable[[#This Row],[Distance]]^2</f>
        <v>447.74560000000002</v>
      </c>
      <c r="C2118">
        <f>Fulltable[[#This Row],[Distance]]^3</f>
        <v>9474.2968959999998</v>
      </c>
      <c r="D2118">
        <f>Fulltable[[#This Row],[Distance]]^4</f>
        <v>200476.12231936003</v>
      </c>
      <c r="E2118">
        <f>Fulltable[[#This Row],[Distance]]^5</f>
        <v>4242074.7482776586</v>
      </c>
      <c r="F2118" s="13" t="e">
        <f>IF(ISNUMBER(VLOOKUP(Fulltable[[#This Row],[Distance]], PBmetric[[Distance (km)]:[PB (hh:mm:ss)]], 6, FALSE)), VLOOKUP(Fulltable[[#This Row],[Distance]], PBmetric[[Distance (km)]:[PB (hh:mm:ss)]], 6, FALSE), NA())</f>
        <v>#N/A</v>
      </c>
      <c r="G2118" s="13">
        <f ca="1">$Q$4+$P$4*Fulltable[[#This Row],[Distance]]+$O$4*Fulltable[[#This Row],[D^2]]+$N$4*Fulltable[[#This Row],[D^3]]</f>
        <v>6.9504645549683094E-2</v>
      </c>
      <c r="H2118" s="13">
        <f ca="1">Fulltable[[#This Row],[Forecast]]*(1+AVERAGE(cform[faster (-ve) /
slower (+ve)]))</f>
        <v>7.1959676200967035E-2</v>
      </c>
      <c r="I2118" s="13" t="e">
        <f>IF(ISNUMBER(VLOOKUP(Fulltable[[#This Row],[Distance]], Predict[[#All],[Distance (km)]:[Time on current form]], 2, FALSE)), VLOOKUP(Fulltable[[#This Row],[Distance]], Predict[[#All],[Distance (km)]:[Time on current form]], 2, FALSE), NA())</f>
        <v>#N/A</v>
      </c>
      <c r="J2118" s="13" t="e">
        <f>IF(ISNUMBER(VLOOKUP(Fulltable[[#This Row],[Distance]], Predict[[#All],[Distance (km)]:[Time on current form]], 3, FALSE)), VLOOKUP(Fulltable[[#This Row],[Distance]], Predict[[#All],[Distance (km)]:[Time on current form]], 3, FALSE), NA())</f>
        <v>#N/A</v>
      </c>
    </row>
    <row r="2119" spans="1:10" x14ac:dyDescent="0.25">
      <c r="A2119" s="1">
        <v>21.17</v>
      </c>
      <c r="B2119" s="2">
        <f>Fulltable[[#This Row],[Distance]]^2</f>
        <v>448.16890000000006</v>
      </c>
      <c r="C2119">
        <f>Fulltable[[#This Row],[Distance]]^3</f>
        <v>9487.7356130000026</v>
      </c>
      <c r="D2119">
        <f>Fulltable[[#This Row],[Distance]]^4</f>
        <v>200855.36292721005</v>
      </c>
      <c r="E2119">
        <f>Fulltable[[#This Row],[Distance]]^5</f>
        <v>4252108.0331690367</v>
      </c>
      <c r="F2119" s="13" t="e">
        <f>IF(ISNUMBER(VLOOKUP(Fulltable[[#This Row],[Distance]], PBmetric[[Distance (km)]:[PB (hh:mm:ss)]], 6, FALSE)), VLOOKUP(Fulltable[[#This Row],[Distance]], PBmetric[[Distance (km)]:[PB (hh:mm:ss)]], 6, FALSE), NA())</f>
        <v>#N/A</v>
      </c>
      <c r="G2119" s="13">
        <f ca="1">$Q$4+$P$4*Fulltable[[#This Row],[Distance]]+$O$4*Fulltable[[#This Row],[D^2]]+$N$4*Fulltable[[#This Row],[D^3]]</f>
        <v>6.9541327612306081E-2</v>
      </c>
      <c r="H2119" s="13">
        <f ca="1">Fulltable[[#This Row],[Forecast]]*(1+AVERAGE(cform[faster (-ve) /
slower (+ve)]))</f>
        <v>7.1997653940841233E-2</v>
      </c>
      <c r="I2119" s="13" t="e">
        <f>IF(ISNUMBER(VLOOKUP(Fulltable[[#This Row],[Distance]], Predict[[#All],[Distance (km)]:[Time on current form]], 2, FALSE)), VLOOKUP(Fulltable[[#This Row],[Distance]], Predict[[#All],[Distance (km)]:[Time on current form]], 2, FALSE), NA())</f>
        <v>#N/A</v>
      </c>
      <c r="J2119" s="13" t="e">
        <f>IF(ISNUMBER(VLOOKUP(Fulltable[[#This Row],[Distance]], Predict[[#All],[Distance (km)]:[Time on current form]], 3, FALSE)), VLOOKUP(Fulltable[[#This Row],[Distance]], Predict[[#All],[Distance (km)]:[Time on current form]], 3, FALSE), NA())</f>
        <v>#N/A</v>
      </c>
    </row>
    <row r="2120" spans="1:10" x14ac:dyDescent="0.25">
      <c r="A2120" s="1">
        <v>21.18</v>
      </c>
      <c r="B2120" s="2">
        <f>Fulltable[[#This Row],[Distance]]^2</f>
        <v>448.5924</v>
      </c>
      <c r="C2120">
        <f>Fulltable[[#This Row],[Distance]]^3</f>
        <v>9501.1870319999998</v>
      </c>
      <c r="D2120">
        <f>Fulltable[[#This Row],[Distance]]^4</f>
        <v>201235.14133776</v>
      </c>
      <c r="E2120">
        <f>Fulltable[[#This Row],[Distance]]^5</f>
        <v>4262160.2935337564</v>
      </c>
      <c r="F2120" s="13" t="e">
        <f>IF(ISNUMBER(VLOOKUP(Fulltable[[#This Row],[Distance]], PBmetric[[Distance (km)]:[PB (hh:mm:ss)]], 6, FALSE)), VLOOKUP(Fulltable[[#This Row],[Distance]], PBmetric[[Distance (km)]:[PB (hh:mm:ss)]], 6, FALSE), NA())</f>
        <v>#N/A</v>
      </c>
      <c r="G2120" s="13">
        <f ca="1">$Q$4+$P$4*Fulltable[[#This Row],[Distance]]+$O$4*Fulltable[[#This Row],[D^2]]+$N$4*Fulltable[[#This Row],[D^3]]</f>
        <v>6.9578013272869263E-2</v>
      </c>
      <c r="H2120" s="13">
        <f ca="1">Fulltable[[#This Row],[Forecast]]*(1+AVERAGE(cform[faster (-ve) /
slower (+ve)]))</f>
        <v>7.2035635405741413E-2</v>
      </c>
      <c r="I2120" s="13" t="e">
        <f>IF(ISNUMBER(VLOOKUP(Fulltable[[#This Row],[Distance]], Predict[[#All],[Distance (km)]:[Time on current form]], 2, FALSE)), VLOOKUP(Fulltable[[#This Row],[Distance]], Predict[[#All],[Distance (km)]:[Time on current form]], 2, FALSE), NA())</f>
        <v>#N/A</v>
      </c>
      <c r="J2120" s="13" t="e">
        <f>IF(ISNUMBER(VLOOKUP(Fulltable[[#This Row],[Distance]], Predict[[#All],[Distance (km)]:[Time on current form]], 3, FALSE)), VLOOKUP(Fulltable[[#This Row],[Distance]], Predict[[#All],[Distance (km)]:[Time on current form]], 3, FALSE), NA())</f>
        <v>#N/A</v>
      </c>
    </row>
    <row r="2121" spans="1:10" x14ac:dyDescent="0.25">
      <c r="A2121" s="1">
        <v>21.19</v>
      </c>
      <c r="B2121" s="2">
        <f>Fulltable[[#This Row],[Distance]]^2</f>
        <v>449.01610000000005</v>
      </c>
      <c r="C2121">
        <f>Fulltable[[#This Row],[Distance]]^3</f>
        <v>9514.6511590000009</v>
      </c>
      <c r="D2121">
        <f>Fulltable[[#This Row],[Distance]]^4</f>
        <v>201615.45805921004</v>
      </c>
      <c r="E2121">
        <f>Fulltable[[#This Row],[Distance]]^5</f>
        <v>4272231.5562746609</v>
      </c>
      <c r="F2121" s="13" t="e">
        <f>IF(ISNUMBER(VLOOKUP(Fulltable[[#This Row],[Distance]], PBmetric[[Distance (km)]:[PB (hh:mm:ss)]], 6, FALSE)), VLOOKUP(Fulltable[[#This Row],[Distance]], PBmetric[[Distance (km)]:[PB (hh:mm:ss)]], 6, FALSE), NA())</f>
        <v>#N/A</v>
      </c>
      <c r="G2121" s="13">
        <f ca="1">$Q$4+$P$4*Fulltable[[#This Row],[Distance]]+$O$4*Fulltable[[#This Row],[D^2]]+$N$4*Fulltable[[#This Row],[D^3]]</f>
        <v>6.9614702531337239E-2</v>
      </c>
      <c r="H2121" s="13">
        <f ca="1">Fulltable[[#This Row],[Forecast]]*(1+AVERAGE(cform[faster (-ve) /
slower (+ve)]))</f>
        <v>7.2073620595630938E-2</v>
      </c>
      <c r="I2121" s="13" t="e">
        <f>IF(ISNUMBER(VLOOKUP(Fulltable[[#This Row],[Distance]], Predict[[#All],[Distance (km)]:[Time on current form]], 2, FALSE)), VLOOKUP(Fulltable[[#This Row],[Distance]], Predict[[#All],[Distance (km)]:[Time on current form]], 2, FALSE), NA())</f>
        <v>#N/A</v>
      </c>
      <c r="J2121" s="13" t="e">
        <f>IF(ISNUMBER(VLOOKUP(Fulltable[[#This Row],[Distance]], Predict[[#All],[Distance (km)]:[Time on current form]], 3, FALSE)), VLOOKUP(Fulltable[[#This Row],[Distance]], Predict[[#All],[Distance (km)]:[Time on current form]], 3, FALSE), NA())</f>
        <v>#N/A</v>
      </c>
    </row>
    <row r="2122" spans="1:10" x14ac:dyDescent="0.25">
      <c r="A2122" s="1">
        <v>21.2</v>
      </c>
      <c r="B2122" s="2">
        <f>Fulltable[[#This Row],[Distance]]^2</f>
        <v>449.44</v>
      </c>
      <c r="C2122">
        <f>Fulltable[[#This Row],[Distance]]^3</f>
        <v>9528.1279999999988</v>
      </c>
      <c r="D2122">
        <f>Fulltable[[#This Row],[Distance]]^4</f>
        <v>201996.31359999999</v>
      </c>
      <c r="E2122">
        <f>Fulltable[[#This Row],[Distance]]^5</f>
        <v>4282321.8483199999</v>
      </c>
      <c r="F2122" s="13" t="e">
        <f>IF(ISNUMBER(VLOOKUP(Fulltable[[#This Row],[Distance]], PBmetric[[Distance (km)]:[PB (hh:mm:ss)]], 6, FALSE)), VLOOKUP(Fulltable[[#This Row],[Distance]], PBmetric[[Distance (km)]:[PB (hh:mm:ss)]], 6, FALSE), NA())</f>
        <v>#N/A</v>
      </c>
      <c r="G2122" s="13">
        <f ca="1">$Q$4+$P$4*Fulltable[[#This Row],[Distance]]+$O$4*Fulltable[[#This Row],[D^2]]+$N$4*Fulltable[[#This Row],[D^3]]</f>
        <v>6.9651395387674592E-2</v>
      </c>
      <c r="H2122" s="13">
        <f ca="1">Fulltable[[#This Row],[Forecast]]*(1+AVERAGE(cform[faster (-ve) /
slower (+ve)]))</f>
        <v>7.2111609510473143E-2</v>
      </c>
      <c r="I2122" s="13" t="e">
        <f>IF(ISNUMBER(VLOOKUP(Fulltable[[#This Row],[Distance]], Predict[[#All],[Distance (km)]:[Time on current form]], 2, FALSE)), VLOOKUP(Fulltable[[#This Row],[Distance]], Predict[[#All],[Distance (km)]:[Time on current form]], 2, FALSE), NA())</f>
        <v>#N/A</v>
      </c>
      <c r="J2122" s="13" t="e">
        <f>IF(ISNUMBER(VLOOKUP(Fulltable[[#This Row],[Distance]], Predict[[#All],[Distance (km)]:[Time on current form]], 3, FALSE)), VLOOKUP(Fulltable[[#This Row],[Distance]], Predict[[#All],[Distance (km)]:[Time on current form]], 3, FALSE), NA())</f>
        <v>#N/A</v>
      </c>
    </row>
    <row r="2123" spans="1:10" x14ac:dyDescent="0.25">
      <c r="A2123" s="1">
        <v>21.21</v>
      </c>
      <c r="B2123" s="2">
        <f>Fulltable[[#This Row],[Distance]]^2</f>
        <v>449.86410000000006</v>
      </c>
      <c r="C2123">
        <f>Fulltable[[#This Row],[Distance]]^3</f>
        <v>9541.6175610000009</v>
      </c>
      <c r="D2123">
        <f>Fulltable[[#This Row],[Distance]]^4</f>
        <v>202377.70846881004</v>
      </c>
      <c r="E2123">
        <f>Fulltable[[#This Row],[Distance]]^5</f>
        <v>4292431.1966234613</v>
      </c>
      <c r="F2123" s="13" t="e">
        <f>IF(ISNUMBER(VLOOKUP(Fulltable[[#This Row],[Distance]], PBmetric[[Distance (km)]:[PB (hh:mm:ss)]], 6, FALSE)), VLOOKUP(Fulltable[[#This Row],[Distance]], PBmetric[[Distance (km)]:[PB (hh:mm:ss)]], 6, FALSE), NA())</f>
        <v>#N/A</v>
      </c>
      <c r="G2123" s="13">
        <f ca="1">$Q$4+$P$4*Fulltable[[#This Row],[Distance]]+$O$4*Fulltable[[#This Row],[D^2]]+$N$4*Fulltable[[#This Row],[D^3]]</f>
        <v>6.9688091841845962E-2</v>
      </c>
      <c r="H2123" s="13">
        <f ca="1">Fulltable[[#This Row],[Forecast]]*(1+AVERAGE(cform[faster (-ve) /
slower (+ve)]))</f>
        <v>7.2149602150231418E-2</v>
      </c>
      <c r="I2123" s="13" t="e">
        <f>IF(ISNUMBER(VLOOKUP(Fulltable[[#This Row],[Distance]], Predict[[#All],[Distance (km)]:[Time on current form]], 2, FALSE)), VLOOKUP(Fulltable[[#This Row],[Distance]], Predict[[#All],[Distance (km)]:[Time on current form]], 2, FALSE), NA())</f>
        <v>#N/A</v>
      </c>
      <c r="J2123" s="13" t="e">
        <f>IF(ISNUMBER(VLOOKUP(Fulltable[[#This Row],[Distance]], Predict[[#All],[Distance (km)]:[Time on current form]], 3, FALSE)), VLOOKUP(Fulltable[[#This Row],[Distance]], Predict[[#All],[Distance (km)]:[Time on current form]], 3, FALSE), NA())</f>
        <v>#N/A</v>
      </c>
    </row>
    <row r="2124" spans="1:10" x14ac:dyDescent="0.25">
      <c r="A2124" s="1">
        <v>21.22</v>
      </c>
      <c r="B2124" s="2">
        <f>Fulltable[[#This Row],[Distance]]^2</f>
        <v>450.28839999999997</v>
      </c>
      <c r="C2124">
        <f>Fulltable[[#This Row],[Distance]]^3</f>
        <v>9555.1198479999985</v>
      </c>
      <c r="D2124">
        <f>Fulltable[[#This Row],[Distance]]^4</f>
        <v>202759.64317455998</v>
      </c>
      <c r="E2124">
        <f>Fulltable[[#This Row],[Distance]]^5</f>
        <v>4302559.6281641629</v>
      </c>
      <c r="F2124" s="13" t="e">
        <f>IF(ISNUMBER(VLOOKUP(Fulltable[[#This Row],[Distance]], PBmetric[[Distance (km)]:[PB (hh:mm:ss)]], 6, FALSE)), VLOOKUP(Fulltable[[#This Row],[Distance]], PBmetric[[Distance (km)]:[PB (hh:mm:ss)]], 6, FALSE), NA())</f>
        <v>#N/A</v>
      </c>
      <c r="G2124" s="13">
        <f ca="1">$Q$4+$P$4*Fulltable[[#This Row],[Distance]]+$O$4*Fulltable[[#This Row],[D^2]]+$N$4*Fulltable[[#This Row],[D^3]]</f>
        <v>6.9724791893815891E-2</v>
      </c>
      <c r="H2124" s="13">
        <f ca="1">Fulltable[[#This Row],[Forecast]]*(1+AVERAGE(cform[faster (-ve) /
slower (+ve)]))</f>
        <v>7.2187598514869042E-2</v>
      </c>
      <c r="I2124" s="13" t="e">
        <f>IF(ISNUMBER(VLOOKUP(Fulltable[[#This Row],[Distance]], Predict[[#All],[Distance (km)]:[Time on current form]], 2, FALSE)), VLOOKUP(Fulltable[[#This Row],[Distance]], Predict[[#All],[Distance (km)]:[Time on current form]], 2, FALSE), NA())</f>
        <v>#N/A</v>
      </c>
      <c r="J2124" s="13" t="e">
        <f>IF(ISNUMBER(VLOOKUP(Fulltable[[#This Row],[Distance]], Predict[[#All],[Distance (km)]:[Time on current form]], 3, FALSE)), VLOOKUP(Fulltable[[#This Row],[Distance]], Predict[[#All],[Distance (km)]:[Time on current form]], 3, FALSE), NA())</f>
        <v>#N/A</v>
      </c>
    </row>
    <row r="2125" spans="1:10" x14ac:dyDescent="0.25">
      <c r="A2125" s="1">
        <v>21.23</v>
      </c>
      <c r="B2125" s="2">
        <f>Fulltable[[#This Row],[Distance]]^2</f>
        <v>450.71289999999999</v>
      </c>
      <c r="C2125">
        <f>Fulltable[[#This Row],[Distance]]^3</f>
        <v>9568.6348670000007</v>
      </c>
      <c r="D2125">
        <f>Fulltable[[#This Row],[Distance]]^4</f>
        <v>203142.11822640998</v>
      </c>
      <c r="E2125">
        <f>Fulltable[[#This Row],[Distance]]^5</f>
        <v>4312707.1699466836</v>
      </c>
      <c r="F2125" s="13" t="e">
        <f>IF(ISNUMBER(VLOOKUP(Fulltable[[#This Row],[Distance]], PBmetric[[Distance (km)]:[PB (hh:mm:ss)]], 6, FALSE)), VLOOKUP(Fulltable[[#This Row],[Distance]], PBmetric[[Distance (km)]:[PB (hh:mm:ss)]], 6, FALSE), NA())</f>
        <v>#N/A</v>
      </c>
      <c r="G2125" s="13">
        <f ca="1">$Q$4+$P$4*Fulltable[[#This Row],[Distance]]+$O$4*Fulltable[[#This Row],[D^2]]+$N$4*Fulltable[[#This Row],[D^3]]</f>
        <v>6.9761495543549004E-2</v>
      </c>
      <c r="H2125" s="13">
        <f ca="1">Fulltable[[#This Row],[Forecast]]*(1+AVERAGE(cform[faster (-ve) /
slower (+ve)]))</f>
        <v>7.2225598604349406E-2</v>
      </c>
      <c r="I2125" s="13" t="e">
        <f>IF(ISNUMBER(VLOOKUP(Fulltable[[#This Row],[Distance]], Predict[[#All],[Distance (km)]:[Time on current form]], 2, FALSE)), VLOOKUP(Fulltable[[#This Row],[Distance]], Predict[[#All],[Distance (km)]:[Time on current form]], 2, FALSE), NA())</f>
        <v>#N/A</v>
      </c>
      <c r="J2125" s="13" t="e">
        <f>IF(ISNUMBER(VLOOKUP(Fulltable[[#This Row],[Distance]], Predict[[#All],[Distance (km)]:[Time on current form]], 3, FALSE)), VLOOKUP(Fulltable[[#This Row],[Distance]], Predict[[#All],[Distance (km)]:[Time on current form]], 3, FALSE), NA())</f>
        <v>#N/A</v>
      </c>
    </row>
    <row r="2126" spans="1:10" x14ac:dyDescent="0.25">
      <c r="A2126" s="1">
        <v>21.24</v>
      </c>
      <c r="B2126" s="2">
        <f>Fulltable[[#This Row],[Distance]]^2</f>
        <v>451.13759999999991</v>
      </c>
      <c r="C2126">
        <f>Fulltable[[#This Row],[Distance]]^3</f>
        <v>9582.1626239999969</v>
      </c>
      <c r="D2126">
        <f>Fulltable[[#This Row],[Distance]]^4</f>
        <v>203525.13413375992</v>
      </c>
      <c r="E2126">
        <f>Fulltable[[#This Row],[Distance]]^5</f>
        <v>4322873.8490010602</v>
      </c>
      <c r="F2126" s="13" t="e">
        <f>IF(ISNUMBER(VLOOKUP(Fulltable[[#This Row],[Distance]], PBmetric[[Distance (km)]:[PB (hh:mm:ss)]], 6, FALSE)), VLOOKUP(Fulltable[[#This Row],[Distance]], PBmetric[[Distance (km)]:[PB (hh:mm:ss)]], 6, FALSE), NA())</f>
        <v>#N/A</v>
      </c>
      <c r="G2126" s="13">
        <f ca="1">$Q$4+$P$4*Fulltable[[#This Row],[Distance]]+$O$4*Fulltable[[#This Row],[D^2]]+$N$4*Fulltable[[#This Row],[D^3]]</f>
        <v>6.97982027910099E-2</v>
      </c>
      <c r="H2126" s="13">
        <f ca="1">Fulltable[[#This Row],[Forecast]]*(1+AVERAGE(cform[faster (-ve) /
slower (+ve)]))</f>
        <v>7.2263602418635844E-2</v>
      </c>
      <c r="I2126" s="13" t="e">
        <f>IF(ISNUMBER(VLOOKUP(Fulltable[[#This Row],[Distance]], Predict[[#All],[Distance (km)]:[Time on current form]], 2, FALSE)), VLOOKUP(Fulltable[[#This Row],[Distance]], Predict[[#All],[Distance (km)]:[Time on current form]], 2, FALSE), NA())</f>
        <v>#N/A</v>
      </c>
      <c r="J2126" s="13" t="e">
        <f>IF(ISNUMBER(VLOOKUP(Fulltable[[#This Row],[Distance]], Predict[[#All],[Distance (km)]:[Time on current form]], 3, FALSE)), VLOOKUP(Fulltable[[#This Row],[Distance]], Predict[[#All],[Distance (km)]:[Time on current form]], 3, FALSE), NA())</f>
        <v>#N/A</v>
      </c>
    </row>
    <row r="2127" spans="1:10" x14ac:dyDescent="0.25">
      <c r="A2127" s="1">
        <v>21.25</v>
      </c>
      <c r="B2127" s="2">
        <f>Fulltable[[#This Row],[Distance]]^2</f>
        <v>451.5625</v>
      </c>
      <c r="C2127">
        <f>Fulltable[[#This Row],[Distance]]^3</f>
        <v>9595.703125</v>
      </c>
      <c r="D2127">
        <f>Fulltable[[#This Row],[Distance]]^4</f>
        <v>203908.69140625</v>
      </c>
      <c r="E2127">
        <f>Fulltable[[#This Row],[Distance]]^5</f>
        <v>4333059.6923828125</v>
      </c>
      <c r="F2127" s="13" t="e">
        <f>IF(ISNUMBER(VLOOKUP(Fulltable[[#This Row],[Distance]], PBmetric[[Distance (km)]:[PB (hh:mm:ss)]], 6, FALSE)), VLOOKUP(Fulltable[[#This Row],[Distance]], PBmetric[[Distance (km)]:[PB (hh:mm:ss)]], 6, FALSE), NA())</f>
        <v>#N/A</v>
      </c>
      <c r="G2127" s="13">
        <f ca="1">$Q$4+$P$4*Fulltable[[#This Row],[Distance]]+$O$4*Fulltable[[#This Row],[D^2]]+$N$4*Fulltable[[#This Row],[D^3]]</f>
        <v>6.9834913636163176E-2</v>
      </c>
      <c r="H2127" s="13">
        <f ca="1">Fulltable[[#This Row],[Forecast]]*(1+AVERAGE(cform[faster (-ve) /
slower (+ve)]))</f>
        <v>7.2301609957691707E-2</v>
      </c>
      <c r="I2127" s="13" t="e">
        <f>IF(ISNUMBER(VLOOKUP(Fulltable[[#This Row],[Distance]], Predict[[#All],[Distance (km)]:[Time on current form]], 2, FALSE)), VLOOKUP(Fulltable[[#This Row],[Distance]], Predict[[#All],[Distance (km)]:[Time on current form]], 2, FALSE), NA())</f>
        <v>#N/A</v>
      </c>
      <c r="J2127" s="13" t="e">
        <f>IF(ISNUMBER(VLOOKUP(Fulltable[[#This Row],[Distance]], Predict[[#All],[Distance (km)]:[Time on current form]], 3, FALSE)), VLOOKUP(Fulltable[[#This Row],[Distance]], Predict[[#All],[Distance (km)]:[Time on current form]], 3, FALSE), NA())</f>
        <v>#N/A</v>
      </c>
    </row>
    <row r="2128" spans="1:10" x14ac:dyDescent="0.25">
      <c r="A2128" s="1">
        <v>21.26</v>
      </c>
      <c r="B2128" s="2">
        <f>Fulltable[[#This Row],[Distance]]^2</f>
        <v>451.98760000000004</v>
      </c>
      <c r="C2128">
        <f>Fulltable[[#This Row],[Distance]]^3</f>
        <v>9609.2563760000012</v>
      </c>
      <c r="D2128">
        <f>Fulltable[[#This Row],[Distance]]^4</f>
        <v>204292.79055376005</v>
      </c>
      <c r="E2128">
        <f>Fulltable[[#This Row],[Distance]]^5</f>
        <v>4343264.7271729391</v>
      </c>
      <c r="F2128" s="13" t="e">
        <f>IF(ISNUMBER(VLOOKUP(Fulltable[[#This Row],[Distance]], PBmetric[[Distance (km)]:[PB (hh:mm:ss)]], 6, FALSE)), VLOOKUP(Fulltable[[#This Row],[Distance]], PBmetric[[Distance (km)]:[PB (hh:mm:ss)]], 6, FALSE), NA())</f>
        <v>#N/A</v>
      </c>
      <c r="G2128" s="13">
        <f ca="1">$Q$4+$P$4*Fulltable[[#This Row],[Distance]]+$O$4*Fulltable[[#This Row],[D^2]]+$N$4*Fulltable[[#This Row],[D^3]]</f>
        <v>6.987162807897343E-2</v>
      </c>
      <c r="H2128" s="13">
        <f ca="1">Fulltable[[#This Row],[Forecast]]*(1+AVERAGE(cform[faster (-ve) /
slower (+ve)]))</f>
        <v>7.2339621221480341E-2</v>
      </c>
      <c r="I2128" s="13" t="e">
        <f>IF(ISNUMBER(VLOOKUP(Fulltable[[#This Row],[Distance]], Predict[[#All],[Distance (km)]:[Time on current form]], 2, FALSE)), VLOOKUP(Fulltable[[#This Row],[Distance]], Predict[[#All],[Distance (km)]:[Time on current form]], 2, FALSE), NA())</f>
        <v>#N/A</v>
      </c>
      <c r="J2128" s="13" t="e">
        <f>IF(ISNUMBER(VLOOKUP(Fulltable[[#This Row],[Distance]], Predict[[#All],[Distance (km)]:[Time on current form]], 3, FALSE)), VLOOKUP(Fulltable[[#This Row],[Distance]], Predict[[#All],[Distance (km)]:[Time on current form]], 3, FALSE), NA())</f>
        <v>#N/A</v>
      </c>
    </row>
    <row r="2129" spans="1:10" x14ac:dyDescent="0.25">
      <c r="A2129" s="1">
        <v>21.27</v>
      </c>
      <c r="B2129" s="2">
        <f>Fulltable[[#This Row],[Distance]]^2</f>
        <v>452.41289999999998</v>
      </c>
      <c r="C2129">
        <f>Fulltable[[#This Row],[Distance]]^3</f>
        <v>9622.8223829999988</v>
      </c>
      <c r="D2129">
        <f>Fulltable[[#This Row],[Distance]]^4</f>
        <v>204677.43208640997</v>
      </c>
      <c r="E2129">
        <f>Fulltable[[#This Row],[Distance]]^5</f>
        <v>4353488.9804779403</v>
      </c>
      <c r="F2129" s="13" t="e">
        <f>IF(ISNUMBER(VLOOKUP(Fulltable[[#This Row],[Distance]], PBmetric[[Distance (km)]:[PB (hh:mm:ss)]], 6, FALSE)), VLOOKUP(Fulltable[[#This Row],[Distance]], PBmetric[[Distance (km)]:[PB (hh:mm:ss)]], 6, FALSE), NA())</f>
        <v>#N/A</v>
      </c>
      <c r="G2129" s="13">
        <f ca="1">$Q$4+$P$4*Fulltable[[#This Row],[Distance]]+$O$4*Fulltable[[#This Row],[D^2]]+$N$4*Fulltable[[#This Row],[D^3]]</f>
        <v>6.9908346119405218E-2</v>
      </c>
      <c r="H2129" s="13">
        <f ca="1">Fulltable[[#This Row],[Forecast]]*(1+AVERAGE(cform[faster (-ve) /
slower (+ve)]))</f>
        <v>7.2377636209965068E-2</v>
      </c>
      <c r="I2129" s="13" t="e">
        <f>IF(ISNUMBER(VLOOKUP(Fulltable[[#This Row],[Distance]], Predict[[#All],[Distance (km)]:[Time on current form]], 2, FALSE)), VLOOKUP(Fulltable[[#This Row],[Distance]], Predict[[#All],[Distance (km)]:[Time on current form]], 2, FALSE), NA())</f>
        <v>#N/A</v>
      </c>
      <c r="J2129" s="13" t="e">
        <f>IF(ISNUMBER(VLOOKUP(Fulltable[[#This Row],[Distance]], Predict[[#All],[Distance (km)]:[Time on current form]], 3, FALSE)), VLOOKUP(Fulltable[[#This Row],[Distance]], Predict[[#All],[Distance (km)]:[Time on current form]], 3, FALSE), NA())</f>
        <v>#N/A</v>
      </c>
    </row>
    <row r="2130" spans="1:10" x14ac:dyDescent="0.25">
      <c r="A2130" s="1">
        <v>21.28</v>
      </c>
      <c r="B2130" s="2">
        <f>Fulltable[[#This Row],[Distance]]^2</f>
        <v>452.83840000000004</v>
      </c>
      <c r="C2130">
        <f>Fulltable[[#This Row],[Distance]]^3</f>
        <v>9636.4011520000004</v>
      </c>
      <c r="D2130">
        <f>Fulltable[[#This Row],[Distance]]^4</f>
        <v>205062.61651456004</v>
      </c>
      <c r="E2130">
        <f>Fulltable[[#This Row],[Distance]]^5</f>
        <v>4363732.4794298382</v>
      </c>
      <c r="F2130" s="13" t="e">
        <f>IF(ISNUMBER(VLOOKUP(Fulltable[[#This Row],[Distance]], PBmetric[[Distance (km)]:[PB (hh:mm:ss)]], 6, FALSE)), VLOOKUP(Fulltable[[#This Row],[Distance]], PBmetric[[Distance (km)]:[PB (hh:mm:ss)]], 6, FALSE), NA())</f>
        <v>#N/A</v>
      </c>
      <c r="G2130" s="13">
        <f ca="1">$Q$4+$P$4*Fulltable[[#This Row],[Distance]]+$O$4*Fulltable[[#This Row],[D^2]]+$N$4*Fulltable[[#This Row],[D^3]]</f>
        <v>6.9945067757423207E-2</v>
      </c>
      <c r="H2130" s="13">
        <f ca="1">Fulltable[[#This Row],[Forecast]]*(1+AVERAGE(cform[faster (-ve) /
slower (+ve)]))</f>
        <v>7.2415654923109279E-2</v>
      </c>
      <c r="I2130" s="13" t="e">
        <f>IF(ISNUMBER(VLOOKUP(Fulltable[[#This Row],[Distance]], Predict[[#All],[Distance (km)]:[Time on current form]], 2, FALSE)), VLOOKUP(Fulltable[[#This Row],[Distance]], Predict[[#All],[Distance (km)]:[Time on current form]], 2, FALSE), NA())</f>
        <v>#N/A</v>
      </c>
      <c r="J2130" s="13" t="e">
        <f>IF(ISNUMBER(VLOOKUP(Fulltable[[#This Row],[Distance]], Predict[[#All],[Distance (km)]:[Time on current form]], 3, FALSE)), VLOOKUP(Fulltable[[#This Row],[Distance]], Predict[[#All],[Distance (km)]:[Time on current form]], 3, FALSE), NA())</f>
        <v>#N/A</v>
      </c>
    </row>
    <row r="2131" spans="1:10" x14ac:dyDescent="0.25">
      <c r="A2131" s="1">
        <v>21.29</v>
      </c>
      <c r="B2131" s="2">
        <f>Fulltable[[#This Row],[Distance]]^2</f>
        <v>453.26409999999998</v>
      </c>
      <c r="C2131">
        <f>Fulltable[[#This Row],[Distance]]^3</f>
        <v>9649.9926889999988</v>
      </c>
      <c r="D2131">
        <f>Fulltable[[#This Row],[Distance]]^4</f>
        <v>205448.34434880997</v>
      </c>
      <c r="E2131">
        <f>Fulltable[[#This Row],[Distance]]^5</f>
        <v>4373995.2511861641</v>
      </c>
      <c r="F2131" s="13" t="e">
        <f>IF(ISNUMBER(VLOOKUP(Fulltable[[#This Row],[Distance]], PBmetric[[Distance (km)]:[PB (hh:mm:ss)]], 6, FALSE)), VLOOKUP(Fulltable[[#This Row],[Distance]], PBmetric[[Distance (km)]:[PB (hh:mm:ss)]], 6, FALSE), NA())</f>
        <v>#N/A</v>
      </c>
      <c r="G2131" s="13">
        <f ca="1">$Q$4+$P$4*Fulltable[[#This Row],[Distance]]+$O$4*Fulltable[[#This Row],[D^2]]+$N$4*Fulltable[[#This Row],[D^3]]</f>
        <v>6.9981792992991926E-2</v>
      </c>
      <c r="H2131" s="13">
        <f ca="1">Fulltable[[#This Row],[Forecast]]*(1+AVERAGE(cform[faster (-ve) /
slower (+ve)]))</f>
        <v>7.2453677360876267E-2</v>
      </c>
      <c r="I2131" s="13" t="e">
        <f>IF(ISNUMBER(VLOOKUP(Fulltable[[#This Row],[Distance]], Predict[[#All],[Distance (km)]:[Time on current form]], 2, FALSE)), VLOOKUP(Fulltable[[#This Row],[Distance]], Predict[[#All],[Distance (km)]:[Time on current form]], 2, FALSE), NA())</f>
        <v>#N/A</v>
      </c>
      <c r="J2131" s="13" t="e">
        <f>IF(ISNUMBER(VLOOKUP(Fulltable[[#This Row],[Distance]], Predict[[#All],[Distance (km)]:[Time on current form]], 3, FALSE)), VLOOKUP(Fulltable[[#This Row],[Distance]], Predict[[#All],[Distance (km)]:[Time on current form]], 3, FALSE), NA())</f>
        <v>#N/A</v>
      </c>
    </row>
    <row r="2132" spans="1:10" x14ac:dyDescent="0.25">
      <c r="A2132" s="1">
        <v>21.3</v>
      </c>
      <c r="B2132" s="2">
        <f>Fulltable[[#This Row],[Distance]]^2</f>
        <v>453.69000000000005</v>
      </c>
      <c r="C2132">
        <f>Fulltable[[#This Row],[Distance]]^3</f>
        <v>9663.5970000000016</v>
      </c>
      <c r="D2132">
        <f>Fulltable[[#This Row],[Distance]]^4</f>
        <v>205834.61610000004</v>
      </c>
      <c r="E2132">
        <f>Fulltable[[#This Row],[Distance]]^5</f>
        <v>4384277.3229300007</v>
      </c>
      <c r="F2132" s="13" t="e">
        <f>IF(ISNUMBER(VLOOKUP(Fulltable[[#This Row],[Distance]], PBmetric[[Distance (km)]:[PB (hh:mm:ss)]], 6, FALSE)), VLOOKUP(Fulltable[[#This Row],[Distance]], PBmetric[[Distance (km)]:[PB (hh:mm:ss)]], 6, FALSE), NA())</f>
        <v>#N/A</v>
      </c>
      <c r="G2132" s="13">
        <f ca="1">$Q$4+$P$4*Fulltable[[#This Row],[Distance]]+$O$4*Fulltable[[#This Row],[D^2]]+$N$4*Fulltable[[#This Row],[D^3]]</f>
        <v>7.0018521826076041E-2</v>
      </c>
      <c r="H2132" s="13">
        <f ca="1">Fulltable[[#This Row],[Forecast]]*(1+AVERAGE(cform[faster (-ve) /
slower (+ve)]))</f>
        <v>7.2491703523229437E-2</v>
      </c>
      <c r="I2132" s="13" t="e">
        <f>IF(ISNUMBER(VLOOKUP(Fulltable[[#This Row],[Distance]], Predict[[#All],[Distance (km)]:[Time on current form]], 2, FALSE)), VLOOKUP(Fulltable[[#This Row],[Distance]], Predict[[#All],[Distance (km)]:[Time on current form]], 2, FALSE), NA())</f>
        <v>#N/A</v>
      </c>
      <c r="J2132" s="13" t="e">
        <f>IF(ISNUMBER(VLOOKUP(Fulltable[[#This Row],[Distance]], Predict[[#All],[Distance (km)]:[Time on current form]], 3, FALSE)), VLOOKUP(Fulltable[[#This Row],[Distance]], Predict[[#All],[Distance (km)]:[Time on current form]], 3, FALSE), NA())</f>
        <v>#N/A</v>
      </c>
    </row>
    <row r="2133" spans="1:10" x14ac:dyDescent="0.25">
      <c r="A2133" s="1">
        <v>21.31</v>
      </c>
      <c r="B2133" s="2">
        <f>Fulltable[[#This Row],[Distance]]^2</f>
        <v>454.11609999999996</v>
      </c>
      <c r="C2133">
        <f>Fulltable[[#This Row],[Distance]]^3</f>
        <v>9677.214090999998</v>
      </c>
      <c r="D2133">
        <f>Fulltable[[#This Row],[Distance]]^4</f>
        <v>206221.43227920996</v>
      </c>
      <c r="E2133">
        <f>Fulltable[[#This Row],[Distance]]^5</f>
        <v>4394578.7218699642</v>
      </c>
      <c r="F2133" s="13" t="e">
        <f>IF(ISNUMBER(VLOOKUP(Fulltable[[#This Row],[Distance]], PBmetric[[Distance (km)]:[PB (hh:mm:ss)]], 6, FALSE)), VLOOKUP(Fulltable[[#This Row],[Distance]], PBmetric[[Distance (km)]:[PB (hh:mm:ss)]], 6, FALSE), NA())</f>
        <v>#N/A</v>
      </c>
      <c r="G2133" s="13">
        <f ca="1">$Q$4+$P$4*Fulltable[[#This Row],[Distance]]+$O$4*Fulltable[[#This Row],[D^2]]+$N$4*Fulltable[[#This Row],[D^3]]</f>
        <v>7.0055254256640068E-2</v>
      </c>
      <c r="H2133" s="13">
        <f ca="1">Fulltable[[#This Row],[Forecast]]*(1+AVERAGE(cform[faster (-ve) /
slower (+ve)]))</f>
        <v>7.2529733410132066E-2</v>
      </c>
      <c r="I2133" s="13" t="e">
        <f>IF(ISNUMBER(VLOOKUP(Fulltable[[#This Row],[Distance]], Predict[[#All],[Distance (km)]:[Time on current form]], 2, FALSE)), VLOOKUP(Fulltable[[#This Row],[Distance]], Predict[[#All],[Distance (km)]:[Time on current form]], 2, FALSE), NA())</f>
        <v>#N/A</v>
      </c>
      <c r="J2133" s="13" t="e">
        <f>IF(ISNUMBER(VLOOKUP(Fulltable[[#This Row],[Distance]], Predict[[#All],[Distance (km)]:[Time on current form]], 3, FALSE)), VLOOKUP(Fulltable[[#This Row],[Distance]], Predict[[#All],[Distance (km)]:[Time on current form]], 3, FALSE), NA())</f>
        <v>#N/A</v>
      </c>
    </row>
    <row r="2134" spans="1:10" x14ac:dyDescent="0.25">
      <c r="A2134" s="1">
        <v>21.32</v>
      </c>
      <c r="B2134" s="2">
        <f>Fulltable[[#This Row],[Distance]]^2</f>
        <v>454.54239999999999</v>
      </c>
      <c r="C2134">
        <f>Fulltable[[#This Row],[Distance]]^3</f>
        <v>9690.8439679999992</v>
      </c>
      <c r="D2134">
        <f>Fulltable[[#This Row],[Distance]]^4</f>
        <v>206608.79339775999</v>
      </c>
      <c r="E2134">
        <f>Fulltable[[#This Row],[Distance]]^5</f>
        <v>4404899.4752402427</v>
      </c>
      <c r="F2134" s="13" t="e">
        <f>IF(ISNUMBER(VLOOKUP(Fulltable[[#This Row],[Distance]], PBmetric[[Distance (km)]:[PB (hh:mm:ss)]], 6, FALSE)), VLOOKUP(Fulltable[[#This Row],[Distance]], PBmetric[[Distance (km)]:[PB (hh:mm:ss)]], 6, FALSE), NA())</f>
        <v>#N/A</v>
      </c>
      <c r="G2134" s="13">
        <f ca="1">$Q$4+$P$4*Fulltable[[#This Row],[Distance]]+$O$4*Fulltable[[#This Row],[D^2]]+$N$4*Fulltable[[#This Row],[D^3]]</f>
        <v>7.0091990284648659E-2</v>
      </c>
      <c r="H2134" s="13">
        <f ca="1">Fulltable[[#This Row],[Forecast]]*(1+AVERAGE(cform[faster (-ve) /
slower (+ve)]))</f>
        <v>7.2567767021547561E-2</v>
      </c>
      <c r="I2134" s="13" t="e">
        <f>IF(ISNUMBER(VLOOKUP(Fulltable[[#This Row],[Distance]], Predict[[#All],[Distance (km)]:[Time on current form]], 2, FALSE)), VLOOKUP(Fulltable[[#This Row],[Distance]], Predict[[#All],[Distance (km)]:[Time on current form]], 2, FALSE), NA())</f>
        <v>#N/A</v>
      </c>
      <c r="J2134" s="13" t="e">
        <f>IF(ISNUMBER(VLOOKUP(Fulltable[[#This Row],[Distance]], Predict[[#All],[Distance (km)]:[Time on current form]], 3, FALSE)), VLOOKUP(Fulltable[[#This Row],[Distance]], Predict[[#All],[Distance (km)]:[Time on current form]], 3, FALSE), NA())</f>
        <v>#N/A</v>
      </c>
    </row>
    <row r="2135" spans="1:10" x14ac:dyDescent="0.25">
      <c r="A2135" s="1">
        <v>21.33</v>
      </c>
      <c r="B2135" s="2">
        <f>Fulltable[[#This Row],[Distance]]^2</f>
        <v>454.96889999999991</v>
      </c>
      <c r="C2135">
        <f>Fulltable[[#This Row],[Distance]]^3</f>
        <v>9704.4866369999963</v>
      </c>
      <c r="D2135">
        <f>Fulltable[[#This Row],[Distance]]^4</f>
        <v>206996.69996720992</v>
      </c>
      <c r="E2135">
        <f>Fulltable[[#This Row],[Distance]]^5</f>
        <v>4415239.6103005875</v>
      </c>
      <c r="F2135" s="13" t="e">
        <f>IF(ISNUMBER(VLOOKUP(Fulltable[[#This Row],[Distance]], PBmetric[[Distance (km)]:[PB (hh:mm:ss)]], 6, FALSE)), VLOOKUP(Fulltable[[#This Row],[Distance]], PBmetric[[Distance (km)]:[PB (hh:mm:ss)]], 6, FALSE), NA())</f>
        <v>#N/A</v>
      </c>
      <c r="G2135" s="13">
        <f ca="1">$Q$4+$P$4*Fulltable[[#This Row],[Distance]]+$O$4*Fulltable[[#This Row],[D^2]]+$N$4*Fulltable[[#This Row],[D^3]]</f>
        <v>7.0128729910066412E-2</v>
      </c>
      <c r="H2135" s="13">
        <f ca="1">Fulltable[[#This Row],[Forecast]]*(1+AVERAGE(cform[faster (-ve) /
slower (+ve)]))</f>
        <v>7.2605804357439255E-2</v>
      </c>
      <c r="I2135" s="13" t="e">
        <f>IF(ISNUMBER(VLOOKUP(Fulltable[[#This Row],[Distance]], Predict[[#All],[Distance (km)]:[Time on current form]], 2, FALSE)), VLOOKUP(Fulltable[[#This Row],[Distance]], Predict[[#All],[Distance (km)]:[Time on current form]], 2, FALSE), NA())</f>
        <v>#N/A</v>
      </c>
      <c r="J2135" s="13" t="e">
        <f>IF(ISNUMBER(VLOOKUP(Fulltable[[#This Row],[Distance]], Predict[[#All],[Distance (km)]:[Time on current form]], 3, FALSE)), VLOOKUP(Fulltable[[#This Row],[Distance]], Predict[[#All],[Distance (km)]:[Time on current form]], 3, FALSE), NA())</f>
        <v>#N/A</v>
      </c>
    </row>
    <row r="2136" spans="1:10" x14ac:dyDescent="0.25">
      <c r="A2136" s="1">
        <v>21.34</v>
      </c>
      <c r="B2136" s="2">
        <f>Fulltable[[#This Row],[Distance]]^2</f>
        <v>455.3956</v>
      </c>
      <c r="C2136">
        <f>Fulltable[[#This Row],[Distance]]^3</f>
        <v>9718.1421040000005</v>
      </c>
      <c r="D2136">
        <f>Fulltable[[#This Row],[Distance]]^4</f>
        <v>207385.15249936</v>
      </c>
      <c r="E2136">
        <f>Fulltable[[#This Row],[Distance]]^5</f>
        <v>4425599.1543363426</v>
      </c>
      <c r="F2136" s="13" t="e">
        <f>IF(ISNUMBER(VLOOKUP(Fulltable[[#This Row],[Distance]], PBmetric[[Distance (km)]:[PB (hh:mm:ss)]], 6, FALSE)), VLOOKUP(Fulltable[[#This Row],[Distance]], PBmetric[[Distance (km)]:[PB (hh:mm:ss)]], 6, FALSE), NA())</f>
        <v>#N/A</v>
      </c>
      <c r="G2136" s="13">
        <f ca="1">$Q$4+$P$4*Fulltable[[#This Row],[Distance]]+$O$4*Fulltable[[#This Row],[D^2]]+$N$4*Fulltable[[#This Row],[D^3]]</f>
        <v>7.0165473132857911E-2</v>
      </c>
      <c r="H2136" s="13">
        <f ca="1">Fulltable[[#This Row],[Forecast]]*(1+AVERAGE(cform[faster (-ve) /
slower (+ve)]))</f>
        <v>7.2643845417770483E-2</v>
      </c>
      <c r="I2136" s="13" t="e">
        <f>IF(ISNUMBER(VLOOKUP(Fulltable[[#This Row],[Distance]], Predict[[#All],[Distance (km)]:[Time on current form]], 2, FALSE)), VLOOKUP(Fulltable[[#This Row],[Distance]], Predict[[#All],[Distance (km)]:[Time on current form]], 2, FALSE), NA())</f>
        <v>#N/A</v>
      </c>
      <c r="J2136" s="13" t="e">
        <f>IF(ISNUMBER(VLOOKUP(Fulltable[[#This Row],[Distance]], Predict[[#All],[Distance (km)]:[Time on current form]], 3, FALSE)), VLOOKUP(Fulltable[[#This Row],[Distance]], Predict[[#All],[Distance (km)]:[Time on current form]], 3, FALSE), NA())</f>
        <v>#N/A</v>
      </c>
    </row>
    <row r="2137" spans="1:10" x14ac:dyDescent="0.25">
      <c r="A2137" s="1">
        <v>21.35</v>
      </c>
      <c r="B2137" s="2">
        <f>Fulltable[[#This Row],[Distance]]^2</f>
        <v>455.82250000000005</v>
      </c>
      <c r="C2137">
        <f>Fulltable[[#This Row],[Distance]]^3</f>
        <v>9731.8103750000009</v>
      </c>
      <c r="D2137">
        <f>Fulltable[[#This Row],[Distance]]^4</f>
        <v>207774.15150625005</v>
      </c>
      <c r="E2137">
        <f>Fulltable[[#This Row],[Distance]]^5</f>
        <v>4435978.1346584391</v>
      </c>
      <c r="F2137" s="13" t="e">
        <f>IF(ISNUMBER(VLOOKUP(Fulltable[[#This Row],[Distance]], PBmetric[[Distance (km)]:[PB (hh:mm:ss)]], 6, FALSE)), VLOOKUP(Fulltable[[#This Row],[Distance]], PBmetric[[Distance (km)]:[PB (hh:mm:ss)]], 6, FALSE), NA())</f>
        <v>#N/A</v>
      </c>
      <c r="G2137" s="13">
        <f ca="1">$Q$4+$P$4*Fulltable[[#This Row],[Distance]]+$O$4*Fulltable[[#This Row],[D^2]]+$N$4*Fulltable[[#This Row],[D^3]]</f>
        <v>7.0202219952987741E-2</v>
      </c>
      <c r="H2137" s="13">
        <f ca="1">Fulltable[[#This Row],[Forecast]]*(1+AVERAGE(cform[faster (-ve) /
slower (+ve)]))</f>
        <v>7.2681890202504582E-2</v>
      </c>
      <c r="I2137" s="13" t="e">
        <f>IF(ISNUMBER(VLOOKUP(Fulltable[[#This Row],[Distance]], Predict[[#All],[Distance (km)]:[Time on current form]], 2, FALSE)), VLOOKUP(Fulltable[[#This Row],[Distance]], Predict[[#All],[Distance (km)]:[Time on current form]], 2, FALSE), NA())</f>
        <v>#N/A</v>
      </c>
      <c r="J2137" s="13" t="e">
        <f>IF(ISNUMBER(VLOOKUP(Fulltable[[#This Row],[Distance]], Predict[[#All],[Distance (km)]:[Time on current form]], 3, FALSE)), VLOOKUP(Fulltable[[#This Row],[Distance]], Predict[[#All],[Distance (km)]:[Time on current form]], 3, FALSE), NA())</f>
        <v>#N/A</v>
      </c>
    </row>
    <row r="2138" spans="1:10" x14ac:dyDescent="0.25">
      <c r="A2138" s="1">
        <v>21.36</v>
      </c>
      <c r="B2138" s="2">
        <f>Fulltable[[#This Row],[Distance]]^2</f>
        <v>456.24959999999999</v>
      </c>
      <c r="C2138">
        <f>Fulltable[[#This Row],[Distance]]^3</f>
        <v>9745.4914559999997</v>
      </c>
      <c r="D2138">
        <f>Fulltable[[#This Row],[Distance]]^4</f>
        <v>208163.69750015999</v>
      </c>
      <c r="E2138">
        <f>Fulltable[[#This Row],[Distance]]^5</f>
        <v>4446376.5786034176</v>
      </c>
      <c r="F2138" s="13" t="e">
        <f>IF(ISNUMBER(VLOOKUP(Fulltable[[#This Row],[Distance]], PBmetric[[Distance (km)]:[PB (hh:mm:ss)]], 6, FALSE)), VLOOKUP(Fulltable[[#This Row],[Distance]], PBmetric[[Distance (km)]:[PB (hh:mm:ss)]], 6, FALSE), NA())</f>
        <v>#N/A</v>
      </c>
      <c r="G2138" s="13">
        <f ca="1">$Q$4+$P$4*Fulltable[[#This Row],[Distance]]+$O$4*Fulltable[[#This Row],[D^2]]+$N$4*Fulltable[[#This Row],[D^3]]</f>
        <v>7.0238970370420512E-2</v>
      </c>
      <c r="H2138" s="13">
        <f ca="1">Fulltable[[#This Row],[Forecast]]*(1+AVERAGE(cform[faster (-ve) /
slower (+ve)]))</f>
        <v>7.2719938711604912E-2</v>
      </c>
      <c r="I2138" s="13" t="e">
        <f>IF(ISNUMBER(VLOOKUP(Fulltable[[#This Row],[Distance]], Predict[[#All],[Distance (km)]:[Time on current form]], 2, FALSE)), VLOOKUP(Fulltable[[#This Row],[Distance]], Predict[[#All],[Distance (km)]:[Time on current form]], 2, FALSE), NA())</f>
        <v>#N/A</v>
      </c>
      <c r="J2138" s="13" t="e">
        <f>IF(ISNUMBER(VLOOKUP(Fulltable[[#This Row],[Distance]], Predict[[#All],[Distance (km)]:[Time on current form]], 3, FALSE)), VLOOKUP(Fulltable[[#This Row],[Distance]], Predict[[#All],[Distance (km)]:[Time on current form]], 3, FALSE), NA())</f>
        <v>#N/A</v>
      </c>
    </row>
    <row r="2139" spans="1:10" x14ac:dyDescent="0.25">
      <c r="A2139" s="1">
        <v>21.37</v>
      </c>
      <c r="B2139" s="2">
        <f>Fulltable[[#This Row],[Distance]]^2</f>
        <v>456.67690000000005</v>
      </c>
      <c r="C2139">
        <f>Fulltable[[#This Row],[Distance]]^3</f>
        <v>9759.1853530000008</v>
      </c>
      <c r="D2139">
        <f>Fulltable[[#This Row],[Distance]]^4</f>
        <v>208553.79099361005</v>
      </c>
      <c r="E2139">
        <f>Fulltable[[#This Row],[Distance]]^5</f>
        <v>4456794.5135334469</v>
      </c>
      <c r="F2139" s="13" t="e">
        <f>IF(ISNUMBER(VLOOKUP(Fulltable[[#This Row],[Distance]], PBmetric[[Distance (km)]:[PB (hh:mm:ss)]], 6, FALSE)), VLOOKUP(Fulltable[[#This Row],[Distance]], PBmetric[[Distance (km)]:[PB (hh:mm:ss)]], 6, FALSE), NA())</f>
        <v>#N/A</v>
      </c>
      <c r="G2139" s="13">
        <f ca="1">$Q$4+$P$4*Fulltable[[#This Row],[Distance]]+$O$4*Fulltable[[#This Row],[D^2]]+$N$4*Fulltable[[#This Row],[D^3]]</f>
        <v>7.0275724385120822E-2</v>
      </c>
      <c r="H2139" s="13">
        <f ca="1">Fulltable[[#This Row],[Forecast]]*(1+AVERAGE(cform[faster (-ve) /
slower (+ve)]))</f>
        <v>7.2757990945034823E-2</v>
      </c>
      <c r="I2139" s="13" t="e">
        <f>IF(ISNUMBER(VLOOKUP(Fulltable[[#This Row],[Distance]], Predict[[#All],[Distance (km)]:[Time on current form]], 2, FALSE)), VLOOKUP(Fulltable[[#This Row],[Distance]], Predict[[#All],[Distance (km)]:[Time on current form]], 2, FALSE), NA())</f>
        <v>#N/A</v>
      </c>
      <c r="J2139" s="13" t="e">
        <f>IF(ISNUMBER(VLOOKUP(Fulltable[[#This Row],[Distance]], Predict[[#All],[Distance (km)]:[Time on current form]], 3, FALSE)), VLOOKUP(Fulltable[[#This Row],[Distance]], Predict[[#All],[Distance (km)]:[Time on current form]], 3, FALSE), NA())</f>
        <v>#N/A</v>
      </c>
    </row>
    <row r="2140" spans="1:10" x14ac:dyDescent="0.25">
      <c r="A2140" s="1">
        <v>21.38</v>
      </c>
      <c r="B2140" s="2">
        <f>Fulltable[[#This Row],[Distance]]^2</f>
        <v>457.10439999999994</v>
      </c>
      <c r="C2140">
        <f>Fulltable[[#This Row],[Distance]]^3</f>
        <v>9772.8920719999987</v>
      </c>
      <c r="D2140">
        <f>Fulltable[[#This Row],[Distance]]^4</f>
        <v>208944.43249935994</v>
      </c>
      <c r="E2140">
        <f>Fulltable[[#This Row],[Distance]]^5</f>
        <v>4467231.9668363156</v>
      </c>
      <c r="F2140" s="13" t="e">
        <f>IF(ISNUMBER(VLOOKUP(Fulltable[[#This Row],[Distance]], PBmetric[[Distance (km)]:[PB (hh:mm:ss)]], 6, FALSE)), VLOOKUP(Fulltable[[#This Row],[Distance]], PBmetric[[Distance (km)]:[PB (hh:mm:ss)]], 6, FALSE), NA())</f>
        <v>#N/A</v>
      </c>
      <c r="G2140" s="13">
        <f ca="1">$Q$4+$P$4*Fulltable[[#This Row],[Distance]]+$O$4*Fulltable[[#This Row],[D^2]]+$N$4*Fulltable[[#This Row],[D^3]]</f>
        <v>7.0312481997053242E-2</v>
      </c>
      <c r="H2140" s="13">
        <f ca="1">Fulltable[[#This Row],[Forecast]]*(1+AVERAGE(cform[faster (-ve) /
slower (+ve)]))</f>
        <v>7.2796046902757636E-2</v>
      </c>
      <c r="I2140" s="13" t="e">
        <f>IF(ISNUMBER(VLOOKUP(Fulltable[[#This Row],[Distance]], Predict[[#All],[Distance (km)]:[Time on current form]], 2, FALSE)), VLOOKUP(Fulltable[[#This Row],[Distance]], Predict[[#All],[Distance (km)]:[Time on current form]], 2, FALSE), NA())</f>
        <v>#N/A</v>
      </c>
      <c r="J2140" s="13" t="e">
        <f>IF(ISNUMBER(VLOOKUP(Fulltable[[#This Row],[Distance]], Predict[[#All],[Distance (km)]:[Time on current form]], 3, FALSE)), VLOOKUP(Fulltable[[#This Row],[Distance]], Predict[[#All],[Distance (km)]:[Time on current form]], 3, FALSE), NA())</f>
        <v>#N/A</v>
      </c>
    </row>
    <row r="2141" spans="1:10" x14ac:dyDescent="0.25">
      <c r="A2141" s="1">
        <v>21.39</v>
      </c>
      <c r="B2141" s="2">
        <f>Fulltable[[#This Row],[Distance]]^2</f>
        <v>457.53210000000001</v>
      </c>
      <c r="C2141">
        <f>Fulltable[[#This Row],[Distance]]^3</f>
        <v>9786.6116190000012</v>
      </c>
      <c r="D2141">
        <f>Fulltable[[#This Row],[Distance]]^4</f>
        <v>209335.62253041001</v>
      </c>
      <c r="E2141">
        <f>Fulltable[[#This Row],[Distance]]^5</f>
        <v>4477688.96592547</v>
      </c>
      <c r="F2141" s="13" t="e">
        <f>IF(ISNUMBER(VLOOKUP(Fulltable[[#This Row],[Distance]], PBmetric[[Distance (km)]:[PB (hh:mm:ss)]], 6, FALSE)), VLOOKUP(Fulltable[[#This Row],[Distance]], PBmetric[[Distance (km)]:[PB (hh:mm:ss)]], 6, FALSE), NA())</f>
        <v>#N/A</v>
      </c>
      <c r="G2141" s="13">
        <f ca="1">$Q$4+$P$4*Fulltable[[#This Row],[Distance]]+$O$4*Fulltable[[#This Row],[D^2]]+$N$4*Fulltable[[#This Row],[D^3]]</f>
        <v>7.034924320618241E-2</v>
      </c>
      <c r="H2141" s="13">
        <f ca="1">Fulltable[[#This Row],[Forecast]]*(1+AVERAGE(cform[faster (-ve) /
slower (+ve)]))</f>
        <v>7.2834106584736741E-2</v>
      </c>
      <c r="I2141" s="13" t="e">
        <f>IF(ISNUMBER(VLOOKUP(Fulltable[[#This Row],[Distance]], Predict[[#All],[Distance (km)]:[Time on current form]], 2, FALSE)), VLOOKUP(Fulltable[[#This Row],[Distance]], Predict[[#All],[Distance (km)]:[Time on current form]], 2, FALSE), NA())</f>
        <v>#N/A</v>
      </c>
      <c r="J2141" s="13" t="e">
        <f>IF(ISNUMBER(VLOOKUP(Fulltable[[#This Row],[Distance]], Predict[[#All],[Distance (km)]:[Time on current form]], 3, FALSE)), VLOOKUP(Fulltable[[#This Row],[Distance]], Predict[[#All],[Distance (km)]:[Time on current form]], 3, FALSE), NA())</f>
        <v>#N/A</v>
      </c>
    </row>
    <row r="2142" spans="1:10" x14ac:dyDescent="0.25">
      <c r="A2142" s="1">
        <v>21.4</v>
      </c>
      <c r="B2142" s="2">
        <f>Fulltable[[#This Row],[Distance]]^2</f>
        <v>457.95999999999992</v>
      </c>
      <c r="C2142">
        <f>Fulltable[[#This Row],[Distance]]^3</f>
        <v>9800.3439999999973</v>
      </c>
      <c r="D2142">
        <f>Fulltable[[#This Row],[Distance]]^4</f>
        <v>209727.36159999992</v>
      </c>
      <c r="E2142">
        <f>Fulltable[[#This Row],[Distance]]^5</f>
        <v>4488165.5382399978</v>
      </c>
      <c r="F2142" s="13" t="e">
        <f>IF(ISNUMBER(VLOOKUP(Fulltable[[#This Row],[Distance]], PBmetric[[Distance (km)]:[PB (hh:mm:ss)]], 6, FALSE)), VLOOKUP(Fulltable[[#This Row],[Distance]], PBmetric[[Distance (km)]:[PB (hh:mm:ss)]], 6, FALSE), NA())</f>
        <v>#N/A</v>
      </c>
      <c r="G2142" s="13">
        <f ca="1">$Q$4+$P$4*Fulltable[[#This Row],[Distance]]+$O$4*Fulltable[[#This Row],[D^2]]+$N$4*Fulltable[[#This Row],[D^3]]</f>
        <v>7.0386008012472884E-2</v>
      </c>
      <c r="H2142" s="13">
        <f ca="1">Fulltable[[#This Row],[Forecast]]*(1+AVERAGE(cform[faster (-ve) /
slower (+ve)]))</f>
        <v>7.2872169990935431E-2</v>
      </c>
      <c r="I2142" s="13" t="e">
        <f>IF(ISNUMBER(VLOOKUP(Fulltable[[#This Row],[Distance]], Predict[[#All],[Distance (km)]:[Time on current form]], 2, FALSE)), VLOOKUP(Fulltable[[#This Row],[Distance]], Predict[[#All],[Distance (km)]:[Time on current form]], 2, FALSE), NA())</f>
        <v>#N/A</v>
      </c>
      <c r="J2142" s="13" t="e">
        <f>IF(ISNUMBER(VLOOKUP(Fulltable[[#This Row],[Distance]], Predict[[#All],[Distance (km)]:[Time on current form]], 3, FALSE)), VLOOKUP(Fulltable[[#This Row],[Distance]], Predict[[#All],[Distance (km)]:[Time on current form]], 3, FALSE), NA())</f>
        <v>#N/A</v>
      </c>
    </row>
    <row r="2143" spans="1:10" x14ac:dyDescent="0.25">
      <c r="A2143" s="1">
        <v>21.41</v>
      </c>
      <c r="B2143" s="2">
        <f>Fulltable[[#This Row],[Distance]]^2</f>
        <v>458.38810000000001</v>
      </c>
      <c r="C2143">
        <f>Fulltable[[#This Row],[Distance]]^3</f>
        <v>9814.0892210000002</v>
      </c>
      <c r="D2143">
        <f>Fulltable[[#This Row],[Distance]]^4</f>
        <v>210119.65022161001</v>
      </c>
      <c r="E2143">
        <f>Fulltable[[#This Row],[Distance]]^5</f>
        <v>4498661.7112446707</v>
      </c>
      <c r="F2143" s="13" t="e">
        <f>IF(ISNUMBER(VLOOKUP(Fulltable[[#This Row],[Distance]], PBmetric[[Distance (km)]:[PB (hh:mm:ss)]], 6, FALSE)), VLOOKUP(Fulltable[[#This Row],[Distance]], PBmetric[[Distance (km)]:[PB (hh:mm:ss)]], 6, FALSE), NA())</f>
        <v>#N/A</v>
      </c>
      <c r="G2143" s="13">
        <f ca="1">$Q$4+$P$4*Fulltable[[#This Row],[Distance]]+$O$4*Fulltable[[#This Row],[D^2]]+$N$4*Fulltable[[#This Row],[D^3]]</f>
        <v>7.0422776415889302E-2</v>
      </c>
      <c r="H2143" s="13">
        <f ca="1">Fulltable[[#This Row],[Forecast]]*(1+AVERAGE(cform[faster (-ve) /
slower (+ve)]))</f>
        <v>7.2910237121317112E-2</v>
      </c>
      <c r="I2143" s="13" t="e">
        <f>IF(ISNUMBER(VLOOKUP(Fulltable[[#This Row],[Distance]], Predict[[#All],[Distance (km)]:[Time on current form]], 2, FALSE)), VLOOKUP(Fulltable[[#This Row],[Distance]], Predict[[#All],[Distance (km)]:[Time on current form]], 2, FALSE), NA())</f>
        <v>#N/A</v>
      </c>
      <c r="J2143" s="13" t="e">
        <f>IF(ISNUMBER(VLOOKUP(Fulltable[[#This Row],[Distance]], Predict[[#All],[Distance (km)]:[Time on current form]], 3, FALSE)), VLOOKUP(Fulltable[[#This Row],[Distance]], Predict[[#All],[Distance (km)]:[Time on current form]], 3, FALSE), NA())</f>
        <v>#N/A</v>
      </c>
    </row>
    <row r="2144" spans="1:10" x14ac:dyDescent="0.25">
      <c r="A2144" s="1">
        <v>21.42</v>
      </c>
      <c r="B2144" s="2">
        <f>Fulltable[[#This Row],[Distance]]^2</f>
        <v>458.8164000000001</v>
      </c>
      <c r="C2144">
        <f>Fulltable[[#This Row],[Distance]]^3</f>
        <v>9827.8472880000027</v>
      </c>
      <c r="D2144">
        <f>Fulltable[[#This Row],[Distance]]^4</f>
        <v>210512.48890896011</v>
      </c>
      <c r="E2144">
        <f>Fulltable[[#This Row],[Distance]]^5</f>
        <v>4509177.5124299256</v>
      </c>
      <c r="F2144" s="13" t="e">
        <f>IF(ISNUMBER(VLOOKUP(Fulltable[[#This Row],[Distance]], PBmetric[[Distance (km)]:[PB (hh:mm:ss)]], 6, FALSE)), VLOOKUP(Fulltable[[#This Row],[Distance]], PBmetric[[Distance (km)]:[PB (hh:mm:ss)]], 6, FALSE), NA())</f>
        <v>#N/A</v>
      </c>
      <c r="G2144" s="13">
        <f ca="1">$Q$4+$P$4*Fulltable[[#This Row],[Distance]]+$O$4*Fulltable[[#This Row],[D^2]]+$N$4*Fulltable[[#This Row],[D^3]]</f>
        <v>7.0459548416396234E-2</v>
      </c>
      <c r="H2144" s="13">
        <f ca="1">Fulltable[[#This Row],[Forecast]]*(1+AVERAGE(cform[faster (-ve) /
slower (+ve)]))</f>
        <v>7.2948307975845089E-2</v>
      </c>
      <c r="I2144" s="13" t="e">
        <f>IF(ISNUMBER(VLOOKUP(Fulltable[[#This Row],[Distance]], Predict[[#All],[Distance (km)]:[Time on current form]], 2, FALSE)), VLOOKUP(Fulltable[[#This Row],[Distance]], Predict[[#All],[Distance (km)]:[Time on current form]], 2, FALSE), NA())</f>
        <v>#N/A</v>
      </c>
      <c r="J2144" s="13" t="e">
        <f>IF(ISNUMBER(VLOOKUP(Fulltable[[#This Row],[Distance]], Predict[[#All],[Distance (km)]:[Time on current form]], 3, FALSE)), VLOOKUP(Fulltable[[#This Row],[Distance]], Predict[[#All],[Distance (km)]:[Time on current form]], 3, FALSE), NA())</f>
        <v>#N/A</v>
      </c>
    </row>
    <row r="2145" spans="1:10" x14ac:dyDescent="0.25">
      <c r="A2145" s="1">
        <v>21.43</v>
      </c>
      <c r="B2145" s="2">
        <f>Fulltable[[#This Row],[Distance]]^2</f>
        <v>459.24489999999997</v>
      </c>
      <c r="C2145">
        <f>Fulltable[[#This Row],[Distance]]^3</f>
        <v>9841.6182069999995</v>
      </c>
      <c r="D2145">
        <f>Fulltable[[#This Row],[Distance]]^4</f>
        <v>210905.87817600998</v>
      </c>
      <c r="E2145">
        <f>Fulltable[[#This Row],[Distance]]^5</f>
        <v>4519712.9693118939</v>
      </c>
      <c r="F2145" s="13" t="e">
        <f>IF(ISNUMBER(VLOOKUP(Fulltable[[#This Row],[Distance]], PBmetric[[Distance (km)]:[PB (hh:mm:ss)]], 6, FALSE)), VLOOKUP(Fulltable[[#This Row],[Distance]], PBmetric[[Distance (km)]:[PB (hh:mm:ss)]], 6, FALSE), NA())</f>
        <v>#N/A</v>
      </c>
      <c r="G2145" s="13">
        <f ca="1">$Q$4+$P$4*Fulltable[[#This Row],[Distance]]+$O$4*Fulltable[[#This Row],[D^2]]+$N$4*Fulltable[[#This Row],[D^3]]</f>
        <v>7.0496324013958278E-2</v>
      </c>
      <c r="H2145" s="13">
        <f ca="1">Fulltable[[#This Row],[Forecast]]*(1+AVERAGE(cform[faster (-ve) /
slower (+ve)]))</f>
        <v>7.2986382554482712E-2</v>
      </c>
      <c r="I2145" s="13" t="e">
        <f>IF(ISNUMBER(VLOOKUP(Fulltable[[#This Row],[Distance]], Predict[[#All],[Distance (km)]:[Time on current form]], 2, FALSE)), VLOOKUP(Fulltable[[#This Row],[Distance]], Predict[[#All],[Distance (km)]:[Time on current form]], 2, FALSE), NA())</f>
        <v>#N/A</v>
      </c>
      <c r="J2145" s="13" t="e">
        <f>IF(ISNUMBER(VLOOKUP(Fulltable[[#This Row],[Distance]], Predict[[#All],[Distance (km)]:[Time on current form]], 3, FALSE)), VLOOKUP(Fulltable[[#This Row],[Distance]], Predict[[#All],[Distance (km)]:[Time on current form]], 3, FALSE), NA())</f>
        <v>#N/A</v>
      </c>
    </row>
    <row r="2146" spans="1:10" x14ac:dyDescent="0.25">
      <c r="A2146" s="1">
        <v>21.44</v>
      </c>
      <c r="B2146" s="2">
        <f>Fulltable[[#This Row],[Distance]]^2</f>
        <v>459.67360000000008</v>
      </c>
      <c r="C2146">
        <f>Fulltable[[#This Row],[Distance]]^3</f>
        <v>9855.4019840000019</v>
      </c>
      <c r="D2146">
        <f>Fulltable[[#This Row],[Distance]]^4</f>
        <v>211299.81853696008</v>
      </c>
      <c r="E2146">
        <f>Fulltable[[#This Row],[Distance]]^5</f>
        <v>4530268.1094324244</v>
      </c>
      <c r="F2146" s="13" t="e">
        <f>IF(ISNUMBER(VLOOKUP(Fulltable[[#This Row],[Distance]], PBmetric[[Distance (km)]:[PB (hh:mm:ss)]], 6, FALSE)), VLOOKUP(Fulltable[[#This Row],[Distance]], PBmetric[[Distance (km)]:[PB (hh:mm:ss)]], 6, FALSE), NA())</f>
        <v>#N/A</v>
      </c>
      <c r="G2146" s="13">
        <f ca="1">$Q$4+$P$4*Fulltable[[#This Row],[Distance]]+$O$4*Fulltable[[#This Row],[D^2]]+$N$4*Fulltable[[#This Row],[D^3]]</f>
        <v>7.0533103208540032E-2</v>
      </c>
      <c r="H2146" s="13">
        <f ca="1">Fulltable[[#This Row],[Forecast]]*(1+AVERAGE(cform[faster (-ve) /
slower (+ve)]))</f>
        <v>7.302446085719333E-2</v>
      </c>
      <c r="I2146" s="13" t="e">
        <f>IF(ISNUMBER(VLOOKUP(Fulltable[[#This Row],[Distance]], Predict[[#All],[Distance (km)]:[Time on current form]], 2, FALSE)), VLOOKUP(Fulltable[[#This Row],[Distance]], Predict[[#All],[Distance (km)]:[Time on current form]], 2, FALSE), NA())</f>
        <v>#N/A</v>
      </c>
      <c r="J2146" s="13" t="e">
        <f>IF(ISNUMBER(VLOOKUP(Fulltable[[#This Row],[Distance]], Predict[[#All],[Distance (km)]:[Time on current form]], 3, FALSE)), VLOOKUP(Fulltable[[#This Row],[Distance]], Predict[[#All],[Distance (km)]:[Time on current form]], 3, FALSE), NA())</f>
        <v>#N/A</v>
      </c>
    </row>
    <row r="2147" spans="1:10" x14ac:dyDescent="0.25">
      <c r="A2147" s="1">
        <v>21.45</v>
      </c>
      <c r="B2147" s="2">
        <f>Fulltable[[#This Row],[Distance]]^2</f>
        <v>460.10249999999996</v>
      </c>
      <c r="C2147">
        <f>Fulltable[[#This Row],[Distance]]^3</f>
        <v>9869.1986249999991</v>
      </c>
      <c r="D2147">
        <f>Fulltable[[#This Row],[Distance]]^4</f>
        <v>211694.31050624995</v>
      </c>
      <c r="E2147">
        <f>Fulltable[[#This Row],[Distance]]^5</f>
        <v>4540842.9603590611</v>
      </c>
      <c r="F2147" s="13" t="e">
        <f>IF(ISNUMBER(VLOOKUP(Fulltable[[#This Row],[Distance]], PBmetric[[Distance (km)]:[PB (hh:mm:ss)]], 6, FALSE)), VLOOKUP(Fulltable[[#This Row],[Distance]], PBmetric[[Distance (km)]:[PB (hh:mm:ss)]], 6, FALSE), NA())</f>
        <v>#N/A</v>
      </c>
      <c r="G2147" s="13">
        <f ca="1">$Q$4+$P$4*Fulltable[[#This Row],[Distance]]+$O$4*Fulltable[[#This Row],[D^2]]+$N$4*Fulltable[[#This Row],[D^3]]</f>
        <v>7.0569886000106066E-2</v>
      </c>
      <c r="H2147" s="13">
        <f ca="1">Fulltable[[#This Row],[Forecast]]*(1+AVERAGE(cform[faster (-ve) /
slower (+ve)]))</f>
        <v>7.3062542883940276E-2</v>
      </c>
      <c r="I2147" s="13" t="e">
        <f>IF(ISNUMBER(VLOOKUP(Fulltable[[#This Row],[Distance]], Predict[[#All],[Distance (km)]:[Time on current form]], 2, FALSE)), VLOOKUP(Fulltable[[#This Row],[Distance]], Predict[[#All],[Distance (km)]:[Time on current form]], 2, FALSE), NA())</f>
        <v>#N/A</v>
      </c>
      <c r="J2147" s="13" t="e">
        <f>IF(ISNUMBER(VLOOKUP(Fulltable[[#This Row],[Distance]], Predict[[#All],[Distance (km)]:[Time on current form]], 3, FALSE)), VLOOKUP(Fulltable[[#This Row],[Distance]], Predict[[#All],[Distance (km)]:[Time on current form]], 3, FALSE), NA())</f>
        <v>#N/A</v>
      </c>
    </row>
    <row r="2148" spans="1:10" x14ac:dyDescent="0.25">
      <c r="A2148" s="1">
        <v>21.46</v>
      </c>
      <c r="B2148" s="2">
        <f>Fulltable[[#This Row],[Distance]]^2</f>
        <v>460.53160000000003</v>
      </c>
      <c r="C2148">
        <f>Fulltable[[#This Row],[Distance]]^3</f>
        <v>9883.0081360000004</v>
      </c>
      <c r="D2148">
        <f>Fulltable[[#This Row],[Distance]]^4</f>
        <v>212089.35459856002</v>
      </c>
      <c r="E2148">
        <f>Fulltable[[#This Row],[Distance]]^5</f>
        <v>4551437.5496850982</v>
      </c>
      <c r="F2148" s="13" t="e">
        <f>IF(ISNUMBER(VLOOKUP(Fulltable[[#This Row],[Distance]], PBmetric[[Distance (km)]:[PB (hh:mm:ss)]], 6, FALSE)), VLOOKUP(Fulltable[[#This Row],[Distance]], PBmetric[[Distance (km)]:[PB (hh:mm:ss)]], 6, FALSE), NA())</f>
        <v>#N/A</v>
      </c>
      <c r="G2148" s="13">
        <f ca="1">$Q$4+$P$4*Fulltable[[#This Row],[Distance]]+$O$4*Fulltable[[#This Row],[D^2]]+$N$4*Fulltable[[#This Row],[D^3]]</f>
        <v>7.0606672388621047E-2</v>
      </c>
      <c r="H2148" s="13">
        <f ca="1">Fulltable[[#This Row],[Forecast]]*(1+AVERAGE(cform[faster (-ve) /
slower (+ve)]))</f>
        <v>7.3100628634686943E-2</v>
      </c>
      <c r="I2148" s="13" t="e">
        <f>IF(ISNUMBER(VLOOKUP(Fulltable[[#This Row],[Distance]], Predict[[#All],[Distance (km)]:[Time on current form]], 2, FALSE)), VLOOKUP(Fulltable[[#This Row],[Distance]], Predict[[#All],[Distance (km)]:[Time on current form]], 2, FALSE), NA())</f>
        <v>#N/A</v>
      </c>
      <c r="J2148" s="13" t="e">
        <f>IF(ISNUMBER(VLOOKUP(Fulltable[[#This Row],[Distance]], Predict[[#All],[Distance (km)]:[Time on current form]], 3, FALSE)), VLOOKUP(Fulltable[[#This Row],[Distance]], Predict[[#All],[Distance (km)]:[Time on current form]], 3, FALSE), NA())</f>
        <v>#N/A</v>
      </c>
    </row>
    <row r="2149" spans="1:10" x14ac:dyDescent="0.25">
      <c r="A2149" s="1">
        <v>21.47</v>
      </c>
      <c r="B2149" s="2">
        <f>Fulltable[[#This Row],[Distance]]^2</f>
        <v>460.96089999999992</v>
      </c>
      <c r="C2149">
        <f>Fulltable[[#This Row],[Distance]]^3</f>
        <v>9896.8305229999987</v>
      </c>
      <c r="D2149">
        <f>Fulltable[[#This Row],[Distance]]^4</f>
        <v>212484.95132880993</v>
      </c>
      <c r="E2149">
        <f>Fulltable[[#This Row],[Distance]]^5</f>
        <v>4562051.9050295493</v>
      </c>
      <c r="F2149" s="13" t="e">
        <f>IF(ISNUMBER(VLOOKUP(Fulltable[[#This Row],[Distance]], PBmetric[[Distance (km)]:[PB (hh:mm:ss)]], 6, FALSE)), VLOOKUP(Fulltable[[#This Row],[Distance]], PBmetric[[Distance (km)]:[PB (hh:mm:ss)]], 6, FALSE), NA())</f>
        <v>#N/A</v>
      </c>
      <c r="G2149" s="13">
        <f ca="1">$Q$4+$P$4*Fulltable[[#This Row],[Distance]]+$O$4*Fulltable[[#This Row],[D^2]]+$N$4*Fulltable[[#This Row],[D^3]]</f>
        <v>7.0643462374049504E-2</v>
      </c>
      <c r="H2149" s="13">
        <f ca="1">Fulltable[[#This Row],[Forecast]]*(1+AVERAGE(cform[faster (-ve) /
slower (+ve)]))</f>
        <v>7.3138718109396622E-2</v>
      </c>
      <c r="I2149" s="13" t="e">
        <f>IF(ISNUMBER(VLOOKUP(Fulltable[[#This Row],[Distance]], Predict[[#All],[Distance (km)]:[Time on current form]], 2, FALSE)), VLOOKUP(Fulltable[[#This Row],[Distance]], Predict[[#All],[Distance (km)]:[Time on current form]], 2, FALSE), NA())</f>
        <v>#N/A</v>
      </c>
      <c r="J2149" s="13" t="e">
        <f>IF(ISNUMBER(VLOOKUP(Fulltable[[#This Row],[Distance]], Predict[[#All],[Distance (km)]:[Time on current form]], 3, FALSE)), VLOOKUP(Fulltable[[#This Row],[Distance]], Predict[[#All],[Distance (km)]:[Time on current form]], 3, FALSE), NA())</f>
        <v>#N/A</v>
      </c>
    </row>
    <row r="2150" spans="1:10" x14ac:dyDescent="0.25">
      <c r="A2150" s="1">
        <v>21.48</v>
      </c>
      <c r="B2150" s="2">
        <f>Fulltable[[#This Row],[Distance]]^2</f>
        <v>461.3904</v>
      </c>
      <c r="C2150">
        <f>Fulltable[[#This Row],[Distance]]^3</f>
        <v>9910.6657919999998</v>
      </c>
      <c r="D2150">
        <f>Fulltable[[#This Row],[Distance]]^4</f>
        <v>212881.10121215999</v>
      </c>
      <c r="E2150">
        <f>Fulltable[[#This Row],[Distance]]^5</f>
        <v>4572686.0540371966</v>
      </c>
      <c r="F2150" s="13" t="e">
        <f>IF(ISNUMBER(VLOOKUP(Fulltable[[#This Row],[Distance]], PBmetric[[Distance (km)]:[PB (hh:mm:ss)]], 6, FALSE)), VLOOKUP(Fulltable[[#This Row],[Distance]], PBmetric[[Distance (km)]:[PB (hh:mm:ss)]], 6, FALSE), NA())</f>
        <v>#N/A</v>
      </c>
      <c r="G2150" s="13">
        <f ca="1">$Q$4+$P$4*Fulltable[[#This Row],[Distance]]+$O$4*Fulltable[[#This Row],[D^2]]+$N$4*Fulltable[[#This Row],[D^3]]</f>
        <v>7.0680255956356089E-2</v>
      </c>
      <c r="H2150" s="13">
        <f ca="1">Fulltable[[#This Row],[Forecast]]*(1+AVERAGE(cform[faster (-ve) /
slower (+ve)]))</f>
        <v>7.3176811308032719E-2</v>
      </c>
      <c r="I2150" s="13" t="e">
        <f>IF(ISNUMBER(VLOOKUP(Fulltable[[#This Row],[Distance]], Predict[[#All],[Distance (km)]:[Time on current form]], 2, FALSE)), VLOOKUP(Fulltable[[#This Row],[Distance]], Predict[[#All],[Distance (km)]:[Time on current form]], 2, FALSE), NA())</f>
        <v>#N/A</v>
      </c>
      <c r="J2150" s="13" t="e">
        <f>IF(ISNUMBER(VLOOKUP(Fulltable[[#This Row],[Distance]], Predict[[#All],[Distance (km)]:[Time on current form]], 3, FALSE)), VLOOKUP(Fulltable[[#This Row],[Distance]], Predict[[#All],[Distance (km)]:[Time on current form]], 3, FALSE), NA())</f>
        <v>#N/A</v>
      </c>
    </row>
    <row r="2151" spans="1:10" x14ac:dyDescent="0.25">
      <c r="A2151" s="1">
        <v>21.49</v>
      </c>
      <c r="B2151" s="2">
        <f>Fulltable[[#This Row],[Distance]]^2</f>
        <v>461.82009999999991</v>
      </c>
      <c r="C2151">
        <f>Fulltable[[#This Row],[Distance]]^3</f>
        <v>9924.5139489999965</v>
      </c>
      <c r="D2151">
        <f>Fulltable[[#This Row],[Distance]]^4</f>
        <v>213277.80476400992</v>
      </c>
      <c r="E2151">
        <f>Fulltable[[#This Row],[Distance]]^5</f>
        <v>4583340.0243785726</v>
      </c>
      <c r="F2151" s="13" t="e">
        <f>IF(ISNUMBER(VLOOKUP(Fulltable[[#This Row],[Distance]], PBmetric[[Distance (km)]:[PB (hh:mm:ss)]], 6, FALSE)), VLOOKUP(Fulltable[[#This Row],[Distance]], PBmetric[[Distance (km)]:[PB (hh:mm:ss)]], 6, FALSE), NA())</f>
        <v>#N/A</v>
      </c>
      <c r="G2151" s="13">
        <f ca="1">$Q$4+$P$4*Fulltable[[#This Row],[Distance]]+$O$4*Fulltable[[#This Row],[D^2]]+$N$4*Fulltable[[#This Row],[D^3]]</f>
        <v>7.0717053135505317E-2</v>
      </c>
      <c r="H2151" s="13">
        <f ca="1">Fulltable[[#This Row],[Forecast]]*(1+AVERAGE(cform[faster (-ve) /
slower (+ve)]))</f>
        <v>7.3214908230558498E-2</v>
      </c>
      <c r="I2151" s="13" t="e">
        <f>IF(ISNUMBER(VLOOKUP(Fulltable[[#This Row],[Distance]], Predict[[#All],[Distance (km)]:[Time on current form]], 2, FALSE)), VLOOKUP(Fulltable[[#This Row],[Distance]], Predict[[#All],[Distance (km)]:[Time on current form]], 2, FALSE), NA())</f>
        <v>#N/A</v>
      </c>
      <c r="J2151" s="13" t="e">
        <f>IF(ISNUMBER(VLOOKUP(Fulltable[[#This Row],[Distance]], Predict[[#All],[Distance (km)]:[Time on current form]], 3, FALSE)), VLOOKUP(Fulltable[[#This Row],[Distance]], Predict[[#All],[Distance (km)]:[Time on current form]], 3, FALSE), NA())</f>
        <v>#N/A</v>
      </c>
    </row>
    <row r="2152" spans="1:10" x14ac:dyDescent="0.25">
      <c r="A2152" s="1">
        <v>21.5</v>
      </c>
      <c r="B2152" s="2">
        <f>Fulltable[[#This Row],[Distance]]^2</f>
        <v>462.25</v>
      </c>
      <c r="C2152">
        <f>Fulltable[[#This Row],[Distance]]^3</f>
        <v>9938.375</v>
      </c>
      <c r="D2152">
        <f>Fulltable[[#This Row],[Distance]]^4</f>
        <v>213675.0625</v>
      </c>
      <c r="E2152">
        <f>Fulltable[[#This Row],[Distance]]^5</f>
        <v>4594013.84375</v>
      </c>
      <c r="F2152" s="13" t="e">
        <f>IF(ISNUMBER(VLOOKUP(Fulltable[[#This Row],[Distance]], PBmetric[[Distance (km)]:[PB (hh:mm:ss)]], 6, FALSE)), VLOOKUP(Fulltable[[#This Row],[Distance]], PBmetric[[Distance (km)]:[PB (hh:mm:ss)]], 6, FALSE), NA())</f>
        <v>#N/A</v>
      </c>
      <c r="G2152" s="13">
        <f ca="1">$Q$4+$P$4*Fulltable[[#This Row],[Distance]]+$O$4*Fulltable[[#This Row],[D^2]]+$N$4*Fulltable[[#This Row],[D^3]]</f>
        <v>7.0753853911461884E-2</v>
      </c>
      <c r="H2152" s="13">
        <f ca="1">Fulltable[[#This Row],[Forecast]]*(1+AVERAGE(cform[faster (-ve) /
slower (+ve)]))</f>
        <v>7.3253008876937392E-2</v>
      </c>
      <c r="I2152" s="13" t="e">
        <f>IF(ISNUMBER(VLOOKUP(Fulltable[[#This Row],[Distance]], Predict[[#All],[Distance (km)]:[Time on current form]], 2, FALSE)), VLOOKUP(Fulltable[[#This Row],[Distance]], Predict[[#All],[Distance (km)]:[Time on current form]], 2, FALSE), NA())</f>
        <v>#N/A</v>
      </c>
      <c r="J2152" s="13" t="e">
        <f>IF(ISNUMBER(VLOOKUP(Fulltable[[#This Row],[Distance]], Predict[[#All],[Distance (km)]:[Time on current form]], 3, FALSE)), VLOOKUP(Fulltable[[#This Row],[Distance]], Predict[[#All],[Distance (km)]:[Time on current form]], 3, FALSE), NA())</f>
        <v>#N/A</v>
      </c>
    </row>
    <row r="2153" spans="1:10" x14ac:dyDescent="0.25">
      <c r="A2153" s="1">
        <v>21.51</v>
      </c>
      <c r="B2153" s="2">
        <f>Fulltable[[#This Row],[Distance]]^2</f>
        <v>462.6801000000001</v>
      </c>
      <c r="C2153">
        <f>Fulltable[[#This Row],[Distance]]^3</f>
        <v>9952.2489510000032</v>
      </c>
      <c r="D2153">
        <f>Fulltable[[#This Row],[Distance]]^4</f>
        <v>214072.87493601008</v>
      </c>
      <c r="E2153">
        <f>Fulltable[[#This Row],[Distance]]^5</f>
        <v>4604707.5398735767</v>
      </c>
      <c r="F2153" s="13" t="e">
        <f>IF(ISNUMBER(VLOOKUP(Fulltable[[#This Row],[Distance]], PBmetric[[Distance (km)]:[PB (hh:mm:ss)]], 6, FALSE)), VLOOKUP(Fulltable[[#This Row],[Distance]], PBmetric[[Distance (km)]:[PB (hh:mm:ss)]], 6, FALSE), NA())</f>
        <v>#N/A</v>
      </c>
      <c r="G2153" s="13">
        <f ca="1">$Q$4+$P$4*Fulltable[[#This Row],[Distance]]+$O$4*Fulltable[[#This Row],[D^2]]+$N$4*Fulltable[[#This Row],[D^3]]</f>
        <v>7.0790658284190316E-2</v>
      </c>
      <c r="H2153" s="13">
        <f ca="1">Fulltable[[#This Row],[Forecast]]*(1+AVERAGE(cform[faster (-ve) /
slower (+ve)]))</f>
        <v>7.329111324713268E-2</v>
      </c>
      <c r="I2153" s="13" t="e">
        <f>IF(ISNUMBER(VLOOKUP(Fulltable[[#This Row],[Distance]], Predict[[#All],[Distance (km)]:[Time on current form]], 2, FALSE)), VLOOKUP(Fulltable[[#This Row],[Distance]], Predict[[#All],[Distance (km)]:[Time on current form]], 2, FALSE), NA())</f>
        <v>#N/A</v>
      </c>
      <c r="J2153" s="13" t="e">
        <f>IF(ISNUMBER(VLOOKUP(Fulltable[[#This Row],[Distance]], Predict[[#All],[Distance (km)]:[Time on current form]], 3, FALSE)), VLOOKUP(Fulltable[[#This Row],[Distance]], Predict[[#All],[Distance (km)]:[Time on current form]], 3, FALSE), NA())</f>
        <v>#N/A</v>
      </c>
    </row>
    <row r="2154" spans="1:10" x14ac:dyDescent="0.25">
      <c r="A2154" s="1">
        <v>21.52</v>
      </c>
      <c r="B2154" s="2">
        <f>Fulltable[[#This Row],[Distance]]^2</f>
        <v>463.11039999999997</v>
      </c>
      <c r="C2154">
        <f>Fulltable[[#This Row],[Distance]]^3</f>
        <v>9966.1358079999991</v>
      </c>
      <c r="D2154">
        <f>Fulltable[[#This Row],[Distance]]^4</f>
        <v>214471.24258815998</v>
      </c>
      <c r="E2154">
        <f>Fulltable[[#This Row],[Distance]]^5</f>
        <v>4615421.140497203</v>
      </c>
      <c r="F2154" s="13" t="e">
        <f>IF(ISNUMBER(VLOOKUP(Fulltable[[#This Row],[Distance]], PBmetric[[Distance (km)]:[PB (hh:mm:ss)]], 6, FALSE)), VLOOKUP(Fulltable[[#This Row],[Distance]], PBmetric[[Distance (km)]:[PB (hh:mm:ss)]], 6, FALSE), NA())</f>
        <v>#N/A</v>
      </c>
      <c r="G2154" s="13">
        <f ca="1">$Q$4+$P$4*Fulltable[[#This Row],[Distance]]+$O$4*Fulltable[[#This Row],[D^2]]+$N$4*Fulltable[[#This Row],[D^3]]</f>
        <v>7.0827466253655227E-2</v>
      </c>
      <c r="H2154" s="13">
        <f ca="1">Fulltable[[#This Row],[Forecast]]*(1+AVERAGE(cform[faster (-ve) /
slower (+ve)]))</f>
        <v>7.3329221341107725E-2</v>
      </c>
      <c r="I2154" s="13" t="e">
        <f>IF(ISNUMBER(VLOOKUP(Fulltable[[#This Row],[Distance]], Predict[[#All],[Distance (km)]:[Time on current form]], 2, FALSE)), VLOOKUP(Fulltable[[#This Row],[Distance]], Predict[[#All],[Distance (km)]:[Time on current form]], 2, FALSE), NA())</f>
        <v>#N/A</v>
      </c>
      <c r="J2154" s="13" t="e">
        <f>IF(ISNUMBER(VLOOKUP(Fulltable[[#This Row],[Distance]], Predict[[#All],[Distance (km)]:[Time on current form]], 3, FALSE)), VLOOKUP(Fulltable[[#This Row],[Distance]], Predict[[#All],[Distance (km)]:[Time on current form]], 3, FALSE), NA())</f>
        <v>#N/A</v>
      </c>
    </row>
    <row r="2155" spans="1:10" x14ac:dyDescent="0.25">
      <c r="A2155" s="1">
        <v>21.53</v>
      </c>
      <c r="B2155" s="2">
        <f>Fulltable[[#This Row],[Distance]]^2</f>
        <v>463.54090000000002</v>
      </c>
      <c r="C2155">
        <f>Fulltable[[#This Row],[Distance]]^3</f>
        <v>9980.0355770000006</v>
      </c>
      <c r="D2155">
        <f>Fulltable[[#This Row],[Distance]]^4</f>
        <v>214870.16597281001</v>
      </c>
      <c r="E2155">
        <f>Fulltable[[#This Row],[Distance]]^5</f>
        <v>4626154.6733945999</v>
      </c>
      <c r="F2155" s="13" t="e">
        <f>IF(ISNUMBER(VLOOKUP(Fulltable[[#This Row],[Distance]], PBmetric[[Distance (km)]:[PB (hh:mm:ss)]], 6, FALSE)), VLOOKUP(Fulltable[[#This Row],[Distance]], PBmetric[[Distance (km)]:[PB (hh:mm:ss)]], 6, FALSE), NA())</f>
        <v>#N/A</v>
      </c>
      <c r="G2155" s="13">
        <f ca="1">$Q$4+$P$4*Fulltable[[#This Row],[Distance]]+$O$4*Fulltable[[#This Row],[D^2]]+$N$4*Fulltable[[#This Row],[D^3]]</f>
        <v>7.0864277819821242E-2</v>
      </c>
      <c r="H2155" s="13">
        <f ca="1">Fulltable[[#This Row],[Forecast]]*(1+AVERAGE(cform[faster (-ve) /
slower (+ve)]))</f>
        <v>7.3367333158825918E-2</v>
      </c>
      <c r="I2155" s="13" t="e">
        <f>IF(ISNUMBER(VLOOKUP(Fulltable[[#This Row],[Distance]], Predict[[#All],[Distance (km)]:[Time on current form]], 2, FALSE)), VLOOKUP(Fulltable[[#This Row],[Distance]], Predict[[#All],[Distance (km)]:[Time on current form]], 2, FALSE), NA())</f>
        <v>#N/A</v>
      </c>
      <c r="J2155" s="13" t="e">
        <f>IF(ISNUMBER(VLOOKUP(Fulltable[[#This Row],[Distance]], Predict[[#All],[Distance (km)]:[Time on current form]], 3, FALSE)), VLOOKUP(Fulltable[[#This Row],[Distance]], Predict[[#All],[Distance (km)]:[Time on current form]], 3, FALSE), NA())</f>
        <v>#N/A</v>
      </c>
    </row>
    <row r="2156" spans="1:10" x14ac:dyDescent="0.25">
      <c r="A2156" s="1">
        <v>21.54</v>
      </c>
      <c r="B2156" s="2">
        <f>Fulltable[[#This Row],[Distance]]^2</f>
        <v>463.97159999999997</v>
      </c>
      <c r="C2156">
        <f>Fulltable[[#This Row],[Distance]]^3</f>
        <v>9993.9482639999987</v>
      </c>
      <c r="D2156">
        <f>Fulltable[[#This Row],[Distance]]^4</f>
        <v>215269.64560655996</v>
      </c>
      <c r="E2156">
        <f>Fulltable[[#This Row],[Distance]]^5</f>
        <v>4636908.1663653012</v>
      </c>
      <c r="F2156" s="13" t="e">
        <f>IF(ISNUMBER(VLOOKUP(Fulltable[[#This Row],[Distance]], PBmetric[[Distance (km)]:[PB (hh:mm:ss)]], 6, FALSE)), VLOOKUP(Fulltable[[#This Row],[Distance]], PBmetric[[Distance (km)]:[PB (hh:mm:ss)]], 6, FALSE), NA())</f>
        <v>#N/A</v>
      </c>
      <c r="G2156" s="13">
        <f ca="1">$Q$4+$P$4*Fulltable[[#This Row],[Distance]]+$O$4*Fulltable[[#This Row],[D^2]]+$N$4*Fulltable[[#This Row],[D^3]]</f>
        <v>7.0901092982652916E-2</v>
      </c>
      <c r="H2156" s="13">
        <f ca="1">Fulltable[[#This Row],[Forecast]]*(1+AVERAGE(cform[faster (-ve) /
slower (+ve)]))</f>
        <v>7.340544870025055E-2</v>
      </c>
      <c r="I2156" s="13" t="e">
        <f>IF(ISNUMBER(VLOOKUP(Fulltable[[#This Row],[Distance]], Predict[[#All],[Distance (km)]:[Time on current form]], 2, FALSE)), VLOOKUP(Fulltable[[#This Row],[Distance]], Predict[[#All],[Distance (km)]:[Time on current form]], 2, FALSE), NA())</f>
        <v>#N/A</v>
      </c>
      <c r="J2156" s="13" t="e">
        <f>IF(ISNUMBER(VLOOKUP(Fulltable[[#This Row],[Distance]], Predict[[#All],[Distance (km)]:[Time on current form]], 3, FALSE)), VLOOKUP(Fulltable[[#This Row],[Distance]], Predict[[#All],[Distance (km)]:[Time on current form]], 3, FALSE), NA())</f>
        <v>#N/A</v>
      </c>
    </row>
    <row r="2157" spans="1:10" x14ac:dyDescent="0.25">
      <c r="A2157" s="1">
        <v>21.55</v>
      </c>
      <c r="B2157" s="2">
        <f>Fulltable[[#This Row],[Distance]]^2</f>
        <v>464.40250000000003</v>
      </c>
      <c r="C2157">
        <f>Fulltable[[#This Row],[Distance]]^3</f>
        <v>10007.873875000001</v>
      </c>
      <c r="D2157">
        <f>Fulltable[[#This Row],[Distance]]^4</f>
        <v>215669.68200625002</v>
      </c>
      <c r="E2157">
        <f>Fulltable[[#This Row],[Distance]]^5</f>
        <v>4647681.6472346885</v>
      </c>
      <c r="F2157" s="13" t="e">
        <f>IF(ISNUMBER(VLOOKUP(Fulltable[[#This Row],[Distance]], PBmetric[[Distance (km)]:[PB (hh:mm:ss)]], 6, FALSE)), VLOOKUP(Fulltable[[#This Row],[Distance]], PBmetric[[Distance (km)]:[PB (hh:mm:ss)]], 6, FALSE), NA())</f>
        <v>#N/A</v>
      </c>
      <c r="G2157" s="13">
        <f ca="1">$Q$4+$P$4*Fulltable[[#This Row],[Distance]]+$O$4*Fulltable[[#This Row],[D^2]]+$N$4*Fulltable[[#This Row],[D^3]]</f>
        <v>7.093791174211489E-2</v>
      </c>
      <c r="H2157" s="13">
        <f ca="1">Fulltable[[#This Row],[Forecast]]*(1+AVERAGE(cform[faster (-ve) /
slower (+ve)]))</f>
        <v>7.3443567965345014E-2</v>
      </c>
      <c r="I2157" s="13" t="e">
        <f>IF(ISNUMBER(VLOOKUP(Fulltable[[#This Row],[Distance]], Predict[[#All],[Distance (km)]:[Time on current form]], 2, FALSE)), VLOOKUP(Fulltable[[#This Row],[Distance]], Predict[[#All],[Distance (km)]:[Time on current form]], 2, FALSE), NA())</f>
        <v>#N/A</v>
      </c>
      <c r="J2157" s="13" t="e">
        <f>IF(ISNUMBER(VLOOKUP(Fulltable[[#This Row],[Distance]], Predict[[#All],[Distance (km)]:[Time on current form]], 3, FALSE)), VLOOKUP(Fulltable[[#This Row],[Distance]], Predict[[#All],[Distance (km)]:[Time on current form]], 3, FALSE), NA())</f>
        <v>#N/A</v>
      </c>
    </row>
    <row r="2158" spans="1:10" x14ac:dyDescent="0.25">
      <c r="A2158" s="1">
        <v>21.56</v>
      </c>
      <c r="B2158" s="2">
        <f>Fulltable[[#This Row],[Distance]]^2</f>
        <v>464.83359999999993</v>
      </c>
      <c r="C2158">
        <f>Fulltable[[#This Row],[Distance]]^3</f>
        <v>10021.812415999999</v>
      </c>
      <c r="D2158">
        <f>Fulltable[[#This Row],[Distance]]^4</f>
        <v>216070.27568895993</v>
      </c>
      <c r="E2158">
        <f>Fulltable[[#This Row],[Distance]]^5</f>
        <v>4658475.1438539755</v>
      </c>
      <c r="F2158" s="13" t="e">
        <f>IF(ISNUMBER(VLOOKUP(Fulltable[[#This Row],[Distance]], PBmetric[[Distance (km)]:[PB (hh:mm:ss)]], 6, FALSE)), VLOOKUP(Fulltable[[#This Row],[Distance]], PBmetric[[Distance (km)]:[PB (hh:mm:ss)]], 6, FALSE), NA())</f>
        <v>#N/A</v>
      </c>
      <c r="G2158" s="13">
        <f ca="1">$Q$4+$P$4*Fulltable[[#This Row],[Distance]]+$O$4*Fulltable[[#This Row],[D^2]]+$N$4*Fulltable[[#This Row],[D^3]]</f>
        <v>7.0974734098171705E-2</v>
      </c>
      <c r="H2158" s="13">
        <f ca="1">Fulltable[[#This Row],[Forecast]]*(1+AVERAGE(cform[faster (-ve) /
slower (+ve)]))</f>
        <v>7.3481690954072587E-2</v>
      </c>
      <c r="I2158" s="13" t="e">
        <f>IF(ISNUMBER(VLOOKUP(Fulltable[[#This Row],[Distance]], Predict[[#All],[Distance (km)]:[Time on current form]], 2, FALSE)), VLOOKUP(Fulltable[[#This Row],[Distance]], Predict[[#All],[Distance (km)]:[Time on current form]], 2, FALSE), NA())</f>
        <v>#N/A</v>
      </c>
      <c r="J2158" s="13" t="e">
        <f>IF(ISNUMBER(VLOOKUP(Fulltable[[#This Row],[Distance]], Predict[[#All],[Distance (km)]:[Time on current form]], 3, FALSE)), VLOOKUP(Fulltable[[#This Row],[Distance]], Predict[[#All],[Distance (km)]:[Time on current form]], 3, FALSE), NA())</f>
        <v>#N/A</v>
      </c>
    </row>
    <row r="2159" spans="1:10" x14ac:dyDescent="0.25">
      <c r="A2159" s="1">
        <v>21.57</v>
      </c>
      <c r="B2159" s="2">
        <f>Fulltable[[#This Row],[Distance]]^2</f>
        <v>465.26490000000001</v>
      </c>
      <c r="C2159">
        <f>Fulltable[[#This Row],[Distance]]^3</f>
        <v>10035.763893000001</v>
      </c>
      <c r="D2159">
        <f>Fulltable[[#This Row],[Distance]]^4</f>
        <v>216471.42717201001</v>
      </c>
      <c r="E2159">
        <f>Fulltable[[#This Row],[Distance]]^5</f>
        <v>4669288.6841002563</v>
      </c>
      <c r="F2159" s="13" t="e">
        <f>IF(ISNUMBER(VLOOKUP(Fulltable[[#This Row],[Distance]], PBmetric[[Distance (km)]:[PB (hh:mm:ss)]], 6, FALSE)), VLOOKUP(Fulltable[[#This Row],[Distance]], PBmetric[[Distance (km)]:[PB (hh:mm:ss)]], 6, FALSE), NA())</f>
        <v>#N/A</v>
      </c>
      <c r="G2159" s="13">
        <f ca="1">$Q$4+$P$4*Fulltable[[#This Row],[Distance]]+$O$4*Fulltable[[#This Row],[D^2]]+$N$4*Fulltable[[#This Row],[D^3]]</f>
        <v>7.1011560050788014E-2</v>
      </c>
      <c r="H2159" s="13">
        <f ca="1">Fulltable[[#This Row],[Forecast]]*(1+AVERAGE(cform[faster (-ve) /
slower (+ve)]))</f>
        <v>7.3519817666396703E-2</v>
      </c>
      <c r="I2159" s="13" t="e">
        <f>IF(ISNUMBER(VLOOKUP(Fulltable[[#This Row],[Distance]], Predict[[#All],[Distance (km)]:[Time on current form]], 2, FALSE)), VLOOKUP(Fulltable[[#This Row],[Distance]], Predict[[#All],[Distance (km)]:[Time on current form]], 2, FALSE), NA())</f>
        <v>#N/A</v>
      </c>
      <c r="J2159" s="13" t="e">
        <f>IF(ISNUMBER(VLOOKUP(Fulltable[[#This Row],[Distance]], Predict[[#All],[Distance (km)]:[Time on current form]], 3, FALSE)), VLOOKUP(Fulltable[[#This Row],[Distance]], Predict[[#All],[Distance (km)]:[Time on current form]], 3, FALSE), NA())</f>
        <v>#N/A</v>
      </c>
    </row>
    <row r="2160" spans="1:10" x14ac:dyDescent="0.25">
      <c r="A2160" s="1">
        <v>21.58</v>
      </c>
      <c r="B2160" s="2">
        <f>Fulltable[[#This Row],[Distance]]^2</f>
        <v>465.69639999999993</v>
      </c>
      <c r="C2160">
        <f>Fulltable[[#This Row],[Distance]]^3</f>
        <v>10049.728311999997</v>
      </c>
      <c r="D2160">
        <f>Fulltable[[#This Row],[Distance]]^4</f>
        <v>216873.13697295994</v>
      </c>
      <c r="E2160">
        <f>Fulltable[[#This Row],[Distance]]^5</f>
        <v>4680122.2958764751</v>
      </c>
      <c r="F2160" s="13" t="e">
        <f>IF(ISNUMBER(VLOOKUP(Fulltable[[#This Row],[Distance]], PBmetric[[Distance (km)]:[PB (hh:mm:ss)]], 6, FALSE)), VLOOKUP(Fulltable[[#This Row],[Distance]], PBmetric[[Distance (km)]:[PB (hh:mm:ss)]], 6, FALSE), NA())</f>
        <v>#N/A</v>
      </c>
      <c r="G2160" s="13">
        <f ca="1">$Q$4+$P$4*Fulltable[[#This Row],[Distance]]+$O$4*Fulltable[[#This Row],[D^2]]+$N$4*Fulltable[[#This Row],[D^3]]</f>
        <v>7.104838959992836E-2</v>
      </c>
      <c r="H2160" s="13">
        <f ca="1">Fulltable[[#This Row],[Forecast]]*(1+AVERAGE(cform[faster (-ve) /
slower (+ve)]))</f>
        <v>7.3557948102280626E-2</v>
      </c>
      <c r="I2160" s="13" t="e">
        <f>IF(ISNUMBER(VLOOKUP(Fulltable[[#This Row],[Distance]], Predict[[#All],[Distance (km)]:[Time on current form]], 2, FALSE)), VLOOKUP(Fulltable[[#This Row],[Distance]], Predict[[#All],[Distance (km)]:[Time on current form]], 2, FALSE), NA())</f>
        <v>#N/A</v>
      </c>
      <c r="J2160" s="13" t="e">
        <f>IF(ISNUMBER(VLOOKUP(Fulltable[[#This Row],[Distance]], Predict[[#All],[Distance (km)]:[Time on current form]], 3, FALSE)), VLOOKUP(Fulltable[[#This Row],[Distance]], Predict[[#All],[Distance (km)]:[Time on current form]], 3, FALSE), NA())</f>
        <v>#N/A</v>
      </c>
    </row>
    <row r="2161" spans="1:10" x14ac:dyDescent="0.25">
      <c r="A2161" s="1">
        <v>21.59</v>
      </c>
      <c r="B2161" s="2">
        <f>Fulltable[[#This Row],[Distance]]^2</f>
        <v>466.12810000000002</v>
      </c>
      <c r="C2161">
        <f>Fulltable[[#This Row],[Distance]]^3</f>
        <v>10063.705679000001</v>
      </c>
      <c r="D2161">
        <f>Fulltable[[#This Row],[Distance]]^4</f>
        <v>217275.40560961002</v>
      </c>
      <c r="E2161">
        <f>Fulltable[[#This Row],[Distance]]^5</f>
        <v>4690976.0071114805</v>
      </c>
      <c r="F2161" s="13" t="e">
        <f>IF(ISNUMBER(VLOOKUP(Fulltable[[#This Row],[Distance]], PBmetric[[Distance (km)]:[PB (hh:mm:ss)]], 6, FALSE)), VLOOKUP(Fulltable[[#This Row],[Distance]], PBmetric[[Distance (km)]:[PB (hh:mm:ss)]], 6, FALSE), NA())</f>
        <v>#N/A</v>
      </c>
      <c r="G2161" s="13">
        <f ca="1">$Q$4+$P$4*Fulltable[[#This Row],[Distance]]+$O$4*Fulltable[[#This Row],[D^2]]+$N$4*Fulltable[[#This Row],[D^3]]</f>
        <v>7.1085222745557383E-2</v>
      </c>
      <c r="H2161" s="13">
        <f ca="1">Fulltable[[#This Row],[Forecast]]*(1+AVERAGE(cform[faster (-ve) /
slower (+ve)]))</f>
        <v>7.3596082261687748E-2</v>
      </c>
      <c r="I2161" s="13" t="e">
        <f>IF(ISNUMBER(VLOOKUP(Fulltable[[#This Row],[Distance]], Predict[[#All],[Distance (km)]:[Time on current form]], 2, FALSE)), VLOOKUP(Fulltable[[#This Row],[Distance]], Predict[[#All],[Distance (km)]:[Time on current form]], 2, FALSE), NA())</f>
        <v>#N/A</v>
      </c>
      <c r="J2161" s="13" t="e">
        <f>IF(ISNUMBER(VLOOKUP(Fulltable[[#This Row],[Distance]], Predict[[#All],[Distance (km)]:[Time on current form]], 3, FALSE)), VLOOKUP(Fulltable[[#This Row],[Distance]], Predict[[#All],[Distance (km)]:[Time on current form]], 3, FALSE), NA())</f>
        <v>#N/A</v>
      </c>
    </row>
    <row r="2162" spans="1:10" x14ac:dyDescent="0.25">
      <c r="A2162" s="1">
        <v>21.6</v>
      </c>
      <c r="B2162" s="2">
        <f>Fulltable[[#This Row],[Distance]]^2</f>
        <v>466.56000000000006</v>
      </c>
      <c r="C2162">
        <f>Fulltable[[#This Row],[Distance]]^3</f>
        <v>10077.696000000002</v>
      </c>
      <c r="D2162">
        <f>Fulltable[[#This Row],[Distance]]^4</f>
        <v>217678.23360000007</v>
      </c>
      <c r="E2162">
        <f>Fulltable[[#This Row],[Distance]]^5</f>
        <v>4701849.8457600018</v>
      </c>
      <c r="F2162" s="13" t="e">
        <f>IF(ISNUMBER(VLOOKUP(Fulltable[[#This Row],[Distance]], PBmetric[[Distance (km)]:[PB (hh:mm:ss)]], 6, FALSE)), VLOOKUP(Fulltable[[#This Row],[Distance]], PBmetric[[Distance (km)]:[PB (hh:mm:ss)]], 6, FALSE), NA())</f>
        <v>#N/A</v>
      </c>
      <c r="G2162" s="13">
        <f ca="1">$Q$4+$P$4*Fulltable[[#This Row],[Distance]]+$O$4*Fulltable[[#This Row],[D^2]]+$N$4*Fulltable[[#This Row],[D^3]]</f>
        <v>7.112205948763968E-2</v>
      </c>
      <c r="H2162" s="13">
        <f ca="1">Fulltable[[#This Row],[Forecast]]*(1+AVERAGE(cform[faster (-ve) /
slower (+ve)]))</f>
        <v>7.363422014458143E-2</v>
      </c>
      <c r="I2162" s="13" t="e">
        <f>IF(ISNUMBER(VLOOKUP(Fulltable[[#This Row],[Distance]], Predict[[#All],[Distance (km)]:[Time on current form]], 2, FALSE)), VLOOKUP(Fulltable[[#This Row],[Distance]], Predict[[#All],[Distance (km)]:[Time on current form]], 2, FALSE), NA())</f>
        <v>#N/A</v>
      </c>
      <c r="J2162" s="13" t="e">
        <f>IF(ISNUMBER(VLOOKUP(Fulltable[[#This Row],[Distance]], Predict[[#All],[Distance (km)]:[Time on current form]], 3, FALSE)), VLOOKUP(Fulltable[[#This Row],[Distance]], Predict[[#All],[Distance (km)]:[Time on current form]], 3, FALSE), NA())</f>
        <v>#N/A</v>
      </c>
    </row>
    <row r="2163" spans="1:10" x14ac:dyDescent="0.25">
      <c r="A2163" s="1">
        <v>21.61</v>
      </c>
      <c r="B2163" s="2">
        <f>Fulltable[[#This Row],[Distance]]^2</f>
        <v>466.99209999999999</v>
      </c>
      <c r="C2163">
        <f>Fulltable[[#This Row],[Distance]]^3</f>
        <v>10091.699280999999</v>
      </c>
      <c r="D2163">
        <f>Fulltable[[#This Row],[Distance]]^4</f>
        <v>218081.62146241</v>
      </c>
      <c r="E2163">
        <f>Fulltable[[#This Row],[Distance]]^5</f>
        <v>4712743.8398026796</v>
      </c>
      <c r="F2163" s="13" t="e">
        <f>IF(ISNUMBER(VLOOKUP(Fulltable[[#This Row],[Distance]], PBmetric[[Distance (km)]:[PB (hh:mm:ss)]], 6, FALSE)), VLOOKUP(Fulltable[[#This Row],[Distance]], PBmetric[[Distance (km)]:[PB (hh:mm:ss)]], 6, FALSE), NA())</f>
        <v>#N/A</v>
      </c>
      <c r="G2163" s="13">
        <f ca="1">$Q$4+$P$4*Fulltable[[#This Row],[Distance]]+$O$4*Fulltable[[#This Row],[D^2]]+$N$4*Fulltable[[#This Row],[D^3]]</f>
        <v>7.1158899826139793E-2</v>
      </c>
      <c r="H2163" s="13">
        <f ca="1">Fulltable[[#This Row],[Forecast]]*(1+AVERAGE(cform[faster (-ve) /
slower (+ve)]))</f>
        <v>7.3672361750924953E-2</v>
      </c>
      <c r="I2163" s="13" t="e">
        <f>IF(ISNUMBER(VLOOKUP(Fulltable[[#This Row],[Distance]], Predict[[#All],[Distance (km)]:[Time on current form]], 2, FALSE)), VLOOKUP(Fulltable[[#This Row],[Distance]], Predict[[#All],[Distance (km)]:[Time on current form]], 2, FALSE), NA())</f>
        <v>#N/A</v>
      </c>
      <c r="J2163" s="13" t="e">
        <f>IF(ISNUMBER(VLOOKUP(Fulltable[[#This Row],[Distance]], Predict[[#All],[Distance (km)]:[Time on current form]], 3, FALSE)), VLOOKUP(Fulltable[[#This Row],[Distance]], Predict[[#All],[Distance (km)]:[Time on current form]], 3, FALSE), NA())</f>
        <v>#N/A</v>
      </c>
    </row>
    <row r="2164" spans="1:10" x14ac:dyDescent="0.25">
      <c r="A2164" s="1">
        <v>21.62</v>
      </c>
      <c r="B2164" s="2">
        <f>Fulltable[[#This Row],[Distance]]^2</f>
        <v>467.42440000000005</v>
      </c>
      <c r="C2164">
        <f>Fulltable[[#This Row],[Distance]]^3</f>
        <v>10105.715528000001</v>
      </c>
      <c r="D2164">
        <f>Fulltable[[#This Row],[Distance]]^4</f>
        <v>218485.56971536003</v>
      </c>
      <c r="E2164">
        <f>Fulltable[[#This Row],[Distance]]^5</f>
        <v>4723658.0172460843</v>
      </c>
      <c r="F2164" s="13" t="e">
        <f>IF(ISNUMBER(VLOOKUP(Fulltable[[#This Row],[Distance]], PBmetric[[Distance (km)]:[PB (hh:mm:ss)]], 6, FALSE)), VLOOKUP(Fulltable[[#This Row],[Distance]], PBmetric[[Distance (km)]:[PB (hh:mm:ss)]], 6, FALSE), NA())</f>
        <v>#N/A</v>
      </c>
      <c r="G2164" s="13">
        <f ca="1">$Q$4+$P$4*Fulltable[[#This Row],[Distance]]+$O$4*Fulltable[[#This Row],[D^2]]+$N$4*Fulltable[[#This Row],[D^3]]</f>
        <v>7.119574376102239E-2</v>
      </c>
      <c r="H2164" s="13">
        <f ca="1">Fulltable[[#This Row],[Forecast]]*(1+AVERAGE(cform[faster (-ve) /
slower (+ve)]))</f>
        <v>7.3710507080681748E-2</v>
      </c>
      <c r="I2164" s="13" t="e">
        <f>IF(ISNUMBER(VLOOKUP(Fulltable[[#This Row],[Distance]], Predict[[#All],[Distance (km)]:[Time on current form]], 2, FALSE)), VLOOKUP(Fulltable[[#This Row],[Distance]], Predict[[#All],[Distance (km)]:[Time on current form]], 2, FALSE), NA())</f>
        <v>#N/A</v>
      </c>
      <c r="J2164" s="13" t="e">
        <f>IF(ISNUMBER(VLOOKUP(Fulltable[[#This Row],[Distance]], Predict[[#All],[Distance (km)]:[Time on current form]], 3, FALSE)), VLOOKUP(Fulltable[[#This Row],[Distance]], Predict[[#All],[Distance (km)]:[Time on current form]], 3, FALSE), NA())</f>
        <v>#N/A</v>
      </c>
    </row>
    <row r="2165" spans="1:10" x14ac:dyDescent="0.25">
      <c r="A2165" s="1">
        <v>21.63</v>
      </c>
      <c r="B2165" s="2">
        <f>Fulltable[[#This Row],[Distance]]^2</f>
        <v>467.85689999999994</v>
      </c>
      <c r="C2165">
        <f>Fulltable[[#This Row],[Distance]]^3</f>
        <v>10119.744746999999</v>
      </c>
      <c r="D2165">
        <f>Fulltable[[#This Row],[Distance]]^4</f>
        <v>218890.07887760995</v>
      </c>
      <c r="E2165">
        <f>Fulltable[[#This Row],[Distance]]^5</f>
        <v>4734592.4061227031</v>
      </c>
      <c r="F2165" s="13" t="e">
        <f>IF(ISNUMBER(VLOOKUP(Fulltable[[#This Row],[Distance]], PBmetric[[Distance (km)]:[PB (hh:mm:ss)]], 6, FALSE)), VLOOKUP(Fulltable[[#This Row],[Distance]], PBmetric[[Distance (km)]:[PB (hh:mm:ss)]], 6, FALSE), NA())</f>
        <v>#N/A</v>
      </c>
      <c r="G2165" s="13">
        <f ca="1">$Q$4+$P$4*Fulltable[[#This Row],[Distance]]+$O$4*Fulltable[[#This Row],[D^2]]+$N$4*Fulltable[[#This Row],[D^3]]</f>
        <v>7.1232591292252012E-2</v>
      </c>
      <c r="H2165" s="13">
        <f ca="1">Fulltable[[#This Row],[Forecast]]*(1+AVERAGE(cform[faster (-ve) /
slower (+ve)]))</f>
        <v>7.374865613381508E-2</v>
      </c>
      <c r="I2165" s="13" t="e">
        <f>IF(ISNUMBER(VLOOKUP(Fulltable[[#This Row],[Distance]], Predict[[#All],[Distance (km)]:[Time on current form]], 2, FALSE)), VLOOKUP(Fulltable[[#This Row],[Distance]], Predict[[#All],[Distance (km)]:[Time on current form]], 2, FALSE), NA())</f>
        <v>#N/A</v>
      </c>
      <c r="J2165" s="13" t="e">
        <f>IF(ISNUMBER(VLOOKUP(Fulltable[[#This Row],[Distance]], Predict[[#All],[Distance (km)]:[Time on current form]], 3, FALSE)), VLOOKUP(Fulltable[[#This Row],[Distance]], Predict[[#All],[Distance (km)]:[Time on current form]], 3, FALSE), NA())</f>
        <v>#N/A</v>
      </c>
    </row>
    <row r="2166" spans="1:10" x14ac:dyDescent="0.25">
      <c r="A2166" s="1">
        <v>21.64</v>
      </c>
      <c r="B2166" s="2">
        <f>Fulltable[[#This Row],[Distance]]^2</f>
        <v>468.28960000000001</v>
      </c>
      <c r="C2166">
        <f>Fulltable[[#This Row],[Distance]]^3</f>
        <v>10133.786944000001</v>
      </c>
      <c r="D2166">
        <f>Fulltable[[#This Row],[Distance]]^4</f>
        <v>219295.14946816</v>
      </c>
      <c r="E2166">
        <f>Fulltable[[#This Row],[Distance]]^5</f>
        <v>4745547.034490983</v>
      </c>
      <c r="F2166" s="13" t="e">
        <f>IF(ISNUMBER(VLOOKUP(Fulltable[[#This Row],[Distance]], PBmetric[[Distance (km)]:[PB (hh:mm:ss)]], 6, FALSE)), VLOOKUP(Fulltable[[#This Row],[Distance]], PBmetric[[Distance (km)]:[PB (hh:mm:ss)]], 6, FALSE), NA())</f>
        <v>#N/A</v>
      </c>
      <c r="G2166" s="13">
        <f ca="1">$Q$4+$P$4*Fulltable[[#This Row],[Distance]]+$O$4*Fulltable[[#This Row],[D^2]]+$N$4*Fulltable[[#This Row],[D^3]]</f>
        <v>7.12694424197933E-2</v>
      </c>
      <c r="H2166" s="13">
        <f ca="1">Fulltable[[#This Row],[Forecast]]*(1+AVERAGE(cform[faster (-ve) /
slower (+ve)]))</f>
        <v>7.3786808910288354E-2</v>
      </c>
      <c r="I2166" s="13" t="e">
        <f>IF(ISNUMBER(VLOOKUP(Fulltable[[#This Row],[Distance]], Predict[[#All],[Distance (km)]:[Time on current form]], 2, FALSE)), VLOOKUP(Fulltable[[#This Row],[Distance]], Predict[[#All],[Distance (km)]:[Time on current form]], 2, FALSE), NA())</f>
        <v>#N/A</v>
      </c>
      <c r="J2166" s="13" t="e">
        <f>IF(ISNUMBER(VLOOKUP(Fulltable[[#This Row],[Distance]], Predict[[#All],[Distance (km)]:[Time on current form]], 3, FALSE)), VLOOKUP(Fulltable[[#This Row],[Distance]], Predict[[#All],[Distance (km)]:[Time on current form]], 3, FALSE), NA())</f>
        <v>#N/A</v>
      </c>
    </row>
    <row r="2167" spans="1:10" x14ac:dyDescent="0.25">
      <c r="A2167" s="1">
        <v>21.65</v>
      </c>
      <c r="B2167" s="2">
        <f>Fulltable[[#This Row],[Distance]]^2</f>
        <v>468.72249999999991</v>
      </c>
      <c r="C2167">
        <f>Fulltable[[#This Row],[Distance]]^3</f>
        <v>10147.842124999997</v>
      </c>
      <c r="D2167">
        <f>Fulltable[[#This Row],[Distance]]^4</f>
        <v>219700.78200624991</v>
      </c>
      <c r="E2167">
        <f>Fulltable[[#This Row],[Distance]]^5</f>
        <v>4756521.9304353101</v>
      </c>
      <c r="F2167" s="13" t="e">
        <f>IF(ISNUMBER(VLOOKUP(Fulltable[[#This Row],[Distance]], PBmetric[[Distance (km)]:[PB (hh:mm:ss)]], 6, FALSE)), VLOOKUP(Fulltable[[#This Row],[Distance]], PBmetric[[Distance (km)]:[PB (hh:mm:ss)]], 6, FALSE), NA())</f>
        <v>#N/A</v>
      </c>
      <c r="G2167" s="13">
        <f ca="1">$Q$4+$P$4*Fulltable[[#This Row],[Distance]]+$O$4*Fulltable[[#This Row],[D^2]]+$N$4*Fulltable[[#This Row],[D^3]]</f>
        <v>7.1306297143610808E-2</v>
      </c>
      <c r="H2167" s="13">
        <f ca="1">Fulltable[[#This Row],[Forecast]]*(1+AVERAGE(cform[faster (-ve) /
slower (+ve)]))</f>
        <v>7.3824965410064877E-2</v>
      </c>
      <c r="I2167" s="13" t="e">
        <f>IF(ISNUMBER(VLOOKUP(Fulltable[[#This Row],[Distance]], Predict[[#All],[Distance (km)]:[Time on current form]], 2, FALSE)), VLOOKUP(Fulltable[[#This Row],[Distance]], Predict[[#All],[Distance (km)]:[Time on current form]], 2, FALSE), NA())</f>
        <v>#N/A</v>
      </c>
      <c r="J2167" s="13" t="e">
        <f>IF(ISNUMBER(VLOOKUP(Fulltable[[#This Row],[Distance]], Predict[[#All],[Distance (km)]:[Time on current form]], 3, FALSE)), VLOOKUP(Fulltable[[#This Row],[Distance]], Predict[[#All],[Distance (km)]:[Time on current form]], 3, FALSE), NA())</f>
        <v>#N/A</v>
      </c>
    </row>
    <row r="2168" spans="1:10" x14ac:dyDescent="0.25">
      <c r="A2168" s="1">
        <v>21.66</v>
      </c>
      <c r="B2168" s="2">
        <f>Fulltable[[#This Row],[Distance]]^2</f>
        <v>469.15559999999999</v>
      </c>
      <c r="C2168">
        <f>Fulltable[[#This Row],[Distance]]^3</f>
        <v>10161.910296</v>
      </c>
      <c r="D2168">
        <f>Fulltable[[#This Row],[Distance]]^4</f>
        <v>220106.97701136</v>
      </c>
      <c r="E2168">
        <f>Fulltable[[#This Row],[Distance]]^5</f>
        <v>4767517.1220660573</v>
      </c>
      <c r="F2168" s="13" t="e">
        <f>IF(ISNUMBER(VLOOKUP(Fulltable[[#This Row],[Distance]], PBmetric[[Distance (km)]:[PB (hh:mm:ss)]], 6, FALSE)), VLOOKUP(Fulltable[[#This Row],[Distance]], PBmetric[[Distance (km)]:[PB (hh:mm:ss)]], 6, FALSE), NA())</f>
        <v>#N/A</v>
      </c>
      <c r="G2168" s="13">
        <f ca="1">$Q$4+$P$4*Fulltable[[#This Row],[Distance]]+$O$4*Fulltable[[#This Row],[D^2]]+$N$4*Fulltable[[#This Row],[D^3]]</f>
        <v>7.1343155463669178E-2</v>
      </c>
      <c r="H2168" s="13">
        <f ca="1">Fulltable[[#This Row],[Forecast]]*(1+AVERAGE(cform[faster (-ve) /
slower (+ve)]))</f>
        <v>7.386312563310804E-2</v>
      </c>
      <c r="I2168" s="13" t="e">
        <f>IF(ISNUMBER(VLOOKUP(Fulltable[[#This Row],[Distance]], Predict[[#All],[Distance (km)]:[Time on current form]], 2, FALSE)), VLOOKUP(Fulltable[[#This Row],[Distance]], Predict[[#All],[Distance (km)]:[Time on current form]], 2, FALSE), NA())</f>
        <v>#N/A</v>
      </c>
      <c r="J2168" s="13" t="e">
        <f>IF(ISNUMBER(VLOOKUP(Fulltable[[#This Row],[Distance]], Predict[[#All],[Distance (km)]:[Time on current form]], 3, FALSE)), VLOOKUP(Fulltable[[#This Row],[Distance]], Predict[[#All],[Distance (km)]:[Time on current form]], 3, FALSE), NA())</f>
        <v>#N/A</v>
      </c>
    </row>
    <row r="2169" spans="1:10" x14ac:dyDescent="0.25">
      <c r="A2169" s="1">
        <v>21.67</v>
      </c>
      <c r="B2169" s="2">
        <f>Fulltable[[#This Row],[Distance]]^2</f>
        <v>469.58890000000008</v>
      </c>
      <c r="C2169">
        <f>Fulltable[[#This Row],[Distance]]^3</f>
        <v>10175.991463000002</v>
      </c>
      <c r="D2169">
        <f>Fulltable[[#This Row],[Distance]]^4</f>
        <v>220513.73500321008</v>
      </c>
      <c r="E2169">
        <f>Fulltable[[#This Row],[Distance]]^5</f>
        <v>4778532.6375195626</v>
      </c>
      <c r="F2169" s="13" t="e">
        <f>IF(ISNUMBER(VLOOKUP(Fulltable[[#This Row],[Distance]], PBmetric[[Distance (km)]:[PB (hh:mm:ss)]], 6, FALSE)), VLOOKUP(Fulltable[[#This Row],[Distance]], PBmetric[[Distance (km)]:[PB (hh:mm:ss)]], 6, FALSE), NA())</f>
        <v>#N/A</v>
      </c>
      <c r="G2169" s="13">
        <f ca="1">$Q$4+$P$4*Fulltable[[#This Row],[Distance]]+$O$4*Fulltable[[#This Row],[D^2]]+$N$4*Fulltable[[#This Row],[D^3]]</f>
        <v>7.1380017379932964E-2</v>
      </c>
      <c r="H2169" s="13">
        <f ca="1">Fulltable[[#This Row],[Forecast]]*(1+AVERAGE(cform[faster (-ve) /
slower (+ve)]))</f>
        <v>7.3901289579381149E-2</v>
      </c>
      <c r="I2169" s="13" t="e">
        <f>IF(ISNUMBER(VLOOKUP(Fulltable[[#This Row],[Distance]], Predict[[#All],[Distance (km)]:[Time on current form]], 2, FALSE)), VLOOKUP(Fulltable[[#This Row],[Distance]], Predict[[#All],[Distance (km)]:[Time on current form]], 2, FALSE), NA())</f>
        <v>#N/A</v>
      </c>
      <c r="J2169" s="13" t="e">
        <f>IF(ISNUMBER(VLOOKUP(Fulltable[[#This Row],[Distance]], Predict[[#All],[Distance (km)]:[Time on current form]], 3, FALSE)), VLOOKUP(Fulltable[[#This Row],[Distance]], Predict[[#All],[Distance (km)]:[Time on current form]], 3, FALSE), NA())</f>
        <v>#N/A</v>
      </c>
    </row>
    <row r="2170" spans="1:10" x14ac:dyDescent="0.25">
      <c r="A2170" s="1">
        <v>21.68</v>
      </c>
      <c r="B2170" s="2">
        <f>Fulltable[[#This Row],[Distance]]^2</f>
        <v>470.0224</v>
      </c>
      <c r="C2170">
        <f>Fulltable[[#This Row],[Distance]]^3</f>
        <v>10190.085632</v>
      </c>
      <c r="D2170">
        <f>Fulltable[[#This Row],[Distance]]^4</f>
        <v>220921.05650176</v>
      </c>
      <c r="E2170">
        <f>Fulltable[[#This Row],[Distance]]^5</f>
        <v>4789568.5049581565</v>
      </c>
      <c r="F2170" s="13" t="e">
        <f>IF(ISNUMBER(VLOOKUP(Fulltable[[#This Row],[Distance]], PBmetric[[Distance (km)]:[PB (hh:mm:ss)]], 6, FALSE)), VLOOKUP(Fulltable[[#This Row],[Distance]], PBmetric[[Distance (km)]:[PB (hh:mm:ss)]], 6, FALSE), NA())</f>
        <v>#N/A</v>
      </c>
      <c r="G2170" s="13">
        <f ca="1">$Q$4+$P$4*Fulltable[[#This Row],[Distance]]+$O$4*Fulltable[[#This Row],[D^2]]+$N$4*Fulltable[[#This Row],[D^3]]</f>
        <v>7.1416882892366793E-2</v>
      </c>
      <c r="H2170" s="13">
        <f ca="1">Fulltable[[#This Row],[Forecast]]*(1+AVERAGE(cform[faster (-ve) /
slower (+ve)]))</f>
        <v>7.3939457248847568E-2</v>
      </c>
      <c r="I2170" s="13" t="e">
        <f>IF(ISNUMBER(VLOOKUP(Fulltable[[#This Row],[Distance]], Predict[[#All],[Distance (km)]:[Time on current form]], 2, FALSE)), VLOOKUP(Fulltable[[#This Row],[Distance]], Predict[[#All],[Distance (km)]:[Time on current form]], 2, FALSE), NA())</f>
        <v>#N/A</v>
      </c>
      <c r="J2170" s="13" t="e">
        <f>IF(ISNUMBER(VLOOKUP(Fulltable[[#This Row],[Distance]], Predict[[#All],[Distance (km)]:[Time on current form]], 3, FALSE)), VLOOKUP(Fulltable[[#This Row],[Distance]], Predict[[#All],[Distance (km)]:[Time on current form]], 3, FALSE), NA())</f>
        <v>#N/A</v>
      </c>
    </row>
    <row r="2171" spans="1:10" x14ac:dyDescent="0.25">
      <c r="A2171" s="1">
        <v>21.69</v>
      </c>
      <c r="B2171" s="2">
        <f>Fulltable[[#This Row],[Distance]]^2</f>
        <v>470.45610000000005</v>
      </c>
      <c r="C2171">
        <f>Fulltable[[#This Row],[Distance]]^3</f>
        <v>10204.192809000002</v>
      </c>
      <c r="D2171">
        <f>Fulltable[[#This Row],[Distance]]^4</f>
        <v>221328.94202721005</v>
      </c>
      <c r="E2171">
        <f>Fulltable[[#This Row],[Distance]]^5</f>
        <v>4800624.7525701867</v>
      </c>
      <c r="F2171" s="13" t="e">
        <f>IF(ISNUMBER(VLOOKUP(Fulltable[[#This Row],[Distance]], PBmetric[[Distance (km)]:[PB (hh:mm:ss)]], 6, FALSE)), VLOOKUP(Fulltable[[#This Row],[Distance]], PBmetric[[Distance (km)]:[PB (hh:mm:ss)]], 6, FALSE), NA())</f>
        <v>#N/A</v>
      </c>
      <c r="G2171" s="13">
        <f ca="1">$Q$4+$P$4*Fulltable[[#This Row],[Distance]]+$O$4*Fulltable[[#This Row],[D^2]]+$N$4*Fulltable[[#This Row],[D^3]]</f>
        <v>7.1453752000935247E-2</v>
      </c>
      <c r="H2171" s="13">
        <f ca="1">Fulltable[[#This Row],[Forecast]]*(1+AVERAGE(cform[faster (-ve) /
slower (+ve)]))</f>
        <v>7.3977628641470644E-2</v>
      </c>
      <c r="I2171" s="13" t="e">
        <f>IF(ISNUMBER(VLOOKUP(Fulltable[[#This Row],[Distance]], Predict[[#All],[Distance (km)]:[Time on current form]], 2, FALSE)), VLOOKUP(Fulltable[[#This Row],[Distance]], Predict[[#All],[Distance (km)]:[Time on current form]], 2, FALSE), NA())</f>
        <v>#N/A</v>
      </c>
      <c r="J2171" s="13" t="e">
        <f>IF(ISNUMBER(VLOOKUP(Fulltable[[#This Row],[Distance]], Predict[[#All],[Distance (km)]:[Time on current form]], 3, FALSE)), VLOOKUP(Fulltable[[#This Row],[Distance]], Predict[[#All],[Distance (km)]:[Time on current form]], 3, FALSE), NA())</f>
        <v>#N/A</v>
      </c>
    </row>
    <row r="2172" spans="1:10" x14ac:dyDescent="0.25">
      <c r="A2172" s="1">
        <v>21.7</v>
      </c>
      <c r="B2172" s="2">
        <f>Fulltable[[#This Row],[Distance]]^2</f>
        <v>470.89</v>
      </c>
      <c r="C2172">
        <f>Fulltable[[#This Row],[Distance]]^3</f>
        <v>10218.313</v>
      </c>
      <c r="D2172">
        <f>Fulltable[[#This Row],[Distance]]^4</f>
        <v>221737.3921</v>
      </c>
      <c r="E2172">
        <f>Fulltable[[#This Row],[Distance]]^5</f>
        <v>4811701.40857</v>
      </c>
      <c r="F2172" s="13" t="e">
        <f>IF(ISNUMBER(VLOOKUP(Fulltable[[#This Row],[Distance]], PBmetric[[Distance (km)]:[PB (hh:mm:ss)]], 6, FALSE)), VLOOKUP(Fulltable[[#This Row],[Distance]], PBmetric[[Distance (km)]:[PB (hh:mm:ss)]], 6, FALSE), NA())</f>
        <v>#N/A</v>
      </c>
      <c r="G2172" s="13">
        <f ca="1">$Q$4+$P$4*Fulltable[[#This Row],[Distance]]+$O$4*Fulltable[[#This Row],[D^2]]+$N$4*Fulltable[[#This Row],[D^3]]</f>
        <v>7.1490624705602926E-2</v>
      </c>
      <c r="H2172" s="13">
        <f ca="1">Fulltable[[#This Row],[Forecast]]*(1+AVERAGE(cform[faster (-ve) /
slower (+ve)]))</f>
        <v>7.4015803757213713E-2</v>
      </c>
      <c r="I2172" s="13" t="e">
        <f>IF(ISNUMBER(VLOOKUP(Fulltable[[#This Row],[Distance]], Predict[[#All],[Distance (km)]:[Time on current form]], 2, FALSE)), VLOOKUP(Fulltable[[#This Row],[Distance]], Predict[[#All],[Distance (km)]:[Time on current form]], 2, FALSE), NA())</f>
        <v>#N/A</v>
      </c>
      <c r="J2172" s="13" t="e">
        <f>IF(ISNUMBER(VLOOKUP(Fulltable[[#This Row],[Distance]], Predict[[#All],[Distance (km)]:[Time on current form]], 3, FALSE)), VLOOKUP(Fulltable[[#This Row],[Distance]], Predict[[#All],[Distance (km)]:[Time on current form]], 3, FALSE), NA())</f>
        <v>#N/A</v>
      </c>
    </row>
    <row r="2173" spans="1:10" x14ac:dyDescent="0.25">
      <c r="A2173" s="1">
        <v>21.71</v>
      </c>
      <c r="B2173" s="2">
        <f>Fulltable[[#This Row],[Distance]]^2</f>
        <v>471.32410000000004</v>
      </c>
      <c r="C2173">
        <f>Fulltable[[#This Row],[Distance]]^3</f>
        <v>10232.446211000002</v>
      </c>
      <c r="D2173">
        <f>Fulltable[[#This Row],[Distance]]^4</f>
        <v>222146.40724081005</v>
      </c>
      <c r="E2173">
        <f>Fulltable[[#This Row],[Distance]]^5</f>
        <v>4822798.5011979863</v>
      </c>
      <c r="F2173" s="13" t="e">
        <f>IF(ISNUMBER(VLOOKUP(Fulltable[[#This Row],[Distance]], PBmetric[[Distance (km)]:[PB (hh:mm:ss)]], 6, FALSE)), VLOOKUP(Fulltable[[#This Row],[Distance]], PBmetric[[Distance (km)]:[PB (hh:mm:ss)]], 6, FALSE), NA())</f>
        <v>#N/A</v>
      </c>
      <c r="G2173" s="13">
        <f ca="1">$Q$4+$P$4*Fulltable[[#This Row],[Distance]]+$O$4*Fulltable[[#This Row],[D^2]]+$N$4*Fulltable[[#This Row],[D^3]]</f>
        <v>7.1527501006334426E-2</v>
      </c>
      <c r="H2173" s="13">
        <f ca="1">Fulltable[[#This Row],[Forecast]]*(1+AVERAGE(cform[faster (-ve) /
slower (+ve)]))</f>
        <v>7.4053982596040124E-2</v>
      </c>
      <c r="I2173" s="13" t="e">
        <f>IF(ISNUMBER(VLOOKUP(Fulltable[[#This Row],[Distance]], Predict[[#All],[Distance (km)]:[Time on current form]], 2, FALSE)), VLOOKUP(Fulltable[[#This Row],[Distance]], Predict[[#All],[Distance (km)]:[Time on current form]], 2, FALSE), NA())</f>
        <v>#N/A</v>
      </c>
      <c r="J2173" s="13" t="e">
        <f>IF(ISNUMBER(VLOOKUP(Fulltable[[#This Row],[Distance]], Predict[[#All],[Distance (km)]:[Time on current form]], 3, FALSE)), VLOOKUP(Fulltable[[#This Row],[Distance]], Predict[[#All],[Distance (km)]:[Time on current form]], 3, FALSE), NA())</f>
        <v>#N/A</v>
      </c>
    </row>
    <row r="2174" spans="1:10" x14ac:dyDescent="0.25">
      <c r="A2174" s="1">
        <v>21.72</v>
      </c>
      <c r="B2174" s="2">
        <f>Fulltable[[#This Row],[Distance]]^2</f>
        <v>471.75839999999994</v>
      </c>
      <c r="C2174">
        <f>Fulltable[[#This Row],[Distance]]^3</f>
        <v>10246.592447999998</v>
      </c>
      <c r="D2174">
        <f>Fulltable[[#This Row],[Distance]]^4</f>
        <v>222555.98797055995</v>
      </c>
      <c r="E2174">
        <f>Fulltable[[#This Row],[Distance]]^5</f>
        <v>4833916.0587205617</v>
      </c>
      <c r="F2174" s="13" t="e">
        <f>IF(ISNUMBER(VLOOKUP(Fulltable[[#This Row],[Distance]], PBmetric[[Distance (km)]:[PB (hh:mm:ss)]], 6, FALSE)), VLOOKUP(Fulltable[[#This Row],[Distance]], PBmetric[[Distance (km)]:[PB (hh:mm:ss)]], 6, FALSE), NA())</f>
        <v>#N/A</v>
      </c>
      <c r="G2174" s="13">
        <f ca="1">$Q$4+$P$4*Fulltable[[#This Row],[Distance]]+$O$4*Fulltable[[#This Row],[D^2]]+$N$4*Fulltable[[#This Row],[D^3]]</f>
        <v>7.1564380903094332E-2</v>
      </c>
      <c r="H2174" s="13">
        <f ca="1">Fulltable[[#This Row],[Forecast]]*(1+AVERAGE(cform[faster (-ve) /
slower (+ve)]))</f>
        <v>7.4092165157913212E-2</v>
      </c>
      <c r="I2174" s="13" t="e">
        <f>IF(ISNUMBER(VLOOKUP(Fulltable[[#This Row],[Distance]], Predict[[#All],[Distance (km)]:[Time on current form]], 2, FALSE)), VLOOKUP(Fulltable[[#This Row],[Distance]], Predict[[#All],[Distance (km)]:[Time on current form]], 2, FALSE), NA())</f>
        <v>#N/A</v>
      </c>
      <c r="J2174" s="13" t="e">
        <f>IF(ISNUMBER(VLOOKUP(Fulltable[[#This Row],[Distance]], Predict[[#All],[Distance (km)]:[Time on current form]], 3, FALSE)), VLOOKUP(Fulltable[[#This Row],[Distance]], Predict[[#All],[Distance (km)]:[Time on current form]], 3, FALSE), NA())</f>
        <v>#N/A</v>
      </c>
    </row>
    <row r="2175" spans="1:10" x14ac:dyDescent="0.25">
      <c r="A2175" s="1">
        <v>21.73</v>
      </c>
      <c r="B2175" s="2">
        <f>Fulltable[[#This Row],[Distance]]^2</f>
        <v>472.19290000000001</v>
      </c>
      <c r="C2175">
        <f>Fulltable[[#This Row],[Distance]]^3</f>
        <v>10260.751717000001</v>
      </c>
      <c r="D2175">
        <f>Fulltable[[#This Row],[Distance]]^4</f>
        <v>222966.13481041</v>
      </c>
      <c r="E2175">
        <f>Fulltable[[#This Row],[Distance]]^5</f>
        <v>4845054.1094302097</v>
      </c>
      <c r="F2175" s="13" t="e">
        <f>IF(ISNUMBER(VLOOKUP(Fulltable[[#This Row],[Distance]], PBmetric[[Distance (km)]:[PB (hh:mm:ss)]], 6, FALSE)), VLOOKUP(Fulltable[[#This Row],[Distance]], PBmetric[[Distance (km)]:[PB (hh:mm:ss)]], 6, FALSE), NA())</f>
        <v>#N/A</v>
      </c>
      <c r="G2175" s="13">
        <f ca="1">$Q$4+$P$4*Fulltable[[#This Row],[Distance]]+$O$4*Fulltable[[#This Row],[D^2]]+$N$4*Fulltable[[#This Row],[D^3]]</f>
        <v>7.1601264395847269E-2</v>
      </c>
      <c r="H2175" s="13">
        <f ca="1">Fulltable[[#This Row],[Forecast]]*(1+AVERAGE(cform[faster (-ve) /
slower (+ve)]))</f>
        <v>7.4130351442796352E-2</v>
      </c>
      <c r="I2175" s="13" t="e">
        <f>IF(ISNUMBER(VLOOKUP(Fulltable[[#This Row],[Distance]], Predict[[#All],[Distance (km)]:[Time on current form]], 2, FALSE)), VLOOKUP(Fulltable[[#This Row],[Distance]], Predict[[#All],[Distance (km)]:[Time on current form]], 2, FALSE), NA())</f>
        <v>#N/A</v>
      </c>
      <c r="J2175" s="13" t="e">
        <f>IF(ISNUMBER(VLOOKUP(Fulltable[[#This Row],[Distance]], Predict[[#All],[Distance (km)]:[Time on current form]], 3, FALSE)), VLOOKUP(Fulltable[[#This Row],[Distance]], Predict[[#All],[Distance (km)]:[Time on current form]], 3, FALSE), NA())</f>
        <v>#N/A</v>
      </c>
    </row>
    <row r="2176" spans="1:10" x14ac:dyDescent="0.25">
      <c r="A2176" s="1">
        <v>21.74</v>
      </c>
      <c r="B2176" s="2">
        <f>Fulltable[[#This Row],[Distance]]^2</f>
        <v>472.62759999999992</v>
      </c>
      <c r="C2176">
        <f>Fulltable[[#This Row],[Distance]]^3</f>
        <v>10274.924023999998</v>
      </c>
      <c r="D2176">
        <f>Fulltable[[#This Row],[Distance]]^4</f>
        <v>223376.84828175991</v>
      </c>
      <c r="E2176">
        <f>Fulltable[[#This Row],[Distance]]^5</f>
        <v>4856212.6816454604</v>
      </c>
      <c r="F2176" s="13" t="e">
        <f>IF(ISNUMBER(VLOOKUP(Fulltable[[#This Row],[Distance]], PBmetric[[Distance (km)]:[PB (hh:mm:ss)]], 6, FALSE)), VLOOKUP(Fulltable[[#This Row],[Distance]], PBmetric[[Distance (km)]:[PB (hh:mm:ss)]], 6, FALSE), NA())</f>
        <v>#N/A</v>
      </c>
      <c r="G2176" s="13">
        <f ca="1">$Q$4+$P$4*Fulltable[[#This Row],[Distance]]+$O$4*Fulltable[[#This Row],[D^2]]+$N$4*Fulltable[[#This Row],[D^3]]</f>
        <v>7.1638151484557822E-2</v>
      </c>
      <c r="H2176" s="13">
        <f ca="1">Fulltable[[#This Row],[Forecast]]*(1+AVERAGE(cform[faster (-ve) /
slower (+ve)]))</f>
        <v>7.4168541450652881E-2</v>
      </c>
      <c r="I2176" s="13" t="e">
        <f>IF(ISNUMBER(VLOOKUP(Fulltable[[#This Row],[Distance]], Predict[[#All],[Distance (km)]:[Time on current form]], 2, FALSE)), VLOOKUP(Fulltable[[#This Row],[Distance]], Predict[[#All],[Distance (km)]:[Time on current form]], 2, FALSE), NA())</f>
        <v>#N/A</v>
      </c>
      <c r="J2176" s="13" t="e">
        <f>IF(ISNUMBER(VLOOKUP(Fulltable[[#This Row],[Distance]], Predict[[#All],[Distance (km)]:[Time on current form]], 3, FALSE)), VLOOKUP(Fulltable[[#This Row],[Distance]], Predict[[#All],[Distance (km)]:[Time on current form]], 3, FALSE), NA())</f>
        <v>#N/A</v>
      </c>
    </row>
    <row r="2177" spans="1:10" x14ac:dyDescent="0.25">
      <c r="A2177" s="1">
        <v>21.75</v>
      </c>
      <c r="B2177" s="2">
        <f>Fulltable[[#This Row],[Distance]]^2</f>
        <v>473.0625</v>
      </c>
      <c r="C2177">
        <f>Fulltable[[#This Row],[Distance]]^3</f>
        <v>10289.109375</v>
      </c>
      <c r="D2177">
        <f>Fulltable[[#This Row],[Distance]]^4</f>
        <v>223788.12890625</v>
      </c>
      <c r="E2177">
        <f>Fulltable[[#This Row],[Distance]]^5</f>
        <v>4867391.8037109375</v>
      </c>
      <c r="F2177" s="13" t="e">
        <f>IF(ISNUMBER(VLOOKUP(Fulltable[[#This Row],[Distance]], PBmetric[[Distance (km)]:[PB (hh:mm:ss)]], 6, FALSE)), VLOOKUP(Fulltable[[#This Row],[Distance]], PBmetric[[Distance (km)]:[PB (hh:mm:ss)]], 6, FALSE), NA())</f>
        <v>#N/A</v>
      </c>
      <c r="G2177" s="13">
        <f ca="1">$Q$4+$P$4*Fulltable[[#This Row],[Distance]]+$O$4*Fulltable[[#This Row],[D^2]]+$N$4*Fulltable[[#This Row],[D^3]]</f>
        <v>7.1675042169190573E-2</v>
      </c>
      <c r="H2177" s="13">
        <f ca="1">Fulltable[[#This Row],[Forecast]]*(1+AVERAGE(cform[faster (-ve) /
slower (+ve)]))</f>
        <v>7.4206735181446132E-2</v>
      </c>
      <c r="I2177" s="13" t="e">
        <f>IF(ISNUMBER(VLOOKUP(Fulltable[[#This Row],[Distance]], Predict[[#All],[Distance (km)]:[Time on current form]], 2, FALSE)), VLOOKUP(Fulltable[[#This Row],[Distance]], Predict[[#All],[Distance (km)]:[Time on current form]], 2, FALSE), NA())</f>
        <v>#N/A</v>
      </c>
      <c r="J2177" s="13" t="e">
        <f>IF(ISNUMBER(VLOOKUP(Fulltable[[#This Row],[Distance]], Predict[[#All],[Distance (km)]:[Time on current form]], 3, FALSE)), VLOOKUP(Fulltable[[#This Row],[Distance]], Predict[[#All],[Distance (km)]:[Time on current form]], 3, FALSE), NA())</f>
        <v>#N/A</v>
      </c>
    </row>
    <row r="2178" spans="1:10" x14ac:dyDescent="0.25">
      <c r="A2178" s="1">
        <v>21.76</v>
      </c>
      <c r="B2178" s="2">
        <f>Fulltable[[#This Row],[Distance]]^2</f>
        <v>473.49760000000009</v>
      </c>
      <c r="C2178">
        <f>Fulltable[[#This Row],[Distance]]^3</f>
        <v>10303.307776000003</v>
      </c>
      <c r="D2178">
        <f>Fulltable[[#This Row],[Distance]]^4</f>
        <v>224199.97720576008</v>
      </c>
      <c r="E2178">
        <f>Fulltable[[#This Row],[Distance]]^5</f>
        <v>4878591.5039973399</v>
      </c>
      <c r="F2178" s="13" t="e">
        <f>IF(ISNUMBER(VLOOKUP(Fulltable[[#This Row],[Distance]], PBmetric[[Distance (km)]:[PB (hh:mm:ss)]], 6, FALSE)), VLOOKUP(Fulltable[[#This Row],[Distance]], PBmetric[[Distance (km)]:[PB (hh:mm:ss)]], 6, FALSE), NA())</f>
        <v>#N/A</v>
      </c>
      <c r="G2178" s="13">
        <f ca="1">$Q$4+$P$4*Fulltable[[#This Row],[Distance]]+$O$4*Fulltable[[#This Row],[D^2]]+$N$4*Fulltable[[#This Row],[D^3]]</f>
        <v>7.1711936449710134E-2</v>
      </c>
      <c r="H2178" s="13">
        <f ca="1">Fulltable[[#This Row],[Forecast]]*(1+AVERAGE(cform[faster (-ve) /
slower (+ve)]))</f>
        <v>7.4244932635139455E-2</v>
      </c>
      <c r="I2178" s="13" t="e">
        <f>IF(ISNUMBER(VLOOKUP(Fulltable[[#This Row],[Distance]], Predict[[#All],[Distance (km)]:[Time on current form]], 2, FALSE)), VLOOKUP(Fulltable[[#This Row],[Distance]], Predict[[#All],[Distance (km)]:[Time on current form]], 2, FALSE), NA())</f>
        <v>#N/A</v>
      </c>
      <c r="J2178" s="13" t="e">
        <f>IF(ISNUMBER(VLOOKUP(Fulltable[[#This Row],[Distance]], Predict[[#All],[Distance (km)]:[Time on current form]], 3, FALSE)), VLOOKUP(Fulltable[[#This Row],[Distance]], Predict[[#All],[Distance (km)]:[Time on current form]], 3, FALSE), NA())</f>
        <v>#N/A</v>
      </c>
    </row>
    <row r="2179" spans="1:10" x14ac:dyDescent="0.25">
      <c r="A2179" s="1">
        <v>21.77</v>
      </c>
      <c r="B2179" s="2">
        <f>Fulltable[[#This Row],[Distance]]^2</f>
        <v>473.93289999999996</v>
      </c>
      <c r="C2179">
        <f>Fulltable[[#This Row],[Distance]]^3</f>
        <v>10317.519232999999</v>
      </c>
      <c r="D2179">
        <f>Fulltable[[#This Row],[Distance]]^4</f>
        <v>224612.39370240996</v>
      </c>
      <c r="E2179">
        <f>Fulltable[[#This Row],[Distance]]^5</f>
        <v>4889811.8109014649</v>
      </c>
      <c r="F2179" s="13" t="e">
        <f>IF(ISNUMBER(VLOOKUP(Fulltable[[#This Row],[Distance]], PBmetric[[Distance (km)]:[PB (hh:mm:ss)]], 6, FALSE)), VLOOKUP(Fulltable[[#This Row],[Distance]], PBmetric[[Distance (km)]:[PB (hh:mm:ss)]], 6, FALSE), NA())</f>
        <v>#N/A</v>
      </c>
      <c r="G2179" s="13">
        <f ca="1">$Q$4+$P$4*Fulltable[[#This Row],[Distance]]+$O$4*Fulltable[[#This Row],[D^2]]+$N$4*Fulltable[[#This Row],[D^3]]</f>
        <v>7.1748834326081104E-2</v>
      </c>
      <c r="H2179" s="13">
        <f ca="1">Fulltable[[#This Row],[Forecast]]*(1+AVERAGE(cform[faster (-ve) /
slower (+ve)]))</f>
        <v>7.4283133811696211E-2</v>
      </c>
      <c r="I2179" s="13" t="e">
        <f>IF(ISNUMBER(VLOOKUP(Fulltable[[#This Row],[Distance]], Predict[[#All],[Distance (km)]:[Time on current form]], 2, FALSE)), VLOOKUP(Fulltable[[#This Row],[Distance]], Predict[[#All],[Distance (km)]:[Time on current form]], 2, FALSE), NA())</f>
        <v>#N/A</v>
      </c>
      <c r="J2179" s="13" t="e">
        <f>IF(ISNUMBER(VLOOKUP(Fulltable[[#This Row],[Distance]], Predict[[#All],[Distance (km)]:[Time on current form]], 3, FALSE)), VLOOKUP(Fulltable[[#This Row],[Distance]], Predict[[#All],[Distance (km)]:[Time on current form]], 3, FALSE), NA())</f>
        <v>#N/A</v>
      </c>
    </row>
    <row r="2180" spans="1:10" x14ac:dyDescent="0.25">
      <c r="A2180" s="1">
        <v>21.78</v>
      </c>
      <c r="B2180" s="2">
        <f>Fulltable[[#This Row],[Distance]]^2</f>
        <v>474.36840000000007</v>
      </c>
      <c r="C2180">
        <f>Fulltable[[#This Row],[Distance]]^3</f>
        <v>10331.743752000002</v>
      </c>
      <c r="D2180">
        <f>Fulltable[[#This Row],[Distance]]^4</f>
        <v>225025.37891856008</v>
      </c>
      <c r="E2180">
        <f>Fulltable[[#This Row],[Distance]]^5</f>
        <v>4901052.7528462391</v>
      </c>
      <c r="F2180" s="13" t="e">
        <f>IF(ISNUMBER(VLOOKUP(Fulltable[[#This Row],[Distance]], PBmetric[[Distance (km)]:[PB (hh:mm:ss)]], 6, FALSE)), VLOOKUP(Fulltable[[#This Row],[Distance]], PBmetric[[Distance (km)]:[PB (hh:mm:ss)]], 6, FALSE), NA())</f>
        <v>#N/A</v>
      </c>
      <c r="G2180" s="13">
        <f ca="1">$Q$4+$P$4*Fulltable[[#This Row],[Distance]]+$O$4*Fulltable[[#This Row],[D^2]]+$N$4*Fulltable[[#This Row],[D^3]]</f>
        <v>7.1785735798268052E-2</v>
      </c>
      <c r="H2180" s="13">
        <f ca="1">Fulltable[[#This Row],[Forecast]]*(1+AVERAGE(cform[faster (-ve) /
slower (+ve)]))</f>
        <v>7.4321338711079724E-2</v>
      </c>
      <c r="I2180" s="13" t="e">
        <f>IF(ISNUMBER(VLOOKUP(Fulltable[[#This Row],[Distance]], Predict[[#All],[Distance (km)]:[Time on current form]], 2, FALSE)), VLOOKUP(Fulltable[[#This Row],[Distance]], Predict[[#All],[Distance (km)]:[Time on current form]], 2, FALSE), NA())</f>
        <v>#N/A</v>
      </c>
      <c r="J2180" s="13" t="e">
        <f>IF(ISNUMBER(VLOOKUP(Fulltable[[#This Row],[Distance]], Predict[[#All],[Distance (km)]:[Time on current form]], 3, FALSE)), VLOOKUP(Fulltable[[#This Row],[Distance]], Predict[[#All],[Distance (km)]:[Time on current form]], 3, FALSE), NA())</f>
        <v>#N/A</v>
      </c>
    </row>
    <row r="2181" spans="1:10" x14ac:dyDescent="0.25">
      <c r="A2181" s="1">
        <v>21.79</v>
      </c>
      <c r="B2181" s="2">
        <f>Fulltable[[#This Row],[Distance]]^2</f>
        <v>474.80409999999995</v>
      </c>
      <c r="C2181">
        <f>Fulltable[[#This Row],[Distance]]^3</f>
        <v>10345.981338999998</v>
      </c>
      <c r="D2181">
        <f>Fulltable[[#This Row],[Distance]]^4</f>
        <v>225438.93337680996</v>
      </c>
      <c r="E2181">
        <f>Fulltable[[#This Row],[Distance]]^5</f>
        <v>4912314.3582806885</v>
      </c>
      <c r="F2181" s="13" t="e">
        <f>IF(ISNUMBER(VLOOKUP(Fulltable[[#This Row],[Distance]], PBmetric[[Distance (km)]:[PB (hh:mm:ss)]], 6, FALSE)), VLOOKUP(Fulltable[[#This Row],[Distance]], PBmetric[[Distance (km)]:[PB (hh:mm:ss)]], 6, FALSE), NA())</f>
        <v>#N/A</v>
      </c>
      <c r="G2181" s="13">
        <f ca="1">$Q$4+$P$4*Fulltable[[#This Row],[Distance]]+$O$4*Fulltable[[#This Row],[D^2]]+$N$4*Fulltable[[#This Row],[D^3]]</f>
        <v>7.1822640866235604E-2</v>
      </c>
      <c r="H2181" s="13">
        <f ca="1">Fulltable[[#This Row],[Forecast]]*(1+AVERAGE(cform[faster (-ve) /
slower (+ve)]))</f>
        <v>7.4359547333253354E-2</v>
      </c>
      <c r="I2181" s="13" t="e">
        <f>IF(ISNUMBER(VLOOKUP(Fulltable[[#This Row],[Distance]], Predict[[#All],[Distance (km)]:[Time on current form]], 2, FALSE)), VLOOKUP(Fulltable[[#This Row],[Distance]], Predict[[#All],[Distance (km)]:[Time on current form]], 2, FALSE), NA())</f>
        <v>#N/A</v>
      </c>
      <c r="J2181" s="13" t="e">
        <f>IF(ISNUMBER(VLOOKUP(Fulltable[[#This Row],[Distance]], Predict[[#All],[Distance (km)]:[Time on current form]], 3, FALSE)), VLOOKUP(Fulltable[[#This Row],[Distance]], Predict[[#All],[Distance (km)]:[Time on current form]], 3, FALSE), NA())</f>
        <v>#N/A</v>
      </c>
    </row>
    <row r="2182" spans="1:10" x14ac:dyDescent="0.25">
      <c r="A2182" s="1">
        <v>21.8</v>
      </c>
      <c r="B2182" s="2">
        <f>Fulltable[[#This Row],[Distance]]^2</f>
        <v>475.24</v>
      </c>
      <c r="C2182">
        <f>Fulltable[[#This Row],[Distance]]^3</f>
        <v>10360.232</v>
      </c>
      <c r="D2182">
        <f>Fulltable[[#This Row],[Distance]]^4</f>
        <v>225853.0576</v>
      </c>
      <c r="E2182">
        <f>Fulltable[[#This Row],[Distance]]^5</f>
        <v>4923596.6556799999</v>
      </c>
      <c r="F2182" s="13" t="e">
        <f>IF(ISNUMBER(VLOOKUP(Fulltable[[#This Row],[Distance]], PBmetric[[Distance (km)]:[PB (hh:mm:ss)]], 6, FALSE)), VLOOKUP(Fulltable[[#This Row],[Distance]], PBmetric[[Distance (km)]:[PB (hh:mm:ss)]], 6, FALSE), NA())</f>
        <v>#N/A</v>
      </c>
      <c r="G2182" s="13">
        <f ca="1">$Q$4+$P$4*Fulltable[[#This Row],[Distance]]+$O$4*Fulltable[[#This Row],[D^2]]+$N$4*Fulltable[[#This Row],[D^3]]</f>
        <v>7.1859549529948358E-2</v>
      </c>
      <c r="H2182" s="13">
        <f ca="1">Fulltable[[#This Row],[Forecast]]*(1+AVERAGE(cform[faster (-ve) /
slower (+ve)]))</f>
        <v>7.439775967818045E-2</v>
      </c>
      <c r="I2182" s="13" t="e">
        <f>IF(ISNUMBER(VLOOKUP(Fulltable[[#This Row],[Distance]], Predict[[#All],[Distance (km)]:[Time on current form]], 2, FALSE)), VLOOKUP(Fulltable[[#This Row],[Distance]], Predict[[#All],[Distance (km)]:[Time on current form]], 2, FALSE), NA())</f>
        <v>#N/A</v>
      </c>
      <c r="J2182" s="13" t="e">
        <f>IF(ISNUMBER(VLOOKUP(Fulltable[[#This Row],[Distance]], Predict[[#All],[Distance (km)]:[Time on current form]], 3, FALSE)), VLOOKUP(Fulltable[[#This Row],[Distance]], Predict[[#All],[Distance (km)]:[Time on current form]], 3, FALSE), NA())</f>
        <v>#N/A</v>
      </c>
    </row>
    <row r="2183" spans="1:10" x14ac:dyDescent="0.25">
      <c r="A2183" s="1">
        <v>21.81</v>
      </c>
      <c r="B2183" s="2">
        <f>Fulltable[[#This Row],[Distance]]^2</f>
        <v>475.67609999999996</v>
      </c>
      <c r="C2183">
        <f>Fulltable[[#This Row],[Distance]]^3</f>
        <v>10374.495740999999</v>
      </c>
      <c r="D2183">
        <f>Fulltable[[#This Row],[Distance]]^4</f>
        <v>226267.75211120996</v>
      </c>
      <c r="E2183">
        <f>Fulltable[[#This Row],[Distance]]^5</f>
        <v>4934899.6735454891</v>
      </c>
      <c r="F2183" s="13" t="e">
        <f>IF(ISNUMBER(VLOOKUP(Fulltable[[#This Row],[Distance]], PBmetric[[Distance (km)]:[PB (hh:mm:ss)]], 6, FALSE)), VLOOKUP(Fulltable[[#This Row],[Distance]], PBmetric[[Distance (km)]:[PB (hh:mm:ss)]], 6, FALSE), NA())</f>
        <v>#N/A</v>
      </c>
      <c r="G2183" s="13">
        <f ca="1">$Q$4+$P$4*Fulltable[[#This Row],[Distance]]+$O$4*Fulltable[[#This Row],[D^2]]+$N$4*Fulltable[[#This Row],[D^3]]</f>
        <v>7.1896461789370883E-2</v>
      </c>
      <c r="H2183" s="13">
        <f ca="1">Fulltable[[#This Row],[Forecast]]*(1+AVERAGE(cform[faster (-ve) /
slower (+ve)]))</f>
        <v>7.4435975745824334E-2</v>
      </c>
      <c r="I2183" s="13" t="e">
        <f>IF(ISNUMBER(VLOOKUP(Fulltable[[#This Row],[Distance]], Predict[[#All],[Distance (km)]:[Time on current form]], 2, FALSE)), VLOOKUP(Fulltable[[#This Row],[Distance]], Predict[[#All],[Distance (km)]:[Time on current form]], 2, FALSE), NA())</f>
        <v>#N/A</v>
      </c>
      <c r="J2183" s="13" t="e">
        <f>IF(ISNUMBER(VLOOKUP(Fulltable[[#This Row],[Distance]], Predict[[#All],[Distance (km)]:[Time on current form]], 3, FALSE)), VLOOKUP(Fulltable[[#This Row],[Distance]], Predict[[#All],[Distance (km)]:[Time on current form]], 3, FALSE), NA())</f>
        <v>#N/A</v>
      </c>
    </row>
    <row r="2184" spans="1:10" x14ac:dyDescent="0.25">
      <c r="A2184" s="1">
        <v>21.82</v>
      </c>
      <c r="B2184" s="2">
        <f>Fulltable[[#This Row],[Distance]]^2</f>
        <v>476.11240000000004</v>
      </c>
      <c r="C2184">
        <f>Fulltable[[#This Row],[Distance]]^3</f>
        <v>10388.772568</v>
      </c>
      <c r="D2184">
        <f>Fulltable[[#This Row],[Distance]]^4</f>
        <v>226683.01743376005</v>
      </c>
      <c r="E2184">
        <f>Fulltable[[#This Row],[Distance]]^5</f>
        <v>4946223.4404046442</v>
      </c>
      <c r="F2184" s="13" t="e">
        <f>IF(ISNUMBER(VLOOKUP(Fulltable[[#This Row],[Distance]], PBmetric[[Distance (km)]:[PB (hh:mm:ss)]], 6, FALSE)), VLOOKUP(Fulltable[[#This Row],[Distance]], PBmetric[[Distance (km)]:[PB (hh:mm:ss)]], 6, FALSE), NA())</f>
        <v>#N/A</v>
      </c>
      <c r="G2184" s="13">
        <f ca="1">$Q$4+$P$4*Fulltable[[#This Row],[Distance]]+$O$4*Fulltable[[#This Row],[D^2]]+$N$4*Fulltable[[#This Row],[D^3]]</f>
        <v>7.1933377644467805E-2</v>
      </c>
      <c r="H2184" s="13">
        <f ca="1">Fulltable[[#This Row],[Forecast]]*(1+AVERAGE(cform[faster (-ve) /
slower (+ve)]))</f>
        <v>7.4474195536148383E-2</v>
      </c>
      <c r="I2184" s="13" t="e">
        <f>IF(ISNUMBER(VLOOKUP(Fulltable[[#This Row],[Distance]], Predict[[#All],[Distance (km)]:[Time on current form]], 2, FALSE)), VLOOKUP(Fulltable[[#This Row],[Distance]], Predict[[#All],[Distance (km)]:[Time on current form]], 2, FALSE), NA())</f>
        <v>#N/A</v>
      </c>
      <c r="J2184" s="13" t="e">
        <f>IF(ISNUMBER(VLOOKUP(Fulltable[[#This Row],[Distance]], Predict[[#All],[Distance (km)]:[Time on current form]], 3, FALSE)), VLOOKUP(Fulltable[[#This Row],[Distance]], Predict[[#All],[Distance (km)]:[Time on current form]], 3, FALSE), NA())</f>
        <v>#N/A</v>
      </c>
    </row>
    <row r="2185" spans="1:10" x14ac:dyDescent="0.25">
      <c r="A2185" s="1">
        <v>21.83</v>
      </c>
      <c r="B2185" s="2">
        <f>Fulltable[[#This Row],[Distance]]^2</f>
        <v>476.54889999999995</v>
      </c>
      <c r="C2185">
        <f>Fulltable[[#This Row],[Distance]]^3</f>
        <v>10403.062486999997</v>
      </c>
      <c r="D2185">
        <f>Fulltable[[#This Row],[Distance]]^4</f>
        <v>227098.85409120994</v>
      </c>
      <c r="E2185">
        <f>Fulltable[[#This Row],[Distance]]^5</f>
        <v>4957567.9848111123</v>
      </c>
      <c r="F2185" s="13" t="e">
        <f>IF(ISNUMBER(VLOOKUP(Fulltable[[#This Row],[Distance]], PBmetric[[Distance (km)]:[PB (hh:mm:ss)]], 6, FALSE)), VLOOKUP(Fulltable[[#This Row],[Distance]], PBmetric[[Distance (km)]:[PB (hh:mm:ss)]], 6, FALSE), NA())</f>
        <v>#N/A</v>
      </c>
      <c r="G2185" s="13">
        <f ca="1">$Q$4+$P$4*Fulltable[[#This Row],[Distance]]+$O$4*Fulltable[[#This Row],[D^2]]+$N$4*Fulltable[[#This Row],[D^3]]</f>
        <v>7.1970297095203695E-2</v>
      </c>
      <c r="H2185" s="13">
        <f ca="1">Fulltable[[#This Row],[Forecast]]*(1+AVERAGE(cform[faster (-ve) /
slower (+ve)]))</f>
        <v>7.4512419049115916E-2</v>
      </c>
      <c r="I2185" s="13" t="e">
        <f>IF(ISNUMBER(VLOOKUP(Fulltable[[#This Row],[Distance]], Predict[[#All],[Distance (km)]:[Time on current form]], 2, FALSE)), VLOOKUP(Fulltable[[#This Row],[Distance]], Predict[[#All],[Distance (km)]:[Time on current form]], 2, FALSE), NA())</f>
        <v>#N/A</v>
      </c>
      <c r="J2185" s="13" t="e">
        <f>IF(ISNUMBER(VLOOKUP(Fulltable[[#This Row],[Distance]], Predict[[#All],[Distance (km)]:[Time on current form]], 3, FALSE)), VLOOKUP(Fulltable[[#This Row],[Distance]], Predict[[#All],[Distance (km)]:[Time on current form]], 3, FALSE), NA())</f>
        <v>#N/A</v>
      </c>
    </row>
    <row r="2186" spans="1:10" x14ac:dyDescent="0.25">
      <c r="A2186" s="1">
        <v>21.84</v>
      </c>
      <c r="B2186" s="2">
        <f>Fulltable[[#This Row],[Distance]]^2</f>
        <v>476.98559999999998</v>
      </c>
      <c r="C2186">
        <f>Fulltable[[#This Row],[Distance]]^3</f>
        <v>10417.365503999999</v>
      </c>
      <c r="D2186">
        <f>Fulltable[[#This Row],[Distance]]^4</f>
        <v>227515.26260735997</v>
      </c>
      <c r="E2186">
        <f>Fulltable[[#This Row],[Distance]]^5</f>
        <v>4968933.3353447421</v>
      </c>
      <c r="F2186" s="13" t="e">
        <f>IF(ISNUMBER(VLOOKUP(Fulltable[[#This Row],[Distance]], PBmetric[[Distance (km)]:[PB (hh:mm:ss)]], 6, FALSE)), VLOOKUP(Fulltable[[#This Row],[Distance]], PBmetric[[Distance (km)]:[PB (hh:mm:ss)]], 6, FALSE), NA())</f>
        <v>#N/A</v>
      </c>
      <c r="G2186" s="13">
        <f ca="1">$Q$4+$P$4*Fulltable[[#This Row],[Distance]]+$O$4*Fulltable[[#This Row],[D^2]]+$N$4*Fulltable[[#This Row],[D^3]]</f>
        <v>7.2007220141543191E-2</v>
      </c>
      <c r="H2186" s="13">
        <f ca="1">Fulltable[[#This Row],[Forecast]]*(1+AVERAGE(cform[faster (-ve) /
slower (+ve)]))</f>
        <v>7.4550646284690325E-2</v>
      </c>
      <c r="I2186" s="13" t="e">
        <f>IF(ISNUMBER(VLOOKUP(Fulltable[[#This Row],[Distance]], Predict[[#All],[Distance (km)]:[Time on current form]], 2, FALSE)), VLOOKUP(Fulltable[[#This Row],[Distance]], Predict[[#All],[Distance (km)]:[Time on current form]], 2, FALSE), NA())</f>
        <v>#N/A</v>
      </c>
      <c r="J2186" s="13" t="e">
        <f>IF(ISNUMBER(VLOOKUP(Fulltable[[#This Row],[Distance]], Predict[[#All],[Distance (km)]:[Time on current form]], 3, FALSE)), VLOOKUP(Fulltable[[#This Row],[Distance]], Predict[[#All],[Distance (km)]:[Time on current form]], 3, FALSE), NA())</f>
        <v>#N/A</v>
      </c>
    </row>
    <row r="2187" spans="1:10" x14ac:dyDescent="0.25">
      <c r="A2187" s="1">
        <v>21.85</v>
      </c>
      <c r="B2187" s="2">
        <f>Fulltable[[#This Row],[Distance]]^2</f>
        <v>477.42250000000007</v>
      </c>
      <c r="C2187">
        <f>Fulltable[[#This Row],[Distance]]^3</f>
        <v>10431.681625000003</v>
      </c>
      <c r="D2187">
        <f>Fulltable[[#This Row],[Distance]]^4</f>
        <v>227932.24350625006</v>
      </c>
      <c r="E2187">
        <f>Fulltable[[#This Row],[Distance]]^5</f>
        <v>4980319.5206115637</v>
      </c>
      <c r="F2187" s="13" t="e">
        <f>IF(ISNUMBER(VLOOKUP(Fulltable[[#This Row],[Distance]], PBmetric[[Distance (km)]:[PB (hh:mm:ss)]], 6, FALSE)), VLOOKUP(Fulltable[[#This Row],[Distance]], PBmetric[[Distance (km)]:[PB (hh:mm:ss)]], 6, FALSE), NA())</f>
        <v>#N/A</v>
      </c>
      <c r="G2187" s="13">
        <f ca="1">$Q$4+$P$4*Fulltable[[#This Row],[Distance]]+$O$4*Fulltable[[#This Row],[D^2]]+$N$4*Fulltable[[#This Row],[D^3]]</f>
        <v>7.2044146783450835E-2</v>
      </c>
      <c r="H2187" s="13">
        <f ca="1">Fulltable[[#This Row],[Forecast]]*(1+AVERAGE(cform[faster (-ve) /
slower (+ve)]))</f>
        <v>7.4588877242834903E-2</v>
      </c>
      <c r="I2187" s="13" t="e">
        <f>IF(ISNUMBER(VLOOKUP(Fulltable[[#This Row],[Distance]], Predict[[#All],[Distance (km)]:[Time on current form]], 2, FALSE)), VLOOKUP(Fulltable[[#This Row],[Distance]], Predict[[#All],[Distance (km)]:[Time on current form]], 2, FALSE), NA())</f>
        <v>#N/A</v>
      </c>
      <c r="J2187" s="13" t="e">
        <f>IF(ISNUMBER(VLOOKUP(Fulltable[[#This Row],[Distance]], Predict[[#All],[Distance (km)]:[Time on current form]], 3, FALSE)), VLOOKUP(Fulltable[[#This Row],[Distance]], Predict[[#All],[Distance (km)]:[Time on current form]], 3, FALSE), NA())</f>
        <v>#N/A</v>
      </c>
    </row>
    <row r="2188" spans="1:10" x14ac:dyDescent="0.25">
      <c r="A2188" s="1">
        <v>21.86</v>
      </c>
      <c r="B2188" s="2">
        <f>Fulltable[[#This Row],[Distance]]^2</f>
        <v>477.8596</v>
      </c>
      <c r="C2188">
        <f>Fulltable[[#This Row],[Distance]]^3</f>
        <v>10446.010855999999</v>
      </c>
      <c r="D2188">
        <f>Fulltable[[#This Row],[Distance]]^4</f>
        <v>228349.79731215999</v>
      </c>
      <c r="E2188">
        <f>Fulltable[[#This Row],[Distance]]^5</f>
        <v>4991726.5692438176</v>
      </c>
      <c r="F2188" s="13" t="e">
        <f>IF(ISNUMBER(VLOOKUP(Fulltable[[#This Row],[Distance]], PBmetric[[Distance (km)]:[PB (hh:mm:ss)]], 6, FALSE)), VLOOKUP(Fulltable[[#This Row],[Distance]], PBmetric[[Distance (km)]:[PB (hh:mm:ss)]], 6, FALSE), NA())</f>
        <v>#N/A</v>
      </c>
      <c r="G2188" s="13">
        <f ca="1">$Q$4+$P$4*Fulltable[[#This Row],[Distance]]+$O$4*Fulltable[[#This Row],[D^2]]+$N$4*Fulltable[[#This Row],[D^3]]</f>
        <v>7.2081077020891254E-2</v>
      </c>
      <c r="H2188" s="13">
        <f ca="1">Fulltable[[#This Row],[Forecast]]*(1+AVERAGE(cform[faster (-ve) /
slower (+ve)]))</f>
        <v>7.4627111923513012E-2</v>
      </c>
      <c r="I2188" s="13" t="e">
        <f>IF(ISNUMBER(VLOOKUP(Fulltable[[#This Row],[Distance]], Predict[[#All],[Distance (km)]:[Time on current form]], 2, FALSE)), VLOOKUP(Fulltable[[#This Row],[Distance]], Predict[[#All],[Distance (km)]:[Time on current form]], 2, FALSE), NA())</f>
        <v>#N/A</v>
      </c>
      <c r="J2188" s="13" t="e">
        <f>IF(ISNUMBER(VLOOKUP(Fulltable[[#This Row],[Distance]], Predict[[#All],[Distance (km)]:[Time on current form]], 3, FALSE)), VLOOKUP(Fulltable[[#This Row],[Distance]], Predict[[#All],[Distance (km)]:[Time on current form]], 3, FALSE), NA())</f>
        <v>#N/A</v>
      </c>
    </row>
    <row r="2189" spans="1:10" x14ac:dyDescent="0.25">
      <c r="A2189" s="1">
        <v>21.87</v>
      </c>
      <c r="B2189" s="2">
        <f>Fulltable[[#This Row],[Distance]]^2</f>
        <v>478.29690000000005</v>
      </c>
      <c r="C2189">
        <f>Fulltable[[#This Row],[Distance]]^3</f>
        <v>10460.353203000002</v>
      </c>
      <c r="D2189">
        <f>Fulltable[[#This Row],[Distance]]^4</f>
        <v>228767.92454961003</v>
      </c>
      <c r="E2189">
        <f>Fulltable[[#This Row],[Distance]]^5</f>
        <v>5003154.509899972</v>
      </c>
      <c r="F2189" s="13" t="e">
        <f>IF(ISNUMBER(VLOOKUP(Fulltable[[#This Row],[Distance]], PBmetric[[Distance (km)]:[PB (hh:mm:ss)]], 6, FALSE)), VLOOKUP(Fulltable[[#This Row],[Distance]], PBmetric[[Distance (km)]:[PB (hh:mm:ss)]], 6, FALSE), NA())</f>
        <v>#N/A</v>
      </c>
      <c r="G2189" s="13">
        <f ca="1">$Q$4+$P$4*Fulltable[[#This Row],[Distance]]+$O$4*Fulltable[[#This Row],[D^2]]+$N$4*Fulltable[[#This Row],[D^3]]</f>
        <v>7.2118010853829059E-2</v>
      </c>
      <c r="H2189" s="13">
        <f ca="1">Fulltable[[#This Row],[Forecast]]*(1+AVERAGE(cform[faster (-ve) /
slower (+ve)]))</f>
        <v>7.4665350326688015E-2</v>
      </c>
      <c r="I2189" s="13" t="e">
        <f>IF(ISNUMBER(VLOOKUP(Fulltable[[#This Row],[Distance]], Predict[[#All],[Distance (km)]:[Time on current form]], 2, FALSE)), VLOOKUP(Fulltable[[#This Row],[Distance]], Predict[[#All],[Distance (km)]:[Time on current form]], 2, FALSE), NA())</f>
        <v>#N/A</v>
      </c>
      <c r="J2189" s="13" t="e">
        <f>IF(ISNUMBER(VLOOKUP(Fulltable[[#This Row],[Distance]], Predict[[#All],[Distance (km)]:[Time on current form]], 3, FALSE)), VLOOKUP(Fulltable[[#This Row],[Distance]], Predict[[#All],[Distance (km)]:[Time on current form]], 3, FALSE), NA())</f>
        <v>#N/A</v>
      </c>
    </row>
    <row r="2190" spans="1:10" x14ac:dyDescent="0.25">
      <c r="A2190" s="1">
        <v>21.88</v>
      </c>
      <c r="B2190" s="2">
        <f>Fulltable[[#This Row],[Distance]]^2</f>
        <v>478.73439999999994</v>
      </c>
      <c r="C2190">
        <f>Fulltable[[#This Row],[Distance]]^3</f>
        <v>10474.708671999999</v>
      </c>
      <c r="D2190">
        <f>Fulltable[[#This Row],[Distance]]^4</f>
        <v>229186.62574335994</v>
      </c>
      <c r="E2190">
        <f>Fulltable[[#This Row],[Distance]]^5</f>
        <v>5014603.3712647157</v>
      </c>
      <c r="F2190" s="13" t="e">
        <f>IF(ISNUMBER(VLOOKUP(Fulltable[[#This Row],[Distance]], PBmetric[[Distance (km)]:[PB (hh:mm:ss)]], 6, FALSE)), VLOOKUP(Fulltable[[#This Row],[Distance]], PBmetric[[Distance (km)]:[PB (hh:mm:ss)]], 6, FALSE), NA())</f>
        <v>#N/A</v>
      </c>
      <c r="G2190" s="13">
        <f ca="1">$Q$4+$P$4*Fulltable[[#This Row],[Distance]]+$O$4*Fulltable[[#This Row],[D^2]]+$N$4*Fulltable[[#This Row],[D^3]]</f>
        <v>7.2154948282228806E-2</v>
      </c>
      <c r="H2190" s="13">
        <f ca="1">Fulltable[[#This Row],[Forecast]]*(1+AVERAGE(cform[faster (-ve) /
slower (+ve)]))</f>
        <v>7.4703592452323234E-2</v>
      </c>
      <c r="I2190" s="13" t="e">
        <f>IF(ISNUMBER(VLOOKUP(Fulltable[[#This Row],[Distance]], Predict[[#All],[Distance (km)]:[Time on current form]], 2, FALSE)), VLOOKUP(Fulltable[[#This Row],[Distance]], Predict[[#All],[Distance (km)]:[Time on current form]], 2, FALSE), NA())</f>
        <v>#N/A</v>
      </c>
      <c r="J2190" s="13" t="e">
        <f>IF(ISNUMBER(VLOOKUP(Fulltable[[#This Row],[Distance]], Predict[[#All],[Distance (km)]:[Time on current form]], 3, FALSE)), VLOOKUP(Fulltable[[#This Row],[Distance]], Predict[[#All],[Distance (km)]:[Time on current form]], 3, FALSE), NA())</f>
        <v>#N/A</v>
      </c>
    </row>
    <row r="2191" spans="1:10" x14ac:dyDescent="0.25">
      <c r="A2191" s="1">
        <v>21.89</v>
      </c>
      <c r="B2191" s="2">
        <f>Fulltable[[#This Row],[Distance]]^2</f>
        <v>479.1721</v>
      </c>
      <c r="C2191">
        <f>Fulltable[[#This Row],[Distance]]^3</f>
        <v>10489.077268999999</v>
      </c>
      <c r="D2191">
        <f>Fulltable[[#This Row],[Distance]]^4</f>
        <v>229605.90141841001</v>
      </c>
      <c r="E2191">
        <f>Fulltable[[#This Row],[Distance]]^5</f>
        <v>5026073.182048995</v>
      </c>
      <c r="F2191" s="13" t="e">
        <f>IF(ISNUMBER(VLOOKUP(Fulltable[[#This Row],[Distance]], PBmetric[[Distance (km)]:[PB (hh:mm:ss)]], 6, FALSE)), VLOOKUP(Fulltable[[#This Row],[Distance]], PBmetric[[Distance (km)]:[PB (hh:mm:ss)]], 6, FALSE), NA())</f>
        <v>#N/A</v>
      </c>
      <c r="G2191" s="13">
        <f ca="1">$Q$4+$P$4*Fulltable[[#This Row],[Distance]]+$O$4*Fulltable[[#This Row],[D^2]]+$N$4*Fulltable[[#This Row],[D^3]]</f>
        <v>7.2191889306055135E-2</v>
      </c>
      <c r="H2191" s="13">
        <f ca="1">Fulltable[[#This Row],[Forecast]]*(1+AVERAGE(cform[faster (-ve) /
slower (+ve)]))</f>
        <v>7.4741838300382044E-2</v>
      </c>
      <c r="I2191" s="13" t="e">
        <f>IF(ISNUMBER(VLOOKUP(Fulltable[[#This Row],[Distance]], Predict[[#All],[Distance (km)]:[Time on current form]], 2, FALSE)), VLOOKUP(Fulltable[[#This Row],[Distance]], Predict[[#All],[Distance (km)]:[Time on current form]], 2, FALSE), NA())</f>
        <v>#N/A</v>
      </c>
      <c r="J2191" s="13" t="e">
        <f>IF(ISNUMBER(VLOOKUP(Fulltable[[#This Row],[Distance]], Predict[[#All],[Distance (km)]:[Time on current form]], 3, FALSE)), VLOOKUP(Fulltable[[#This Row],[Distance]], Predict[[#All],[Distance (km)]:[Time on current form]], 3, FALSE), NA())</f>
        <v>#N/A</v>
      </c>
    </row>
    <row r="2192" spans="1:10" x14ac:dyDescent="0.25">
      <c r="A2192" s="1">
        <v>21.9</v>
      </c>
      <c r="B2192" s="2">
        <f>Fulltable[[#This Row],[Distance]]^2</f>
        <v>479.60999999999996</v>
      </c>
      <c r="C2192">
        <f>Fulltable[[#This Row],[Distance]]^3</f>
        <v>10503.458999999999</v>
      </c>
      <c r="D2192">
        <f>Fulltable[[#This Row],[Distance]]^4</f>
        <v>230025.75209999995</v>
      </c>
      <c r="E2192">
        <f>Fulltable[[#This Row],[Distance]]^5</f>
        <v>5037563.9709899984</v>
      </c>
      <c r="F2192" s="13" t="e">
        <f>IF(ISNUMBER(VLOOKUP(Fulltable[[#This Row],[Distance]], PBmetric[[Distance (km)]:[PB (hh:mm:ss)]], 6, FALSE)), VLOOKUP(Fulltable[[#This Row],[Distance]], PBmetric[[Distance (km)]:[PB (hh:mm:ss)]], 6, FALSE), NA())</f>
        <v>#N/A</v>
      </c>
      <c r="G2192" s="13">
        <f ca="1">$Q$4+$P$4*Fulltable[[#This Row],[Distance]]+$O$4*Fulltable[[#This Row],[D^2]]+$N$4*Fulltable[[#This Row],[D^3]]</f>
        <v>7.2228833925272615E-2</v>
      </c>
      <c r="H2192" s="13">
        <f ca="1">Fulltable[[#This Row],[Forecast]]*(1+AVERAGE(cform[faster (-ve) /
slower (+ve)]))</f>
        <v>7.478008787082778E-2</v>
      </c>
      <c r="I2192" s="13" t="e">
        <f>IF(ISNUMBER(VLOOKUP(Fulltable[[#This Row],[Distance]], Predict[[#All],[Distance (km)]:[Time on current form]], 2, FALSE)), VLOOKUP(Fulltable[[#This Row],[Distance]], Predict[[#All],[Distance (km)]:[Time on current form]], 2, FALSE), NA())</f>
        <v>#N/A</v>
      </c>
      <c r="J2192" s="13" t="e">
        <f>IF(ISNUMBER(VLOOKUP(Fulltable[[#This Row],[Distance]], Predict[[#All],[Distance (km)]:[Time on current form]], 3, FALSE)), VLOOKUP(Fulltable[[#This Row],[Distance]], Predict[[#All],[Distance (km)]:[Time on current form]], 3, FALSE), NA())</f>
        <v>#N/A</v>
      </c>
    </row>
    <row r="2193" spans="1:10" x14ac:dyDescent="0.25">
      <c r="A2193" s="1">
        <v>21.91</v>
      </c>
      <c r="B2193" s="2">
        <f>Fulltable[[#This Row],[Distance]]^2</f>
        <v>480.04810000000003</v>
      </c>
      <c r="C2193">
        <f>Fulltable[[#This Row],[Distance]]^3</f>
        <v>10517.853871000001</v>
      </c>
      <c r="D2193">
        <f>Fulltable[[#This Row],[Distance]]^4</f>
        <v>230446.17831361003</v>
      </c>
      <c r="E2193">
        <f>Fulltable[[#This Row],[Distance]]^5</f>
        <v>5049075.7668511961</v>
      </c>
      <c r="F2193" s="13" t="e">
        <f>IF(ISNUMBER(VLOOKUP(Fulltable[[#This Row],[Distance]], PBmetric[[Distance (km)]:[PB (hh:mm:ss)]], 6, FALSE)), VLOOKUP(Fulltable[[#This Row],[Distance]], PBmetric[[Distance (km)]:[PB (hh:mm:ss)]], 6, FALSE), NA())</f>
        <v>#N/A</v>
      </c>
      <c r="G2193" s="13">
        <f ca="1">$Q$4+$P$4*Fulltable[[#This Row],[Distance]]+$O$4*Fulltable[[#This Row],[D^2]]+$N$4*Fulltable[[#This Row],[D^3]]</f>
        <v>7.226578213984583E-2</v>
      </c>
      <c r="H2193" s="13">
        <f ca="1">Fulltable[[#This Row],[Forecast]]*(1+AVERAGE(cform[faster (-ve) /
slower (+ve)]))</f>
        <v>7.481834116362375E-2</v>
      </c>
      <c r="I2193" s="13" t="e">
        <f>IF(ISNUMBER(VLOOKUP(Fulltable[[#This Row],[Distance]], Predict[[#All],[Distance (km)]:[Time on current form]], 2, FALSE)), VLOOKUP(Fulltable[[#This Row],[Distance]], Predict[[#All],[Distance (km)]:[Time on current form]], 2, FALSE), NA())</f>
        <v>#N/A</v>
      </c>
      <c r="J2193" s="13" t="e">
        <f>IF(ISNUMBER(VLOOKUP(Fulltable[[#This Row],[Distance]], Predict[[#All],[Distance (km)]:[Time on current form]], 3, FALSE)), VLOOKUP(Fulltable[[#This Row],[Distance]], Predict[[#All],[Distance (km)]:[Time on current form]], 3, FALSE), NA())</f>
        <v>#N/A</v>
      </c>
    </row>
    <row r="2194" spans="1:10" x14ac:dyDescent="0.25">
      <c r="A2194" s="1">
        <v>21.92</v>
      </c>
      <c r="B2194" s="2">
        <f>Fulltable[[#This Row],[Distance]]^2</f>
        <v>480.48640000000006</v>
      </c>
      <c r="C2194">
        <f>Fulltable[[#This Row],[Distance]]^3</f>
        <v>10532.261888000003</v>
      </c>
      <c r="D2194">
        <f>Fulltable[[#This Row],[Distance]]^4</f>
        <v>230867.18058496006</v>
      </c>
      <c r="E2194">
        <f>Fulltable[[#This Row],[Distance]]^5</f>
        <v>5060608.5984223252</v>
      </c>
      <c r="F2194" s="13" t="e">
        <f>IF(ISNUMBER(VLOOKUP(Fulltable[[#This Row],[Distance]], PBmetric[[Distance (km)]:[PB (hh:mm:ss)]], 6, FALSE)), VLOOKUP(Fulltable[[#This Row],[Distance]], PBmetric[[Distance (km)]:[PB (hh:mm:ss)]], 6, FALSE), NA())</f>
        <v>#N/A</v>
      </c>
      <c r="G2194" s="13">
        <f ca="1">$Q$4+$P$4*Fulltable[[#This Row],[Distance]]+$O$4*Fulltable[[#This Row],[D^2]]+$N$4*Fulltable[[#This Row],[D^3]]</f>
        <v>7.2302733949739434E-2</v>
      </c>
      <c r="H2194" s="13">
        <f ca="1">Fulltable[[#This Row],[Forecast]]*(1+AVERAGE(cform[faster (-ve) /
slower (+ve)]))</f>
        <v>7.4856598178733372E-2</v>
      </c>
      <c r="I2194" s="13" t="e">
        <f>IF(ISNUMBER(VLOOKUP(Fulltable[[#This Row],[Distance]], Predict[[#All],[Distance (km)]:[Time on current form]], 2, FALSE)), VLOOKUP(Fulltable[[#This Row],[Distance]], Predict[[#All],[Distance (km)]:[Time on current form]], 2, FALSE), NA())</f>
        <v>#N/A</v>
      </c>
      <c r="J2194" s="13" t="e">
        <f>IF(ISNUMBER(VLOOKUP(Fulltable[[#This Row],[Distance]], Predict[[#All],[Distance (km)]:[Time on current form]], 3, FALSE)), VLOOKUP(Fulltable[[#This Row],[Distance]], Predict[[#All],[Distance (km)]:[Time on current form]], 3, FALSE), NA())</f>
        <v>#N/A</v>
      </c>
    </row>
    <row r="2195" spans="1:10" x14ac:dyDescent="0.25">
      <c r="A2195" s="1">
        <v>21.93</v>
      </c>
      <c r="B2195" s="2">
        <f>Fulltable[[#This Row],[Distance]]^2</f>
        <v>480.92489999999998</v>
      </c>
      <c r="C2195">
        <f>Fulltable[[#This Row],[Distance]]^3</f>
        <v>10546.683057</v>
      </c>
      <c r="D2195">
        <f>Fulltable[[#This Row],[Distance]]^4</f>
        <v>231288.75944000998</v>
      </c>
      <c r="E2195">
        <f>Fulltable[[#This Row],[Distance]]^5</f>
        <v>5072162.494519419</v>
      </c>
      <c r="F2195" s="13" t="e">
        <f>IF(ISNUMBER(VLOOKUP(Fulltable[[#This Row],[Distance]], PBmetric[[Distance (km)]:[PB (hh:mm:ss)]], 6, FALSE)), VLOOKUP(Fulltable[[#This Row],[Distance]], PBmetric[[Distance (km)]:[PB (hh:mm:ss)]], 6, FALSE), NA())</f>
        <v>#N/A</v>
      </c>
      <c r="G2195" s="13">
        <f ca="1">$Q$4+$P$4*Fulltable[[#This Row],[Distance]]+$O$4*Fulltable[[#This Row],[D^2]]+$N$4*Fulltable[[#This Row],[D^3]]</f>
        <v>7.2339689354917969E-2</v>
      </c>
      <c r="H2195" s="13">
        <f ca="1">Fulltable[[#This Row],[Forecast]]*(1+AVERAGE(cform[faster (-ve) /
slower (+ve)]))</f>
        <v>7.4894858916119939E-2</v>
      </c>
      <c r="I2195" s="13" t="e">
        <f>IF(ISNUMBER(VLOOKUP(Fulltable[[#This Row],[Distance]], Predict[[#All],[Distance (km)]:[Time on current form]], 2, FALSE)), VLOOKUP(Fulltable[[#This Row],[Distance]], Predict[[#All],[Distance (km)]:[Time on current form]], 2, FALSE), NA())</f>
        <v>#N/A</v>
      </c>
      <c r="J2195" s="13" t="e">
        <f>IF(ISNUMBER(VLOOKUP(Fulltable[[#This Row],[Distance]], Predict[[#All],[Distance (km)]:[Time on current form]], 3, FALSE)), VLOOKUP(Fulltable[[#This Row],[Distance]], Predict[[#All],[Distance (km)]:[Time on current form]], 3, FALSE), NA())</f>
        <v>#N/A</v>
      </c>
    </row>
    <row r="2196" spans="1:10" x14ac:dyDescent="0.25">
      <c r="A2196" s="1">
        <v>21.94</v>
      </c>
      <c r="B2196" s="2">
        <f>Fulltable[[#This Row],[Distance]]^2</f>
        <v>481.36360000000008</v>
      </c>
      <c r="C2196">
        <f>Fulltable[[#This Row],[Distance]]^3</f>
        <v>10561.117384000003</v>
      </c>
      <c r="D2196">
        <f>Fulltable[[#This Row],[Distance]]^4</f>
        <v>231710.91540496008</v>
      </c>
      <c r="E2196">
        <f>Fulltable[[#This Row],[Distance]]^5</f>
        <v>5083737.4839848243</v>
      </c>
      <c r="F2196" s="13" t="e">
        <f>IF(ISNUMBER(VLOOKUP(Fulltable[[#This Row],[Distance]], PBmetric[[Distance (km)]:[PB (hh:mm:ss)]], 6, FALSE)), VLOOKUP(Fulltable[[#This Row],[Distance]], PBmetric[[Distance (km)]:[PB (hh:mm:ss)]], 6, FALSE), NA())</f>
        <v>#N/A</v>
      </c>
      <c r="G2196" s="13">
        <f ca="1">$Q$4+$P$4*Fulltable[[#This Row],[Distance]]+$O$4*Fulltable[[#This Row],[D^2]]+$N$4*Fulltable[[#This Row],[D^3]]</f>
        <v>7.2376648355346032E-2</v>
      </c>
      <c r="H2196" s="13">
        <f ca="1">Fulltable[[#This Row],[Forecast]]*(1+AVERAGE(cform[faster (-ve) /
slower (+ve)]))</f>
        <v>7.4933123375746799E-2</v>
      </c>
      <c r="I2196" s="13" t="e">
        <f>IF(ISNUMBER(VLOOKUP(Fulltable[[#This Row],[Distance]], Predict[[#All],[Distance (km)]:[Time on current form]], 2, FALSE)), VLOOKUP(Fulltable[[#This Row],[Distance]], Predict[[#All],[Distance (km)]:[Time on current form]], 2, FALSE), NA())</f>
        <v>#N/A</v>
      </c>
      <c r="J2196" s="13" t="e">
        <f>IF(ISNUMBER(VLOOKUP(Fulltable[[#This Row],[Distance]], Predict[[#All],[Distance (km)]:[Time on current form]], 3, FALSE)), VLOOKUP(Fulltable[[#This Row],[Distance]], Predict[[#All],[Distance (km)]:[Time on current form]], 3, FALSE), NA())</f>
        <v>#N/A</v>
      </c>
    </row>
    <row r="2197" spans="1:10" x14ac:dyDescent="0.25">
      <c r="A2197" s="1">
        <v>21.95</v>
      </c>
      <c r="B2197" s="2">
        <f>Fulltable[[#This Row],[Distance]]^2</f>
        <v>481.80249999999995</v>
      </c>
      <c r="C2197">
        <f>Fulltable[[#This Row],[Distance]]^3</f>
        <v>10575.564874999998</v>
      </c>
      <c r="D2197">
        <f>Fulltable[[#This Row],[Distance]]^4</f>
        <v>232133.64900624997</v>
      </c>
      <c r="E2197">
        <f>Fulltable[[#This Row],[Distance]]^5</f>
        <v>5095333.5956871863</v>
      </c>
      <c r="F2197" s="13" t="e">
        <f>IF(ISNUMBER(VLOOKUP(Fulltable[[#This Row],[Distance]], PBmetric[[Distance (km)]:[PB (hh:mm:ss)]], 6, FALSE)), VLOOKUP(Fulltable[[#This Row],[Distance]], PBmetric[[Distance (km)]:[PB (hh:mm:ss)]], 6, FALSE), NA())</f>
        <v>#N/A</v>
      </c>
      <c r="G2197" s="13">
        <f ca="1">$Q$4+$P$4*Fulltable[[#This Row],[Distance]]+$O$4*Fulltable[[#This Row],[D^2]]+$N$4*Fulltable[[#This Row],[D^3]]</f>
        <v>7.241361095098825E-2</v>
      </c>
      <c r="H2197" s="13">
        <f ca="1">Fulltable[[#This Row],[Forecast]]*(1+AVERAGE(cform[faster (-ve) /
slower (+ve)]))</f>
        <v>7.4971391557577316E-2</v>
      </c>
      <c r="I2197" s="13" t="e">
        <f>IF(ISNUMBER(VLOOKUP(Fulltable[[#This Row],[Distance]], Predict[[#All],[Distance (km)]:[Time on current form]], 2, FALSE)), VLOOKUP(Fulltable[[#This Row],[Distance]], Predict[[#All],[Distance (km)]:[Time on current form]], 2, FALSE), NA())</f>
        <v>#N/A</v>
      </c>
      <c r="J2197" s="13" t="e">
        <f>IF(ISNUMBER(VLOOKUP(Fulltable[[#This Row],[Distance]], Predict[[#All],[Distance (km)]:[Time on current form]], 3, FALSE)), VLOOKUP(Fulltable[[#This Row],[Distance]], Predict[[#All],[Distance (km)]:[Time on current form]], 3, FALSE), NA())</f>
        <v>#N/A</v>
      </c>
    </row>
    <row r="2198" spans="1:10" x14ac:dyDescent="0.25">
      <c r="A2198" s="1">
        <v>21.96</v>
      </c>
      <c r="B2198" s="2">
        <f>Fulltable[[#This Row],[Distance]]^2</f>
        <v>482.24160000000006</v>
      </c>
      <c r="C2198">
        <f>Fulltable[[#This Row],[Distance]]^3</f>
        <v>10590.025536000001</v>
      </c>
      <c r="D2198">
        <f>Fulltable[[#This Row],[Distance]]^4</f>
        <v>232556.96077056005</v>
      </c>
      <c r="E2198">
        <f>Fulltable[[#This Row],[Distance]]^5</f>
        <v>5106950.8585214987</v>
      </c>
      <c r="F2198" s="13" t="e">
        <f>IF(ISNUMBER(VLOOKUP(Fulltable[[#This Row],[Distance]], PBmetric[[Distance (km)]:[PB (hh:mm:ss)]], 6, FALSE)), VLOOKUP(Fulltable[[#This Row],[Distance]], PBmetric[[Distance (km)]:[PB (hh:mm:ss)]], 6, FALSE), NA())</f>
        <v>#N/A</v>
      </c>
      <c r="G2198" s="13">
        <f ca="1">$Q$4+$P$4*Fulltable[[#This Row],[Distance]]+$O$4*Fulltable[[#This Row],[D^2]]+$N$4*Fulltable[[#This Row],[D^3]]</f>
        <v>7.2450577141809233E-2</v>
      </c>
      <c r="H2198" s="13">
        <f ca="1">Fulltable[[#This Row],[Forecast]]*(1+AVERAGE(cform[faster (-ve) /
slower (+ve)]))</f>
        <v>7.5009663461574866E-2</v>
      </c>
      <c r="I2198" s="13" t="e">
        <f>IF(ISNUMBER(VLOOKUP(Fulltable[[#This Row],[Distance]], Predict[[#All],[Distance (km)]:[Time on current form]], 2, FALSE)), VLOOKUP(Fulltable[[#This Row],[Distance]], Predict[[#All],[Distance (km)]:[Time on current form]], 2, FALSE), NA())</f>
        <v>#N/A</v>
      </c>
      <c r="J2198" s="13" t="e">
        <f>IF(ISNUMBER(VLOOKUP(Fulltable[[#This Row],[Distance]], Predict[[#All],[Distance (km)]:[Time on current form]], 3, FALSE)), VLOOKUP(Fulltable[[#This Row],[Distance]], Predict[[#All],[Distance (km)]:[Time on current form]], 3, FALSE), NA())</f>
        <v>#N/A</v>
      </c>
    </row>
    <row r="2199" spans="1:10" x14ac:dyDescent="0.25">
      <c r="A2199" s="1">
        <v>21.97</v>
      </c>
      <c r="B2199" s="2">
        <f>Fulltable[[#This Row],[Distance]]^2</f>
        <v>482.68089999999995</v>
      </c>
      <c r="C2199">
        <f>Fulltable[[#This Row],[Distance]]^3</f>
        <v>10604.499372999999</v>
      </c>
      <c r="D2199">
        <f>Fulltable[[#This Row],[Distance]]^4</f>
        <v>232980.85122480994</v>
      </c>
      <c r="E2199">
        <f>Fulltable[[#This Row],[Distance]]^5</f>
        <v>5118589.3014090741</v>
      </c>
      <c r="F2199" s="13" t="e">
        <f>IF(ISNUMBER(VLOOKUP(Fulltable[[#This Row],[Distance]], PBmetric[[Distance (km)]:[PB (hh:mm:ss)]], 6, FALSE)), VLOOKUP(Fulltable[[#This Row],[Distance]], PBmetric[[Distance (km)]:[PB (hh:mm:ss)]], 6, FALSE), NA())</f>
        <v>#N/A</v>
      </c>
      <c r="G2199" s="13">
        <f ca="1">$Q$4+$P$4*Fulltable[[#This Row],[Distance]]+$O$4*Fulltable[[#This Row],[D^2]]+$N$4*Fulltable[[#This Row],[D^3]]</f>
        <v>7.2487546927773511E-2</v>
      </c>
      <c r="H2199" s="13">
        <f ca="1">Fulltable[[#This Row],[Forecast]]*(1+AVERAGE(cform[faster (-ve) /
slower (+ve)]))</f>
        <v>7.5047939087702714E-2</v>
      </c>
      <c r="I2199" s="13" t="e">
        <f>IF(ISNUMBER(VLOOKUP(Fulltable[[#This Row],[Distance]], Predict[[#All],[Distance (km)]:[Time on current form]], 2, FALSE)), VLOOKUP(Fulltable[[#This Row],[Distance]], Predict[[#All],[Distance (km)]:[Time on current form]], 2, FALSE), NA())</f>
        <v>#N/A</v>
      </c>
      <c r="J2199" s="13" t="e">
        <f>IF(ISNUMBER(VLOOKUP(Fulltable[[#This Row],[Distance]], Predict[[#All],[Distance (km)]:[Time on current form]], 3, FALSE)), VLOOKUP(Fulltable[[#This Row],[Distance]], Predict[[#All],[Distance (km)]:[Time on current form]], 3, FALSE), NA())</f>
        <v>#N/A</v>
      </c>
    </row>
    <row r="2200" spans="1:10" x14ac:dyDescent="0.25">
      <c r="A2200" s="1">
        <v>21.98</v>
      </c>
      <c r="B2200" s="2">
        <f>Fulltable[[#This Row],[Distance]]^2</f>
        <v>483.12040000000002</v>
      </c>
      <c r="C2200">
        <f>Fulltable[[#This Row],[Distance]]^3</f>
        <v>10618.986392000001</v>
      </c>
      <c r="D2200">
        <f>Fulltable[[#This Row],[Distance]]^4</f>
        <v>233405.32089616</v>
      </c>
      <c r="E2200">
        <f>Fulltable[[#This Row],[Distance]]^5</f>
        <v>5130248.9532975974</v>
      </c>
      <c r="F2200" s="13" t="e">
        <f>IF(ISNUMBER(VLOOKUP(Fulltable[[#This Row],[Distance]], PBmetric[[Distance (km)]:[PB (hh:mm:ss)]], 6, FALSE)), VLOOKUP(Fulltable[[#This Row],[Distance]], PBmetric[[Distance (km)]:[PB (hh:mm:ss)]], 6, FALSE), NA())</f>
        <v>#N/A</v>
      </c>
      <c r="G2200" s="13">
        <f ca="1">$Q$4+$P$4*Fulltable[[#This Row],[Distance]]+$O$4*Fulltable[[#This Row],[D^2]]+$N$4*Fulltable[[#This Row],[D^3]]</f>
        <v>7.2524520308845736E-2</v>
      </c>
      <c r="H2200" s="13">
        <f ca="1">Fulltable[[#This Row],[Forecast]]*(1+AVERAGE(cform[faster (-ve) /
slower (+ve)]))</f>
        <v>7.5086218435924279E-2</v>
      </c>
      <c r="I2200" s="13" t="e">
        <f>IF(ISNUMBER(VLOOKUP(Fulltable[[#This Row],[Distance]], Predict[[#All],[Distance (km)]:[Time on current form]], 2, FALSE)), VLOOKUP(Fulltable[[#This Row],[Distance]], Predict[[#All],[Distance (km)]:[Time on current form]], 2, FALSE), NA())</f>
        <v>#N/A</v>
      </c>
      <c r="J2200" s="13" t="e">
        <f>IF(ISNUMBER(VLOOKUP(Fulltable[[#This Row],[Distance]], Predict[[#All],[Distance (km)]:[Time on current form]], 3, FALSE)), VLOOKUP(Fulltable[[#This Row],[Distance]], Predict[[#All],[Distance (km)]:[Time on current form]], 3, FALSE), NA())</f>
        <v>#N/A</v>
      </c>
    </row>
    <row r="2201" spans="1:10" x14ac:dyDescent="0.25">
      <c r="A2201" s="1">
        <v>21.99</v>
      </c>
      <c r="B2201" s="2">
        <f>Fulltable[[#This Row],[Distance]]^2</f>
        <v>483.56009999999992</v>
      </c>
      <c r="C2201">
        <f>Fulltable[[#This Row],[Distance]]^3</f>
        <v>10633.486598999998</v>
      </c>
      <c r="D2201">
        <f>Fulltable[[#This Row],[Distance]]^4</f>
        <v>233830.37031200991</v>
      </c>
      <c r="E2201">
        <f>Fulltable[[#This Row],[Distance]]^5</f>
        <v>5141929.8431610977</v>
      </c>
      <c r="F2201" s="13" t="e">
        <f>IF(ISNUMBER(VLOOKUP(Fulltable[[#This Row],[Distance]], PBmetric[[Distance (km)]:[PB (hh:mm:ss)]], 6, FALSE)), VLOOKUP(Fulltable[[#This Row],[Distance]], PBmetric[[Distance (km)]:[PB (hh:mm:ss)]], 6, FALSE), NA())</f>
        <v>#N/A</v>
      </c>
      <c r="G2201" s="13">
        <f ca="1">$Q$4+$P$4*Fulltable[[#This Row],[Distance]]+$O$4*Fulltable[[#This Row],[D^2]]+$N$4*Fulltable[[#This Row],[D^3]]</f>
        <v>7.2561497284990492E-2</v>
      </c>
      <c r="H2201" s="13">
        <f ca="1">Fulltable[[#This Row],[Forecast]]*(1+AVERAGE(cform[faster (-ve) /
slower (+ve)]))</f>
        <v>7.5124501506202881E-2</v>
      </c>
      <c r="I2201" s="13" t="e">
        <f>IF(ISNUMBER(VLOOKUP(Fulltable[[#This Row],[Distance]], Predict[[#All],[Distance (km)]:[Time on current form]], 2, FALSE)), VLOOKUP(Fulltable[[#This Row],[Distance]], Predict[[#All],[Distance (km)]:[Time on current form]], 2, FALSE), NA())</f>
        <v>#N/A</v>
      </c>
      <c r="J2201" s="13" t="e">
        <f>IF(ISNUMBER(VLOOKUP(Fulltable[[#This Row],[Distance]], Predict[[#All],[Distance (km)]:[Time on current form]], 3, FALSE)), VLOOKUP(Fulltable[[#This Row],[Distance]], Predict[[#All],[Distance (km)]:[Time on current form]], 3, FALSE), NA())</f>
        <v>#N/A</v>
      </c>
    </row>
    <row r="2202" spans="1:10" x14ac:dyDescent="0.25">
      <c r="A2202" s="1">
        <v>22</v>
      </c>
      <c r="B2202" s="2">
        <f>Fulltable[[#This Row],[Distance]]^2</f>
        <v>484</v>
      </c>
      <c r="C2202">
        <f>Fulltable[[#This Row],[Distance]]^3</f>
        <v>10648</v>
      </c>
      <c r="D2202">
        <f>Fulltable[[#This Row],[Distance]]^4</f>
        <v>234256</v>
      </c>
      <c r="E2202">
        <f>Fulltable[[#This Row],[Distance]]^5</f>
        <v>5153632</v>
      </c>
      <c r="F2202" s="13" t="e">
        <f>IF(ISNUMBER(VLOOKUP(Fulltable[[#This Row],[Distance]], PBmetric[[Distance (km)]:[PB (hh:mm:ss)]], 6, FALSE)), VLOOKUP(Fulltable[[#This Row],[Distance]], PBmetric[[Distance (km)]:[PB (hh:mm:ss)]], 6, FALSE), NA())</f>
        <v>#N/A</v>
      </c>
      <c r="G2202" s="13">
        <f ca="1">$Q$4+$P$4*Fulltable[[#This Row],[Distance]]+$O$4*Fulltable[[#This Row],[D^2]]+$N$4*Fulltable[[#This Row],[D^3]]</f>
        <v>7.2598477856172391E-2</v>
      </c>
      <c r="H2202" s="13">
        <f ca="1">Fulltable[[#This Row],[Forecast]]*(1+AVERAGE(cform[faster (-ve) /
slower (+ve)]))</f>
        <v>7.516278829850187E-2</v>
      </c>
      <c r="I2202" s="13" t="e">
        <f>IF(ISNUMBER(VLOOKUP(Fulltable[[#This Row],[Distance]], Predict[[#All],[Distance (km)]:[Time on current form]], 2, FALSE)), VLOOKUP(Fulltable[[#This Row],[Distance]], Predict[[#All],[Distance (km)]:[Time on current form]], 2, FALSE), NA())</f>
        <v>#N/A</v>
      </c>
      <c r="J2202" s="13" t="e">
        <f>IF(ISNUMBER(VLOOKUP(Fulltable[[#This Row],[Distance]], Predict[[#All],[Distance (km)]:[Time on current form]], 3, FALSE)), VLOOKUP(Fulltable[[#This Row],[Distance]], Predict[[#All],[Distance (km)]:[Time on current form]], 3, FALSE), NA())</f>
        <v>#N/A</v>
      </c>
    </row>
    <row r="2203" spans="1:10" x14ac:dyDescent="0.25">
      <c r="A2203" s="1">
        <v>22.01</v>
      </c>
      <c r="B2203" s="2">
        <f>Fulltable[[#This Row],[Distance]]^2</f>
        <v>484.44010000000009</v>
      </c>
      <c r="C2203">
        <f>Fulltable[[#This Row],[Distance]]^3</f>
        <v>10662.526601000003</v>
      </c>
      <c r="D2203">
        <f>Fulltable[[#This Row],[Distance]]^4</f>
        <v>234682.21048801008</v>
      </c>
      <c r="E2203">
        <f>Fulltable[[#This Row],[Distance]]^5</f>
        <v>5165355.4528411021</v>
      </c>
      <c r="F2203" s="13" t="e">
        <f>IF(ISNUMBER(VLOOKUP(Fulltable[[#This Row],[Distance]], PBmetric[[Distance (km)]:[PB (hh:mm:ss)]], 6, FALSE)), VLOOKUP(Fulltable[[#This Row],[Distance]], PBmetric[[Distance (km)]:[PB (hh:mm:ss)]], 6, FALSE), NA())</f>
        <v>#N/A</v>
      </c>
      <c r="G2203" s="13">
        <f ca="1">$Q$4+$P$4*Fulltable[[#This Row],[Distance]]+$O$4*Fulltable[[#This Row],[D^2]]+$N$4*Fulltable[[#This Row],[D^3]]</f>
        <v>7.263546202235599E-2</v>
      </c>
      <c r="H2203" s="13">
        <f ca="1">Fulltable[[#This Row],[Forecast]]*(1+AVERAGE(cform[faster (-ve) /
slower (+ve)]))</f>
        <v>7.520107881278458E-2</v>
      </c>
      <c r="I2203" s="13" t="e">
        <f>IF(ISNUMBER(VLOOKUP(Fulltable[[#This Row],[Distance]], Predict[[#All],[Distance (km)]:[Time on current form]], 2, FALSE)), VLOOKUP(Fulltable[[#This Row],[Distance]], Predict[[#All],[Distance (km)]:[Time on current form]], 2, FALSE), NA())</f>
        <v>#N/A</v>
      </c>
      <c r="J2203" s="13" t="e">
        <f>IF(ISNUMBER(VLOOKUP(Fulltable[[#This Row],[Distance]], Predict[[#All],[Distance (km)]:[Time on current form]], 3, FALSE)), VLOOKUP(Fulltable[[#This Row],[Distance]], Predict[[#All],[Distance (km)]:[Time on current form]], 3, FALSE), NA())</f>
        <v>#N/A</v>
      </c>
    </row>
    <row r="2204" spans="1:10" x14ac:dyDescent="0.25">
      <c r="A2204" s="1">
        <v>22.02</v>
      </c>
      <c r="B2204" s="2">
        <f>Fulltable[[#This Row],[Distance]]^2</f>
        <v>484.88040000000001</v>
      </c>
      <c r="C2204">
        <f>Fulltable[[#This Row],[Distance]]^3</f>
        <v>10677.066408000001</v>
      </c>
      <c r="D2204">
        <f>Fulltable[[#This Row],[Distance]]^4</f>
        <v>235109.00230416001</v>
      </c>
      <c r="E2204">
        <f>Fulltable[[#This Row],[Distance]]^5</f>
        <v>5177100.2307376033</v>
      </c>
      <c r="F2204" s="13" t="e">
        <f>IF(ISNUMBER(VLOOKUP(Fulltable[[#This Row],[Distance]], PBmetric[[Distance (km)]:[PB (hh:mm:ss)]], 6, FALSE)), VLOOKUP(Fulltable[[#This Row],[Distance]], PBmetric[[Distance (km)]:[PB (hh:mm:ss)]], 6, FALSE), NA())</f>
        <v>#N/A</v>
      </c>
      <c r="G2204" s="13">
        <f ca="1">$Q$4+$P$4*Fulltable[[#This Row],[Distance]]+$O$4*Fulltable[[#This Row],[D^2]]+$N$4*Fulltable[[#This Row],[D^3]]</f>
        <v>7.2672449783505913E-2</v>
      </c>
      <c r="H2204" s="13">
        <f ca="1">Fulltable[[#This Row],[Forecast]]*(1+AVERAGE(cform[faster (-ve) /
slower (+ve)]))</f>
        <v>7.5239373049014374E-2</v>
      </c>
      <c r="I2204" s="13" t="e">
        <f>IF(ISNUMBER(VLOOKUP(Fulltable[[#This Row],[Distance]], Predict[[#All],[Distance (km)]:[Time on current form]], 2, FALSE)), VLOOKUP(Fulltable[[#This Row],[Distance]], Predict[[#All],[Distance (km)]:[Time on current form]], 2, FALSE), NA())</f>
        <v>#N/A</v>
      </c>
      <c r="J2204" s="13" t="e">
        <f>IF(ISNUMBER(VLOOKUP(Fulltable[[#This Row],[Distance]], Predict[[#All],[Distance (km)]:[Time on current form]], 3, FALSE)), VLOOKUP(Fulltable[[#This Row],[Distance]], Predict[[#All],[Distance (km)]:[Time on current form]], 3, FALSE), NA())</f>
        <v>#N/A</v>
      </c>
    </row>
    <row r="2205" spans="1:10" x14ac:dyDescent="0.25">
      <c r="A2205" s="1">
        <v>22.03</v>
      </c>
      <c r="B2205" s="2">
        <f>Fulltable[[#This Row],[Distance]]^2</f>
        <v>485.32090000000005</v>
      </c>
      <c r="C2205">
        <f>Fulltable[[#This Row],[Distance]]^3</f>
        <v>10691.619427000001</v>
      </c>
      <c r="D2205">
        <f>Fulltable[[#This Row],[Distance]]^4</f>
        <v>235536.37597681006</v>
      </c>
      <c r="E2205">
        <f>Fulltable[[#This Row],[Distance]]^5</f>
        <v>5188866.362769126</v>
      </c>
      <c r="F2205" s="13" t="e">
        <f>IF(ISNUMBER(VLOOKUP(Fulltable[[#This Row],[Distance]], PBmetric[[Distance (km)]:[PB (hh:mm:ss)]], 6, FALSE)), VLOOKUP(Fulltable[[#This Row],[Distance]], PBmetric[[Distance (km)]:[PB (hh:mm:ss)]], 6, FALSE), NA())</f>
        <v>#N/A</v>
      </c>
      <c r="G2205" s="13">
        <f ca="1">$Q$4+$P$4*Fulltable[[#This Row],[Distance]]+$O$4*Fulltable[[#This Row],[D^2]]+$N$4*Fulltable[[#This Row],[D^3]]</f>
        <v>7.2709441139586745E-2</v>
      </c>
      <c r="H2205" s="13">
        <f ca="1">Fulltable[[#This Row],[Forecast]]*(1+AVERAGE(cform[faster (-ve) /
slower (+ve)]))</f>
        <v>7.5277671007154573E-2</v>
      </c>
      <c r="I2205" s="13" t="e">
        <f>IF(ISNUMBER(VLOOKUP(Fulltable[[#This Row],[Distance]], Predict[[#All],[Distance (km)]:[Time on current form]], 2, FALSE)), VLOOKUP(Fulltable[[#This Row],[Distance]], Predict[[#All],[Distance (km)]:[Time on current form]], 2, FALSE), NA())</f>
        <v>#N/A</v>
      </c>
      <c r="J2205" s="13" t="e">
        <f>IF(ISNUMBER(VLOOKUP(Fulltable[[#This Row],[Distance]], Predict[[#All],[Distance (km)]:[Time on current form]], 3, FALSE)), VLOOKUP(Fulltable[[#This Row],[Distance]], Predict[[#All],[Distance (km)]:[Time on current form]], 3, FALSE), NA())</f>
        <v>#N/A</v>
      </c>
    </row>
    <row r="2206" spans="1:10" x14ac:dyDescent="0.25">
      <c r="A2206" s="1">
        <v>22.04</v>
      </c>
      <c r="B2206" s="2">
        <f>Fulltable[[#This Row],[Distance]]^2</f>
        <v>485.76159999999999</v>
      </c>
      <c r="C2206">
        <f>Fulltable[[#This Row],[Distance]]^3</f>
        <v>10706.185663999999</v>
      </c>
      <c r="D2206">
        <f>Fulltable[[#This Row],[Distance]]^4</f>
        <v>235964.33203455998</v>
      </c>
      <c r="E2206">
        <f>Fulltable[[#This Row],[Distance]]^5</f>
        <v>5200653.8780417014</v>
      </c>
      <c r="F2206" s="13" t="e">
        <f>IF(ISNUMBER(VLOOKUP(Fulltable[[#This Row],[Distance]], PBmetric[[Distance (km)]:[PB (hh:mm:ss)]], 6, FALSE)), VLOOKUP(Fulltable[[#This Row],[Distance]], PBmetric[[Distance (km)]:[PB (hh:mm:ss)]], 6, FALSE), NA())</f>
        <v>#N/A</v>
      </c>
      <c r="G2206" s="13">
        <f ca="1">$Q$4+$P$4*Fulltable[[#This Row],[Distance]]+$O$4*Fulltable[[#This Row],[D^2]]+$N$4*Fulltable[[#This Row],[D^3]]</f>
        <v>7.274643609056311E-2</v>
      </c>
      <c r="H2206" s="13">
        <f ca="1">Fulltable[[#This Row],[Forecast]]*(1+AVERAGE(cform[faster (-ve) /
slower (+ve)]))</f>
        <v>7.5315972687168567E-2</v>
      </c>
      <c r="I2206" s="13" t="e">
        <f>IF(ISNUMBER(VLOOKUP(Fulltable[[#This Row],[Distance]], Predict[[#All],[Distance (km)]:[Time on current form]], 2, FALSE)), VLOOKUP(Fulltable[[#This Row],[Distance]], Predict[[#All],[Distance (km)]:[Time on current form]], 2, FALSE), NA())</f>
        <v>#N/A</v>
      </c>
      <c r="J2206" s="13" t="e">
        <f>IF(ISNUMBER(VLOOKUP(Fulltable[[#This Row],[Distance]], Predict[[#All],[Distance (km)]:[Time on current form]], 3, FALSE)), VLOOKUP(Fulltable[[#This Row],[Distance]], Predict[[#All],[Distance (km)]:[Time on current form]], 3, FALSE), NA())</f>
        <v>#N/A</v>
      </c>
    </row>
    <row r="2207" spans="1:10" x14ac:dyDescent="0.25">
      <c r="A2207" s="1">
        <v>22.05</v>
      </c>
      <c r="B2207" s="2">
        <f>Fulltable[[#This Row],[Distance]]^2</f>
        <v>486.20250000000004</v>
      </c>
      <c r="C2207">
        <f>Fulltable[[#This Row],[Distance]]^3</f>
        <v>10720.765125000002</v>
      </c>
      <c r="D2207">
        <f>Fulltable[[#This Row],[Distance]]^4</f>
        <v>236392.87100625003</v>
      </c>
      <c r="E2207">
        <f>Fulltable[[#This Row],[Distance]]^5</f>
        <v>5212462.8056878131</v>
      </c>
      <c r="F2207" s="13" t="e">
        <f>IF(ISNUMBER(VLOOKUP(Fulltable[[#This Row],[Distance]], PBmetric[[Distance (km)]:[PB (hh:mm:ss)]], 6, FALSE)), VLOOKUP(Fulltable[[#This Row],[Distance]], PBmetric[[Distance (km)]:[PB (hh:mm:ss)]], 6, FALSE), NA())</f>
        <v>#N/A</v>
      </c>
      <c r="G2207" s="13">
        <f ca="1">$Q$4+$P$4*Fulltable[[#This Row],[Distance]]+$O$4*Fulltable[[#This Row],[D^2]]+$N$4*Fulltable[[#This Row],[D^3]]</f>
        <v>7.2783434636399552E-2</v>
      </c>
      <c r="H2207" s="13">
        <f ca="1">Fulltable[[#This Row],[Forecast]]*(1+AVERAGE(cform[faster (-ve) /
slower (+ve)]))</f>
        <v>7.5354278089019636E-2</v>
      </c>
      <c r="I2207" s="13" t="e">
        <f>IF(ISNUMBER(VLOOKUP(Fulltable[[#This Row],[Distance]], Predict[[#All],[Distance (km)]:[Time on current form]], 2, FALSE)), VLOOKUP(Fulltable[[#This Row],[Distance]], Predict[[#All],[Distance (km)]:[Time on current form]], 2, FALSE), NA())</f>
        <v>#N/A</v>
      </c>
      <c r="J2207" s="13" t="e">
        <f>IF(ISNUMBER(VLOOKUP(Fulltable[[#This Row],[Distance]], Predict[[#All],[Distance (km)]:[Time on current form]], 3, FALSE)), VLOOKUP(Fulltable[[#This Row],[Distance]], Predict[[#All],[Distance (km)]:[Time on current form]], 3, FALSE), NA())</f>
        <v>#N/A</v>
      </c>
    </row>
    <row r="2208" spans="1:10" x14ac:dyDescent="0.25">
      <c r="A2208" s="1">
        <v>22.06</v>
      </c>
      <c r="B2208" s="2">
        <f>Fulltable[[#This Row],[Distance]]^2</f>
        <v>486.64359999999994</v>
      </c>
      <c r="C2208">
        <f>Fulltable[[#This Row],[Distance]]^3</f>
        <v>10735.357815999998</v>
      </c>
      <c r="D2208">
        <f>Fulltable[[#This Row],[Distance]]^4</f>
        <v>236821.99342095995</v>
      </c>
      <c r="E2208">
        <f>Fulltable[[#This Row],[Distance]]^5</f>
        <v>5224293.1748663764</v>
      </c>
      <c r="F2208" s="13" t="e">
        <f>IF(ISNUMBER(VLOOKUP(Fulltable[[#This Row],[Distance]], PBmetric[[Distance (km)]:[PB (hh:mm:ss)]], 6, FALSE)), VLOOKUP(Fulltable[[#This Row],[Distance]], PBmetric[[Distance (km)]:[PB (hh:mm:ss)]], 6, FALSE), NA())</f>
        <v>#N/A</v>
      </c>
      <c r="G2208" s="13">
        <f ca="1">$Q$4+$P$4*Fulltable[[#This Row],[Distance]]+$O$4*Fulltable[[#This Row],[D^2]]+$N$4*Fulltable[[#This Row],[D^3]]</f>
        <v>7.282043677706071E-2</v>
      </c>
      <c r="H2208" s="13">
        <f ca="1">Fulltable[[#This Row],[Forecast]]*(1+AVERAGE(cform[faster (-ve) /
slower (+ve)]))</f>
        <v>7.5392587212671183E-2</v>
      </c>
      <c r="I2208" s="13" t="e">
        <f>IF(ISNUMBER(VLOOKUP(Fulltable[[#This Row],[Distance]], Predict[[#All],[Distance (km)]:[Time on current form]], 2, FALSE)), VLOOKUP(Fulltable[[#This Row],[Distance]], Predict[[#All],[Distance (km)]:[Time on current form]], 2, FALSE), NA())</f>
        <v>#N/A</v>
      </c>
      <c r="J2208" s="13" t="e">
        <f>IF(ISNUMBER(VLOOKUP(Fulltable[[#This Row],[Distance]], Predict[[#All],[Distance (km)]:[Time on current form]], 3, FALSE)), VLOOKUP(Fulltable[[#This Row],[Distance]], Predict[[#All],[Distance (km)]:[Time on current form]], 3, FALSE), NA())</f>
        <v>#N/A</v>
      </c>
    </row>
    <row r="2209" spans="1:10" x14ac:dyDescent="0.25">
      <c r="A2209" s="1">
        <v>22.07</v>
      </c>
      <c r="B2209" s="2">
        <f>Fulltable[[#This Row],[Distance]]^2</f>
        <v>487.0849</v>
      </c>
      <c r="C2209">
        <f>Fulltable[[#This Row],[Distance]]^3</f>
        <v>10749.963743</v>
      </c>
      <c r="D2209">
        <f>Fulltable[[#This Row],[Distance]]^4</f>
        <v>237251.69980801002</v>
      </c>
      <c r="E2209">
        <f>Fulltable[[#This Row],[Distance]]^5</f>
        <v>5236145.0147627816</v>
      </c>
      <c r="F2209" s="13" t="e">
        <f>IF(ISNUMBER(VLOOKUP(Fulltable[[#This Row],[Distance]], PBmetric[[Distance (km)]:[PB (hh:mm:ss)]], 6, FALSE)), VLOOKUP(Fulltable[[#This Row],[Distance]], PBmetric[[Distance (km)]:[PB (hh:mm:ss)]], 6, FALSE), NA())</f>
        <v>#N/A</v>
      </c>
      <c r="G2209" s="13">
        <f ca="1">$Q$4+$P$4*Fulltable[[#This Row],[Distance]]+$O$4*Fulltable[[#This Row],[D^2]]+$N$4*Fulltable[[#This Row],[D^3]]</f>
        <v>7.2857442512511195E-2</v>
      </c>
      <c r="H2209" s="13">
        <f ca="1">Fulltable[[#This Row],[Forecast]]*(1+AVERAGE(cform[faster (-ve) /
slower (+ve)]))</f>
        <v>7.5430900058086559E-2</v>
      </c>
      <c r="I2209" s="13" t="e">
        <f>IF(ISNUMBER(VLOOKUP(Fulltable[[#This Row],[Distance]], Predict[[#All],[Distance (km)]:[Time on current form]], 2, FALSE)), VLOOKUP(Fulltable[[#This Row],[Distance]], Predict[[#All],[Distance (km)]:[Time on current form]], 2, FALSE), NA())</f>
        <v>#N/A</v>
      </c>
      <c r="J2209" s="13" t="e">
        <f>IF(ISNUMBER(VLOOKUP(Fulltable[[#This Row],[Distance]], Predict[[#All],[Distance (km)]:[Time on current form]], 3, FALSE)), VLOOKUP(Fulltable[[#This Row],[Distance]], Predict[[#All],[Distance (km)]:[Time on current form]], 3, FALSE), NA())</f>
        <v>#N/A</v>
      </c>
    </row>
    <row r="2210" spans="1:10" x14ac:dyDescent="0.25">
      <c r="A2210" s="1">
        <v>22.08</v>
      </c>
      <c r="B2210" s="2">
        <f>Fulltable[[#This Row],[Distance]]^2</f>
        <v>487.52639999999991</v>
      </c>
      <c r="C2210">
        <f>Fulltable[[#This Row],[Distance]]^3</f>
        <v>10764.582911999998</v>
      </c>
      <c r="D2210">
        <f>Fulltable[[#This Row],[Distance]]^4</f>
        <v>237681.99069695993</v>
      </c>
      <c r="E2210">
        <f>Fulltable[[#This Row],[Distance]]^5</f>
        <v>5248018.3545888746</v>
      </c>
      <c r="F2210" s="13" t="e">
        <f>IF(ISNUMBER(VLOOKUP(Fulltable[[#This Row],[Distance]], PBmetric[[Distance (km)]:[PB (hh:mm:ss)]], 6, FALSE)), VLOOKUP(Fulltable[[#This Row],[Distance]], PBmetric[[Distance (km)]:[PB (hh:mm:ss)]], 6, FALSE), NA())</f>
        <v>#N/A</v>
      </c>
      <c r="G2210" s="13">
        <f ca="1">$Q$4+$P$4*Fulltable[[#This Row],[Distance]]+$O$4*Fulltable[[#This Row],[D^2]]+$N$4*Fulltable[[#This Row],[D^3]]</f>
        <v>7.2894451842715535E-2</v>
      </c>
      <c r="H2210" s="13">
        <f ca="1">Fulltable[[#This Row],[Forecast]]*(1+AVERAGE(cform[faster (-ve) /
slower (+ve)]))</f>
        <v>7.5469216625229041E-2</v>
      </c>
      <c r="I2210" s="13" t="e">
        <f>IF(ISNUMBER(VLOOKUP(Fulltable[[#This Row],[Distance]], Predict[[#All],[Distance (km)]:[Time on current form]], 2, FALSE)), VLOOKUP(Fulltable[[#This Row],[Distance]], Predict[[#All],[Distance (km)]:[Time on current form]], 2, FALSE), NA())</f>
        <v>#N/A</v>
      </c>
      <c r="J2210" s="13" t="e">
        <f>IF(ISNUMBER(VLOOKUP(Fulltable[[#This Row],[Distance]], Predict[[#All],[Distance (km)]:[Time on current form]], 3, FALSE)), VLOOKUP(Fulltable[[#This Row],[Distance]], Predict[[#All],[Distance (km)]:[Time on current form]], 3, FALSE), NA())</f>
        <v>#N/A</v>
      </c>
    </row>
    <row r="2211" spans="1:10" x14ac:dyDescent="0.25">
      <c r="A2211" s="1">
        <v>22.09</v>
      </c>
      <c r="B2211" s="2">
        <f>Fulltable[[#This Row],[Distance]]^2</f>
        <v>487.96809999999999</v>
      </c>
      <c r="C2211">
        <f>Fulltable[[#This Row],[Distance]]^3</f>
        <v>10779.215329000001</v>
      </c>
      <c r="D2211">
        <f>Fulltable[[#This Row],[Distance]]^4</f>
        <v>238112.86661760998</v>
      </c>
      <c r="E2211">
        <f>Fulltable[[#This Row],[Distance]]^5</f>
        <v>5259913.2235830044</v>
      </c>
      <c r="F2211" s="13" t="e">
        <f>IF(ISNUMBER(VLOOKUP(Fulltable[[#This Row],[Distance]], PBmetric[[Distance (km)]:[PB (hh:mm:ss)]], 6, FALSE)), VLOOKUP(Fulltable[[#This Row],[Distance]], PBmetric[[Distance (km)]:[PB (hh:mm:ss)]], 6, FALSE), NA())</f>
        <v>#N/A</v>
      </c>
      <c r="G2211" s="13">
        <f ca="1">$Q$4+$P$4*Fulltable[[#This Row],[Distance]]+$O$4*Fulltable[[#This Row],[D^2]]+$N$4*Fulltable[[#This Row],[D^3]]</f>
        <v>7.2931464767638399E-2</v>
      </c>
      <c r="H2211" s="13">
        <f ca="1">Fulltable[[#This Row],[Forecast]]*(1+AVERAGE(cform[faster (-ve) /
slower (+ve)]))</f>
        <v>7.5507536914062048E-2</v>
      </c>
      <c r="I2211" s="13" t="e">
        <f>IF(ISNUMBER(VLOOKUP(Fulltable[[#This Row],[Distance]], Predict[[#All],[Distance (km)]:[Time on current form]], 2, FALSE)), VLOOKUP(Fulltable[[#This Row],[Distance]], Predict[[#All],[Distance (km)]:[Time on current form]], 2, FALSE), NA())</f>
        <v>#N/A</v>
      </c>
      <c r="J2211" s="13" t="e">
        <f>IF(ISNUMBER(VLOOKUP(Fulltable[[#This Row],[Distance]], Predict[[#All],[Distance (km)]:[Time on current form]], 3, FALSE)), VLOOKUP(Fulltable[[#This Row],[Distance]], Predict[[#All],[Distance (km)]:[Time on current form]], 3, FALSE), NA())</f>
        <v>#N/A</v>
      </c>
    </row>
    <row r="2212" spans="1:10" x14ac:dyDescent="0.25">
      <c r="A2212" s="1">
        <v>22.1</v>
      </c>
      <c r="B2212" s="2">
        <f>Fulltable[[#This Row],[Distance]]^2</f>
        <v>488.41000000000008</v>
      </c>
      <c r="C2212">
        <f>Fulltable[[#This Row],[Distance]]^3</f>
        <v>10793.861000000003</v>
      </c>
      <c r="D2212">
        <f>Fulltable[[#This Row],[Distance]]^4</f>
        <v>238544.32810000007</v>
      </c>
      <c r="E2212">
        <f>Fulltable[[#This Row],[Distance]]^5</f>
        <v>5271829.651010002</v>
      </c>
      <c r="F2212" s="13" t="e">
        <f>IF(ISNUMBER(VLOOKUP(Fulltable[[#This Row],[Distance]], PBmetric[[Distance (km)]:[PB (hh:mm:ss)]], 6, FALSE)), VLOOKUP(Fulltable[[#This Row],[Distance]], PBmetric[[Distance (km)]:[PB (hh:mm:ss)]], 6, FALSE), NA())</f>
        <v>#N/A</v>
      </c>
      <c r="G2212" s="13">
        <f ca="1">$Q$4+$P$4*Fulltable[[#This Row],[Distance]]+$O$4*Fulltable[[#This Row],[D^2]]+$N$4*Fulltable[[#This Row],[D^3]]</f>
        <v>7.2968481287244369E-2</v>
      </c>
      <c r="H2212" s="13">
        <f ca="1">Fulltable[[#This Row],[Forecast]]*(1+AVERAGE(cform[faster (-ve) /
slower (+ve)]))</f>
        <v>7.554586092454893E-2</v>
      </c>
      <c r="I2212" s="13" t="e">
        <f>IF(ISNUMBER(VLOOKUP(Fulltable[[#This Row],[Distance]], Predict[[#All],[Distance (km)]:[Time on current form]], 2, FALSE)), VLOOKUP(Fulltable[[#This Row],[Distance]], Predict[[#All],[Distance (km)]:[Time on current form]], 2, FALSE), NA())</f>
        <v>#N/A</v>
      </c>
      <c r="J2212" s="13" t="e">
        <f>IF(ISNUMBER(VLOOKUP(Fulltable[[#This Row],[Distance]], Predict[[#All],[Distance (km)]:[Time on current form]], 3, FALSE)), VLOOKUP(Fulltable[[#This Row],[Distance]], Predict[[#All],[Distance (km)]:[Time on current form]], 3, FALSE), NA())</f>
        <v>#N/A</v>
      </c>
    </row>
    <row r="2213" spans="1:10" x14ac:dyDescent="0.25">
      <c r="A2213" s="1">
        <v>22.11</v>
      </c>
      <c r="B2213" s="2">
        <f>Fulltable[[#This Row],[Distance]]^2</f>
        <v>488.85209999999995</v>
      </c>
      <c r="C2213">
        <f>Fulltable[[#This Row],[Distance]]^3</f>
        <v>10808.519930999999</v>
      </c>
      <c r="D2213">
        <f>Fulltable[[#This Row],[Distance]]^4</f>
        <v>238976.37567440994</v>
      </c>
      <c r="E2213">
        <f>Fulltable[[#This Row],[Distance]]^5</f>
        <v>5283767.6661612038</v>
      </c>
      <c r="F2213" s="13" t="e">
        <f>IF(ISNUMBER(VLOOKUP(Fulltable[[#This Row],[Distance]], PBmetric[[Distance (km)]:[PB (hh:mm:ss)]], 6, FALSE)), VLOOKUP(Fulltable[[#This Row],[Distance]], PBmetric[[Distance (km)]:[PB (hh:mm:ss)]], 6, FALSE), NA())</f>
        <v>#N/A</v>
      </c>
      <c r="G2213" s="13">
        <f ca="1">$Q$4+$P$4*Fulltable[[#This Row],[Distance]]+$O$4*Fulltable[[#This Row],[D^2]]+$N$4*Fulltable[[#This Row],[D^3]]</f>
        <v>7.3005501401498002E-2</v>
      </c>
      <c r="H2213" s="13">
        <f ca="1">Fulltable[[#This Row],[Forecast]]*(1+AVERAGE(cform[faster (-ve) /
slower (+ve)]))</f>
        <v>7.5584188656652965E-2</v>
      </c>
      <c r="I2213" s="13" t="e">
        <f>IF(ISNUMBER(VLOOKUP(Fulltable[[#This Row],[Distance]], Predict[[#All],[Distance (km)]:[Time on current form]], 2, FALSE)), VLOOKUP(Fulltable[[#This Row],[Distance]], Predict[[#All],[Distance (km)]:[Time on current form]], 2, FALSE), NA())</f>
        <v>#N/A</v>
      </c>
      <c r="J2213" s="13" t="e">
        <f>IF(ISNUMBER(VLOOKUP(Fulltable[[#This Row],[Distance]], Predict[[#All],[Distance (km)]:[Time on current form]], 3, FALSE)), VLOOKUP(Fulltable[[#This Row],[Distance]], Predict[[#All],[Distance (km)]:[Time on current form]], 3, FALSE), NA())</f>
        <v>#N/A</v>
      </c>
    </row>
    <row r="2214" spans="1:10" x14ac:dyDescent="0.25">
      <c r="A2214" s="1">
        <v>22.12</v>
      </c>
      <c r="B2214" s="2">
        <f>Fulltable[[#This Row],[Distance]]^2</f>
        <v>489.29440000000005</v>
      </c>
      <c r="C2214">
        <f>Fulltable[[#This Row],[Distance]]^3</f>
        <v>10823.192128000002</v>
      </c>
      <c r="D2214">
        <f>Fulltable[[#This Row],[Distance]]^4</f>
        <v>239409.00987136006</v>
      </c>
      <c r="E2214">
        <f>Fulltable[[#This Row],[Distance]]^5</f>
        <v>5295727.2983544851</v>
      </c>
      <c r="F2214" s="13" t="e">
        <f>IF(ISNUMBER(VLOOKUP(Fulltable[[#This Row],[Distance]], PBmetric[[Distance (km)]:[PB (hh:mm:ss)]], 6, FALSE)), VLOOKUP(Fulltable[[#This Row],[Distance]], PBmetric[[Distance (km)]:[PB (hh:mm:ss)]], 6, FALSE), NA())</f>
        <v>#N/A</v>
      </c>
      <c r="G2214" s="13">
        <f ca="1">$Q$4+$P$4*Fulltable[[#This Row],[Distance]]+$O$4*Fulltable[[#This Row],[D^2]]+$N$4*Fulltable[[#This Row],[D^3]]</f>
        <v>7.3042525110363937E-2</v>
      </c>
      <c r="H2214" s="13">
        <f ca="1">Fulltable[[#This Row],[Forecast]]*(1+AVERAGE(cform[faster (-ve) /
slower (+ve)]))</f>
        <v>7.5622520110337557E-2</v>
      </c>
      <c r="I2214" s="13" t="e">
        <f>IF(ISNUMBER(VLOOKUP(Fulltable[[#This Row],[Distance]], Predict[[#All],[Distance (km)]:[Time on current form]], 2, FALSE)), VLOOKUP(Fulltable[[#This Row],[Distance]], Predict[[#All],[Distance (km)]:[Time on current form]], 2, FALSE), NA())</f>
        <v>#N/A</v>
      </c>
      <c r="J2214" s="13" t="e">
        <f>IF(ISNUMBER(VLOOKUP(Fulltable[[#This Row],[Distance]], Predict[[#All],[Distance (km)]:[Time on current form]], 3, FALSE)), VLOOKUP(Fulltable[[#This Row],[Distance]], Predict[[#All],[Distance (km)]:[Time on current form]], 3, FALSE), NA())</f>
        <v>#N/A</v>
      </c>
    </row>
    <row r="2215" spans="1:10" x14ac:dyDescent="0.25">
      <c r="A2215" s="1">
        <v>22.13</v>
      </c>
      <c r="B2215" s="2">
        <f>Fulltable[[#This Row],[Distance]]^2</f>
        <v>489.73689999999993</v>
      </c>
      <c r="C2215">
        <f>Fulltable[[#This Row],[Distance]]^3</f>
        <v>10837.877596999999</v>
      </c>
      <c r="D2215">
        <f>Fulltable[[#This Row],[Distance]]^4</f>
        <v>239842.23122160992</v>
      </c>
      <c r="E2215">
        <f>Fulltable[[#This Row],[Distance]]^5</f>
        <v>5307708.5769342277</v>
      </c>
      <c r="F2215" s="13" t="e">
        <f>IF(ISNUMBER(VLOOKUP(Fulltable[[#This Row],[Distance]], PBmetric[[Distance (km)]:[PB (hh:mm:ss)]], 6, FALSE)), VLOOKUP(Fulltable[[#This Row],[Distance]], PBmetric[[Distance (km)]:[PB (hh:mm:ss)]], 6, FALSE), NA())</f>
        <v>#N/A</v>
      </c>
      <c r="G2215" s="13">
        <f ca="1">$Q$4+$P$4*Fulltable[[#This Row],[Distance]]+$O$4*Fulltable[[#This Row],[D^2]]+$N$4*Fulltable[[#This Row],[D^3]]</f>
        <v>7.3079552413806731E-2</v>
      </c>
      <c r="H2215" s="13">
        <f ca="1">Fulltable[[#This Row],[Forecast]]*(1+AVERAGE(cform[faster (-ve) /
slower (+ve)]))</f>
        <v>7.5660855285566E-2</v>
      </c>
      <c r="I2215" s="13" t="e">
        <f>IF(ISNUMBER(VLOOKUP(Fulltable[[#This Row],[Distance]], Predict[[#All],[Distance (km)]:[Time on current form]], 2, FALSE)), VLOOKUP(Fulltable[[#This Row],[Distance]], Predict[[#All],[Distance (km)]:[Time on current form]], 2, FALSE), NA())</f>
        <v>#N/A</v>
      </c>
      <c r="J2215" s="13" t="e">
        <f>IF(ISNUMBER(VLOOKUP(Fulltable[[#This Row],[Distance]], Predict[[#All],[Distance (km)]:[Time on current form]], 3, FALSE)), VLOOKUP(Fulltable[[#This Row],[Distance]], Predict[[#All],[Distance (km)]:[Time on current form]], 3, FALSE), NA())</f>
        <v>#N/A</v>
      </c>
    </row>
    <row r="2216" spans="1:10" x14ac:dyDescent="0.25">
      <c r="A2216" s="1">
        <v>22.14</v>
      </c>
      <c r="B2216" s="2">
        <f>Fulltable[[#This Row],[Distance]]^2</f>
        <v>490.17960000000005</v>
      </c>
      <c r="C2216">
        <f>Fulltable[[#This Row],[Distance]]^3</f>
        <v>10852.576344000001</v>
      </c>
      <c r="D2216">
        <f>Fulltable[[#This Row],[Distance]]^4</f>
        <v>240276.04025616005</v>
      </c>
      <c r="E2216">
        <f>Fulltable[[#This Row],[Distance]]^5</f>
        <v>5319711.5312713832</v>
      </c>
      <c r="F2216" s="13" t="e">
        <f>IF(ISNUMBER(VLOOKUP(Fulltable[[#This Row],[Distance]], PBmetric[[Distance (km)]:[PB (hh:mm:ss)]], 6, FALSE)), VLOOKUP(Fulltable[[#This Row],[Distance]], PBmetric[[Distance (km)]:[PB (hh:mm:ss)]], 6, FALSE), NA())</f>
        <v>#N/A</v>
      </c>
      <c r="G2216" s="13">
        <f ca="1">$Q$4+$P$4*Fulltable[[#This Row],[Distance]]+$O$4*Fulltable[[#This Row],[D^2]]+$N$4*Fulltable[[#This Row],[D^3]]</f>
        <v>7.3116583311791036E-2</v>
      </c>
      <c r="H2216" s="13">
        <f ca="1">Fulltable[[#This Row],[Forecast]]*(1+AVERAGE(cform[faster (-ve) /
slower (+ve)]))</f>
        <v>7.5699194182301713E-2</v>
      </c>
      <c r="I2216" s="13" t="e">
        <f>IF(ISNUMBER(VLOOKUP(Fulltable[[#This Row],[Distance]], Predict[[#All],[Distance (km)]:[Time on current form]], 2, FALSE)), VLOOKUP(Fulltable[[#This Row],[Distance]], Predict[[#All],[Distance (km)]:[Time on current form]], 2, FALSE), NA())</f>
        <v>#N/A</v>
      </c>
      <c r="J2216" s="13" t="e">
        <f>IF(ISNUMBER(VLOOKUP(Fulltable[[#This Row],[Distance]], Predict[[#All],[Distance (km)]:[Time on current form]], 3, FALSE)), VLOOKUP(Fulltable[[#This Row],[Distance]], Predict[[#All],[Distance (km)]:[Time on current form]], 3, FALSE), NA())</f>
        <v>#N/A</v>
      </c>
    </row>
    <row r="2217" spans="1:10" x14ac:dyDescent="0.25">
      <c r="A2217" s="1">
        <v>22.15</v>
      </c>
      <c r="B2217" s="2">
        <f>Fulltable[[#This Row],[Distance]]^2</f>
        <v>490.62249999999995</v>
      </c>
      <c r="C2217">
        <f>Fulltable[[#This Row],[Distance]]^3</f>
        <v>10867.288374999998</v>
      </c>
      <c r="D2217">
        <f>Fulltable[[#This Row],[Distance]]^4</f>
        <v>240710.43750624996</v>
      </c>
      <c r="E2217">
        <f>Fulltable[[#This Row],[Distance]]^5</f>
        <v>5331736.1907634363</v>
      </c>
      <c r="F2217" s="13" t="e">
        <f>IF(ISNUMBER(VLOOKUP(Fulltable[[#This Row],[Distance]], PBmetric[[Distance (km)]:[PB (hh:mm:ss)]], 6, FALSE)), VLOOKUP(Fulltable[[#This Row],[Distance]], PBmetric[[Distance (km)]:[PB (hh:mm:ss)]], 6, FALSE), NA())</f>
        <v>#N/A</v>
      </c>
      <c r="G2217" s="13">
        <f ca="1">$Q$4+$P$4*Fulltable[[#This Row],[Distance]]+$O$4*Fulltable[[#This Row],[D^2]]+$N$4*Fulltable[[#This Row],[D^3]]</f>
        <v>7.3153617804281382E-2</v>
      </c>
      <c r="H2217" s="13">
        <f ca="1">Fulltable[[#This Row],[Forecast]]*(1+AVERAGE(cform[faster (-ve) /
slower (+ve)]))</f>
        <v>7.573753680050796E-2</v>
      </c>
      <c r="I2217" s="13" t="e">
        <f>IF(ISNUMBER(VLOOKUP(Fulltable[[#This Row],[Distance]], Predict[[#All],[Distance (km)]:[Time on current form]], 2, FALSE)), VLOOKUP(Fulltable[[#This Row],[Distance]], Predict[[#All],[Distance (km)]:[Time on current form]], 2, FALSE), NA())</f>
        <v>#N/A</v>
      </c>
      <c r="J2217" s="13" t="e">
        <f>IF(ISNUMBER(VLOOKUP(Fulltable[[#This Row],[Distance]], Predict[[#All],[Distance (km)]:[Time on current form]], 3, FALSE)), VLOOKUP(Fulltable[[#This Row],[Distance]], Predict[[#All],[Distance (km)]:[Time on current form]], 3, FALSE), NA())</f>
        <v>#N/A</v>
      </c>
    </row>
    <row r="2218" spans="1:10" x14ac:dyDescent="0.25">
      <c r="A2218" s="1">
        <v>22.16</v>
      </c>
      <c r="B2218" s="2">
        <f>Fulltable[[#This Row],[Distance]]^2</f>
        <v>491.06560000000002</v>
      </c>
      <c r="C2218">
        <f>Fulltable[[#This Row],[Distance]]^3</f>
        <v>10882.013696</v>
      </c>
      <c r="D2218">
        <f>Fulltable[[#This Row],[Distance]]^4</f>
        <v>241145.42350336001</v>
      </c>
      <c r="E2218">
        <f>Fulltable[[#This Row],[Distance]]^5</f>
        <v>5343782.5848344583</v>
      </c>
      <c r="F2218" s="13" t="e">
        <f>IF(ISNUMBER(VLOOKUP(Fulltable[[#This Row],[Distance]], PBmetric[[Distance (km)]:[PB (hh:mm:ss)]], 6, FALSE)), VLOOKUP(Fulltable[[#This Row],[Distance]], PBmetric[[Distance (km)]:[PB (hh:mm:ss)]], 6, FALSE), NA())</f>
        <v>#N/A</v>
      </c>
      <c r="G2218" s="13">
        <f ca="1">$Q$4+$P$4*Fulltable[[#This Row],[Distance]]+$O$4*Fulltable[[#This Row],[D^2]]+$N$4*Fulltable[[#This Row],[D^3]]</f>
        <v>7.319065589124242E-2</v>
      </c>
      <c r="H2218" s="13">
        <f ca="1">Fulltable[[#This Row],[Forecast]]*(1+AVERAGE(cform[faster (-ve) /
slower (+ve)]))</f>
        <v>7.5775883140148159E-2</v>
      </c>
      <c r="I2218" s="13" t="e">
        <f>IF(ISNUMBER(VLOOKUP(Fulltable[[#This Row],[Distance]], Predict[[#All],[Distance (km)]:[Time on current form]], 2, FALSE)), VLOOKUP(Fulltable[[#This Row],[Distance]], Predict[[#All],[Distance (km)]:[Time on current form]], 2, FALSE), NA())</f>
        <v>#N/A</v>
      </c>
      <c r="J2218" s="13" t="e">
        <f>IF(ISNUMBER(VLOOKUP(Fulltable[[#This Row],[Distance]], Predict[[#All],[Distance (km)]:[Time on current form]], 3, FALSE)), VLOOKUP(Fulltable[[#This Row],[Distance]], Predict[[#All],[Distance (km)]:[Time on current form]], 3, FALSE), NA())</f>
        <v>#N/A</v>
      </c>
    </row>
    <row r="2219" spans="1:10" x14ac:dyDescent="0.25">
      <c r="A2219" s="1">
        <v>22.17</v>
      </c>
      <c r="B2219" s="2">
        <f>Fulltable[[#This Row],[Distance]]^2</f>
        <v>491.5089000000001</v>
      </c>
      <c r="C2219">
        <f>Fulltable[[#This Row],[Distance]]^3</f>
        <v>10896.752313000003</v>
      </c>
      <c r="D2219">
        <f>Fulltable[[#This Row],[Distance]]^4</f>
        <v>241580.99877921009</v>
      </c>
      <c r="E2219">
        <f>Fulltable[[#This Row],[Distance]]^5</f>
        <v>5355850.7429350885</v>
      </c>
      <c r="F2219" s="13" t="e">
        <f>IF(ISNUMBER(VLOOKUP(Fulltable[[#This Row],[Distance]], PBmetric[[Distance (km)]:[PB (hh:mm:ss)]], 6, FALSE)), VLOOKUP(Fulltable[[#This Row],[Distance]], PBmetric[[Distance (km)]:[PB (hh:mm:ss)]], 6, FALSE), NA())</f>
        <v>#N/A</v>
      </c>
      <c r="G2219" s="13">
        <f ca="1">$Q$4+$P$4*Fulltable[[#This Row],[Distance]]+$O$4*Fulltable[[#This Row],[D^2]]+$N$4*Fulltable[[#This Row],[D^3]]</f>
        <v>7.3227697572638736E-2</v>
      </c>
      <c r="H2219" s="13">
        <f ca="1">Fulltable[[#This Row],[Forecast]]*(1+AVERAGE(cform[faster (-ve) /
slower (+ve)]))</f>
        <v>7.5814233201185632E-2</v>
      </c>
      <c r="I2219" s="13" t="e">
        <f>IF(ISNUMBER(VLOOKUP(Fulltable[[#This Row],[Distance]], Predict[[#All],[Distance (km)]:[Time on current form]], 2, FALSE)), VLOOKUP(Fulltable[[#This Row],[Distance]], Predict[[#All],[Distance (km)]:[Time on current form]], 2, FALSE), NA())</f>
        <v>#N/A</v>
      </c>
      <c r="J2219" s="13" t="e">
        <f>IF(ISNUMBER(VLOOKUP(Fulltable[[#This Row],[Distance]], Predict[[#All],[Distance (km)]:[Time on current form]], 3, FALSE)), VLOOKUP(Fulltable[[#This Row],[Distance]], Predict[[#All],[Distance (km)]:[Time on current form]], 3, FALSE), NA())</f>
        <v>#N/A</v>
      </c>
    </row>
    <row r="2220" spans="1:10" x14ac:dyDescent="0.25">
      <c r="A2220" s="1">
        <v>22.18</v>
      </c>
      <c r="B2220" s="2">
        <f>Fulltable[[#This Row],[Distance]]^2</f>
        <v>491.95240000000001</v>
      </c>
      <c r="C2220">
        <f>Fulltable[[#This Row],[Distance]]^3</f>
        <v>10911.504231999999</v>
      </c>
      <c r="D2220">
        <f>Fulltable[[#This Row],[Distance]]^4</f>
        <v>242017.16386576</v>
      </c>
      <c r="E2220">
        <f>Fulltable[[#This Row],[Distance]]^5</f>
        <v>5367940.694542557</v>
      </c>
      <c r="F2220" s="13" t="e">
        <f>IF(ISNUMBER(VLOOKUP(Fulltable[[#This Row],[Distance]], PBmetric[[Distance (km)]:[PB (hh:mm:ss)]], 6, FALSE)), VLOOKUP(Fulltable[[#This Row],[Distance]], PBmetric[[Distance (km)]:[PB (hh:mm:ss)]], 6, FALSE), NA())</f>
        <v>#N/A</v>
      </c>
      <c r="G2220" s="13">
        <f ca="1">$Q$4+$P$4*Fulltable[[#This Row],[Distance]]+$O$4*Fulltable[[#This Row],[D^2]]+$N$4*Fulltable[[#This Row],[D^3]]</f>
        <v>7.3264742848434886E-2</v>
      </c>
      <c r="H2220" s="13">
        <f ca="1">Fulltable[[#This Row],[Forecast]]*(1+AVERAGE(cform[faster (-ve) /
slower (+ve)]))</f>
        <v>7.5852586983583686E-2</v>
      </c>
      <c r="I2220" s="13" t="e">
        <f>IF(ISNUMBER(VLOOKUP(Fulltable[[#This Row],[Distance]], Predict[[#All],[Distance (km)]:[Time on current form]], 2, FALSE)), VLOOKUP(Fulltable[[#This Row],[Distance]], Predict[[#All],[Distance (km)]:[Time on current form]], 2, FALSE), NA())</f>
        <v>#N/A</v>
      </c>
      <c r="J2220" s="13" t="e">
        <f>IF(ISNUMBER(VLOOKUP(Fulltable[[#This Row],[Distance]], Predict[[#All],[Distance (km)]:[Time on current form]], 3, FALSE)), VLOOKUP(Fulltable[[#This Row],[Distance]], Predict[[#All],[Distance (km)]:[Time on current form]], 3, FALSE), NA())</f>
        <v>#N/A</v>
      </c>
    </row>
    <row r="2221" spans="1:10" x14ac:dyDescent="0.25">
      <c r="A2221" s="1">
        <v>22.19</v>
      </c>
      <c r="B2221" s="2">
        <f>Fulltable[[#This Row],[Distance]]^2</f>
        <v>492.39610000000005</v>
      </c>
      <c r="C2221">
        <f>Fulltable[[#This Row],[Distance]]^3</f>
        <v>10926.269459000001</v>
      </c>
      <c r="D2221">
        <f>Fulltable[[#This Row],[Distance]]^4</f>
        <v>242453.91929521004</v>
      </c>
      <c r="E2221">
        <f>Fulltable[[#This Row],[Distance]]^5</f>
        <v>5380052.4691607114</v>
      </c>
      <c r="F2221" s="13" t="e">
        <f>IF(ISNUMBER(VLOOKUP(Fulltable[[#This Row],[Distance]], PBmetric[[Distance (km)]:[PB (hh:mm:ss)]], 6, FALSE)), VLOOKUP(Fulltable[[#This Row],[Distance]], PBmetric[[Distance (km)]:[PB (hh:mm:ss)]], 6, FALSE), NA())</f>
        <v>#N/A</v>
      </c>
      <c r="G2221" s="13">
        <f ca="1">$Q$4+$P$4*Fulltable[[#This Row],[Distance]]+$O$4*Fulltable[[#This Row],[D^2]]+$N$4*Fulltable[[#This Row],[D^3]]</f>
        <v>7.3301791718595521E-2</v>
      </c>
      <c r="H2221" s="13">
        <f ca="1">Fulltable[[#This Row],[Forecast]]*(1+AVERAGE(cform[faster (-ve) /
slower (+ve)]))</f>
        <v>7.5890944487305725E-2</v>
      </c>
      <c r="I2221" s="13" t="e">
        <f>IF(ISNUMBER(VLOOKUP(Fulltable[[#This Row],[Distance]], Predict[[#All],[Distance (km)]:[Time on current form]], 2, FALSE)), VLOOKUP(Fulltable[[#This Row],[Distance]], Predict[[#All],[Distance (km)]:[Time on current form]], 2, FALSE), NA())</f>
        <v>#N/A</v>
      </c>
      <c r="J2221" s="13" t="e">
        <f>IF(ISNUMBER(VLOOKUP(Fulltable[[#This Row],[Distance]], Predict[[#All],[Distance (km)]:[Time on current form]], 3, FALSE)), VLOOKUP(Fulltable[[#This Row],[Distance]], Predict[[#All],[Distance (km)]:[Time on current form]], 3, FALSE), NA())</f>
        <v>#N/A</v>
      </c>
    </row>
    <row r="2222" spans="1:10" x14ac:dyDescent="0.25">
      <c r="A2222" s="1">
        <v>22.2</v>
      </c>
      <c r="B2222" s="2">
        <f>Fulltable[[#This Row],[Distance]]^2</f>
        <v>492.84</v>
      </c>
      <c r="C2222">
        <f>Fulltable[[#This Row],[Distance]]^3</f>
        <v>10941.047999999999</v>
      </c>
      <c r="D2222">
        <f>Fulltable[[#This Row],[Distance]]^4</f>
        <v>242891.26559999998</v>
      </c>
      <c r="E2222">
        <f>Fulltable[[#This Row],[Distance]]^5</f>
        <v>5392186.0963199995</v>
      </c>
      <c r="F2222" s="13" t="e">
        <f>IF(ISNUMBER(VLOOKUP(Fulltable[[#This Row],[Distance]], PBmetric[[Distance (km)]:[PB (hh:mm:ss)]], 6, FALSE)), VLOOKUP(Fulltable[[#This Row],[Distance]], PBmetric[[Distance (km)]:[PB (hh:mm:ss)]], 6, FALSE), NA())</f>
        <v>#N/A</v>
      </c>
      <c r="G2222" s="13">
        <f ca="1">$Q$4+$P$4*Fulltable[[#This Row],[Distance]]+$O$4*Fulltable[[#This Row],[D^2]]+$N$4*Fulltable[[#This Row],[D^3]]</f>
        <v>7.3338844183085214E-2</v>
      </c>
      <c r="H2222" s="13">
        <f ca="1">Fulltable[[#This Row],[Forecast]]*(1+AVERAGE(cform[faster (-ve) /
slower (+ve)]))</f>
        <v>7.5929305712315071E-2</v>
      </c>
      <c r="I2222" s="13" t="e">
        <f>IF(ISNUMBER(VLOOKUP(Fulltable[[#This Row],[Distance]], Predict[[#All],[Distance (km)]:[Time on current form]], 2, FALSE)), VLOOKUP(Fulltable[[#This Row],[Distance]], Predict[[#All],[Distance (km)]:[Time on current form]], 2, FALSE), NA())</f>
        <v>#N/A</v>
      </c>
      <c r="J2222" s="13" t="e">
        <f>IF(ISNUMBER(VLOOKUP(Fulltable[[#This Row],[Distance]], Predict[[#All],[Distance (km)]:[Time on current form]], 3, FALSE)), VLOOKUP(Fulltable[[#This Row],[Distance]], Predict[[#All],[Distance (km)]:[Time on current form]], 3, FALSE), NA())</f>
        <v>#N/A</v>
      </c>
    </row>
    <row r="2223" spans="1:10" x14ac:dyDescent="0.25">
      <c r="A2223" s="1">
        <v>22.21</v>
      </c>
      <c r="B2223" s="2">
        <f>Fulltable[[#This Row],[Distance]]^2</f>
        <v>493.28410000000002</v>
      </c>
      <c r="C2223">
        <f>Fulltable[[#This Row],[Distance]]^3</f>
        <v>10955.839861</v>
      </c>
      <c r="D2223">
        <f>Fulltable[[#This Row],[Distance]]^4</f>
        <v>243329.20331281002</v>
      </c>
      <c r="E2223">
        <f>Fulltable[[#This Row],[Distance]]^5</f>
        <v>5404341.6055775108</v>
      </c>
      <c r="F2223" s="13" t="e">
        <f>IF(ISNUMBER(VLOOKUP(Fulltable[[#This Row],[Distance]], PBmetric[[Distance (km)]:[PB (hh:mm:ss)]], 6, FALSE)), VLOOKUP(Fulltable[[#This Row],[Distance]], PBmetric[[Distance (km)]:[PB (hh:mm:ss)]], 6, FALSE), NA())</f>
        <v>#N/A</v>
      </c>
      <c r="G2223" s="13">
        <f ca="1">$Q$4+$P$4*Fulltable[[#This Row],[Distance]]+$O$4*Fulltable[[#This Row],[D^2]]+$N$4*Fulltable[[#This Row],[D^3]]</f>
        <v>7.3375900241868547E-2</v>
      </c>
      <c r="H2223" s="13">
        <f ca="1">Fulltable[[#This Row],[Forecast]]*(1+AVERAGE(cform[faster (-ve) /
slower (+ve)]))</f>
        <v>7.5967670658575057E-2</v>
      </c>
      <c r="I2223" s="13" t="e">
        <f>IF(ISNUMBER(VLOOKUP(Fulltable[[#This Row],[Distance]], Predict[[#All],[Distance (km)]:[Time on current form]], 2, FALSE)), VLOOKUP(Fulltable[[#This Row],[Distance]], Predict[[#All],[Distance (km)]:[Time on current form]], 2, FALSE), NA())</f>
        <v>#N/A</v>
      </c>
      <c r="J2223" s="13" t="e">
        <f>IF(ISNUMBER(VLOOKUP(Fulltable[[#This Row],[Distance]], Predict[[#All],[Distance (km)]:[Time on current form]], 3, FALSE)), VLOOKUP(Fulltable[[#This Row],[Distance]], Predict[[#All],[Distance (km)]:[Time on current form]], 3, FALSE), NA())</f>
        <v>#N/A</v>
      </c>
    </row>
    <row r="2224" spans="1:10" x14ac:dyDescent="0.25">
      <c r="A2224" s="1">
        <v>22.22</v>
      </c>
      <c r="B2224" s="2">
        <f>Fulltable[[#This Row],[Distance]]^2</f>
        <v>493.72839999999997</v>
      </c>
      <c r="C2224">
        <f>Fulltable[[#This Row],[Distance]]^3</f>
        <v>10970.645047999998</v>
      </c>
      <c r="D2224">
        <f>Fulltable[[#This Row],[Distance]]^4</f>
        <v>243767.73296655997</v>
      </c>
      <c r="E2224">
        <f>Fulltable[[#This Row],[Distance]]^5</f>
        <v>5416519.0265169619</v>
      </c>
      <c r="F2224" s="13" t="e">
        <f>IF(ISNUMBER(VLOOKUP(Fulltable[[#This Row],[Distance]], PBmetric[[Distance (km)]:[PB (hh:mm:ss)]], 6, FALSE)), VLOOKUP(Fulltable[[#This Row],[Distance]], PBmetric[[Distance (km)]:[PB (hh:mm:ss)]], 6, FALSE), NA())</f>
        <v>#N/A</v>
      </c>
      <c r="G2224" s="13">
        <f ca="1">$Q$4+$P$4*Fulltable[[#This Row],[Distance]]+$O$4*Fulltable[[#This Row],[D^2]]+$N$4*Fulltable[[#This Row],[D^3]]</f>
        <v>7.3412959894910146E-2</v>
      </c>
      <c r="H2224" s="13">
        <f ca="1">Fulltable[[#This Row],[Forecast]]*(1+AVERAGE(cform[faster (-ve) /
slower (+ve)]))</f>
        <v>7.6006039326049046E-2</v>
      </c>
      <c r="I2224" s="13" t="e">
        <f>IF(ISNUMBER(VLOOKUP(Fulltable[[#This Row],[Distance]], Predict[[#All],[Distance (km)]:[Time on current form]], 2, FALSE)), VLOOKUP(Fulltable[[#This Row],[Distance]], Predict[[#All],[Distance (km)]:[Time on current form]], 2, FALSE), NA())</f>
        <v>#N/A</v>
      </c>
      <c r="J2224" s="13" t="e">
        <f>IF(ISNUMBER(VLOOKUP(Fulltable[[#This Row],[Distance]], Predict[[#All],[Distance (km)]:[Time on current form]], 3, FALSE)), VLOOKUP(Fulltable[[#This Row],[Distance]], Predict[[#All],[Distance (km)]:[Time on current form]], 3, FALSE), NA())</f>
        <v>#N/A</v>
      </c>
    </row>
    <row r="2225" spans="1:10" x14ac:dyDescent="0.25">
      <c r="A2225" s="1">
        <v>22.23</v>
      </c>
      <c r="B2225" s="2">
        <f>Fulltable[[#This Row],[Distance]]^2</f>
        <v>494.17290000000003</v>
      </c>
      <c r="C2225">
        <f>Fulltable[[#This Row],[Distance]]^3</f>
        <v>10985.463567000001</v>
      </c>
      <c r="D2225">
        <f>Fulltable[[#This Row],[Distance]]^4</f>
        <v>244206.85509441001</v>
      </c>
      <c r="E2225">
        <f>Fulltable[[#This Row],[Distance]]^5</f>
        <v>5428718.3887487343</v>
      </c>
      <c r="F2225" s="13" t="e">
        <f>IF(ISNUMBER(VLOOKUP(Fulltable[[#This Row],[Distance]], PBmetric[[Distance (km)]:[PB (hh:mm:ss)]], 6, FALSE)), VLOOKUP(Fulltable[[#This Row],[Distance]], PBmetric[[Distance (km)]:[PB (hh:mm:ss)]], 6, FALSE), NA())</f>
        <v>#N/A</v>
      </c>
      <c r="G2225" s="13">
        <f ca="1">$Q$4+$P$4*Fulltable[[#This Row],[Distance]]+$O$4*Fulltable[[#This Row],[D^2]]+$N$4*Fulltable[[#This Row],[D^3]]</f>
        <v>7.3450023142174609E-2</v>
      </c>
      <c r="H2225" s="13">
        <f ca="1">Fulltable[[#This Row],[Forecast]]*(1+AVERAGE(cform[faster (-ve) /
slower (+ve)]))</f>
        <v>7.6044411714700402E-2</v>
      </c>
      <c r="I2225" s="13" t="e">
        <f>IF(ISNUMBER(VLOOKUP(Fulltable[[#This Row],[Distance]], Predict[[#All],[Distance (km)]:[Time on current form]], 2, FALSE)), VLOOKUP(Fulltable[[#This Row],[Distance]], Predict[[#All],[Distance (km)]:[Time on current form]], 2, FALSE), NA())</f>
        <v>#N/A</v>
      </c>
      <c r="J2225" s="13" t="e">
        <f>IF(ISNUMBER(VLOOKUP(Fulltable[[#This Row],[Distance]], Predict[[#All],[Distance (km)]:[Time on current form]], 3, FALSE)), VLOOKUP(Fulltable[[#This Row],[Distance]], Predict[[#All],[Distance (km)]:[Time on current form]], 3, FALSE), NA())</f>
        <v>#N/A</v>
      </c>
    </row>
    <row r="2226" spans="1:10" x14ac:dyDescent="0.25">
      <c r="A2226" s="1">
        <v>22.24</v>
      </c>
      <c r="B2226" s="2">
        <f>Fulltable[[#This Row],[Distance]]^2</f>
        <v>494.61759999999992</v>
      </c>
      <c r="C2226">
        <f>Fulltable[[#This Row],[Distance]]^3</f>
        <v>11000.295423999998</v>
      </c>
      <c r="D2226">
        <f>Fulltable[[#This Row],[Distance]]^4</f>
        <v>244646.57022975993</v>
      </c>
      <c r="E2226">
        <f>Fulltable[[#This Row],[Distance]]^5</f>
        <v>5440939.7219098601</v>
      </c>
      <c r="F2226" s="13" t="e">
        <f>IF(ISNUMBER(VLOOKUP(Fulltable[[#This Row],[Distance]], PBmetric[[Distance (km)]:[PB (hh:mm:ss)]], 6, FALSE)), VLOOKUP(Fulltable[[#This Row],[Distance]], PBmetric[[Distance (km)]:[PB (hh:mm:ss)]], 6, FALSE), NA())</f>
        <v>#N/A</v>
      </c>
      <c r="G2226" s="13">
        <f ca="1">$Q$4+$P$4*Fulltable[[#This Row],[Distance]]+$O$4*Fulltable[[#This Row],[D^2]]+$N$4*Fulltable[[#This Row],[D^3]]</f>
        <v>7.3487089983626491E-2</v>
      </c>
      <c r="H2226" s="13">
        <f ca="1">Fulltable[[#This Row],[Forecast]]*(1+AVERAGE(cform[faster (-ve) /
slower (+ve)]))</f>
        <v>7.6082787824492418E-2</v>
      </c>
      <c r="I2226" s="13" t="e">
        <f>IF(ISNUMBER(VLOOKUP(Fulltable[[#This Row],[Distance]], Predict[[#All],[Distance (km)]:[Time on current form]], 2, FALSE)), VLOOKUP(Fulltable[[#This Row],[Distance]], Predict[[#All],[Distance (km)]:[Time on current form]], 2, FALSE), NA())</f>
        <v>#N/A</v>
      </c>
      <c r="J2226" s="13" t="e">
        <f>IF(ISNUMBER(VLOOKUP(Fulltable[[#This Row],[Distance]], Predict[[#All],[Distance (km)]:[Time on current form]], 3, FALSE)), VLOOKUP(Fulltable[[#This Row],[Distance]], Predict[[#All],[Distance (km)]:[Time on current form]], 3, FALSE), NA())</f>
        <v>#N/A</v>
      </c>
    </row>
    <row r="2227" spans="1:10" x14ac:dyDescent="0.25">
      <c r="A2227" s="1">
        <v>22.25</v>
      </c>
      <c r="B2227" s="2">
        <f>Fulltable[[#This Row],[Distance]]^2</f>
        <v>495.0625</v>
      </c>
      <c r="C2227">
        <f>Fulltable[[#This Row],[Distance]]^3</f>
        <v>11015.140625</v>
      </c>
      <c r="D2227">
        <f>Fulltable[[#This Row],[Distance]]^4</f>
        <v>245086.87890625</v>
      </c>
      <c r="E2227">
        <f>Fulltable[[#This Row],[Distance]]^5</f>
        <v>5453183.0556640625</v>
      </c>
      <c r="F2227" s="13" t="e">
        <f>IF(ISNUMBER(VLOOKUP(Fulltable[[#This Row],[Distance]], PBmetric[[Distance (km)]:[PB (hh:mm:ss)]], 6, FALSE)), VLOOKUP(Fulltable[[#This Row],[Distance]], PBmetric[[Distance (km)]:[PB (hh:mm:ss)]], 6, FALSE), NA())</f>
        <v>#N/A</v>
      </c>
      <c r="G2227" s="13">
        <f ca="1">$Q$4+$P$4*Fulltable[[#This Row],[Distance]]+$O$4*Fulltable[[#This Row],[D^2]]+$N$4*Fulltable[[#This Row],[D^3]]</f>
        <v>7.3524160419230433E-2</v>
      </c>
      <c r="H2227" s="13">
        <f ca="1">Fulltable[[#This Row],[Forecast]]*(1+AVERAGE(cform[faster (-ve) /
slower (+ve)]))</f>
        <v>7.6121167655388497E-2</v>
      </c>
      <c r="I2227" s="13" t="e">
        <f>IF(ISNUMBER(VLOOKUP(Fulltable[[#This Row],[Distance]], Predict[[#All],[Distance (km)]:[Time on current form]], 2, FALSE)), VLOOKUP(Fulltable[[#This Row],[Distance]], Predict[[#All],[Distance (km)]:[Time on current form]], 2, FALSE), NA())</f>
        <v>#N/A</v>
      </c>
      <c r="J2227" s="13" t="e">
        <f>IF(ISNUMBER(VLOOKUP(Fulltable[[#This Row],[Distance]], Predict[[#All],[Distance (km)]:[Time on current form]], 3, FALSE)), VLOOKUP(Fulltable[[#This Row],[Distance]], Predict[[#All],[Distance (km)]:[Time on current form]], 3, FALSE), NA())</f>
        <v>#N/A</v>
      </c>
    </row>
    <row r="2228" spans="1:10" x14ac:dyDescent="0.25">
      <c r="A2228" s="1">
        <v>22.26</v>
      </c>
      <c r="B2228" s="2">
        <f>Fulltable[[#This Row],[Distance]]^2</f>
        <v>495.50760000000008</v>
      </c>
      <c r="C2228">
        <f>Fulltable[[#This Row],[Distance]]^3</f>
        <v>11029.999176000003</v>
      </c>
      <c r="D2228">
        <f>Fulltable[[#This Row],[Distance]]^4</f>
        <v>245527.78165776009</v>
      </c>
      <c r="E2228">
        <f>Fulltable[[#This Row],[Distance]]^5</f>
        <v>5465448.4197017401</v>
      </c>
      <c r="F2228" s="13" t="e">
        <f>IF(ISNUMBER(VLOOKUP(Fulltable[[#This Row],[Distance]], PBmetric[[Distance (km)]:[PB (hh:mm:ss)]], 6, FALSE)), VLOOKUP(Fulltable[[#This Row],[Distance]], PBmetric[[Distance (km)]:[PB (hh:mm:ss)]], 6, FALSE), NA())</f>
        <v>#N/A</v>
      </c>
      <c r="G2228" s="13">
        <f ca="1">$Q$4+$P$4*Fulltable[[#This Row],[Distance]]+$O$4*Fulltable[[#This Row],[D^2]]+$N$4*Fulltable[[#This Row],[D^3]]</f>
        <v>7.3561234448951004E-2</v>
      </c>
      <c r="H2228" s="13">
        <f ca="1">Fulltable[[#This Row],[Forecast]]*(1+AVERAGE(cform[faster (-ve) /
slower (+ve)]))</f>
        <v>7.6159551207351947E-2</v>
      </c>
      <c r="I2228" s="13" t="e">
        <f>IF(ISNUMBER(VLOOKUP(Fulltable[[#This Row],[Distance]], Predict[[#All],[Distance (km)]:[Time on current form]], 2, FALSE)), VLOOKUP(Fulltable[[#This Row],[Distance]], Predict[[#All],[Distance (km)]:[Time on current form]], 2, FALSE), NA())</f>
        <v>#N/A</v>
      </c>
      <c r="J2228" s="13" t="e">
        <f>IF(ISNUMBER(VLOOKUP(Fulltable[[#This Row],[Distance]], Predict[[#All],[Distance (km)]:[Time on current form]], 3, FALSE)), VLOOKUP(Fulltable[[#This Row],[Distance]], Predict[[#All],[Distance (km)]:[Time on current form]], 3, FALSE), NA())</f>
        <v>#N/A</v>
      </c>
    </row>
    <row r="2229" spans="1:10" x14ac:dyDescent="0.25">
      <c r="A2229" s="1">
        <v>22.27</v>
      </c>
      <c r="B2229" s="2">
        <f>Fulltable[[#This Row],[Distance]]^2</f>
        <v>495.9529</v>
      </c>
      <c r="C2229">
        <f>Fulltable[[#This Row],[Distance]]^3</f>
        <v>11044.871083</v>
      </c>
      <c r="D2229">
        <f>Fulltable[[#This Row],[Distance]]^4</f>
        <v>245969.27901840999</v>
      </c>
      <c r="E2229">
        <f>Fulltable[[#This Row],[Distance]]^5</f>
        <v>5477735.8437399901</v>
      </c>
      <c r="F2229" s="13" t="e">
        <f>IF(ISNUMBER(VLOOKUP(Fulltable[[#This Row],[Distance]], PBmetric[[Distance (km)]:[PB (hh:mm:ss)]], 6, FALSE)), VLOOKUP(Fulltable[[#This Row],[Distance]], PBmetric[[Distance (km)]:[PB (hh:mm:ss)]], 6, FALSE), NA())</f>
        <v>#N/A</v>
      </c>
      <c r="G2229" s="13">
        <f ca="1">$Q$4+$P$4*Fulltable[[#This Row],[Distance]]+$O$4*Fulltable[[#This Row],[D^2]]+$N$4*Fulltable[[#This Row],[D^3]]</f>
        <v>7.3598312072752831E-2</v>
      </c>
      <c r="H2229" s="13">
        <f ca="1">Fulltable[[#This Row],[Forecast]]*(1+AVERAGE(cform[faster (-ve) /
slower (+ve)]))</f>
        <v>7.6197938480346145E-2</v>
      </c>
      <c r="I2229" s="13" t="e">
        <f>IF(ISNUMBER(VLOOKUP(Fulltable[[#This Row],[Distance]], Predict[[#All],[Distance (km)]:[Time on current form]], 2, FALSE)), VLOOKUP(Fulltable[[#This Row],[Distance]], Predict[[#All],[Distance (km)]:[Time on current form]], 2, FALSE), NA())</f>
        <v>#N/A</v>
      </c>
      <c r="J2229" s="13" t="e">
        <f>IF(ISNUMBER(VLOOKUP(Fulltable[[#This Row],[Distance]], Predict[[#All],[Distance (km)]:[Time on current form]], 3, FALSE)), VLOOKUP(Fulltable[[#This Row],[Distance]], Predict[[#All],[Distance (km)]:[Time on current form]], 3, FALSE), NA())</f>
        <v>#N/A</v>
      </c>
    </row>
    <row r="2230" spans="1:10" x14ac:dyDescent="0.25">
      <c r="A2230" s="1">
        <v>22.28</v>
      </c>
      <c r="B2230" s="2">
        <f>Fulltable[[#This Row],[Distance]]^2</f>
        <v>496.39840000000004</v>
      </c>
      <c r="C2230">
        <f>Fulltable[[#This Row],[Distance]]^3</f>
        <v>11059.756352000002</v>
      </c>
      <c r="D2230">
        <f>Fulltable[[#This Row],[Distance]]^4</f>
        <v>246411.37152256005</v>
      </c>
      <c r="E2230">
        <f>Fulltable[[#This Row],[Distance]]^5</f>
        <v>5490045.3575226385</v>
      </c>
      <c r="F2230" s="13" t="e">
        <f>IF(ISNUMBER(VLOOKUP(Fulltable[[#This Row],[Distance]], PBmetric[[Distance (km)]:[PB (hh:mm:ss)]], 6, FALSE)), VLOOKUP(Fulltable[[#This Row],[Distance]], PBmetric[[Distance (km)]:[PB (hh:mm:ss)]], 6, FALSE), NA())</f>
        <v>#N/A</v>
      </c>
      <c r="G2230" s="13">
        <f ca="1">$Q$4+$P$4*Fulltable[[#This Row],[Distance]]+$O$4*Fulltable[[#This Row],[D^2]]+$N$4*Fulltable[[#This Row],[D^3]]</f>
        <v>7.3635393290600468E-2</v>
      </c>
      <c r="H2230" s="13">
        <f ca="1">Fulltable[[#This Row],[Forecast]]*(1+AVERAGE(cform[faster (-ve) /
slower (+ve)]))</f>
        <v>7.6236329474334397E-2</v>
      </c>
      <c r="I2230" s="13" t="e">
        <f>IF(ISNUMBER(VLOOKUP(Fulltable[[#This Row],[Distance]], Predict[[#All],[Distance (km)]:[Time on current form]], 2, FALSE)), VLOOKUP(Fulltable[[#This Row],[Distance]], Predict[[#All],[Distance (km)]:[Time on current form]], 2, FALSE), NA())</f>
        <v>#N/A</v>
      </c>
      <c r="J2230" s="13" t="e">
        <f>IF(ISNUMBER(VLOOKUP(Fulltable[[#This Row],[Distance]], Predict[[#All],[Distance (km)]:[Time on current form]], 3, FALSE)), VLOOKUP(Fulltable[[#This Row],[Distance]], Predict[[#All],[Distance (km)]:[Time on current form]], 3, FALSE), NA())</f>
        <v>#N/A</v>
      </c>
    </row>
    <row r="2231" spans="1:10" x14ac:dyDescent="0.25">
      <c r="A2231" s="1">
        <v>22.29</v>
      </c>
      <c r="B2231" s="2">
        <f>Fulltable[[#This Row],[Distance]]^2</f>
        <v>496.84409999999997</v>
      </c>
      <c r="C2231">
        <f>Fulltable[[#This Row],[Distance]]^3</f>
        <v>11074.654988999999</v>
      </c>
      <c r="D2231">
        <f>Fulltable[[#This Row],[Distance]]^4</f>
        <v>246854.05970480997</v>
      </c>
      <c r="E2231">
        <f>Fulltable[[#This Row],[Distance]]^5</f>
        <v>5502376.9908202142</v>
      </c>
      <c r="F2231" s="13" t="e">
        <f>IF(ISNUMBER(VLOOKUP(Fulltable[[#This Row],[Distance]], PBmetric[[Distance (km)]:[PB (hh:mm:ss)]], 6, FALSE)), VLOOKUP(Fulltable[[#This Row],[Distance]], PBmetric[[Distance (km)]:[PB (hh:mm:ss)]], 6, FALSE), NA())</f>
        <v>#N/A</v>
      </c>
      <c r="G2231" s="13">
        <f ca="1">$Q$4+$P$4*Fulltable[[#This Row],[Distance]]+$O$4*Fulltable[[#This Row],[D^2]]+$N$4*Fulltable[[#This Row],[D^3]]</f>
        <v>7.3672478102458527E-2</v>
      </c>
      <c r="H2231" s="13">
        <f ca="1">Fulltable[[#This Row],[Forecast]]*(1+AVERAGE(cform[faster (-ve) /
slower (+ve)]))</f>
        <v>7.6274724189280066E-2</v>
      </c>
      <c r="I2231" s="13" t="e">
        <f>IF(ISNUMBER(VLOOKUP(Fulltable[[#This Row],[Distance]], Predict[[#All],[Distance (km)]:[Time on current form]], 2, FALSE)), VLOOKUP(Fulltable[[#This Row],[Distance]], Predict[[#All],[Distance (km)]:[Time on current form]], 2, FALSE), NA())</f>
        <v>#N/A</v>
      </c>
      <c r="J2231" s="13" t="e">
        <f>IF(ISNUMBER(VLOOKUP(Fulltable[[#This Row],[Distance]], Predict[[#All],[Distance (km)]:[Time on current form]], 3, FALSE)), VLOOKUP(Fulltable[[#This Row],[Distance]], Predict[[#All],[Distance (km)]:[Time on current form]], 3, FALSE), NA())</f>
        <v>#N/A</v>
      </c>
    </row>
    <row r="2232" spans="1:10" x14ac:dyDescent="0.25">
      <c r="A2232" s="1">
        <v>22.3</v>
      </c>
      <c r="B2232" s="2">
        <f>Fulltable[[#This Row],[Distance]]^2</f>
        <v>497.29</v>
      </c>
      <c r="C2232">
        <f>Fulltable[[#This Row],[Distance]]^3</f>
        <v>11089.567000000001</v>
      </c>
      <c r="D2232">
        <f>Fulltable[[#This Row],[Distance]]^4</f>
        <v>247297.34410000002</v>
      </c>
      <c r="E2232">
        <f>Fulltable[[#This Row],[Distance]]^5</f>
        <v>5514730.773430001</v>
      </c>
      <c r="F2232" s="13" t="e">
        <f>IF(ISNUMBER(VLOOKUP(Fulltable[[#This Row],[Distance]], PBmetric[[Distance (km)]:[PB (hh:mm:ss)]], 6, FALSE)), VLOOKUP(Fulltable[[#This Row],[Distance]], PBmetric[[Distance (km)]:[PB (hh:mm:ss)]], 6, FALSE), NA())</f>
        <v>#N/A</v>
      </c>
      <c r="G2232" s="13">
        <f ca="1">$Q$4+$P$4*Fulltable[[#This Row],[Distance]]+$O$4*Fulltable[[#This Row],[D^2]]+$N$4*Fulltable[[#This Row],[D^3]]</f>
        <v>7.3709566508291635E-2</v>
      </c>
      <c r="H2232" s="13">
        <f ca="1">Fulltable[[#This Row],[Forecast]]*(1+AVERAGE(cform[faster (-ve) /
slower (+ve)]))</f>
        <v>7.6313122625146529E-2</v>
      </c>
      <c r="I2232" s="13" t="e">
        <f>IF(ISNUMBER(VLOOKUP(Fulltable[[#This Row],[Distance]], Predict[[#All],[Distance (km)]:[Time on current form]], 2, FALSE)), VLOOKUP(Fulltable[[#This Row],[Distance]], Predict[[#All],[Distance (km)]:[Time on current form]], 2, FALSE), NA())</f>
        <v>#N/A</v>
      </c>
      <c r="J2232" s="13" t="e">
        <f>IF(ISNUMBER(VLOOKUP(Fulltable[[#This Row],[Distance]], Predict[[#All],[Distance (km)]:[Time on current form]], 3, FALSE)), VLOOKUP(Fulltable[[#This Row],[Distance]], Predict[[#All],[Distance (km)]:[Time on current form]], 3, FALSE), NA())</f>
        <v>#N/A</v>
      </c>
    </row>
    <row r="2233" spans="1:10" x14ac:dyDescent="0.25">
      <c r="A2233" s="1">
        <v>22.31</v>
      </c>
      <c r="B2233" s="2">
        <f>Fulltable[[#This Row],[Distance]]^2</f>
        <v>497.73609999999996</v>
      </c>
      <c r="C2233">
        <f>Fulltable[[#This Row],[Distance]]^3</f>
        <v>11104.492390999998</v>
      </c>
      <c r="D2233">
        <f>Fulltable[[#This Row],[Distance]]^4</f>
        <v>247741.22524320998</v>
      </c>
      <c r="E2233">
        <f>Fulltable[[#This Row],[Distance]]^5</f>
        <v>5527106.7351760147</v>
      </c>
      <c r="F2233" s="13" t="e">
        <f>IF(ISNUMBER(VLOOKUP(Fulltable[[#This Row],[Distance]], PBmetric[[Distance (km)]:[PB (hh:mm:ss)]], 6, FALSE)), VLOOKUP(Fulltable[[#This Row],[Distance]], PBmetric[[Distance (km)]:[PB (hh:mm:ss)]], 6, FALSE), NA())</f>
        <v>#N/A</v>
      </c>
      <c r="G2233" s="13">
        <f ca="1">$Q$4+$P$4*Fulltable[[#This Row],[Distance]]+$O$4*Fulltable[[#This Row],[D^2]]+$N$4*Fulltable[[#This Row],[D^3]]</f>
        <v>7.3746658508064347E-2</v>
      </c>
      <c r="H2233" s="13">
        <f ca="1">Fulltable[[#This Row],[Forecast]]*(1+AVERAGE(cform[faster (-ve) /
slower (+ve)]))</f>
        <v>7.6351524781897079E-2</v>
      </c>
      <c r="I2233" s="13" t="e">
        <f>IF(ISNUMBER(VLOOKUP(Fulltable[[#This Row],[Distance]], Predict[[#All],[Distance (km)]:[Time on current form]], 2, FALSE)), VLOOKUP(Fulltable[[#This Row],[Distance]], Predict[[#All],[Distance (km)]:[Time on current form]], 2, FALSE), NA())</f>
        <v>#N/A</v>
      </c>
      <c r="J2233" s="13" t="e">
        <f>IF(ISNUMBER(VLOOKUP(Fulltable[[#This Row],[Distance]], Predict[[#All],[Distance (km)]:[Time on current form]], 3, FALSE)), VLOOKUP(Fulltable[[#This Row],[Distance]], Predict[[#All],[Distance (km)]:[Time on current form]], 3, FALSE), NA())</f>
        <v>#N/A</v>
      </c>
    </row>
    <row r="2234" spans="1:10" x14ac:dyDescent="0.25">
      <c r="A2234" s="1">
        <v>22.32</v>
      </c>
      <c r="B2234" s="2">
        <f>Fulltable[[#This Row],[Distance]]^2</f>
        <v>498.18240000000003</v>
      </c>
      <c r="C2234">
        <f>Fulltable[[#This Row],[Distance]]^3</f>
        <v>11119.431168000001</v>
      </c>
      <c r="D2234">
        <f>Fulltable[[#This Row],[Distance]]^4</f>
        <v>248185.70366976003</v>
      </c>
      <c r="E2234">
        <f>Fulltable[[#This Row],[Distance]]^5</f>
        <v>5539504.9059090437</v>
      </c>
      <c r="F2234" s="13" t="e">
        <f>IF(ISNUMBER(VLOOKUP(Fulltable[[#This Row],[Distance]], PBmetric[[Distance (km)]:[PB (hh:mm:ss)]], 6, FALSE)), VLOOKUP(Fulltable[[#This Row],[Distance]], PBmetric[[Distance (km)]:[PB (hh:mm:ss)]], 6, FALSE), NA())</f>
        <v>#N/A</v>
      </c>
      <c r="G2234" s="13">
        <f ca="1">$Q$4+$P$4*Fulltable[[#This Row],[Distance]]+$O$4*Fulltable[[#This Row],[D^2]]+$N$4*Fulltable[[#This Row],[D^3]]</f>
        <v>7.3783754101741289E-2</v>
      </c>
      <c r="H2234" s="13">
        <f ca="1">Fulltable[[#This Row],[Forecast]]*(1+AVERAGE(cform[faster (-ve) /
slower (+ve)]))</f>
        <v>7.6389930659495106E-2</v>
      </c>
      <c r="I2234" s="13" t="e">
        <f>IF(ISNUMBER(VLOOKUP(Fulltable[[#This Row],[Distance]], Predict[[#All],[Distance (km)]:[Time on current form]], 2, FALSE)), VLOOKUP(Fulltable[[#This Row],[Distance]], Predict[[#All],[Distance (km)]:[Time on current form]], 2, FALSE), NA())</f>
        <v>#N/A</v>
      </c>
      <c r="J2234" s="13" t="e">
        <f>IF(ISNUMBER(VLOOKUP(Fulltable[[#This Row],[Distance]], Predict[[#All],[Distance (km)]:[Time on current form]], 3, FALSE)), VLOOKUP(Fulltable[[#This Row],[Distance]], Predict[[#All],[Distance (km)]:[Time on current form]], 3, FALSE), NA())</f>
        <v>#N/A</v>
      </c>
    </row>
    <row r="2235" spans="1:10" x14ac:dyDescent="0.25">
      <c r="A2235" s="1">
        <v>22.33</v>
      </c>
      <c r="B2235" s="2">
        <f>Fulltable[[#This Row],[Distance]]^2</f>
        <v>498.62889999999993</v>
      </c>
      <c r="C2235">
        <f>Fulltable[[#This Row],[Distance]]^3</f>
        <v>11134.383336999997</v>
      </c>
      <c r="D2235">
        <f>Fulltable[[#This Row],[Distance]]^4</f>
        <v>248630.77991520992</v>
      </c>
      <c r="E2235">
        <f>Fulltable[[#This Row],[Distance]]^5</f>
        <v>5551925.3155066371</v>
      </c>
      <c r="F2235" s="13" t="e">
        <f>IF(ISNUMBER(VLOOKUP(Fulltable[[#This Row],[Distance]], PBmetric[[Distance (km)]:[PB (hh:mm:ss)]], 6, FALSE)), VLOOKUP(Fulltable[[#This Row],[Distance]], PBmetric[[Distance (km)]:[PB (hh:mm:ss)]], 6, FALSE), NA())</f>
        <v>#N/A</v>
      </c>
      <c r="G2235" s="13">
        <f ca="1">$Q$4+$P$4*Fulltable[[#This Row],[Distance]]+$O$4*Fulltable[[#This Row],[D^2]]+$N$4*Fulltable[[#This Row],[D^3]]</f>
        <v>7.3820853289287031E-2</v>
      </c>
      <c r="H2235" s="13">
        <f ca="1">Fulltable[[#This Row],[Forecast]]*(1+AVERAGE(cform[faster (-ve) /
slower (+ve)]))</f>
        <v>7.6428340257903918E-2</v>
      </c>
      <c r="I2235" s="13" t="e">
        <f>IF(ISNUMBER(VLOOKUP(Fulltable[[#This Row],[Distance]], Predict[[#All],[Distance (km)]:[Time on current form]], 2, FALSE)), VLOOKUP(Fulltable[[#This Row],[Distance]], Predict[[#All],[Distance (km)]:[Time on current form]], 2, FALSE), NA())</f>
        <v>#N/A</v>
      </c>
      <c r="J2235" s="13" t="e">
        <f>IF(ISNUMBER(VLOOKUP(Fulltable[[#This Row],[Distance]], Predict[[#All],[Distance (km)]:[Time on current form]], 3, FALSE)), VLOOKUP(Fulltable[[#This Row],[Distance]], Predict[[#All],[Distance (km)]:[Time on current form]], 3, FALSE), NA())</f>
        <v>#N/A</v>
      </c>
    </row>
    <row r="2236" spans="1:10" x14ac:dyDescent="0.25">
      <c r="A2236" s="1">
        <v>22.34</v>
      </c>
      <c r="B2236" s="2">
        <f>Fulltable[[#This Row],[Distance]]^2</f>
        <v>499.07560000000001</v>
      </c>
      <c r="C2236">
        <f>Fulltable[[#This Row],[Distance]]^3</f>
        <v>11149.348904</v>
      </c>
      <c r="D2236">
        <f>Fulltable[[#This Row],[Distance]]^4</f>
        <v>249076.45451536</v>
      </c>
      <c r="E2236">
        <f>Fulltable[[#This Row],[Distance]]^5</f>
        <v>5564367.9938731426</v>
      </c>
      <c r="F2236" s="13" t="e">
        <f>IF(ISNUMBER(VLOOKUP(Fulltable[[#This Row],[Distance]], PBmetric[[Distance (km)]:[PB (hh:mm:ss)]], 6, FALSE)), VLOOKUP(Fulltable[[#This Row],[Distance]], PBmetric[[Distance (km)]:[PB (hh:mm:ss)]], 6, FALSE), NA())</f>
        <v>#N/A</v>
      </c>
      <c r="G2236" s="13">
        <f ca="1">$Q$4+$P$4*Fulltable[[#This Row],[Distance]]+$O$4*Fulltable[[#This Row],[D^2]]+$N$4*Fulltable[[#This Row],[D^3]]</f>
        <v>7.3857956070666211E-2</v>
      </c>
      <c r="H2236" s="13">
        <f ca="1">Fulltable[[#This Row],[Forecast]]*(1+AVERAGE(cform[faster (-ve) /
slower (+ve)]))</f>
        <v>7.6466753577086918E-2</v>
      </c>
      <c r="I2236" s="13" t="e">
        <f>IF(ISNUMBER(VLOOKUP(Fulltable[[#This Row],[Distance]], Predict[[#All],[Distance (km)]:[Time on current form]], 2, FALSE)), VLOOKUP(Fulltable[[#This Row],[Distance]], Predict[[#All],[Distance (km)]:[Time on current form]], 2, FALSE), NA())</f>
        <v>#N/A</v>
      </c>
      <c r="J2236" s="13" t="e">
        <f>IF(ISNUMBER(VLOOKUP(Fulltable[[#This Row],[Distance]], Predict[[#All],[Distance (km)]:[Time on current form]], 3, FALSE)), VLOOKUP(Fulltable[[#This Row],[Distance]], Predict[[#All],[Distance (km)]:[Time on current form]], 3, FALSE), NA())</f>
        <v>#N/A</v>
      </c>
    </row>
    <row r="2237" spans="1:10" x14ac:dyDescent="0.25">
      <c r="A2237" s="1">
        <v>22.35</v>
      </c>
      <c r="B2237" s="2">
        <f>Fulltable[[#This Row],[Distance]]^2</f>
        <v>499.52250000000004</v>
      </c>
      <c r="C2237">
        <f>Fulltable[[#This Row],[Distance]]^3</f>
        <v>11164.327875000001</v>
      </c>
      <c r="D2237">
        <f>Fulltable[[#This Row],[Distance]]^4</f>
        <v>249522.72800625005</v>
      </c>
      <c r="E2237">
        <f>Fulltable[[#This Row],[Distance]]^5</f>
        <v>5576832.9709396893</v>
      </c>
      <c r="F2237" s="13" t="e">
        <f>IF(ISNUMBER(VLOOKUP(Fulltable[[#This Row],[Distance]], PBmetric[[Distance (km)]:[PB (hh:mm:ss)]], 6, FALSE)), VLOOKUP(Fulltable[[#This Row],[Distance]], PBmetric[[Distance (km)]:[PB (hh:mm:ss)]], 6, FALSE), NA())</f>
        <v>#N/A</v>
      </c>
      <c r="G2237" s="13">
        <f ca="1">$Q$4+$P$4*Fulltable[[#This Row],[Distance]]+$O$4*Fulltable[[#This Row],[D^2]]+$N$4*Fulltable[[#This Row],[D^3]]</f>
        <v>7.3895062445843374E-2</v>
      </c>
      <c r="H2237" s="13">
        <f ca="1">Fulltable[[#This Row],[Forecast]]*(1+AVERAGE(cform[faster (-ve) /
slower (+ve)]))</f>
        <v>7.6505170617007387E-2</v>
      </c>
      <c r="I2237" s="13" t="e">
        <f>IF(ISNUMBER(VLOOKUP(Fulltable[[#This Row],[Distance]], Predict[[#All],[Distance (km)]:[Time on current form]], 2, FALSE)), VLOOKUP(Fulltable[[#This Row],[Distance]], Predict[[#All],[Distance (km)]:[Time on current form]], 2, FALSE), NA())</f>
        <v>#N/A</v>
      </c>
      <c r="J2237" s="13" t="e">
        <f>IF(ISNUMBER(VLOOKUP(Fulltable[[#This Row],[Distance]], Predict[[#All],[Distance (km)]:[Time on current form]], 3, FALSE)), VLOOKUP(Fulltable[[#This Row],[Distance]], Predict[[#All],[Distance (km)]:[Time on current form]], 3, FALSE), NA())</f>
        <v>#N/A</v>
      </c>
    </row>
    <row r="2238" spans="1:10" x14ac:dyDescent="0.25">
      <c r="A2238" s="1">
        <v>22.36</v>
      </c>
      <c r="B2238" s="2">
        <f>Fulltable[[#This Row],[Distance]]^2</f>
        <v>499.96959999999996</v>
      </c>
      <c r="C2238">
        <f>Fulltable[[#This Row],[Distance]]^3</f>
        <v>11179.320255999999</v>
      </c>
      <c r="D2238">
        <f>Fulltable[[#This Row],[Distance]]^4</f>
        <v>249969.60092415995</v>
      </c>
      <c r="E2238">
        <f>Fulltable[[#This Row],[Distance]]^5</f>
        <v>5589320.2766642161</v>
      </c>
      <c r="F2238" s="13" t="e">
        <f>IF(ISNUMBER(VLOOKUP(Fulltable[[#This Row],[Distance]], PBmetric[[Distance (km)]:[PB (hh:mm:ss)]], 6, FALSE)), VLOOKUP(Fulltable[[#This Row],[Distance]], PBmetric[[Distance (km)]:[PB (hh:mm:ss)]], 6, FALSE), NA())</f>
        <v>#N/A</v>
      </c>
      <c r="G2238" s="13">
        <f ca="1">$Q$4+$P$4*Fulltable[[#This Row],[Distance]]+$O$4*Fulltable[[#This Row],[D^2]]+$N$4*Fulltable[[#This Row],[D^3]]</f>
        <v>7.3932172414783157E-2</v>
      </c>
      <c r="H2238" s="13">
        <f ca="1">Fulltable[[#This Row],[Forecast]]*(1+AVERAGE(cform[faster (-ve) /
slower (+ve)]))</f>
        <v>7.6543591377628714E-2</v>
      </c>
      <c r="I2238" s="13" t="e">
        <f>IF(ISNUMBER(VLOOKUP(Fulltable[[#This Row],[Distance]], Predict[[#All],[Distance (km)]:[Time on current form]], 2, FALSE)), VLOOKUP(Fulltable[[#This Row],[Distance]], Predict[[#All],[Distance (km)]:[Time on current form]], 2, FALSE), NA())</f>
        <v>#N/A</v>
      </c>
      <c r="J2238" s="13" t="e">
        <f>IF(ISNUMBER(VLOOKUP(Fulltable[[#This Row],[Distance]], Predict[[#All],[Distance (km)]:[Time on current form]], 3, FALSE)), VLOOKUP(Fulltable[[#This Row],[Distance]], Predict[[#All],[Distance (km)]:[Time on current form]], 3, FALSE), NA())</f>
        <v>#N/A</v>
      </c>
    </row>
    <row r="2239" spans="1:10" x14ac:dyDescent="0.25">
      <c r="A2239" s="1">
        <v>22.37</v>
      </c>
      <c r="B2239" s="2">
        <f>Fulltable[[#This Row],[Distance]]^2</f>
        <v>500.41690000000006</v>
      </c>
      <c r="C2239">
        <f>Fulltable[[#This Row],[Distance]]^3</f>
        <v>11194.326053000003</v>
      </c>
      <c r="D2239">
        <f>Fulltable[[#This Row],[Distance]]^4</f>
        <v>250417.07380561007</v>
      </c>
      <c r="E2239">
        <f>Fulltable[[#This Row],[Distance]]^5</f>
        <v>5601829.9410314979</v>
      </c>
      <c r="F2239" s="13" t="e">
        <f>IF(ISNUMBER(VLOOKUP(Fulltable[[#This Row],[Distance]], PBmetric[[Distance (km)]:[PB (hh:mm:ss)]], 6, FALSE)), VLOOKUP(Fulltable[[#This Row],[Distance]], PBmetric[[Distance (km)]:[PB (hh:mm:ss)]], 6, FALSE), NA())</f>
        <v>#N/A</v>
      </c>
      <c r="G2239" s="13">
        <f ca="1">$Q$4+$P$4*Fulltable[[#This Row],[Distance]]+$O$4*Fulltable[[#This Row],[D^2]]+$N$4*Fulltable[[#This Row],[D^3]]</f>
        <v>7.3969285977450158E-2</v>
      </c>
      <c r="H2239" s="13">
        <f ca="1">Fulltable[[#This Row],[Forecast]]*(1+AVERAGE(cform[faster (-ve) /
slower (+ve)]))</f>
        <v>7.6582015858914262E-2</v>
      </c>
      <c r="I2239" s="13" t="e">
        <f>IF(ISNUMBER(VLOOKUP(Fulltable[[#This Row],[Distance]], Predict[[#All],[Distance (km)]:[Time on current form]], 2, FALSE)), VLOOKUP(Fulltable[[#This Row],[Distance]], Predict[[#All],[Distance (km)]:[Time on current form]], 2, FALSE), NA())</f>
        <v>#N/A</v>
      </c>
      <c r="J2239" s="13" t="e">
        <f>IF(ISNUMBER(VLOOKUP(Fulltable[[#This Row],[Distance]], Predict[[#All],[Distance (km)]:[Time on current form]], 3, FALSE)), VLOOKUP(Fulltable[[#This Row],[Distance]], Predict[[#All],[Distance (km)]:[Time on current form]], 3, FALSE), NA())</f>
        <v>#N/A</v>
      </c>
    </row>
    <row r="2240" spans="1:10" x14ac:dyDescent="0.25">
      <c r="A2240" s="1">
        <v>22.38</v>
      </c>
      <c r="B2240" s="2">
        <f>Fulltable[[#This Row],[Distance]]^2</f>
        <v>500.86439999999993</v>
      </c>
      <c r="C2240">
        <f>Fulltable[[#This Row],[Distance]]^3</f>
        <v>11209.345271999999</v>
      </c>
      <c r="D2240">
        <f>Fulltable[[#This Row],[Distance]]^4</f>
        <v>250865.14718735992</v>
      </c>
      <c r="E2240">
        <f>Fulltable[[#This Row],[Distance]]^5</f>
        <v>5614361.9940531151</v>
      </c>
      <c r="F2240" s="13" t="e">
        <f>IF(ISNUMBER(VLOOKUP(Fulltable[[#This Row],[Distance]], PBmetric[[Distance (km)]:[PB (hh:mm:ss)]], 6, FALSE)), VLOOKUP(Fulltable[[#This Row],[Distance]], PBmetric[[Distance (km)]:[PB (hh:mm:ss)]], 6, FALSE), NA())</f>
        <v>#N/A</v>
      </c>
      <c r="G2240" s="13">
        <f ca="1">$Q$4+$P$4*Fulltable[[#This Row],[Distance]]+$O$4*Fulltable[[#This Row],[D^2]]+$N$4*Fulltable[[#This Row],[D^3]]</f>
        <v>7.4006403133808935E-2</v>
      </c>
      <c r="H2240" s="13">
        <f ca="1">Fulltable[[#This Row],[Forecast]]*(1+AVERAGE(cform[faster (-ve) /
slower (+ve)]))</f>
        <v>7.6620444060827311E-2</v>
      </c>
      <c r="I2240" s="13" t="e">
        <f>IF(ISNUMBER(VLOOKUP(Fulltable[[#This Row],[Distance]], Predict[[#All],[Distance (km)]:[Time on current form]], 2, FALSE)), VLOOKUP(Fulltable[[#This Row],[Distance]], Predict[[#All],[Distance (km)]:[Time on current form]], 2, FALSE), NA())</f>
        <v>#N/A</v>
      </c>
      <c r="J2240" s="13" t="e">
        <f>IF(ISNUMBER(VLOOKUP(Fulltable[[#This Row],[Distance]], Predict[[#All],[Distance (km)]:[Time on current form]], 3, FALSE)), VLOOKUP(Fulltable[[#This Row],[Distance]], Predict[[#All],[Distance (km)]:[Time on current form]], 3, FALSE), NA())</f>
        <v>#N/A</v>
      </c>
    </row>
    <row r="2241" spans="1:10" x14ac:dyDescent="0.25">
      <c r="A2241" s="1">
        <v>22.39</v>
      </c>
      <c r="B2241" s="2">
        <f>Fulltable[[#This Row],[Distance]]^2</f>
        <v>501.31210000000004</v>
      </c>
      <c r="C2241">
        <f>Fulltable[[#This Row],[Distance]]^3</f>
        <v>11224.377919</v>
      </c>
      <c r="D2241">
        <f>Fulltable[[#This Row],[Distance]]^4</f>
        <v>251313.82160641006</v>
      </c>
      <c r="E2241">
        <f>Fulltable[[#This Row],[Distance]]^5</f>
        <v>5626916.4657675214</v>
      </c>
      <c r="F2241" s="13" t="e">
        <f>IF(ISNUMBER(VLOOKUP(Fulltable[[#This Row],[Distance]], PBmetric[[Distance (km)]:[PB (hh:mm:ss)]], 6, FALSE)), VLOOKUP(Fulltable[[#This Row],[Distance]], PBmetric[[Distance (km)]:[PB (hh:mm:ss)]], 6, FALSE), NA())</f>
        <v>#N/A</v>
      </c>
      <c r="G2241" s="13">
        <f ca="1">$Q$4+$P$4*Fulltable[[#This Row],[Distance]]+$O$4*Fulltable[[#This Row],[D^2]]+$N$4*Fulltable[[#This Row],[D^3]]</f>
        <v>7.4043523883824111E-2</v>
      </c>
      <c r="H2241" s="13">
        <f ca="1">Fulltable[[#This Row],[Forecast]]*(1+AVERAGE(cform[faster (-ve) /
slower (+ve)]))</f>
        <v>7.6658875983331251E-2</v>
      </c>
      <c r="I2241" s="13" t="e">
        <f>IF(ISNUMBER(VLOOKUP(Fulltable[[#This Row],[Distance]], Predict[[#All],[Distance (km)]:[Time on current form]], 2, FALSE)), VLOOKUP(Fulltable[[#This Row],[Distance]], Predict[[#All],[Distance (km)]:[Time on current form]], 2, FALSE), NA())</f>
        <v>#N/A</v>
      </c>
      <c r="J2241" s="13" t="e">
        <f>IF(ISNUMBER(VLOOKUP(Fulltable[[#This Row],[Distance]], Predict[[#All],[Distance (km)]:[Time on current form]], 3, FALSE)), VLOOKUP(Fulltable[[#This Row],[Distance]], Predict[[#All],[Distance (km)]:[Time on current form]], 3, FALSE), NA())</f>
        <v>#N/A</v>
      </c>
    </row>
    <row r="2242" spans="1:10" x14ac:dyDescent="0.25">
      <c r="A2242" s="1">
        <v>22.4</v>
      </c>
      <c r="B2242" s="2">
        <f>Fulltable[[#This Row],[Distance]]^2</f>
        <v>501.75999999999993</v>
      </c>
      <c r="C2242">
        <f>Fulltable[[#This Row],[Distance]]^3</f>
        <v>11239.423999999997</v>
      </c>
      <c r="D2242">
        <f>Fulltable[[#This Row],[Distance]]^4</f>
        <v>251763.09759999992</v>
      </c>
      <c r="E2242">
        <f>Fulltable[[#This Row],[Distance]]^5</f>
        <v>5639493.386239998</v>
      </c>
      <c r="F2242" s="13" t="e">
        <f>IF(ISNUMBER(VLOOKUP(Fulltable[[#This Row],[Distance]], PBmetric[[Distance (km)]:[PB (hh:mm:ss)]], 6, FALSE)), VLOOKUP(Fulltable[[#This Row],[Distance]], PBmetric[[Distance (km)]:[PB (hh:mm:ss)]], 6, FALSE), NA())</f>
        <v>#N/A</v>
      </c>
      <c r="G2242" s="13">
        <f ca="1">$Q$4+$P$4*Fulltable[[#This Row],[Distance]]+$O$4*Fulltable[[#This Row],[D^2]]+$N$4*Fulltable[[#This Row],[D^3]]</f>
        <v>7.4080648227460272E-2</v>
      </c>
      <c r="H2242" s="13">
        <f ca="1">Fulltable[[#This Row],[Forecast]]*(1+AVERAGE(cform[faster (-ve) /
slower (+ve)]))</f>
        <v>7.6697311626389403E-2</v>
      </c>
      <c r="I2242" s="13" t="e">
        <f>IF(ISNUMBER(VLOOKUP(Fulltable[[#This Row],[Distance]], Predict[[#All],[Distance (km)]:[Time on current form]], 2, FALSE)), VLOOKUP(Fulltable[[#This Row],[Distance]], Predict[[#All],[Distance (km)]:[Time on current form]], 2, FALSE), NA())</f>
        <v>#N/A</v>
      </c>
      <c r="J2242" s="13" t="e">
        <f>IF(ISNUMBER(VLOOKUP(Fulltable[[#This Row],[Distance]], Predict[[#All],[Distance (km)]:[Time on current form]], 3, FALSE)), VLOOKUP(Fulltable[[#This Row],[Distance]], Predict[[#All],[Distance (km)]:[Time on current form]], 3, FALSE), NA())</f>
        <v>#N/A</v>
      </c>
    </row>
    <row r="2243" spans="1:10" x14ac:dyDescent="0.25">
      <c r="A2243" s="1">
        <v>22.41</v>
      </c>
      <c r="B2243" s="2">
        <f>Fulltable[[#This Row],[Distance]]^2</f>
        <v>502.2081</v>
      </c>
      <c r="C2243">
        <f>Fulltable[[#This Row],[Distance]]^3</f>
        <v>11254.483521</v>
      </c>
      <c r="D2243">
        <f>Fulltable[[#This Row],[Distance]]^4</f>
        <v>252212.97570561001</v>
      </c>
      <c r="E2243">
        <f>Fulltable[[#This Row],[Distance]]^5</f>
        <v>5652092.7855627201</v>
      </c>
      <c r="F2243" s="13" t="e">
        <f>IF(ISNUMBER(VLOOKUP(Fulltable[[#This Row],[Distance]], PBmetric[[Distance (km)]:[PB (hh:mm:ss)]], 6, FALSE)), VLOOKUP(Fulltable[[#This Row],[Distance]], PBmetric[[Distance (km)]:[PB (hh:mm:ss)]], 6, FALSE), NA())</f>
        <v>#N/A</v>
      </c>
      <c r="G2243" s="13">
        <f ca="1">$Q$4+$P$4*Fulltable[[#This Row],[Distance]]+$O$4*Fulltable[[#This Row],[D^2]]+$N$4*Fulltable[[#This Row],[D^3]]</f>
        <v>7.4117776164682042E-2</v>
      </c>
      <c r="H2243" s="13">
        <f ca="1">Fulltable[[#This Row],[Forecast]]*(1+AVERAGE(cform[faster (-ve) /
slower (+ve)]))</f>
        <v>7.6735750989965171E-2</v>
      </c>
      <c r="I2243" s="13" t="e">
        <f>IF(ISNUMBER(VLOOKUP(Fulltable[[#This Row],[Distance]], Predict[[#All],[Distance (km)]:[Time on current form]], 2, FALSE)), VLOOKUP(Fulltable[[#This Row],[Distance]], Predict[[#All],[Distance (km)]:[Time on current form]], 2, FALSE), NA())</f>
        <v>#N/A</v>
      </c>
      <c r="J2243" s="13" t="e">
        <f>IF(ISNUMBER(VLOOKUP(Fulltable[[#This Row],[Distance]], Predict[[#All],[Distance (km)]:[Time on current form]], 3, FALSE)), VLOOKUP(Fulltable[[#This Row],[Distance]], Predict[[#All],[Distance (km)]:[Time on current form]], 3, FALSE), NA())</f>
        <v>#N/A</v>
      </c>
    </row>
    <row r="2244" spans="1:10" x14ac:dyDescent="0.25">
      <c r="A2244" s="1">
        <v>22.42</v>
      </c>
      <c r="B2244" s="2">
        <f>Fulltable[[#This Row],[Distance]]^2</f>
        <v>502.65640000000008</v>
      </c>
      <c r="C2244">
        <f>Fulltable[[#This Row],[Distance]]^3</f>
        <v>11269.556488000002</v>
      </c>
      <c r="D2244">
        <f>Fulltable[[#This Row],[Distance]]^4</f>
        <v>252663.45646096006</v>
      </c>
      <c r="E2244">
        <f>Fulltable[[#This Row],[Distance]]^5</f>
        <v>5664714.693854725</v>
      </c>
      <c r="F2244" s="13" t="e">
        <f>IF(ISNUMBER(VLOOKUP(Fulltable[[#This Row],[Distance]], PBmetric[[Distance (km)]:[PB (hh:mm:ss)]], 6, FALSE)), VLOOKUP(Fulltable[[#This Row],[Distance]], PBmetric[[Distance (km)]:[PB (hh:mm:ss)]], 6, FALSE), NA())</f>
        <v>#N/A</v>
      </c>
      <c r="G2244" s="13">
        <f ca="1">$Q$4+$P$4*Fulltable[[#This Row],[Distance]]+$O$4*Fulltable[[#This Row],[D^2]]+$N$4*Fulltable[[#This Row],[D^3]]</f>
        <v>7.4154907695453992E-2</v>
      </c>
      <c r="H2244" s="13">
        <f ca="1">Fulltable[[#This Row],[Forecast]]*(1+AVERAGE(cform[faster (-ve) /
slower (+ve)]))</f>
        <v>7.6774194074021834E-2</v>
      </c>
      <c r="I2244" s="13" t="e">
        <f>IF(ISNUMBER(VLOOKUP(Fulltable[[#This Row],[Distance]], Predict[[#All],[Distance (km)]:[Time on current form]], 2, FALSE)), VLOOKUP(Fulltable[[#This Row],[Distance]], Predict[[#All],[Distance (km)]:[Time on current form]], 2, FALSE), NA())</f>
        <v>#N/A</v>
      </c>
      <c r="J2244" s="13" t="e">
        <f>IF(ISNUMBER(VLOOKUP(Fulltable[[#This Row],[Distance]], Predict[[#All],[Distance (km)]:[Time on current form]], 3, FALSE)), VLOOKUP(Fulltable[[#This Row],[Distance]], Predict[[#All],[Distance (km)]:[Time on current form]], 3, FALSE), NA())</f>
        <v>#N/A</v>
      </c>
    </row>
    <row r="2245" spans="1:10" x14ac:dyDescent="0.25">
      <c r="A2245" s="1">
        <v>22.43</v>
      </c>
      <c r="B2245" s="2">
        <f>Fulltable[[#This Row],[Distance]]^2</f>
        <v>503.10489999999999</v>
      </c>
      <c r="C2245">
        <f>Fulltable[[#This Row],[Distance]]^3</f>
        <v>11284.642906999999</v>
      </c>
      <c r="D2245">
        <f>Fulltable[[#This Row],[Distance]]^4</f>
        <v>253114.54040400998</v>
      </c>
      <c r="E2245">
        <f>Fulltable[[#This Row],[Distance]]^5</f>
        <v>5677359.1412619436</v>
      </c>
      <c r="F2245" s="13" t="e">
        <f>IF(ISNUMBER(VLOOKUP(Fulltable[[#This Row],[Distance]], PBmetric[[Distance (km)]:[PB (hh:mm:ss)]], 6, FALSE)), VLOOKUP(Fulltable[[#This Row],[Distance]], PBmetric[[Distance (km)]:[PB (hh:mm:ss)]], 6, FALSE), NA())</f>
        <v>#N/A</v>
      </c>
      <c r="G2245" s="13">
        <f ca="1">$Q$4+$P$4*Fulltable[[#This Row],[Distance]]+$O$4*Fulltable[[#This Row],[D^2]]+$N$4*Fulltable[[#This Row],[D^3]]</f>
        <v>7.4192042819740719E-2</v>
      </c>
      <c r="H2245" s="13">
        <f ca="1">Fulltable[[#This Row],[Forecast]]*(1+AVERAGE(cform[faster (-ve) /
slower (+ve)]))</f>
        <v>7.681264087852277E-2</v>
      </c>
      <c r="I2245" s="13" t="e">
        <f>IF(ISNUMBER(VLOOKUP(Fulltable[[#This Row],[Distance]], Predict[[#All],[Distance (km)]:[Time on current form]], 2, FALSE)), VLOOKUP(Fulltable[[#This Row],[Distance]], Predict[[#All],[Distance (km)]:[Time on current form]], 2, FALSE), NA())</f>
        <v>#N/A</v>
      </c>
      <c r="J2245" s="13" t="e">
        <f>IF(ISNUMBER(VLOOKUP(Fulltable[[#This Row],[Distance]], Predict[[#All],[Distance (km)]:[Time on current form]], 3, FALSE)), VLOOKUP(Fulltable[[#This Row],[Distance]], Predict[[#All],[Distance (km)]:[Time on current form]], 3, FALSE), NA())</f>
        <v>#N/A</v>
      </c>
    </row>
    <row r="2246" spans="1:10" x14ac:dyDescent="0.25">
      <c r="A2246" s="1">
        <v>22.44</v>
      </c>
      <c r="B2246" s="2">
        <f>Fulltable[[#This Row],[Distance]]^2</f>
        <v>503.55360000000007</v>
      </c>
      <c r="C2246">
        <f>Fulltable[[#This Row],[Distance]]^3</f>
        <v>11299.742784000002</v>
      </c>
      <c r="D2246">
        <f>Fulltable[[#This Row],[Distance]]^4</f>
        <v>253566.22807296008</v>
      </c>
      <c r="E2246">
        <f>Fulltable[[#This Row],[Distance]]^5</f>
        <v>5690026.1579572242</v>
      </c>
      <c r="F2246" s="13" t="e">
        <f>IF(ISNUMBER(VLOOKUP(Fulltable[[#This Row],[Distance]], PBmetric[[Distance (km)]:[PB (hh:mm:ss)]], 6, FALSE)), VLOOKUP(Fulltable[[#This Row],[Distance]], PBmetric[[Distance (km)]:[PB (hh:mm:ss)]], 6, FALSE), NA())</f>
        <v>#N/A</v>
      </c>
      <c r="G2246" s="13">
        <f ca="1">$Q$4+$P$4*Fulltable[[#This Row],[Distance]]+$O$4*Fulltable[[#This Row],[D^2]]+$N$4*Fulltable[[#This Row],[D^3]]</f>
        <v>7.422918153750685E-2</v>
      </c>
      <c r="H2246" s="13">
        <f ca="1">Fulltable[[#This Row],[Forecast]]*(1+AVERAGE(cform[faster (-ve) /
slower (+ve)]))</f>
        <v>7.6851091403431354E-2</v>
      </c>
      <c r="I2246" s="13" t="e">
        <f>IF(ISNUMBER(VLOOKUP(Fulltable[[#This Row],[Distance]], Predict[[#All],[Distance (km)]:[Time on current form]], 2, FALSE)), VLOOKUP(Fulltable[[#This Row],[Distance]], Predict[[#All],[Distance (km)]:[Time on current form]], 2, FALSE), NA())</f>
        <v>#N/A</v>
      </c>
      <c r="J2246" s="13" t="e">
        <f>IF(ISNUMBER(VLOOKUP(Fulltable[[#This Row],[Distance]], Predict[[#All],[Distance (km)]:[Time on current form]], 3, FALSE)), VLOOKUP(Fulltable[[#This Row],[Distance]], Predict[[#All],[Distance (km)]:[Time on current form]], 3, FALSE), NA())</f>
        <v>#N/A</v>
      </c>
    </row>
    <row r="2247" spans="1:10" x14ac:dyDescent="0.25">
      <c r="A2247" s="1">
        <v>22.45</v>
      </c>
      <c r="B2247" s="2">
        <f>Fulltable[[#This Row],[Distance]]^2</f>
        <v>504.00249999999994</v>
      </c>
      <c r="C2247">
        <f>Fulltable[[#This Row],[Distance]]^3</f>
        <v>11314.856124999998</v>
      </c>
      <c r="D2247">
        <f>Fulltable[[#This Row],[Distance]]^4</f>
        <v>254018.52000624995</v>
      </c>
      <c r="E2247">
        <f>Fulltable[[#This Row],[Distance]]^5</f>
        <v>5702715.7741403114</v>
      </c>
      <c r="F2247" s="13" t="e">
        <f>IF(ISNUMBER(VLOOKUP(Fulltable[[#This Row],[Distance]], PBmetric[[Distance (km)]:[PB (hh:mm:ss)]], 6, FALSE)), VLOOKUP(Fulltable[[#This Row],[Distance]], PBmetric[[Distance (km)]:[PB (hh:mm:ss)]], 6, FALSE), NA())</f>
        <v>#N/A</v>
      </c>
      <c r="G2247" s="13">
        <f ca="1">$Q$4+$P$4*Fulltable[[#This Row],[Distance]]+$O$4*Fulltable[[#This Row],[D^2]]+$N$4*Fulltable[[#This Row],[D^3]]</f>
        <v>7.4266323848716898E-2</v>
      </c>
      <c r="H2247" s="13">
        <f ca="1">Fulltable[[#This Row],[Forecast]]*(1+AVERAGE(cform[faster (-ve) /
slower (+ve)]))</f>
        <v>7.6889545648710825E-2</v>
      </c>
      <c r="I2247" s="13" t="e">
        <f>IF(ISNUMBER(VLOOKUP(Fulltable[[#This Row],[Distance]], Predict[[#All],[Distance (km)]:[Time on current form]], 2, FALSE)), VLOOKUP(Fulltable[[#This Row],[Distance]], Predict[[#All],[Distance (km)]:[Time on current form]], 2, FALSE), NA())</f>
        <v>#N/A</v>
      </c>
      <c r="J2247" s="13" t="e">
        <f>IF(ISNUMBER(VLOOKUP(Fulltable[[#This Row],[Distance]], Predict[[#All],[Distance (km)]:[Time on current form]], 3, FALSE)), VLOOKUP(Fulltable[[#This Row],[Distance]], Predict[[#All],[Distance (km)]:[Time on current form]], 3, FALSE), NA())</f>
        <v>#N/A</v>
      </c>
    </row>
    <row r="2248" spans="1:10" x14ac:dyDescent="0.25">
      <c r="A2248" s="1">
        <v>22.46</v>
      </c>
      <c r="B2248" s="2">
        <f>Fulltable[[#This Row],[Distance]]^2</f>
        <v>504.45160000000004</v>
      </c>
      <c r="C2248">
        <f>Fulltable[[#This Row],[Distance]]^3</f>
        <v>11329.982936000002</v>
      </c>
      <c r="D2248">
        <f>Fulltable[[#This Row],[Distance]]^4</f>
        <v>254471.41674256005</v>
      </c>
      <c r="E2248">
        <f>Fulltable[[#This Row],[Distance]]^5</f>
        <v>5715428.0200378988</v>
      </c>
      <c r="F2248" s="13" t="e">
        <f>IF(ISNUMBER(VLOOKUP(Fulltable[[#This Row],[Distance]], PBmetric[[Distance (km)]:[PB (hh:mm:ss)]], 6, FALSE)), VLOOKUP(Fulltable[[#This Row],[Distance]], PBmetric[[Distance (km)]:[PB (hh:mm:ss)]], 6, FALSE), NA())</f>
        <v>#N/A</v>
      </c>
      <c r="G2248" s="13">
        <f ca="1">$Q$4+$P$4*Fulltable[[#This Row],[Distance]]+$O$4*Fulltable[[#This Row],[D^2]]+$N$4*Fulltable[[#This Row],[D^3]]</f>
        <v>7.4303469753335571E-2</v>
      </c>
      <c r="H2248" s="13">
        <f ca="1">Fulltable[[#This Row],[Forecast]]*(1+AVERAGE(cform[faster (-ve) /
slower (+ve)]))</f>
        <v>7.6928003614324669E-2</v>
      </c>
      <c r="I2248" s="13" t="e">
        <f>IF(ISNUMBER(VLOOKUP(Fulltable[[#This Row],[Distance]], Predict[[#All],[Distance (km)]:[Time on current form]], 2, FALSE)), VLOOKUP(Fulltable[[#This Row],[Distance]], Predict[[#All],[Distance (km)]:[Time on current form]], 2, FALSE), NA())</f>
        <v>#N/A</v>
      </c>
      <c r="J2248" s="13" t="e">
        <f>IF(ISNUMBER(VLOOKUP(Fulltable[[#This Row],[Distance]], Predict[[#All],[Distance (km)]:[Time on current form]], 3, FALSE)), VLOOKUP(Fulltable[[#This Row],[Distance]], Predict[[#All],[Distance (km)]:[Time on current form]], 3, FALSE), NA())</f>
        <v>#N/A</v>
      </c>
    </row>
    <row r="2249" spans="1:10" x14ac:dyDescent="0.25">
      <c r="A2249" s="1">
        <v>22.47</v>
      </c>
      <c r="B2249" s="2">
        <f>Fulltable[[#This Row],[Distance]]^2</f>
        <v>504.90089999999992</v>
      </c>
      <c r="C2249">
        <f>Fulltable[[#This Row],[Distance]]^3</f>
        <v>11345.123222999997</v>
      </c>
      <c r="D2249">
        <f>Fulltable[[#This Row],[Distance]]^4</f>
        <v>254924.91882080992</v>
      </c>
      <c r="E2249">
        <f>Fulltable[[#This Row],[Distance]]^5</f>
        <v>5728162.9259035988</v>
      </c>
      <c r="F2249" s="13" t="e">
        <f>IF(ISNUMBER(VLOOKUP(Fulltable[[#This Row],[Distance]], PBmetric[[Distance (km)]:[PB (hh:mm:ss)]], 6, FALSE)), VLOOKUP(Fulltable[[#This Row],[Distance]], PBmetric[[Distance (km)]:[PB (hh:mm:ss)]], 6, FALSE), NA())</f>
        <v>#N/A</v>
      </c>
      <c r="G2249" s="13">
        <f ca="1">$Q$4+$P$4*Fulltable[[#This Row],[Distance]]+$O$4*Fulltable[[#This Row],[D^2]]+$N$4*Fulltable[[#This Row],[D^3]]</f>
        <v>7.4340619251327386E-2</v>
      </c>
      <c r="H2249" s="13">
        <f ca="1">Fulltable[[#This Row],[Forecast]]*(1+AVERAGE(cform[faster (-ve) /
slower (+ve)]))</f>
        <v>7.6966465300236125E-2</v>
      </c>
      <c r="I2249" s="13" t="e">
        <f>IF(ISNUMBER(VLOOKUP(Fulltable[[#This Row],[Distance]], Predict[[#All],[Distance (km)]:[Time on current form]], 2, FALSE)), VLOOKUP(Fulltable[[#This Row],[Distance]], Predict[[#All],[Distance (km)]:[Time on current form]], 2, FALSE), NA())</f>
        <v>#N/A</v>
      </c>
      <c r="J2249" s="13" t="e">
        <f>IF(ISNUMBER(VLOOKUP(Fulltable[[#This Row],[Distance]], Predict[[#All],[Distance (km)]:[Time on current form]], 3, FALSE)), VLOOKUP(Fulltable[[#This Row],[Distance]], Predict[[#All],[Distance (km)]:[Time on current form]], 3, FALSE), NA())</f>
        <v>#N/A</v>
      </c>
    </row>
    <row r="2250" spans="1:10" x14ac:dyDescent="0.25">
      <c r="A2250" s="1">
        <v>22.48</v>
      </c>
      <c r="B2250" s="2">
        <f>Fulltable[[#This Row],[Distance]]^2</f>
        <v>505.35040000000004</v>
      </c>
      <c r="C2250">
        <f>Fulltable[[#This Row],[Distance]]^3</f>
        <v>11360.276992000001</v>
      </c>
      <c r="D2250">
        <f>Fulltable[[#This Row],[Distance]]^4</f>
        <v>255379.02678016003</v>
      </c>
      <c r="E2250">
        <f>Fulltable[[#This Row],[Distance]]^5</f>
        <v>5740920.5220179977</v>
      </c>
      <c r="F2250" s="13" t="e">
        <f>IF(ISNUMBER(VLOOKUP(Fulltable[[#This Row],[Distance]], PBmetric[[Distance (km)]:[PB (hh:mm:ss)]], 6, FALSE)), VLOOKUP(Fulltable[[#This Row],[Distance]], PBmetric[[Distance (km)]:[PB (hh:mm:ss)]], 6, FALSE), NA())</f>
        <v>#N/A</v>
      </c>
      <c r="G2250" s="13">
        <f ca="1">$Q$4+$P$4*Fulltable[[#This Row],[Distance]]+$O$4*Fulltable[[#This Row],[D^2]]+$N$4*Fulltable[[#This Row],[D^3]]</f>
        <v>7.4377772342656981E-2</v>
      </c>
      <c r="H2250" s="13">
        <f ca="1">Fulltable[[#This Row],[Forecast]]*(1+AVERAGE(cform[faster (-ve) /
slower (+ve)]))</f>
        <v>7.7004930706408611E-2</v>
      </c>
      <c r="I2250" s="13" t="e">
        <f>IF(ISNUMBER(VLOOKUP(Fulltable[[#This Row],[Distance]], Predict[[#All],[Distance (km)]:[Time on current form]], 2, FALSE)), VLOOKUP(Fulltable[[#This Row],[Distance]], Predict[[#All],[Distance (km)]:[Time on current form]], 2, FALSE), NA())</f>
        <v>#N/A</v>
      </c>
      <c r="J2250" s="13" t="e">
        <f>IF(ISNUMBER(VLOOKUP(Fulltable[[#This Row],[Distance]], Predict[[#All],[Distance (km)]:[Time on current form]], 3, FALSE)), VLOOKUP(Fulltable[[#This Row],[Distance]], Predict[[#All],[Distance (km)]:[Time on current form]], 3, FALSE), NA())</f>
        <v>#N/A</v>
      </c>
    </row>
    <row r="2251" spans="1:10" x14ac:dyDescent="0.25">
      <c r="A2251" s="1">
        <v>22.49</v>
      </c>
      <c r="B2251" s="2">
        <f>Fulltable[[#This Row],[Distance]]^2</f>
        <v>505.80009999999993</v>
      </c>
      <c r="C2251">
        <f>Fulltable[[#This Row],[Distance]]^3</f>
        <v>11375.444248999998</v>
      </c>
      <c r="D2251">
        <f>Fulltable[[#This Row],[Distance]]^4</f>
        <v>255833.74116000993</v>
      </c>
      <c r="E2251">
        <f>Fulltable[[#This Row],[Distance]]^5</f>
        <v>5753700.8386886232</v>
      </c>
      <c r="F2251" s="13" t="e">
        <f>IF(ISNUMBER(VLOOKUP(Fulltable[[#This Row],[Distance]], PBmetric[[Distance (km)]:[PB (hh:mm:ss)]], 6, FALSE)), VLOOKUP(Fulltable[[#This Row],[Distance]], PBmetric[[Distance (km)]:[PB (hh:mm:ss)]], 6, FALSE), NA())</f>
        <v>#N/A</v>
      </c>
      <c r="G2251" s="13">
        <f ca="1">$Q$4+$P$4*Fulltable[[#This Row],[Distance]]+$O$4*Fulltable[[#This Row],[D^2]]+$N$4*Fulltable[[#This Row],[D^3]]</f>
        <v>7.441492902728894E-2</v>
      </c>
      <c r="H2251" s="13">
        <f ca="1">Fulltable[[#This Row],[Forecast]]*(1+AVERAGE(cform[faster (-ve) /
slower (+ve)]))</f>
        <v>7.7043399832805434E-2</v>
      </c>
      <c r="I2251" s="13" t="e">
        <f>IF(ISNUMBER(VLOOKUP(Fulltable[[#This Row],[Distance]], Predict[[#All],[Distance (km)]:[Time on current form]], 2, FALSE)), VLOOKUP(Fulltable[[#This Row],[Distance]], Predict[[#All],[Distance (km)]:[Time on current form]], 2, FALSE), NA())</f>
        <v>#N/A</v>
      </c>
      <c r="J2251" s="13" t="e">
        <f>IF(ISNUMBER(VLOOKUP(Fulltable[[#This Row],[Distance]], Predict[[#All],[Distance (km)]:[Time on current form]], 3, FALSE)), VLOOKUP(Fulltable[[#This Row],[Distance]], Predict[[#All],[Distance (km)]:[Time on current form]], 3, FALSE), NA())</f>
        <v>#N/A</v>
      </c>
    </row>
    <row r="2252" spans="1:10" x14ac:dyDescent="0.25">
      <c r="A2252" s="1">
        <v>22.5</v>
      </c>
      <c r="B2252" s="2">
        <f>Fulltable[[#This Row],[Distance]]^2</f>
        <v>506.25</v>
      </c>
      <c r="C2252">
        <f>Fulltable[[#This Row],[Distance]]^3</f>
        <v>11390.625</v>
      </c>
      <c r="D2252">
        <f>Fulltable[[#This Row],[Distance]]^4</f>
        <v>256289.0625</v>
      </c>
      <c r="E2252">
        <f>Fulltable[[#This Row],[Distance]]^5</f>
        <v>5766503.90625</v>
      </c>
      <c r="F2252" s="13" t="e">
        <f>IF(ISNUMBER(VLOOKUP(Fulltable[[#This Row],[Distance]], PBmetric[[Distance (km)]:[PB (hh:mm:ss)]], 6, FALSE)), VLOOKUP(Fulltable[[#This Row],[Distance]], PBmetric[[Distance (km)]:[PB (hh:mm:ss)]], 6, FALSE), NA())</f>
        <v>#N/A</v>
      </c>
      <c r="G2252" s="13">
        <f ca="1">$Q$4+$P$4*Fulltable[[#This Row],[Distance]]+$O$4*Fulltable[[#This Row],[D^2]]+$N$4*Fulltable[[#This Row],[D^3]]</f>
        <v>7.4452089305187846E-2</v>
      </c>
      <c r="H2252" s="13">
        <f ca="1">Fulltable[[#This Row],[Forecast]]*(1+AVERAGE(cform[faster (-ve) /
slower (+ve)]))</f>
        <v>7.7081872679389929E-2</v>
      </c>
      <c r="I2252" s="13" t="e">
        <f>IF(ISNUMBER(VLOOKUP(Fulltable[[#This Row],[Distance]], Predict[[#All],[Distance (km)]:[Time on current form]], 2, FALSE)), VLOOKUP(Fulltable[[#This Row],[Distance]], Predict[[#All],[Distance (km)]:[Time on current form]], 2, FALSE), NA())</f>
        <v>#N/A</v>
      </c>
      <c r="J2252" s="13" t="e">
        <f>IF(ISNUMBER(VLOOKUP(Fulltable[[#This Row],[Distance]], Predict[[#All],[Distance (km)]:[Time on current form]], 3, FALSE)), VLOOKUP(Fulltable[[#This Row],[Distance]], Predict[[#All],[Distance (km)]:[Time on current form]], 3, FALSE), NA())</f>
        <v>#N/A</v>
      </c>
    </row>
    <row r="2253" spans="1:10" x14ac:dyDescent="0.25">
      <c r="A2253" s="1">
        <v>22.51</v>
      </c>
      <c r="B2253" s="2">
        <f>Fulltable[[#This Row],[Distance]]^2</f>
        <v>506.70010000000008</v>
      </c>
      <c r="C2253">
        <f>Fulltable[[#This Row],[Distance]]^3</f>
        <v>11405.819251000003</v>
      </c>
      <c r="D2253">
        <f>Fulltable[[#This Row],[Distance]]^4</f>
        <v>256744.99134001008</v>
      </c>
      <c r="E2253">
        <f>Fulltable[[#This Row],[Distance]]^5</f>
        <v>5779329.7550636269</v>
      </c>
      <c r="F2253" s="13" t="e">
        <f>IF(ISNUMBER(VLOOKUP(Fulltable[[#This Row],[Distance]], PBmetric[[Distance (km)]:[PB (hh:mm:ss)]], 6, FALSE)), VLOOKUP(Fulltable[[#This Row],[Distance]], PBmetric[[Distance (km)]:[PB (hh:mm:ss)]], 6, FALSE), NA())</f>
        <v>#N/A</v>
      </c>
      <c r="G2253" s="13">
        <f ca="1">$Q$4+$P$4*Fulltable[[#This Row],[Distance]]+$O$4*Fulltable[[#This Row],[D^2]]+$N$4*Fulltable[[#This Row],[D^3]]</f>
        <v>7.4489253176318312E-2</v>
      </c>
      <c r="H2253" s="13">
        <f ca="1">Fulltable[[#This Row],[Forecast]]*(1+AVERAGE(cform[faster (-ve) /
slower (+ve)]))</f>
        <v>7.7120349246125486E-2</v>
      </c>
      <c r="I2253" s="13" t="e">
        <f>IF(ISNUMBER(VLOOKUP(Fulltable[[#This Row],[Distance]], Predict[[#All],[Distance (km)]:[Time on current form]], 2, FALSE)), VLOOKUP(Fulltable[[#This Row],[Distance]], Predict[[#All],[Distance (km)]:[Time on current form]], 2, FALSE), NA())</f>
        <v>#N/A</v>
      </c>
      <c r="J2253" s="13" t="e">
        <f>IF(ISNUMBER(VLOOKUP(Fulltable[[#This Row],[Distance]], Predict[[#All],[Distance (km)]:[Time on current form]], 3, FALSE)), VLOOKUP(Fulltable[[#This Row],[Distance]], Predict[[#All],[Distance (km)]:[Time on current form]], 3, FALSE), NA())</f>
        <v>#N/A</v>
      </c>
    </row>
    <row r="2254" spans="1:10" x14ac:dyDescent="0.25">
      <c r="A2254" s="1">
        <v>22.52</v>
      </c>
      <c r="B2254" s="2">
        <f>Fulltable[[#This Row],[Distance]]^2</f>
        <v>507.15039999999999</v>
      </c>
      <c r="C2254">
        <f>Fulltable[[#This Row],[Distance]]^3</f>
        <v>11421.027007999999</v>
      </c>
      <c r="D2254">
        <f>Fulltable[[#This Row],[Distance]]^4</f>
        <v>257201.52822015999</v>
      </c>
      <c r="E2254">
        <f>Fulltable[[#This Row],[Distance]]^5</f>
        <v>5792178.4155180026</v>
      </c>
      <c r="F2254" s="13" t="e">
        <f>IF(ISNUMBER(VLOOKUP(Fulltable[[#This Row],[Distance]], PBmetric[[Distance (km)]:[PB (hh:mm:ss)]], 6, FALSE)), VLOOKUP(Fulltable[[#This Row],[Distance]], PBmetric[[Distance (km)]:[PB (hh:mm:ss)]], 6, FALSE), NA())</f>
        <v>#N/A</v>
      </c>
      <c r="G2254" s="13">
        <f ca="1">$Q$4+$P$4*Fulltable[[#This Row],[Distance]]+$O$4*Fulltable[[#This Row],[D^2]]+$N$4*Fulltable[[#This Row],[D^3]]</f>
        <v>7.452642064064495E-2</v>
      </c>
      <c r="H2254" s="13">
        <f ca="1">Fulltable[[#This Row],[Forecast]]*(1+AVERAGE(cform[faster (-ve) /
slower (+ve)]))</f>
        <v>7.7158829532975426E-2</v>
      </c>
      <c r="I2254" s="13" t="e">
        <f>IF(ISNUMBER(VLOOKUP(Fulltable[[#This Row],[Distance]], Predict[[#All],[Distance (km)]:[Time on current form]], 2, FALSE)), VLOOKUP(Fulltable[[#This Row],[Distance]], Predict[[#All],[Distance (km)]:[Time on current form]], 2, FALSE), NA())</f>
        <v>#N/A</v>
      </c>
      <c r="J2254" s="13" t="e">
        <f>IF(ISNUMBER(VLOOKUP(Fulltable[[#This Row],[Distance]], Predict[[#All],[Distance (km)]:[Time on current form]], 3, FALSE)), VLOOKUP(Fulltable[[#This Row],[Distance]], Predict[[#All],[Distance (km)]:[Time on current form]], 3, FALSE), NA())</f>
        <v>#N/A</v>
      </c>
    </row>
    <row r="2255" spans="1:10" x14ac:dyDescent="0.25">
      <c r="A2255" s="1">
        <v>22.53</v>
      </c>
      <c r="B2255" s="2">
        <f>Fulltable[[#This Row],[Distance]]^2</f>
        <v>507.60090000000002</v>
      </c>
      <c r="C2255">
        <f>Fulltable[[#This Row],[Distance]]^3</f>
        <v>11436.248277000001</v>
      </c>
      <c r="D2255">
        <f>Fulltable[[#This Row],[Distance]]^4</f>
        <v>257658.67368081002</v>
      </c>
      <c r="E2255">
        <f>Fulltable[[#This Row],[Distance]]^5</f>
        <v>5805049.9180286499</v>
      </c>
      <c r="F2255" s="13" t="e">
        <f>IF(ISNUMBER(VLOOKUP(Fulltable[[#This Row],[Distance]], PBmetric[[Distance (km)]:[PB (hh:mm:ss)]], 6, FALSE)), VLOOKUP(Fulltable[[#This Row],[Distance]], PBmetric[[Distance (km)]:[PB (hh:mm:ss)]], 6, FALSE), NA())</f>
        <v>#N/A</v>
      </c>
      <c r="G2255" s="13">
        <f ca="1">$Q$4+$P$4*Fulltable[[#This Row],[Distance]]+$O$4*Fulltable[[#This Row],[D^2]]+$N$4*Fulltable[[#This Row],[D^3]]</f>
        <v>7.4563591698132328E-2</v>
      </c>
      <c r="H2255" s="13">
        <f ca="1">Fulltable[[#This Row],[Forecast]]*(1+AVERAGE(cform[faster (-ve) /
slower (+ve)]))</f>
        <v>7.7197313539903098E-2</v>
      </c>
      <c r="I2255" s="13" t="e">
        <f>IF(ISNUMBER(VLOOKUP(Fulltable[[#This Row],[Distance]], Predict[[#All],[Distance (km)]:[Time on current form]], 2, FALSE)), VLOOKUP(Fulltable[[#This Row],[Distance]], Predict[[#All],[Distance (km)]:[Time on current form]], 2, FALSE), NA())</f>
        <v>#N/A</v>
      </c>
      <c r="J2255" s="13" t="e">
        <f>IF(ISNUMBER(VLOOKUP(Fulltable[[#This Row],[Distance]], Predict[[#All],[Distance (km)]:[Time on current form]], 3, FALSE)), VLOOKUP(Fulltable[[#This Row],[Distance]], Predict[[#All],[Distance (km)]:[Time on current form]], 3, FALSE), NA())</f>
        <v>#N/A</v>
      </c>
    </row>
    <row r="2256" spans="1:10" x14ac:dyDescent="0.25">
      <c r="A2256" s="1">
        <v>22.54</v>
      </c>
      <c r="B2256" s="2">
        <f>Fulltable[[#This Row],[Distance]]^2</f>
        <v>508.05159999999995</v>
      </c>
      <c r="C2256">
        <f>Fulltable[[#This Row],[Distance]]^3</f>
        <v>11451.483063999998</v>
      </c>
      <c r="D2256">
        <f>Fulltable[[#This Row],[Distance]]^4</f>
        <v>258116.42826255996</v>
      </c>
      <c r="E2256">
        <f>Fulltable[[#This Row],[Distance]]^5</f>
        <v>5817944.2930381009</v>
      </c>
      <c r="F2256" s="13" t="e">
        <f>IF(ISNUMBER(VLOOKUP(Fulltable[[#This Row],[Distance]], PBmetric[[Distance (km)]:[PB (hh:mm:ss)]], 6, FALSE)), VLOOKUP(Fulltable[[#This Row],[Distance]], PBmetric[[Distance (km)]:[PB (hh:mm:ss)]], 6, FALSE), NA())</f>
        <v>#N/A</v>
      </c>
      <c r="G2256" s="13">
        <f ca="1">$Q$4+$P$4*Fulltable[[#This Row],[Distance]]+$O$4*Fulltable[[#This Row],[D^2]]+$N$4*Fulltable[[#This Row],[D^3]]</f>
        <v>7.4600766348745046E-2</v>
      </c>
      <c r="H2256" s="13">
        <f ca="1">Fulltable[[#This Row],[Forecast]]*(1+AVERAGE(cform[faster (-ve) /
slower (+ve)]))</f>
        <v>7.7235801266871837E-2</v>
      </c>
      <c r="I2256" s="13" t="e">
        <f>IF(ISNUMBER(VLOOKUP(Fulltable[[#This Row],[Distance]], Predict[[#All],[Distance (km)]:[Time on current form]], 2, FALSE)), VLOOKUP(Fulltable[[#This Row],[Distance]], Predict[[#All],[Distance (km)]:[Time on current form]], 2, FALSE), NA())</f>
        <v>#N/A</v>
      </c>
      <c r="J2256" s="13" t="e">
        <f>IF(ISNUMBER(VLOOKUP(Fulltable[[#This Row],[Distance]], Predict[[#All],[Distance (km)]:[Time on current form]], 3, FALSE)), VLOOKUP(Fulltable[[#This Row],[Distance]], Predict[[#All],[Distance (km)]:[Time on current form]], 3, FALSE), NA())</f>
        <v>#N/A</v>
      </c>
    </row>
    <row r="2257" spans="1:10" x14ac:dyDescent="0.25">
      <c r="A2257" s="1">
        <v>22.55</v>
      </c>
      <c r="B2257" s="2">
        <f>Fulltable[[#This Row],[Distance]]^2</f>
        <v>508.50250000000005</v>
      </c>
      <c r="C2257">
        <f>Fulltable[[#This Row],[Distance]]^3</f>
        <v>11466.731375000001</v>
      </c>
      <c r="D2257">
        <f>Fulltable[[#This Row],[Distance]]^4</f>
        <v>258574.79250625006</v>
      </c>
      <c r="E2257">
        <f>Fulltable[[#This Row],[Distance]]^5</f>
        <v>5830861.5710159391</v>
      </c>
      <c r="F2257" s="13" t="e">
        <f>IF(ISNUMBER(VLOOKUP(Fulltable[[#This Row],[Distance]], PBmetric[[Distance (km)]:[PB (hh:mm:ss)]], 6, FALSE)), VLOOKUP(Fulltable[[#This Row],[Distance]], PBmetric[[Distance (km)]:[PB (hh:mm:ss)]], 6, FALSE), NA())</f>
        <v>#N/A</v>
      </c>
      <c r="G2257" s="13">
        <f ca="1">$Q$4+$P$4*Fulltable[[#This Row],[Distance]]+$O$4*Fulltable[[#This Row],[D^2]]+$N$4*Fulltable[[#This Row],[D^3]]</f>
        <v>7.46379445924477E-2</v>
      </c>
      <c r="H2257" s="13">
        <f ca="1">Fulltable[[#This Row],[Forecast]]*(1+AVERAGE(cform[faster (-ve) /
slower (+ve)]))</f>
        <v>7.7274292713844991E-2</v>
      </c>
      <c r="I2257" s="13" t="e">
        <f>IF(ISNUMBER(VLOOKUP(Fulltable[[#This Row],[Distance]], Predict[[#All],[Distance (km)]:[Time on current form]], 2, FALSE)), VLOOKUP(Fulltable[[#This Row],[Distance]], Predict[[#All],[Distance (km)]:[Time on current form]], 2, FALSE), NA())</f>
        <v>#N/A</v>
      </c>
      <c r="J2257" s="13" t="e">
        <f>IF(ISNUMBER(VLOOKUP(Fulltable[[#This Row],[Distance]], Predict[[#All],[Distance (km)]:[Time on current form]], 3, FALSE)), VLOOKUP(Fulltable[[#This Row],[Distance]], Predict[[#All],[Distance (km)]:[Time on current form]], 3, FALSE), NA())</f>
        <v>#N/A</v>
      </c>
    </row>
    <row r="2258" spans="1:10" x14ac:dyDescent="0.25">
      <c r="A2258" s="1">
        <v>22.56</v>
      </c>
      <c r="B2258" s="2">
        <f>Fulltable[[#This Row],[Distance]]^2</f>
        <v>508.95359999999994</v>
      </c>
      <c r="C2258">
        <f>Fulltable[[#This Row],[Distance]]^3</f>
        <v>11481.993215999997</v>
      </c>
      <c r="D2258">
        <f>Fulltable[[#This Row],[Distance]]^4</f>
        <v>259033.76695295994</v>
      </c>
      <c r="E2258">
        <f>Fulltable[[#This Row],[Distance]]^5</f>
        <v>5843801.7824587757</v>
      </c>
      <c r="F2258" s="13" t="e">
        <f>IF(ISNUMBER(VLOOKUP(Fulltable[[#This Row],[Distance]], PBmetric[[Distance (km)]:[PB (hh:mm:ss)]], 6, FALSE)), VLOOKUP(Fulltable[[#This Row],[Distance]], PBmetric[[Distance (km)]:[PB (hh:mm:ss)]], 6, FALSE), NA())</f>
        <v>#N/A</v>
      </c>
      <c r="G2258" s="13">
        <f ca="1">$Q$4+$P$4*Fulltable[[#This Row],[Distance]]+$O$4*Fulltable[[#This Row],[D^2]]+$N$4*Fulltable[[#This Row],[D^3]]</f>
        <v>7.4675126429204888E-2</v>
      </c>
      <c r="H2258" s="13">
        <f ca="1">Fulltable[[#This Row],[Forecast]]*(1+AVERAGE(cform[faster (-ve) /
slower (+ve)]))</f>
        <v>7.731278788078591E-2</v>
      </c>
      <c r="I2258" s="13" t="e">
        <f>IF(ISNUMBER(VLOOKUP(Fulltable[[#This Row],[Distance]], Predict[[#All],[Distance (km)]:[Time on current form]], 2, FALSE)), VLOOKUP(Fulltable[[#This Row],[Distance]], Predict[[#All],[Distance (km)]:[Time on current form]], 2, FALSE), NA())</f>
        <v>#N/A</v>
      </c>
      <c r="J2258" s="13" t="e">
        <f>IF(ISNUMBER(VLOOKUP(Fulltable[[#This Row],[Distance]], Predict[[#All],[Distance (km)]:[Time on current form]], 3, FALSE)), VLOOKUP(Fulltable[[#This Row],[Distance]], Predict[[#All],[Distance (km)]:[Time on current form]], 3, FALSE), NA())</f>
        <v>#N/A</v>
      </c>
    </row>
    <row r="2259" spans="1:10" x14ac:dyDescent="0.25">
      <c r="A2259" s="1">
        <v>22.57</v>
      </c>
      <c r="B2259" s="2">
        <f>Fulltable[[#This Row],[Distance]]^2</f>
        <v>509.4049</v>
      </c>
      <c r="C2259">
        <f>Fulltable[[#This Row],[Distance]]^3</f>
        <v>11497.268593000001</v>
      </c>
      <c r="D2259">
        <f>Fulltable[[#This Row],[Distance]]^4</f>
        <v>259493.35214400999</v>
      </c>
      <c r="E2259">
        <f>Fulltable[[#This Row],[Distance]]^5</f>
        <v>5856764.9578903057</v>
      </c>
      <c r="F2259" s="13" t="e">
        <f>IF(ISNUMBER(VLOOKUP(Fulltable[[#This Row],[Distance]], PBmetric[[Distance (km)]:[PB (hh:mm:ss)]], 6, FALSE)), VLOOKUP(Fulltable[[#This Row],[Distance]], PBmetric[[Distance (km)]:[PB (hh:mm:ss)]], 6, FALSE), NA())</f>
        <v>#N/A</v>
      </c>
      <c r="G2259" s="13">
        <f ca="1">$Q$4+$P$4*Fulltable[[#This Row],[Distance]]+$O$4*Fulltable[[#This Row],[D^2]]+$N$4*Fulltable[[#This Row],[D^3]]</f>
        <v>7.4712311858981237E-2</v>
      </c>
      <c r="H2259" s="13">
        <f ca="1">Fulltable[[#This Row],[Forecast]]*(1+AVERAGE(cform[faster (-ve) /
slower (+ve)]))</f>
        <v>7.735128676765797E-2</v>
      </c>
      <c r="I2259" s="13" t="e">
        <f>IF(ISNUMBER(VLOOKUP(Fulltable[[#This Row],[Distance]], Predict[[#All],[Distance (km)]:[Time on current form]], 2, FALSE)), VLOOKUP(Fulltable[[#This Row],[Distance]], Predict[[#All],[Distance (km)]:[Time on current form]], 2, FALSE), NA())</f>
        <v>#N/A</v>
      </c>
      <c r="J2259" s="13" t="e">
        <f>IF(ISNUMBER(VLOOKUP(Fulltable[[#This Row],[Distance]], Predict[[#All],[Distance (km)]:[Time on current form]], 3, FALSE)), VLOOKUP(Fulltable[[#This Row],[Distance]], Predict[[#All],[Distance (km)]:[Time on current form]], 3, FALSE), NA())</f>
        <v>#N/A</v>
      </c>
    </row>
    <row r="2260" spans="1:10" x14ac:dyDescent="0.25">
      <c r="A2260" s="1">
        <v>22.58</v>
      </c>
      <c r="B2260" s="2">
        <f>Fulltable[[#This Row],[Distance]]^2</f>
        <v>509.85639999999995</v>
      </c>
      <c r="C2260">
        <f>Fulltable[[#This Row],[Distance]]^3</f>
        <v>11512.557511999998</v>
      </c>
      <c r="D2260">
        <f>Fulltable[[#This Row],[Distance]]^4</f>
        <v>259953.54862095995</v>
      </c>
      <c r="E2260">
        <f>Fulltable[[#This Row],[Distance]]^5</f>
        <v>5869751.1278612753</v>
      </c>
      <c r="F2260" s="13" t="e">
        <f>IF(ISNUMBER(VLOOKUP(Fulltable[[#This Row],[Distance]], PBmetric[[Distance (km)]:[PB (hh:mm:ss)]], 6, FALSE)), VLOOKUP(Fulltable[[#This Row],[Distance]], PBmetric[[Distance (km)]:[PB (hh:mm:ss)]], 6, FALSE), NA())</f>
        <v>#N/A</v>
      </c>
      <c r="G2260" s="13">
        <f ca="1">$Q$4+$P$4*Fulltable[[#This Row],[Distance]]+$O$4*Fulltable[[#This Row],[D^2]]+$N$4*Fulltable[[#This Row],[D^3]]</f>
        <v>7.4749500881741301E-2</v>
      </c>
      <c r="H2260" s="13">
        <f ca="1">Fulltable[[#This Row],[Forecast]]*(1+AVERAGE(cform[faster (-ve) /
slower (+ve)]))</f>
        <v>7.7389789374424478E-2</v>
      </c>
      <c r="I2260" s="13" t="e">
        <f>IF(ISNUMBER(VLOOKUP(Fulltable[[#This Row],[Distance]], Predict[[#All],[Distance (km)]:[Time on current form]], 2, FALSE)), VLOOKUP(Fulltable[[#This Row],[Distance]], Predict[[#All],[Distance (km)]:[Time on current form]], 2, FALSE), NA())</f>
        <v>#N/A</v>
      </c>
      <c r="J2260" s="13" t="e">
        <f>IF(ISNUMBER(VLOOKUP(Fulltable[[#This Row],[Distance]], Predict[[#All],[Distance (km)]:[Time on current form]], 3, FALSE)), VLOOKUP(Fulltable[[#This Row],[Distance]], Predict[[#All],[Distance (km)]:[Time on current form]], 3, FALSE), NA())</f>
        <v>#N/A</v>
      </c>
    </row>
    <row r="2261" spans="1:10" x14ac:dyDescent="0.25">
      <c r="A2261" s="1">
        <v>22.59</v>
      </c>
      <c r="B2261" s="2">
        <f>Fulltable[[#This Row],[Distance]]^2</f>
        <v>510.30809999999997</v>
      </c>
      <c r="C2261">
        <f>Fulltable[[#This Row],[Distance]]^3</f>
        <v>11527.859978999999</v>
      </c>
      <c r="D2261">
        <f>Fulltable[[#This Row],[Distance]]^4</f>
        <v>260414.35692560996</v>
      </c>
      <c r="E2261">
        <f>Fulltable[[#This Row],[Distance]]^5</f>
        <v>5882760.3229495287</v>
      </c>
      <c r="F2261" s="13" t="e">
        <f>IF(ISNUMBER(VLOOKUP(Fulltable[[#This Row],[Distance]], PBmetric[[Distance (km)]:[PB (hh:mm:ss)]], 6, FALSE)), VLOOKUP(Fulltable[[#This Row],[Distance]], PBmetric[[Distance (km)]:[PB (hh:mm:ss)]], 6, FALSE), NA())</f>
        <v>#N/A</v>
      </c>
      <c r="G2261" s="13">
        <f ca="1">$Q$4+$P$4*Fulltable[[#This Row],[Distance]]+$O$4*Fulltable[[#This Row],[D^2]]+$N$4*Fulltable[[#This Row],[D^3]]</f>
        <v>7.4786693497449708E-2</v>
      </c>
      <c r="H2261" s="13">
        <f ca="1">Fulltable[[#This Row],[Forecast]]*(1+AVERAGE(cform[faster (-ve) /
slower (+ve)]))</f>
        <v>7.7428295701048797E-2</v>
      </c>
      <c r="I2261" s="13" t="e">
        <f>IF(ISNUMBER(VLOOKUP(Fulltable[[#This Row],[Distance]], Predict[[#All],[Distance (km)]:[Time on current form]], 2, FALSE)), VLOOKUP(Fulltable[[#This Row],[Distance]], Predict[[#All],[Distance (km)]:[Time on current form]], 2, FALSE), NA())</f>
        <v>#N/A</v>
      </c>
      <c r="J2261" s="13" t="e">
        <f>IF(ISNUMBER(VLOOKUP(Fulltable[[#This Row],[Distance]], Predict[[#All],[Distance (km)]:[Time on current form]], 3, FALSE)), VLOOKUP(Fulltable[[#This Row],[Distance]], Predict[[#All],[Distance (km)]:[Time on current form]], 3, FALSE), NA())</f>
        <v>#N/A</v>
      </c>
    </row>
    <row r="2262" spans="1:10" x14ac:dyDescent="0.25">
      <c r="A2262" s="1">
        <v>22.6</v>
      </c>
      <c r="B2262" s="2">
        <f>Fulltable[[#This Row],[Distance]]^2</f>
        <v>510.76000000000005</v>
      </c>
      <c r="C2262">
        <f>Fulltable[[#This Row],[Distance]]^3</f>
        <v>11543.176000000001</v>
      </c>
      <c r="D2262">
        <f>Fulltable[[#This Row],[Distance]]^4</f>
        <v>260875.77760000006</v>
      </c>
      <c r="E2262">
        <f>Fulltable[[#This Row],[Distance]]^5</f>
        <v>5895792.5737600019</v>
      </c>
      <c r="F2262" s="13" t="e">
        <f>IF(ISNUMBER(VLOOKUP(Fulltable[[#This Row],[Distance]], PBmetric[[Distance (km)]:[PB (hh:mm:ss)]], 6, FALSE)), VLOOKUP(Fulltable[[#This Row],[Distance]], PBmetric[[Distance (km)]:[PB (hh:mm:ss)]], 6, FALSE), NA())</f>
        <v>#N/A</v>
      </c>
      <c r="G2262" s="13">
        <f ca="1">$Q$4+$P$4*Fulltable[[#This Row],[Distance]]+$O$4*Fulltable[[#This Row],[D^2]]+$N$4*Fulltable[[#This Row],[D^3]]</f>
        <v>7.482388970607104E-2</v>
      </c>
      <c r="H2262" s="13">
        <f ca="1">Fulltable[[#This Row],[Forecast]]*(1+AVERAGE(cform[faster (-ve) /
slower (+ve)]))</f>
        <v>7.7466805747494275E-2</v>
      </c>
      <c r="I2262" s="13" t="e">
        <f>IF(ISNUMBER(VLOOKUP(Fulltable[[#This Row],[Distance]], Predict[[#All],[Distance (km)]:[Time on current form]], 2, FALSE)), VLOOKUP(Fulltable[[#This Row],[Distance]], Predict[[#All],[Distance (km)]:[Time on current form]], 2, FALSE), NA())</f>
        <v>#N/A</v>
      </c>
      <c r="J2262" s="13" t="e">
        <f>IF(ISNUMBER(VLOOKUP(Fulltable[[#This Row],[Distance]], Predict[[#All],[Distance (km)]:[Time on current form]], 3, FALSE)), VLOOKUP(Fulltable[[#This Row],[Distance]], Predict[[#All],[Distance (km)]:[Time on current form]], 3, FALSE), NA())</f>
        <v>#N/A</v>
      </c>
    </row>
    <row r="2263" spans="1:10" x14ac:dyDescent="0.25">
      <c r="A2263" s="1">
        <v>22.61</v>
      </c>
      <c r="B2263" s="2">
        <f>Fulltable[[#This Row],[Distance]]^2</f>
        <v>511.21209999999996</v>
      </c>
      <c r="C2263">
        <f>Fulltable[[#This Row],[Distance]]^3</f>
        <v>11558.505580999999</v>
      </c>
      <c r="D2263">
        <f>Fulltable[[#This Row],[Distance]]^4</f>
        <v>261337.81118640996</v>
      </c>
      <c r="E2263">
        <f>Fulltable[[#This Row],[Distance]]^5</f>
        <v>5908847.910924729</v>
      </c>
      <c r="F2263" s="13" t="e">
        <f>IF(ISNUMBER(VLOOKUP(Fulltable[[#This Row],[Distance]], PBmetric[[Distance (km)]:[PB (hh:mm:ss)]], 6, FALSE)), VLOOKUP(Fulltable[[#This Row],[Distance]], PBmetric[[Distance (km)]:[PB (hh:mm:ss)]], 6, FALSE), NA())</f>
        <v>#N/A</v>
      </c>
      <c r="G2263" s="13">
        <f ca="1">$Q$4+$P$4*Fulltable[[#This Row],[Distance]]+$O$4*Fulltable[[#This Row],[D^2]]+$N$4*Fulltable[[#This Row],[D^3]]</f>
        <v>7.4861089507569881E-2</v>
      </c>
      <c r="H2263" s="13">
        <f ca="1">Fulltable[[#This Row],[Forecast]]*(1+AVERAGE(cform[faster (-ve) /
slower (+ve)]))</f>
        <v>7.7505319513724233E-2</v>
      </c>
      <c r="I2263" s="13" t="e">
        <f>IF(ISNUMBER(VLOOKUP(Fulltable[[#This Row],[Distance]], Predict[[#All],[Distance (km)]:[Time on current form]], 2, FALSE)), VLOOKUP(Fulltable[[#This Row],[Distance]], Predict[[#All],[Distance (km)]:[Time on current form]], 2, FALSE), NA())</f>
        <v>#N/A</v>
      </c>
      <c r="J2263" s="13" t="e">
        <f>IF(ISNUMBER(VLOOKUP(Fulltable[[#This Row],[Distance]], Predict[[#All],[Distance (km)]:[Time on current form]], 3, FALSE)), VLOOKUP(Fulltable[[#This Row],[Distance]], Predict[[#All],[Distance (km)]:[Time on current form]], 3, FALSE), NA())</f>
        <v>#N/A</v>
      </c>
    </row>
    <row r="2264" spans="1:10" x14ac:dyDescent="0.25">
      <c r="A2264" s="1">
        <v>22.62</v>
      </c>
      <c r="B2264" s="2">
        <f>Fulltable[[#This Row],[Distance]]^2</f>
        <v>511.66440000000006</v>
      </c>
      <c r="C2264">
        <f>Fulltable[[#This Row],[Distance]]^3</f>
        <v>11573.848728000003</v>
      </c>
      <c r="D2264">
        <f>Fulltable[[#This Row],[Distance]]^4</f>
        <v>261800.45822736007</v>
      </c>
      <c r="E2264">
        <f>Fulltable[[#This Row],[Distance]]^5</f>
        <v>5921926.3651028853</v>
      </c>
      <c r="F2264" s="13" t="e">
        <f>IF(ISNUMBER(VLOOKUP(Fulltable[[#This Row],[Distance]], PBmetric[[Distance (km)]:[PB (hh:mm:ss)]], 6, FALSE)), VLOOKUP(Fulltable[[#This Row],[Distance]], PBmetric[[Distance (km)]:[PB (hh:mm:ss)]], 6, FALSE), NA())</f>
        <v>#N/A</v>
      </c>
      <c r="G2264" s="13">
        <f ca="1">$Q$4+$P$4*Fulltable[[#This Row],[Distance]]+$O$4*Fulltable[[#This Row],[D^2]]+$N$4*Fulltable[[#This Row],[D^3]]</f>
        <v>7.4898292901910843E-2</v>
      </c>
      <c r="H2264" s="13">
        <f ca="1">Fulltable[[#This Row],[Forecast]]*(1+AVERAGE(cform[faster (-ve) /
slower (+ve)]))</f>
        <v>7.7543836999702048E-2</v>
      </c>
      <c r="I2264" s="13" t="e">
        <f>IF(ISNUMBER(VLOOKUP(Fulltable[[#This Row],[Distance]], Predict[[#All],[Distance (km)]:[Time on current form]], 2, FALSE)), VLOOKUP(Fulltable[[#This Row],[Distance]], Predict[[#All],[Distance (km)]:[Time on current form]], 2, FALSE), NA())</f>
        <v>#N/A</v>
      </c>
      <c r="J2264" s="13" t="e">
        <f>IF(ISNUMBER(VLOOKUP(Fulltable[[#This Row],[Distance]], Predict[[#All],[Distance (km)]:[Time on current form]], 3, FALSE)), VLOOKUP(Fulltable[[#This Row],[Distance]], Predict[[#All],[Distance (km)]:[Time on current form]], 3, FALSE), NA())</f>
        <v>#N/A</v>
      </c>
    </row>
    <row r="2265" spans="1:10" x14ac:dyDescent="0.25">
      <c r="A2265" s="1">
        <v>22.63</v>
      </c>
      <c r="B2265" s="2">
        <f>Fulltable[[#This Row],[Distance]]^2</f>
        <v>512.11689999999999</v>
      </c>
      <c r="C2265">
        <f>Fulltable[[#This Row],[Distance]]^3</f>
        <v>11589.205446999998</v>
      </c>
      <c r="D2265">
        <f>Fulltable[[#This Row],[Distance]]^4</f>
        <v>262263.71926560998</v>
      </c>
      <c r="E2265">
        <f>Fulltable[[#This Row],[Distance]]^5</f>
        <v>5935027.9669807535</v>
      </c>
      <c r="F2265" s="13" t="e">
        <f>IF(ISNUMBER(VLOOKUP(Fulltable[[#This Row],[Distance]], PBmetric[[Distance (km)]:[PB (hh:mm:ss)]], 6, FALSE)), VLOOKUP(Fulltable[[#This Row],[Distance]], PBmetric[[Distance (km)]:[PB (hh:mm:ss)]], 6, FALSE), NA())</f>
        <v>#N/A</v>
      </c>
      <c r="G2265" s="13">
        <f ca="1">$Q$4+$P$4*Fulltable[[#This Row],[Distance]]+$O$4*Fulltable[[#This Row],[D^2]]+$N$4*Fulltable[[#This Row],[D^3]]</f>
        <v>7.4935499889058524E-2</v>
      </c>
      <c r="H2265" s="13">
        <f ca="1">Fulltable[[#This Row],[Forecast]]*(1+AVERAGE(cform[faster (-ve) /
slower (+ve)]))</f>
        <v>7.7582358205391055E-2</v>
      </c>
      <c r="I2265" s="13" t="e">
        <f>IF(ISNUMBER(VLOOKUP(Fulltable[[#This Row],[Distance]], Predict[[#All],[Distance (km)]:[Time on current form]], 2, FALSE)), VLOOKUP(Fulltable[[#This Row],[Distance]], Predict[[#All],[Distance (km)]:[Time on current form]], 2, FALSE), NA())</f>
        <v>#N/A</v>
      </c>
      <c r="J2265" s="13" t="e">
        <f>IF(ISNUMBER(VLOOKUP(Fulltable[[#This Row],[Distance]], Predict[[#All],[Distance (km)]:[Time on current form]], 3, FALSE)), VLOOKUP(Fulltable[[#This Row],[Distance]], Predict[[#All],[Distance (km)]:[Time on current form]], 3, FALSE), NA())</f>
        <v>#N/A</v>
      </c>
    </row>
    <row r="2266" spans="1:10" x14ac:dyDescent="0.25">
      <c r="A2266" s="1">
        <v>22.64</v>
      </c>
      <c r="B2266" s="2">
        <f>Fulltable[[#This Row],[Distance]]^2</f>
        <v>512.56960000000004</v>
      </c>
      <c r="C2266">
        <f>Fulltable[[#This Row],[Distance]]^3</f>
        <v>11604.575744000002</v>
      </c>
      <c r="D2266">
        <f>Fulltable[[#This Row],[Distance]]^4</f>
        <v>262727.59484416002</v>
      </c>
      <c r="E2266">
        <f>Fulltable[[#This Row],[Distance]]^5</f>
        <v>5948152.7472717827</v>
      </c>
      <c r="F2266" s="13" t="e">
        <f>IF(ISNUMBER(VLOOKUP(Fulltable[[#This Row],[Distance]], PBmetric[[Distance (km)]:[PB (hh:mm:ss)]], 6, FALSE)), VLOOKUP(Fulltable[[#This Row],[Distance]], PBmetric[[Distance (km)]:[PB (hh:mm:ss)]], 6, FALSE), NA())</f>
        <v>#N/A</v>
      </c>
      <c r="G2266" s="13">
        <f ca="1">$Q$4+$P$4*Fulltable[[#This Row],[Distance]]+$O$4*Fulltable[[#This Row],[D^2]]+$N$4*Fulltable[[#This Row],[D^3]]</f>
        <v>7.4972710468977535E-2</v>
      </c>
      <c r="H2266" s="13">
        <f ca="1">Fulltable[[#This Row],[Forecast]]*(1+AVERAGE(cform[faster (-ve) /
slower (+ve)]))</f>
        <v>7.7620883130754617E-2</v>
      </c>
      <c r="I2266" s="13" t="e">
        <f>IF(ISNUMBER(VLOOKUP(Fulltable[[#This Row],[Distance]], Predict[[#All],[Distance (km)]:[Time on current form]], 2, FALSE)), VLOOKUP(Fulltable[[#This Row],[Distance]], Predict[[#All],[Distance (km)]:[Time on current form]], 2, FALSE), NA())</f>
        <v>#N/A</v>
      </c>
      <c r="J2266" s="13" t="e">
        <f>IF(ISNUMBER(VLOOKUP(Fulltable[[#This Row],[Distance]], Predict[[#All],[Distance (km)]:[Time on current form]], 3, FALSE)), VLOOKUP(Fulltable[[#This Row],[Distance]], Predict[[#All],[Distance (km)]:[Time on current form]], 3, FALSE), NA())</f>
        <v>#N/A</v>
      </c>
    </row>
    <row r="2267" spans="1:10" x14ac:dyDescent="0.25">
      <c r="A2267" s="1">
        <v>22.65</v>
      </c>
      <c r="B2267" s="2">
        <f>Fulltable[[#This Row],[Distance]]^2</f>
        <v>513.02249999999992</v>
      </c>
      <c r="C2267">
        <f>Fulltable[[#This Row],[Distance]]^3</f>
        <v>11619.959624999998</v>
      </c>
      <c r="D2267">
        <f>Fulltable[[#This Row],[Distance]]^4</f>
        <v>263192.08550624992</v>
      </c>
      <c r="E2267">
        <f>Fulltable[[#This Row],[Distance]]^5</f>
        <v>5961300.7367165601</v>
      </c>
      <c r="F2267" s="13" t="e">
        <f>IF(ISNUMBER(VLOOKUP(Fulltable[[#This Row],[Distance]], PBmetric[[Distance (km)]:[PB (hh:mm:ss)]], 6, FALSE)), VLOOKUP(Fulltable[[#This Row],[Distance]], PBmetric[[Distance (km)]:[PB (hh:mm:ss)]], 6, FALSE), NA())</f>
        <v>#N/A</v>
      </c>
      <c r="G2267" s="13">
        <f ca="1">$Q$4+$P$4*Fulltable[[#This Row],[Distance]]+$O$4*Fulltable[[#This Row],[D^2]]+$N$4*Fulltable[[#This Row],[D^3]]</f>
        <v>7.5009924641632419E-2</v>
      </c>
      <c r="H2267" s="13">
        <f ca="1">Fulltable[[#This Row],[Forecast]]*(1+AVERAGE(cform[faster (-ve) /
slower (+ve)]))</f>
        <v>7.7659411775756013E-2</v>
      </c>
      <c r="I2267" s="13" t="e">
        <f>IF(ISNUMBER(VLOOKUP(Fulltable[[#This Row],[Distance]], Predict[[#All],[Distance (km)]:[Time on current form]], 2, FALSE)), VLOOKUP(Fulltable[[#This Row],[Distance]], Predict[[#All],[Distance (km)]:[Time on current form]], 2, FALSE), NA())</f>
        <v>#N/A</v>
      </c>
      <c r="J2267" s="13" t="e">
        <f>IF(ISNUMBER(VLOOKUP(Fulltable[[#This Row],[Distance]], Predict[[#All],[Distance (km)]:[Time on current form]], 3, FALSE)), VLOOKUP(Fulltable[[#This Row],[Distance]], Predict[[#All],[Distance (km)]:[Time on current form]], 3, FALSE), NA())</f>
        <v>#N/A</v>
      </c>
    </row>
    <row r="2268" spans="1:10" x14ac:dyDescent="0.25">
      <c r="A2268" s="1">
        <v>22.66</v>
      </c>
      <c r="B2268" s="2">
        <f>Fulltable[[#This Row],[Distance]]^2</f>
        <v>513.47559999999999</v>
      </c>
      <c r="C2268">
        <f>Fulltable[[#This Row],[Distance]]^3</f>
        <v>11635.357096</v>
      </c>
      <c r="D2268">
        <f>Fulltable[[#This Row],[Distance]]^4</f>
        <v>263657.19179536001</v>
      </c>
      <c r="E2268">
        <f>Fulltable[[#This Row],[Distance]]^5</f>
        <v>5974471.9660828579</v>
      </c>
      <c r="F2268" s="13" t="e">
        <f>IF(ISNUMBER(VLOOKUP(Fulltable[[#This Row],[Distance]], PBmetric[[Distance (km)]:[PB (hh:mm:ss)]], 6, FALSE)), VLOOKUP(Fulltable[[#This Row],[Distance]], PBmetric[[Distance (km)]:[PB (hh:mm:ss)]], 6, FALSE), NA())</f>
        <v>#N/A</v>
      </c>
      <c r="G2268" s="13">
        <f ca="1">$Q$4+$P$4*Fulltable[[#This Row],[Distance]]+$O$4*Fulltable[[#This Row],[D^2]]+$N$4*Fulltable[[#This Row],[D^3]]</f>
        <v>7.504714240698783E-2</v>
      </c>
      <c r="H2268" s="13">
        <f ca="1">Fulltable[[#This Row],[Forecast]]*(1+AVERAGE(cform[faster (-ve) /
slower (+ve)]))</f>
        <v>7.7697944140358674E-2</v>
      </c>
      <c r="I2268" s="13" t="e">
        <f>IF(ISNUMBER(VLOOKUP(Fulltable[[#This Row],[Distance]], Predict[[#All],[Distance (km)]:[Time on current form]], 2, FALSE)), VLOOKUP(Fulltable[[#This Row],[Distance]], Predict[[#All],[Distance (km)]:[Time on current form]], 2, FALSE), NA())</f>
        <v>#N/A</v>
      </c>
      <c r="J2268" s="13" t="e">
        <f>IF(ISNUMBER(VLOOKUP(Fulltable[[#This Row],[Distance]], Predict[[#All],[Distance (km)]:[Time on current form]], 3, FALSE)), VLOOKUP(Fulltable[[#This Row],[Distance]], Predict[[#All],[Distance (km)]:[Time on current form]], 3, FALSE), NA())</f>
        <v>#N/A</v>
      </c>
    </row>
    <row r="2269" spans="1:10" x14ac:dyDescent="0.25">
      <c r="A2269" s="1">
        <v>22.67</v>
      </c>
      <c r="B2269" s="2">
        <f>Fulltable[[#This Row],[Distance]]^2</f>
        <v>513.92890000000011</v>
      </c>
      <c r="C2269">
        <f>Fulltable[[#This Row],[Distance]]^3</f>
        <v>11650.768163000004</v>
      </c>
      <c r="D2269">
        <f>Fulltable[[#This Row],[Distance]]^4</f>
        <v>264122.91425521014</v>
      </c>
      <c r="E2269">
        <f>Fulltable[[#This Row],[Distance]]^5</f>
        <v>5987666.4661656143</v>
      </c>
      <c r="F2269" s="13" t="e">
        <f>IF(ISNUMBER(VLOOKUP(Fulltable[[#This Row],[Distance]], PBmetric[[Distance (km)]:[PB (hh:mm:ss)]], 6, FALSE)), VLOOKUP(Fulltable[[#This Row],[Distance]], PBmetric[[Distance (km)]:[PB (hh:mm:ss)]], 6, FALSE), NA())</f>
        <v>#N/A</v>
      </c>
      <c r="G2269" s="13">
        <f ca="1">$Q$4+$P$4*Fulltable[[#This Row],[Distance]]+$O$4*Fulltable[[#This Row],[D^2]]+$N$4*Fulltable[[#This Row],[D^3]]</f>
        <v>7.5084363765008363E-2</v>
      </c>
      <c r="H2269" s="13">
        <f ca="1">Fulltable[[#This Row],[Forecast]]*(1+AVERAGE(cform[faster (-ve) /
slower (+ve)]))</f>
        <v>7.7736480224525936E-2</v>
      </c>
      <c r="I2269" s="13" t="e">
        <f>IF(ISNUMBER(VLOOKUP(Fulltable[[#This Row],[Distance]], Predict[[#All],[Distance (km)]:[Time on current form]], 2, FALSE)), VLOOKUP(Fulltable[[#This Row],[Distance]], Predict[[#All],[Distance (km)]:[Time on current form]], 2, FALSE), NA())</f>
        <v>#N/A</v>
      </c>
      <c r="J2269" s="13" t="e">
        <f>IF(ISNUMBER(VLOOKUP(Fulltable[[#This Row],[Distance]], Predict[[#All],[Distance (km)]:[Time on current form]], 3, FALSE)), VLOOKUP(Fulltable[[#This Row],[Distance]], Predict[[#All],[Distance (km)]:[Time on current form]], 3, FALSE), NA())</f>
        <v>#N/A</v>
      </c>
    </row>
    <row r="2270" spans="1:10" x14ac:dyDescent="0.25">
      <c r="A2270" s="1">
        <v>22.68</v>
      </c>
      <c r="B2270" s="2">
        <f>Fulltable[[#This Row],[Distance]]^2</f>
        <v>514.38239999999996</v>
      </c>
      <c r="C2270">
        <f>Fulltable[[#This Row],[Distance]]^3</f>
        <v>11666.192831999999</v>
      </c>
      <c r="D2270">
        <f>Fulltable[[#This Row],[Distance]]^4</f>
        <v>264589.25342975993</v>
      </c>
      <c r="E2270">
        <f>Fulltable[[#This Row],[Distance]]^5</f>
        <v>6000884.2677869555</v>
      </c>
      <c r="F2270" s="13" t="e">
        <f>IF(ISNUMBER(VLOOKUP(Fulltable[[#This Row],[Distance]], PBmetric[[Distance (km)]:[PB (hh:mm:ss)]], 6, FALSE)), VLOOKUP(Fulltable[[#This Row],[Distance]], PBmetric[[Distance (km)]:[PB (hh:mm:ss)]], 6, FALSE), NA())</f>
        <v>#N/A</v>
      </c>
      <c r="G2270" s="13">
        <f ca="1">$Q$4+$P$4*Fulltable[[#This Row],[Distance]]+$O$4*Fulltable[[#This Row],[D^2]]+$N$4*Fulltable[[#This Row],[D^3]]</f>
        <v>7.5121588715658563E-2</v>
      </c>
      <c r="H2270" s="13">
        <f ca="1">Fulltable[[#This Row],[Forecast]]*(1+AVERAGE(cform[faster (-ve) /
slower (+ve)]))</f>
        <v>7.7775020028221079E-2</v>
      </c>
      <c r="I2270" s="13" t="e">
        <f>IF(ISNUMBER(VLOOKUP(Fulltable[[#This Row],[Distance]], Predict[[#All],[Distance (km)]:[Time on current form]], 2, FALSE)), VLOOKUP(Fulltable[[#This Row],[Distance]], Predict[[#All],[Distance (km)]:[Time on current form]], 2, FALSE), NA())</f>
        <v>#N/A</v>
      </c>
      <c r="J2270" s="13" t="e">
        <f>IF(ISNUMBER(VLOOKUP(Fulltable[[#This Row],[Distance]], Predict[[#All],[Distance (km)]:[Time on current form]], 3, FALSE)), VLOOKUP(Fulltable[[#This Row],[Distance]], Predict[[#All],[Distance (km)]:[Time on current form]], 3, FALSE), NA())</f>
        <v>#N/A</v>
      </c>
    </row>
    <row r="2271" spans="1:10" x14ac:dyDescent="0.25">
      <c r="A2271" s="1">
        <v>22.69</v>
      </c>
      <c r="B2271" s="2">
        <f>Fulltable[[#This Row],[Distance]]^2</f>
        <v>514.8361000000001</v>
      </c>
      <c r="C2271">
        <f>Fulltable[[#This Row],[Distance]]^3</f>
        <v>11681.631109000004</v>
      </c>
      <c r="D2271">
        <f>Fulltable[[#This Row],[Distance]]^4</f>
        <v>265056.2098632101</v>
      </c>
      <c r="E2271">
        <f>Fulltable[[#This Row],[Distance]]^5</f>
        <v>6014125.4017962376</v>
      </c>
      <c r="F2271" s="13" t="e">
        <f>IF(ISNUMBER(VLOOKUP(Fulltable[[#This Row],[Distance]], PBmetric[[Distance (km)]:[PB (hh:mm:ss)]], 6, FALSE)), VLOOKUP(Fulltable[[#This Row],[Distance]], PBmetric[[Distance (km)]:[PB (hh:mm:ss)]], 6, FALSE), NA())</f>
        <v>#N/A</v>
      </c>
      <c r="G2271" s="13">
        <f ca="1">$Q$4+$P$4*Fulltable[[#This Row],[Distance]]+$O$4*Fulltable[[#This Row],[D^2]]+$N$4*Fulltable[[#This Row],[D^3]]</f>
        <v>7.5158817258903082E-2</v>
      </c>
      <c r="H2271" s="13">
        <f ca="1">Fulltable[[#This Row],[Forecast]]*(1+AVERAGE(cform[faster (-ve) /
slower (+ve)]))</f>
        <v>7.7813563551407519E-2</v>
      </c>
      <c r="I2271" s="13" t="e">
        <f>IF(ISNUMBER(VLOOKUP(Fulltable[[#This Row],[Distance]], Predict[[#All],[Distance (km)]:[Time on current form]], 2, FALSE)), VLOOKUP(Fulltable[[#This Row],[Distance]], Predict[[#All],[Distance (km)]:[Time on current form]], 2, FALSE), NA())</f>
        <v>#N/A</v>
      </c>
      <c r="J2271" s="13" t="e">
        <f>IF(ISNUMBER(VLOOKUP(Fulltable[[#This Row],[Distance]], Predict[[#All],[Distance (km)]:[Time on current form]], 3, FALSE)), VLOOKUP(Fulltable[[#This Row],[Distance]], Predict[[#All],[Distance (km)]:[Time on current form]], 3, FALSE), NA())</f>
        <v>#N/A</v>
      </c>
    </row>
    <row r="2272" spans="1:10" x14ac:dyDescent="0.25">
      <c r="A2272" s="1">
        <v>22.7</v>
      </c>
      <c r="B2272" s="2">
        <f>Fulltable[[#This Row],[Distance]]^2</f>
        <v>515.29</v>
      </c>
      <c r="C2272">
        <f>Fulltable[[#This Row],[Distance]]^3</f>
        <v>11697.082999999999</v>
      </c>
      <c r="D2272">
        <f>Fulltable[[#This Row],[Distance]]^4</f>
        <v>265523.78409999999</v>
      </c>
      <c r="E2272">
        <f>Fulltable[[#This Row],[Distance]]^5</f>
        <v>6027389.8990699993</v>
      </c>
      <c r="F2272" s="13" t="e">
        <f>IF(ISNUMBER(VLOOKUP(Fulltable[[#This Row],[Distance]], PBmetric[[Distance (km)]:[PB (hh:mm:ss)]], 6, FALSE)), VLOOKUP(Fulltable[[#This Row],[Distance]], PBmetric[[Distance (km)]:[PB (hh:mm:ss)]], 6, FALSE), NA())</f>
        <v>#N/A</v>
      </c>
      <c r="G2272" s="13">
        <f ca="1">$Q$4+$P$4*Fulltable[[#This Row],[Distance]]+$O$4*Fulltable[[#This Row],[D^2]]+$N$4*Fulltable[[#This Row],[D^3]]</f>
        <v>7.5196049394706477E-2</v>
      </c>
      <c r="H2272" s="13">
        <f ca="1">Fulltable[[#This Row],[Forecast]]*(1+AVERAGE(cform[faster (-ve) /
slower (+ve)]))</f>
        <v>7.7852110794048551E-2</v>
      </c>
      <c r="I2272" s="13" t="e">
        <f>IF(ISNUMBER(VLOOKUP(Fulltable[[#This Row],[Distance]], Predict[[#All],[Distance (km)]:[Time on current form]], 2, FALSE)), VLOOKUP(Fulltable[[#This Row],[Distance]], Predict[[#All],[Distance (km)]:[Time on current form]], 2, FALSE), NA())</f>
        <v>#N/A</v>
      </c>
      <c r="J2272" s="13" t="e">
        <f>IF(ISNUMBER(VLOOKUP(Fulltable[[#This Row],[Distance]], Predict[[#All],[Distance (km)]:[Time on current form]], 3, FALSE)), VLOOKUP(Fulltable[[#This Row],[Distance]], Predict[[#All],[Distance (km)]:[Time on current form]], 3, FALSE), NA())</f>
        <v>#N/A</v>
      </c>
    </row>
    <row r="2273" spans="1:10" x14ac:dyDescent="0.25">
      <c r="A2273" s="1">
        <v>22.71</v>
      </c>
      <c r="B2273" s="2">
        <f>Fulltable[[#This Row],[Distance]]^2</f>
        <v>515.7441</v>
      </c>
      <c r="C2273">
        <f>Fulltable[[#This Row],[Distance]]^3</f>
        <v>11712.548511000001</v>
      </c>
      <c r="D2273">
        <f>Fulltable[[#This Row],[Distance]]^4</f>
        <v>265991.97668481001</v>
      </c>
      <c r="E2273">
        <f>Fulltable[[#This Row],[Distance]]^5</f>
        <v>6040677.7905120356</v>
      </c>
      <c r="F2273" s="13" t="e">
        <f>IF(ISNUMBER(VLOOKUP(Fulltable[[#This Row],[Distance]], PBmetric[[Distance (km)]:[PB (hh:mm:ss)]], 6, FALSE)), VLOOKUP(Fulltable[[#This Row],[Distance]], PBmetric[[Distance (km)]:[PB (hh:mm:ss)]], 6, FALSE), NA())</f>
        <v>#N/A</v>
      </c>
      <c r="G2273" s="13">
        <f ca="1">$Q$4+$P$4*Fulltable[[#This Row],[Distance]]+$O$4*Fulltable[[#This Row],[D^2]]+$N$4*Fulltable[[#This Row],[D^3]]</f>
        <v>7.5233285123033372E-2</v>
      </c>
      <c r="H2273" s="13">
        <f ca="1">Fulltable[[#This Row],[Forecast]]*(1+AVERAGE(cform[faster (-ve) /
slower (+ve)]))</f>
        <v>7.7890661756107551E-2</v>
      </c>
      <c r="I2273" s="13" t="e">
        <f>IF(ISNUMBER(VLOOKUP(Fulltable[[#This Row],[Distance]], Predict[[#All],[Distance (km)]:[Time on current form]], 2, FALSE)), VLOOKUP(Fulltable[[#This Row],[Distance]], Predict[[#All],[Distance (km)]:[Time on current form]], 2, FALSE), NA())</f>
        <v>#N/A</v>
      </c>
      <c r="J2273" s="13" t="e">
        <f>IF(ISNUMBER(VLOOKUP(Fulltable[[#This Row],[Distance]], Predict[[#All],[Distance (km)]:[Time on current form]], 3, FALSE)), VLOOKUP(Fulltable[[#This Row],[Distance]], Predict[[#All],[Distance (km)]:[Time on current form]], 3, FALSE), NA())</f>
        <v>#N/A</v>
      </c>
    </row>
    <row r="2274" spans="1:10" x14ac:dyDescent="0.25">
      <c r="A2274" s="1">
        <v>22.72</v>
      </c>
      <c r="B2274" s="2">
        <f>Fulltable[[#This Row],[Distance]]^2</f>
        <v>516.19839999999999</v>
      </c>
      <c r="C2274">
        <f>Fulltable[[#This Row],[Distance]]^3</f>
        <v>11728.027647999999</v>
      </c>
      <c r="D2274">
        <f>Fulltable[[#This Row],[Distance]]^4</f>
        <v>266460.78816255997</v>
      </c>
      <c r="E2274">
        <f>Fulltable[[#This Row],[Distance]]^5</f>
        <v>6053989.1070533618</v>
      </c>
      <c r="F2274" s="13" t="e">
        <f>IF(ISNUMBER(VLOOKUP(Fulltable[[#This Row],[Distance]], PBmetric[[Distance (km)]:[PB (hh:mm:ss)]], 6, FALSE)), VLOOKUP(Fulltable[[#This Row],[Distance]], PBmetric[[Distance (km)]:[PB (hh:mm:ss)]], 6, FALSE), NA())</f>
        <v>#N/A</v>
      </c>
      <c r="G2274" s="13">
        <f ca="1">$Q$4+$P$4*Fulltable[[#This Row],[Distance]]+$O$4*Fulltable[[#This Row],[D^2]]+$N$4*Fulltable[[#This Row],[D^3]]</f>
        <v>7.5270524443848338E-2</v>
      </c>
      <c r="H2274" s="13">
        <f ca="1">Fulltable[[#This Row],[Forecast]]*(1+AVERAGE(cform[faster (-ve) /
slower (+ve)]))</f>
        <v>7.7929216437547855E-2</v>
      </c>
      <c r="I2274" s="13" t="e">
        <f>IF(ISNUMBER(VLOOKUP(Fulltable[[#This Row],[Distance]], Predict[[#All],[Distance (km)]:[Time on current form]], 2, FALSE)), VLOOKUP(Fulltable[[#This Row],[Distance]], Predict[[#All],[Distance (km)]:[Time on current form]], 2, FALSE), NA())</f>
        <v>#N/A</v>
      </c>
      <c r="J2274" s="13" t="e">
        <f>IF(ISNUMBER(VLOOKUP(Fulltable[[#This Row],[Distance]], Predict[[#All],[Distance (km)]:[Time on current form]], 3, FALSE)), VLOOKUP(Fulltable[[#This Row],[Distance]], Predict[[#All],[Distance (km)]:[Time on current form]], 3, FALSE), NA())</f>
        <v>#N/A</v>
      </c>
    </row>
    <row r="2275" spans="1:10" x14ac:dyDescent="0.25">
      <c r="A2275" s="1">
        <v>22.73</v>
      </c>
      <c r="B2275" s="2">
        <f>Fulltable[[#This Row],[Distance]]^2</f>
        <v>516.65290000000005</v>
      </c>
      <c r="C2275">
        <f>Fulltable[[#This Row],[Distance]]^3</f>
        <v>11743.520417000002</v>
      </c>
      <c r="D2275">
        <f>Fulltable[[#This Row],[Distance]]^4</f>
        <v>266930.21907841007</v>
      </c>
      <c r="E2275">
        <f>Fulltable[[#This Row],[Distance]]^5</f>
        <v>6067323.8796522608</v>
      </c>
      <c r="F2275" s="13" t="e">
        <f>IF(ISNUMBER(VLOOKUP(Fulltable[[#This Row],[Distance]], PBmetric[[Distance (km)]:[PB (hh:mm:ss)]], 6, FALSE)), VLOOKUP(Fulltable[[#This Row],[Distance]], PBmetric[[Distance (km)]:[PB (hh:mm:ss)]], 6, FALSE), NA())</f>
        <v>#N/A</v>
      </c>
      <c r="G2275" s="13">
        <f ca="1">$Q$4+$P$4*Fulltable[[#This Row],[Distance]]+$O$4*Fulltable[[#This Row],[D^2]]+$N$4*Fulltable[[#This Row],[D^3]]</f>
        <v>7.5307767357116015E-2</v>
      </c>
      <c r="H2275" s="13">
        <f ca="1">Fulltable[[#This Row],[Forecast]]*(1+AVERAGE(cform[faster (-ve) /
slower (+ve)]))</f>
        <v>7.7967774838332837E-2</v>
      </c>
      <c r="I2275" s="13" t="e">
        <f>IF(ISNUMBER(VLOOKUP(Fulltable[[#This Row],[Distance]], Predict[[#All],[Distance (km)]:[Time on current form]], 2, FALSE)), VLOOKUP(Fulltable[[#This Row],[Distance]], Predict[[#All],[Distance (km)]:[Time on current form]], 2, FALSE), NA())</f>
        <v>#N/A</v>
      </c>
      <c r="J2275" s="13" t="e">
        <f>IF(ISNUMBER(VLOOKUP(Fulltable[[#This Row],[Distance]], Predict[[#All],[Distance (km)]:[Time on current form]], 3, FALSE)), VLOOKUP(Fulltable[[#This Row],[Distance]], Predict[[#All],[Distance (km)]:[Time on current form]], 3, FALSE), NA())</f>
        <v>#N/A</v>
      </c>
    </row>
    <row r="2276" spans="1:10" x14ac:dyDescent="0.25">
      <c r="A2276" s="1">
        <v>22.74</v>
      </c>
      <c r="B2276" s="2">
        <f>Fulltable[[#This Row],[Distance]]^2</f>
        <v>517.10759999999993</v>
      </c>
      <c r="C2276">
        <f>Fulltable[[#This Row],[Distance]]^3</f>
        <v>11759.026823999997</v>
      </c>
      <c r="D2276">
        <f>Fulltable[[#This Row],[Distance]]^4</f>
        <v>267400.26997775992</v>
      </c>
      <c r="E2276">
        <f>Fulltable[[#This Row],[Distance]]^5</f>
        <v>6080682.1392942602</v>
      </c>
      <c r="F2276" s="13" t="e">
        <f>IF(ISNUMBER(VLOOKUP(Fulltable[[#This Row],[Distance]], PBmetric[[Distance (km)]:[PB (hh:mm:ss)]], 6, FALSE)), VLOOKUP(Fulltable[[#This Row],[Distance]], PBmetric[[Distance (km)]:[PB (hh:mm:ss)]], 6, FALSE), NA())</f>
        <v>#N/A</v>
      </c>
      <c r="G2276" s="13">
        <f ca="1">$Q$4+$P$4*Fulltable[[#This Row],[Distance]]+$O$4*Fulltable[[#This Row],[D^2]]+$N$4*Fulltable[[#This Row],[D^3]]</f>
        <v>7.5345013862800944E-2</v>
      </c>
      <c r="H2276" s="13">
        <f ca="1">Fulltable[[#This Row],[Forecast]]*(1+AVERAGE(cform[faster (-ve) /
slower (+ve)]))</f>
        <v>7.8006336958425793E-2</v>
      </c>
      <c r="I2276" s="13" t="e">
        <f>IF(ISNUMBER(VLOOKUP(Fulltable[[#This Row],[Distance]], Predict[[#All],[Distance (km)]:[Time on current form]], 2, FALSE)), VLOOKUP(Fulltable[[#This Row],[Distance]], Predict[[#All],[Distance (km)]:[Time on current form]], 2, FALSE), NA())</f>
        <v>#N/A</v>
      </c>
      <c r="J2276" s="13" t="e">
        <f>IF(ISNUMBER(VLOOKUP(Fulltable[[#This Row],[Distance]], Predict[[#All],[Distance (km)]:[Time on current form]], 3, FALSE)), VLOOKUP(Fulltable[[#This Row],[Distance]], Predict[[#All],[Distance (km)]:[Time on current form]], 3, FALSE), NA())</f>
        <v>#N/A</v>
      </c>
    </row>
    <row r="2277" spans="1:10" x14ac:dyDescent="0.25">
      <c r="A2277" s="1">
        <v>22.75</v>
      </c>
      <c r="B2277" s="2">
        <f>Fulltable[[#This Row],[Distance]]^2</f>
        <v>517.5625</v>
      </c>
      <c r="C2277">
        <f>Fulltable[[#This Row],[Distance]]^3</f>
        <v>11774.546875</v>
      </c>
      <c r="D2277">
        <f>Fulltable[[#This Row],[Distance]]^4</f>
        <v>267870.94140625</v>
      </c>
      <c r="E2277">
        <f>Fulltable[[#This Row],[Distance]]^5</f>
        <v>6094063.9169921875</v>
      </c>
      <c r="F2277" s="13" t="e">
        <f>IF(ISNUMBER(VLOOKUP(Fulltable[[#This Row],[Distance]], PBmetric[[Distance (km)]:[PB (hh:mm:ss)]], 6, FALSE)), VLOOKUP(Fulltable[[#This Row],[Distance]], PBmetric[[Distance (km)]:[PB (hh:mm:ss)]], 6, FALSE), NA())</f>
        <v>#N/A</v>
      </c>
      <c r="G2277" s="13">
        <f ca="1">$Q$4+$P$4*Fulltable[[#This Row],[Distance]]+$O$4*Fulltable[[#This Row],[D^2]]+$N$4*Fulltable[[#This Row],[D^3]]</f>
        <v>7.5382263960867765E-2</v>
      </c>
      <c r="H2277" s="13">
        <f ca="1">Fulltable[[#This Row],[Forecast]]*(1+AVERAGE(cform[faster (-ve) /
slower (+ve)]))</f>
        <v>7.8044902797790097E-2</v>
      </c>
      <c r="I2277" s="13" t="e">
        <f>IF(ISNUMBER(VLOOKUP(Fulltable[[#This Row],[Distance]], Predict[[#All],[Distance (km)]:[Time on current form]], 2, FALSE)), VLOOKUP(Fulltable[[#This Row],[Distance]], Predict[[#All],[Distance (km)]:[Time on current form]], 2, FALSE), NA())</f>
        <v>#N/A</v>
      </c>
      <c r="J2277" s="13" t="e">
        <f>IF(ISNUMBER(VLOOKUP(Fulltable[[#This Row],[Distance]], Predict[[#All],[Distance (km)]:[Time on current form]], 3, FALSE)), VLOOKUP(Fulltable[[#This Row],[Distance]], Predict[[#All],[Distance (km)]:[Time on current form]], 3, FALSE), NA())</f>
        <v>#N/A</v>
      </c>
    </row>
    <row r="2278" spans="1:10" x14ac:dyDescent="0.25">
      <c r="A2278" s="1">
        <v>22.76</v>
      </c>
      <c r="B2278" s="2">
        <f>Fulltable[[#This Row],[Distance]]^2</f>
        <v>518.01760000000002</v>
      </c>
      <c r="C2278">
        <f>Fulltable[[#This Row],[Distance]]^3</f>
        <v>11790.080576</v>
      </c>
      <c r="D2278">
        <f>Fulltable[[#This Row],[Distance]]^4</f>
        <v>268342.23390976002</v>
      </c>
      <c r="E2278">
        <f>Fulltable[[#This Row],[Distance]]^5</f>
        <v>6107469.2437861385</v>
      </c>
      <c r="F2278" s="13" t="e">
        <f>IF(ISNUMBER(VLOOKUP(Fulltable[[#This Row],[Distance]], PBmetric[[Distance (km)]:[PB (hh:mm:ss)]], 6, FALSE)), VLOOKUP(Fulltable[[#This Row],[Distance]], PBmetric[[Distance (km)]:[PB (hh:mm:ss)]], 6, FALSE), NA())</f>
        <v>#N/A</v>
      </c>
      <c r="G2278" s="13">
        <f ca="1">$Q$4+$P$4*Fulltable[[#This Row],[Distance]]+$O$4*Fulltable[[#This Row],[D^2]]+$N$4*Fulltable[[#This Row],[D^3]]</f>
        <v>7.5419517651281062E-2</v>
      </c>
      <c r="H2278" s="13">
        <f ca="1">Fulltable[[#This Row],[Forecast]]*(1+AVERAGE(cform[faster (-ve) /
slower (+ve)]))</f>
        <v>7.8083472356389114E-2</v>
      </c>
      <c r="I2278" s="13" t="e">
        <f>IF(ISNUMBER(VLOOKUP(Fulltable[[#This Row],[Distance]], Predict[[#All],[Distance (km)]:[Time on current form]], 2, FALSE)), VLOOKUP(Fulltable[[#This Row],[Distance]], Predict[[#All],[Distance (km)]:[Time on current form]], 2, FALSE), NA())</f>
        <v>#N/A</v>
      </c>
      <c r="J2278" s="13" t="e">
        <f>IF(ISNUMBER(VLOOKUP(Fulltable[[#This Row],[Distance]], Predict[[#All],[Distance (km)]:[Time on current form]], 3, FALSE)), VLOOKUP(Fulltable[[#This Row],[Distance]], Predict[[#All],[Distance (km)]:[Time on current form]], 3, FALSE), NA())</f>
        <v>#N/A</v>
      </c>
    </row>
    <row r="2279" spans="1:10" x14ac:dyDescent="0.25">
      <c r="A2279" s="1">
        <v>22.77</v>
      </c>
      <c r="B2279" s="2">
        <f>Fulltable[[#This Row],[Distance]]^2</f>
        <v>518.47289999999998</v>
      </c>
      <c r="C2279">
        <f>Fulltable[[#This Row],[Distance]]^3</f>
        <v>11805.627933</v>
      </c>
      <c r="D2279">
        <f>Fulltable[[#This Row],[Distance]]^4</f>
        <v>268814.14803440997</v>
      </c>
      <c r="E2279">
        <f>Fulltable[[#This Row],[Distance]]^5</f>
        <v>6120898.1507435152</v>
      </c>
      <c r="F2279" s="13" t="e">
        <f>IF(ISNUMBER(VLOOKUP(Fulltable[[#This Row],[Distance]], PBmetric[[Distance (km)]:[PB (hh:mm:ss)]], 6, FALSE)), VLOOKUP(Fulltable[[#This Row],[Distance]], PBmetric[[Distance (km)]:[PB (hh:mm:ss)]], 6, FALSE), NA())</f>
        <v>#N/A</v>
      </c>
      <c r="G2279" s="13">
        <f ca="1">$Q$4+$P$4*Fulltable[[#This Row],[Distance]]+$O$4*Fulltable[[#This Row],[D^2]]+$N$4*Fulltable[[#This Row],[D^3]]</f>
        <v>7.5456774934005419E-2</v>
      </c>
      <c r="H2279" s="13">
        <f ca="1">Fulltable[[#This Row],[Forecast]]*(1+AVERAGE(cform[faster (-ve) /
slower (+ve)]))</f>
        <v>7.8122045634186149E-2</v>
      </c>
      <c r="I2279" s="13" t="e">
        <f>IF(ISNUMBER(VLOOKUP(Fulltable[[#This Row],[Distance]], Predict[[#All],[Distance (km)]:[Time on current form]], 2, FALSE)), VLOOKUP(Fulltable[[#This Row],[Distance]], Predict[[#All],[Distance (km)]:[Time on current form]], 2, FALSE), NA())</f>
        <v>#N/A</v>
      </c>
      <c r="J2279" s="13" t="e">
        <f>IF(ISNUMBER(VLOOKUP(Fulltable[[#This Row],[Distance]], Predict[[#All],[Distance (km)]:[Time on current form]], 3, FALSE)), VLOOKUP(Fulltable[[#This Row],[Distance]], Predict[[#All],[Distance (km)]:[Time on current form]], 3, FALSE), NA())</f>
        <v>#N/A</v>
      </c>
    </row>
    <row r="2280" spans="1:10" x14ac:dyDescent="0.25">
      <c r="A2280" s="1">
        <v>22.78</v>
      </c>
      <c r="B2280" s="2">
        <f>Fulltable[[#This Row],[Distance]]^2</f>
        <v>518.92840000000001</v>
      </c>
      <c r="C2280">
        <f>Fulltable[[#This Row],[Distance]]^3</f>
        <v>11821.188952</v>
      </c>
      <c r="D2280">
        <f>Fulltable[[#This Row],[Distance]]^4</f>
        <v>269286.68432656</v>
      </c>
      <c r="E2280">
        <f>Fulltable[[#This Row],[Distance]]^5</f>
        <v>6134350.6689590374</v>
      </c>
      <c r="F2280" s="13" t="e">
        <f>IF(ISNUMBER(VLOOKUP(Fulltable[[#This Row],[Distance]], PBmetric[[Distance (km)]:[PB (hh:mm:ss)]], 6, FALSE)), VLOOKUP(Fulltable[[#This Row],[Distance]], PBmetric[[Distance (km)]:[PB (hh:mm:ss)]], 6, FALSE), NA())</f>
        <v>#N/A</v>
      </c>
      <c r="G2280" s="13">
        <f ca="1">$Q$4+$P$4*Fulltable[[#This Row],[Distance]]+$O$4*Fulltable[[#This Row],[D^2]]+$N$4*Fulltable[[#This Row],[D^3]]</f>
        <v>7.5494035809005447E-2</v>
      </c>
      <c r="H2280" s="13">
        <f ca="1">Fulltable[[#This Row],[Forecast]]*(1+AVERAGE(cform[faster (-ve) /
slower (+ve)]))</f>
        <v>7.816062263114458E-2</v>
      </c>
      <c r="I2280" s="13" t="e">
        <f>IF(ISNUMBER(VLOOKUP(Fulltable[[#This Row],[Distance]], Predict[[#All],[Distance (km)]:[Time on current form]], 2, FALSE)), VLOOKUP(Fulltable[[#This Row],[Distance]], Predict[[#All],[Distance (km)]:[Time on current form]], 2, FALSE), NA())</f>
        <v>#N/A</v>
      </c>
      <c r="J2280" s="13" t="e">
        <f>IF(ISNUMBER(VLOOKUP(Fulltable[[#This Row],[Distance]], Predict[[#All],[Distance (km)]:[Time on current form]], 3, FALSE)), VLOOKUP(Fulltable[[#This Row],[Distance]], Predict[[#All],[Distance (km)]:[Time on current form]], 3, FALSE), NA())</f>
        <v>#N/A</v>
      </c>
    </row>
    <row r="2281" spans="1:10" x14ac:dyDescent="0.25">
      <c r="A2281" s="1">
        <v>22.79</v>
      </c>
      <c r="B2281" s="2">
        <f>Fulltable[[#This Row],[Distance]]^2</f>
        <v>519.38409999999999</v>
      </c>
      <c r="C2281">
        <f>Fulltable[[#This Row],[Distance]]^3</f>
        <v>11836.763638999999</v>
      </c>
      <c r="D2281">
        <f>Fulltable[[#This Row],[Distance]]^4</f>
        <v>269759.84333280998</v>
      </c>
      <c r="E2281">
        <f>Fulltable[[#This Row],[Distance]]^5</f>
        <v>6147826.8295547394</v>
      </c>
      <c r="F2281" s="13" t="e">
        <f>IF(ISNUMBER(VLOOKUP(Fulltable[[#This Row],[Distance]], PBmetric[[Distance (km)]:[PB (hh:mm:ss)]], 6, FALSE)), VLOOKUP(Fulltable[[#This Row],[Distance]], PBmetric[[Distance (km)]:[PB (hh:mm:ss)]], 6, FALSE), NA())</f>
        <v>#N/A</v>
      </c>
      <c r="G2281" s="13">
        <f ca="1">$Q$4+$P$4*Fulltable[[#This Row],[Distance]]+$O$4*Fulltable[[#This Row],[D^2]]+$N$4*Fulltable[[#This Row],[D^3]]</f>
        <v>7.553130027624573E-2</v>
      </c>
      <c r="H2281" s="13">
        <f ca="1">Fulltable[[#This Row],[Forecast]]*(1+AVERAGE(cform[faster (-ve) /
slower (+ve)]))</f>
        <v>7.8199203347227728E-2</v>
      </c>
      <c r="I2281" s="13" t="e">
        <f>IF(ISNUMBER(VLOOKUP(Fulltable[[#This Row],[Distance]], Predict[[#All],[Distance (km)]:[Time on current form]], 2, FALSE)), VLOOKUP(Fulltable[[#This Row],[Distance]], Predict[[#All],[Distance (km)]:[Time on current form]], 2, FALSE), NA())</f>
        <v>#N/A</v>
      </c>
      <c r="J2281" s="13" t="e">
        <f>IF(ISNUMBER(VLOOKUP(Fulltable[[#This Row],[Distance]], Predict[[#All],[Distance (km)]:[Time on current form]], 3, FALSE)), VLOOKUP(Fulltable[[#This Row],[Distance]], Predict[[#All],[Distance (km)]:[Time on current form]], 3, FALSE), NA())</f>
        <v>#N/A</v>
      </c>
    </row>
    <row r="2282" spans="1:10" x14ac:dyDescent="0.25">
      <c r="A2282" s="1">
        <v>22.8</v>
      </c>
      <c r="B2282" s="2">
        <f>Fulltable[[#This Row],[Distance]]^2</f>
        <v>519.84</v>
      </c>
      <c r="C2282">
        <f>Fulltable[[#This Row],[Distance]]^3</f>
        <v>11852.352000000001</v>
      </c>
      <c r="D2282">
        <f>Fulltable[[#This Row],[Distance]]^4</f>
        <v>270233.62560000003</v>
      </c>
      <c r="E2282">
        <f>Fulltable[[#This Row],[Distance]]^5</f>
        <v>6161326.6636800012</v>
      </c>
      <c r="F2282" s="13" t="e">
        <f>IF(ISNUMBER(VLOOKUP(Fulltable[[#This Row],[Distance]], PBmetric[[Distance (km)]:[PB (hh:mm:ss)]], 6, FALSE)), VLOOKUP(Fulltable[[#This Row],[Distance]], PBmetric[[Distance (km)]:[PB (hh:mm:ss)]], 6, FALSE), NA())</f>
        <v>#N/A</v>
      </c>
      <c r="G2282" s="13">
        <f ca="1">$Q$4+$P$4*Fulltable[[#This Row],[Distance]]+$O$4*Fulltable[[#This Row],[D^2]]+$N$4*Fulltable[[#This Row],[D^3]]</f>
        <v>7.5568568335690894E-2</v>
      </c>
      <c r="H2282" s="13">
        <f ca="1">Fulltable[[#This Row],[Forecast]]*(1+AVERAGE(cform[faster (-ve) /
slower (+ve)]))</f>
        <v>7.8237787782398982E-2</v>
      </c>
      <c r="I2282" s="13" t="e">
        <f>IF(ISNUMBER(VLOOKUP(Fulltable[[#This Row],[Distance]], Predict[[#All],[Distance (km)]:[Time on current form]], 2, FALSE)), VLOOKUP(Fulltable[[#This Row],[Distance]], Predict[[#All],[Distance (km)]:[Time on current form]], 2, FALSE), NA())</f>
        <v>#N/A</v>
      </c>
      <c r="J2282" s="13" t="e">
        <f>IF(ISNUMBER(VLOOKUP(Fulltable[[#This Row],[Distance]], Predict[[#All],[Distance (km)]:[Time on current form]], 3, FALSE)), VLOOKUP(Fulltable[[#This Row],[Distance]], Predict[[#All],[Distance (km)]:[Time on current form]], 3, FALSE), NA())</f>
        <v>#N/A</v>
      </c>
    </row>
    <row r="2283" spans="1:10" x14ac:dyDescent="0.25">
      <c r="A2283" s="1">
        <v>22.81</v>
      </c>
      <c r="B2283" s="2">
        <f>Fulltable[[#This Row],[Distance]]^2</f>
        <v>520.29609999999991</v>
      </c>
      <c r="C2283">
        <f>Fulltable[[#This Row],[Distance]]^3</f>
        <v>11867.954040999997</v>
      </c>
      <c r="D2283">
        <f>Fulltable[[#This Row],[Distance]]^4</f>
        <v>270708.03167520993</v>
      </c>
      <c r="E2283">
        <f>Fulltable[[#This Row],[Distance]]^5</f>
        <v>6174850.2025115378</v>
      </c>
      <c r="F2283" s="13" t="e">
        <f>IF(ISNUMBER(VLOOKUP(Fulltable[[#This Row],[Distance]], PBmetric[[Distance (km)]:[PB (hh:mm:ss)]], 6, FALSE)), VLOOKUP(Fulltable[[#This Row],[Distance]], PBmetric[[Distance (km)]:[PB (hh:mm:ss)]], 6, FALSE), NA())</f>
        <v>#N/A</v>
      </c>
      <c r="G2283" s="13">
        <f ca="1">$Q$4+$P$4*Fulltable[[#This Row],[Distance]]+$O$4*Fulltable[[#This Row],[D^2]]+$N$4*Fulltable[[#This Row],[D^3]]</f>
        <v>7.5605839987305495E-2</v>
      </c>
      <c r="H2283" s="13">
        <f ca="1">Fulltable[[#This Row],[Forecast]]*(1+AVERAGE(cform[faster (-ve) /
slower (+ve)]))</f>
        <v>7.8276375936621623E-2</v>
      </c>
      <c r="I2283" s="13" t="e">
        <f>IF(ISNUMBER(VLOOKUP(Fulltable[[#This Row],[Distance]], Predict[[#All],[Distance (km)]:[Time on current form]], 2, FALSE)), VLOOKUP(Fulltable[[#This Row],[Distance]], Predict[[#All],[Distance (km)]:[Time on current form]], 2, FALSE), NA())</f>
        <v>#N/A</v>
      </c>
      <c r="J2283" s="13" t="e">
        <f>IF(ISNUMBER(VLOOKUP(Fulltable[[#This Row],[Distance]], Predict[[#All],[Distance (km)]:[Time on current form]], 3, FALSE)), VLOOKUP(Fulltable[[#This Row],[Distance]], Predict[[#All],[Distance (km)]:[Time on current form]], 3, FALSE), NA())</f>
        <v>#N/A</v>
      </c>
    </row>
    <row r="2284" spans="1:10" x14ac:dyDescent="0.25">
      <c r="A2284" s="1">
        <v>22.82</v>
      </c>
      <c r="B2284" s="2">
        <f>Fulltable[[#This Row],[Distance]]^2</f>
        <v>520.75239999999997</v>
      </c>
      <c r="C2284">
        <f>Fulltable[[#This Row],[Distance]]^3</f>
        <v>11883.569767999999</v>
      </c>
      <c r="D2284">
        <f>Fulltable[[#This Row],[Distance]]^4</f>
        <v>271183.06210575998</v>
      </c>
      <c r="E2284">
        <f>Fulltable[[#This Row],[Distance]]^5</f>
        <v>6188397.4772534426</v>
      </c>
      <c r="F2284" s="13" t="e">
        <f>IF(ISNUMBER(VLOOKUP(Fulltable[[#This Row],[Distance]], PBmetric[[Distance (km)]:[PB (hh:mm:ss)]], 6, FALSE)), VLOOKUP(Fulltable[[#This Row],[Distance]], PBmetric[[Distance (km)]:[PB (hh:mm:ss)]], 6, FALSE), NA())</f>
        <v>#N/A</v>
      </c>
      <c r="G2284" s="13">
        <f ca="1">$Q$4+$P$4*Fulltable[[#This Row],[Distance]]+$O$4*Fulltable[[#This Row],[D^2]]+$N$4*Fulltable[[#This Row],[D^3]]</f>
        <v>7.5643115231054159E-2</v>
      </c>
      <c r="H2284" s="13">
        <f ca="1">Fulltable[[#This Row],[Forecast]]*(1+AVERAGE(cform[faster (-ve) /
slower (+ve)]))</f>
        <v>7.8314967809859054E-2</v>
      </c>
      <c r="I2284" s="13" t="e">
        <f>IF(ISNUMBER(VLOOKUP(Fulltable[[#This Row],[Distance]], Predict[[#All],[Distance (km)]:[Time on current form]], 2, FALSE)), VLOOKUP(Fulltable[[#This Row],[Distance]], Predict[[#All],[Distance (km)]:[Time on current form]], 2, FALSE), NA())</f>
        <v>#N/A</v>
      </c>
      <c r="J2284" s="13" t="e">
        <f>IF(ISNUMBER(VLOOKUP(Fulltable[[#This Row],[Distance]], Predict[[#All],[Distance (km)]:[Time on current form]], 3, FALSE)), VLOOKUP(Fulltable[[#This Row],[Distance]], Predict[[#All],[Distance (km)]:[Time on current form]], 3, FALSE), NA())</f>
        <v>#N/A</v>
      </c>
    </row>
    <row r="2285" spans="1:10" x14ac:dyDescent="0.25">
      <c r="A2285" s="1">
        <v>22.83</v>
      </c>
      <c r="B2285" s="2">
        <f>Fulltable[[#This Row],[Distance]]^2</f>
        <v>521.20889999999997</v>
      </c>
      <c r="C2285">
        <f>Fulltable[[#This Row],[Distance]]^3</f>
        <v>11899.199186999998</v>
      </c>
      <c r="D2285">
        <f>Fulltable[[#This Row],[Distance]]^4</f>
        <v>271658.71743920998</v>
      </c>
      <c r="E2285">
        <f>Fulltable[[#This Row],[Distance]]^5</f>
        <v>6201968.5191371636</v>
      </c>
      <c r="F2285" s="13" t="e">
        <f>IF(ISNUMBER(VLOOKUP(Fulltable[[#This Row],[Distance]], PBmetric[[Distance (km)]:[PB (hh:mm:ss)]], 6, FALSE)), VLOOKUP(Fulltable[[#This Row],[Distance]], PBmetric[[Distance (km)]:[PB (hh:mm:ss)]], 6, FALSE), NA())</f>
        <v>#N/A</v>
      </c>
      <c r="G2285" s="13">
        <f ca="1">$Q$4+$P$4*Fulltable[[#This Row],[Distance]]+$O$4*Fulltable[[#This Row],[D^2]]+$N$4*Fulltable[[#This Row],[D^3]]</f>
        <v>7.5680394066901455E-2</v>
      </c>
      <c r="H2285" s="13">
        <f ca="1">Fulltable[[#This Row],[Forecast]]*(1+AVERAGE(cform[faster (-ve) /
slower (+ve)]))</f>
        <v>7.8353563402074583E-2</v>
      </c>
      <c r="I2285" s="13" t="e">
        <f>IF(ISNUMBER(VLOOKUP(Fulltable[[#This Row],[Distance]], Predict[[#All],[Distance (km)]:[Time on current form]], 2, FALSE)), VLOOKUP(Fulltable[[#This Row],[Distance]], Predict[[#All],[Distance (km)]:[Time on current form]], 2, FALSE), NA())</f>
        <v>#N/A</v>
      </c>
      <c r="J2285" s="13" t="e">
        <f>IF(ISNUMBER(VLOOKUP(Fulltable[[#This Row],[Distance]], Predict[[#All],[Distance (km)]:[Time on current form]], 3, FALSE)), VLOOKUP(Fulltable[[#This Row],[Distance]], Predict[[#All],[Distance (km)]:[Time on current form]], 3, FALSE), NA())</f>
        <v>#N/A</v>
      </c>
    </row>
    <row r="2286" spans="1:10" x14ac:dyDescent="0.25">
      <c r="A2286" s="1">
        <v>22.84</v>
      </c>
      <c r="B2286" s="2">
        <f>Fulltable[[#This Row],[Distance]]^2</f>
        <v>521.66560000000004</v>
      </c>
      <c r="C2286">
        <f>Fulltable[[#This Row],[Distance]]^3</f>
        <v>11914.842304000002</v>
      </c>
      <c r="D2286">
        <f>Fulltable[[#This Row],[Distance]]^4</f>
        <v>272134.99822336005</v>
      </c>
      <c r="E2286">
        <f>Fulltable[[#This Row],[Distance]]^5</f>
        <v>6215563.3594215438</v>
      </c>
      <c r="F2286" s="13" t="e">
        <f>IF(ISNUMBER(VLOOKUP(Fulltable[[#This Row],[Distance]], PBmetric[[Distance (km)]:[PB (hh:mm:ss)]], 6, FALSE)), VLOOKUP(Fulltable[[#This Row],[Distance]], PBmetric[[Distance (km)]:[PB (hh:mm:ss)]], 6, FALSE), NA())</f>
        <v>#N/A</v>
      </c>
      <c r="G2286" s="13">
        <f ca="1">$Q$4+$P$4*Fulltable[[#This Row],[Distance]]+$O$4*Fulltable[[#This Row],[D^2]]+$N$4*Fulltable[[#This Row],[D^3]]</f>
        <v>7.5717676494812022E-2</v>
      </c>
      <c r="H2286" s="13">
        <f ca="1">Fulltable[[#This Row],[Forecast]]*(1+AVERAGE(cform[faster (-ve) /
slower (+ve)]))</f>
        <v>7.83921627132316E-2</v>
      </c>
      <c r="I2286" s="13" t="e">
        <f>IF(ISNUMBER(VLOOKUP(Fulltable[[#This Row],[Distance]], Predict[[#All],[Distance (km)]:[Time on current form]], 2, FALSE)), VLOOKUP(Fulltable[[#This Row],[Distance]], Predict[[#All],[Distance (km)]:[Time on current form]], 2, FALSE), NA())</f>
        <v>#N/A</v>
      </c>
      <c r="J2286" s="13" t="e">
        <f>IF(ISNUMBER(VLOOKUP(Fulltable[[#This Row],[Distance]], Predict[[#All],[Distance (km)]:[Time on current form]], 3, FALSE)), VLOOKUP(Fulltable[[#This Row],[Distance]], Predict[[#All],[Distance (km)]:[Time on current form]], 3, FALSE), NA())</f>
        <v>#N/A</v>
      </c>
    </row>
    <row r="2287" spans="1:10" x14ac:dyDescent="0.25">
      <c r="A2287" s="1">
        <v>22.85</v>
      </c>
      <c r="B2287" s="2">
        <f>Fulltable[[#This Row],[Distance]]^2</f>
        <v>522.12250000000006</v>
      </c>
      <c r="C2287">
        <f>Fulltable[[#This Row],[Distance]]^3</f>
        <v>11930.499125000002</v>
      </c>
      <c r="D2287">
        <f>Fulltable[[#This Row],[Distance]]^4</f>
        <v>272611.90500625008</v>
      </c>
      <c r="E2287">
        <f>Fulltable[[#This Row],[Distance]]^5</f>
        <v>6229182.0293928143</v>
      </c>
      <c r="F2287" s="13" t="e">
        <f>IF(ISNUMBER(VLOOKUP(Fulltable[[#This Row],[Distance]], PBmetric[[Distance (km)]:[PB (hh:mm:ss)]], 6, FALSE)), VLOOKUP(Fulltable[[#This Row],[Distance]], PBmetric[[Distance (km)]:[PB (hh:mm:ss)]], 6, FALSE), NA())</f>
        <v>#N/A</v>
      </c>
      <c r="G2287" s="13">
        <f ca="1">$Q$4+$P$4*Fulltable[[#This Row],[Distance]]+$O$4*Fulltable[[#This Row],[D^2]]+$N$4*Fulltable[[#This Row],[D^3]]</f>
        <v>7.5754962514750418E-2</v>
      </c>
      <c r="H2287" s="13">
        <f ca="1">Fulltable[[#This Row],[Forecast]]*(1+AVERAGE(cform[faster (-ve) /
slower (+ve)]))</f>
        <v>7.8430765743293412E-2</v>
      </c>
      <c r="I2287" s="13" t="e">
        <f>IF(ISNUMBER(VLOOKUP(Fulltable[[#This Row],[Distance]], Predict[[#All],[Distance (km)]:[Time on current form]], 2, FALSE)), VLOOKUP(Fulltable[[#This Row],[Distance]], Predict[[#All],[Distance (km)]:[Time on current form]], 2, FALSE), NA())</f>
        <v>#N/A</v>
      </c>
      <c r="J2287" s="13" t="e">
        <f>IF(ISNUMBER(VLOOKUP(Fulltable[[#This Row],[Distance]], Predict[[#All],[Distance (km)]:[Time on current form]], 3, FALSE)), VLOOKUP(Fulltable[[#This Row],[Distance]], Predict[[#All],[Distance (km)]:[Time on current form]], 3, FALSE), NA())</f>
        <v>#N/A</v>
      </c>
    </row>
    <row r="2288" spans="1:10" x14ac:dyDescent="0.25">
      <c r="A2288" s="1">
        <v>22.86</v>
      </c>
      <c r="B2288" s="2">
        <f>Fulltable[[#This Row],[Distance]]^2</f>
        <v>522.57960000000003</v>
      </c>
      <c r="C2288">
        <f>Fulltable[[#This Row],[Distance]]^3</f>
        <v>11946.169656</v>
      </c>
      <c r="D2288">
        <f>Fulltable[[#This Row],[Distance]]^4</f>
        <v>273089.43833616003</v>
      </c>
      <c r="E2288">
        <f>Fulltable[[#This Row],[Distance]]^5</f>
        <v>6242824.560364618</v>
      </c>
      <c r="F2288" s="13" t="e">
        <f>IF(ISNUMBER(VLOOKUP(Fulltable[[#This Row],[Distance]], PBmetric[[Distance (km)]:[PB (hh:mm:ss)]], 6, FALSE)), VLOOKUP(Fulltable[[#This Row],[Distance]], PBmetric[[Distance (km)]:[PB (hh:mm:ss)]], 6, FALSE), NA())</f>
        <v>#N/A</v>
      </c>
      <c r="G2288" s="13">
        <f ca="1">$Q$4+$P$4*Fulltable[[#This Row],[Distance]]+$O$4*Fulltable[[#This Row],[D^2]]+$N$4*Fulltable[[#This Row],[D^3]]</f>
        <v>7.5792252126681253E-2</v>
      </c>
      <c r="H2288" s="13">
        <f ca="1">Fulltable[[#This Row],[Forecast]]*(1+AVERAGE(cform[faster (-ve) /
slower (+ve)]))</f>
        <v>7.8469372492223369E-2</v>
      </c>
      <c r="I2288" s="13" t="e">
        <f>IF(ISNUMBER(VLOOKUP(Fulltable[[#This Row],[Distance]], Predict[[#All],[Distance (km)]:[Time on current form]], 2, FALSE)), VLOOKUP(Fulltable[[#This Row],[Distance]], Predict[[#All],[Distance (km)]:[Time on current form]], 2, FALSE), NA())</f>
        <v>#N/A</v>
      </c>
      <c r="J2288" s="13" t="e">
        <f>IF(ISNUMBER(VLOOKUP(Fulltable[[#This Row],[Distance]], Predict[[#All],[Distance (km)]:[Time on current form]], 3, FALSE)), VLOOKUP(Fulltable[[#This Row],[Distance]], Predict[[#All],[Distance (km)]:[Time on current form]], 3, FALSE), NA())</f>
        <v>#N/A</v>
      </c>
    </row>
    <row r="2289" spans="1:10" x14ac:dyDescent="0.25">
      <c r="A2289" s="1">
        <v>22.87</v>
      </c>
      <c r="B2289" s="2">
        <f>Fulltable[[#This Row],[Distance]]^2</f>
        <v>523.03690000000006</v>
      </c>
      <c r="C2289">
        <f>Fulltable[[#This Row],[Distance]]^3</f>
        <v>11961.853903000001</v>
      </c>
      <c r="D2289">
        <f>Fulltable[[#This Row],[Distance]]^4</f>
        <v>273567.59876161005</v>
      </c>
      <c r="E2289">
        <f>Fulltable[[#This Row],[Distance]]^5</f>
        <v>6256490.9836780224</v>
      </c>
      <c r="F2289" s="13" t="e">
        <f>IF(ISNUMBER(VLOOKUP(Fulltable[[#This Row],[Distance]], PBmetric[[Distance (km)]:[PB (hh:mm:ss)]], 6, FALSE)), VLOOKUP(Fulltable[[#This Row],[Distance]], PBmetric[[Distance (km)]:[PB (hh:mm:ss)]], 6, FALSE), NA())</f>
        <v>#N/A</v>
      </c>
      <c r="G2289" s="13">
        <f ca="1">$Q$4+$P$4*Fulltable[[#This Row],[Distance]]+$O$4*Fulltable[[#This Row],[D^2]]+$N$4*Fulltable[[#This Row],[D^3]]</f>
        <v>7.582954533056914E-2</v>
      </c>
      <c r="H2289" s="13">
        <f ca="1">Fulltable[[#This Row],[Forecast]]*(1+AVERAGE(cform[faster (-ve) /
slower (+ve)]))</f>
        <v>7.8507982959984846E-2</v>
      </c>
      <c r="I2289" s="13" t="e">
        <f>IF(ISNUMBER(VLOOKUP(Fulltable[[#This Row],[Distance]], Predict[[#All],[Distance (km)]:[Time on current form]], 2, FALSE)), VLOOKUP(Fulltable[[#This Row],[Distance]], Predict[[#All],[Distance (km)]:[Time on current form]], 2, FALSE), NA())</f>
        <v>#N/A</v>
      </c>
      <c r="J2289" s="13" t="e">
        <f>IF(ISNUMBER(VLOOKUP(Fulltable[[#This Row],[Distance]], Predict[[#All],[Distance (km)]:[Time on current form]], 3, FALSE)), VLOOKUP(Fulltable[[#This Row],[Distance]], Predict[[#All],[Distance (km)]:[Time on current form]], 3, FALSE), NA())</f>
        <v>#N/A</v>
      </c>
    </row>
    <row r="2290" spans="1:10" x14ac:dyDescent="0.25">
      <c r="A2290" s="1">
        <v>22.88</v>
      </c>
      <c r="B2290" s="2">
        <f>Fulltable[[#This Row],[Distance]]^2</f>
        <v>523.49439999999993</v>
      </c>
      <c r="C2290">
        <f>Fulltable[[#This Row],[Distance]]^3</f>
        <v>11977.551871999998</v>
      </c>
      <c r="D2290">
        <f>Fulltable[[#This Row],[Distance]]^4</f>
        <v>274046.38683135994</v>
      </c>
      <c r="E2290">
        <f>Fulltable[[#This Row],[Distance]]^5</f>
        <v>6270181.3307015151</v>
      </c>
      <c r="F2290" s="13" t="e">
        <f>IF(ISNUMBER(VLOOKUP(Fulltable[[#This Row],[Distance]], PBmetric[[Distance (km)]:[PB (hh:mm:ss)]], 6, FALSE)), VLOOKUP(Fulltable[[#This Row],[Distance]], PBmetric[[Distance (km)]:[PB (hh:mm:ss)]], 6, FALSE), NA())</f>
        <v>#N/A</v>
      </c>
      <c r="G2290" s="13">
        <f ca="1">$Q$4+$P$4*Fulltable[[#This Row],[Distance]]+$O$4*Fulltable[[#This Row],[D^2]]+$N$4*Fulltable[[#This Row],[D^3]]</f>
        <v>7.5866842126378647E-2</v>
      </c>
      <c r="H2290" s="13">
        <f ca="1">Fulltable[[#This Row],[Forecast]]*(1+AVERAGE(cform[faster (-ve) /
slower (+ve)]))</f>
        <v>7.8546597146541164E-2</v>
      </c>
      <c r="I2290" s="13" t="e">
        <f>IF(ISNUMBER(VLOOKUP(Fulltable[[#This Row],[Distance]], Predict[[#All],[Distance (km)]:[Time on current form]], 2, FALSE)), VLOOKUP(Fulltable[[#This Row],[Distance]], Predict[[#All],[Distance (km)]:[Time on current form]], 2, FALSE), NA())</f>
        <v>#N/A</v>
      </c>
      <c r="J2290" s="13" t="e">
        <f>IF(ISNUMBER(VLOOKUP(Fulltable[[#This Row],[Distance]], Predict[[#All],[Distance (km)]:[Time on current form]], 3, FALSE)), VLOOKUP(Fulltable[[#This Row],[Distance]], Predict[[#All],[Distance (km)]:[Time on current form]], 3, FALSE), NA())</f>
        <v>#N/A</v>
      </c>
    </row>
    <row r="2291" spans="1:10" x14ac:dyDescent="0.25">
      <c r="A2291" s="1">
        <v>22.89</v>
      </c>
      <c r="B2291" s="2">
        <f>Fulltable[[#This Row],[Distance]]^2</f>
        <v>523.95209999999997</v>
      </c>
      <c r="C2291">
        <f>Fulltable[[#This Row],[Distance]]^3</f>
        <v>11993.263568999999</v>
      </c>
      <c r="D2291">
        <f>Fulltable[[#This Row],[Distance]]^4</f>
        <v>274525.80309440999</v>
      </c>
      <c r="E2291">
        <f>Fulltable[[#This Row],[Distance]]^5</f>
        <v>6283895.6328310445</v>
      </c>
      <c r="F2291" s="13" t="e">
        <f>IF(ISNUMBER(VLOOKUP(Fulltable[[#This Row],[Distance]], PBmetric[[Distance (km)]:[PB (hh:mm:ss)]], 6, FALSE)), VLOOKUP(Fulltable[[#This Row],[Distance]], PBmetric[[Distance (km)]:[PB (hh:mm:ss)]], 6, FALSE), NA())</f>
        <v>#N/A</v>
      </c>
      <c r="G2291" s="13">
        <f ca="1">$Q$4+$P$4*Fulltable[[#This Row],[Distance]]+$O$4*Fulltable[[#This Row],[D^2]]+$N$4*Fulltable[[#This Row],[D^3]]</f>
        <v>7.5904142514074388E-2</v>
      </c>
      <c r="H2291" s="13">
        <f ca="1">Fulltable[[#This Row],[Forecast]]*(1+AVERAGE(cform[faster (-ve) /
slower (+ve)]))</f>
        <v>7.8585215051855672E-2</v>
      </c>
      <c r="I2291" s="13" t="e">
        <f>IF(ISNUMBER(VLOOKUP(Fulltable[[#This Row],[Distance]], Predict[[#All],[Distance (km)]:[Time on current form]], 2, FALSE)), VLOOKUP(Fulltable[[#This Row],[Distance]], Predict[[#All],[Distance (km)]:[Time on current form]], 2, FALSE), NA())</f>
        <v>#N/A</v>
      </c>
      <c r="J2291" s="13" t="e">
        <f>IF(ISNUMBER(VLOOKUP(Fulltable[[#This Row],[Distance]], Predict[[#All],[Distance (km)]:[Time on current form]], 3, FALSE)), VLOOKUP(Fulltable[[#This Row],[Distance]], Predict[[#All],[Distance (km)]:[Time on current form]], 3, FALSE), NA())</f>
        <v>#N/A</v>
      </c>
    </row>
    <row r="2292" spans="1:10" x14ac:dyDescent="0.25">
      <c r="A2292" s="1">
        <v>22.9</v>
      </c>
      <c r="B2292" s="2">
        <f>Fulltable[[#This Row],[Distance]]^2</f>
        <v>524.41</v>
      </c>
      <c r="C2292">
        <f>Fulltable[[#This Row],[Distance]]^3</f>
        <v>12008.988999999998</v>
      </c>
      <c r="D2292">
        <f>Fulltable[[#This Row],[Distance]]^4</f>
        <v>275005.84809999994</v>
      </c>
      <c r="E2292">
        <f>Fulltable[[#This Row],[Distance]]^5</f>
        <v>6297633.9214899987</v>
      </c>
      <c r="F2292" s="13" t="e">
        <f>IF(ISNUMBER(VLOOKUP(Fulltable[[#This Row],[Distance]], PBmetric[[Distance (km)]:[PB (hh:mm:ss)]], 6, FALSE)), VLOOKUP(Fulltable[[#This Row],[Distance]], PBmetric[[Distance (km)]:[PB (hh:mm:ss)]], 6, FALSE), NA())</f>
        <v>#N/A</v>
      </c>
      <c r="G2292" s="13">
        <f ca="1">$Q$4+$P$4*Fulltable[[#This Row],[Distance]]+$O$4*Fulltable[[#This Row],[D^2]]+$N$4*Fulltable[[#This Row],[D^3]]</f>
        <v>7.5941446493620945E-2</v>
      </c>
      <c r="H2292" s="13">
        <f ca="1">Fulltable[[#This Row],[Forecast]]*(1+AVERAGE(cform[faster (-ve) /
slower (+ve)]))</f>
        <v>7.8623836675891706E-2</v>
      </c>
      <c r="I2292" s="13" t="e">
        <f>IF(ISNUMBER(VLOOKUP(Fulltable[[#This Row],[Distance]], Predict[[#All],[Distance (km)]:[Time on current form]], 2, FALSE)), VLOOKUP(Fulltable[[#This Row],[Distance]], Predict[[#All],[Distance (km)]:[Time on current form]], 2, FALSE), NA())</f>
        <v>#N/A</v>
      </c>
      <c r="J2292" s="13" t="e">
        <f>IF(ISNUMBER(VLOOKUP(Fulltable[[#This Row],[Distance]], Predict[[#All],[Distance (km)]:[Time on current form]], 3, FALSE)), VLOOKUP(Fulltable[[#This Row],[Distance]], Predict[[#All],[Distance (km)]:[Time on current form]], 3, FALSE), NA())</f>
        <v>#N/A</v>
      </c>
    </row>
    <row r="2293" spans="1:10" x14ac:dyDescent="0.25">
      <c r="A2293" s="1">
        <v>22.91</v>
      </c>
      <c r="B2293" s="2">
        <f>Fulltable[[#This Row],[Distance]]^2</f>
        <v>524.86810000000003</v>
      </c>
      <c r="C2293">
        <f>Fulltable[[#This Row],[Distance]]^3</f>
        <v>12024.728171000001</v>
      </c>
      <c r="D2293">
        <f>Fulltable[[#This Row],[Distance]]^4</f>
        <v>275486.52239761001</v>
      </c>
      <c r="E2293">
        <f>Fulltable[[#This Row],[Distance]]^5</f>
        <v>6311396.2281292453</v>
      </c>
      <c r="F2293" s="13" t="e">
        <f>IF(ISNUMBER(VLOOKUP(Fulltable[[#This Row],[Distance]], PBmetric[[Distance (km)]:[PB (hh:mm:ss)]], 6, FALSE)), VLOOKUP(Fulltable[[#This Row],[Distance]], PBmetric[[Distance (km)]:[PB (hh:mm:ss)]], 6, FALSE), NA())</f>
        <v>#N/A</v>
      </c>
      <c r="G2293" s="13">
        <f ca="1">$Q$4+$P$4*Fulltable[[#This Row],[Distance]]+$O$4*Fulltable[[#This Row],[D^2]]+$N$4*Fulltable[[#This Row],[D^3]]</f>
        <v>7.5978754064982931E-2</v>
      </c>
      <c r="H2293" s="13">
        <f ca="1">Fulltable[[#This Row],[Forecast]]*(1+AVERAGE(cform[faster (-ve) /
slower (+ve)]))</f>
        <v>7.8662462018612628E-2</v>
      </c>
      <c r="I2293" s="13" t="e">
        <f>IF(ISNUMBER(VLOOKUP(Fulltable[[#This Row],[Distance]], Predict[[#All],[Distance (km)]:[Time on current form]], 2, FALSE)), VLOOKUP(Fulltable[[#This Row],[Distance]], Predict[[#All],[Distance (km)]:[Time on current form]], 2, FALSE), NA())</f>
        <v>#N/A</v>
      </c>
      <c r="J2293" s="13" t="e">
        <f>IF(ISNUMBER(VLOOKUP(Fulltable[[#This Row],[Distance]], Predict[[#All],[Distance (km)]:[Time on current form]], 3, FALSE)), VLOOKUP(Fulltable[[#This Row],[Distance]], Predict[[#All],[Distance (km)]:[Time on current form]], 3, FALSE), NA())</f>
        <v>#N/A</v>
      </c>
    </row>
    <row r="2294" spans="1:10" x14ac:dyDescent="0.25">
      <c r="A2294" s="1">
        <v>22.92</v>
      </c>
      <c r="B2294" s="2">
        <f>Fulltable[[#This Row],[Distance]]^2</f>
        <v>525.32640000000004</v>
      </c>
      <c r="C2294">
        <f>Fulltable[[#This Row],[Distance]]^3</f>
        <v>12040.481088000002</v>
      </c>
      <c r="D2294">
        <f>Fulltable[[#This Row],[Distance]]^4</f>
        <v>275967.82653696003</v>
      </c>
      <c r="E2294">
        <f>Fulltable[[#This Row],[Distance]]^5</f>
        <v>6325182.5842271242</v>
      </c>
      <c r="F2294" s="13" t="e">
        <f>IF(ISNUMBER(VLOOKUP(Fulltable[[#This Row],[Distance]], PBmetric[[Distance (km)]:[PB (hh:mm:ss)]], 6, FALSE)), VLOOKUP(Fulltable[[#This Row],[Distance]], PBmetric[[Distance (km)]:[PB (hh:mm:ss)]], 6, FALSE), NA())</f>
        <v>#N/A</v>
      </c>
      <c r="G2294" s="13">
        <f ca="1">$Q$4+$P$4*Fulltable[[#This Row],[Distance]]+$O$4*Fulltable[[#This Row],[D^2]]+$N$4*Fulltable[[#This Row],[D^3]]</f>
        <v>7.6016065228124943E-2</v>
      </c>
      <c r="H2294" s="13">
        <f ca="1">Fulltable[[#This Row],[Forecast]]*(1+AVERAGE(cform[faster (-ve) /
slower (+ve)]))</f>
        <v>7.87010910799818E-2</v>
      </c>
      <c r="I2294" s="13" t="e">
        <f>IF(ISNUMBER(VLOOKUP(Fulltable[[#This Row],[Distance]], Predict[[#All],[Distance (km)]:[Time on current form]], 2, FALSE)), VLOOKUP(Fulltable[[#This Row],[Distance]], Predict[[#All],[Distance (km)]:[Time on current form]], 2, FALSE), NA())</f>
        <v>#N/A</v>
      </c>
      <c r="J2294" s="13" t="e">
        <f>IF(ISNUMBER(VLOOKUP(Fulltable[[#This Row],[Distance]], Predict[[#All],[Distance (km)]:[Time on current form]], 3, FALSE)), VLOOKUP(Fulltable[[#This Row],[Distance]], Predict[[#All],[Distance (km)]:[Time on current form]], 3, FALSE), NA())</f>
        <v>#N/A</v>
      </c>
    </row>
    <row r="2295" spans="1:10" x14ac:dyDescent="0.25">
      <c r="A2295" s="1">
        <v>22.93</v>
      </c>
      <c r="B2295" s="2">
        <f>Fulltable[[#This Row],[Distance]]^2</f>
        <v>525.78489999999999</v>
      </c>
      <c r="C2295">
        <f>Fulltable[[#This Row],[Distance]]^3</f>
        <v>12056.247756999999</v>
      </c>
      <c r="D2295">
        <f>Fulltable[[#This Row],[Distance]]^4</f>
        <v>276449.76106801</v>
      </c>
      <c r="E2295">
        <f>Fulltable[[#This Row],[Distance]]^5</f>
        <v>6338993.0212894697</v>
      </c>
      <c r="F2295" s="13" t="e">
        <f>IF(ISNUMBER(VLOOKUP(Fulltable[[#This Row],[Distance]], PBmetric[[Distance (km)]:[PB (hh:mm:ss)]], 6, FALSE)), VLOOKUP(Fulltable[[#This Row],[Distance]], PBmetric[[Distance (km)]:[PB (hh:mm:ss)]], 6, FALSE), NA())</f>
        <v>#N/A</v>
      </c>
      <c r="G2295" s="13">
        <f ca="1">$Q$4+$P$4*Fulltable[[#This Row],[Distance]]+$O$4*Fulltable[[#This Row],[D^2]]+$N$4*Fulltable[[#This Row],[D^3]]</f>
        <v>7.6053379983011565E-2</v>
      </c>
      <c r="H2295" s="13">
        <f ca="1">Fulltable[[#This Row],[Forecast]]*(1+AVERAGE(cform[faster (-ve) /
slower (+ve)]))</f>
        <v>7.8739723859962529E-2</v>
      </c>
      <c r="I2295" s="13" t="e">
        <f>IF(ISNUMBER(VLOOKUP(Fulltable[[#This Row],[Distance]], Predict[[#All],[Distance (km)]:[Time on current form]], 2, FALSE)), VLOOKUP(Fulltable[[#This Row],[Distance]], Predict[[#All],[Distance (km)]:[Time on current form]], 2, FALSE), NA())</f>
        <v>#N/A</v>
      </c>
      <c r="J2295" s="13" t="e">
        <f>IF(ISNUMBER(VLOOKUP(Fulltable[[#This Row],[Distance]], Predict[[#All],[Distance (km)]:[Time on current form]], 3, FALSE)), VLOOKUP(Fulltable[[#This Row],[Distance]], Predict[[#All],[Distance (km)]:[Time on current form]], 3, FALSE), NA())</f>
        <v>#N/A</v>
      </c>
    </row>
    <row r="2296" spans="1:10" x14ac:dyDescent="0.25">
      <c r="A2296" s="1">
        <v>22.94</v>
      </c>
      <c r="B2296" s="2">
        <f>Fulltable[[#This Row],[Distance]]^2</f>
        <v>526.24360000000001</v>
      </c>
      <c r="C2296">
        <f>Fulltable[[#This Row],[Distance]]^3</f>
        <v>12072.028184000001</v>
      </c>
      <c r="D2296">
        <f>Fulltable[[#This Row],[Distance]]^4</f>
        <v>276932.32654096</v>
      </c>
      <c r="E2296">
        <f>Fulltable[[#This Row],[Distance]]^5</f>
        <v>6352827.5708496226</v>
      </c>
      <c r="F2296" s="13" t="e">
        <f>IF(ISNUMBER(VLOOKUP(Fulltable[[#This Row],[Distance]], PBmetric[[Distance (km)]:[PB (hh:mm:ss)]], 6, FALSE)), VLOOKUP(Fulltable[[#This Row],[Distance]], PBmetric[[Distance (km)]:[PB (hh:mm:ss)]], 6, FALSE), NA())</f>
        <v>#N/A</v>
      </c>
      <c r="G2296" s="13">
        <f ca="1">$Q$4+$P$4*Fulltable[[#This Row],[Distance]]+$O$4*Fulltable[[#This Row],[D^2]]+$N$4*Fulltable[[#This Row],[D^3]]</f>
        <v>7.6090698329607409E-2</v>
      </c>
      <c r="H2296" s="13">
        <f ca="1">Fulltable[[#This Row],[Forecast]]*(1+AVERAGE(cform[faster (-ve) /
slower (+ve)]))</f>
        <v>7.8778360358518193E-2</v>
      </c>
      <c r="I2296" s="13" t="e">
        <f>IF(ISNUMBER(VLOOKUP(Fulltable[[#This Row],[Distance]], Predict[[#All],[Distance (km)]:[Time on current form]], 2, FALSE)), VLOOKUP(Fulltable[[#This Row],[Distance]], Predict[[#All],[Distance (km)]:[Time on current form]], 2, FALSE), NA())</f>
        <v>#N/A</v>
      </c>
      <c r="J2296" s="13" t="e">
        <f>IF(ISNUMBER(VLOOKUP(Fulltable[[#This Row],[Distance]], Predict[[#All],[Distance (km)]:[Time on current form]], 3, FALSE)), VLOOKUP(Fulltable[[#This Row],[Distance]], Predict[[#All],[Distance (km)]:[Time on current form]], 3, FALSE), NA())</f>
        <v>#N/A</v>
      </c>
    </row>
    <row r="2297" spans="1:10" x14ac:dyDescent="0.25">
      <c r="A2297" s="1">
        <v>22.95</v>
      </c>
      <c r="B2297" s="2">
        <f>Fulltable[[#This Row],[Distance]]^2</f>
        <v>526.70249999999999</v>
      </c>
      <c r="C2297">
        <f>Fulltable[[#This Row],[Distance]]^3</f>
        <v>12087.822375</v>
      </c>
      <c r="D2297">
        <f>Fulltable[[#This Row],[Distance]]^4</f>
        <v>277415.52350625</v>
      </c>
      <c r="E2297">
        <f>Fulltable[[#This Row],[Distance]]^5</f>
        <v>6366686.2644684371</v>
      </c>
      <c r="F2297" s="13" t="e">
        <f>IF(ISNUMBER(VLOOKUP(Fulltable[[#This Row],[Distance]], PBmetric[[Distance (km)]:[PB (hh:mm:ss)]], 6, FALSE)), VLOOKUP(Fulltable[[#This Row],[Distance]], PBmetric[[Distance (km)]:[PB (hh:mm:ss)]], 6, FALSE), NA())</f>
        <v>#N/A</v>
      </c>
      <c r="G2297" s="13">
        <f ca="1">$Q$4+$P$4*Fulltable[[#This Row],[Distance]]+$O$4*Fulltable[[#This Row],[D^2]]+$N$4*Fulltable[[#This Row],[D^3]]</f>
        <v>7.6128020267877031E-2</v>
      </c>
      <c r="H2297" s="13">
        <f ca="1">Fulltable[[#This Row],[Forecast]]*(1+AVERAGE(cform[faster (-ve) /
slower (+ve)]))</f>
        <v>7.8817000575612098E-2</v>
      </c>
      <c r="I2297" s="13" t="e">
        <f>IF(ISNUMBER(VLOOKUP(Fulltable[[#This Row],[Distance]], Predict[[#All],[Distance (km)]:[Time on current form]], 2, FALSE)), VLOOKUP(Fulltable[[#This Row],[Distance]], Predict[[#All],[Distance (km)]:[Time on current form]], 2, FALSE), NA())</f>
        <v>#N/A</v>
      </c>
      <c r="J2297" s="13" t="e">
        <f>IF(ISNUMBER(VLOOKUP(Fulltable[[#This Row],[Distance]], Predict[[#All],[Distance (km)]:[Time on current form]], 3, FALSE)), VLOOKUP(Fulltable[[#This Row],[Distance]], Predict[[#All],[Distance (km)]:[Time on current form]], 3, FALSE), NA())</f>
        <v>#N/A</v>
      </c>
    </row>
    <row r="2298" spans="1:10" x14ac:dyDescent="0.25">
      <c r="A2298" s="1">
        <v>22.96</v>
      </c>
      <c r="B2298" s="2">
        <f>Fulltable[[#This Row],[Distance]]^2</f>
        <v>527.16160000000002</v>
      </c>
      <c r="C2298">
        <f>Fulltable[[#This Row],[Distance]]^3</f>
        <v>12103.630336</v>
      </c>
      <c r="D2298">
        <f>Fulltable[[#This Row],[Distance]]^4</f>
        <v>277899.35251456004</v>
      </c>
      <c r="E2298">
        <f>Fulltable[[#This Row],[Distance]]^5</f>
        <v>6380569.1337342989</v>
      </c>
      <c r="F2298" s="13" t="e">
        <f>IF(ISNUMBER(VLOOKUP(Fulltable[[#This Row],[Distance]], PBmetric[[Distance (km)]:[PB (hh:mm:ss)]], 6, FALSE)), VLOOKUP(Fulltable[[#This Row],[Distance]], PBmetric[[Distance (km)]:[PB (hh:mm:ss)]], 6, FALSE), NA())</f>
        <v>#N/A</v>
      </c>
      <c r="G2298" s="13">
        <f ca="1">$Q$4+$P$4*Fulltable[[#This Row],[Distance]]+$O$4*Fulltable[[#This Row],[D^2]]+$N$4*Fulltable[[#This Row],[D^3]]</f>
        <v>7.6165345797785097E-2</v>
      </c>
      <c r="H2298" s="13">
        <f ca="1">Fulltable[[#This Row],[Forecast]]*(1+AVERAGE(cform[faster (-ve) /
slower (+ve)]))</f>
        <v>7.8855644511207648E-2</v>
      </c>
      <c r="I2298" s="13" t="e">
        <f>IF(ISNUMBER(VLOOKUP(Fulltable[[#This Row],[Distance]], Predict[[#All],[Distance (km)]:[Time on current form]], 2, FALSE)), VLOOKUP(Fulltable[[#This Row],[Distance]], Predict[[#All],[Distance (km)]:[Time on current form]], 2, FALSE), NA())</f>
        <v>#N/A</v>
      </c>
      <c r="J2298" s="13" t="e">
        <f>IF(ISNUMBER(VLOOKUP(Fulltable[[#This Row],[Distance]], Predict[[#All],[Distance (km)]:[Time on current form]], 3, FALSE)), VLOOKUP(Fulltable[[#This Row],[Distance]], Predict[[#All],[Distance (km)]:[Time on current form]], 3, FALSE), NA())</f>
        <v>#N/A</v>
      </c>
    </row>
    <row r="2299" spans="1:10" x14ac:dyDescent="0.25">
      <c r="A2299" s="1">
        <v>22.97</v>
      </c>
      <c r="B2299" s="2">
        <f>Fulltable[[#This Row],[Distance]]^2</f>
        <v>527.62089999999989</v>
      </c>
      <c r="C2299">
        <f>Fulltable[[#This Row],[Distance]]^3</f>
        <v>12119.452072999997</v>
      </c>
      <c r="D2299">
        <f>Fulltable[[#This Row],[Distance]]^4</f>
        <v>278383.81411680987</v>
      </c>
      <c r="E2299">
        <f>Fulltable[[#This Row],[Distance]]^5</f>
        <v>6394476.2102631219</v>
      </c>
      <c r="F2299" s="13" t="e">
        <f>IF(ISNUMBER(VLOOKUP(Fulltable[[#This Row],[Distance]], PBmetric[[Distance (km)]:[PB (hh:mm:ss)]], 6, FALSE)), VLOOKUP(Fulltable[[#This Row],[Distance]], PBmetric[[Distance (km)]:[PB (hh:mm:ss)]], 6, FALSE), NA())</f>
        <v>#N/A</v>
      </c>
      <c r="G2299" s="13">
        <f ca="1">$Q$4+$P$4*Fulltable[[#This Row],[Distance]]+$O$4*Fulltable[[#This Row],[D^2]]+$N$4*Fulltable[[#This Row],[D^3]]</f>
        <v>7.6202674919296165E-2</v>
      </c>
      <c r="H2299" s="13">
        <f ca="1">Fulltable[[#This Row],[Forecast]]*(1+AVERAGE(cform[faster (-ve) /
slower (+ve)]))</f>
        <v>7.8894292165268165E-2</v>
      </c>
      <c r="I2299" s="13" t="e">
        <f>IF(ISNUMBER(VLOOKUP(Fulltable[[#This Row],[Distance]], Predict[[#All],[Distance (km)]:[Time on current form]], 2, FALSE)), VLOOKUP(Fulltable[[#This Row],[Distance]], Predict[[#All],[Distance (km)]:[Time on current form]], 2, FALSE), NA())</f>
        <v>#N/A</v>
      </c>
      <c r="J2299" s="13" t="e">
        <f>IF(ISNUMBER(VLOOKUP(Fulltable[[#This Row],[Distance]], Predict[[#All],[Distance (km)]:[Time on current form]], 3, FALSE)), VLOOKUP(Fulltable[[#This Row],[Distance]], Predict[[#All],[Distance (km)]:[Time on current form]], 3, FALSE), NA())</f>
        <v>#N/A</v>
      </c>
    </row>
    <row r="2300" spans="1:10" x14ac:dyDescent="0.25">
      <c r="A2300" s="1">
        <v>22.98</v>
      </c>
      <c r="B2300" s="2">
        <f>Fulltable[[#This Row],[Distance]]^2</f>
        <v>528.08040000000005</v>
      </c>
      <c r="C2300">
        <f>Fulltable[[#This Row],[Distance]]^3</f>
        <v>12135.287592000001</v>
      </c>
      <c r="D2300">
        <f>Fulltable[[#This Row],[Distance]]^4</f>
        <v>278868.90886416007</v>
      </c>
      <c r="E2300">
        <f>Fulltable[[#This Row],[Distance]]^5</f>
        <v>6408407.5256983982</v>
      </c>
      <c r="F2300" s="13" t="e">
        <f>IF(ISNUMBER(VLOOKUP(Fulltable[[#This Row],[Distance]], PBmetric[[Distance (km)]:[PB (hh:mm:ss)]], 6, FALSE)), VLOOKUP(Fulltable[[#This Row],[Distance]], PBmetric[[Distance (km)]:[PB (hh:mm:ss)]], 6, FALSE), NA())</f>
        <v>#N/A</v>
      </c>
      <c r="G2300" s="13">
        <f ca="1">$Q$4+$P$4*Fulltable[[#This Row],[Distance]]+$O$4*Fulltable[[#This Row],[D^2]]+$N$4*Fulltable[[#This Row],[D^3]]</f>
        <v>7.6240007632374804E-2</v>
      </c>
      <c r="H2300" s="13">
        <f ca="1">Fulltable[[#This Row],[Forecast]]*(1+AVERAGE(cform[faster (-ve) /
slower (+ve)]))</f>
        <v>7.8932943537756969E-2</v>
      </c>
      <c r="I2300" s="13" t="e">
        <f>IF(ISNUMBER(VLOOKUP(Fulltable[[#This Row],[Distance]], Predict[[#All],[Distance (km)]:[Time on current form]], 2, FALSE)), VLOOKUP(Fulltable[[#This Row],[Distance]], Predict[[#All],[Distance (km)]:[Time on current form]], 2, FALSE), NA())</f>
        <v>#N/A</v>
      </c>
      <c r="J2300" s="13" t="e">
        <f>IF(ISNUMBER(VLOOKUP(Fulltable[[#This Row],[Distance]], Predict[[#All],[Distance (km)]:[Time on current form]], 3, FALSE)), VLOOKUP(Fulltable[[#This Row],[Distance]], Predict[[#All],[Distance (km)]:[Time on current form]], 3, FALSE), NA())</f>
        <v>#N/A</v>
      </c>
    </row>
    <row r="2301" spans="1:10" x14ac:dyDescent="0.25">
      <c r="A2301" s="1">
        <v>22.99</v>
      </c>
      <c r="B2301" s="2">
        <f>Fulltable[[#This Row],[Distance]]^2</f>
        <v>528.54009999999994</v>
      </c>
      <c r="C2301">
        <f>Fulltable[[#This Row],[Distance]]^3</f>
        <v>12151.136898999997</v>
      </c>
      <c r="D2301">
        <f>Fulltable[[#This Row],[Distance]]^4</f>
        <v>279354.63730800996</v>
      </c>
      <c r="E2301">
        <f>Fulltable[[#This Row],[Distance]]^5</f>
        <v>6422363.1117111482</v>
      </c>
      <c r="F2301" s="13" t="e">
        <f>IF(ISNUMBER(VLOOKUP(Fulltable[[#This Row],[Distance]], PBmetric[[Distance (km)]:[PB (hh:mm:ss)]], 6, FALSE)), VLOOKUP(Fulltable[[#This Row],[Distance]], PBmetric[[Distance (km)]:[PB (hh:mm:ss)]], 6, FALSE), NA())</f>
        <v>#N/A</v>
      </c>
      <c r="G2301" s="13">
        <f ca="1">$Q$4+$P$4*Fulltable[[#This Row],[Distance]]+$O$4*Fulltable[[#This Row],[D^2]]+$N$4*Fulltable[[#This Row],[D^3]]</f>
        <v>7.6277343936985667E-2</v>
      </c>
      <c r="H2301" s="13">
        <f ca="1">Fulltable[[#This Row],[Forecast]]*(1+AVERAGE(cform[faster (-ve) /
slower (+ve)]))</f>
        <v>7.8971598628637438E-2</v>
      </c>
      <c r="I2301" s="13" t="e">
        <f>IF(ISNUMBER(VLOOKUP(Fulltable[[#This Row],[Distance]], Predict[[#All],[Distance (km)]:[Time on current form]], 2, FALSE)), VLOOKUP(Fulltable[[#This Row],[Distance]], Predict[[#All],[Distance (km)]:[Time on current form]], 2, FALSE), NA())</f>
        <v>#N/A</v>
      </c>
      <c r="J2301" s="13" t="e">
        <f>IF(ISNUMBER(VLOOKUP(Fulltable[[#This Row],[Distance]], Predict[[#All],[Distance (km)]:[Time on current form]], 3, FALSE)), VLOOKUP(Fulltable[[#This Row],[Distance]], Predict[[#All],[Distance (km)]:[Time on current form]], 3, FALSE), NA())</f>
        <v>#N/A</v>
      </c>
    </row>
    <row r="2302" spans="1:10" x14ac:dyDescent="0.25">
      <c r="A2302" s="1">
        <v>23</v>
      </c>
      <c r="B2302" s="2">
        <f>Fulltable[[#This Row],[Distance]]^2</f>
        <v>529</v>
      </c>
      <c r="C2302">
        <f>Fulltable[[#This Row],[Distance]]^3</f>
        <v>12167</v>
      </c>
      <c r="D2302">
        <f>Fulltable[[#This Row],[Distance]]^4</f>
        <v>279841</v>
      </c>
      <c r="E2302">
        <f>Fulltable[[#This Row],[Distance]]^5</f>
        <v>6436343</v>
      </c>
      <c r="F2302" s="13" t="e">
        <f>IF(ISNUMBER(VLOOKUP(Fulltable[[#This Row],[Distance]], PBmetric[[Distance (km)]:[PB (hh:mm:ss)]], 6, FALSE)), VLOOKUP(Fulltable[[#This Row],[Distance]], PBmetric[[Distance (km)]:[PB (hh:mm:ss)]], 6, FALSE), NA())</f>
        <v>#N/A</v>
      </c>
      <c r="G2302" s="13">
        <f ca="1">$Q$4+$P$4*Fulltable[[#This Row],[Distance]]+$O$4*Fulltable[[#This Row],[D^2]]+$N$4*Fulltable[[#This Row],[D^3]]</f>
        <v>7.6314683833093311E-2</v>
      </c>
      <c r="H2302" s="13">
        <f ca="1">Fulltable[[#This Row],[Forecast]]*(1+AVERAGE(cform[faster (-ve) /
slower (+ve)]))</f>
        <v>7.9010257437872905E-2</v>
      </c>
      <c r="I2302" s="13" t="e">
        <f>IF(ISNUMBER(VLOOKUP(Fulltable[[#This Row],[Distance]], Predict[[#All],[Distance (km)]:[Time on current form]], 2, FALSE)), VLOOKUP(Fulltable[[#This Row],[Distance]], Predict[[#All],[Distance (km)]:[Time on current form]], 2, FALSE), NA())</f>
        <v>#N/A</v>
      </c>
      <c r="J2302" s="13" t="e">
        <f>IF(ISNUMBER(VLOOKUP(Fulltable[[#This Row],[Distance]], Predict[[#All],[Distance (km)]:[Time on current form]], 3, FALSE)), VLOOKUP(Fulltable[[#This Row],[Distance]], Predict[[#All],[Distance (km)]:[Time on current form]], 3, FALSE), NA())</f>
        <v>#N/A</v>
      </c>
    </row>
    <row r="2303" spans="1:10" x14ac:dyDescent="0.25">
      <c r="A2303" s="1">
        <v>23.01</v>
      </c>
      <c r="B2303" s="2">
        <f>Fulltable[[#This Row],[Distance]]^2</f>
        <v>529.46010000000012</v>
      </c>
      <c r="C2303">
        <f>Fulltable[[#This Row],[Distance]]^3</f>
        <v>12182.876901000003</v>
      </c>
      <c r="D2303">
        <f>Fulltable[[#This Row],[Distance]]^4</f>
        <v>280327.99749201012</v>
      </c>
      <c r="E2303">
        <f>Fulltable[[#This Row],[Distance]]^5</f>
        <v>6450347.2222911529</v>
      </c>
      <c r="F2303" s="13" t="e">
        <f>IF(ISNUMBER(VLOOKUP(Fulltable[[#This Row],[Distance]], PBmetric[[Distance (km)]:[PB (hh:mm:ss)]], 6, FALSE)), VLOOKUP(Fulltable[[#This Row],[Distance]], PBmetric[[Distance (km)]:[PB (hh:mm:ss)]], 6, FALSE), NA())</f>
        <v>#N/A</v>
      </c>
      <c r="G2303" s="13">
        <f ca="1">$Q$4+$P$4*Fulltable[[#This Row],[Distance]]+$O$4*Fulltable[[#This Row],[D^2]]+$N$4*Fulltable[[#This Row],[D^3]]</f>
        <v>7.6352027320662347E-2</v>
      </c>
      <c r="H2303" s="13">
        <f ca="1">Fulltable[[#This Row],[Forecast]]*(1+AVERAGE(cform[faster (-ve) /
slower (+ve)]))</f>
        <v>7.904891996542672E-2</v>
      </c>
      <c r="I2303" s="13" t="e">
        <f>IF(ISNUMBER(VLOOKUP(Fulltable[[#This Row],[Distance]], Predict[[#All],[Distance (km)]:[Time on current form]], 2, FALSE)), VLOOKUP(Fulltable[[#This Row],[Distance]], Predict[[#All],[Distance (km)]:[Time on current form]], 2, FALSE), NA())</f>
        <v>#N/A</v>
      </c>
      <c r="J2303" s="13" t="e">
        <f>IF(ISNUMBER(VLOOKUP(Fulltable[[#This Row],[Distance]], Predict[[#All],[Distance (km)]:[Time on current form]], 3, FALSE)), VLOOKUP(Fulltable[[#This Row],[Distance]], Predict[[#All],[Distance (km)]:[Time on current form]], 3, FALSE), NA())</f>
        <v>#N/A</v>
      </c>
    </row>
    <row r="2304" spans="1:10" x14ac:dyDescent="0.25">
      <c r="A2304" s="1">
        <v>23.02</v>
      </c>
      <c r="B2304" s="2">
        <f>Fulltable[[#This Row],[Distance]]^2</f>
        <v>529.92039999999997</v>
      </c>
      <c r="C2304">
        <f>Fulltable[[#This Row],[Distance]]^3</f>
        <v>12198.767607999998</v>
      </c>
      <c r="D2304">
        <f>Fulltable[[#This Row],[Distance]]^4</f>
        <v>280815.63033615996</v>
      </c>
      <c r="E2304">
        <f>Fulltable[[#This Row],[Distance]]^5</f>
        <v>6464375.8103384022</v>
      </c>
      <c r="F2304" s="13" t="e">
        <f>IF(ISNUMBER(VLOOKUP(Fulltable[[#This Row],[Distance]], PBmetric[[Distance (km)]:[PB (hh:mm:ss)]], 6, FALSE)), VLOOKUP(Fulltable[[#This Row],[Distance]], PBmetric[[Distance (km)]:[PB (hh:mm:ss)]], 6, FALSE), NA())</f>
        <v>#N/A</v>
      </c>
      <c r="G2304" s="13">
        <f ca="1">$Q$4+$P$4*Fulltable[[#This Row],[Distance]]+$O$4*Fulltable[[#This Row],[D^2]]+$N$4*Fulltable[[#This Row],[D^3]]</f>
        <v>7.6389374399657359E-2</v>
      </c>
      <c r="H2304" s="13">
        <f ca="1">Fulltable[[#This Row],[Forecast]]*(1+AVERAGE(cform[faster (-ve) /
slower (+ve)]))</f>
        <v>7.9087586211262217E-2</v>
      </c>
      <c r="I2304" s="13" t="e">
        <f>IF(ISNUMBER(VLOOKUP(Fulltable[[#This Row],[Distance]], Predict[[#All],[Distance (km)]:[Time on current form]], 2, FALSE)), VLOOKUP(Fulltable[[#This Row],[Distance]], Predict[[#All],[Distance (km)]:[Time on current form]], 2, FALSE), NA())</f>
        <v>#N/A</v>
      </c>
      <c r="J2304" s="13" t="e">
        <f>IF(ISNUMBER(VLOOKUP(Fulltable[[#This Row],[Distance]], Predict[[#All],[Distance (km)]:[Time on current form]], 3, FALSE)), VLOOKUP(Fulltable[[#This Row],[Distance]], Predict[[#All],[Distance (km)]:[Time on current form]], 3, FALSE), NA())</f>
        <v>#N/A</v>
      </c>
    </row>
    <row r="2305" spans="1:10" x14ac:dyDescent="0.25">
      <c r="A2305" s="1">
        <v>23.03</v>
      </c>
      <c r="B2305" s="2">
        <f>Fulltable[[#This Row],[Distance]]^2</f>
        <v>530.3809</v>
      </c>
      <c r="C2305">
        <f>Fulltable[[#This Row],[Distance]]^3</f>
        <v>12214.672127</v>
      </c>
      <c r="D2305">
        <f>Fulltable[[#This Row],[Distance]]^4</f>
        <v>281303.89908480999</v>
      </c>
      <c r="E2305">
        <f>Fulltable[[#This Row],[Distance]]^5</f>
        <v>6478428.7959231744</v>
      </c>
      <c r="F2305" s="13" t="e">
        <f>IF(ISNUMBER(VLOOKUP(Fulltable[[#This Row],[Distance]], PBmetric[[Distance (km)]:[PB (hh:mm:ss)]], 6, FALSE)), VLOOKUP(Fulltable[[#This Row],[Distance]], PBmetric[[Distance (km)]:[PB (hh:mm:ss)]], 6, FALSE), NA())</f>
        <v>#N/A</v>
      </c>
      <c r="G2305" s="13">
        <f ca="1">$Q$4+$P$4*Fulltable[[#This Row],[Distance]]+$O$4*Fulltable[[#This Row],[D^2]]+$N$4*Fulltable[[#This Row],[D^3]]</f>
        <v>7.6426725070042986E-2</v>
      </c>
      <c r="H2305" s="13">
        <f ca="1">Fulltable[[#This Row],[Forecast]]*(1+AVERAGE(cform[faster (-ve) /
slower (+ve)]))</f>
        <v>7.9126256175342788E-2</v>
      </c>
      <c r="I2305" s="13" t="e">
        <f>IF(ISNUMBER(VLOOKUP(Fulltable[[#This Row],[Distance]], Predict[[#All],[Distance (km)]:[Time on current form]], 2, FALSE)), VLOOKUP(Fulltable[[#This Row],[Distance]], Predict[[#All],[Distance (km)]:[Time on current form]], 2, FALSE), NA())</f>
        <v>#N/A</v>
      </c>
      <c r="J2305" s="13" t="e">
        <f>IF(ISNUMBER(VLOOKUP(Fulltable[[#This Row],[Distance]], Predict[[#All],[Distance (km)]:[Time on current form]], 3, FALSE)), VLOOKUP(Fulltable[[#This Row],[Distance]], Predict[[#All],[Distance (km)]:[Time on current form]], 3, FALSE), NA())</f>
        <v>#N/A</v>
      </c>
    </row>
    <row r="2306" spans="1:10" x14ac:dyDescent="0.25">
      <c r="A2306" s="1">
        <v>23.04</v>
      </c>
      <c r="B2306" s="2">
        <f>Fulltable[[#This Row],[Distance]]^2</f>
        <v>530.84159999999997</v>
      </c>
      <c r="C2306">
        <f>Fulltable[[#This Row],[Distance]]^3</f>
        <v>12230.590463999999</v>
      </c>
      <c r="D2306">
        <f>Fulltable[[#This Row],[Distance]]^4</f>
        <v>281792.80429055996</v>
      </c>
      <c r="E2306">
        <f>Fulltable[[#This Row],[Distance]]^5</f>
        <v>6492506.2108545015</v>
      </c>
      <c r="F2306" s="13" t="e">
        <f>IF(ISNUMBER(VLOOKUP(Fulltable[[#This Row],[Distance]], PBmetric[[Distance (km)]:[PB (hh:mm:ss)]], 6, FALSE)), VLOOKUP(Fulltable[[#This Row],[Distance]], PBmetric[[Distance (km)]:[PB (hh:mm:ss)]], 6, FALSE), NA())</f>
        <v>#N/A</v>
      </c>
      <c r="G2306" s="13">
        <f ca="1">$Q$4+$P$4*Fulltable[[#This Row],[Distance]]+$O$4*Fulltable[[#This Row],[D^2]]+$N$4*Fulltable[[#This Row],[D^3]]</f>
        <v>7.6464079331783771E-2</v>
      </c>
      <c r="H2306" s="13">
        <f ca="1">Fulltable[[#This Row],[Forecast]]*(1+AVERAGE(cform[faster (-ve) /
slower (+ve)]))</f>
        <v>7.9164929857631711E-2</v>
      </c>
      <c r="I2306" s="13" t="e">
        <f>IF(ISNUMBER(VLOOKUP(Fulltable[[#This Row],[Distance]], Predict[[#All],[Distance (km)]:[Time on current form]], 2, FALSE)), VLOOKUP(Fulltable[[#This Row],[Distance]], Predict[[#All],[Distance (km)]:[Time on current form]], 2, FALSE), NA())</f>
        <v>#N/A</v>
      </c>
      <c r="J2306" s="13" t="e">
        <f>IF(ISNUMBER(VLOOKUP(Fulltable[[#This Row],[Distance]], Predict[[#All],[Distance (km)]:[Time on current form]], 3, FALSE)), VLOOKUP(Fulltable[[#This Row],[Distance]], Predict[[#All],[Distance (km)]:[Time on current form]], 3, FALSE), NA())</f>
        <v>#N/A</v>
      </c>
    </row>
    <row r="2307" spans="1:10" x14ac:dyDescent="0.25">
      <c r="A2307" s="1">
        <v>23.05</v>
      </c>
      <c r="B2307" s="2">
        <f>Fulltable[[#This Row],[Distance]]^2</f>
        <v>531.30250000000001</v>
      </c>
      <c r="C2307">
        <f>Fulltable[[#This Row],[Distance]]^3</f>
        <v>12246.522625000001</v>
      </c>
      <c r="D2307">
        <f>Fulltable[[#This Row],[Distance]]^4</f>
        <v>282282.34650625003</v>
      </c>
      <c r="E2307">
        <f>Fulltable[[#This Row],[Distance]]^5</f>
        <v>6506608.0869690636</v>
      </c>
      <c r="F2307" s="13" t="e">
        <f>IF(ISNUMBER(VLOOKUP(Fulltable[[#This Row],[Distance]], PBmetric[[Distance (km)]:[PB (hh:mm:ss)]], 6, FALSE)), VLOOKUP(Fulltable[[#This Row],[Distance]], PBmetric[[Distance (km)]:[PB (hh:mm:ss)]], 6, FALSE), NA())</f>
        <v>#N/A</v>
      </c>
      <c r="G2307" s="13">
        <f ca="1">$Q$4+$P$4*Fulltable[[#This Row],[Distance]]+$O$4*Fulltable[[#This Row],[D^2]]+$N$4*Fulltable[[#This Row],[D^3]]</f>
        <v>7.6501437184844326E-2</v>
      </c>
      <c r="H2307" s="13">
        <f ca="1">Fulltable[[#This Row],[Forecast]]*(1+AVERAGE(cform[faster (-ve) /
slower (+ve)]))</f>
        <v>7.9203607258092362E-2</v>
      </c>
      <c r="I2307" s="13" t="e">
        <f>IF(ISNUMBER(VLOOKUP(Fulltable[[#This Row],[Distance]], Predict[[#All],[Distance (km)]:[Time on current form]], 2, FALSE)), VLOOKUP(Fulltable[[#This Row],[Distance]], Predict[[#All],[Distance (km)]:[Time on current form]], 2, FALSE), NA())</f>
        <v>#N/A</v>
      </c>
      <c r="J2307" s="13" t="e">
        <f>IF(ISNUMBER(VLOOKUP(Fulltable[[#This Row],[Distance]], Predict[[#All],[Distance (km)]:[Time on current form]], 3, FALSE)), VLOOKUP(Fulltable[[#This Row],[Distance]], Predict[[#All],[Distance (km)]:[Time on current form]], 3, FALSE), NA())</f>
        <v>#N/A</v>
      </c>
    </row>
    <row r="2308" spans="1:10" x14ac:dyDescent="0.25">
      <c r="A2308" s="1">
        <v>23.06</v>
      </c>
      <c r="B2308" s="2">
        <f>Fulltable[[#This Row],[Distance]]^2</f>
        <v>531.7636</v>
      </c>
      <c r="C2308">
        <f>Fulltable[[#This Row],[Distance]]^3</f>
        <v>12262.468616</v>
      </c>
      <c r="D2308">
        <f>Fulltable[[#This Row],[Distance]]^4</f>
        <v>282772.52628495998</v>
      </c>
      <c r="E2308">
        <f>Fulltable[[#This Row],[Distance]]^5</f>
        <v>6520734.456131177</v>
      </c>
      <c r="F2308" s="13" t="e">
        <f>IF(ISNUMBER(VLOOKUP(Fulltable[[#This Row],[Distance]], PBmetric[[Distance (km)]:[PB (hh:mm:ss)]], 6, FALSE)), VLOOKUP(Fulltable[[#This Row],[Distance]], PBmetric[[Distance (km)]:[PB (hh:mm:ss)]], 6, FALSE), NA())</f>
        <v>#N/A</v>
      </c>
      <c r="G2308" s="13">
        <f ca="1">$Q$4+$P$4*Fulltable[[#This Row],[Distance]]+$O$4*Fulltable[[#This Row],[D^2]]+$N$4*Fulltable[[#This Row],[D^3]]</f>
        <v>7.6538798629189261E-2</v>
      </c>
      <c r="H2308" s="13">
        <f ca="1">Fulltable[[#This Row],[Forecast]]*(1+AVERAGE(cform[faster (-ve) /
slower (+ve)]))</f>
        <v>7.9242288376688105E-2</v>
      </c>
      <c r="I2308" s="13" t="e">
        <f>IF(ISNUMBER(VLOOKUP(Fulltable[[#This Row],[Distance]], Predict[[#All],[Distance (km)]:[Time on current form]], 2, FALSE)), VLOOKUP(Fulltable[[#This Row],[Distance]], Predict[[#All],[Distance (km)]:[Time on current form]], 2, FALSE), NA())</f>
        <v>#N/A</v>
      </c>
      <c r="J2308" s="13" t="e">
        <f>IF(ISNUMBER(VLOOKUP(Fulltable[[#This Row],[Distance]], Predict[[#All],[Distance (km)]:[Time on current form]], 3, FALSE)), VLOOKUP(Fulltable[[#This Row],[Distance]], Predict[[#All],[Distance (km)]:[Time on current form]], 3, FALSE), NA())</f>
        <v>#N/A</v>
      </c>
    </row>
    <row r="2309" spans="1:10" x14ac:dyDescent="0.25">
      <c r="A2309" s="1">
        <v>23.07</v>
      </c>
      <c r="B2309" s="2">
        <f>Fulltable[[#This Row],[Distance]]^2</f>
        <v>532.22490000000005</v>
      </c>
      <c r="C2309">
        <f>Fulltable[[#This Row],[Distance]]^3</f>
        <v>12278.428443000001</v>
      </c>
      <c r="D2309">
        <f>Fulltable[[#This Row],[Distance]]^4</f>
        <v>283263.34418001003</v>
      </c>
      <c r="E2309">
        <f>Fulltable[[#This Row],[Distance]]^5</f>
        <v>6534885.3502328312</v>
      </c>
      <c r="F2309" s="13" t="e">
        <f>IF(ISNUMBER(VLOOKUP(Fulltable[[#This Row],[Distance]], PBmetric[[Distance (km)]:[PB (hh:mm:ss)]], 6, FALSE)), VLOOKUP(Fulltable[[#This Row],[Distance]], PBmetric[[Distance (km)]:[PB (hh:mm:ss)]], 6, FALSE), NA())</f>
        <v>#N/A</v>
      </c>
      <c r="G2309" s="13">
        <f ca="1">$Q$4+$P$4*Fulltable[[#This Row],[Distance]]+$O$4*Fulltable[[#This Row],[D^2]]+$N$4*Fulltable[[#This Row],[D^3]]</f>
        <v>7.6576163664783176E-2</v>
      </c>
      <c r="H2309" s="13">
        <f ca="1">Fulltable[[#This Row],[Forecast]]*(1+AVERAGE(cform[faster (-ve) /
slower (+ve)]))</f>
        <v>7.9280973213382275E-2</v>
      </c>
      <c r="I2309" s="13" t="e">
        <f>IF(ISNUMBER(VLOOKUP(Fulltable[[#This Row],[Distance]], Predict[[#All],[Distance (km)]:[Time on current form]], 2, FALSE)), VLOOKUP(Fulltable[[#This Row],[Distance]], Predict[[#All],[Distance (km)]:[Time on current form]], 2, FALSE), NA())</f>
        <v>#N/A</v>
      </c>
      <c r="J2309" s="13" t="e">
        <f>IF(ISNUMBER(VLOOKUP(Fulltable[[#This Row],[Distance]], Predict[[#All],[Distance (km)]:[Time on current form]], 3, FALSE)), VLOOKUP(Fulltable[[#This Row],[Distance]], Predict[[#All],[Distance (km)]:[Time on current form]], 3, FALSE), NA())</f>
        <v>#N/A</v>
      </c>
    </row>
    <row r="2310" spans="1:10" x14ac:dyDescent="0.25">
      <c r="A2310" s="1">
        <v>23.08</v>
      </c>
      <c r="B2310" s="2">
        <f>Fulltable[[#This Row],[Distance]]^2</f>
        <v>532.68639999999994</v>
      </c>
      <c r="C2310">
        <f>Fulltable[[#This Row],[Distance]]^3</f>
        <v>12294.402111999998</v>
      </c>
      <c r="D2310">
        <f>Fulltable[[#This Row],[Distance]]^4</f>
        <v>283754.80074495991</v>
      </c>
      <c r="E2310">
        <f>Fulltable[[#This Row],[Distance]]^5</f>
        <v>6549060.8011936741</v>
      </c>
      <c r="F2310" s="13" t="e">
        <f>IF(ISNUMBER(VLOOKUP(Fulltable[[#This Row],[Distance]], PBmetric[[Distance (km)]:[PB (hh:mm:ss)]], 6, FALSE)), VLOOKUP(Fulltable[[#This Row],[Distance]], PBmetric[[Distance (km)]:[PB (hh:mm:ss)]], 6, FALSE), NA())</f>
        <v>#N/A</v>
      </c>
      <c r="G2310" s="13">
        <f ca="1">$Q$4+$P$4*Fulltable[[#This Row],[Distance]]+$O$4*Fulltable[[#This Row],[D^2]]+$N$4*Fulltable[[#This Row],[D^3]]</f>
        <v>7.6613532291590652E-2</v>
      </c>
      <c r="H2310" s="13">
        <f ca="1">Fulltable[[#This Row],[Forecast]]*(1+AVERAGE(cform[faster (-ve) /
slower (+ve)]))</f>
        <v>7.9319661768138205E-2</v>
      </c>
      <c r="I2310" s="13" t="e">
        <f>IF(ISNUMBER(VLOOKUP(Fulltable[[#This Row],[Distance]], Predict[[#All],[Distance (km)]:[Time on current form]], 2, FALSE)), VLOOKUP(Fulltable[[#This Row],[Distance]], Predict[[#All],[Distance (km)]:[Time on current form]], 2, FALSE), NA())</f>
        <v>#N/A</v>
      </c>
      <c r="J2310" s="13" t="e">
        <f>IF(ISNUMBER(VLOOKUP(Fulltable[[#This Row],[Distance]], Predict[[#All],[Distance (km)]:[Time on current form]], 3, FALSE)), VLOOKUP(Fulltable[[#This Row],[Distance]], Predict[[#All],[Distance (km)]:[Time on current form]], 3, FALSE), NA())</f>
        <v>#N/A</v>
      </c>
    </row>
    <row r="2311" spans="1:10" x14ac:dyDescent="0.25">
      <c r="A2311" s="1">
        <v>23.09</v>
      </c>
      <c r="B2311" s="2">
        <f>Fulltable[[#This Row],[Distance]]^2</f>
        <v>533.1481</v>
      </c>
      <c r="C2311">
        <f>Fulltable[[#This Row],[Distance]]^3</f>
        <v>12310.389628999999</v>
      </c>
      <c r="D2311">
        <f>Fulltable[[#This Row],[Distance]]^4</f>
        <v>284246.89653361001</v>
      </c>
      <c r="E2311">
        <f>Fulltable[[#This Row],[Distance]]^5</f>
        <v>6563260.8409610549</v>
      </c>
      <c r="F2311" s="13" t="e">
        <f>IF(ISNUMBER(VLOOKUP(Fulltable[[#This Row],[Distance]], PBmetric[[Distance (km)]:[PB (hh:mm:ss)]], 6, FALSE)), VLOOKUP(Fulltable[[#This Row],[Distance]], PBmetric[[Distance (km)]:[PB (hh:mm:ss)]], 6, FALSE), NA())</f>
        <v>#N/A</v>
      </c>
      <c r="G2311" s="13">
        <f ca="1">$Q$4+$P$4*Fulltable[[#This Row],[Distance]]+$O$4*Fulltable[[#This Row],[D^2]]+$N$4*Fulltable[[#This Row],[D^3]]</f>
        <v>7.665090450957629E-2</v>
      </c>
      <c r="H2311" s="13">
        <f ca="1">Fulltable[[#This Row],[Forecast]]*(1+AVERAGE(cform[faster (-ve) /
slower (+ve)]))</f>
        <v>7.935835404091926E-2</v>
      </c>
      <c r="I2311" s="13" t="e">
        <f>IF(ISNUMBER(VLOOKUP(Fulltable[[#This Row],[Distance]], Predict[[#All],[Distance (km)]:[Time on current form]], 2, FALSE)), VLOOKUP(Fulltable[[#This Row],[Distance]], Predict[[#All],[Distance (km)]:[Time on current form]], 2, FALSE), NA())</f>
        <v>#N/A</v>
      </c>
      <c r="J2311" s="13" t="e">
        <f>IF(ISNUMBER(VLOOKUP(Fulltable[[#This Row],[Distance]], Predict[[#All],[Distance (km)]:[Time on current form]], 3, FALSE)), VLOOKUP(Fulltable[[#This Row],[Distance]], Predict[[#All],[Distance (km)]:[Time on current form]], 3, FALSE), NA())</f>
        <v>#N/A</v>
      </c>
    </row>
    <row r="2312" spans="1:10" x14ac:dyDescent="0.25">
      <c r="A2312" s="1">
        <v>23.1</v>
      </c>
      <c r="B2312" s="2">
        <f>Fulltable[[#This Row],[Distance]]^2</f>
        <v>533.61</v>
      </c>
      <c r="C2312">
        <f>Fulltable[[#This Row],[Distance]]^3</f>
        <v>12326.391000000001</v>
      </c>
      <c r="D2312">
        <f>Fulltable[[#This Row],[Distance]]^4</f>
        <v>284739.63209999999</v>
      </c>
      <c r="E2312">
        <f>Fulltable[[#This Row],[Distance]]^5</f>
        <v>6577485.5015099999</v>
      </c>
      <c r="F2312" s="13" t="e">
        <f>IF(ISNUMBER(VLOOKUP(Fulltable[[#This Row],[Distance]], PBmetric[[Distance (km)]:[PB (hh:mm:ss)]], 6, FALSE)), VLOOKUP(Fulltable[[#This Row],[Distance]], PBmetric[[Distance (km)]:[PB (hh:mm:ss)]], 6, FALSE), NA())</f>
        <v>#N/A</v>
      </c>
      <c r="G2312" s="13">
        <f ca="1">$Q$4+$P$4*Fulltable[[#This Row],[Distance]]+$O$4*Fulltable[[#This Row],[D^2]]+$N$4*Fulltable[[#This Row],[D^3]]</f>
        <v>7.6688280318704699E-2</v>
      </c>
      <c r="H2312" s="13">
        <f ca="1">Fulltable[[#This Row],[Forecast]]*(1+AVERAGE(cform[faster (-ve) /
slower (+ve)]))</f>
        <v>7.9397050031688773E-2</v>
      </c>
      <c r="I2312" s="13" t="e">
        <f>IF(ISNUMBER(VLOOKUP(Fulltable[[#This Row],[Distance]], Predict[[#All],[Distance (km)]:[Time on current form]], 2, FALSE)), VLOOKUP(Fulltable[[#This Row],[Distance]], Predict[[#All],[Distance (km)]:[Time on current form]], 2, FALSE), NA())</f>
        <v>#N/A</v>
      </c>
      <c r="J2312" s="13" t="e">
        <f>IF(ISNUMBER(VLOOKUP(Fulltable[[#This Row],[Distance]], Predict[[#All],[Distance (km)]:[Time on current form]], 3, FALSE)), VLOOKUP(Fulltable[[#This Row],[Distance]], Predict[[#All],[Distance (km)]:[Time on current form]], 3, FALSE), NA())</f>
        <v>#N/A</v>
      </c>
    </row>
    <row r="2313" spans="1:10" x14ac:dyDescent="0.25">
      <c r="A2313" s="1">
        <v>23.11</v>
      </c>
      <c r="B2313" s="2">
        <f>Fulltable[[#This Row],[Distance]]^2</f>
        <v>534.07209999999998</v>
      </c>
      <c r="C2313">
        <f>Fulltable[[#This Row],[Distance]]^3</f>
        <v>12342.406230999999</v>
      </c>
      <c r="D2313">
        <f>Fulltable[[#This Row],[Distance]]^4</f>
        <v>285233.00799840997</v>
      </c>
      <c r="E2313">
        <f>Fulltable[[#This Row],[Distance]]^5</f>
        <v>6591734.8148432542</v>
      </c>
      <c r="F2313" s="13" t="e">
        <f>IF(ISNUMBER(VLOOKUP(Fulltable[[#This Row],[Distance]], PBmetric[[Distance (km)]:[PB (hh:mm:ss)]], 6, FALSE)), VLOOKUP(Fulltable[[#This Row],[Distance]], PBmetric[[Distance (km)]:[PB (hh:mm:ss)]], 6, FALSE), NA())</f>
        <v>#N/A</v>
      </c>
      <c r="G2313" s="13">
        <f ca="1">$Q$4+$P$4*Fulltable[[#This Row],[Distance]]+$O$4*Fulltable[[#This Row],[D^2]]+$N$4*Fulltable[[#This Row],[D^3]]</f>
        <v>7.6725659718940437E-2</v>
      </c>
      <c r="H2313" s="13">
        <f ca="1">Fulltable[[#This Row],[Forecast]]*(1+AVERAGE(cform[faster (-ve) /
slower (+ve)]))</f>
        <v>7.943574974041008E-2</v>
      </c>
      <c r="I2313" s="13" t="e">
        <f>IF(ISNUMBER(VLOOKUP(Fulltable[[#This Row],[Distance]], Predict[[#All],[Distance (km)]:[Time on current form]], 2, FALSE)), VLOOKUP(Fulltable[[#This Row],[Distance]], Predict[[#All],[Distance (km)]:[Time on current form]], 2, FALSE), NA())</f>
        <v>#N/A</v>
      </c>
      <c r="J2313" s="13" t="e">
        <f>IF(ISNUMBER(VLOOKUP(Fulltable[[#This Row],[Distance]], Predict[[#All],[Distance (km)]:[Time on current form]], 3, FALSE)), VLOOKUP(Fulltable[[#This Row],[Distance]], Predict[[#All],[Distance (km)]:[Time on current form]], 3, FALSE), NA())</f>
        <v>#N/A</v>
      </c>
    </row>
    <row r="2314" spans="1:10" x14ac:dyDescent="0.25">
      <c r="A2314" s="1">
        <v>23.12</v>
      </c>
      <c r="B2314" s="2">
        <f>Fulltable[[#This Row],[Distance]]^2</f>
        <v>534.53440000000001</v>
      </c>
      <c r="C2314">
        <f>Fulltable[[#This Row],[Distance]]^3</f>
        <v>12358.435328000001</v>
      </c>
      <c r="D2314">
        <f>Fulltable[[#This Row],[Distance]]^4</f>
        <v>285727.02478336002</v>
      </c>
      <c r="E2314">
        <f>Fulltable[[#This Row],[Distance]]^5</f>
        <v>6606008.8129912838</v>
      </c>
      <c r="F2314" s="13" t="e">
        <f>IF(ISNUMBER(VLOOKUP(Fulltable[[#This Row],[Distance]], PBmetric[[Distance (km)]:[PB (hh:mm:ss)]], 6, FALSE)), VLOOKUP(Fulltable[[#This Row],[Distance]], PBmetric[[Distance (km)]:[PB (hh:mm:ss)]], 6, FALSE), NA())</f>
        <v>#N/A</v>
      </c>
      <c r="G2314" s="13">
        <f ca="1">$Q$4+$P$4*Fulltable[[#This Row],[Distance]]+$O$4*Fulltable[[#This Row],[D^2]]+$N$4*Fulltable[[#This Row],[D^3]]</f>
        <v>7.6763042710248142E-2</v>
      </c>
      <c r="H2314" s="13">
        <f ca="1">Fulltable[[#This Row],[Forecast]]*(1+AVERAGE(cform[faster (-ve) /
slower (+ve)]))</f>
        <v>7.9474453167046544E-2</v>
      </c>
      <c r="I2314" s="13" t="e">
        <f>IF(ISNUMBER(VLOOKUP(Fulltable[[#This Row],[Distance]], Predict[[#All],[Distance (km)]:[Time on current form]], 2, FALSE)), VLOOKUP(Fulltable[[#This Row],[Distance]], Predict[[#All],[Distance (km)]:[Time on current form]], 2, FALSE), NA())</f>
        <v>#N/A</v>
      </c>
      <c r="J2314" s="13" t="e">
        <f>IF(ISNUMBER(VLOOKUP(Fulltable[[#This Row],[Distance]], Predict[[#All],[Distance (km)]:[Time on current form]], 3, FALSE)), VLOOKUP(Fulltable[[#This Row],[Distance]], Predict[[#All],[Distance (km)]:[Time on current form]], 3, FALSE), NA())</f>
        <v>#N/A</v>
      </c>
    </row>
    <row r="2315" spans="1:10" x14ac:dyDescent="0.25">
      <c r="A2315" s="1">
        <v>23.13</v>
      </c>
      <c r="B2315" s="2">
        <f>Fulltable[[#This Row],[Distance]]^2</f>
        <v>534.99689999999998</v>
      </c>
      <c r="C2315">
        <f>Fulltable[[#This Row],[Distance]]^3</f>
        <v>12374.478297</v>
      </c>
      <c r="D2315">
        <f>Fulltable[[#This Row],[Distance]]^4</f>
        <v>286221.68300960999</v>
      </c>
      <c r="E2315">
        <f>Fulltable[[#This Row],[Distance]]^5</f>
        <v>6620307.5280122785</v>
      </c>
      <c r="F2315" s="13" t="e">
        <f>IF(ISNUMBER(VLOOKUP(Fulltable[[#This Row],[Distance]], PBmetric[[Distance (km)]:[PB (hh:mm:ss)]], 6, FALSE)), VLOOKUP(Fulltable[[#This Row],[Distance]], PBmetric[[Distance (km)]:[PB (hh:mm:ss)]], 6, FALSE), NA())</f>
        <v>#N/A</v>
      </c>
      <c r="G2315" s="13">
        <f ca="1">$Q$4+$P$4*Fulltable[[#This Row],[Distance]]+$O$4*Fulltable[[#This Row],[D^2]]+$N$4*Fulltable[[#This Row],[D^3]]</f>
        <v>7.6800429292592398E-2</v>
      </c>
      <c r="H2315" s="13">
        <f ca="1">Fulltable[[#This Row],[Forecast]]*(1+AVERAGE(cform[faster (-ve) /
slower (+ve)]))</f>
        <v>7.9513160311561526E-2</v>
      </c>
      <c r="I2315" s="13" t="e">
        <f>IF(ISNUMBER(VLOOKUP(Fulltable[[#This Row],[Distance]], Predict[[#All],[Distance (km)]:[Time on current form]], 2, FALSE)), VLOOKUP(Fulltable[[#This Row],[Distance]], Predict[[#All],[Distance (km)]:[Time on current form]], 2, FALSE), NA())</f>
        <v>#N/A</v>
      </c>
      <c r="J2315" s="13" t="e">
        <f>IF(ISNUMBER(VLOOKUP(Fulltable[[#This Row],[Distance]], Predict[[#All],[Distance (km)]:[Time on current form]], 3, FALSE)), VLOOKUP(Fulltable[[#This Row],[Distance]], Predict[[#All],[Distance (km)]:[Time on current form]], 3, FALSE), NA())</f>
        <v>#N/A</v>
      </c>
    </row>
    <row r="2316" spans="1:10" x14ac:dyDescent="0.25">
      <c r="A2316" s="1">
        <v>23.14</v>
      </c>
      <c r="B2316" s="2">
        <f>Fulltable[[#This Row],[Distance]]^2</f>
        <v>535.45960000000002</v>
      </c>
      <c r="C2316">
        <f>Fulltable[[#This Row],[Distance]]^3</f>
        <v>12390.535144000001</v>
      </c>
      <c r="D2316">
        <f>Fulltable[[#This Row],[Distance]]^4</f>
        <v>286716.98323216004</v>
      </c>
      <c r="E2316">
        <f>Fulltable[[#This Row],[Distance]]^5</f>
        <v>6634630.991992184</v>
      </c>
      <c r="F2316" s="13" t="e">
        <f>IF(ISNUMBER(VLOOKUP(Fulltable[[#This Row],[Distance]], PBmetric[[Distance (km)]:[PB (hh:mm:ss)]], 6, FALSE)), VLOOKUP(Fulltable[[#This Row],[Distance]], PBmetric[[Distance (km)]:[PB (hh:mm:ss)]], 6, FALSE), NA())</f>
        <v>#N/A</v>
      </c>
      <c r="G2316" s="13">
        <f ca="1">$Q$4+$P$4*Fulltable[[#This Row],[Distance]]+$O$4*Fulltable[[#This Row],[D^2]]+$N$4*Fulltable[[#This Row],[D^3]]</f>
        <v>7.6837819465937818E-2</v>
      </c>
      <c r="H2316" s="13">
        <f ca="1">Fulltable[[#This Row],[Forecast]]*(1+AVERAGE(cform[faster (-ve) /
slower (+ve)]))</f>
        <v>7.9551871173918362E-2</v>
      </c>
      <c r="I2316" s="13" t="e">
        <f>IF(ISNUMBER(VLOOKUP(Fulltable[[#This Row],[Distance]], Predict[[#All],[Distance (km)]:[Time on current form]], 2, FALSE)), VLOOKUP(Fulltable[[#This Row],[Distance]], Predict[[#All],[Distance (km)]:[Time on current form]], 2, FALSE), NA())</f>
        <v>#N/A</v>
      </c>
      <c r="J2316" s="13" t="e">
        <f>IF(ISNUMBER(VLOOKUP(Fulltable[[#This Row],[Distance]], Predict[[#All],[Distance (km)]:[Time on current form]], 3, FALSE)), VLOOKUP(Fulltable[[#This Row],[Distance]], Predict[[#All],[Distance (km)]:[Time on current form]], 3, FALSE), NA())</f>
        <v>#N/A</v>
      </c>
    </row>
    <row r="2317" spans="1:10" x14ac:dyDescent="0.25">
      <c r="A2317" s="1">
        <v>23.15</v>
      </c>
      <c r="B2317" s="2">
        <f>Fulltable[[#This Row],[Distance]]^2</f>
        <v>535.9224999999999</v>
      </c>
      <c r="C2317">
        <f>Fulltable[[#This Row],[Distance]]^3</f>
        <v>12406.605874999997</v>
      </c>
      <c r="D2317">
        <f>Fulltable[[#This Row],[Distance]]^4</f>
        <v>287212.92600624991</v>
      </c>
      <c r="E2317">
        <f>Fulltable[[#This Row],[Distance]]^5</f>
        <v>6648979.2370446846</v>
      </c>
      <c r="F2317" s="13" t="e">
        <f>IF(ISNUMBER(VLOOKUP(Fulltable[[#This Row],[Distance]], PBmetric[[Distance (km)]:[PB (hh:mm:ss)]], 6, FALSE)), VLOOKUP(Fulltable[[#This Row],[Distance]], PBmetric[[Distance (km)]:[PB (hh:mm:ss)]], 6, FALSE), NA())</f>
        <v>#N/A</v>
      </c>
      <c r="G2317" s="13">
        <f ca="1">$Q$4+$P$4*Fulltable[[#This Row],[Distance]]+$O$4*Fulltable[[#This Row],[D^2]]+$N$4*Fulltable[[#This Row],[D^3]]</f>
        <v>7.6875213230248943E-2</v>
      </c>
      <c r="H2317" s="13">
        <f ca="1">Fulltable[[#This Row],[Forecast]]*(1+AVERAGE(cform[faster (-ve) /
slower (+ve)]))</f>
        <v>7.9590585754080345E-2</v>
      </c>
      <c r="I2317" s="13" t="e">
        <f>IF(ISNUMBER(VLOOKUP(Fulltable[[#This Row],[Distance]], Predict[[#All],[Distance (km)]:[Time on current form]], 2, FALSE)), VLOOKUP(Fulltable[[#This Row],[Distance]], Predict[[#All],[Distance (km)]:[Time on current form]], 2, FALSE), NA())</f>
        <v>#N/A</v>
      </c>
      <c r="J2317" s="13" t="e">
        <f>IF(ISNUMBER(VLOOKUP(Fulltable[[#This Row],[Distance]], Predict[[#All],[Distance (km)]:[Time on current form]], 3, FALSE)), VLOOKUP(Fulltable[[#This Row],[Distance]], Predict[[#All],[Distance (km)]:[Time on current form]], 3, FALSE), NA())</f>
        <v>#N/A</v>
      </c>
    </row>
    <row r="2318" spans="1:10" x14ac:dyDescent="0.25">
      <c r="A2318" s="1">
        <v>23.16</v>
      </c>
      <c r="B2318" s="2">
        <f>Fulltable[[#This Row],[Distance]]^2</f>
        <v>536.38559999999995</v>
      </c>
      <c r="C2318">
        <f>Fulltable[[#This Row],[Distance]]^3</f>
        <v>12422.690495999999</v>
      </c>
      <c r="D2318">
        <f>Fulltable[[#This Row],[Distance]]^4</f>
        <v>287709.51188735996</v>
      </c>
      <c r="E2318">
        <f>Fulltable[[#This Row],[Distance]]^5</f>
        <v>6663352.2953112563</v>
      </c>
      <c r="F2318" s="13" t="e">
        <f>IF(ISNUMBER(VLOOKUP(Fulltable[[#This Row],[Distance]], PBmetric[[Distance (km)]:[PB (hh:mm:ss)]], 6, FALSE)), VLOOKUP(Fulltable[[#This Row],[Distance]], PBmetric[[Distance (km)]:[PB (hh:mm:ss)]], 6, FALSE), NA())</f>
        <v>#N/A</v>
      </c>
      <c r="G2318" s="13">
        <f ca="1">$Q$4+$P$4*Fulltable[[#This Row],[Distance]]+$O$4*Fulltable[[#This Row],[D^2]]+$N$4*Fulltable[[#This Row],[D^3]]</f>
        <v>7.691261058549044E-2</v>
      </c>
      <c r="H2318" s="13">
        <f ca="1">Fulltable[[#This Row],[Forecast]]*(1+AVERAGE(cform[faster (-ve) /
slower (+ve)]))</f>
        <v>7.9629304052010907E-2</v>
      </c>
      <c r="I2318" s="13" t="e">
        <f>IF(ISNUMBER(VLOOKUP(Fulltable[[#This Row],[Distance]], Predict[[#All],[Distance (km)]:[Time on current form]], 2, FALSE)), VLOOKUP(Fulltable[[#This Row],[Distance]], Predict[[#All],[Distance (km)]:[Time on current form]], 2, FALSE), NA())</f>
        <v>#N/A</v>
      </c>
      <c r="J2318" s="13" t="e">
        <f>IF(ISNUMBER(VLOOKUP(Fulltable[[#This Row],[Distance]], Predict[[#All],[Distance (km)]:[Time on current form]], 3, FALSE)), VLOOKUP(Fulltable[[#This Row],[Distance]], Predict[[#All],[Distance (km)]:[Time on current form]], 3, FALSE), NA())</f>
        <v>#N/A</v>
      </c>
    </row>
    <row r="2319" spans="1:10" x14ac:dyDescent="0.25">
      <c r="A2319" s="1">
        <v>23.17</v>
      </c>
      <c r="B2319" s="2">
        <f>Fulltable[[#This Row],[Distance]]^2</f>
        <v>536.84890000000007</v>
      </c>
      <c r="C2319">
        <f>Fulltable[[#This Row],[Distance]]^3</f>
        <v>12438.789013000003</v>
      </c>
      <c r="D2319">
        <f>Fulltable[[#This Row],[Distance]]^4</f>
        <v>288206.74143121007</v>
      </c>
      <c r="E2319">
        <f>Fulltable[[#This Row],[Distance]]^5</f>
        <v>6677750.1989611378</v>
      </c>
      <c r="F2319" s="13" t="e">
        <f>IF(ISNUMBER(VLOOKUP(Fulltable[[#This Row],[Distance]], PBmetric[[Distance (km)]:[PB (hh:mm:ss)]], 6, FALSE)), VLOOKUP(Fulltable[[#This Row],[Distance]], PBmetric[[Distance (km)]:[PB (hh:mm:ss)]], 6, FALSE), NA())</f>
        <v>#N/A</v>
      </c>
      <c r="G2319" s="13">
        <f ca="1">$Q$4+$P$4*Fulltable[[#This Row],[Distance]]+$O$4*Fulltable[[#This Row],[D^2]]+$N$4*Fulltable[[#This Row],[D^3]]</f>
        <v>7.695001153162688E-2</v>
      </c>
      <c r="H2319" s="13">
        <f ca="1">Fulltable[[#This Row],[Forecast]]*(1+AVERAGE(cform[faster (-ve) /
slower (+ve)]))</f>
        <v>7.9668026067673356E-2</v>
      </c>
      <c r="I2319" s="13" t="e">
        <f>IF(ISNUMBER(VLOOKUP(Fulltable[[#This Row],[Distance]], Predict[[#All],[Distance (km)]:[Time on current form]], 2, FALSE)), VLOOKUP(Fulltable[[#This Row],[Distance]], Predict[[#All],[Distance (km)]:[Time on current form]], 2, FALSE), NA())</f>
        <v>#N/A</v>
      </c>
      <c r="J2319" s="13" t="e">
        <f>IF(ISNUMBER(VLOOKUP(Fulltable[[#This Row],[Distance]], Predict[[#All],[Distance (km)]:[Time on current form]], 3, FALSE)), VLOOKUP(Fulltable[[#This Row],[Distance]], Predict[[#All],[Distance (km)]:[Time on current form]], 3, FALSE), NA())</f>
        <v>#N/A</v>
      </c>
    </row>
    <row r="2320" spans="1:10" x14ac:dyDescent="0.25">
      <c r="A2320" s="1">
        <v>23.18</v>
      </c>
      <c r="B2320" s="2">
        <f>Fulltable[[#This Row],[Distance]]^2</f>
        <v>537.31240000000003</v>
      </c>
      <c r="C2320">
        <f>Fulltable[[#This Row],[Distance]]^3</f>
        <v>12454.901432000001</v>
      </c>
      <c r="D2320">
        <f>Fulltable[[#This Row],[Distance]]^4</f>
        <v>288704.61519376002</v>
      </c>
      <c r="E2320">
        <f>Fulltable[[#This Row],[Distance]]^5</f>
        <v>6692172.9801913574</v>
      </c>
      <c r="F2320" s="13" t="e">
        <f>IF(ISNUMBER(VLOOKUP(Fulltable[[#This Row],[Distance]], PBmetric[[Distance (km)]:[PB (hh:mm:ss)]], 6, FALSE)), VLOOKUP(Fulltable[[#This Row],[Distance]], PBmetric[[Distance (km)]:[PB (hh:mm:ss)]], 6, FALSE), NA())</f>
        <v>#N/A</v>
      </c>
      <c r="G2320" s="13">
        <f ca="1">$Q$4+$P$4*Fulltable[[#This Row],[Distance]]+$O$4*Fulltable[[#This Row],[D^2]]+$N$4*Fulltable[[#This Row],[D^3]]</f>
        <v>7.6987416068622833E-2</v>
      </c>
      <c r="H2320" s="13">
        <f ca="1">Fulltable[[#This Row],[Forecast]]*(1+AVERAGE(cform[faster (-ve) /
slower (+ve)]))</f>
        <v>7.9706751801031026E-2</v>
      </c>
      <c r="I2320" s="13" t="e">
        <f>IF(ISNUMBER(VLOOKUP(Fulltable[[#This Row],[Distance]], Predict[[#All],[Distance (km)]:[Time on current form]], 2, FALSE)), VLOOKUP(Fulltable[[#This Row],[Distance]], Predict[[#All],[Distance (km)]:[Time on current form]], 2, FALSE), NA())</f>
        <v>#N/A</v>
      </c>
      <c r="J2320" s="13" t="e">
        <f>IF(ISNUMBER(VLOOKUP(Fulltable[[#This Row],[Distance]], Predict[[#All],[Distance (km)]:[Time on current form]], 3, FALSE)), VLOOKUP(Fulltable[[#This Row],[Distance]], Predict[[#All],[Distance (km)]:[Time on current form]], 3, FALSE), NA())</f>
        <v>#N/A</v>
      </c>
    </row>
    <row r="2321" spans="1:10" x14ac:dyDescent="0.25">
      <c r="A2321" s="1">
        <v>23.19</v>
      </c>
      <c r="B2321" s="2">
        <f>Fulltable[[#This Row],[Distance]]^2</f>
        <v>537.77610000000004</v>
      </c>
      <c r="C2321">
        <f>Fulltable[[#This Row],[Distance]]^3</f>
        <v>12471.027759000002</v>
      </c>
      <c r="D2321">
        <f>Fulltable[[#This Row],[Distance]]^4</f>
        <v>289203.13373121002</v>
      </c>
      <c r="E2321">
        <f>Fulltable[[#This Row],[Distance]]^5</f>
        <v>6706620.6712267604</v>
      </c>
      <c r="F2321" s="13" t="e">
        <f>IF(ISNUMBER(VLOOKUP(Fulltable[[#This Row],[Distance]], PBmetric[[Distance (km)]:[PB (hh:mm:ss)]], 6, FALSE)), VLOOKUP(Fulltable[[#This Row],[Distance]], PBmetric[[Distance (km)]:[PB (hh:mm:ss)]], 6, FALSE), NA())</f>
        <v>#N/A</v>
      </c>
      <c r="G2321" s="13">
        <f ca="1">$Q$4+$P$4*Fulltable[[#This Row],[Distance]]+$O$4*Fulltable[[#This Row],[D^2]]+$N$4*Fulltable[[#This Row],[D^3]]</f>
        <v>7.7024824196442923E-2</v>
      </c>
      <c r="H2321" s="13">
        <f ca="1">Fulltable[[#This Row],[Forecast]]*(1+AVERAGE(cform[faster (-ve) /
slower (+ve)]))</f>
        <v>7.9745481252047265E-2</v>
      </c>
      <c r="I2321" s="13" t="e">
        <f>IF(ISNUMBER(VLOOKUP(Fulltable[[#This Row],[Distance]], Predict[[#All],[Distance (km)]:[Time on current form]], 2, FALSE)), VLOOKUP(Fulltable[[#This Row],[Distance]], Predict[[#All],[Distance (km)]:[Time on current form]], 2, FALSE), NA())</f>
        <v>#N/A</v>
      </c>
      <c r="J2321" s="13" t="e">
        <f>IF(ISNUMBER(VLOOKUP(Fulltable[[#This Row],[Distance]], Predict[[#All],[Distance (km)]:[Time on current form]], 3, FALSE)), VLOOKUP(Fulltable[[#This Row],[Distance]], Predict[[#All],[Distance (km)]:[Time on current form]], 3, FALSE), NA())</f>
        <v>#N/A</v>
      </c>
    </row>
    <row r="2322" spans="1:10" x14ac:dyDescent="0.25">
      <c r="A2322" s="1">
        <v>23.2</v>
      </c>
      <c r="B2322" s="2">
        <f>Fulltable[[#This Row],[Distance]]^2</f>
        <v>538.24</v>
      </c>
      <c r="C2322">
        <f>Fulltable[[#This Row],[Distance]]^3</f>
        <v>12487.168</v>
      </c>
      <c r="D2322">
        <f>Fulltable[[#This Row],[Distance]]^4</f>
        <v>289702.29759999999</v>
      </c>
      <c r="E2322">
        <f>Fulltable[[#This Row],[Distance]]^5</f>
        <v>6721093.3043199992</v>
      </c>
      <c r="F2322" s="13" t="e">
        <f>IF(ISNUMBER(VLOOKUP(Fulltable[[#This Row],[Distance]], PBmetric[[Distance (km)]:[PB (hh:mm:ss)]], 6, FALSE)), VLOOKUP(Fulltable[[#This Row],[Distance]], PBmetric[[Distance (km)]:[PB (hh:mm:ss)]], 6, FALSE), NA())</f>
        <v>#N/A</v>
      </c>
      <c r="G2322" s="13">
        <f ca="1">$Q$4+$P$4*Fulltable[[#This Row],[Distance]]+$O$4*Fulltable[[#This Row],[D^2]]+$N$4*Fulltable[[#This Row],[D^3]]</f>
        <v>7.7062235915051736E-2</v>
      </c>
      <c r="H2322" s="13">
        <f ca="1">Fulltable[[#This Row],[Forecast]]*(1+AVERAGE(cform[faster (-ve) /
slower (+ve)]))</f>
        <v>7.9784214420685437E-2</v>
      </c>
      <c r="I2322" s="13" t="e">
        <f>IF(ISNUMBER(VLOOKUP(Fulltable[[#This Row],[Distance]], Predict[[#All],[Distance (km)]:[Time on current form]], 2, FALSE)), VLOOKUP(Fulltable[[#This Row],[Distance]], Predict[[#All],[Distance (km)]:[Time on current form]], 2, FALSE), NA())</f>
        <v>#N/A</v>
      </c>
      <c r="J2322" s="13" t="e">
        <f>IF(ISNUMBER(VLOOKUP(Fulltable[[#This Row],[Distance]], Predict[[#All],[Distance (km)]:[Time on current form]], 3, FALSE)), VLOOKUP(Fulltable[[#This Row],[Distance]], Predict[[#All],[Distance (km)]:[Time on current form]], 3, FALSE), NA())</f>
        <v>#N/A</v>
      </c>
    </row>
    <row r="2323" spans="1:10" x14ac:dyDescent="0.25">
      <c r="A2323" s="1">
        <v>23.21</v>
      </c>
      <c r="B2323" s="2">
        <f>Fulltable[[#This Row],[Distance]]^2</f>
        <v>538.70410000000004</v>
      </c>
      <c r="C2323">
        <f>Fulltable[[#This Row],[Distance]]^3</f>
        <v>12503.322161000002</v>
      </c>
      <c r="D2323">
        <f>Fulltable[[#This Row],[Distance]]^4</f>
        <v>290202.10735681007</v>
      </c>
      <c r="E2323">
        <f>Fulltable[[#This Row],[Distance]]^5</f>
        <v>6735590.9117515618</v>
      </c>
      <c r="F2323" s="13" t="e">
        <f>IF(ISNUMBER(VLOOKUP(Fulltable[[#This Row],[Distance]], PBmetric[[Distance (km)]:[PB (hh:mm:ss)]], 6, FALSE)), VLOOKUP(Fulltable[[#This Row],[Distance]], PBmetric[[Distance (km)]:[PB (hh:mm:ss)]], 6, FALSE), NA())</f>
        <v>#N/A</v>
      </c>
      <c r="G2323" s="13">
        <f ca="1">$Q$4+$P$4*Fulltable[[#This Row],[Distance]]+$O$4*Fulltable[[#This Row],[D^2]]+$N$4*Fulltable[[#This Row],[D^3]]</f>
        <v>7.7099651224413882E-2</v>
      </c>
      <c r="H2323" s="13">
        <f ca="1">Fulltable[[#This Row],[Forecast]]*(1+AVERAGE(cform[faster (-ve) /
slower (+ve)]))</f>
        <v>7.9822951306908876E-2</v>
      </c>
      <c r="I2323" s="13" t="e">
        <f>IF(ISNUMBER(VLOOKUP(Fulltable[[#This Row],[Distance]], Predict[[#All],[Distance (km)]:[Time on current form]], 2, FALSE)), VLOOKUP(Fulltable[[#This Row],[Distance]], Predict[[#All],[Distance (km)]:[Time on current form]], 2, FALSE), NA())</f>
        <v>#N/A</v>
      </c>
      <c r="J2323" s="13" t="e">
        <f>IF(ISNUMBER(VLOOKUP(Fulltable[[#This Row],[Distance]], Predict[[#All],[Distance (km)]:[Time on current form]], 3, FALSE)), VLOOKUP(Fulltable[[#This Row],[Distance]], Predict[[#All],[Distance (km)]:[Time on current form]], 3, FALSE), NA())</f>
        <v>#N/A</v>
      </c>
    </row>
    <row r="2324" spans="1:10" x14ac:dyDescent="0.25">
      <c r="A2324" s="1">
        <v>23.22</v>
      </c>
      <c r="B2324" s="2">
        <f>Fulltable[[#This Row],[Distance]]^2</f>
        <v>539.16839999999991</v>
      </c>
      <c r="C2324">
        <f>Fulltable[[#This Row],[Distance]]^3</f>
        <v>12519.490247999996</v>
      </c>
      <c r="D2324">
        <f>Fulltable[[#This Row],[Distance]]^4</f>
        <v>290702.56355855992</v>
      </c>
      <c r="E2324">
        <f>Fulltable[[#This Row],[Distance]]^5</f>
        <v>6750113.5258297613</v>
      </c>
      <c r="F2324" s="13" t="e">
        <f>IF(ISNUMBER(VLOOKUP(Fulltable[[#This Row],[Distance]], PBmetric[[Distance (km)]:[PB (hh:mm:ss)]], 6, FALSE)), VLOOKUP(Fulltable[[#This Row],[Distance]], PBmetric[[Distance (km)]:[PB (hh:mm:ss)]], 6, FALSE), NA())</f>
        <v>#N/A</v>
      </c>
      <c r="G2324" s="13">
        <f ca="1">$Q$4+$P$4*Fulltable[[#This Row],[Distance]]+$O$4*Fulltable[[#This Row],[D^2]]+$N$4*Fulltable[[#This Row],[D^3]]</f>
        <v>7.7137070124493917E-2</v>
      </c>
      <c r="H2324" s="13">
        <f ca="1">Fulltable[[#This Row],[Forecast]]*(1+AVERAGE(cform[faster (-ve) /
slower (+ve)]))</f>
        <v>7.9861691910680918E-2</v>
      </c>
      <c r="I2324" s="13" t="e">
        <f>IF(ISNUMBER(VLOOKUP(Fulltable[[#This Row],[Distance]], Predict[[#All],[Distance (km)]:[Time on current form]], 2, FALSE)), VLOOKUP(Fulltable[[#This Row],[Distance]], Predict[[#All],[Distance (km)]:[Time on current form]], 2, FALSE), NA())</f>
        <v>#N/A</v>
      </c>
      <c r="J2324" s="13" t="e">
        <f>IF(ISNUMBER(VLOOKUP(Fulltable[[#This Row],[Distance]], Predict[[#All],[Distance (km)]:[Time on current form]], 3, FALSE)), VLOOKUP(Fulltable[[#This Row],[Distance]], Predict[[#All],[Distance (km)]:[Time on current form]], 3, FALSE), NA())</f>
        <v>#N/A</v>
      </c>
    </row>
    <row r="2325" spans="1:10" x14ac:dyDescent="0.25">
      <c r="A2325" s="1">
        <v>23.23</v>
      </c>
      <c r="B2325" s="2">
        <f>Fulltable[[#This Row],[Distance]]^2</f>
        <v>539.63290000000006</v>
      </c>
      <c r="C2325">
        <f>Fulltable[[#This Row],[Distance]]^3</f>
        <v>12535.672267000002</v>
      </c>
      <c r="D2325">
        <f>Fulltable[[#This Row],[Distance]]^4</f>
        <v>291203.66676241008</v>
      </c>
      <c r="E2325">
        <f>Fulltable[[#This Row],[Distance]]^5</f>
        <v>6764661.1788907861</v>
      </c>
      <c r="F2325" s="13" t="e">
        <f>IF(ISNUMBER(VLOOKUP(Fulltable[[#This Row],[Distance]], PBmetric[[Distance (km)]:[PB (hh:mm:ss)]], 6, FALSE)), VLOOKUP(Fulltable[[#This Row],[Distance]], PBmetric[[Distance (km)]:[PB (hh:mm:ss)]], 6, FALSE), NA())</f>
        <v>#N/A</v>
      </c>
      <c r="G2325" s="13">
        <f ca="1">$Q$4+$P$4*Fulltable[[#This Row],[Distance]]+$O$4*Fulltable[[#This Row],[D^2]]+$N$4*Fulltable[[#This Row],[D^3]]</f>
        <v>7.7174492615256524E-2</v>
      </c>
      <c r="H2325" s="13">
        <f ca="1">Fulltable[[#This Row],[Forecast]]*(1+AVERAGE(cform[faster (-ve) /
slower (+ve)]))</f>
        <v>7.9900436231964966E-2</v>
      </c>
      <c r="I2325" s="13" t="e">
        <f>IF(ISNUMBER(VLOOKUP(Fulltable[[#This Row],[Distance]], Predict[[#All],[Distance (km)]:[Time on current form]], 2, FALSE)), VLOOKUP(Fulltable[[#This Row],[Distance]], Predict[[#All],[Distance (km)]:[Time on current form]], 2, FALSE), NA())</f>
        <v>#N/A</v>
      </c>
      <c r="J2325" s="13" t="e">
        <f>IF(ISNUMBER(VLOOKUP(Fulltable[[#This Row],[Distance]], Predict[[#All],[Distance (km)]:[Time on current form]], 3, FALSE)), VLOOKUP(Fulltable[[#This Row],[Distance]], Predict[[#All],[Distance (km)]:[Time on current form]], 3, FALSE), NA())</f>
        <v>#N/A</v>
      </c>
    </row>
    <row r="2326" spans="1:10" x14ac:dyDescent="0.25">
      <c r="A2326" s="1">
        <v>23.24</v>
      </c>
      <c r="B2326" s="2">
        <f>Fulltable[[#This Row],[Distance]]^2</f>
        <v>540.09759999999994</v>
      </c>
      <c r="C2326">
        <f>Fulltable[[#This Row],[Distance]]^3</f>
        <v>12551.868223999998</v>
      </c>
      <c r="D2326">
        <f>Fulltable[[#This Row],[Distance]]^4</f>
        <v>291705.41752575996</v>
      </c>
      <c r="E2326">
        <f>Fulltable[[#This Row],[Distance]]^5</f>
        <v>6779233.9032986611</v>
      </c>
      <c r="F2326" s="13" t="e">
        <f>IF(ISNUMBER(VLOOKUP(Fulltable[[#This Row],[Distance]], PBmetric[[Distance (km)]:[PB (hh:mm:ss)]], 6, FALSE)), VLOOKUP(Fulltable[[#This Row],[Distance]], PBmetric[[Distance (km)]:[PB (hh:mm:ss)]], 6, FALSE), NA())</f>
        <v>#N/A</v>
      </c>
      <c r="G2326" s="13">
        <f ca="1">$Q$4+$P$4*Fulltable[[#This Row],[Distance]]+$O$4*Fulltable[[#This Row],[D^2]]+$N$4*Fulltable[[#This Row],[D^3]]</f>
        <v>7.7211918696666201E-2</v>
      </c>
      <c r="H2326" s="13">
        <f ca="1">Fulltable[[#This Row],[Forecast]]*(1+AVERAGE(cform[faster (-ve) /
slower (+ve)]))</f>
        <v>7.9939184270724273E-2</v>
      </c>
      <c r="I2326" s="13" t="e">
        <f>IF(ISNUMBER(VLOOKUP(Fulltable[[#This Row],[Distance]], Predict[[#All],[Distance (km)]:[Time on current form]], 2, FALSE)), VLOOKUP(Fulltable[[#This Row],[Distance]], Predict[[#All],[Distance (km)]:[Time on current form]], 2, FALSE), NA())</f>
        <v>#N/A</v>
      </c>
      <c r="J2326" s="13" t="e">
        <f>IF(ISNUMBER(VLOOKUP(Fulltable[[#This Row],[Distance]], Predict[[#All],[Distance (km)]:[Time on current form]], 3, FALSE)), VLOOKUP(Fulltable[[#This Row],[Distance]], Predict[[#All],[Distance (km)]:[Time on current form]], 3, FALSE), NA())</f>
        <v>#N/A</v>
      </c>
    </row>
    <row r="2327" spans="1:10" x14ac:dyDescent="0.25">
      <c r="A2327" s="1">
        <v>23.25</v>
      </c>
      <c r="B2327" s="2">
        <f>Fulltable[[#This Row],[Distance]]^2</f>
        <v>540.5625</v>
      </c>
      <c r="C2327">
        <f>Fulltable[[#This Row],[Distance]]^3</f>
        <v>12568.078125</v>
      </c>
      <c r="D2327">
        <f>Fulltable[[#This Row],[Distance]]^4</f>
        <v>292207.81640625</v>
      </c>
      <c r="E2327">
        <f>Fulltable[[#This Row],[Distance]]^5</f>
        <v>6793831.7314453125</v>
      </c>
      <c r="F2327" s="13" t="e">
        <f>IF(ISNUMBER(VLOOKUP(Fulltable[[#This Row],[Distance]], PBmetric[[Distance (km)]:[PB (hh:mm:ss)]], 6, FALSE)), VLOOKUP(Fulltable[[#This Row],[Distance]], PBmetric[[Distance (km)]:[PB (hh:mm:ss)]], 6, FALSE), NA())</f>
        <v>#N/A</v>
      </c>
      <c r="G2327" s="13">
        <f ca="1">$Q$4+$P$4*Fulltable[[#This Row],[Distance]]+$O$4*Fulltable[[#This Row],[D^2]]+$N$4*Fulltable[[#This Row],[D^3]]</f>
        <v>7.7249348368687604E-2</v>
      </c>
      <c r="H2327" s="13">
        <f ca="1">Fulltable[[#This Row],[Forecast]]*(1+AVERAGE(cform[faster (-ve) /
slower (+ve)]))</f>
        <v>7.9977936026922256E-2</v>
      </c>
      <c r="I2327" s="13" t="e">
        <f>IF(ISNUMBER(VLOOKUP(Fulltable[[#This Row],[Distance]], Predict[[#All],[Distance (km)]:[Time on current form]], 2, FALSE)), VLOOKUP(Fulltable[[#This Row],[Distance]], Predict[[#All],[Distance (km)]:[Time on current form]], 2, FALSE), NA())</f>
        <v>#N/A</v>
      </c>
      <c r="J2327" s="13" t="e">
        <f>IF(ISNUMBER(VLOOKUP(Fulltable[[#This Row],[Distance]], Predict[[#All],[Distance (km)]:[Time on current form]], 3, FALSE)), VLOOKUP(Fulltable[[#This Row],[Distance]], Predict[[#All],[Distance (km)]:[Time on current form]], 3, FALSE), NA())</f>
        <v>#N/A</v>
      </c>
    </row>
    <row r="2328" spans="1:10" x14ac:dyDescent="0.25">
      <c r="A2328" s="1">
        <v>23.26</v>
      </c>
      <c r="B2328" s="2">
        <f>Fulltable[[#This Row],[Distance]]^2</f>
        <v>541.02760000000012</v>
      </c>
      <c r="C2328">
        <f>Fulltable[[#This Row],[Distance]]^3</f>
        <v>12584.301976000004</v>
      </c>
      <c r="D2328">
        <f>Fulltable[[#This Row],[Distance]]^4</f>
        <v>292710.86396176013</v>
      </c>
      <c r="E2328">
        <f>Fulltable[[#This Row],[Distance]]^5</f>
        <v>6808454.6957505411</v>
      </c>
      <c r="F2328" s="13" t="e">
        <f>IF(ISNUMBER(VLOOKUP(Fulltable[[#This Row],[Distance]], PBmetric[[Distance (km)]:[PB (hh:mm:ss)]], 6, FALSE)), VLOOKUP(Fulltable[[#This Row],[Distance]], PBmetric[[Distance (km)]:[PB (hh:mm:ss)]], 6, FALSE), NA())</f>
        <v>#N/A</v>
      </c>
      <c r="G2328" s="13">
        <f ca="1">$Q$4+$P$4*Fulltable[[#This Row],[Distance]]+$O$4*Fulltable[[#This Row],[D^2]]+$N$4*Fulltable[[#This Row],[D^3]]</f>
        <v>7.7286781631285315E-2</v>
      </c>
      <c r="H2328" s="13">
        <f ca="1">Fulltable[[#This Row],[Forecast]]*(1+AVERAGE(cform[faster (-ve) /
slower (+ve)]))</f>
        <v>8.0016691500522236E-2</v>
      </c>
      <c r="I2328" s="13" t="e">
        <f>IF(ISNUMBER(VLOOKUP(Fulltable[[#This Row],[Distance]], Predict[[#All],[Distance (km)]:[Time on current form]], 2, FALSE)), VLOOKUP(Fulltable[[#This Row],[Distance]], Predict[[#All],[Distance (km)]:[Time on current form]], 2, FALSE), NA())</f>
        <v>#N/A</v>
      </c>
      <c r="J2328" s="13" t="e">
        <f>IF(ISNUMBER(VLOOKUP(Fulltable[[#This Row],[Distance]], Predict[[#All],[Distance (km)]:[Time on current form]], 3, FALSE)), VLOOKUP(Fulltable[[#This Row],[Distance]], Predict[[#All],[Distance (km)]:[Time on current form]], 3, FALSE), NA())</f>
        <v>#N/A</v>
      </c>
    </row>
    <row r="2329" spans="1:10" x14ac:dyDescent="0.25">
      <c r="A2329" s="1">
        <v>23.27</v>
      </c>
      <c r="B2329" s="2">
        <f>Fulltable[[#This Row],[Distance]]^2</f>
        <v>541.49289999999996</v>
      </c>
      <c r="C2329">
        <f>Fulltable[[#This Row],[Distance]]^3</f>
        <v>12600.539782999998</v>
      </c>
      <c r="D2329">
        <f>Fulltable[[#This Row],[Distance]]^4</f>
        <v>293214.56075040996</v>
      </c>
      <c r="E2329">
        <f>Fulltable[[#This Row],[Distance]]^5</f>
        <v>6823102.8286620397</v>
      </c>
      <c r="F2329" s="13" t="e">
        <f>IF(ISNUMBER(VLOOKUP(Fulltable[[#This Row],[Distance]], PBmetric[[Distance (km)]:[PB (hh:mm:ss)]], 6, FALSE)), VLOOKUP(Fulltable[[#This Row],[Distance]], PBmetric[[Distance (km)]:[PB (hh:mm:ss)]], 6, FALSE), NA())</f>
        <v>#N/A</v>
      </c>
      <c r="G2329" s="13">
        <f ca="1">$Q$4+$P$4*Fulltable[[#This Row],[Distance]]+$O$4*Fulltable[[#This Row],[D^2]]+$N$4*Fulltable[[#This Row],[D^3]]</f>
        <v>7.7324218484423918E-2</v>
      </c>
      <c r="H2329" s="13">
        <f ca="1">Fulltable[[#This Row],[Forecast]]*(1+AVERAGE(cform[faster (-ve) /
slower (+ve)]))</f>
        <v>8.0055450691487562E-2</v>
      </c>
      <c r="I2329" s="13" t="e">
        <f>IF(ISNUMBER(VLOOKUP(Fulltable[[#This Row],[Distance]], Predict[[#All],[Distance (km)]:[Time on current form]], 2, FALSE)), VLOOKUP(Fulltable[[#This Row],[Distance]], Predict[[#All],[Distance (km)]:[Time on current form]], 2, FALSE), NA())</f>
        <v>#N/A</v>
      </c>
      <c r="J2329" s="13" t="e">
        <f>IF(ISNUMBER(VLOOKUP(Fulltable[[#This Row],[Distance]], Predict[[#All],[Distance (km)]:[Time on current form]], 3, FALSE)), VLOOKUP(Fulltable[[#This Row],[Distance]], Predict[[#All],[Distance (km)]:[Time on current form]], 3, FALSE), NA())</f>
        <v>#N/A</v>
      </c>
    </row>
    <row r="2330" spans="1:10" x14ac:dyDescent="0.25">
      <c r="A2330" s="1">
        <v>23.28</v>
      </c>
      <c r="B2330" s="2">
        <f>Fulltable[[#This Row],[Distance]]^2</f>
        <v>541.9584000000001</v>
      </c>
      <c r="C2330">
        <f>Fulltable[[#This Row],[Distance]]^3</f>
        <v>12616.791552000002</v>
      </c>
      <c r="D2330">
        <f>Fulltable[[#This Row],[Distance]]^4</f>
        <v>293718.90733056009</v>
      </c>
      <c r="E2330">
        <f>Fulltable[[#This Row],[Distance]]^5</f>
        <v>6837776.1626554392</v>
      </c>
      <c r="F2330" s="13" t="e">
        <f>IF(ISNUMBER(VLOOKUP(Fulltable[[#This Row],[Distance]], PBmetric[[Distance (km)]:[PB (hh:mm:ss)]], 6, FALSE)), VLOOKUP(Fulltable[[#This Row],[Distance]], PBmetric[[Distance (km)]:[PB (hh:mm:ss)]], 6, FALSE), NA())</f>
        <v>#N/A</v>
      </c>
      <c r="G2330" s="13">
        <f ca="1">$Q$4+$P$4*Fulltable[[#This Row],[Distance]]+$O$4*Fulltable[[#This Row],[D^2]]+$N$4*Fulltable[[#This Row],[D^3]]</f>
        <v>7.7361658928068039E-2</v>
      </c>
      <c r="H2330" s="13">
        <f ca="1">Fulltable[[#This Row],[Forecast]]*(1+AVERAGE(cform[faster (-ve) /
slower (+ve)]))</f>
        <v>8.0094213599781597E-2</v>
      </c>
      <c r="I2330" s="13" t="e">
        <f>IF(ISNUMBER(VLOOKUP(Fulltable[[#This Row],[Distance]], Predict[[#All],[Distance (km)]:[Time on current form]], 2, FALSE)), VLOOKUP(Fulltable[[#This Row],[Distance]], Predict[[#All],[Distance (km)]:[Time on current form]], 2, FALSE), NA())</f>
        <v>#N/A</v>
      </c>
      <c r="J2330" s="13" t="e">
        <f>IF(ISNUMBER(VLOOKUP(Fulltable[[#This Row],[Distance]], Predict[[#All],[Distance (km)]:[Time on current form]], 3, FALSE)), VLOOKUP(Fulltable[[#This Row],[Distance]], Predict[[#All],[Distance (km)]:[Time on current form]], 3, FALSE), NA())</f>
        <v>#N/A</v>
      </c>
    </row>
    <row r="2331" spans="1:10" x14ac:dyDescent="0.25">
      <c r="A2331" s="1">
        <v>23.29</v>
      </c>
      <c r="B2331" s="2">
        <f>Fulltable[[#This Row],[Distance]]^2</f>
        <v>542.42409999999995</v>
      </c>
      <c r="C2331">
        <f>Fulltable[[#This Row],[Distance]]^3</f>
        <v>12633.057288999998</v>
      </c>
      <c r="D2331">
        <f>Fulltable[[#This Row],[Distance]]^4</f>
        <v>294223.90426080994</v>
      </c>
      <c r="E2331">
        <f>Fulltable[[#This Row],[Distance]]^5</f>
        <v>6852474.7302342635</v>
      </c>
      <c r="F2331" s="13" t="e">
        <f>IF(ISNUMBER(VLOOKUP(Fulltable[[#This Row],[Distance]], PBmetric[[Distance (km)]:[PB (hh:mm:ss)]], 6, FALSE)), VLOOKUP(Fulltable[[#This Row],[Distance]], PBmetric[[Distance (km)]:[PB (hh:mm:ss)]], 6, FALSE), NA())</f>
        <v>#N/A</v>
      </c>
      <c r="G2331" s="13">
        <f ca="1">$Q$4+$P$4*Fulltable[[#This Row],[Distance]]+$O$4*Fulltable[[#This Row],[D^2]]+$N$4*Fulltable[[#This Row],[D^3]]</f>
        <v>7.7399102962182248E-2</v>
      </c>
      <c r="H2331" s="13">
        <f ca="1">Fulltable[[#This Row],[Forecast]]*(1+AVERAGE(cform[faster (-ve) /
slower (+ve)]))</f>
        <v>8.0132980225367648E-2</v>
      </c>
      <c r="I2331" s="13" t="e">
        <f>IF(ISNUMBER(VLOOKUP(Fulltable[[#This Row],[Distance]], Predict[[#All],[Distance (km)]:[Time on current form]], 2, FALSE)), VLOOKUP(Fulltable[[#This Row],[Distance]], Predict[[#All],[Distance (km)]:[Time on current form]], 2, FALSE), NA())</f>
        <v>#N/A</v>
      </c>
      <c r="J2331" s="13" t="e">
        <f>IF(ISNUMBER(VLOOKUP(Fulltable[[#This Row],[Distance]], Predict[[#All],[Distance (km)]:[Time on current form]], 3, FALSE)), VLOOKUP(Fulltable[[#This Row],[Distance]], Predict[[#All],[Distance (km)]:[Time on current form]], 3, FALSE), NA())</f>
        <v>#N/A</v>
      </c>
    </row>
    <row r="2332" spans="1:10" x14ac:dyDescent="0.25">
      <c r="A2332" s="1">
        <v>23.3</v>
      </c>
      <c r="B2332" s="2">
        <f>Fulltable[[#This Row],[Distance]]^2</f>
        <v>542.89</v>
      </c>
      <c r="C2332">
        <f>Fulltable[[#This Row],[Distance]]^3</f>
        <v>12649.337</v>
      </c>
      <c r="D2332">
        <f>Fulltable[[#This Row],[Distance]]^4</f>
        <v>294729.55209999997</v>
      </c>
      <c r="E2332">
        <f>Fulltable[[#This Row],[Distance]]^5</f>
        <v>6867198.5639299992</v>
      </c>
      <c r="F2332" s="13" t="e">
        <f>IF(ISNUMBER(VLOOKUP(Fulltable[[#This Row],[Distance]], PBmetric[[Distance (km)]:[PB (hh:mm:ss)]], 6, FALSE)), VLOOKUP(Fulltable[[#This Row],[Distance]], PBmetric[[Distance (km)]:[PB (hh:mm:ss)]], 6, FALSE), NA())</f>
        <v>#N/A</v>
      </c>
      <c r="G2332" s="13">
        <f ca="1">$Q$4+$P$4*Fulltable[[#This Row],[Distance]]+$O$4*Fulltable[[#This Row],[D^2]]+$N$4*Fulltable[[#This Row],[D^3]]</f>
        <v>7.7436550586731157E-2</v>
      </c>
      <c r="H2332" s="13">
        <f ca="1">Fulltable[[#This Row],[Forecast]]*(1+AVERAGE(cform[faster (-ve) /
slower (+ve)]))</f>
        <v>8.0171750568209105E-2</v>
      </c>
      <c r="I2332" s="13" t="e">
        <f>IF(ISNUMBER(VLOOKUP(Fulltable[[#This Row],[Distance]], Predict[[#All],[Distance (km)]:[Time on current form]], 2, FALSE)), VLOOKUP(Fulltable[[#This Row],[Distance]], Predict[[#All],[Distance (km)]:[Time on current form]], 2, FALSE), NA())</f>
        <v>#N/A</v>
      </c>
      <c r="J2332" s="13" t="e">
        <f>IF(ISNUMBER(VLOOKUP(Fulltable[[#This Row],[Distance]], Predict[[#All],[Distance (km)]:[Time on current form]], 3, FALSE)), VLOOKUP(Fulltable[[#This Row],[Distance]], Predict[[#All],[Distance (km)]:[Time on current form]], 3, FALSE), NA())</f>
        <v>#N/A</v>
      </c>
    </row>
    <row r="2333" spans="1:10" x14ac:dyDescent="0.25">
      <c r="A2333" s="1">
        <v>23.31</v>
      </c>
      <c r="B2333" s="2">
        <f>Fulltable[[#This Row],[Distance]]^2</f>
        <v>543.35609999999997</v>
      </c>
      <c r="C2333">
        <f>Fulltable[[#This Row],[Distance]]^3</f>
        <v>12665.630690999998</v>
      </c>
      <c r="D2333">
        <f>Fulltable[[#This Row],[Distance]]^4</f>
        <v>295235.85140720999</v>
      </c>
      <c r="E2333">
        <f>Fulltable[[#This Row],[Distance]]^5</f>
        <v>6881947.6963020647</v>
      </c>
      <c r="F2333" s="13" t="e">
        <f>IF(ISNUMBER(VLOOKUP(Fulltable[[#This Row],[Distance]], PBmetric[[Distance (km)]:[PB (hh:mm:ss)]], 6, FALSE)), VLOOKUP(Fulltable[[#This Row],[Distance]], PBmetric[[Distance (km)]:[PB (hh:mm:ss)]], 6, FALSE), NA())</f>
        <v>#N/A</v>
      </c>
      <c r="G2333" s="13">
        <f ca="1">$Q$4+$P$4*Fulltable[[#This Row],[Distance]]+$O$4*Fulltable[[#This Row],[D^2]]+$N$4*Fulltable[[#This Row],[D^3]]</f>
        <v>7.7474001801679349E-2</v>
      </c>
      <c r="H2333" s="13">
        <f ca="1">Fulltable[[#This Row],[Forecast]]*(1+AVERAGE(cform[faster (-ve) /
slower (+ve)]))</f>
        <v>8.0210524628269289E-2</v>
      </c>
      <c r="I2333" s="13" t="e">
        <f>IF(ISNUMBER(VLOOKUP(Fulltable[[#This Row],[Distance]], Predict[[#All],[Distance (km)]:[Time on current form]], 2, FALSE)), VLOOKUP(Fulltable[[#This Row],[Distance]], Predict[[#All],[Distance (km)]:[Time on current form]], 2, FALSE), NA())</f>
        <v>#N/A</v>
      </c>
      <c r="J2333" s="13" t="e">
        <f>IF(ISNUMBER(VLOOKUP(Fulltable[[#This Row],[Distance]], Predict[[#All],[Distance (km)]:[Time on current form]], 3, FALSE)), VLOOKUP(Fulltable[[#This Row],[Distance]], Predict[[#All],[Distance (km)]:[Time on current form]], 3, FALSE), NA())</f>
        <v>#N/A</v>
      </c>
    </row>
    <row r="2334" spans="1:10" x14ac:dyDescent="0.25">
      <c r="A2334" s="1">
        <v>23.32</v>
      </c>
      <c r="B2334" s="2">
        <f>Fulltable[[#This Row],[Distance]]^2</f>
        <v>543.82240000000002</v>
      </c>
      <c r="C2334">
        <f>Fulltable[[#This Row],[Distance]]^3</f>
        <v>12681.938368000001</v>
      </c>
      <c r="D2334">
        <f>Fulltable[[#This Row],[Distance]]^4</f>
        <v>295742.80274176004</v>
      </c>
      <c r="E2334">
        <f>Fulltable[[#This Row],[Distance]]^5</f>
        <v>6896722.1599378446</v>
      </c>
      <c r="F2334" s="13" t="e">
        <f>IF(ISNUMBER(VLOOKUP(Fulltable[[#This Row],[Distance]], PBmetric[[Distance (km)]:[PB (hh:mm:ss)]], 6, FALSE)), VLOOKUP(Fulltable[[#This Row],[Distance]], PBmetric[[Distance (km)]:[PB (hh:mm:ss)]], 6, FALSE), NA())</f>
        <v>#N/A</v>
      </c>
      <c r="G2334" s="13">
        <f ca="1">$Q$4+$P$4*Fulltable[[#This Row],[Distance]]+$O$4*Fulltable[[#This Row],[D^2]]+$N$4*Fulltable[[#This Row],[D^3]]</f>
        <v>7.7511456606991422E-2</v>
      </c>
      <c r="H2334" s="13">
        <f ca="1">Fulltable[[#This Row],[Forecast]]*(1+AVERAGE(cform[faster (-ve) /
slower (+ve)]))</f>
        <v>8.0249302405511536E-2</v>
      </c>
      <c r="I2334" s="13" t="e">
        <f>IF(ISNUMBER(VLOOKUP(Fulltable[[#This Row],[Distance]], Predict[[#All],[Distance (km)]:[Time on current form]], 2, FALSE)), VLOOKUP(Fulltable[[#This Row],[Distance]], Predict[[#All],[Distance (km)]:[Time on current form]], 2, FALSE), NA())</f>
        <v>#N/A</v>
      </c>
      <c r="J2334" s="13" t="e">
        <f>IF(ISNUMBER(VLOOKUP(Fulltable[[#This Row],[Distance]], Predict[[#All],[Distance (km)]:[Time on current form]], 3, FALSE)), VLOOKUP(Fulltable[[#This Row],[Distance]], Predict[[#All],[Distance (km)]:[Time on current form]], 3, FALSE), NA())</f>
        <v>#N/A</v>
      </c>
    </row>
    <row r="2335" spans="1:10" x14ac:dyDescent="0.25">
      <c r="A2335" s="1">
        <v>23.33</v>
      </c>
      <c r="B2335" s="2">
        <f>Fulltable[[#This Row],[Distance]]^2</f>
        <v>544.2888999999999</v>
      </c>
      <c r="C2335">
        <f>Fulltable[[#This Row],[Distance]]^3</f>
        <v>12698.260036999996</v>
      </c>
      <c r="D2335">
        <f>Fulltable[[#This Row],[Distance]]^4</f>
        <v>296250.4066632099</v>
      </c>
      <c r="E2335">
        <f>Fulltable[[#This Row],[Distance]]^5</f>
        <v>6911521.9874526868</v>
      </c>
      <c r="F2335" s="13" t="e">
        <f>IF(ISNUMBER(VLOOKUP(Fulltable[[#This Row],[Distance]], PBmetric[[Distance (km)]:[PB (hh:mm:ss)]], 6, FALSE)), VLOOKUP(Fulltable[[#This Row],[Distance]], PBmetric[[Distance (km)]:[PB (hh:mm:ss)]], 6, FALSE), NA())</f>
        <v>#N/A</v>
      </c>
      <c r="G2335" s="13">
        <f ca="1">$Q$4+$P$4*Fulltable[[#This Row],[Distance]]+$O$4*Fulltable[[#This Row],[D^2]]+$N$4*Fulltable[[#This Row],[D^3]]</f>
        <v>7.7548915002631974E-2</v>
      </c>
      <c r="H2335" s="13">
        <f ca="1">Fulltable[[#This Row],[Forecast]]*(1+AVERAGE(cform[faster (-ve) /
slower (+ve)]))</f>
        <v>8.0288083899899193E-2</v>
      </c>
      <c r="I2335" s="13" t="e">
        <f>IF(ISNUMBER(VLOOKUP(Fulltable[[#This Row],[Distance]], Predict[[#All],[Distance (km)]:[Time on current form]], 2, FALSE)), VLOOKUP(Fulltable[[#This Row],[Distance]], Predict[[#All],[Distance (km)]:[Time on current form]], 2, FALSE), NA())</f>
        <v>#N/A</v>
      </c>
      <c r="J2335" s="13" t="e">
        <f>IF(ISNUMBER(VLOOKUP(Fulltable[[#This Row],[Distance]], Predict[[#All],[Distance (km)]:[Time on current form]], 3, FALSE)), VLOOKUP(Fulltable[[#This Row],[Distance]], Predict[[#All],[Distance (km)]:[Time on current form]], 3, FALSE), NA())</f>
        <v>#N/A</v>
      </c>
    </row>
    <row r="2336" spans="1:10" x14ac:dyDescent="0.25">
      <c r="A2336" s="1">
        <v>23.34</v>
      </c>
      <c r="B2336" s="2">
        <f>Fulltable[[#This Row],[Distance]]^2</f>
        <v>544.75559999999996</v>
      </c>
      <c r="C2336">
        <f>Fulltable[[#This Row],[Distance]]^3</f>
        <v>12714.595703999999</v>
      </c>
      <c r="D2336">
        <f>Fulltable[[#This Row],[Distance]]^4</f>
        <v>296758.66373135993</v>
      </c>
      <c r="E2336">
        <f>Fulltable[[#This Row],[Distance]]^5</f>
        <v>6926347.211489941</v>
      </c>
      <c r="F2336" s="13" t="e">
        <f>IF(ISNUMBER(VLOOKUP(Fulltable[[#This Row],[Distance]], PBmetric[[Distance (km)]:[PB (hh:mm:ss)]], 6, FALSE)), VLOOKUP(Fulltable[[#This Row],[Distance]], PBmetric[[Distance (km)]:[PB (hh:mm:ss)]], 6, FALSE), NA())</f>
        <v>#N/A</v>
      </c>
      <c r="G2336" s="13">
        <f ca="1">$Q$4+$P$4*Fulltable[[#This Row],[Distance]]+$O$4*Fulltable[[#This Row],[D^2]]+$N$4*Fulltable[[#This Row],[D^3]]</f>
        <v>7.7586376988565631E-2</v>
      </c>
      <c r="H2336" s="13">
        <f ca="1">Fulltable[[#This Row],[Forecast]]*(1+AVERAGE(cform[faster (-ve) /
slower (+ve)]))</f>
        <v>8.0326869111395666E-2</v>
      </c>
      <c r="I2336" s="13" t="e">
        <f>IF(ISNUMBER(VLOOKUP(Fulltable[[#This Row],[Distance]], Predict[[#All],[Distance (km)]:[Time on current form]], 2, FALSE)), VLOOKUP(Fulltable[[#This Row],[Distance]], Predict[[#All],[Distance (km)]:[Time on current form]], 2, FALSE), NA())</f>
        <v>#N/A</v>
      </c>
      <c r="J2336" s="13" t="e">
        <f>IF(ISNUMBER(VLOOKUP(Fulltable[[#This Row],[Distance]], Predict[[#All],[Distance (km)]:[Time on current form]], 3, FALSE)), VLOOKUP(Fulltable[[#This Row],[Distance]], Predict[[#All],[Distance (km)]:[Time on current form]], 3, FALSE), NA())</f>
        <v>#N/A</v>
      </c>
    </row>
    <row r="2337" spans="1:10" x14ac:dyDescent="0.25">
      <c r="A2337" s="1">
        <v>23.35</v>
      </c>
      <c r="B2337" s="2">
        <f>Fulltable[[#This Row],[Distance]]^2</f>
        <v>545.22250000000008</v>
      </c>
      <c r="C2337">
        <f>Fulltable[[#This Row],[Distance]]^3</f>
        <v>12730.945375000003</v>
      </c>
      <c r="D2337">
        <f>Fulltable[[#This Row],[Distance]]^4</f>
        <v>297267.57450625009</v>
      </c>
      <c r="E2337">
        <f>Fulltable[[#This Row],[Distance]]^5</f>
        <v>6941197.8647209397</v>
      </c>
      <c r="F2337" s="13" t="e">
        <f>IF(ISNUMBER(VLOOKUP(Fulltable[[#This Row],[Distance]], PBmetric[[Distance (km)]:[PB (hh:mm:ss)]], 6, FALSE)), VLOOKUP(Fulltable[[#This Row],[Distance]], PBmetric[[Distance (km)]:[PB (hh:mm:ss)]], 6, FALSE), NA())</f>
        <v>#N/A</v>
      </c>
      <c r="G2337" s="13">
        <f ca="1">$Q$4+$P$4*Fulltable[[#This Row],[Distance]]+$O$4*Fulltable[[#This Row],[D^2]]+$N$4*Fulltable[[#This Row],[D^3]]</f>
        <v>7.7623842564756948E-2</v>
      </c>
      <c r="H2337" s="13">
        <f ca="1">Fulltable[[#This Row],[Forecast]]*(1+AVERAGE(cform[faster (-ve) /
slower (+ve)]))</f>
        <v>8.0365658039964219E-2</v>
      </c>
      <c r="I2337" s="13" t="e">
        <f>IF(ISNUMBER(VLOOKUP(Fulltable[[#This Row],[Distance]], Predict[[#All],[Distance (km)]:[Time on current form]], 2, FALSE)), VLOOKUP(Fulltable[[#This Row],[Distance]], Predict[[#All],[Distance (km)]:[Time on current form]], 2, FALSE), NA())</f>
        <v>#N/A</v>
      </c>
      <c r="J2337" s="13" t="e">
        <f>IF(ISNUMBER(VLOOKUP(Fulltable[[#This Row],[Distance]], Predict[[#All],[Distance (km)]:[Time on current form]], 3, FALSE)), VLOOKUP(Fulltable[[#This Row],[Distance]], Predict[[#All],[Distance (km)]:[Time on current form]], 3, FALSE), NA())</f>
        <v>#N/A</v>
      </c>
    </row>
    <row r="2338" spans="1:10" x14ac:dyDescent="0.25">
      <c r="A2338" s="1">
        <v>23.36</v>
      </c>
      <c r="B2338" s="2">
        <f>Fulltable[[#This Row],[Distance]]^2</f>
        <v>545.68959999999993</v>
      </c>
      <c r="C2338">
        <f>Fulltable[[#This Row],[Distance]]^3</f>
        <v>12747.309055999998</v>
      </c>
      <c r="D2338">
        <f>Fulltable[[#This Row],[Distance]]^4</f>
        <v>297777.1395481599</v>
      </c>
      <c r="E2338">
        <f>Fulltable[[#This Row],[Distance]]^5</f>
        <v>6956073.9798450153</v>
      </c>
      <c r="F2338" s="13" t="e">
        <f>IF(ISNUMBER(VLOOKUP(Fulltable[[#This Row],[Distance]], PBmetric[[Distance (km)]:[PB (hh:mm:ss)]], 6, FALSE)), VLOOKUP(Fulltable[[#This Row],[Distance]], PBmetric[[Distance (km)]:[PB (hh:mm:ss)]], 6, FALSE), NA())</f>
        <v>#N/A</v>
      </c>
      <c r="G2338" s="13">
        <f ca="1">$Q$4+$P$4*Fulltable[[#This Row],[Distance]]+$O$4*Fulltable[[#This Row],[D^2]]+$N$4*Fulltable[[#This Row],[D^3]]</f>
        <v>7.7661311731170538E-2</v>
      </c>
      <c r="H2338" s="13">
        <f ca="1">Fulltable[[#This Row],[Forecast]]*(1+AVERAGE(cform[faster (-ve) /
slower (+ve)]))</f>
        <v>8.0404450685568243E-2</v>
      </c>
      <c r="I2338" s="13" t="e">
        <f>IF(ISNUMBER(VLOOKUP(Fulltable[[#This Row],[Distance]], Predict[[#All],[Distance (km)]:[Time on current form]], 2, FALSE)), VLOOKUP(Fulltable[[#This Row],[Distance]], Predict[[#All],[Distance (km)]:[Time on current form]], 2, FALSE), NA())</f>
        <v>#N/A</v>
      </c>
      <c r="J2338" s="13" t="e">
        <f>IF(ISNUMBER(VLOOKUP(Fulltable[[#This Row],[Distance]], Predict[[#All],[Distance (km)]:[Time on current form]], 3, FALSE)), VLOOKUP(Fulltable[[#This Row],[Distance]], Predict[[#All],[Distance (km)]:[Time on current form]], 3, FALSE), NA())</f>
        <v>#N/A</v>
      </c>
    </row>
    <row r="2339" spans="1:10" x14ac:dyDescent="0.25">
      <c r="A2339" s="1">
        <v>23.37</v>
      </c>
      <c r="B2339" s="2">
        <f>Fulltable[[#This Row],[Distance]]^2</f>
        <v>546.15690000000006</v>
      </c>
      <c r="C2339">
        <f>Fulltable[[#This Row],[Distance]]^3</f>
        <v>12763.686753000002</v>
      </c>
      <c r="D2339">
        <f>Fulltable[[#This Row],[Distance]]^4</f>
        <v>298287.35941761005</v>
      </c>
      <c r="E2339">
        <f>Fulltable[[#This Row],[Distance]]^5</f>
        <v>6970975.5895895474</v>
      </c>
      <c r="F2339" s="13" t="e">
        <f>IF(ISNUMBER(VLOOKUP(Fulltable[[#This Row],[Distance]], PBmetric[[Distance (km)]:[PB (hh:mm:ss)]], 6, FALSE)), VLOOKUP(Fulltable[[#This Row],[Distance]], PBmetric[[Distance (km)]:[PB (hh:mm:ss)]], 6, FALSE), NA())</f>
        <v>#N/A</v>
      </c>
      <c r="G2339" s="13">
        <f ca="1">$Q$4+$P$4*Fulltable[[#This Row],[Distance]]+$O$4*Fulltable[[#This Row],[D^2]]+$N$4*Fulltable[[#This Row],[D^3]]</f>
        <v>7.7698784487771011E-2</v>
      </c>
      <c r="H2339" s="13">
        <f ca="1">Fulltable[[#This Row],[Forecast]]*(1+AVERAGE(cform[faster (-ve) /
slower (+ve)]))</f>
        <v>8.0443247048171088E-2</v>
      </c>
      <c r="I2339" s="13" t="e">
        <f>IF(ISNUMBER(VLOOKUP(Fulltable[[#This Row],[Distance]], Predict[[#All],[Distance (km)]:[Time on current form]], 2, FALSE)), VLOOKUP(Fulltable[[#This Row],[Distance]], Predict[[#All],[Distance (km)]:[Time on current form]], 2, FALSE), NA())</f>
        <v>#N/A</v>
      </c>
      <c r="J2339" s="13" t="e">
        <f>IF(ISNUMBER(VLOOKUP(Fulltable[[#This Row],[Distance]], Predict[[#All],[Distance (km)]:[Time on current form]], 3, FALSE)), VLOOKUP(Fulltable[[#This Row],[Distance]], Predict[[#All],[Distance (km)]:[Time on current form]], 3, FALSE), NA())</f>
        <v>#N/A</v>
      </c>
    </row>
    <row r="2340" spans="1:10" x14ac:dyDescent="0.25">
      <c r="A2340" s="1">
        <v>23.38</v>
      </c>
      <c r="B2340" s="2">
        <f>Fulltable[[#This Row],[Distance]]^2</f>
        <v>546.62439999999992</v>
      </c>
      <c r="C2340">
        <f>Fulltable[[#This Row],[Distance]]^3</f>
        <v>12780.078471999997</v>
      </c>
      <c r="D2340">
        <f>Fulltable[[#This Row],[Distance]]^4</f>
        <v>298798.23467535991</v>
      </c>
      <c r="E2340">
        <f>Fulltable[[#This Row],[Distance]]^5</f>
        <v>6985902.7267099144</v>
      </c>
      <c r="F2340" s="13" t="e">
        <f>IF(ISNUMBER(VLOOKUP(Fulltable[[#This Row],[Distance]], PBmetric[[Distance (km)]:[PB (hh:mm:ss)]], 6, FALSE)), VLOOKUP(Fulltable[[#This Row],[Distance]], PBmetric[[Distance (km)]:[PB (hh:mm:ss)]], 6, FALSE), NA())</f>
        <v>#N/A</v>
      </c>
      <c r="G2340" s="13">
        <f ca="1">$Q$4+$P$4*Fulltable[[#This Row],[Distance]]+$O$4*Fulltable[[#This Row],[D^2]]+$N$4*Fulltable[[#This Row],[D^3]]</f>
        <v>7.7736260834522938E-2</v>
      </c>
      <c r="H2340" s="13">
        <f ca="1">Fulltable[[#This Row],[Forecast]]*(1+AVERAGE(cform[faster (-ve) /
slower (+ve)]))</f>
        <v>8.0482047127736073E-2</v>
      </c>
      <c r="I2340" s="13" t="e">
        <f>IF(ISNUMBER(VLOOKUP(Fulltable[[#This Row],[Distance]], Predict[[#All],[Distance (km)]:[Time on current form]], 2, FALSE)), VLOOKUP(Fulltable[[#This Row],[Distance]], Predict[[#All],[Distance (km)]:[Time on current form]], 2, FALSE), NA())</f>
        <v>#N/A</v>
      </c>
      <c r="J2340" s="13" t="e">
        <f>IF(ISNUMBER(VLOOKUP(Fulltable[[#This Row],[Distance]], Predict[[#All],[Distance (km)]:[Time on current form]], 3, FALSE)), VLOOKUP(Fulltable[[#This Row],[Distance]], Predict[[#All],[Distance (km)]:[Time on current form]], 3, FALSE), NA())</f>
        <v>#N/A</v>
      </c>
    </row>
    <row r="2341" spans="1:10" x14ac:dyDescent="0.25">
      <c r="A2341" s="1">
        <v>23.39</v>
      </c>
      <c r="B2341" s="2">
        <f>Fulltable[[#This Row],[Distance]]^2</f>
        <v>547.09210000000007</v>
      </c>
      <c r="C2341">
        <f>Fulltable[[#This Row],[Distance]]^3</f>
        <v>12796.484219000002</v>
      </c>
      <c r="D2341">
        <f>Fulltable[[#This Row],[Distance]]^4</f>
        <v>299309.76588241011</v>
      </c>
      <c r="E2341">
        <f>Fulltable[[#This Row],[Distance]]^5</f>
        <v>7000855.4239895726</v>
      </c>
      <c r="F2341" s="13" t="e">
        <f>IF(ISNUMBER(VLOOKUP(Fulltable[[#This Row],[Distance]], PBmetric[[Distance (km)]:[PB (hh:mm:ss)]], 6, FALSE)), VLOOKUP(Fulltable[[#This Row],[Distance]], PBmetric[[Distance (km)]:[PB (hh:mm:ss)]], 6, FALSE), NA())</f>
        <v>#N/A</v>
      </c>
      <c r="G2341" s="13">
        <f ca="1">$Q$4+$P$4*Fulltable[[#This Row],[Distance]]+$O$4*Fulltable[[#This Row],[D^2]]+$N$4*Fulltable[[#This Row],[D^3]]</f>
        <v>7.7773740771390945E-2</v>
      </c>
      <c r="H2341" s="13">
        <f ca="1">Fulltable[[#This Row],[Forecast]]*(1+AVERAGE(cform[faster (-ve) /
slower (+ve)]))</f>
        <v>8.0520850924226575E-2</v>
      </c>
      <c r="I2341" s="13" t="e">
        <f>IF(ISNUMBER(VLOOKUP(Fulltable[[#This Row],[Distance]], Predict[[#All],[Distance (km)]:[Time on current form]], 2, FALSE)), VLOOKUP(Fulltable[[#This Row],[Distance]], Predict[[#All],[Distance (km)]:[Time on current form]], 2, FALSE), NA())</f>
        <v>#N/A</v>
      </c>
      <c r="J2341" s="13" t="e">
        <f>IF(ISNUMBER(VLOOKUP(Fulltable[[#This Row],[Distance]], Predict[[#All],[Distance (km)]:[Time on current form]], 3, FALSE)), VLOOKUP(Fulltable[[#This Row],[Distance]], Predict[[#All],[Distance (km)]:[Time on current form]], 3, FALSE), NA())</f>
        <v>#N/A</v>
      </c>
    </row>
    <row r="2342" spans="1:10" x14ac:dyDescent="0.25">
      <c r="A2342" s="1">
        <v>23.4</v>
      </c>
      <c r="B2342" s="2">
        <f>Fulltable[[#This Row],[Distance]]^2</f>
        <v>547.55999999999995</v>
      </c>
      <c r="C2342">
        <f>Fulltable[[#This Row],[Distance]]^3</f>
        <v>12812.903999999999</v>
      </c>
      <c r="D2342">
        <f>Fulltable[[#This Row],[Distance]]^4</f>
        <v>299821.95359999995</v>
      </c>
      <c r="E2342">
        <f>Fulltable[[#This Row],[Distance]]^5</f>
        <v>7015833.7142399987</v>
      </c>
      <c r="F2342" s="13" t="e">
        <f>IF(ISNUMBER(VLOOKUP(Fulltable[[#This Row],[Distance]], PBmetric[[Distance (km)]:[PB (hh:mm:ss)]], 6, FALSE)), VLOOKUP(Fulltable[[#This Row],[Distance]], PBmetric[[Distance (km)]:[PB (hh:mm:ss)]], 6, FALSE), NA())</f>
        <v>#N/A</v>
      </c>
      <c r="G2342" s="13">
        <f ca="1">$Q$4+$P$4*Fulltable[[#This Row],[Distance]]+$O$4*Fulltable[[#This Row],[D^2]]+$N$4*Fulltable[[#This Row],[D^3]]</f>
        <v>7.7811224298339601E-2</v>
      </c>
      <c r="H2342" s="13">
        <f ca="1">Fulltable[[#This Row],[Forecast]]*(1+AVERAGE(cform[faster (-ve) /
slower (+ve)]))</f>
        <v>8.0559658437605916E-2</v>
      </c>
      <c r="I2342" s="13" t="e">
        <f>IF(ISNUMBER(VLOOKUP(Fulltable[[#This Row],[Distance]], Predict[[#All],[Distance (km)]:[Time on current form]], 2, FALSE)), VLOOKUP(Fulltable[[#This Row],[Distance]], Predict[[#All],[Distance (km)]:[Time on current form]], 2, FALSE), NA())</f>
        <v>#N/A</v>
      </c>
      <c r="J2342" s="13" t="e">
        <f>IF(ISNUMBER(VLOOKUP(Fulltable[[#This Row],[Distance]], Predict[[#All],[Distance (km)]:[Time on current form]], 3, FALSE)), VLOOKUP(Fulltable[[#This Row],[Distance]], Predict[[#All],[Distance (km)]:[Time on current form]], 3, FALSE), NA())</f>
        <v>#N/A</v>
      </c>
    </row>
    <row r="2343" spans="1:10" x14ac:dyDescent="0.25">
      <c r="A2343" s="1">
        <v>23.41</v>
      </c>
      <c r="B2343" s="2">
        <f>Fulltable[[#This Row],[Distance]]^2</f>
        <v>548.02809999999999</v>
      </c>
      <c r="C2343">
        <f>Fulltable[[#This Row],[Distance]]^3</f>
        <v>12829.337820999999</v>
      </c>
      <c r="D2343">
        <f>Fulltable[[#This Row],[Distance]]^4</f>
        <v>300334.79838961002</v>
      </c>
      <c r="E2343">
        <f>Fulltable[[#This Row],[Distance]]^5</f>
        <v>7030837.6303007705</v>
      </c>
      <c r="F2343" s="13" t="e">
        <f>IF(ISNUMBER(VLOOKUP(Fulltable[[#This Row],[Distance]], PBmetric[[Distance (km)]:[PB (hh:mm:ss)]], 6, FALSE)), VLOOKUP(Fulltable[[#This Row],[Distance]], PBmetric[[Distance (km)]:[PB (hh:mm:ss)]], 6, FALSE), NA())</f>
        <v>#N/A</v>
      </c>
      <c r="G2343" s="13">
        <f ca="1">$Q$4+$P$4*Fulltable[[#This Row],[Distance]]+$O$4*Fulltable[[#This Row],[D^2]]+$N$4*Fulltable[[#This Row],[D^3]]</f>
        <v>7.7848711415333519E-2</v>
      </c>
      <c r="H2343" s="13">
        <f ca="1">Fulltable[[#This Row],[Forecast]]*(1+AVERAGE(cform[faster (-ve) /
slower (+ve)]))</f>
        <v>8.0598469667837458E-2</v>
      </c>
      <c r="I2343" s="13" t="e">
        <f>IF(ISNUMBER(VLOOKUP(Fulltable[[#This Row],[Distance]], Predict[[#All],[Distance (km)]:[Time on current form]], 2, FALSE)), VLOOKUP(Fulltable[[#This Row],[Distance]], Predict[[#All],[Distance (km)]:[Time on current form]], 2, FALSE), NA())</f>
        <v>#N/A</v>
      </c>
      <c r="J2343" s="13" t="e">
        <f>IF(ISNUMBER(VLOOKUP(Fulltable[[#This Row],[Distance]], Predict[[#All],[Distance (km)]:[Time on current form]], 3, FALSE)), VLOOKUP(Fulltable[[#This Row],[Distance]], Predict[[#All],[Distance (km)]:[Time on current form]], 3, FALSE), NA())</f>
        <v>#N/A</v>
      </c>
    </row>
    <row r="2344" spans="1:10" x14ac:dyDescent="0.25">
      <c r="A2344" s="1">
        <v>23.42</v>
      </c>
      <c r="B2344" s="2">
        <f>Fulltable[[#This Row],[Distance]]^2</f>
        <v>548.49640000000011</v>
      </c>
      <c r="C2344">
        <f>Fulltable[[#This Row],[Distance]]^3</f>
        <v>12845.785688000004</v>
      </c>
      <c r="D2344">
        <f>Fulltable[[#This Row],[Distance]]^4</f>
        <v>300848.30081296014</v>
      </c>
      <c r="E2344">
        <f>Fulltable[[#This Row],[Distance]]^5</f>
        <v>7045867.2050395273</v>
      </c>
      <c r="F2344" s="13" t="e">
        <f>IF(ISNUMBER(VLOOKUP(Fulltable[[#This Row],[Distance]], PBmetric[[Distance (km)]:[PB (hh:mm:ss)]], 6, FALSE)), VLOOKUP(Fulltable[[#This Row],[Distance]], PBmetric[[Distance (km)]:[PB (hh:mm:ss)]], 6, FALSE), NA())</f>
        <v>#N/A</v>
      </c>
      <c r="G2344" s="13">
        <f ca="1">$Q$4+$P$4*Fulltable[[#This Row],[Distance]]+$O$4*Fulltable[[#This Row],[D^2]]+$N$4*Fulltable[[#This Row],[D^3]]</f>
        <v>7.7886202122337295E-2</v>
      </c>
      <c r="H2344" s="13">
        <f ca="1">Fulltable[[#This Row],[Forecast]]*(1+AVERAGE(cform[faster (-ve) /
slower (+ve)]))</f>
        <v>8.0637284614884536E-2</v>
      </c>
      <c r="I2344" s="13" t="e">
        <f>IF(ISNUMBER(VLOOKUP(Fulltable[[#This Row],[Distance]], Predict[[#All],[Distance (km)]:[Time on current form]], 2, FALSE)), VLOOKUP(Fulltable[[#This Row],[Distance]], Predict[[#All],[Distance (km)]:[Time on current form]], 2, FALSE), NA())</f>
        <v>#N/A</v>
      </c>
      <c r="J2344" s="13" t="e">
        <f>IF(ISNUMBER(VLOOKUP(Fulltable[[#This Row],[Distance]], Predict[[#All],[Distance (km)]:[Time on current form]], 3, FALSE)), VLOOKUP(Fulltable[[#This Row],[Distance]], Predict[[#All],[Distance (km)]:[Time on current form]], 3, FALSE), NA())</f>
        <v>#N/A</v>
      </c>
    </row>
    <row r="2345" spans="1:10" x14ac:dyDescent="0.25">
      <c r="A2345" s="1">
        <v>23.43</v>
      </c>
      <c r="B2345" s="2">
        <f>Fulltable[[#This Row],[Distance]]^2</f>
        <v>548.96489999999994</v>
      </c>
      <c r="C2345">
        <f>Fulltable[[#This Row],[Distance]]^3</f>
        <v>12862.247606999999</v>
      </c>
      <c r="D2345">
        <f>Fulltable[[#This Row],[Distance]]^4</f>
        <v>301362.46143200994</v>
      </c>
      <c r="E2345">
        <f>Fulltable[[#This Row],[Distance]]^5</f>
        <v>7060922.4713519923</v>
      </c>
      <c r="F2345" s="13" t="e">
        <f>IF(ISNUMBER(VLOOKUP(Fulltable[[#This Row],[Distance]], PBmetric[[Distance (km)]:[PB (hh:mm:ss)]], 6, FALSE)), VLOOKUP(Fulltable[[#This Row],[Distance]], PBmetric[[Distance (km)]:[PB (hh:mm:ss)]], 6, FALSE), NA())</f>
        <v>#N/A</v>
      </c>
      <c r="G2345" s="13">
        <f ca="1">$Q$4+$P$4*Fulltable[[#This Row],[Distance]]+$O$4*Fulltable[[#This Row],[D^2]]+$N$4*Fulltable[[#This Row],[D^3]]</f>
        <v>7.79236964193155E-2</v>
      </c>
      <c r="H2345" s="13">
        <f ca="1">Fulltable[[#This Row],[Forecast]]*(1+AVERAGE(cform[faster (-ve) /
slower (+ve)]))</f>
        <v>8.0676103278710484E-2</v>
      </c>
      <c r="I2345" s="13" t="e">
        <f>IF(ISNUMBER(VLOOKUP(Fulltable[[#This Row],[Distance]], Predict[[#All],[Distance (km)]:[Time on current form]], 2, FALSE)), VLOOKUP(Fulltable[[#This Row],[Distance]], Predict[[#All],[Distance (km)]:[Time on current form]], 2, FALSE), NA())</f>
        <v>#N/A</v>
      </c>
      <c r="J2345" s="13" t="e">
        <f>IF(ISNUMBER(VLOOKUP(Fulltable[[#This Row],[Distance]], Predict[[#All],[Distance (km)]:[Time on current form]], 3, FALSE)), VLOOKUP(Fulltable[[#This Row],[Distance]], Predict[[#All],[Distance (km)]:[Time on current form]], 3, FALSE), NA())</f>
        <v>#N/A</v>
      </c>
    </row>
    <row r="2346" spans="1:10" x14ac:dyDescent="0.25">
      <c r="A2346" s="1">
        <v>23.44</v>
      </c>
      <c r="B2346" s="2">
        <f>Fulltable[[#This Row],[Distance]]^2</f>
        <v>549.43360000000007</v>
      </c>
      <c r="C2346">
        <f>Fulltable[[#This Row],[Distance]]^3</f>
        <v>12878.723584000003</v>
      </c>
      <c r="D2346">
        <f>Fulltable[[#This Row],[Distance]]^4</f>
        <v>301877.28080896009</v>
      </c>
      <c r="E2346">
        <f>Fulltable[[#This Row],[Distance]]^5</f>
        <v>7076003.4621620253</v>
      </c>
      <c r="F2346" s="13" t="e">
        <f>IF(ISNUMBER(VLOOKUP(Fulltable[[#This Row],[Distance]], PBmetric[[Distance (km)]:[PB (hh:mm:ss)]], 6, FALSE)), VLOOKUP(Fulltable[[#This Row],[Distance]], PBmetric[[Distance (km)]:[PB (hh:mm:ss)]], 6, FALSE), NA())</f>
        <v>#N/A</v>
      </c>
      <c r="G2346" s="13">
        <f ca="1">$Q$4+$P$4*Fulltable[[#This Row],[Distance]]+$O$4*Fulltable[[#This Row],[D^2]]+$N$4*Fulltable[[#This Row],[D^3]]</f>
        <v>7.7961194306232773E-2</v>
      </c>
      <c r="H2346" s="13">
        <f ca="1">Fulltable[[#This Row],[Forecast]]*(1+AVERAGE(cform[faster (-ve) /
slower (+ve)]))</f>
        <v>8.071492565927868E-2</v>
      </c>
      <c r="I2346" s="13" t="e">
        <f>IF(ISNUMBER(VLOOKUP(Fulltable[[#This Row],[Distance]], Predict[[#All],[Distance (km)]:[Time on current form]], 2, FALSE)), VLOOKUP(Fulltable[[#This Row],[Distance]], Predict[[#All],[Distance (km)]:[Time on current form]], 2, FALSE), NA())</f>
        <v>#N/A</v>
      </c>
      <c r="J2346" s="13" t="e">
        <f>IF(ISNUMBER(VLOOKUP(Fulltable[[#This Row],[Distance]], Predict[[#All],[Distance (km)]:[Time on current form]], 3, FALSE)), VLOOKUP(Fulltable[[#This Row],[Distance]], Predict[[#All],[Distance (km)]:[Time on current form]], 3, FALSE), NA())</f>
        <v>#N/A</v>
      </c>
    </row>
    <row r="2347" spans="1:10" x14ac:dyDescent="0.25">
      <c r="A2347" s="1">
        <v>23.45</v>
      </c>
      <c r="B2347" s="2">
        <f>Fulltable[[#This Row],[Distance]]^2</f>
        <v>549.90249999999992</v>
      </c>
      <c r="C2347">
        <f>Fulltable[[#This Row],[Distance]]^3</f>
        <v>12895.213624999999</v>
      </c>
      <c r="D2347">
        <f>Fulltable[[#This Row],[Distance]]^4</f>
        <v>302392.75950624992</v>
      </c>
      <c r="E2347">
        <f>Fulltable[[#This Row],[Distance]]^5</f>
        <v>7091110.2104215603</v>
      </c>
      <c r="F2347" s="13" t="e">
        <f>IF(ISNUMBER(VLOOKUP(Fulltable[[#This Row],[Distance]], PBmetric[[Distance (km)]:[PB (hh:mm:ss)]], 6, FALSE)), VLOOKUP(Fulltable[[#This Row],[Distance]], PBmetric[[Distance (km)]:[PB (hh:mm:ss)]], 6, FALSE), NA())</f>
        <v>#N/A</v>
      </c>
      <c r="G2347" s="13">
        <f ca="1">$Q$4+$P$4*Fulltable[[#This Row],[Distance]]+$O$4*Fulltable[[#This Row],[D^2]]+$N$4*Fulltable[[#This Row],[D^3]]</f>
        <v>7.799869578305367E-2</v>
      </c>
      <c r="H2347" s="13">
        <f ca="1">Fulltable[[#This Row],[Forecast]]*(1+AVERAGE(cform[faster (-ve) /
slower (+ve)]))</f>
        <v>8.075375175655243E-2</v>
      </c>
      <c r="I2347" s="13" t="e">
        <f>IF(ISNUMBER(VLOOKUP(Fulltable[[#This Row],[Distance]], Predict[[#All],[Distance (km)]:[Time on current form]], 2, FALSE)), VLOOKUP(Fulltable[[#This Row],[Distance]], Predict[[#All],[Distance (km)]:[Time on current form]], 2, FALSE), NA())</f>
        <v>#N/A</v>
      </c>
      <c r="J2347" s="13" t="e">
        <f>IF(ISNUMBER(VLOOKUP(Fulltable[[#This Row],[Distance]], Predict[[#All],[Distance (km)]:[Time on current form]], 3, FALSE)), VLOOKUP(Fulltable[[#This Row],[Distance]], Predict[[#All],[Distance (km)]:[Time on current form]], 3, FALSE), NA())</f>
        <v>#N/A</v>
      </c>
    </row>
    <row r="2348" spans="1:10" x14ac:dyDescent="0.25">
      <c r="A2348" s="1">
        <v>23.46</v>
      </c>
      <c r="B2348" s="2">
        <f>Fulltable[[#This Row],[Distance]]^2</f>
        <v>550.37160000000006</v>
      </c>
      <c r="C2348">
        <f>Fulltable[[#This Row],[Distance]]^3</f>
        <v>12911.717736000002</v>
      </c>
      <c r="D2348">
        <f>Fulltable[[#This Row],[Distance]]^4</f>
        <v>302908.89808656008</v>
      </c>
      <c r="E2348">
        <f>Fulltable[[#This Row],[Distance]]^5</f>
        <v>7106242.7491106996</v>
      </c>
      <c r="F2348" s="13" t="e">
        <f>IF(ISNUMBER(VLOOKUP(Fulltable[[#This Row],[Distance]], PBmetric[[Distance (km)]:[PB (hh:mm:ss)]], 6, FALSE)), VLOOKUP(Fulltable[[#This Row],[Distance]], PBmetric[[Distance (km)]:[PB (hh:mm:ss)]], 6, FALSE), NA())</f>
        <v>#N/A</v>
      </c>
      <c r="G2348" s="13">
        <f ca="1">$Q$4+$P$4*Fulltable[[#This Row],[Distance]]+$O$4*Fulltable[[#This Row],[D^2]]+$N$4*Fulltable[[#This Row],[D^3]]</f>
        <v>7.8036200849742832E-2</v>
      </c>
      <c r="H2348" s="13">
        <f ca="1">Fulltable[[#This Row],[Forecast]]*(1+AVERAGE(cform[faster (-ve) /
slower (+ve)]))</f>
        <v>8.0792581570495139E-2</v>
      </c>
      <c r="I2348" s="13" t="e">
        <f>IF(ISNUMBER(VLOOKUP(Fulltable[[#This Row],[Distance]], Predict[[#All],[Distance (km)]:[Time on current form]], 2, FALSE)), VLOOKUP(Fulltable[[#This Row],[Distance]], Predict[[#All],[Distance (km)]:[Time on current form]], 2, FALSE), NA())</f>
        <v>#N/A</v>
      </c>
      <c r="J2348" s="13" t="e">
        <f>IF(ISNUMBER(VLOOKUP(Fulltable[[#This Row],[Distance]], Predict[[#All],[Distance (km)]:[Time on current form]], 3, FALSE)), VLOOKUP(Fulltable[[#This Row],[Distance]], Predict[[#All],[Distance (km)]:[Time on current form]], 3, FALSE), NA())</f>
        <v>#N/A</v>
      </c>
    </row>
    <row r="2349" spans="1:10" x14ac:dyDescent="0.25">
      <c r="A2349" s="1">
        <v>23.47</v>
      </c>
      <c r="B2349" s="2">
        <f>Fulltable[[#This Row],[Distance]]^2</f>
        <v>550.84089999999992</v>
      </c>
      <c r="C2349">
        <f>Fulltable[[#This Row],[Distance]]^3</f>
        <v>12928.235922999998</v>
      </c>
      <c r="D2349">
        <f>Fulltable[[#This Row],[Distance]]^4</f>
        <v>303425.69711280992</v>
      </c>
      <c r="E2349">
        <f>Fulltable[[#This Row],[Distance]]^5</f>
        <v>7121401.1112376489</v>
      </c>
      <c r="F2349" s="13" t="e">
        <f>IF(ISNUMBER(VLOOKUP(Fulltable[[#This Row],[Distance]], PBmetric[[Distance (km)]:[PB (hh:mm:ss)]], 6, FALSE)), VLOOKUP(Fulltable[[#This Row],[Distance]], PBmetric[[Distance (km)]:[PB (hh:mm:ss)]], 6, FALSE), NA())</f>
        <v>#N/A</v>
      </c>
      <c r="G2349" s="13">
        <f ca="1">$Q$4+$P$4*Fulltable[[#This Row],[Distance]]+$O$4*Fulltable[[#This Row],[D^2]]+$N$4*Fulltable[[#This Row],[D^3]]</f>
        <v>7.8073709506264813E-2</v>
      </c>
      <c r="H2349" s="13">
        <f ca="1">Fulltable[[#This Row],[Forecast]]*(1+AVERAGE(cform[faster (-ve) /
slower (+ve)]))</f>
        <v>8.0831415101070087E-2</v>
      </c>
      <c r="I2349" s="13" t="e">
        <f>IF(ISNUMBER(VLOOKUP(Fulltable[[#This Row],[Distance]], Predict[[#All],[Distance (km)]:[Time on current form]], 2, FALSE)), VLOOKUP(Fulltable[[#This Row],[Distance]], Predict[[#All],[Distance (km)]:[Time on current form]], 2, FALSE), NA())</f>
        <v>#N/A</v>
      </c>
      <c r="J2349" s="13" t="e">
        <f>IF(ISNUMBER(VLOOKUP(Fulltable[[#This Row],[Distance]], Predict[[#All],[Distance (km)]:[Time on current form]], 3, FALSE)), VLOOKUP(Fulltable[[#This Row],[Distance]], Predict[[#All],[Distance (km)]:[Time on current form]], 3, FALSE), NA())</f>
        <v>#N/A</v>
      </c>
    </row>
    <row r="2350" spans="1:10" x14ac:dyDescent="0.25">
      <c r="A2350" s="1">
        <v>23.48</v>
      </c>
      <c r="B2350" s="2">
        <f>Fulltable[[#This Row],[Distance]]^2</f>
        <v>551.31040000000007</v>
      </c>
      <c r="C2350">
        <f>Fulltable[[#This Row],[Distance]]^3</f>
        <v>12944.768192000001</v>
      </c>
      <c r="D2350">
        <f>Fulltable[[#This Row],[Distance]]^4</f>
        <v>303943.1571481601</v>
      </c>
      <c r="E2350">
        <f>Fulltable[[#This Row],[Distance]]^5</f>
        <v>7136585.3298387993</v>
      </c>
      <c r="F2350" s="13" t="e">
        <f>IF(ISNUMBER(VLOOKUP(Fulltable[[#This Row],[Distance]], PBmetric[[Distance (km)]:[PB (hh:mm:ss)]], 6, FALSE)), VLOOKUP(Fulltable[[#This Row],[Distance]], PBmetric[[Distance (km)]:[PB (hh:mm:ss)]], 6, FALSE), NA())</f>
        <v>#N/A</v>
      </c>
      <c r="G2350" s="13">
        <f ca="1">$Q$4+$P$4*Fulltable[[#This Row],[Distance]]+$O$4*Fulltable[[#This Row],[D^2]]+$N$4*Fulltable[[#This Row],[D^3]]</f>
        <v>7.8111221752584253E-2</v>
      </c>
      <c r="H2350" s="13">
        <f ca="1">Fulltable[[#This Row],[Forecast]]*(1+AVERAGE(cform[faster (-ve) /
slower (+ve)]))</f>
        <v>8.087025234824069E-2</v>
      </c>
      <c r="I2350" s="13" t="e">
        <f>IF(ISNUMBER(VLOOKUP(Fulltable[[#This Row],[Distance]], Predict[[#All],[Distance (km)]:[Time on current form]], 2, FALSE)), VLOOKUP(Fulltable[[#This Row],[Distance]], Predict[[#All],[Distance (km)]:[Time on current form]], 2, FALSE), NA())</f>
        <v>#N/A</v>
      </c>
      <c r="J2350" s="13" t="e">
        <f>IF(ISNUMBER(VLOOKUP(Fulltable[[#This Row],[Distance]], Predict[[#All],[Distance (km)]:[Time on current form]], 3, FALSE)), VLOOKUP(Fulltable[[#This Row],[Distance]], Predict[[#All],[Distance (km)]:[Time on current form]], 3, FALSE), NA())</f>
        <v>#N/A</v>
      </c>
    </row>
    <row r="2351" spans="1:10" x14ac:dyDescent="0.25">
      <c r="A2351" s="1">
        <v>23.49</v>
      </c>
      <c r="B2351" s="2">
        <f>Fulltable[[#This Row],[Distance]]^2</f>
        <v>551.78009999999995</v>
      </c>
      <c r="C2351">
        <f>Fulltable[[#This Row],[Distance]]^3</f>
        <v>12961.314548999999</v>
      </c>
      <c r="D2351">
        <f>Fulltable[[#This Row],[Distance]]^4</f>
        <v>304461.27875600994</v>
      </c>
      <c r="E2351">
        <f>Fulltable[[#This Row],[Distance]]^5</f>
        <v>7151795.4379786728</v>
      </c>
      <c r="F2351" s="13" t="e">
        <f>IF(ISNUMBER(VLOOKUP(Fulltable[[#This Row],[Distance]], PBmetric[[Distance (km)]:[PB (hh:mm:ss)]], 6, FALSE)), VLOOKUP(Fulltable[[#This Row],[Distance]], PBmetric[[Distance (km)]:[PB (hh:mm:ss)]], 6, FALSE), NA())</f>
        <v>#N/A</v>
      </c>
      <c r="G2351" s="13">
        <f ca="1">$Q$4+$P$4*Fulltable[[#This Row],[Distance]]+$O$4*Fulltable[[#This Row],[D^2]]+$N$4*Fulltable[[#This Row],[D^3]]</f>
        <v>7.8148737588665682E-2</v>
      </c>
      <c r="H2351" s="13">
        <f ca="1">Fulltable[[#This Row],[Forecast]]*(1+AVERAGE(cform[faster (-ve) /
slower (+ve)]))</f>
        <v>8.0909093311970201E-2</v>
      </c>
      <c r="I2351" s="13" t="e">
        <f>IF(ISNUMBER(VLOOKUP(Fulltable[[#This Row],[Distance]], Predict[[#All],[Distance (km)]:[Time on current form]], 2, FALSE)), VLOOKUP(Fulltable[[#This Row],[Distance]], Predict[[#All],[Distance (km)]:[Time on current form]], 2, FALSE), NA())</f>
        <v>#N/A</v>
      </c>
      <c r="J2351" s="13" t="e">
        <f>IF(ISNUMBER(VLOOKUP(Fulltable[[#This Row],[Distance]], Predict[[#All],[Distance (km)]:[Time on current form]], 3, FALSE)), VLOOKUP(Fulltable[[#This Row],[Distance]], Predict[[#All],[Distance (km)]:[Time on current form]], 3, FALSE), NA())</f>
        <v>#N/A</v>
      </c>
    </row>
    <row r="2352" spans="1:10" x14ac:dyDescent="0.25">
      <c r="A2352" s="1">
        <v>23.5</v>
      </c>
      <c r="B2352" s="2">
        <f>Fulltable[[#This Row],[Distance]]^2</f>
        <v>552.25</v>
      </c>
      <c r="C2352">
        <f>Fulltable[[#This Row],[Distance]]^3</f>
        <v>12977.875</v>
      </c>
      <c r="D2352">
        <f>Fulltable[[#This Row],[Distance]]^4</f>
        <v>304980.0625</v>
      </c>
      <c r="E2352">
        <f>Fulltable[[#This Row],[Distance]]^5</f>
        <v>7167031.46875</v>
      </c>
      <c r="F2352" s="13" t="e">
        <f>IF(ISNUMBER(VLOOKUP(Fulltable[[#This Row],[Distance]], PBmetric[[Distance (km)]:[PB (hh:mm:ss)]], 6, FALSE)), VLOOKUP(Fulltable[[#This Row],[Distance]], PBmetric[[Distance (km)]:[PB (hh:mm:ss)]], 6, FALSE), NA())</f>
        <v>#N/A</v>
      </c>
      <c r="G2352" s="13">
        <f ca="1">$Q$4+$P$4*Fulltable[[#This Row],[Distance]]+$O$4*Fulltable[[#This Row],[D^2]]+$N$4*Fulltable[[#This Row],[D^3]]</f>
        <v>7.8186257014473765E-2</v>
      </c>
      <c r="H2352" s="13">
        <f ca="1">Fulltable[[#This Row],[Forecast]]*(1+AVERAGE(cform[faster (-ve) /
slower (+ve)]))</f>
        <v>8.0947937992222052E-2</v>
      </c>
      <c r="I2352" s="13" t="e">
        <f>IF(ISNUMBER(VLOOKUP(Fulltable[[#This Row],[Distance]], Predict[[#All],[Distance (km)]:[Time on current form]], 2, FALSE)), VLOOKUP(Fulltable[[#This Row],[Distance]], Predict[[#All],[Distance (km)]:[Time on current form]], 2, FALSE), NA())</f>
        <v>#N/A</v>
      </c>
      <c r="J2352" s="13" t="e">
        <f>IF(ISNUMBER(VLOOKUP(Fulltable[[#This Row],[Distance]], Predict[[#All],[Distance (km)]:[Time on current form]], 3, FALSE)), VLOOKUP(Fulltable[[#This Row],[Distance]], Predict[[#All],[Distance (km)]:[Time on current form]], 3, FALSE), NA())</f>
        <v>#N/A</v>
      </c>
    </row>
    <row r="2353" spans="1:10" x14ac:dyDescent="0.25">
      <c r="A2353" s="1">
        <v>23.51</v>
      </c>
      <c r="B2353" s="2">
        <f>Fulltable[[#This Row],[Distance]]^2</f>
        <v>552.72010000000012</v>
      </c>
      <c r="C2353">
        <f>Fulltable[[#This Row],[Distance]]^3</f>
        <v>12994.449551000003</v>
      </c>
      <c r="D2353">
        <f>Fulltable[[#This Row],[Distance]]^4</f>
        <v>305499.50894401013</v>
      </c>
      <c r="E2353">
        <f>Fulltable[[#This Row],[Distance]]^5</f>
        <v>7182293.4552736785</v>
      </c>
      <c r="F2353" s="13" t="e">
        <f>IF(ISNUMBER(VLOOKUP(Fulltable[[#This Row],[Distance]], PBmetric[[Distance (km)]:[PB (hh:mm:ss)]], 6, FALSE)), VLOOKUP(Fulltable[[#This Row],[Distance]], PBmetric[[Distance (km)]:[PB (hh:mm:ss)]], 6, FALSE), NA())</f>
        <v>#N/A</v>
      </c>
      <c r="G2353" s="13">
        <f ca="1">$Q$4+$P$4*Fulltable[[#This Row],[Distance]]+$O$4*Fulltable[[#This Row],[D^2]]+$N$4*Fulltable[[#This Row],[D^3]]</f>
        <v>7.82237800299731E-2</v>
      </c>
      <c r="H2353" s="13">
        <f ca="1">Fulltable[[#This Row],[Forecast]]*(1+AVERAGE(cform[faster (-ve) /
slower (+ve)]))</f>
        <v>8.0986786388959592E-2</v>
      </c>
      <c r="I2353" s="13" t="e">
        <f>IF(ISNUMBER(VLOOKUP(Fulltable[[#This Row],[Distance]], Predict[[#All],[Distance (km)]:[Time on current form]], 2, FALSE)), VLOOKUP(Fulltable[[#This Row],[Distance]], Predict[[#All],[Distance (km)]:[Time on current form]], 2, FALSE), NA())</f>
        <v>#N/A</v>
      </c>
      <c r="J2353" s="13" t="e">
        <f>IF(ISNUMBER(VLOOKUP(Fulltable[[#This Row],[Distance]], Predict[[#All],[Distance (km)]:[Time on current form]], 3, FALSE)), VLOOKUP(Fulltable[[#This Row],[Distance]], Predict[[#All],[Distance (km)]:[Time on current form]], 3, FALSE), NA())</f>
        <v>#N/A</v>
      </c>
    </row>
    <row r="2354" spans="1:10" x14ac:dyDescent="0.25">
      <c r="A2354" s="1">
        <v>23.52</v>
      </c>
      <c r="B2354" s="2">
        <f>Fulltable[[#This Row],[Distance]]^2</f>
        <v>553.19039999999995</v>
      </c>
      <c r="C2354">
        <f>Fulltable[[#This Row],[Distance]]^3</f>
        <v>13011.038207999998</v>
      </c>
      <c r="D2354">
        <f>Fulltable[[#This Row],[Distance]]^4</f>
        <v>306019.61865215993</v>
      </c>
      <c r="E2354">
        <f>Fulltable[[#This Row],[Distance]]^5</f>
        <v>7197581.4306988018</v>
      </c>
      <c r="F2354" s="13" t="e">
        <f>IF(ISNUMBER(VLOOKUP(Fulltable[[#This Row],[Distance]], PBmetric[[Distance (km)]:[PB (hh:mm:ss)]], 6, FALSE)), VLOOKUP(Fulltable[[#This Row],[Distance]], PBmetric[[Distance (km)]:[PB (hh:mm:ss)]], 6, FALSE), NA())</f>
        <v>#N/A</v>
      </c>
      <c r="G2354" s="13">
        <f ca="1">$Q$4+$P$4*Fulltable[[#This Row],[Distance]]+$O$4*Fulltable[[#This Row],[D^2]]+$N$4*Fulltable[[#This Row],[D^3]]</f>
        <v>7.8261306635128189E-2</v>
      </c>
      <c r="H2354" s="13">
        <f ca="1">Fulltable[[#This Row],[Forecast]]*(1+AVERAGE(cform[faster (-ve) /
slower (+ve)]))</f>
        <v>8.1025638502146072E-2</v>
      </c>
      <c r="I2354" s="13" t="e">
        <f>IF(ISNUMBER(VLOOKUP(Fulltable[[#This Row],[Distance]], Predict[[#All],[Distance (km)]:[Time on current form]], 2, FALSE)), VLOOKUP(Fulltable[[#This Row],[Distance]], Predict[[#All],[Distance (km)]:[Time on current form]], 2, FALSE), NA())</f>
        <v>#N/A</v>
      </c>
      <c r="J2354" s="13" t="e">
        <f>IF(ISNUMBER(VLOOKUP(Fulltable[[#This Row],[Distance]], Predict[[#All],[Distance (km)]:[Time on current form]], 3, FALSE)), VLOOKUP(Fulltable[[#This Row],[Distance]], Predict[[#All],[Distance (km)]:[Time on current form]], 3, FALSE), NA())</f>
        <v>#N/A</v>
      </c>
    </row>
    <row r="2355" spans="1:10" x14ac:dyDescent="0.25">
      <c r="A2355" s="1">
        <v>23.53</v>
      </c>
      <c r="B2355" s="2">
        <f>Fulltable[[#This Row],[Distance]]^2</f>
        <v>553.66090000000008</v>
      </c>
      <c r="C2355">
        <f>Fulltable[[#This Row],[Distance]]^3</f>
        <v>13027.640977000003</v>
      </c>
      <c r="D2355">
        <f>Fulltable[[#This Row],[Distance]]^4</f>
        <v>306540.3921888101</v>
      </c>
      <c r="E2355">
        <f>Fulltable[[#This Row],[Distance]]^5</f>
        <v>7212895.4282027017</v>
      </c>
      <c r="F2355" s="13" t="e">
        <f>IF(ISNUMBER(VLOOKUP(Fulltable[[#This Row],[Distance]], PBmetric[[Distance (km)]:[PB (hh:mm:ss)]], 6, FALSE)), VLOOKUP(Fulltable[[#This Row],[Distance]], PBmetric[[Distance (km)]:[PB (hh:mm:ss)]], 6, FALSE), NA())</f>
        <v>#N/A</v>
      </c>
      <c r="G2355" s="13">
        <f ca="1">$Q$4+$P$4*Fulltable[[#This Row],[Distance]]+$O$4*Fulltable[[#This Row],[D^2]]+$N$4*Fulltable[[#This Row],[D^3]]</f>
        <v>7.8298836829903753E-2</v>
      </c>
      <c r="H2355" s="13">
        <f ca="1">Fulltable[[#This Row],[Forecast]]*(1+AVERAGE(cform[faster (-ve) /
slower (+ve)]))</f>
        <v>8.1064494331744938E-2</v>
      </c>
      <c r="I2355" s="13" t="e">
        <f>IF(ISNUMBER(VLOOKUP(Fulltable[[#This Row],[Distance]], Predict[[#All],[Distance (km)]:[Time on current form]], 2, FALSE)), VLOOKUP(Fulltable[[#This Row],[Distance]], Predict[[#All],[Distance (km)]:[Time on current form]], 2, FALSE), NA())</f>
        <v>#N/A</v>
      </c>
      <c r="J2355" s="13" t="e">
        <f>IF(ISNUMBER(VLOOKUP(Fulltable[[#This Row],[Distance]], Predict[[#All],[Distance (km)]:[Time on current form]], 3, FALSE)), VLOOKUP(Fulltable[[#This Row],[Distance]], Predict[[#All],[Distance (km)]:[Time on current form]], 3, FALSE), NA())</f>
        <v>#N/A</v>
      </c>
    </row>
    <row r="2356" spans="1:10" x14ac:dyDescent="0.25">
      <c r="A2356" s="1">
        <v>23.54</v>
      </c>
      <c r="B2356" s="2">
        <f>Fulltable[[#This Row],[Distance]]^2</f>
        <v>554.13159999999993</v>
      </c>
      <c r="C2356">
        <f>Fulltable[[#This Row],[Distance]]^3</f>
        <v>13044.257863999997</v>
      </c>
      <c r="D2356">
        <f>Fulltable[[#This Row],[Distance]]^4</f>
        <v>307061.83011855994</v>
      </c>
      <c r="E2356">
        <f>Fulltable[[#This Row],[Distance]]^5</f>
        <v>7228235.4809909007</v>
      </c>
      <c r="F2356" s="13" t="e">
        <f>IF(ISNUMBER(VLOOKUP(Fulltable[[#This Row],[Distance]], PBmetric[[Distance (km)]:[PB (hh:mm:ss)]], 6, FALSE)), VLOOKUP(Fulltable[[#This Row],[Distance]], PBmetric[[Distance (km)]:[PB (hh:mm:ss)]], 6, FALSE), NA())</f>
        <v>#N/A</v>
      </c>
      <c r="G2356" s="13">
        <f ca="1">$Q$4+$P$4*Fulltable[[#This Row],[Distance]]+$O$4*Fulltable[[#This Row],[D^2]]+$N$4*Fulltable[[#This Row],[D^3]]</f>
        <v>7.8336370614264308E-2</v>
      </c>
      <c r="H2356" s="13">
        <f ca="1">Fulltable[[#This Row],[Forecast]]*(1+AVERAGE(cform[faster (-ve) /
slower (+ve)]))</f>
        <v>8.1103353877719483E-2</v>
      </c>
      <c r="I2356" s="13" t="e">
        <f>IF(ISNUMBER(VLOOKUP(Fulltable[[#This Row],[Distance]], Predict[[#All],[Distance (km)]:[Time on current form]], 2, FALSE)), VLOOKUP(Fulltable[[#This Row],[Distance]], Predict[[#All],[Distance (km)]:[Time on current form]], 2, FALSE), NA())</f>
        <v>#N/A</v>
      </c>
      <c r="J2356" s="13" t="e">
        <f>IF(ISNUMBER(VLOOKUP(Fulltable[[#This Row],[Distance]], Predict[[#All],[Distance (km)]:[Time on current form]], 3, FALSE)), VLOOKUP(Fulltable[[#This Row],[Distance]], Predict[[#All],[Distance (km)]:[Time on current form]], 3, FALSE), NA())</f>
        <v>#N/A</v>
      </c>
    </row>
    <row r="2357" spans="1:10" x14ac:dyDescent="0.25">
      <c r="A2357" s="1">
        <v>23.55</v>
      </c>
      <c r="B2357" s="2">
        <f>Fulltable[[#This Row],[Distance]]^2</f>
        <v>554.60250000000008</v>
      </c>
      <c r="C2357">
        <f>Fulltable[[#This Row],[Distance]]^3</f>
        <v>13060.888875000002</v>
      </c>
      <c r="D2357">
        <f>Fulltable[[#This Row],[Distance]]^4</f>
        <v>307583.93300625007</v>
      </c>
      <c r="E2357">
        <f>Fulltable[[#This Row],[Distance]]^5</f>
        <v>7243601.6222971892</v>
      </c>
      <c r="F2357" s="13" t="e">
        <f>IF(ISNUMBER(VLOOKUP(Fulltable[[#This Row],[Distance]], PBmetric[[Distance (km)]:[PB (hh:mm:ss)]], 6, FALSE)), VLOOKUP(Fulltable[[#This Row],[Distance]], PBmetric[[Distance (km)]:[PB (hh:mm:ss)]], 6, FALSE), NA())</f>
        <v>#N/A</v>
      </c>
      <c r="G2357" s="13">
        <f ca="1">$Q$4+$P$4*Fulltable[[#This Row],[Distance]]+$O$4*Fulltable[[#This Row],[D^2]]+$N$4*Fulltable[[#This Row],[D^3]]</f>
        <v>7.8373907988174465E-2</v>
      </c>
      <c r="H2357" s="13">
        <f ca="1">Fulltable[[#This Row],[Forecast]]*(1+AVERAGE(cform[faster (-ve) /
slower (+ve)]))</f>
        <v>8.1142217140033071E-2</v>
      </c>
      <c r="I2357" s="13" t="e">
        <f>IF(ISNUMBER(VLOOKUP(Fulltable[[#This Row],[Distance]], Predict[[#All],[Distance (km)]:[Time on current form]], 2, FALSE)), VLOOKUP(Fulltable[[#This Row],[Distance]], Predict[[#All],[Distance (km)]:[Time on current form]], 2, FALSE), NA())</f>
        <v>#N/A</v>
      </c>
      <c r="J2357" s="13" t="e">
        <f>IF(ISNUMBER(VLOOKUP(Fulltable[[#This Row],[Distance]], Predict[[#All],[Distance (km)]:[Time on current form]], 3, FALSE)), VLOOKUP(Fulltable[[#This Row],[Distance]], Predict[[#All],[Distance (km)]:[Time on current form]], 3, FALSE), NA())</f>
        <v>#N/A</v>
      </c>
    </row>
    <row r="2358" spans="1:10" x14ac:dyDescent="0.25">
      <c r="A2358" s="1">
        <v>23.56</v>
      </c>
      <c r="B2358" s="2">
        <f>Fulltable[[#This Row],[Distance]]^2</f>
        <v>555.07359999999994</v>
      </c>
      <c r="C2358">
        <f>Fulltable[[#This Row],[Distance]]^3</f>
        <v>13077.534015999998</v>
      </c>
      <c r="D2358">
        <f>Fulltable[[#This Row],[Distance]]^4</f>
        <v>308106.70141695993</v>
      </c>
      <c r="E2358">
        <f>Fulltable[[#This Row],[Distance]]^5</f>
        <v>7258993.8853835752</v>
      </c>
      <c r="F2358" s="13" t="e">
        <f>IF(ISNUMBER(VLOOKUP(Fulltable[[#This Row],[Distance]], PBmetric[[Distance (km)]:[PB (hh:mm:ss)]], 6, FALSE)), VLOOKUP(Fulltable[[#This Row],[Distance]], PBmetric[[Distance (km)]:[PB (hh:mm:ss)]], 6, FALSE), NA())</f>
        <v>#N/A</v>
      </c>
      <c r="G2358" s="13">
        <f ca="1">$Q$4+$P$4*Fulltable[[#This Row],[Distance]]+$O$4*Fulltable[[#This Row],[D^2]]+$N$4*Fulltable[[#This Row],[D^3]]</f>
        <v>7.8411448951598836E-2</v>
      </c>
      <c r="H2358" s="13">
        <f ca="1">Fulltable[[#This Row],[Forecast]]*(1+AVERAGE(cform[faster (-ve) /
slower (+ve)]))</f>
        <v>8.1181084118649036E-2</v>
      </c>
      <c r="I2358" s="13" t="e">
        <f>IF(ISNUMBER(VLOOKUP(Fulltable[[#This Row],[Distance]], Predict[[#All],[Distance (km)]:[Time on current form]], 2, FALSE)), VLOOKUP(Fulltable[[#This Row],[Distance]], Predict[[#All],[Distance (km)]:[Time on current form]], 2, FALSE), NA())</f>
        <v>#N/A</v>
      </c>
      <c r="J2358" s="13" t="e">
        <f>IF(ISNUMBER(VLOOKUP(Fulltable[[#This Row],[Distance]], Predict[[#All],[Distance (km)]:[Time on current form]], 3, FALSE)), VLOOKUP(Fulltable[[#This Row],[Distance]], Predict[[#All],[Distance (km)]:[Time on current form]], 3, FALSE), NA())</f>
        <v>#N/A</v>
      </c>
    </row>
    <row r="2359" spans="1:10" x14ac:dyDescent="0.25">
      <c r="A2359" s="1">
        <v>23.57</v>
      </c>
      <c r="B2359" s="2">
        <f>Fulltable[[#This Row],[Distance]]^2</f>
        <v>555.54489999999998</v>
      </c>
      <c r="C2359">
        <f>Fulltable[[#This Row],[Distance]]^3</f>
        <v>13094.193293</v>
      </c>
      <c r="D2359">
        <f>Fulltable[[#This Row],[Distance]]^4</f>
        <v>308630.13591601001</v>
      </c>
      <c r="E2359">
        <f>Fulltable[[#This Row],[Distance]]^5</f>
        <v>7274412.3035403565</v>
      </c>
      <c r="F2359" s="13" t="e">
        <f>IF(ISNUMBER(VLOOKUP(Fulltable[[#This Row],[Distance]], PBmetric[[Distance (km)]:[PB (hh:mm:ss)]], 6, FALSE)), VLOOKUP(Fulltable[[#This Row],[Distance]], PBmetric[[Distance (km)]:[PB (hh:mm:ss)]], 6, FALSE), NA())</f>
        <v>#N/A</v>
      </c>
      <c r="G2359" s="13">
        <f ca="1">$Q$4+$P$4*Fulltable[[#This Row],[Distance]]+$O$4*Fulltable[[#This Row],[D^2]]+$N$4*Fulltable[[#This Row],[D^3]]</f>
        <v>7.8448993504502032E-2</v>
      </c>
      <c r="H2359" s="13">
        <f ca="1">Fulltable[[#This Row],[Forecast]]*(1+AVERAGE(cform[faster (-ve) /
slower (+ve)]))</f>
        <v>8.1219954813530754E-2</v>
      </c>
      <c r="I2359" s="13" t="e">
        <f>IF(ISNUMBER(VLOOKUP(Fulltable[[#This Row],[Distance]], Predict[[#All],[Distance (km)]:[Time on current form]], 2, FALSE)), VLOOKUP(Fulltable[[#This Row],[Distance]], Predict[[#All],[Distance (km)]:[Time on current form]], 2, FALSE), NA())</f>
        <v>#N/A</v>
      </c>
      <c r="J2359" s="13" t="e">
        <f>IF(ISNUMBER(VLOOKUP(Fulltable[[#This Row],[Distance]], Predict[[#All],[Distance (km)]:[Time on current form]], 3, FALSE)), VLOOKUP(Fulltable[[#This Row],[Distance]], Predict[[#All],[Distance (km)]:[Time on current form]], 3, FALSE), NA())</f>
        <v>#N/A</v>
      </c>
    </row>
    <row r="2360" spans="1:10" x14ac:dyDescent="0.25">
      <c r="A2360" s="1">
        <v>23.58</v>
      </c>
      <c r="B2360" s="2">
        <f>Fulltable[[#This Row],[Distance]]^2</f>
        <v>556.01639999999998</v>
      </c>
      <c r="C2360">
        <f>Fulltable[[#This Row],[Distance]]^3</f>
        <v>13110.866711999999</v>
      </c>
      <c r="D2360">
        <f>Fulltable[[#This Row],[Distance]]^4</f>
        <v>309154.23706895998</v>
      </c>
      <c r="E2360">
        <f>Fulltable[[#This Row],[Distance]]^5</f>
        <v>7289856.9100860758</v>
      </c>
      <c r="F2360" s="13" t="e">
        <f>IF(ISNUMBER(VLOOKUP(Fulltable[[#This Row],[Distance]], PBmetric[[Distance (km)]:[PB (hh:mm:ss)]], 6, FALSE)), VLOOKUP(Fulltable[[#This Row],[Distance]], PBmetric[[Distance (km)]:[PB (hh:mm:ss)]], 6, FALSE), NA())</f>
        <v>#N/A</v>
      </c>
      <c r="G2360" s="13">
        <f ca="1">$Q$4+$P$4*Fulltable[[#This Row],[Distance]]+$O$4*Fulltable[[#This Row],[D^2]]+$N$4*Fulltable[[#This Row],[D^3]]</f>
        <v>7.8486541646848595E-2</v>
      </c>
      <c r="H2360" s="13">
        <f ca="1">Fulltable[[#This Row],[Forecast]]*(1+AVERAGE(cform[faster (-ve) /
slower (+ve)]))</f>
        <v>8.1258829224641532E-2</v>
      </c>
      <c r="I2360" s="13" t="e">
        <f>IF(ISNUMBER(VLOOKUP(Fulltable[[#This Row],[Distance]], Predict[[#All],[Distance (km)]:[Time on current form]], 2, FALSE)), VLOOKUP(Fulltable[[#This Row],[Distance]], Predict[[#All],[Distance (km)]:[Time on current form]], 2, FALSE), NA())</f>
        <v>#N/A</v>
      </c>
      <c r="J2360" s="13" t="e">
        <f>IF(ISNUMBER(VLOOKUP(Fulltable[[#This Row],[Distance]], Predict[[#All],[Distance (km)]:[Time on current form]], 3, FALSE)), VLOOKUP(Fulltable[[#This Row],[Distance]], Predict[[#All],[Distance (km)]:[Time on current form]], 3, FALSE), NA())</f>
        <v>#N/A</v>
      </c>
    </row>
    <row r="2361" spans="1:10" x14ac:dyDescent="0.25">
      <c r="A2361" s="1">
        <v>23.59</v>
      </c>
      <c r="B2361" s="2">
        <f>Fulltable[[#This Row],[Distance]]^2</f>
        <v>556.48810000000003</v>
      </c>
      <c r="C2361">
        <f>Fulltable[[#This Row],[Distance]]^3</f>
        <v>13127.554279</v>
      </c>
      <c r="D2361">
        <f>Fulltable[[#This Row],[Distance]]^4</f>
        <v>309679.00544161006</v>
      </c>
      <c r="E2361">
        <f>Fulltable[[#This Row],[Distance]]^5</f>
        <v>7305327.7383675817</v>
      </c>
      <c r="F2361" s="13" t="e">
        <f>IF(ISNUMBER(VLOOKUP(Fulltable[[#This Row],[Distance]], PBmetric[[Distance (km)]:[PB (hh:mm:ss)]], 6, FALSE)), VLOOKUP(Fulltable[[#This Row],[Distance]], PBmetric[[Distance (km)]:[PB (hh:mm:ss)]], 6, FALSE), NA())</f>
        <v>#N/A</v>
      </c>
      <c r="G2361" s="13">
        <f ca="1">$Q$4+$P$4*Fulltable[[#This Row],[Distance]]+$O$4*Fulltable[[#This Row],[D^2]]+$N$4*Fulltable[[#This Row],[D^3]]</f>
        <v>7.852409337860318E-2</v>
      </c>
      <c r="H2361" s="13">
        <f ca="1">Fulltable[[#This Row],[Forecast]]*(1+AVERAGE(cform[faster (-ve) /
slower (+ve)]))</f>
        <v>8.1297707351944748E-2</v>
      </c>
      <c r="I2361" s="13" t="e">
        <f>IF(ISNUMBER(VLOOKUP(Fulltable[[#This Row],[Distance]], Predict[[#All],[Distance (km)]:[Time on current form]], 2, FALSE)), VLOOKUP(Fulltable[[#This Row],[Distance]], Predict[[#All],[Distance (km)]:[Time on current form]], 2, FALSE), NA())</f>
        <v>#N/A</v>
      </c>
      <c r="J2361" s="13" t="e">
        <f>IF(ISNUMBER(VLOOKUP(Fulltable[[#This Row],[Distance]], Predict[[#All],[Distance (km)]:[Time on current form]], 3, FALSE)), VLOOKUP(Fulltable[[#This Row],[Distance]], Predict[[#All],[Distance (km)]:[Time on current form]], 3, FALSE), NA())</f>
        <v>#N/A</v>
      </c>
    </row>
    <row r="2362" spans="1:10" x14ac:dyDescent="0.25">
      <c r="A2362" s="1">
        <v>23.6</v>
      </c>
      <c r="B2362" s="2">
        <f>Fulltable[[#This Row],[Distance]]^2</f>
        <v>556.96</v>
      </c>
      <c r="C2362">
        <f>Fulltable[[#This Row],[Distance]]^3</f>
        <v>13144.256000000001</v>
      </c>
      <c r="D2362">
        <f>Fulltable[[#This Row],[Distance]]^4</f>
        <v>310204.44160000002</v>
      </c>
      <c r="E2362">
        <f>Fulltable[[#This Row],[Distance]]^5</f>
        <v>7320824.8217600007</v>
      </c>
      <c r="F2362" s="13" t="e">
        <f>IF(ISNUMBER(VLOOKUP(Fulltable[[#This Row],[Distance]], PBmetric[[Distance (km)]:[PB (hh:mm:ss)]], 6, FALSE)), VLOOKUP(Fulltable[[#This Row],[Distance]], PBmetric[[Distance (km)]:[PB (hh:mm:ss)]], 6, FALSE), NA())</f>
        <v>#N/A</v>
      </c>
      <c r="G2362" s="13">
        <f ca="1">$Q$4+$P$4*Fulltable[[#This Row],[Distance]]+$O$4*Fulltable[[#This Row],[D^2]]+$N$4*Fulltable[[#This Row],[D^3]]</f>
        <v>7.8561648699730355E-2</v>
      </c>
      <c r="H2362" s="13">
        <f ca="1">Fulltable[[#This Row],[Forecast]]*(1+AVERAGE(cform[faster (-ve) /
slower (+ve)]))</f>
        <v>8.1336589195403722E-2</v>
      </c>
      <c r="I2362" s="13" t="e">
        <f>IF(ISNUMBER(VLOOKUP(Fulltable[[#This Row],[Distance]], Predict[[#All],[Distance (km)]:[Time on current form]], 2, FALSE)), VLOOKUP(Fulltable[[#This Row],[Distance]], Predict[[#All],[Distance (km)]:[Time on current form]], 2, FALSE), NA())</f>
        <v>#N/A</v>
      </c>
      <c r="J2362" s="13" t="e">
        <f>IF(ISNUMBER(VLOOKUP(Fulltable[[#This Row],[Distance]], Predict[[#All],[Distance (km)]:[Time on current form]], 3, FALSE)), VLOOKUP(Fulltable[[#This Row],[Distance]], Predict[[#All],[Distance (km)]:[Time on current form]], 3, FALSE), NA())</f>
        <v>#N/A</v>
      </c>
    </row>
    <row r="2363" spans="1:10" x14ac:dyDescent="0.25">
      <c r="A2363" s="1">
        <v>23.61</v>
      </c>
      <c r="B2363" s="2">
        <f>Fulltable[[#This Row],[Distance]]^2</f>
        <v>557.43209999999999</v>
      </c>
      <c r="C2363">
        <f>Fulltable[[#This Row],[Distance]]^3</f>
        <v>13160.971880999999</v>
      </c>
      <c r="D2363">
        <f>Fulltable[[#This Row],[Distance]]^4</f>
        <v>310730.54611041001</v>
      </c>
      <c r="E2363">
        <f>Fulltable[[#This Row],[Distance]]^5</f>
        <v>7336348.1936667804</v>
      </c>
      <c r="F2363" s="13" t="e">
        <f>IF(ISNUMBER(VLOOKUP(Fulltable[[#This Row],[Distance]], PBmetric[[Distance (km)]:[PB (hh:mm:ss)]], 6, FALSE)), VLOOKUP(Fulltable[[#This Row],[Distance]], PBmetric[[Distance (km)]:[PB (hh:mm:ss)]], 6, FALSE), NA())</f>
        <v>#N/A</v>
      </c>
      <c r="G2363" s="13">
        <f ca="1">$Q$4+$P$4*Fulltable[[#This Row],[Distance]]+$O$4*Fulltable[[#This Row],[D^2]]+$N$4*Fulltable[[#This Row],[D^3]]</f>
        <v>7.8599207610194705E-2</v>
      </c>
      <c r="H2363" s="13">
        <f ca="1">Fulltable[[#This Row],[Forecast]]*(1+AVERAGE(cform[faster (-ve) /
slower (+ve)]))</f>
        <v>8.1375474754981802E-2</v>
      </c>
      <c r="I2363" s="13" t="e">
        <f>IF(ISNUMBER(VLOOKUP(Fulltable[[#This Row],[Distance]], Predict[[#All],[Distance (km)]:[Time on current form]], 2, FALSE)), VLOOKUP(Fulltable[[#This Row],[Distance]], Predict[[#All],[Distance (km)]:[Time on current form]], 2, FALSE), NA())</f>
        <v>#N/A</v>
      </c>
      <c r="J2363" s="13" t="e">
        <f>IF(ISNUMBER(VLOOKUP(Fulltable[[#This Row],[Distance]], Predict[[#All],[Distance (km)]:[Time on current form]], 3, FALSE)), VLOOKUP(Fulltable[[#This Row],[Distance]], Predict[[#All],[Distance (km)]:[Time on current form]], 3, FALSE), NA())</f>
        <v>#N/A</v>
      </c>
    </row>
    <row r="2364" spans="1:10" x14ac:dyDescent="0.25">
      <c r="A2364" s="1">
        <v>23.62</v>
      </c>
      <c r="B2364" s="2">
        <f>Fulltable[[#This Row],[Distance]]^2</f>
        <v>557.90440000000001</v>
      </c>
      <c r="C2364">
        <f>Fulltable[[#This Row],[Distance]]^3</f>
        <v>13177.701928</v>
      </c>
      <c r="D2364">
        <f>Fulltable[[#This Row],[Distance]]^4</f>
        <v>311257.31953936</v>
      </c>
      <c r="E2364">
        <f>Fulltable[[#This Row],[Distance]]^5</f>
        <v>7351897.8875196837</v>
      </c>
      <c r="F2364" s="13" t="e">
        <f>IF(ISNUMBER(VLOOKUP(Fulltable[[#This Row],[Distance]], PBmetric[[Distance (km)]:[PB (hh:mm:ss)]], 6, FALSE)), VLOOKUP(Fulltable[[#This Row],[Distance]], PBmetric[[Distance (km)]:[PB (hh:mm:ss)]], 6, FALSE), NA())</f>
        <v>#N/A</v>
      </c>
      <c r="G2364" s="13">
        <f ca="1">$Q$4+$P$4*Fulltable[[#This Row],[Distance]]+$O$4*Fulltable[[#This Row],[D^2]]+$N$4*Fulltable[[#This Row],[D^3]]</f>
        <v>7.8636770109960855E-2</v>
      </c>
      <c r="H2364" s="13">
        <f ca="1">Fulltable[[#This Row],[Forecast]]*(1+AVERAGE(cform[faster (-ve) /
slower (+ve)]))</f>
        <v>8.1414364030642367E-2</v>
      </c>
      <c r="I2364" s="13" t="e">
        <f>IF(ISNUMBER(VLOOKUP(Fulltable[[#This Row],[Distance]], Predict[[#All],[Distance (km)]:[Time on current form]], 2, FALSE)), VLOOKUP(Fulltable[[#This Row],[Distance]], Predict[[#All],[Distance (km)]:[Time on current form]], 2, FALSE), NA())</f>
        <v>#N/A</v>
      </c>
      <c r="J2364" s="13" t="e">
        <f>IF(ISNUMBER(VLOOKUP(Fulltable[[#This Row],[Distance]], Predict[[#All],[Distance (km)]:[Time on current form]], 3, FALSE)), VLOOKUP(Fulltable[[#This Row],[Distance]], Predict[[#All],[Distance (km)]:[Time on current form]], 3, FALSE), NA())</f>
        <v>#N/A</v>
      </c>
    </row>
    <row r="2365" spans="1:10" x14ac:dyDescent="0.25">
      <c r="A2365" s="1">
        <v>23.63</v>
      </c>
      <c r="B2365" s="2">
        <f>Fulltable[[#This Row],[Distance]]^2</f>
        <v>558.37689999999998</v>
      </c>
      <c r="C2365">
        <f>Fulltable[[#This Row],[Distance]]^3</f>
        <v>13194.446146999999</v>
      </c>
      <c r="D2365">
        <f>Fulltable[[#This Row],[Distance]]^4</f>
        <v>311784.76245360996</v>
      </c>
      <c r="E2365">
        <f>Fulltable[[#This Row],[Distance]]^5</f>
        <v>7367473.9367788034</v>
      </c>
      <c r="F2365" s="13" t="e">
        <f>IF(ISNUMBER(VLOOKUP(Fulltable[[#This Row],[Distance]], PBmetric[[Distance (km)]:[PB (hh:mm:ss)]], 6, FALSE)), VLOOKUP(Fulltable[[#This Row],[Distance]], PBmetric[[Distance (km)]:[PB (hh:mm:ss)]], 6, FALSE), NA())</f>
        <v>#N/A</v>
      </c>
      <c r="G2365" s="13">
        <f ca="1">$Q$4+$P$4*Fulltable[[#This Row],[Distance]]+$O$4*Fulltable[[#This Row],[D^2]]+$N$4*Fulltable[[#This Row],[D^3]]</f>
        <v>7.8674336198993389E-2</v>
      </c>
      <c r="H2365" s="13">
        <f ca="1">Fulltable[[#This Row],[Forecast]]*(1+AVERAGE(cform[faster (-ve) /
slower (+ve)]))</f>
        <v>8.1453257022348735E-2</v>
      </c>
      <c r="I2365" s="13" t="e">
        <f>IF(ISNUMBER(VLOOKUP(Fulltable[[#This Row],[Distance]], Predict[[#All],[Distance (km)]:[Time on current form]], 2, FALSE)), VLOOKUP(Fulltable[[#This Row],[Distance]], Predict[[#All],[Distance (km)]:[Time on current form]], 2, FALSE), NA())</f>
        <v>#N/A</v>
      </c>
      <c r="J2365" s="13" t="e">
        <f>IF(ISNUMBER(VLOOKUP(Fulltable[[#This Row],[Distance]], Predict[[#All],[Distance (km)]:[Time on current form]], 3, FALSE)), VLOOKUP(Fulltable[[#This Row],[Distance]], Predict[[#All],[Distance (km)]:[Time on current form]], 3, FALSE), NA())</f>
        <v>#N/A</v>
      </c>
    </row>
    <row r="2366" spans="1:10" x14ac:dyDescent="0.25">
      <c r="A2366" s="1">
        <v>23.64</v>
      </c>
      <c r="B2366" s="2">
        <f>Fulltable[[#This Row],[Distance]]^2</f>
        <v>558.84960000000001</v>
      </c>
      <c r="C2366">
        <f>Fulltable[[#This Row],[Distance]]^3</f>
        <v>13211.204544</v>
      </c>
      <c r="D2366">
        <f>Fulltable[[#This Row],[Distance]]^4</f>
        <v>312312.87542016001</v>
      </c>
      <c r="E2366">
        <f>Fulltable[[#This Row],[Distance]]^5</f>
        <v>7383076.3749325825</v>
      </c>
      <c r="F2366" s="13" t="e">
        <f>IF(ISNUMBER(VLOOKUP(Fulltable[[#This Row],[Distance]], PBmetric[[Distance (km)]:[PB (hh:mm:ss)]], 6, FALSE)), VLOOKUP(Fulltable[[#This Row],[Distance]], PBmetric[[Distance (km)]:[PB (hh:mm:ss)]], 6, FALSE), NA())</f>
        <v>#N/A</v>
      </c>
      <c r="G2366" s="13">
        <f ca="1">$Q$4+$P$4*Fulltable[[#This Row],[Distance]]+$O$4*Fulltable[[#This Row],[D^2]]+$N$4*Fulltable[[#This Row],[D^3]]</f>
        <v>7.8711905877256919E-2</v>
      </c>
      <c r="H2366" s="13">
        <f ca="1">Fulltable[[#This Row],[Forecast]]*(1+AVERAGE(cform[faster (-ve) /
slower (+ve)]))</f>
        <v>8.1492153730064271E-2</v>
      </c>
      <c r="I2366" s="13" t="e">
        <f>IF(ISNUMBER(VLOOKUP(Fulltable[[#This Row],[Distance]], Predict[[#All],[Distance (km)]:[Time on current form]], 2, FALSE)), VLOOKUP(Fulltable[[#This Row],[Distance]], Predict[[#All],[Distance (km)]:[Time on current form]], 2, FALSE), NA())</f>
        <v>#N/A</v>
      </c>
      <c r="J2366" s="13" t="e">
        <f>IF(ISNUMBER(VLOOKUP(Fulltable[[#This Row],[Distance]], Predict[[#All],[Distance (km)]:[Time on current form]], 3, FALSE)), VLOOKUP(Fulltable[[#This Row],[Distance]], Predict[[#All],[Distance (km)]:[Time on current form]], 3, FALSE), NA())</f>
        <v>#N/A</v>
      </c>
    </row>
    <row r="2367" spans="1:10" x14ac:dyDescent="0.25">
      <c r="A2367" s="1">
        <v>23.65</v>
      </c>
      <c r="B2367" s="2">
        <f>Fulltable[[#This Row],[Distance]]^2</f>
        <v>559.32249999999988</v>
      </c>
      <c r="C2367">
        <f>Fulltable[[#This Row],[Distance]]^3</f>
        <v>13227.977124999996</v>
      </c>
      <c r="D2367">
        <f>Fulltable[[#This Row],[Distance]]^4</f>
        <v>312841.65900624986</v>
      </c>
      <c r="E2367">
        <f>Fulltable[[#This Row],[Distance]]^5</f>
        <v>7398705.235497809</v>
      </c>
      <c r="F2367" s="13" t="e">
        <f>IF(ISNUMBER(VLOOKUP(Fulltable[[#This Row],[Distance]], PBmetric[[Distance (km)]:[PB (hh:mm:ss)]], 6, FALSE)), VLOOKUP(Fulltable[[#This Row],[Distance]], PBmetric[[Distance (km)]:[PB (hh:mm:ss)]], 6, FALSE), NA())</f>
        <v>#N/A</v>
      </c>
      <c r="G2367" s="13">
        <f ca="1">$Q$4+$P$4*Fulltable[[#This Row],[Distance]]+$O$4*Fulltable[[#This Row],[D^2]]+$N$4*Fulltable[[#This Row],[D^3]]</f>
        <v>7.8749479144716E-2</v>
      </c>
      <c r="H2367" s="13">
        <f ca="1">Fulltable[[#This Row],[Forecast]]*(1+AVERAGE(cform[faster (-ve) /
slower (+ve)]))</f>
        <v>8.153105415375228E-2</v>
      </c>
      <c r="I2367" s="13" t="e">
        <f>IF(ISNUMBER(VLOOKUP(Fulltable[[#This Row],[Distance]], Predict[[#All],[Distance (km)]:[Time on current form]], 2, FALSE)), VLOOKUP(Fulltable[[#This Row],[Distance]], Predict[[#All],[Distance (km)]:[Time on current form]], 2, FALSE), NA())</f>
        <v>#N/A</v>
      </c>
      <c r="J2367" s="13" t="e">
        <f>IF(ISNUMBER(VLOOKUP(Fulltable[[#This Row],[Distance]], Predict[[#All],[Distance (km)]:[Time on current form]], 3, FALSE)), VLOOKUP(Fulltable[[#This Row],[Distance]], Predict[[#All],[Distance (km)]:[Time on current form]], 3, FALSE), NA())</f>
        <v>#N/A</v>
      </c>
    </row>
    <row r="2368" spans="1:10" x14ac:dyDescent="0.25">
      <c r="A2368" s="1">
        <v>23.66</v>
      </c>
      <c r="B2368" s="2">
        <f>Fulltable[[#This Row],[Distance]]^2</f>
        <v>559.79560000000004</v>
      </c>
      <c r="C2368">
        <f>Fulltable[[#This Row],[Distance]]^3</f>
        <v>13244.763896</v>
      </c>
      <c r="D2368">
        <f>Fulltable[[#This Row],[Distance]]^4</f>
        <v>313371.11377936002</v>
      </c>
      <c r="E2368">
        <f>Fulltable[[#This Row],[Distance]]^5</f>
        <v>7414360.5520196585</v>
      </c>
      <c r="F2368" s="13" t="e">
        <f>IF(ISNUMBER(VLOOKUP(Fulltable[[#This Row],[Distance]], PBmetric[[Distance (km)]:[PB (hh:mm:ss)]], 6, FALSE)), VLOOKUP(Fulltable[[#This Row],[Distance]], PBmetric[[Distance (km)]:[PB (hh:mm:ss)]], 6, FALSE), NA())</f>
        <v>#N/A</v>
      </c>
      <c r="G2368" s="13">
        <f ca="1">$Q$4+$P$4*Fulltable[[#This Row],[Distance]]+$O$4*Fulltable[[#This Row],[D^2]]+$N$4*Fulltable[[#This Row],[D^3]]</f>
        <v>7.8787056001335273E-2</v>
      </c>
      <c r="H2368" s="13">
        <f ca="1">Fulltable[[#This Row],[Forecast]]*(1+AVERAGE(cform[faster (-ve) /
slower (+ve)]))</f>
        <v>8.1569958293376169E-2</v>
      </c>
      <c r="I2368" s="13" t="e">
        <f>IF(ISNUMBER(VLOOKUP(Fulltable[[#This Row],[Distance]], Predict[[#All],[Distance (km)]:[Time on current form]], 2, FALSE)), VLOOKUP(Fulltable[[#This Row],[Distance]], Predict[[#All],[Distance (km)]:[Time on current form]], 2, FALSE), NA())</f>
        <v>#N/A</v>
      </c>
      <c r="J2368" s="13" t="e">
        <f>IF(ISNUMBER(VLOOKUP(Fulltable[[#This Row],[Distance]], Predict[[#All],[Distance (km)]:[Time on current form]], 3, FALSE)), VLOOKUP(Fulltable[[#This Row],[Distance]], Predict[[#All],[Distance (km)]:[Time on current form]], 3, FALSE), NA())</f>
        <v>#N/A</v>
      </c>
    </row>
    <row r="2369" spans="1:10" x14ac:dyDescent="0.25">
      <c r="A2369" s="1">
        <v>23.67</v>
      </c>
      <c r="B2369" s="2">
        <f>Fulltable[[#This Row],[Distance]]^2</f>
        <v>560.26890000000003</v>
      </c>
      <c r="C2369">
        <f>Fulltable[[#This Row],[Distance]]^3</f>
        <v>13261.564863000001</v>
      </c>
      <c r="D2369">
        <f>Fulltable[[#This Row],[Distance]]^4</f>
        <v>313901.24030721001</v>
      </c>
      <c r="E2369">
        <f>Fulltable[[#This Row],[Distance]]^5</f>
        <v>7430042.3580716616</v>
      </c>
      <c r="F2369" s="13" t="e">
        <f>IF(ISNUMBER(VLOOKUP(Fulltable[[#This Row],[Distance]], PBmetric[[Distance (km)]:[PB (hh:mm:ss)]], 6, FALSE)), VLOOKUP(Fulltable[[#This Row],[Distance]], PBmetric[[Distance (km)]:[PB (hh:mm:ss)]], 6, FALSE), NA())</f>
        <v>#N/A</v>
      </c>
      <c r="G2369" s="13">
        <f ca="1">$Q$4+$P$4*Fulltable[[#This Row],[Distance]]+$O$4*Fulltable[[#This Row],[D^2]]+$N$4*Fulltable[[#This Row],[D^3]]</f>
        <v>7.8824636447079308E-2</v>
      </c>
      <c r="H2369" s="13">
        <f ca="1">Fulltable[[#This Row],[Forecast]]*(1+AVERAGE(cform[faster (-ve) /
slower (+ve)]))</f>
        <v>8.1608866148899228E-2</v>
      </c>
      <c r="I2369" s="13" t="e">
        <f>IF(ISNUMBER(VLOOKUP(Fulltable[[#This Row],[Distance]], Predict[[#All],[Distance (km)]:[Time on current form]], 2, FALSE)), VLOOKUP(Fulltable[[#This Row],[Distance]], Predict[[#All],[Distance (km)]:[Time on current form]], 2, FALSE), NA())</f>
        <v>#N/A</v>
      </c>
      <c r="J2369" s="13" t="e">
        <f>IF(ISNUMBER(VLOOKUP(Fulltable[[#This Row],[Distance]], Predict[[#All],[Distance (km)]:[Time on current form]], 3, FALSE)), VLOOKUP(Fulltable[[#This Row],[Distance]], Predict[[#All],[Distance (km)]:[Time on current form]], 3, FALSE), NA())</f>
        <v>#N/A</v>
      </c>
    </row>
    <row r="2370" spans="1:10" x14ac:dyDescent="0.25">
      <c r="A2370" s="1">
        <v>23.68</v>
      </c>
      <c r="B2370" s="2">
        <f>Fulltable[[#This Row],[Distance]]^2</f>
        <v>560.74239999999998</v>
      </c>
      <c r="C2370">
        <f>Fulltable[[#This Row],[Distance]]^3</f>
        <v>13278.380031999999</v>
      </c>
      <c r="D2370">
        <f>Fulltable[[#This Row],[Distance]]^4</f>
        <v>314432.03915775998</v>
      </c>
      <c r="E2370">
        <f>Fulltable[[#This Row],[Distance]]^5</f>
        <v>7445750.687255756</v>
      </c>
      <c r="F2370" s="13" t="e">
        <f>IF(ISNUMBER(VLOOKUP(Fulltable[[#This Row],[Distance]], PBmetric[[Distance (km)]:[PB (hh:mm:ss)]], 6, FALSE)), VLOOKUP(Fulltable[[#This Row],[Distance]], PBmetric[[Distance (km)]:[PB (hh:mm:ss)]], 6, FALSE), NA())</f>
        <v>#N/A</v>
      </c>
      <c r="G2370" s="13">
        <f ca="1">$Q$4+$P$4*Fulltable[[#This Row],[Distance]]+$O$4*Fulltable[[#This Row],[D^2]]+$N$4*Fulltable[[#This Row],[D^3]]</f>
        <v>7.8862220481912715E-2</v>
      </c>
      <c r="H2370" s="13">
        <f ca="1">Fulltable[[#This Row],[Forecast]]*(1+AVERAGE(cform[faster (-ve) /
slower (+ve)]))</f>
        <v>8.1647777720284836E-2</v>
      </c>
      <c r="I2370" s="13" t="e">
        <f>IF(ISNUMBER(VLOOKUP(Fulltable[[#This Row],[Distance]], Predict[[#All],[Distance (km)]:[Time on current form]], 2, FALSE)), VLOOKUP(Fulltable[[#This Row],[Distance]], Predict[[#All],[Distance (km)]:[Time on current form]], 2, FALSE), NA())</f>
        <v>#N/A</v>
      </c>
      <c r="J2370" s="13" t="e">
        <f>IF(ISNUMBER(VLOOKUP(Fulltable[[#This Row],[Distance]], Predict[[#All],[Distance (km)]:[Time on current form]], 3, FALSE)), VLOOKUP(Fulltable[[#This Row],[Distance]], Predict[[#All],[Distance (km)]:[Time on current form]], 3, FALSE), NA())</f>
        <v>#N/A</v>
      </c>
    </row>
    <row r="2371" spans="1:10" x14ac:dyDescent="0.25">
      <c r="A2371" s="1">
        <v>23.69</v>
      </c>
      <c r="B2371" s="2">
        <f>Fulltable[[#This Row],[Distance]]^2</f>
        <v>561.2161000000001</v>
      </c>
      <c r="C2371">
        <f>Fulltable[[#This Row],[Distance]]^3</f>
        <v>13295.209409000003</v>
      </c>
      <c r="D2371">
        <f>Fulltable[[#This Row],[Distance]]^4</f>
        <v>314963.51089921012</v>
      </c>
      <c r="E2371">
        <f>Fulltable[[#This Row],[Distance]]^5</f>
        <v>7461485.5732022878</v>
      </c>
      <c r="F2371" s="13" t="e">
        <f>IF(ISNUMBER(VLOOKUP(Fulltable[[#This Row],[Distance]], PBmetric[[Distance (km)]:[PB (hh:mm:ss)]], 6, FALSE)), VLOOKUP(Fulltable[[#This Row],[Distance]], PBmetric[[Distance (km)]:[PB (hh:mm:ss)]], 6, FALSE), NA())</f>
        <v>#N/A</v>
      </c>
      <c r="G2371" s="13">
        <f ca="1">$Q$4+$P$4*Fulltable[[#This Row],[Distance]]+$O$4*Fulltable[[#This Row],[D^2]]+$N$4*Fulltable[[#This Row],[D^3]]</f>
        <v>7.8899808105800079E-2</v>
      </c>
      <c r="H2371" s="13">
        <f ca="1">Fulltable[[#This Row],[Forecast]]*(1+AVERAGE(cform[faster (-ve) /
slower (+ve)]))</f>
        <v>8.1686693007496314E-2</v>
      </c>
      <c r="I2371" s="13" t="e">
        <f>IF(ISNUMBER(VLOOKUP(Fulltable[[#This Row],[Distance]], Predict[[#All],[Distance (km)]:[Time on current form]], 2, FALSE)), VLOOKUP(Fulltable[[#This Row],[Distance]], Predict[[#All],[Distance (km)]:[Time on current form]], 2, FALSE), NA())</f>
        <v>#N/A</v>
      </c>
      <c r="J2371" s="13" t="e">
        <f>IF(ISNUMBER(VLOOKUP(Fulltable[[#This Row],[Distance]], Predict[[#All],[Distance (km)]:[Time on current form]], 3, FALSE)), VLOOKUP(Fulltable[[#This Row],[Distance]], Predict[[#All],[Distance (km)]:[Time on current form]], 3, FALSE), NA())</f>
        <v>#N/A</v>
      </c>
    </row>
    <row r="2372" spans="1:10" x14ac:dyDescent="0.25">
      <c r="A2372" s="1">
        <v>23.7</v>
      </c>
      <c r="B2372" s="2">
        <f>Fulltable[[#This Row],[Distance]]^2</f>
        <v>561.68999999999994</v>
      </c>
      <c r="C2372">
        <f>Fulltable[[#This Row],[Distance]]^3</f>
        <v>13312.052999999998</v>
      </c>
      <c r="D2372">
        <f>Fulltable[[#This Row],[Distance]]^4</f>
        <v>315495.65609999991</v>
      </c>
      <c r="E2372">
        <f>Fulltable[[#This Row],[Distance]]^5</f>
        <v>7477247.0495699979</v>
      </c>
      <c r="F2372" s="13" t="e">
        <f>IF(ISNUMBER(VLOOKUP(Fulltable[[#This Row],[Distance]], PBmetric[[Distance (km)]:[PB (hh:mm:ss)]], 6, FALSE)), VLOOKUP(Fulltable[[#This Row],[Distance]], PBmetric[[Distance (km)]:[PB (hh:mm:ss)]], 6, FALSE), NA())</f>
        <v>#N/A</v>
      </c>
      <c r="G2372" s="13">
        <f ca="1">$Q$4+$P$4*Fulltable[[#This Row],[Distance]]+$O$4*Fulltable[[#This Row],[D^2]]+$N$4*Fulltable[[#This Row],[D^3]]</f>
        <v>7.8937399318705997E-2</v>
      </c>
      <c r="H2372" s="13">
        <f ca="1">Fulltable[[#This Row],[Forecast]]*(1+AVERAGE(cform[faster (-ve) /
slower (+ve)]))</f>
        <v>8.1725612010497037E-2</v>
      </c>
      <c r="I2372" s="13" t="e">
        <f>IF(ISNUMBER(VLOOKUP(Fulltable[[#This Row],[Distance]], Predict[[#All],[Distance (km)]:[Time on current form]], 2, FALSE)), VLOOKUP(Fulltable[[#This Row],[Distance]], Predict[[#All],[Distance (km)]:[Time on current form]], 2, FALSE), NA())</f>
        <v>#N/A</v>
      </c>
      <c r="J2372" s="13" t="e">
        <f>IF(ISNUMBER(VLOOKUP(Fulltable[[#This Row],[Distance]], Predict[[#All],[Distance (km)]:[Time on current form]], 3, FALSE)), VLOOKUP(Fulltable[[#This Row],[Distance]], Predict[[#All],[Distance (km)]:[Time on current form]], 3, FALSE), NA())</f>
        <v>#N/A</v>
      </c>
    </row>
    <row r="2373" spans="1:10" x14ac:dyDescent="0.25">
      <c r="A2373" s="1">
        <v>23.71</v>
      </c>
      <c r="B2373" s="2">
        <f>Fulltable[[#This Row],[Distance]]^2</f>
        <v>562.16410000000008</v>
      </c>
      <c r="C2373">
        <f>Fulltable[[#This Row],[Distance]]^3</f>
        <v>13328.910811000002</v>
      </c>
      <c r="D2373">
        <f>Fulltable[[#This Row],[Distance]]^4</f>
        <v>316028.47532881011</v>
      </c>
      <c r="E2373">
        <f>Fulltable[[#This Row],[Distance]]^5</f>
        <v>7493035.1500460878</v>
      </c>
      <c r="F2373" s="13" t="e">
        <f>IF(ISNUMBER(VLOOKUP(Fulltable[[#This Row],[Distance]], PBmetric[[Distance (km)]:[PB (hh:mm:ss)]], 6, FALSE)), VLOOKUP(Fulltable[[#This Row],[Distance]], PBmetric[[Distance (km)]:[PB (hh:mm:ss)]], 6, FALSE), NA())</f>
        <v>#N/A</v>
      </c>
      <c r="G2373" s="13">
        <f ca="1">$Q$4+$P$4*Fulltable[[#This Row],[Distance]]+$O$4*Fulltable[[#This Row],[D^2]]+$N$4*Fulltable[[#This Row],[D^3]]</f>
        <v>7.8974994120595096E-2</v>
      </c>
      <c r="H2373" s="13">
        <f ca="1">Fulltable[[#This Row],[Forecast]]*(1+AVERAGE(cform[faster (-ve) /
slower (+ve)]))</f>
        <v>8.176453472925034E-2</v>
      </c>
      <c r="I2373" s="13" t="e">
        <f>IF(ISNUMBER(VLOOKUP(Fulltable[[#This Row],[Distance]], Predict[[#All],[Distance (km)]:[Time on current form]], 2, FALSE)), VLOOKUP(Fulltable[[#This Row],[Distance]], Predict[[#All],[Distance (km)]:[Time on current form]], 2, FALSE), NA())</f>
        <v>#N/A</v>
      </c>
      <c r="J2373" s="13" t="e">
        <f>IF(ISNUMBER(VLOOKUP(Fulltable[[#This Row],[Distance]], Predict[[#All],[Distance (km)]:[Time on current form]], 3, FALSE)), VLOOKUP(Fulltable[[#This Row],[Distance]], Predict[[#All],[Distance (km)]:[Time on current form]], 3, FALSE), NA())</f>
        <v>#N/A</v>
      </c>
    </row>
    <row r="2374" spans="1:10" x14ac:dyDescent="0.25">
      <c r="A2374" s="1">
        <v>23.72</v>
      </c>
      <c r="B2374" s="2">
        <f>Fulltable[[#This Row],[Distance]]^2</f>
        <v>562.63839999999993</v>
      </c>
      <c r="C2374">
        <f>Fulltable[[#This Row],[Distance]]^3</f>
        <v>13345.782847999997</v>
      </c>
      <c r="D2374">
        <f>Fulltable[[#This Row],[Distance]]^4</f>
        <v>316561.96915455995</v>
      </c>
      <c r="E2374">
        <f>Fulltable[[#This Row],[Distance]]^5</f>
        <v>7508849.9083461612</v>
      </c>
      <c r="F2374" s="13" t="e">
        <f>IF(ISNUMBER(VLOOKUP(Fulltable[[#This Row],[Distance]], PBmetric[[Distance (km)]:[PB (hh:mm:ss)]], 6, FALSE)), VLOOKUP(Fulltable[[#This Row],[Distance]], PBmetric[[Distance (km)]:[PB (hh:mm:ss)]], 6, FALSE), NA())</f>
        <v>#N/A</v>
      </c>
      <c r="G2374" s="13">
        <f ca="1">$Q$4+$P$4*Fulltable[[#This Row],[Distance]]+$O$4*Fulltable[[#This Row],[D^2]]+$N$4*Fulltable[[#This Row],[D^3]]</f>
        <v>7.9012592511431917E-2</v>
      </c>
      <c r="H2374" s="13">
        <f ca="1">Fulltable[[#This Row],[Forecast]]*(1+AVERAGE(cform[faster (-ve) /
slower (+ve)]))</f>
        <v>8.1803461163719546E-2</v>
      </c>
      <c r="I2374" s="13" t="e">
        <f>IF(ISNUMBER(VLOOKUP(Fulltable[[#This Row],[Distance]], Predict[[#All],[Distance (km)]:[Time on current form]], 2, FALSE)), VLOOKUP(Fulltable[[#This Row],[Distance]], Predict[[#All],[Distance (km)]:[Time on current form]], 2, FALSE), NA())</f>
        <v>#N/A</v>
      </c>
      <c r="J2374" s="13" t="e">
        <f>IF(ISNUMBER(VLOOKUP(Fulltable[[#This Row],[Distance]], Predict[[#All],[Distance (km)]:[Time on current form]], 3, FALSE)), VLOOKUP(Fulltable[[#This Row],[Distance]], Predict[[#All],[Distance (km)]:[Time on current form]], 3, FALSE), NA())</f>
        <v>#N/A</v>
      </c>
    </row>
    <row r="2375" spans="1:10" x14ac:dyDescent="0.25">
      <c r="A2375" s="1">
        <v>23.73</v>
      </c>
      <c r="B2375" s="2">
        <f>Fulltable[[#This Row],[Distance]]^2</f>
        <v>563.11289999999997</v>
      </c>
      <c r="C2375">
        <f>Fulltable[[#This Row],[Distance]]^3</f>
        <v>13362.669116999999</v>
      </c>
      <c r="D2375">
        <f>Fulltable[[#This Row],[Distance]]^4</f>
        <v>317096.13814640994</v>
      </c>
      <c r="E2375">
        <f>Fulltable[[#This Row],[Distance]]^5</f>
        <v>7524691.3582143076</v>
      </c>
      <c r="F2375" s="13" t="e">
        <f>IF(ISNUMBER(VLOOKUP(Fulltable[[#This Row],[Distance]], PBmetric[[Distance (km)]:[PB (hh:mm:ss)]], 6, FALSE)), VLOOKUP(Fulltable[[#This Row],[Distance]], PBmetric[[Distance (km)]:[PB (hh:mm:ss)]], 6, FALSE), NA())</f>
        <v>#N/A</v>
      </c>
      <c r="G2375" s="13">
        <f ca="1">$Q$4+$P$4*Fulltable[[#This Row],[Distance]]+$O$4*Fulltable[[#This Row],[D^2]]+$N$4*Fulltable[[#This Row],[D^3]]</f>
        <v>7.9050194491181128E-2</v>
      </c>
      <c r="H2375" s="13">
        <f ca="1">Fulltable[[#This Row],[Forecast]]*(1+AVERAGE(cform[faster (-ve) /
slower (+ve)]))</f>
        <v>8.1842391313868071E-2</v>
      </c>
      <c r="I2375" s="13" t="e">
        <f>IF(ISNUMBER(VLOOKUP(Fulltable[[#This Row],[Distance]], Predict[[#All],[Distance (km)]:[Time on current form]], 2, FALSE)), VLOOKUP(Fulltable[[#This Row],[Distance]], Predict[[#All],[Distance (km)]:[Time on current form]], 2, FALSE), NA())</f>
        <v>#N/A</v>
      </c>
      <c r="J2375" s="13" t="e">
        <f>IF(ISNUMBER(VLOOKUP(Fulltable[[#This Row],[Distance]], Predict[[#All],[Distance (km)]:[Time on current form]], 3, FALSE)), VLOOKUP(Fulltable[[#This Row],[Distance]], Predict[[#All],[Distance (km)]:[Time on current form]], 3, FALSE), NA())</f>
        <v>#N/A</v>
      </c>
    </row>
    <row r="2376" spans="1:10" x14ac:dyDescent="0.25">
      <c r="A2376" s="1">
        <v>23.74</v>
      </c>
      <c r="B2376" s="2">
        <f>Fulltable[[#This Row],[Distance]]^2</f>
        <v>563.58759999999995</v>
      </c>
      <c r="C2376">
        <f>Fulltable[[#This Row],[Distance]]^3</f>
        <v>13379.569623999998</v>
      </c>
      <c r="D2376">
        <f>Fulltable[[#This Row],[Distance]]^4</f>
        <v>317630.98287375993</v>
      </c>
      <c r="E2376">
        <f>Fulltable[[#This Row],[Distance]]^5</f>
        <v>7540559.5334230606</v>
      </c>
      <c r="F2376" s="13" t="e">
        <f>IF(ISNUMBER(VLOOKUP(Fulltable[[#This Row],[Distance]], PBmetric[[Distance (km)]:[PB (hh:mm:ss)]], 6, FALSE)), VLOOKUP(Fulltable[[#This Row],[Distance]], PBmetric[[Distance (km)]:[PB (hh:mm:ss)]], 6, FALSE), NA())</f>
        <v>#N/A</v>
      </c>
      <c r="G2376" s="13">
        <f ca="1">$Q$4+$P$4*Fulltable[[#This Row],[Distance]]+$O$4*Fulltable[[#This Row],[D^2]]+$N$4*Fulltable[[#This Row],[D^3]]</f>
        <v>7.9087800059807256E-2</v>
      </c>
      <c r="H2376" s="13">
        <f ca="1">Fulltable[[#This Row],[Forecast]]*(1+AVERAGE(cform[faster (-ve) /
slower (+ve)]))</f>
        <v>8.1881325179659167E-2</v>
      </c>
      <c r="I2376" s="13" t="e">
        <f>IF(ISNUMBER(VLOOKUP(Fulltable[[#This Row],[Distance]], Predict[[#All],[Distance (km)]:[Time on current form]], 2, FALSE)), VLOOKUP(Fulltable[[#This Row],[Distance]], Predict[[#All],[Distance (km)]:[Time on current form]], 2, FALSE), NA())</f>
        <v>#N/A</v>
      </c>
      <c r="J2376" s="13" t="e">
        <f>IF(ISNUMBER(VLOOKUP(Fulltable[[#This Row],[Distance]], Predict[[#All],[Distance (km)]:[Time on current form]], 3, FALSE)), VLOOKUP(Fulltable[[#This Row],[Distance]], Predict[[#All],[Distance (km)]:[Time on current form]], 3, FALSE), NA())</f>
        <v>#N/A</v>
      </c>
    </row>
    <row r="2377" spans="1:10" x14ac:dyDescent="0.25">
      <c r="A2377" s="1">
        <v>23.75</v>
      </c>
      <c r="B2377" s="2">
        <f>Fulltable[[#This Row],[Distance]]^2</f>
        <v>564.0625</v>
      </c>
      <c r="C2377">
        <f>Fulltable[[#This Row],[Distance]]^3</f>
        <v>13396.484375</v>
      </c>
      <c r="D2377">
        <f>Fulltable[[#This Row],[Distance]]^4</f>
        <v>318166.50390625</v>
      </c>
      <c r="E2377">
        <f>Fulltable[[#This Row],[Distance]]^5</f>
        <v>7556454.4677734375</v>
      </c>
      <c r="F2377" s="13" t="e">
        <f>IF(ISNUMBER(VLOOKUP(Fulltable[[#This Row],[Distance]], PBmetric[[Distance (km)]:[PB (hh:mm:ss)]], 6, FALSE)), VLOOKUP(Fulltable[[#This Row],[Distance]], PBmetric[[Distance (km)]:[PB (hh:mm:ss)]], 6, FALSE), NA())</f>
        <v>#N/A</v>
      </c>
      <c r="G2377" s="13">
        <f ca="1">$Q$4+$P$4*Fulltable[[#This Row],[Distance]]+$O$4*Fulltable[[#This Row],[D^2]]+$N$4*Fulltable[[#This Row],[D^3]]</f>
        <v>7.9125409217274956E-2</v>
      </c>
      <c r="H2377" s="13">
        <f ca="1">Fulltable[[#This Row],[Forecast]]*(1+AVERAGE(cform[faster (-ve) /
slower (+ve)]))</f>
        <v>8.1920262761056253E-2</v>
      </c>
      <c r="I2377" s="13" t="e">
        <f>IF(ISNUMBER(VLOOKUP(Fulltable[[#This Row],[Distance]], Predict[[#All],[Distance (km)]:[Time on current form]], 2, FALSE)), VLOOKUP(Fulltable[[#This Row],[Distance]], Predict[[#All],[Distance (km)]:[Time on current form]], 2, FALSE), NA())</f>
        <v>#N/A</v>
      </c>
      <c r="J2377" s="13" t="e">
        <f>IF(ISNUMBER(VLOOKUP(Fulltable[[#This Row],[Distance]], Predict[[#All],[Distance (km)]:[Time on current form]], 3, FALSE)), VLOOKUP(Fulltable[[#This Row],[Distance]], Predict[[#All],[Distance (km)]:[Time on current form]], 3, FALSE), NA())</f>
        <v>#N/A</v>
      </c>
    </row>
    <row r="2378" spans="1:10" x14ac:dyDescent="0.25">
      <c r="A2378" s="1">
        <v>23.76</v>
      </c>
      <c r="B2378" s="2">
        <f>Fulltable[[#This Row],[Distance]]^2</f>
        <v>564.53760000000011</v>
      </c>
      <c r="C2378">
        <f>Fulltable[[#This Row],[Distance]]^3</f>
        <v>13413.413376000004</v>
      </c>
      <c r="D2378">
        <f>Fulltable[[#This Row],[Distance]]^4</f>
        <v>318702.7018137601</v>
      </c>
      <c r="E2378">
        <f>Fulltable[[#This Row],[Distance]]^5</f>
        <v>7572376.1950949403</v>
      </c>
      <c r="F2378" s="13" t="e">
        <f>IF(ISNUMBER(VLOOKUP(Fulltable[[#This Row],[Distance]], PBmetric[[Distance (km)]:[PB (hh:mm:ss)]], 6, FALSE)), VLOOKUP(Fulltable[[#This Row],[Distance]], PBmetric[[Distance (km)]:[PB (hh:mm:ss)]], 6, FALSE), NA())</f>
        <v>#N/A</v>
      </c>
      <c r="G2378" s="13">
        <f ca="1">$Q$4+$P$4*Fulltable[[#This Row],[Distance]]+$O$4*Fulltable[[#This Row],[D^2]]+$N$4*Fulltable[[#This Row],[D^3]]</f>
        <v>7.9163021963548769E-2</v>
      </c>
      <c r="H2378" s="13">
        <f ca="1">Fulltable[[#This Row],[Forecast]]*(1+AVERAGE(cform[faster (-ve) /
slower (+ve)]))</f>
        <v>8.1959204058022636E-2</v>
      </c>
      <c r="I2378" s="13" t="e">
        <f>IF(ISNUMBER(VLOOKUP(Fulltable[[#This Row],[Distance]], Predict[[#All],[Distance (km)]:[Time on current form]], 2, FALSE)), VLOOKUP(Fulltable[[#This Row],[Distance]], Predict[[#All],[Distance (km)]:[Time on current form]], 2, FALSE), NA())</f>
        <v>#N/A</v>
      </c>
      <c r="J2378" s="13" t="e">
        <f>IF(ISNUMBER(VLOOKUP(Fulltable[[#This Row],[Distance]], Predict[[#All],[Distance (km)]:[Time on current form]], 3, FALSE)), VLOOKUP(Fulltable[[#This Row],[Distance]], Predict[[#All],[Distance (km)]:[Time on current form]], 3, FALSE), NA())</f>
        <v>#N/A</v>
      </c>
    </row>
    <row r="2379" spans="1:10" x14ac:dyDescent="0.25">
      <c r="A2379" s="1">
        <v>23.77</v>
      </c>
      <c r="B2379" s="2">
        <f>Fulltable[[#This Row],[Distance]]^2</f>
        <v>565.01289999999995</v>
      </c>
      <c r="C2379">
        <f>Fulltable[[#This Row],[Distance]]^3</f>
        <v>13430.356632999998</v>
      </c>
      <c r="D2379">
        <f>Fulltable[[#This Row],[Distance]]^4</f>
        <v>319239.57716640993</v>
      </c>
      <c r="E2379">
        <f>Fulltable[[#This Row],[Distance]]^5</f>
        <v>7588324.7492455635</v>
      </c>
      <c r="F2379" s="13" t="e">
        <f>IF(ISNUMBER(VLOOKUP(Fulltable[[#This Row],[Distance]], PBmetric[[Distance (km)]:[PB (hh:mm:ss)]], 6, FALSE)), VLOOKUP(Fulltable[[#This Row],[Distance]], PBmetric[[Distance (km)]:[PB (hh:mm:ss)]], 6, FALSE), NA())</f>
        <v>#N/A</v>
      </c>
      <c r="G2379" s="13">
        <f ca="1">$Q$4+$P$4*Fulltable[[#This Row],[Distance]]+$O$4*Fulltable[[#This Row],[D^2]]+$N$4*Fulltable[[#This Row],[D^3]]</f>
        <v>7.9200638298593334E-2</v>
      </c>
      <c r="H2379" s="13">
        <f ca="1">Fulltable[[#This Row],[Forecast]]*(1+AVERAGE(cform[faster (-ve) /
slower (+ve)]))</f>
        <v>8.1998149070521678E-2</v>
      </c>
      <c r="I2379" s="13" t="e">
        <f>IF(ISNUMBER(VLOOKUP(Fulltable[[#This Row],[Distance]], Predict[[#All],[Distance (km)]:[Time on current form]], 2, FALSE)), VLOOKUP(Fulltable[[#This Row],[Distance]], Predict[[#All],[Distance (km)]:[Time on current form]], 2, FALSE), NA())</f>
        <v>#N/A</v>
      </c>
      <c r="J2379" s="13" t="e">
        <f>IF(ISNUMBER(VLOOKUP(Fulltable[[#This Row],[Distance]], Predict[[#All],[Distance (km)]:[Time on current form]], 3, FALSE)), VLOOKUP(Fulltable[[#This Row],[Distance]], Predict[[#All],[Distance (km)]:[Time on current form]], 3, FALSE), NA())</f>
        <v>#N/A</v>
      </c>
    </row>
    <row r="2380" spans="1:10" x14ac:dyDescent="0.25">
      <c r="A2380" s="1">
        <v>23.78</v>
      </c>
      <c r="B2380" s="2">
        <f>Fulltable[[#This Row],[Distance]]^2</f>
        <v>565.48840000000007</v>
      </c>
      <c r="C2380">
        <f>Fulltable[[#This Row],[Distance]]^3</f>
        <v>13447.314152000003</v>
      </c>
      <c r="D2380">
        <f>Fulltable[[#This Row],[Distance]]^4</f>
        <v>319777.13053456007</v>
      </c>
      <c r="E2380">
        <f>Fulltable[[#This Row],[Distance]]^5</f>
        <v>7604300.1641118387</v>
      </c>
      <c r="F2380" s="13" t="e">
        <f>IF(ISNUMBER(VLOOKUP(Fulltable[[#This Row],[Distance]], PBmetric[[Distance (km)]:[PB (hh:mm:ss)]], 6, FALSE)), VLOOKUP(Fulltable[[#This Row],[Distance]], PBmetric[[Distance (km)]:[PB (hh:mm:ss)]], 6, FALSE), NA())</f>
        <v>#N/A</v>
      </c>
      <c r="G2380" s="13">
        <f ca="1">$Q$4+$P$4*Fulltable[[#This Row],[Distance]]+$O$4*Fulltable[[#This Row],[D^2]]+$N$4*Fulltable[[#This Row],[D^3]]</f>
        <v>7.9238258222373237E-2</v>
      </c>
      <c r="H2380" s="13">
        <f ca="1">Fulltable[[#This Row],[Forecast]]*(1+AVERAGE(cform[faster (-ve) /
slower (+ve)]))</f>
        <v>8.2037097798516728E-2</v>
      </c>
      <c r="I2380" s="13" t="e">
        <f>IF(ISNUMBER(VLOOKUP(Fulltable[[#This Row],[Distance]], Predict[[#All],[Distance (km)]:[Time on current form]], 2, FALSE)), VLOOKUP(Fulltable[[#This Row],[Distance]], Predict[[#All],[Distance (km)]:[Time on current form]], 2, FALSE), NA())</f>
        <v>#N/A</v>
      </c>
      <c r="J2380" s="13" t="e">
        <f>IF(ISNUMBER(VLOOKUP(Fulltable[[#This Row],[Distance]], Predict[[#All],[Distance (km)]:[Time on current form]], 3, FALSE)), VLOOKUP(Fulltable[[#This Row],[Distance]], Predict[[#All],[Distance (km)]:[Time on current form]], 3, FALSE), NA())</f>
        <v>#N/A</v>
      </c>
    </row>
    <row r="2381" spans="1:10" x14ac:dyDescent="0.25">
      <c r="A2381" s="1">
        <v>23.79</v>
      </c>
      <c r="B2381" s="2">
        <f>Fulltable[[#This Row],[Distance]]^2</f>
        <v>565.96409999999992</v>
      </c>
      <c r="C2381">
        <f>Fulltable[[#This Row],[Distance]]^3</f>
        <v>13464.285938999998</v>
      </c>
      <c r="D2381">
        <f>Fulltable[[#This Row],[Distance]]^4</f>
        <v>320315.36248880991</v>
      </c>
      <c r="E2381">
        <f>Fulltable[[#This Row],[Distance]]^5</f>
        <v>7620302.4736087872</v>
      </c>
      <c r="F2381" s="13" t="e">
        <f>IF(ISNUMBER(VLOOKUP(Fulltable[[#This Row],[Distance]], PBmetric[[Distance (km)]:[PB (hh:mm:ss)]], 6, FALSE)), VLOOKUP(Fulltable[[#This Row],[Distance]], PBmetric[[Distance (km)]:[PB (hh:mm:ss)]], 6, FALSE), NA())</f>
        <v>#N/A</v>
      </c>
      <c r="G2381" s="13">
        <f ca="1">$Q$4+$P$4*Fulltable[[#This Row],[Distance]]+$O$4*Fulltable[[#This Row],[D^2]]+$N$4*Fulltable[[#This Row],[D^3]]</f>
        <v>7.927588173485306E-2</v>
      </c>
      <c r="H2381" s="13">
        <f ca="1">Fulltable[[#This Row],[Forecast]]*(1+AVERAGE(cform[faster (-ve) /
slower (+ve)]))</f>
        <v>8.2076050241971107E-2</v>
      </c>
      <c r="I2381" s="13" t="e">
        <f>IF(ISNUMBER(VLOOKUP(Fulltable[[#This Row],[Distance]], Predict[[#All],[Distance (km)]:[Time on current form]], 2, FALSE)), VLOOKUP(Fulltable[[#This Row],[Distance]], Predict[[#All],[Distance (km)]:[Time on current form]], 2, FALSE), NA())</f>
        <v>#N/A</v>
      </c>
      <c r="J2381" s="13" t="e">
        <f>IF(ISNUMBER(VLOOKUP(Fulltable[[#This Row],[Distance]], Predict[[#All],[Distance (km)]:[Time on current form]], 3, FALSE)), VLOOKUP(Fulltable[[#This Row],[Distance]], Predict[[#All],[Distance (km)]:[Time on current form]], 3, FALSE), NA())</f>
        <v>#N/A</v>
      </c>
    </row>
    <row r="2382" spans="1:10" x14ac:dyDescent="0.25">
      <c r="A2382" s="1">
        <v>23.8</v>
      </c>
      <c r="B2382" s="2">
        <f>Fulltable[[#This Row],[Distance]]^2</f>
        <v>566.44000000000005</v>
      </c>
      <c r="C2382">
        <f>Fulltable[[#This Row],[Distance]]^3</f>
        <v>13481.272000000001</v>
      </c>
      <c r="D2382">
        <f>Fulltable[[#This Row],[Distance]]^4</f>
        <v>320854.27360000007</v>
      </c>
      <c r="E2382">
        <f>Fulltable[[#This Row],[Distance]]^5</f>
        <v>7636331.7116800016</v>
      </c>
      <c r="F2382" s="13" t="e">
        <f>IF(ISNUMBER(VLOOKUP(Fulltable[[#This Row],[Distance]], PBmetric[[Distance (km)]:[PB (hh:mm:ss)]], 6, FALSE)), VLOOKUP(Fulltable[[#This Row],[Distance]], PBmetric[[Distance (km)]:[PB (hh:mm:ss)]], 6, FALSE), NA())</f>
        <v>#N/A</v>
      </c>
      <c r="G2382" s="13">
        <f ca="1">$Q$4+$P$4*Fulltable[[#This Row],[Distance]]+$O$4*Fulltable[[#This Row],[D^2]]+$N$4*Fulltable[[#This Row],[D^3]]</f>
        <v>7.9313508835997429E-2</v>
      </c>
      <c r="H2382" s="13">
        <f ca="1">Fulltable[[#This Row],[Forecast]]*(1+AVERAGE(cform[faster (-ve) /
slower (+ve)]))</f>
        <v>8.2115006400848206E-2</v>
      </c>
      <c r="I2382" s="13" t="e">
        <f>IF(ISNUMBER(VLOOKUP(Fulltable[[#This Row],[Distance]], Predict[[#All],[Distance (km)]:[Time on current form]], 2, FALSE)), VLOOKUP(Fulltable[[#This Row],[Distance]], Predict[[#All],[Distance (km)]:[Time on current form]], 2, FALSE), NA())</f>
        <v>#N/A</v>
      </c>
      <c r="J2382" s="13" t="e">
        <f>IF(ISNUMBER(VLOOKUP(Fulltable[[#This Row],[Distance]], Predict[[#All],[Distance (km)]:[Time on current form]], 3, FALSE)), VLOOKUP(Fulltable[[#This Row],[Distance]], Predict[[#All],[Distance (km)]:[Time on current form]], 3, FALSE), NA())</f>
        <v>#N/A</v>
      </c>
    </row>
    <row r="2383" spans="1:10" x14ac:dyDescent="0.25">
      <c r="A2383" s="1">
        <v>23.81</v>
      </c>
      <c r="B2383" s="2">
        <f>Fulltable[[#This Row],[Distance]]^2</f>
        <v>566.91609999999991</v>
      </c>
      <c r="C2383">
        <f>Fulltable[[#This Row],[Distance]]^3</f>
        <v>13498.272340999998</v>
      </c>
      <c r="D2383">
        <f>Fulltable[[#This Row],[Distance]]^4</f>
        <v>321393.86443920992</v>
      </c>
      <c r="E2383">
        <f>Fulltable[[#This Row],[Distance]]^5</f>
        <v>7652387.9122975878</v>
      </c>
      <c r="F2383" s="13" t="e">
        <f>IF(ISNUMBER(VLOOKUP(Fulltable[[#This Row],[Distance]], PBmetric[[Distance (km)]:[PB (hh:mm:ss)]], 6, FALSE)), VLOOKUP(Fulltable[[#This Row],[Distance]], PBmetric[[Distance (km)]:[PB (hh:mm:ss)]], 6, FALSE), NA())</f>
        <v>#N/A</v>
      </c>
      <c r="G2383" s="13">
        <f ca="1">$Q$4+$P$4*Fulltable[[#This Row],[Distance]]+$O$4*Fulltable[[#This Row],[D^2]]+$N$4*Fulltable[[#This Row],[D^3]]</f>
        <v>7.93511395257709E-2</v>
      </c>
      <c r="H2383" s="13">
        <f ca="1">Fulltable[[#This Row],[Forecast]]*(1+AVERAGE(cform[faster (-ve) /
slower (+ve)]))</f>
        <v>8.2153966275111318E-2</v>
      </c>
      <c r="I2383" s="13" t="e">
        <f>IF(ISNUMBER(VLOOKUP(Fulltable[[#This Row],[Distance]], Predict[[#All],[Distance (km)]:[Time on current form]], 2, FALSE)), VLOOKUP(Fulltable[[#This Row],[Distance]], Predict[[#All],[Distance (km)]:[Time on current form]], 2, FALSE), NA())</f>
        <v>#N/A</v>
      </c>
      <c r="J2383" s="13" t="e">
        <f>IF(ISNUMBER(VLOOKUP(Fulltable[[#This Row],[Distance]], Predict[[#All],[Distance (km)]:[Time on current form]], 3, FALSE)), VLOOKUP(Fulltable[[#This Row],[Distance]], Predict[[#All],[Distance (km)]:[Time on current form]], 3, FALSE), NA())</f>
        <v>#N/A</v>
      </c>
    </row>
    <row r="2384" spans="1:10" x14ac:dyDescent="0.25">
      <c r="A2384" s="1">
        <v>23.82</v>
      </c>
      <c r="B2384" s="2">
        <f>Fulltable[[#This Row],[Distance]]^2</f>
        <v>567.39240000000007</v>
      </c>
      <c r="C2384">
        <f>Fulltable[[#This Row],[Distance]]^3</f>
        <v>13515.286968000002</v>
      </c>
      <c r="D2384">
        <f>Fulltable[[#This Row],[Distance]]^4</f>
        <v>321934.13557776005</v>
      </c>
      <c r="E2384">
        <f>Fulltable[[#This Row],[Distance]]^5</f>
        <v>7668471.1094622444</v>
      </c>
      <c r="F2384" s="13" t="e">
        <f>IF(ISNUMBER(VLOOKUP(Fulltable[[#This Row],[Distance]], PBmetric[[Distance (km)]:[PB (hh:mm:ss)]], 6, FALSE)), VLOOKUP(Fulltable[[#This Row],[Distance]], PBmetric[[Distance (km)]:[PB (hh:mm:ss)]], 6, FALSE), NA())</f>
        <v>#N/A</v>
      </c>
      <c r="G2384" s="13">
        <f ca="1">$Q$4+$P$4*Fulltable[[#This Row],[Distance]]+$O$4*Fulltable[[#This Row],[D^2]]+$N$4*Fulltable[[#This Row],[D^3]]</f>
        <v>7.9388773804138099E-2</v>
      </c>
      <c r="H2384" s="13">
        <f ca="1">Fulltable[[#This Row],[Forecast]]*(1+AVERAGE(cform[faster (-ve) /
slower (+ve)]))</f>
        <v>8.2192929864723832E-2</v>
      </c>
      <c r="I2384" s="13" t="e">
        <f>IF(ISNUMBER(VLOOKUP(Fulltable[[#This Row],[Distance]], Predict[[#All],[Distance (km)]:[Time on current form]], 2, FALSE)), VLOOKUP(Fulltable[[#This Row],[Distance]], Predict[[#All],[Distance (km)]:[Time on current form]], 2, FALSE), NA())</f>
        <v>#N/A</v>
      </c>
      <c r="J2384" s="13" t="e">
        <f>IF(ISNUMBER(VLOOKUP(Fulltable[[#This Row],[Distance]], Predict[[#All],[Distance (km)]:[Time on current form]], 3, FALSE)), VLOOKUP(Fulltable[[#This Row],[Distance]], Predict[[#All],[Distance (km)]:[Time on current form]], 3, FALSE), NA())</f>
        <v>#N/A</v>
      </c>
    </row>
    <row r="2385" spans="1:10" x14ac:dyDescent="0.25">
      <c r="A2385" s="1">
        <v>23.83</v>
      </c>
      <c r="B2385" s="2">
        <f>Fulltable[[#This Row],[Distance]]^2</f>
        <v>567.86889999999994</v>
      </c>
      <c r="C2385">
        <f>Fulltable[[#This Row],[Distance]]^3</f>
        <v>13532.315886999997</v>
      </c>
      <c r="D2385">
        <f>Fulltable[[#This Row],[Distance]]^4</f>
        <v>322475.08758720994</v>
      </c>
      <c r="E2385">
        <f>Fulltable[[#This Row],[Distance]]^5</f>
        <v>7684581.3372032121</v>
      </c>
      <c r="F2385" s="13" t="e">
        <f>IF(ISNUMBER(VLOOKUP(Fulltable[[#This Row],[Distance]], PBmetric[[Distance (km)]:[PB (hh:mm:ss)]], 6, FALSE)), VLOOKUP(Fulltable[[#This Row],[Distance]], PBmetric[[Distance (km)]:[PB (hh:mm:ss)]], 6, FALSE), NA())</f>
        <v>#N/A</v>
      </c>
      <c r="G2385" s="13">
        <f ca="1">$Q$4+$P$4*Fulltable[[#This Row],[Distance]]+$O$4*Fulltable[[#This Row],[D^2]]+$N$4*Fulltable[[#This Row],[D^3]]</f>
        <v>7.9426411671063624E-2</v>
      </c>
      <c r="H2385" s="13">
        <f ca="1">Fulltable[[#This Row],[Forecast]]*(1+AVERAGE(cform[faster (-ve) /
slower (+ve)]))</f>
        <v>8.2231897169649085E-2</v>
      </c>
      <c r="I2385" s="13" t="e">
        <f>IF(ISNUMBER(VLOOKUP(Fulltable[[#This Row],[Distance]], Predict[[#All],[Distance (km)]:[Time on current form]], 2, FALSE)), VLOOKUP(Fulltable[[#This Row],[Distance]], Predict[[#All],[Distance (km)]:[Time on current form]], 2, FALSE), NA())</f>
        <v>#N/A</v>
      </c>
      <c r="J2385" s="13" t="e">
        <f>IF(ISNUMBER(VLOOKUP(Fulltable[[#This Row],[Distance]], Predict[[#All],[Distance (km)]:[Time on current form]], 3, FALSE)), VLOOKUP(Fulltable[[#This Row],[Distance]], Predict[[#All],[Distance (km)]:[Time on current form]], 3, FALSE), NA())</f>
        <v>#N/A</v>
      </c>
    </row>
    <row r="2386" spans="1:10" x14ac:dyDescent="0.25">
      <c r="A2386" s="1">
        <v>23.84</v>
      </c>
      <c r="B2386" s="2">
        <f>Fulltable[[#This Row],[Distance]]^2</f>
        <v>568.34559999999999</v>
      </c>
      <c r="C2386">
        <f>Fulltable[[#This Row],[Distance]]^3</f>
        <v>13549.359103999999</v>
      </c>
      <c r="D2386">
        <f>Fulltable[[#This Row],[Distance]]^4</f>
        <v>323016.72103935998</v>
      </c>
      <c r="E2386">
        <f>Fulltable[[#This Row],[Distance]]^5</f>
        <v>7700718.6295783417</v>
      </c>
      <c r="F2386" s="13" t="e">
        <f>IF(ISNUMBER(VLOOKUP(Fulltable[[#This Row],[Distance]], PBmetric[[Distance (km)]:[PB (hh:mm:ss)]], 6, FALSE)), VLOOKUP(Fulltable[[#This Row],[Distance]], PBmetric[[Distance (km)]:[PB (hh:mm:ss)]], 6, FALSE), NA())</f>
        <v>#N/A</v>
      </c>
      <c r="G2386" s="13">
        <f ca="1">$Q$4+$P$4*Fulltable[[#This Row],[Distance]]+$O$4*Fulltable[[#This Row],[D^2]]+$N$4*Fulltable[[#This Row],[D^3]]</f>
        <v>7.9464053126512058E-2</v>
      </c>
      <c r="H2386" s="13">
        <f ca="1">Fulltable[[#This Row],[Forecast]]*(1+AVERAGE(cform[faster (-ve) /
slower (+ve)]))</f>
        <v>8.2270868189850396E-2</v>
      </c>
      <c r="I2386" s="13" t="e">
        <f>IF(ISNUMBER(VLOOKUP(Fulltable[[#This Row],[Distance]], Predict[[#All],[Distance (km)]:[Time on current form]], 2, FALSE)), VLOOKUP(Fulltable[[#This Row],[Distance]], Predict[[#All],[Distance (km)]:[Time on current form]], 2, FALSE), NA())</f>
        <v>#N/A</v>
      </c>
      <c r="J2386" s="13" t="e">
        <f>IF(ISNUMBER(VLOOKUP(Fulltable[[#This Row],[Distance]], Predict[[#All],[Distance (km)]:[Time on current form]], 3, FALSE)), VLOOKUP(Fulltable[[#This Row],[Distance]], Predict[[#All],[Distance (km)]:[Time on current form]], 3, FALSE), NA())</f>
        <v>#N/A</v>
      </c>
    </row>
    <row r="2387" spans="1:10" x14ac:dyDescent="0.25">
      <c r="A2387" s="1">
        <v>23.85</v>
      </c>
      <c r="B2387" s="2">
        <f>Fulltable[[#This Row],[Distance]]^2</f>
        <v>568.8225000000001</v>
      </c>
      <c r="C2387">
        <f>Fulltable[[#This Row],[Distance]]^3</f>
        <v>13566.416625000003</v>
      </c>
      <c r="D2387">
        <f>Fulltable[[#This Row],[Distance]]^4</f>
        <v>323559.03650625009</v>
      </c>
      <c r="E2387">
        <f>Fulltable[[#This Row],[Distance]]^5</f>
        <v>7716883.0206740648</v>
      </c>
      <c r="F2387" s="13" t="e">
        <f>IF(ISNUMBER(VLOOKUP(Fulltable[[#This Row],[Distance]], PBmetric[[Distance (km)]:[PB (hh:mm:ss)]], 6, FALSE)), VLOOKUP(Fulltable[[#This Row],[Distance]], PBmetric[[Distance (km)]:[PB (hh:mm:ss)]], 6, FALSE), NA())</f>
        <v>#N/A</v>
      </c>
      <c r="G2387" s="13">
        <f ca="1">$Q$4+$P$4*Fulltable[[#This Row],[Distance]]+$O$4*Fulltable[[#This Row],[D^2]]+$N$4*Fulltable[[#This Row],[D^3]]</f>
        <v>7.9501698170447999E-2</v>
      </c>
      <c r="H2387" s="13">
        <f ca="1">Fulltable[[#This Row],[Forecast]]*(1+AVERAGE(cform[faster (-ve) /
slower (+ve)]))</f>
        <v>8.2309842925291143E-2</v>
      </c>
      <c r="I2387" s="13" t="e">
        <f>IF(ISNUMBER(VLOOKUP(Fulltable[[#This Row],[Distance]], Predict[[#All],[Distance (km)]:[Time on current form]], 2, FALSE)), VLOOKUP(Fulltable[[#This Row],[Distance]], Predict[[#All],[Distance (km)]:[Time on current form]], 2, FALSE), NA())</f>
        <v>#N/A</v>
      </c>
      <c r="J2387" s="13" t="e">
        <f>IF(ISNUMBER(VLOOKUP(Fulltable[[#This Row],[Distance]], Predict[[#All],[Distance (km)]:[Time on current form]], 3, FALSE)), VLOOKUP(Fulltable[[#This Row],[Distance]], Predict[[#All],[Distance (km)]:[Time on current form]], 3, FALSE), NA())</f>
        <v>#N/A</v>
      </c>
    </row>
    <row r="2388" spans="1:10" x14ac:dyDescent="0.25">
      <c r="A2388" s="1">
        <v>23.86</v>
      </c>
      <c r="B2388" s="2">
        <f>Fulltable[[#This Row],[Distance]]^2</f>
        <v>569.29959999999994</v>
      </c>
      <c r="C2388">
        <f>Fulltable[[#This Row],[Distance]]^3</f>
        <v>13583.488455999999</v>
      </c>
      <c r="D2388">
        <f>Fulltable[[#This Row],[Distance]]^4</f>
        <v>324102.03456015995</v>
      </c>
      <c r="E2388">
        <f>Fulltable[[#This Row],[Distance]]^5</f>
        <v>7733074.5446054162</v>
      </c>
      <c r="F2388" s="13" t="e">
        <f>IF(ISNUMBER(VLOOKUP(Fulltable[[#This Row],[Distance]], PBmetric[[Distance (km)]:[PB (hh:mm:ss)]], 6, FALSE)), VLOOKUP(Fulltable[[#This Row],[Distance]], PBmetric[[Distance (km)]:[PB (hh:mm:ss)]], 6, FALSE), NA())</f>
        <v>#N/A</v>
      </c>
      <c r="G2388" s="13">
        <f ca="1">$Q$4+$P$4*Fulltable[[#This Row],[Distance]]+$O$4*Fulltable[[#This Row],[D^2]]+$N$4*Fulltable[[#This Row],[D^3]]</f>
        <v>7.9539346802836045E-2</v>
      </c>
      <c r="H2388" s="13">
        <f ca="1">Fulltable[[#This Row],[Forecast]]*(1+AVERAGE(cform[faster (-ve) /
slower (+ve)]))</f>
        <v>8.2348821375934661E-2</v>
      </c>
      <c r="I2388" s="13" t="e">
        <f>IF(ISNUMBER(VLOOKUP(Fulltable[[#This Row],[Distance]], Predict[[#All],[Distance (km)]:[Time on current form]], 2, FALSE)), VLOOKUP(Fulltable[[#This Row],[Distance]], Predict[[#All],[Distance (km)]:[Time on current form]], 2, FALSE), NA())</f>
        <v>#N/A</v>
      </c>
      <c r="J2388" s="13" t="e">
        <f>IF(ISNUMBER(VLOOKUP(Fulltable[[#This Row],[Distance]], Predict[[#All],[Distance (km)]:[Time on current form]], 3, FALSE)), VLOOKUP(Fulltable[[#This Row],[Distance]], Predict[[#All],[Distance (km)]:[Time on current form]], 3, FALSE), NA())</f>
        <v>#N/A</v>
      </c>
    </row>
    <row r="2389" spans="1:10" x14ac:dyDescent="0.25">
      <c r="A2389" s="1">
        <v>23.87</v>
      </c>
      <c r="B2389" s="2">
        <f>Fulltable[[#This Row],[Distance]]^2</f>
        <v>569.77690000000007</v>
      </c>
      <c r="C2389">
        <f>Fulltable[[#This Row],[Distance]]^3</f>
        <v>13600.574603000003</v>
      </c>
      <c r="D2389">
        <f>Fulltable[[#This Row],[Distance]]^4</f>
        <v>324645.71577361011</v>
      </c>
      <c r="E2389">
        <f>Fulltable[[#This Row],[Distance]]^5</f>
        <v>7749293.2355160732</v>
      </c>
      <c r="F2389" s="13" t="e">
        <f>IF(ISNUMBER(VLOOKUP(Fulltable[[#This Row],[Distance]], PBmetric[[Distance (km)]:[PB (hh:mm:ss)]], 6, FALSE)), VLOOKUP(Fulltable[[#This Row],[Distance]], PBmetric[[Distance (km)]:[PB (hh:mm:ss)]], 6, FALSE), NA())</f>
        <v>#N/A</v>
      </c>
      <c r="G2389" s="13">
        <f ca="1">$Q$4+$P$4*Fulltable[[#This Row],[Distance]]+$O$4*Fulltable[[#This Row],[D^2]]+$N$4*Fulltable[[#This Row],[D^3]]</f>
        <v>7.9576999023640807E-2</v>
      </c>
      <c r="H2389" s="13">
        <f ca="1">Fulltable[[#This Row],[Forecast]]*(1+AVERAGE(cform[faster (-ve) /
slower (+ve)]))</f>
        <v>8.2387803541744298E-2</v>
      </c>
      <c r="I2389" s="13" t="e">
        <f>IF(ISNUMBER(VLOOKUP(Fulltable[[#This Row],[Distance]], Predict[[#All],[Distance (km)]:[Time on current form]], 2, FALSE)), VLOOKUP(Fulltable[[#This Row],[Distance]], Predict[[#All],[Distance (km)]:[Time on current form]], 2, FALSE), NA())</f>
        <v>#N/A</v>
      </c>
      <c r="J2389" s="13" t="e">
        <f>IF(ISNUMBER(VLOOKUP(Fulltable[[#This Row],[Distance]], Predict[[#All],[Distance (km)]:[Time on current form]], 3, FALSE)), VLOOKUP(Fulltable[[#This Row],[Distance]], Predict[[#All],[Distance (km)]:[Time on current form]], 3, FALSE), NA())</f>
        <v>#N/A</v>
      </c>
    </row>
    <row r="2390" spans="1:10" x14ac:dyDescent="0.25">
      <c r="A2390" s="1">
        <v>23.88</v>
      </c>
      <c r="B2390" s="2">
        <f>Fulltable[[#This Row],[Distance]]^2</f>
        <v>570.25439999999992</v>
      </c>
      <c r="C2390">
        <f>Fulltable[[#This Row],[Distance]]^3</f>
        <v>13617.675071999998</v>
      </c>
      <c r="D2390">
        <f>Fulltable[[#This Row],[Distance]]^4</f>
        <v>325190.08071935992</v>
      </c>
      <c r="E2390">
        <f>Fulltable[[#This Row],[Distance]]^5</f>
        <v>7765539.1275783144</v>
      </c>
      <c r="F2390" s="13" t="e">
        <f>IF(ISNUMBER(VLOOKUP(Fulltable[[#This Row],[Distance]], PBmetric[[Distance (km)]:[PB (hh:mm:ss)]], 6, FALSE)), VLOOKUP(Fulltable[[#This Row],[Distance]], PBmetric[[Distance (km)]:[PB (hh:mm:ss)]], 6, FALSE), NA())</f>
        <v>#N/A</v>
      </c>
      <c r="G2390" s="13">
        <f ca="1">$Q$4+$P$4*Fulltable[[#This Row],[Distance]]+$O$4*Fulltable[[#This Row],[D^2]]+$N$4*Fulltable[[#This Row],[D^3]]</f>
        <v>7.961465483282687E-2</v>
      </c>
      <c r="H2390" s="13">
        <f ca="1">Fulltable[[#This Row],[Forecast]]*(1+AVERAGE(cform[faster (-ve) /
slower (+ve)]))</f>
        <v>8.2426789422683402E-2</v>
      </c>
      <c r="I2390" s="13" t="e">
        <f>IF(ISNUMBER(VLOOKUP(Fulltable[[#This Row],[Distance]], Predict[[#All],[Distance (km)]:[Time on current form]], 2, FALSE)), VLOOKUP(Fulltable[[#This Row],[Distance]], Predict[[#All],[Distance (km)]:[Time on current form]], 2, FALSE), NA())</f>
        <v>#N/A</v>
      </c>
      <c r="J2390" s="13" t="e">
        <f>IF(ISNUMBER(VLOOKUP(Fulltable[[#This Row],[Distance]], Predict[[#All],[Distance (km)]:[Time on current form]], 3, FALSE)), VLOOKUP(Fulltable[[#This Row],[Distance]], Predict[[#All],[Distance (km)]:[Time on current form]], 3, FALSE), NA())</f>
        <v>#N/A</v>
      </c>
    </row>
    <row r="2391" spans="1:10" x14ac:dyDescent="0.25">
      <c r="A2391" s="1">
        <v>23.89</v>
      </c>
      <c r="B2391" s="2">
        <f>Fulltable[[#This Row],[Distance]]^2</f>
        <v>570.73210000000006</v>
      </c>
      <c r="C2391">
        <f>Fulltable[[#This Row],[Distance]]^3</f>
        <v>13634.789869000002</v>
      </c>
      <c r="D2391">
        <f>Fulltable[[#This Row],[Distance]]^4</f>
        <v>325735.12997041008</v>
      </c>
      <c r="E2391">
        <f>Fulltable[[#This Row],[Distance]]^5</f>
        <v>7781812.2549930969</v>
      </c>
      <c r="F2391" s="13" t="e">
        <f>IF(ISNUMBER(VLOOKUP(Fulltable[[#This Row],[Distance]], PBmetric[[Distance (km)]:[PB (hh:mm:ss)]], 6, FALSE)), VLOOKUP(Fulltable[[#This Row],[Distance]], PBmetric[[Distance (km)]:[PB (hh:mm:ss)]], 6, FALSE), NA())</f>
        <v>#N/A</v>
      </c>
      <c r="G2391" s="13">
        <f ca="1">$Q$4+$P$4*Fulltable[[#This Row],[Distance]]+$O$4*Fulltable[[#This Row],[D^2]]+$N$4*Fulltable[[#This Row],[D^3]]</f>
        <v>7.9652314230358831E-2</v>
      </c>
      <c r="H2391" s="13">
        <f ca="1">Fulltable[[#This Row],[Forecast]]*(1+AVERAGE(cform[faster (-ve) /
slower (+ve)]))</f>
        <v>8.246577901871531E-2</v>
      </c>
      <c r="I2391" s="13" t="e">
        <f>IF(ISNUMBER(VLOOKUP(Fulltable[[#This Row],[Distance]], Predict[[#All],[Distance (km)]:[Time on current form]], 2, FALSE)), VLOOKUP(Fulltable[[#This Row],[Distance]], Predict[[#All],[Distance (km)]:[Time on current form]], 2, FALSE), NA())</f>
        <v>#N/A</v>
      </c>
      <c r="J2391" s="13" t="e">
        <f>IF(ISNUMBER(VLOOKUP(Fulltable[[#This Row],[Distance]], Predict[[#All],[Distance (km)]:[Time on current form]], 3, FALSE)), VLOOKUP(Fulltable[[#This Row],[Distance]], Predict[[#All],[Distance (km)]:[Time on current form]], 3, FALSE), NA())</f>
        <v>#N/A</v>
      </c>
    </row>
    <row r="2392" spans="1:10" x14ac:dyDescent="0.25">
      <c r="A2392" s="1">
        <v>23.9</v>
      </c>
      <c r="B2392" s="2">
        <f>Fulltable[[#This Row],[Distance]]^2</f>
        <v>571.20999999999992</v>
      </c>
      <c r="C2392">
        <f>Fulltable[[#This Row],[Distance]]^3</f>
        <v>13651.918999999998</v>
      </c>
      <c r="D2392">
        <f>Fulltable[[#This Row],[Distance]]^4</f>
        <v>326280.86409999989</v>
      </c>
      <c r="E2392">
        <f>Fulltable[[#This Row],[Distance]]^5</f>
        <v>7798112.6519899974</v>
      </c>
      <c r="F2392" s="13" t="e">
        <f>IF(ISNUMBER(VLOOKUP(Fulltable[[#This Row],[Distance]], PBmetric[[Distance (km)]:[PB (hh:mm:ss)]], 6, FALSE)), VLOOKUP(Fulltable[[#This Row],[Distance]], PBmetric[[Distance (km)]:[PB (hh:mm:ss)]], 6, FALSE), NA())</f>
        <v>#N/A</v>
      </c>
      <c r="G2392" s="13">
        <f ca="1">$Q$4+$P$4*Fulltable[[#This Row],[Distance]]+$O$4*Fulltable[[#This Row],[D^2]]+$N$4*Fulltable[[#This Row],[D^3]]</f>
        <v>7.968997721620126E-2</v>
      </c>
      <c r="H2392" s="13">
        <f ca="1">Fulltable[[#This Row],[Forecast]]*(1+AVERAGE(cform[faster (-ve) /
slower (+ve)]))</f>
        <v>8.2504772329803355E-2</v>
      </c>
      <c r="I2392" s="13" t="e">
        <f>IF(ISNUMBER(VLOOKUP(Fulltable[[#This Row],[Distance]], Predict[[#All],[Distance (km)]:[Time on current form]], 2, FALSE)), VLOOKUP(Fulltable[[#This Row],[Distance]], Predict[[#All],[Distance (km)]:[Time on current form]], 2, FALSE), NA())</f>
        <v>#N/A</v>
      </c>
      <c r="J2392" s="13" t="e">
        <f>IF(ISNUMBER(VLOOKUP(Fulltable[[#This Row],[Distance]], Predict[[#All],[Distance (km)]:[Time on current form]], 3, FALSE)), VLOOKUP(Fulltable[[#This Row],[Distance]], Predict[[#All],[Distance (km)]:[Time on current form]], 3, FALSE), NA())</f>
        <v>#N/A</v>
      </c>
    </row>
    <row r="2393" spans="1:10" x14ac:dyDescent="0.25">
      <c r="A2393" s="1">
        <v>23.91</v>
      </c>
      <c r="B2393" s="2">
        <f>Fulltable[[#This Row],[Distance]]^2</f>
        <v>571.68809999999996</v>
      </c>
      <c r="C2393">
        <f>Fulltable[[#This Row],[Distance]]^3</f>
        <v>13669.062470999999</v>
      </c>
      <c r="D2393">
        <f>Fulltable[[#This Row],[Distance]]^4</f>
        <v>326827.28368160996</v>
      </c>
      <c r="E2393">
        <f>Fulltable[[#This Row],[Distance]]^5</f>
        <v>7814440.3528272938</v>
      </c>
      <c r="F2393" s="13" t="e">
        <f>IF(ISNUMBER(VLOOKUP(Fulltable[[#This Row],[Distance]], PBmetric[[Distance (km)]:[PB (hh:mm:ss)]], 6, FALSE)), VLOOKUP(Fulltable[[#This Row],[Distance]], PBmetric[[Distance (km)]:[PB (hh:mm:ss)]], 6, FALSE), NA())</f>
        <v>#N/A</v>
      </c>
      <c r="G2393" s="13">
        <f ca="1">$Q$4+$P$4*Fulltable[[#This Row],[Distance]]+$O$4*Fulltable[[#This Row],[D^2]]+$N$4*Fulltable[[#This Row],[D^3]]</f>
        <v>7.9727643790318825E-2</v>
      </c>
      <c r="H2393" s="13">
        <f ca="1">Fulltable[[#This Row],[Forecast]]*(1+AVERAGE(cform[faster (-ve) /
slower (+ve)]))</f>
        <v>8.2543769355910943E-2</v>
      </c>
      <c r="I2393" s="13" t="e">
        <f>IF(ISNUMBER(VLOOKUP(Fulltable[[#This Row],[Distance]], Predict[[#All],[Distance (km)]:[Time on current form]], 2, FALSE)), VLOOKUP(Fulltable[[#This Row],[Distance]], Predict[[#All],[Distance (km)]:[Time on current form]], 2, FALSE), NA())</f>
        <v>#N/A</v>
      </c>
      <c r="J2393" s="13" t="e">
        <f>IF(ISNUMBER(VLOOKUP(Fulltable[[#This Row],[Distance]], Predict[[#All],[Distance (km)]:[Time on current form]], 3, FALSE)), VLOOKUP(Fulltable[[#This Row],[Distance]], Predict[[#All],[Distance (km)]:[Time on current form]], 3, FALSE), NA())</f>
        <v>#N/A</v>
      </c>
    </row>
    <row r="2394" spans="1:10" x14ac:dyDescent="0.25">
      <c r="A2394" s="1">
        <v>23.92</v>
      </c>
      <c r="B2394" s="2">
        <f>Fulltable[[#This Row],[Distance]]^2</f>
        <v>572.16640000000007</v>
      </c>
      <c r="C2394">
        <f>Fulltable[[#This Row],[Distance]]^3</f>
        <v>13686.220288000002</v>
      </c>
      <c r="D2394">
        <f>Fulltable[[#This Row],[Distance]]^4</f>
        <v>327374.38928896008</v>
      </c>
      <c r="E2394">
        <f>Fulltable[[#This Row],[Distance]]^5</f>
        <v>7830795.3917919258</v>
      </c>
      <c r="F2394" s="13" t="e">
        <f>IF(ISNUMBER(VLOOKUP(Fulltable[[#This Row],[Distance]], PBmetric[[Distance (km)]:[PB (hh:mm:ss)]], 6, FALSE)), VLOOKUP(Fulltable[[#This Row],[Distance]], PBmetric[[Distance (km)]:[PB (hh:mm:ss)]], 6, FALSE), NA())</f>
        <v>#N/A</v>
      </c>
      <c r="G2394" s="13">
        <f ca="1">$Q$4+$P$4*Fulltable[[#This Row],[Distance]]+$O$4*Fulltable[[#This Row],[D^2]]+$N$4*Fulltable[[#This Row],[D^3]]</f>
        <v>7.9765313952676054E-2</v>
      </c>
      <c r="H2394" s="13">
        <f ca="1">Fulltable[[#This Row],[Forecast]]*(1+AVERAGE(cform[faster (-ve) /
slower (+ve)]))</f>
        <v>8.2582770097001351E-2</v>
      </c>
      <c r="I2394" s="13" t="e">
        <f>IF(ISNUMBER(VLOOKUP(Fulltable[[#This Row],[Distance]], Predict[[#All],[Distance (km)]:[Time on current form]], 2, FALSE)), VLOOKUP(Fulltable[[#This Row],[Distance]], Predict[[#All],[Distance (km)]:[Time on current form]], 2, FALSE), NA())</f>
        <v>#N/A</v>
      </c>
      <c r="J2394" s="13" t="e">
        <f>IF(ISNUMBER(VLOOKUP(Fulltable[[#This Row],[Distance]], Predict[[#All],[Distance (km)]:[Time on current form]], 3, FALSE)), VLOOKUP(Fulltable[[#This Row],[Distance]], Predict[[#All],[Distance (km)]:[Time on current form]], 3, FALSE), NA())</f>
        <v>#N/A</v>
      </c>
    </row>
    <row r="2395" spans="1:10" x14ac:dyDescent="0.25">
      <c r="A2395" s="1">
        <v>23.93</v>
      </c>
      <c r="B2395" s="2">
        <f>Fulltable[[#This Row],[Distance]]^2</f>
        <v>572.64490000000001</v>
      </c>
      <c r="C2395">
        <f>Fulltable[[#This Row],[Distance]]^3</f>
        <v>13703.392457</v>
      </c>
      <c r="D2395">
        <f>Fulltable[[#This Row],[Distance]]^4</f>
        <v>327922.18149600999</v>
      </c>
      <c r="E2395">
        <f>Fulltable[[#This Row],[Distance]]^5</f>
        <v>7847177.8031995185</v>
      </c>
      <c r="F2395" s="13" t="e">
        <f>IF(ISNUMBER(VLOOKUP(Fulltable[[#This Row],[Distance]], PBmetric[[Distance (km)]:[PB (hh:mm:ss)]], 6, FALSE)), VLOOKUP(Fulltable[[#This Row],[Distance]], PBmetric[[Distance (km)]:[PB (hh:mm:ss)]], 6, FALSE), NA())</f>
        <v>#N/A</v>
      </c>
      <c r="G2395" s="13">
        <f ca="1">$Q$4+$P$4*Fulltable[[#This Row],[Distance]]+$O$4*Fulltable[[#This Row],[D^2]]+$N$4*Fulltable[[#This Row],[D^3]]</f>
        <v>7.9802987703237557E-2</v>
      </c>
      <c r="H2395" s="13">
        <f ca="1">Fulltable[[#This Row],[Forecast]]*(1+AVERAGE(cform[faster (-ve) /
slower (+ve)]))</f>
        <v>8.2621774553037944E-2</v>
      </c>
      <c r="I2395" s="13" t="e">
        <f>IF(ISNUMBER(VLOOKUP(Fulltable[[#This Row],[Distance]], Predict[[#All],[Distance (km)]:[Time on current form]], 2, FALSE)), VLOOKUP(Fulltable[[#This Row],[Distance]], Predict[[#All],[Distance (km)]:[Time on current form]], 2, FALSE), NA())</f>
        <v>#N/A</v>
      </c>
      <c r="J2395" s="13" t="e">
        <f>IF(ISNUMBER(VLOOKUP(Fulltable[[#This Row],[Distance]], Predict[[#All],[Distance (km)]:[Time on current form]], 3, FALSE)), VLOOKUP(Fulltable[[#This Row],[Distance]], Predict[[#All],[Distance (km)]:[Time on current form]], 3, FALSE), NA())</f>
        <v>#N/A</v>
      </c>
    </row>
    <row r="2396" spans="1:10" x14ac:dyDescent="0.25">
      <c r="A2396" s="1">
        <v>23.94</v>
      </c>
      <c r="B2396" s="2">
        <f>Fulltable[[#This Row],[Distance]]^2</f>
        <v>573.12360000000001</v>
      </c>
      <c r="C2396">
        <f>Fulltable[[#This Row],[Distance]]^3</f>
        <v>13720.578984000002</v>
      </c>
      <c r="D2396">
        <f>Fulltable[[#This Row],[Distance]]^4</f>
        <v>328470.66087696003</v>
      </c>
      <c r="E2396">
        <f>Fulltable[[#This Row],[Distance]]^5</f>
        <v>7863587.6213944238</v>
      </c>
      <c r="F2396" s="13" t="e">
        <f>IF(ISNUMBER(VLOOKUP(Fulltable[[#This Row],[Distance]], PBmetric[[Distance (km)]:[PB (hh:mm:ss)]], 6, FALSE)), VLOOKUP(Fulltable[[#This Row],[Distance]], PBmetric[[Distance (km)]:[PB (hh:mm:ss)]], 6, FALSE), NA())</f>
        <v>#N/A</v>
      </c>
      <c r="G2396" s="13">
        <f ca="1">$Q$4+$P$4*Fulltable[[#This Row],[Distance]]+$O$4*Fulltable[[#This Row],[D^2]]+$N$4*Fulltable[[#This Row],[D^3]]</f>
        <v>7.9840665041967962E-2</v>
      </c>
      <c r="H2396" s="13">
        <f ca="1">Fulltable[[#This Row],[Forecast]]*(1+AVERAGE(cform[faster (-ve) /
slower (+ve)]))</f>
        <v>8.2660782723984111E-2</v>
      </c>
      <c r="I2396" s="13" t="e">
        <f>IF(ISNUMBER(VLOOKUP(Fulltable[[#This Row],[Distance]], Predict[[#All],[Distance (km)]:[Time on current form]], 2, FALSE)), VLOOKUP(Fulltable[[#This Row],[Distance]], Predict[[#All],[Distance (km)]:[Time on current form]], 2, FALSE), NA())</f>
        <v>#N/A</v>
      </c>
      <c r="J2396" s="13" t="e">
        <f>IF(ISNUMBER(VLOOKUP(Fulltable[[#This Row],[Distance]], Predict[[#All],[Distance (km)]:[Time on current form]], 3, FALSE)), VLOOKUP(Fulltable[[#This Row],[Distance]], Predict[[#All],[Distance (km)]:[Time on current form]], 3, FALSE), NA())</f>
        <v>#N/A</v>
      </c>
    </row>
    <row r="2397" spans="1:10" x14ac:dyDescent="0.25">
      <c r="A2397" s="1">
        <v>23.95</v>
      </c>
      <c r="B2397" s="2">
        <f>Fulltable[[#This Row],[Distance]]^2</f>
        <v>573.60249999999996</v>
      </c>
      <c r="C2397">
        <f>Fulltable[[#This Row],[Distance]]^3</f>
        <v>13737.779874999998</v>
      </c>
      <c r="D2397">
        <f>Fulltable[[#This Row],[Distance]]^4</f>
        <v>329019.82800624997</v>
      </c>
      <c r="E2397">
        <f>Fulltable[[#This Row],[Distance]]^5</f>
        <v>7880024.8807496866</v>
      </c>
      <c r="F2397" s="13" t="e">
        <f>IF(ISNUMBER(VLOOKUP(Fulltable[[#This Row],[Distance]], PBmetric[[Distance (km)]:[PB (hh:mm:ss)]], 6, FALSE)), VLOOKUP(Fulltable[[#This Row],[Distance]], PBmetric[[Distance (km)]:[PB (hh:mm:ss)]], 6, FALSE), NA())</f>
        <v>#N/A</v>
      </c>
      <c r="G2397" s="13">
        <f ca="1">$Q$4+$P$4*Fulltable[[#This Row],[Distance]]+$O$4*Fulltable[[#This Row],[D^2]]+$N$4*Fulltable[[#This Row],[D^3]]</f>
        <v>7.9878345968831838E-2</v>
      </c>
      <c r="H2397" s="13">
        <f ca="1">Fulltable[[#This Row],[Forecast]]*(1+AVERAGE(cform[faster (-ve) /
slower (+ve)]))</f>
        <v>8.2699794609803146E-2</v>
      </c>
      <c r="I2397" s="13" t="e">
        <f>IF(ISNUMBER(VLOOKUP(Fulltable[[#This Row],[Distance]], Predict[[#All],[Distance (km)]:[Time on current form]], 2, FALSE)), VLOOKUP(Fulltable[[#This Row],[Distance]], Predict[[#All],[Distance (km)]:[Time on current form]], 2, FALSE), NA())</f>
        <v>#N/A</v>
      </c>
      <c r="J2397" s="13" t="e">
        <f>IF(ISNUMBER(VLOOKUP(Fulltable[[#This Row],[Distance]], Predict[[#All],[Distance (km)]:[Time on current form]], 3, FALSE)), VLOOKUP(Fulltable[[#This Row],[Distance]], Predict[[#All],[Distance (km)]:[Time on current form]], 3, FALSE), NA())</f>
        <v>#N/A</v>
      </c>
    </row>
    <row r="2398" spans="1:10" x14ac:dyDescent="0.25">
      <c r="A2398" s="1">
        <v>23.96</v>
      </c>
      <c r="B2398" s="2">
        <f>Fulltable[[#This Row],[Distance]]^2</f>
        <v>574.08160000000009</v>
      </c>
      <c r="C2398">
        <f>Fulltable[[#This Row],[Distance]]^3</f>
        <v>13754.995136000003</v>
      </c>
      <c r="D2398">
        <f>Fulltable[[#This Row],[Distance]]^4</f>
        <v>329569.68345856009</v>
      </c>
      <c r="E2398">
        <f>Fulltable[[#This Row],[Distance]]^5</f>
        <v>7896489.6156671001</v>
      </c>
      <c r="F2398" s="13" t="e">
        <f>IF(ISNUMBER(VLOOKUP(Fulltable[[#This Row],[Distance]], PBmetric[[Distance (km)]:[PB (hh:mm:ss)]], 6, FALSE)), VLOOKUP(Fulltable[[#This Row],[Distance]], PBmetric[[Distance (km)]:[PB (hh:mm:ss)]], 6, FALSE), NA())</f>
        <v>#N/A</v>
      </c>
      <c r="G2398" s="13">
        <f ca="1">$Q$4+$P$4*Fulltable[[#This Row],[Distance]]+$O$4*Fulltable[[#This Row],[D^2]]+$N$4*Fulltable[[#This Row],[D^3]]</f>
        <v>7.9916030483793782E-2</v>
      </c>
      <c r="H2398" s="13">
        <f ca="1">Fulltable[[#This Row],[Forecast]]*(1+AVERAGE(cform[faster (-ve) /
slower (+ve)]))</f>
        <v>8.2738810210458397E-2</v>
      </c>
      <c r="I2398" s="13" t="e">
        <f>IF(ISNUMBER(VLOOKUP(Fulltable[[#This Row],[Distance]], Predict[[#All],[Distance (km)]:[Time on current form]], 2, FALSE)), VLOOKUP(Fulltable[[#This Row],[Distance]], Predict[[#All],[Distance (km)]:[Time on current form]], 2, FALSE), NA())</f>
        <v>#N/A</v>
      </c>
      <c r="J2398" s="13" t="e">
        <f>IF(ISNUMBER(VLOOKUP(Fulltable[[#This Row],[Distance]], Predict[[#All],[Distance (km)]:[Time on current form]], 3, FALSE)), VLOOKUP(Fulltable[[#This Row],[Distance]], Predict[[#All],[Distance (km)]:[Time on current form]], 3, FALSE), NA())</f>
        <v>#N/A</v>
      </c>
    </row>
    <row r="2399" spans="1:10" x14ac:dyDescent="0.25">
      <c r="A2399" s="1">
        <v>23.97</v>
      </c>
      <c r="B2399" s="2">
        <f>Fulltable[[#This Row],[Distance]]^2</f>
        <v>574.56089999999995</v>
      </c>
      <c r="C2399">
        <f>Fulltable[[#This Row],[Distance]]^3</f>
        <v>13772.224772999998</v>
      </c>
      <c r="D2399">
        <f>Fulltable[[#This Row],[Distance]]^4</f>
        <v>330120.22780880996</v>
      </c>
      <c r="E2399">
        <f>Fulltable[[#This Row],[Distance]]^5</f>
        <v>7912981.8605771745</v>
      </c>
      <c r="F2399" s="13" t="e">
        <f>IF(ISNUMBER(VLOOKUP(Fulltable[[#This Row],[Distance]], PBmetric[[Distance (km)]:[PB (hh:mm:ss)]], 6, FALSE)), VLOOKUP(Fulltable[[#This Row],[Distance]], PBmetric[[Distance (km)]:[PB (hh:mm:ss)]], 6, FALSE), NA())</f>
        <v>#N/A</v>
      </c>
      <c r="G2399" s="13">
        <f ca="1">$Q$4+$P$4*Fulltable[[#This Row],[Distance]]+$O$4*Fulltable[[#This Row],[D^2]]+$N$4*Fulltable[[#This Row],[D^3]]</f>
        <v>7.9953718586818406E-2</v>
      </c>
      <c r="H2399" s="13">
        <f ca="1">Fulltable[[#This Row],[Forecast]]*(1+AVERAGE(cform[faster (-ve) /
slower (+ve)]))</f>
        <v>8.2777829525913255E-2</v>
      </c>
      <c r="I2399" s="13" t="e">
        <f>IF(ISNUMBER(VLOOKUP(Fulltable[[#This Row],[Distance]], Predict[[#All],[Distance (km)]:[Time on current form]], 2, FALSE)), VLOOKUP(Fulltable[[#This Row],[Distance]], Predict[[#All],[Distance (km)]:[Time on current form]], 2, FALSE), NA())</f>
        <v>#N/A</v>
      </c>
      <c r="J2399" s="13" t="e">
        <f>IF(ISNUMBER(VLOOKUP(Fulltable[[#This Row],[Distance]], Predict[[#All],[Distance (km)]:[Time on current form]], 3, FALSE)), VLOOKUP(Fulltable[[#This Row],[Distance]], Predict[[#All],[Distance (km)]:[Time on current form]], 3, FALSE), NA())</f>
        <v>#N/A</v>
      </c>
    </row>
    <row r="2400" spans="1:10" x14ac:dyDescent="0.25">
      <c r="A2400" s="1">
        <v>23.98</v>
      </c>
      <c r="B2400" s="2">
        <f>Fulltable[[#This Row],[Distance]]^2</f>
        <v>575.04039999999998</v>
      </c>
      <c r="C2400">
        <f>Fulltable[[#This Row],[Distance]]^3</f>
        <v>13789.468792</v>
      </c>
      <c r="D2400">
        <f>Fulltable[[#This Row],[Distance]]^4</f>
        <v>330671.46163215995</v>
      </c>
      <c r="E2400">
        <f>Fulltable[[#This Row],[Distance]]^5</f>
        <v>7929501.6499391953</v>
      </c>
      <c r="F2400" s="13" t="e">
        <f>IF(ISNUMBER(VLOOKUP(Fulltable[[#This Row],[Distance]], PBmetric[[Distance (km)]:[PB (hh:mm:ss)]], 6, FALSE)), VLOOKUP(Fulltable[[#This Row],[Distance]], PBmetric[[Distance (km)]:[PB (hh:mm:ss)]], 6, FALSE), NA())</f>
        <v>#N/A</v>
      </c>
      <c r="G2400" s="13">
        <f ca="1">$Q$4+$P$4*Fulltable[[#This Row],[Distance]]+$O$4*Fulltable[[#This Row],[D^2]]+$N$4*Fulltable[[#This Row],[D^3]]</f>
        <v>7.9991410277870309E-2</v>
      </c>
      <c r="H2400" s="13">
        <f ca="1">Fulltable[[#This Row],[Forecast]]*(1+AVERAGE(cform[faster (-ve) /
slower (+ve)]))</f>
        <v>8.281685255613104E-2</v>
      </c>
      <c r="I2400" s="13" t="e">
        <f>IF(ISNUMBER(VLOOKUP(Fulltable[[#This Row],[Distance]], Predict[[#All],[Distance (km)]:[Time on current form]], 2, FALSE)), VLOOKUP(Fulltable[[#This Row],[Distance]], Predict[[#All],[Distance (km)]:[Time on current form]], 2, FALSE), NA())</f>
        <v>#N/A</v>
      </c>
      <c r="J2400" s="13" t="e">
        <f>IF(ISNUMBER(VLOOKUP(Fulltable[[#This Row],[Distance]], Predict[[#All],[Distance (km)]:[Time on current form]], 3, FALSE)), VLOOKUP(Fulltable[[#This Row],[Distance]], Predict[[#All],[Distance (km)]:[Time on current form]], 3, FALSE), NA())</f>
        <v>#N/A</v>
      </c>
    </row>
    <row r="2401" spans="1:10" x14ac:dyDescent="0.25">
      <c r="A2401" s="1">
        <v>23.99</v>
      </c>
      <c r="B2401" s="2">
        <f>Fulltable[[#This Row],[Distance]]^2</f>
        <v>575.52009999999996</v>
      </c>
      <c r="C2401">
        <f>Fulltable[[#This Row],[Distance]]^3</f>
        <v>13806.727198999997</v>
      </c>
      <c r="D2401">
        <f>Fulltable[[#This Row],[Distance]]^4</f>
        <v>331223.38550400996</v>
      </c>
      <c r="E2401">
        <f>Fulltable[[#This Row],[Distance]]^5</f>
        <v>7946049.0182411987</v>
      </c>
      <c r="F2401" s="13" t="e">
        <f>IF(ISNUMBER(VLOOKUP(Fulltable[[#This Row],[Distance]], PBmetric[[Distance (km)]:[PB (hh:mm:ss)]], 6, FALSE)), VLOOKUP(Fulltable[[#This Row],[Distance]], PBmetric[[Distance (km)]:[PB (hh:mm:ss)]], 6, FALSE), NA())</f>
        <v>#N/A</v>
      </c>
      <c r="G2401" s="13">
        <f ca="1">$Q$4+$P$4*Fulltable[[#This Row],[Distance]]+$O$4*Fulltable[[#This Row],[D^2]]+$N$4*Fulltable[[#This Row],[D^3]]</f>
        <v>8.0029105556914032E-2</v>
      </c>
      <c r="H2401" s="13">
        <f ca="1">Fulltable[[#This Row],[Forecast]]*(1+AVERAGE(cform[faster (-ve) /
slower (+ve)]))</f>
        <v>8.2855879301075047E-2</v>
      </c>
      <c r="I2401" s="13" t="e">
        <f>IF(ISNUMBER(VLOOKUP(Fulltable[[#This Row],[Distance]], Predict[[#All],[Distance (km)]:[Time on current form]], 2, FALSE)), VLOOKUP(Fulltable[[#This Row],[Distance]], Predict[[#All],[Distance (km)]:[Time on current form]], 2, FALSE), NA())</f>
        <v>#N/A</v>
      </c>
      <c r="J2401" s="13" t="e">
        <f>IF(ISNUMBER(VLOOKUP(Fulltable[[#This Row],[Distance]], Predict[[#All],[Distance (km)]:[Time on current form]], 3, FALSE)), VLOOKUP(Fulltable[[#This Row],[Distance]], Predict[[#All],[Distance (km)]:[Time on current form]], 3, FALSE), NA())</f>
        <v>#N/A</v>
      </c>
    </row>
    <row r="2402" spans="1:10" x14ac:dyDescent="0.25">
      <c r="A2402" s="1">
        <v>24</v>
      </c>
      <c r="B2402" s="2">
        <f>Fulltable[[#This Row],[Distance]]^2</f>
        <v>576</v>
      </c>
      <c r="C2402">
        <f>Fulltable[[#This Row],[Distance]]^3</f>
        <v>13824</v>
      </c>
      <c r="D2402">
        <f>Fulltable[[#This Row],[Distance]]^4</f>
        <v>331776</v>
      </c>
      <c r="E2402">
        <f>Fulltable[[#This Row],[Distance]]^5</f>
        <v>7962624</v>
      </c>
      <c r="F2402" s="13" t="e">
        <f>IF(ISNUMBER(VLOOKUP(Fulltable[[#This Row],[Distance]], PBmetric[[Distance (km)]:[PB (hh:mm:ss)]], 6, FALSE)), VLOOKUP(Fulltable[[#This Row],[Distance]], PBmetric[[Distance (km)]:[PB (hh:mm:ss)]], 6, FALSE), NA())</f>
        <v>#N/A</v>
      </c>
      <c r="G2402" s="13">
        <f ca="1">$Q$4+$P$4*Fulltable[[#This Row],[Distance]]+$O$4*Fulltable[[#This Row],[D^2]]+$N$4*Fulltable[[#This Row],[D^3]]</f>
        <v>8.0066804423914256E-2</v>
      </c>
      <c r="H2402" s="13">
        <f ca="1">Fulltable[[#This Row],[Forecast]]*(1+AVERAGE(cform[faster (-ve) /
slower (+ve)]))</f>
        <v>8.2894909760708721E-2</v>
      </c>
      <c r="I2402" s="13" t="e">
        <f>IF(ISNUMBER(VLOOKUP(Fulltable[[#This Row],[Distance]], Predict[[#All],[Distance (km)]:[Time on current form]], 2, FALSE)), VLOOKUP(Fulltable[[#This Row],[Distance]], Predict[[#All],[Distance (km)]:[Time on current form]], 2, FALSE), NA())</f>
        <v>#N/A</v>
      </c>
      <c r="J2402" s="13" t="e">
        <f>IF(ISNUMBER(VLOOKUP(Fulltable[[#This Row],[Distance]], Predict[[#All],[Distance (km)]:[Time on current form]], 3, FALSE)), VLOOKUP(Fulltable[[#This Row],[Distance]], Predict[[#All],[Distance (km)]:[Time on current form]], 3, FALSE), NA())</f>
        <v>#N/A</v>
      </c>
    </row>
    <row r="2403" spans="1:10" x14ac:dyDescent="0.25">
      <c r="A2403" s="1">
        <v>24.01</v>
      </c>
      <c r="B2403" s="2">
        <f>Fulltable[[#This Row],[Distance]]^2</f>
        <v>576.48010000000011</v>
      </c>
      <c r="C2403">
        <f>Fulltable[[#This Row],[Distance]]^3</f>
        <v>13841.287201000003</v>
      </c>
      <c r="D2403">
        <f>Fulltable[[#This Row],[Distance]]^4</f>
        <v>332329.30569601012</v>
      </c>
      <c r="E2403">
        <f>Fulltable[[#This Row],[Distance]]^5</f>
        <v>7979226.6297612032</v>
      </c>
      <c r="F2403" s="13" t="e">
        <f>IF(ISNUMBER(VLOOKUP(Fulltable[[#This Row],[Distance]], PBmetric[[Distance (km)]:[PB (hh:mm:ss)]], 6, FALSE)), VLOOKUP(Fulltable[[#This Row],[Distance]], PBmetric[[Distance (km)]:[PB (hh:mm:ss)]], 6, FALSE), NA())</f>
        <v>#N/A</v>
      </c>
      <c r="G2403" s="13">
        <f ca="1">$Q$4+$P$4*Fulltable[[#This Row],[Distance]]+$O$4*Fulltable[[#This Row],[D^2]]+$N$4*Fulltable[[#This Row],[D^3]]</f>
        <v>8.0104506878835538E-2</v>
      </c>
      <c r="H2403" s="13">
        <f ca="1">Fulltable[[#This Row],[Forecast]]*(1+AVERAGE(cform[faster (-ve) /
slower (+ve)]))</f>
        <v>8.2933943934995355E-2</v>
      </c>
      <c r="I2403" s="13" t="e">
        <f>IF(ISNUMBER(VLOOKUP(Fulltable[[#This Row],[Distance]], Predict[[#All],[Distance (km)]:[Time on current form]], 2, FALSE)), VLOOKUP(Fulltable[[#This Row],[Distance]], Predict[[#All],[Distance (km)]:[Time on current form]], 2, FALSE), NA())</f>
        <v>#N/A</v>
      </c>
      <c r="J2403" s="13" t="e">
        <f>IF(ISNUMBER(VLOOKUP(Fulltable[[#This Row],[Distance]], Predict[[#All],[Distance (km)]:[Time on current form]], 3, FALSE)), VLOOKUP(Fulltable[[#This Row],[Distance]], Predict[[#All],[Distance (km)]:[Time on current form]], 3, FALSE), NA())</f>
        <v>#N/A</v>
      </c>
    </row>
    <row r="2404" spans="1:10" x14ac:dyDescent="0.25">
      <c r="A2404" s="1">
        <v>24.02</v>
      </c>
      <c r="B2404" s="2">
        <f>Fulltable[[#This Row],[Distance]]^2</f>
        <v>576.96039999999994</v>
      </c>
      <c r="C2404">
        <f>Fulltable[[#This Row],[Distance]]^3</f>
        <v>13858.588807999999</v>
      </c>
      <c r="D2404">
        <f>Fulltable[[#This Row],[Distance]]^4</f>
        <v>332883.30316815991</v>
      </c>
      <c r="E2404">
        <f>Fulltable[[#This Row],[Distance]]^5</f>
        <v>7995856.9420992006</v>
      </c>
      <c r="F2404" s="13" t="e">
        <f>IF(ISNUMBER(VLOOKUP(Fulltable[[#This Row],[Distance]], PBmetric[[Distance (km)]:[PB (hh:mm:ss)]], 6, FALSE)), VLOOKUP(Fulltable[[#This Row],[Distance]], PBmetric[[Distance (km)]:[PB (hh:mm:ss)]], 6, FALSE), NA())</f>
        <v>#N/A</v>
      </c>
      <c r="G2404" s="13">
        <f ca="1">$Q$4+$P$4*Fulltable[[#This Row],[Distance]]+$O$4*Fulltable[[#This Row],[D^2]]+$N$4*Fulltable[[#This Row],[D^3]]</f>
        <v>8.0142212921642447E-2</v>
      </c>
      <c r="H2404" s="13">
        <f ca="1">Fulltable[[#This Row],[Forecast]]*(1+AVERAGE(cform[faster (-ve) /
slower (+ve)]))</f>
        <v>8.297298182389827E-2</v>
      </c>
      <c r="I2404" s="13" t="e">
        <f>IF(ISNUMBER(VLOOKUP(Fulltable[[#This Row],[Distance]], Predict[[#All],[Distance (km)]:[Time on current form]], 2, FALSE)), VLOOKUP(Fulltable[[#This Row],[Distance]], Predict[[#All],[Distance (km)]:[Time on current form]], 2, FALSE), NA())</f>
        <v>#N/A</v>
      </c>
      <c r="J2404" s="13" t="e">
        <f>IF(ISNUMBER(VLOOKUP(Fulltable[[#This Row],[Distance]], Predict[[#All],[Distance (km)]:[Time on current form]], 3, FALSE)), VLOOKUP(Fulltable[[#This Row],[Distance]], Predict[[#All],[Distance (km)]:[Time on current form]], 3, FALSE), NA())</f>
        <v>#N/A</v>
      </c>
    </row>
    <row r="2405" spans="1:10" x14ac:dyDescent="0.25">
      <c r="A2405" s="1">
        <v>24.03</v>
      </c>
      <c r="B2405" s="2">
        <f>Fulltable[[#This Row],[Distance]]^2</f>
        <v>577.44090000000006</v>
      </c>
      <c r="C2405">
        <f>Fulltable[[#This Row],[Distance]]^3</f>
        <v>13875.904827000002</v>
      </c>
      <c r="D2405">
        <f>Fulltable[[#This Row],[Distance]]^4</f>
        <v>333437.99299281009</v>
      </c>
      <c r="E2405">
        <f>Fulltable[[#This Row],[Distance]]^5</f>
        <v>8012514.9716172265</v>
      </c>
      <c r="F2405" s="13" t="e">
        <f>IF(ISNUMBER(VLOOKUP(Fulltable[[#This Row],[Distance]], PBmetric[[Distance (km)]:[PB (hh:mm:ss)]], 6, FALSE)), VLOOKUP(Fulltable[[#This Row],[Distance]], PBmetric[[Distance (km)]:[PB (hh:mm:ss)]], 6, FALSE), NA())</f>
        <v>#N/A</v>
      </c>
      <c r="G2405" s="13">
        <f ca="1">$Q$4+$P$4*Fulltable[[#This Row],[Distance]]+$O$4*Fulltable[[#This Row],[D^2]]+$N$4*Fulltable[[#This Row],[D^3]]</f>
        <v>8.0179922552299637E-2</v>
      </c>
      <c r="H2405" s="13">
        <f ca="1">Fulltable[[#This Row],[Forecast]]*(1+AVERAGE(cform[faster (-ve) /
slower (+ve)]))</f>
        <v>8.3012023427380871E-2</v>
      </c>
      <c r="I2405" s="13" t="e">
        <f>IF(ISNUMBER(VLOOKUP(Fulltable[[#This Row],[Distance]], Predict[[#All],[Distance (km)]:[Time on current form]], 2, FALSE)), VLOOKUP(Fulltable[[#This Row],[Distance]], Predict[[#All],[Distance (km)]:[Time on current form]], 2, FALSE), NA())</f>
        <v>#N/A</v>
      </c>
      <c r="J2405" s="13" t="e">
        <f>IF(ISNUMBER(VLOOKUP(Fulltable[[#This Row],[Distance]], Predict[[#All],[Distance (km)]:[Time on current form]], 3, FALSE)), VLOOKUP(Fulltable[[#This Row],[Distance]], Predict[[#All],[Distance (km)]:[Time on current form]], 3, FALSE), NA())</f>
        <v>#N/A</v>
      </c>
    </row>
    <row r="2406" spans="1:10" x14ac:dyDescent="0.25">
      <c r="A2406" s="1">
        <v>24.04</v>
      </c>
      <c r="B2406" s="2">
        <f>Fulltable[[#This Row],[Distance]]^2</f>
        <v>577.92160000000001</v>
      </c>
      <c r="C2406">
        <f>Fulltable[[#This Row],[Distance]]^3</f>
        <v>13893.235263999999</v>
      </c>
      <c r="D2406">
        <f>Fulltable[[#This Row],[Distance]]^4</f>
        <v>333993.37574655999</v>
      </c>
      <c r="E2406">
        <f>Fulltable[[#This Row],[Distance]]^5</f>
        <v>8029200.7529473016</v>
      </c>
      <c r="F2406" s="13" t="e">
        <f>IF(ISNUMBER(VLOOKUP(Fulltable[[#This Row],[Distance]], PBmetric[[Distance (km)]:[PB (hh:mm:ss)]], 6, FALSE)), VLOOKUP(Fulltable[[#This Row],[Distance]], PBmetric[[Distance (km)]:[PB (hh:mm:ss)]], 6, FALSE), NA())</f>
        <v>#N/A</v>
      </c>
      <c r="G2406" s="13">
        <f ca="1">$Q$4+$P$4*Fulltable[[#This Row],[Distance]]+$O$4*Fulltable[[#This Row],[D^2]]+$N$4*Fulltable[[#This Row],[D^3]]</f>
        <v>8.0217635770771664E-2</v>
      </c>
      <c r="H2406" s="13">
        <f ca="1">Fulltable[[#This Row],[Forecast]]*(1+AVERAGE(cform[faster (-ve) /
slower (+ve)]))</f>
        <v>8.3051068745406464E-2</v>
      </c>
      <c r="I2406" s="13" t="e">
        <f>IF(ISNUMBER(VLOOKUP(Fulltable[[#This Row],[Distance]], Predict[[#All],[Distance (km)]:[Time on current form]], 2, FALSE)), VLOOKUP(Fulltable[[#This Row],[Distance]], Predict[[#All],[Distance (km)]:[Time on current form]], 2, FALSE), NA())</f>
        <v>#N/A</v>
      </c>
      <c r="J2406" s="13" t="e">
        <f>IF(ISNUMBER(VLOOKUP(Fulltable[[#This Row],[Distance]], Predict[[#All],[Distance (km)]:[Time on current form]], 3, FALSE)), VLOOKUP(Fulltable[[#This Row],[Distance]], Predict[[#All],[Distance (km)]:[Time on current form]], 3, FALSE), NA())</f>
        <v>#N/A</v>
      </c>
    </row>
    <row r="2407" spans="1:10" x14ac:dyDescent="0.25">
      <c r="A2407" s="1">
        <v>24.05</v>
      </c>
      <c r="B2407" s="2">
        <f>Fulltable[[#This Row],[Distance]]^2</f>
        <v>578.40250000000003</v>
      </c>
      <c r="C2407">
        <f>Fulltable[[#This Row],[Distance]]^3</f>
        <v>13910.580125</v>
      </c>
      <c r="D2407">
        <f>Fulltable[[#This Row],[Distance]]^4</f>
        <v>334549.45200625004</v>
      </c>
      <c r="E2407">
        <f>Fulltable[[#This Row],[Distance]]^5</f>
        <v>8045914.3207503138</v>
      </c>
      <c r="F2407" s="13" t="e">
        <f>IF(ISNUMBER(VLOOKUP(Fulltable[[#This Row],[Distance]], PBmetric[[Distance (km)]:[PB (hh:mm:ss)]], 6, FALSE)), VLOOKUP(Fulltable[[#This Row],[Distance]], PBmetric[[Distance (km)]:[PB (hh:mm:ss)]], 6, FALSE), NA())</f>
        <v>#N/A</v>
      </c>
      <c r="G2407" s="13">
        <f ca="1">$Q$4+$P$4*Fulltable[[#This Row],[Distance]]+$O$4*Fulltable[[#This Row],[D^2]]+$N$4*Fulltable[[#This Row],[D^3]]</f>
        <v>8.0255352577023126E-2</v>
      </c>
      <c r="H2407" s="13">
        <f ca="1">Fulltable[[#This Row],[Forecast]]*(1+AVERAGE(cform[faster (-ve) /
slower (+ve)]))</f>
        <v>8.3090117777938385E-2</v>
      </c>
      <c r="I2407" s="13" t="e">
        <f>IF(ISNUMBER(VLOOKUP(Fulltable[[#This Row],[Distance]], Predict[[#All],[Distance (km)]:[Time on current form]], 2, FALSE)), VLOOKUP(Fulltable[[#This Row],[Distance]], Predict[[#All],[Distance (km)]:[Time on current form]], 2, FALSE), NA())</f>
        <v>#N/A</v>
      </c>
      <c r="J2407" s="13" t="e">
        <f>IF(ISNUMBER(VLOOKUP(Fulltable[[#This Row],[Distance]], Predict[[#All],[Distance (km)]:[Time on current form]], 3, FALSE)), VLOOKUP(Fulltable[[#This Row],[Distance]], Predict[[#All],[Distance (km)]:[Time on current form]], 3, FALSE), NA())</f>
        <v>#N/A</v>
      </c>
    </row>
    <row r="2408" spans="1:10" x14ac:dyDescent="0.25">
      <c r="A2408" s="1">
        <v>24.06</v>
      </c>
      <c r="B2408" s="2">
        <f>Fulltable[[#This Row],[Distance]]^2</f>
        <v>578.88359999999989</v>
      </c>
      <c r="C2408">
        <f>Fulltable[[#This Row],[Distance]]^3</f>
        <v>13927.939415999997</v>
      </c>
      <c r="D2408">
        <f>Fulltable[[#This Row],[Distance]]^4</f>
        <v>335106.22234895988</v>
      </c>
      <c r="E2408">
        <f>Fulltable[[#This Row],[Distance]]^5</f>
        <v>8062655.7097159745</v>
      </c>
      <c r="F2408" s="13" t="e">
        <f>IF(ISNUMBER(VLOOKUP(Fulltable[[#This Row],[Distance]], PBmetric[[Distance (km)]:[PB (hh:mm:ss)]], 6, FALSE)), VLOOKUP(Fulltable[[#This Row],[Distance]], PBmetric[[Distance (km)]:[PB (hh:mm:ss)]], 6, FALSE), NA())</f>
        <v>#N/A</v>
      </c>
      <c r="G2408" s="13">
        <f ca="1">$Q$4+$P$4*Fulltable[[#This Row],[Distance]]+$O$4*Fulltable[[#This Row],[D^2]]+$N$4*Fulltable[[#This Row],[D^3]]</f>
        <v>8.0293072971018634E-2</v>
      </c>
      <c r="H2408" s="13">
        <f ca="1">Fulltable[[#This Row],[Forecast]]*(1+AVERAGE(cform[faster (-ve) /
slower (+ve)]))</f>
        <v>8.3129170524940024E-2</v>
      </c>
      <c r="I2408" s="13" t="e">
        <f>IF(ISNUMBER(VLOOKUP(Fulltable[[#This Row],[Distance]], Predict[[#All],[Distance (km)]:[Time on current form]], 2, FALSE)), VLOOKUP(Fulltable[[#This Row],[Distance]], Predict[[#All],[Distance (km)]:[Time on current form]], 2, FALSE), NA())</f>
        <v>#N/A</v>
      </c>
      <c r="J2408" s="13" t="e">
        <f>IF(ISNUMBER(VLOOKUP(Fulltable[[#This Row],[Distance]], Predict[[#All],[Distance (km)]:[Time on current form]], 3, FALSE)), VLOOKUP(Fulltable[[#This Row],[Distance]], Predict[[#All],[Distance (km)]:[Time on current form]], 3, FALSE), NA())</f>
        <v>#N/A</v>
      </c>
    </row>
    <row r="2409" spans="1:10" x14ac:dyDescent="0.25">
      <c r="A2409" s="1">
        <v>24.07</v>
      </c>
      <c r="B2409" s="2">
        <f>Fulltable[[#This Row],[Distance]]^2</f>
        <v>579.36490000000003</v>
      </c>
      <c r="C2409">
        <f>Fulltable[[#This Row],[Distance]]^3</f>
        <v>13945.313143000001</v>
      </c>
      <c r="D2409">
        <f>Fulltable[[#This Row],[Distance]]^4</f>
        <v>335663.68735201005</v>
      </c>
      <c r="E2409">
        <f>Fulltable[[#This Row],[Distance]]^5</f>
        <v>8079424.954562882</v>
      </c>
      <c r="F2409" s="13" t="e">
        <f>IF(ISNUMBER(VLOOKUP(Fulltable[[#This Row],[Distance]], PBmetric[[Distance (km)]:[PB (hh:mm:ss)]], 6, FALSE)), VLOOKUP(Fulltable[[#This Row],[Distance]], PBmetric[[Distance (km)]:[PB (hh:mm:ss)]], 6, FALSE), NA())</f>
        <v>#N/A</v>
      </c>
      <c r="G2409" s="13">
        <f ca="1">$Q$4+$P$4*Fulltable[[#This Row],[Distance]]+$O$4*Fulltable[[#This Row],[D^2]]+$N$4*Fulltable[[#This Row],[D^3]]</f>
        <v>8.0330796952722786E-2</v>
      </c>
      <c r="H2409" s="13">
        <f ca="1">Fulltable[[#This Row],[Forecast]]*(1+AVERAGE(cform[faster (-ve) /
slower (+ve)]))</f>
        <v>8.3168226986374688E-2</v>
      </c>
      <c r="I2409" s="13" t="e">
        <f>IF(ISNUMBER(VLOOKUP(Fulltable[[#This Row],[Distance]], Predict[[#All],[Distance (km)]:[Time on current form]], 2, FALSE)), VLOOKUP(Fulltable[[#This Row],[Distance]], Predict[[#All],[Distance (km)]:[Time on current form]], 2, FALSE), NA())</f>
        <v>#N/A</v>
      </c>
      <c r="J2409" s="13" t="e">
        <f>IF(ISNUMBER(VLOOKUP(Fulltable[[#This Row],[Distance]], Predict[[#All],[Distance (km)]:[Time on current form]], 3, FALSE)), VLOOKUP(Fulltable[[#This Row],[Distance]], Predict[[#All],[Distance (km)]:[Time on current form]], 3, FALSE), NA())</f>
        <v>#N/A</v>
      </c>
    </row>
    <row r="2410" spans="1:10" x14ac:dyDescent="0.25">
      <c r="A2410" s="1">
        <v>24.08</v>
      </c>
      <c r="B2410" s="2">
        <f>Fulltable[[#This Row],[Distance]]^2</f>
        <v>579.8463999999999</v>
      </c>
      <c r="C2410">
        <f>Fulltable[[#This Row],[Distance]]^3</f>
        <v>13962.701311999997</v>
      </c>
      <c r="D2410">
        <f>Fulltable[[#This Row],[Distance]]^4</f>
        <v>336221.84759295988</v>
      </c>
      <c r="E2410">
        <f>Fulltable[[#This Row],[Distance]]^5</f>
        <v>8096222.0900384737</v>
      </c>
      <c r="F2410" s="13" t="e">
        <f>IF(ISNUMBER(VLOOKUP(Fulltable[[#This Row],[Distance]], PBmetric[[Distance (km)]:[PB (hh:mm:ss)]], 6, FALSE)), VLOOKUP(Fulltable[[#This Row],[Distance]], PBmetric[[Distance (km)]:[PB (hh:mm:ss)]], 6, FALSE), NA())</f>
        <v>#N/A</v>
      </c>
      <c r="G2410" s="13">
        <f ca="1">$Q$4+$P$4*Fulltable[[#This Row],[Distance]]+$O$4*Fulltable[[#This Row],[D^2]]+$N$4*Fulltable[[#This Row],[D^3]]</f>
        <v>8.0368524522100179E-2</v>
      </c>
      <c r="H2410" s="13">
        <f ca="1">Fulltable[[#This Row],[Forecast]]*(1+AVERAGE(cform[faster (-ve) /
slower (+ve)]))</f>
        <v>8.3207287162205767E-2</v>
      </c>
      <c r="I2410" s="13" t="e">
        <f>IF(ISNUMBER(VLOOKUP(Fulltable[[#This Row],[Distance]], Predict[[#All],[Distance (km)]:[Time on current form]], 2, FALSE)), VLOOKUP(Fulltable[[#This Row],[Distance]], Predict[[#All],[Distance (km)]:[Time on current form]], 2, FALSE), NA())</f>
        <v>#N/A</v>
      </c>
      <c r="J2410" s="13" t="e">
        <f>IF(ISNUMBER(VLOOKUP(Fulltable[[#This Row],[Distance]], Predict[[#All],[Distance (km)]:[Time on current form]], 3, FALSE)), VLOOKUP(Fulltable[[#This Row],[Distance]], Predict[[#All],[Distance (km)]:[Time on current form]], 3, FALSE), NA())</f>
        <v>#N/A</v>
      </c>
    </row>
    <row r="2411" spans="1:10" x14ac:dyDescent="0.25">
      <c r="A2411" s="1">
        <v>24.09</v>
      </c>
      <c r="B2411" s="2">
        <f>Fulltable[[#This Row],[Distance]]^2</f>
        <v>580.32809999999995</v>
      </c>
      <c r="C2411">
        <f>Fulltable[[#This Row],[Distance]]^3</f>
        <v>13980.103928999999</v>
      </c>
      <c r="D2411">
        <f>Fulltable[[#This Row],[Distance]]^4</f>
        <v>336780.70364960993</v>
      </c>
      <c r="E2411">
        <f>Fulltable[[#This Row],[Distance]]^5</f>
        <v>8113047.1509191031</v>
      </c>
      <c r="F2411" s="13" t="e">
        <f>IF(ISNUMBER(VLOOKUP(Fulltable[[#This Row],[Distance]], PBmetric[[Distance (km)]:[PB (hh:mm:ss)]], 6, FALSE)), VLOOKUP(Fulltable[[#This Row],[Distance]], PBmetric[[Distance (km)]:[PB (hh:mm:ss)]], 6, FALSE), NA())</f>
        <v>#N/A</v>
      </c>
      <c r="G2411" s="13">
        <f ca="1">$Q$4+$P$4*Fulltable[[#This Row],[Distance]]+$O$4*Fulltable[[#This Row],[D^2]]+$N$4*Fulltable[[#This Row],[D^3]]</f>
        <v>8.0406255679115385E-2</v>
      </c>
      <c r="H2411" s="13">
        <f ca="1">Fulltable[[#This Row],[Forecast]]*(1+AVERAGE(cform[faster (-ve) /
slower (+ve)]))</f>
        <v>8.3246351052396542E-2</v>
      </c>
      <c r="I2411" s="13" t="e">
        <f>IF(ISNUMBER(VLOOKUP(Fulltable[[#This Row],[Distance]], Predict[[#All],[Distance (km)]:[Time on current form]], 2, FALSE)), VLOOKUP(Fulltable[[#This Row],[Distance]], Predict[[#All],[Distance (km)]:[Time on current form]], 2, FALSE), NA())</f>
        <v>#N/A</v>
      </c>
      <c r="J2411" s="13" t="e">
        <f>IF(ISNUMBER(VLOOKUP(Fulltable[[#This Row],[Distance]], Predict[[#All],[Distance (km)]:[Time on current form]], 3, FALSE)), VLOOKUP(Fulltable[[#This Row],[Distance]], Predict[[#All],[Distance (km)]:[Time on current form]], 3, FALSE), NA())</f>
        <v>#N/A</v>
      </c>
    </row>
    <row r="2412" spans="1:10" x14ac:dyDescent="0.25">
      <c r="A2412" s="1">
        <v>24.1</v>
      </c>
      <c r="B2412" s="2">
        <f>Fulltable[[#This Row],[Distance]]^2</f>
        <v>580.81000000000006</v>
      </c>
      <c r="C2412">
        <f>Fulltable[[#This Row],[Distance]]^3</f>
        <v>13997.521000000002</v>
      </c>
      <c r="D2412">
        <f>Fulltable[[#This Row],[Distance]]^4</f>
        <v>337340.25610000006</v>
      </c>
      <c r="E2412">
        <f>Fulltable[[#This Row],[Distance]]^5</f>
        <v>8129900.1720100017</v>
      </c>
      <c r="F2412" s="13" t="e">
        <f>IF(ISNUMBER(VLOOKUP(Fulltable[[#This Row],[Distance]], PBmetric[[Distance (km)]:[PB (hh:mm:ss)]], 6, FALSE)), VLOOKUP(Fulltable[[#This Row],[Distance]], PBmetric[[Distance (km)]:[PB (hh:mm:ss)]], 6, FALSE), NA())</f>
        <v>#N/A</v>
      </c>
      <c r="G2412" s="13">
        <f ca="1">$Q$4+$P$4*Fulltable[[#This Row],[Distance]]+$O$4*Fulltable[[#This Row],[D^2]]+$N$4*Fulltable[[#This Row],[D^3]]</f>
        <v>8.0443990423733042E-2</v>
      </c>
      <c r="H2412" s="13">
        <f ca="1">Fulltable[[#This Row],[Forecast]]*(1+AVERAGE(cform[faster (-ve) /
slower (+ve)]))</f>
        <v>8.3285418656910429E-2</v>
      </c>
      <c r="I2412" s="13" t="e">
        <f>IF(ISNUMBER(VLOOKUP(Fulltable[[#This Row],[Distance]], Predict[[#All],[Distance (km)]:[Time on current form]], 2, FALSE)), VLOOKUP(Fulltable[[#This Row],[Distance]], Predict[[#All],[Distance (km)]:[Time on current form]], 2, FALSE), NA())</f>
        <v>#N/A</v>
      </c>
      <c r="J2412" s="13" t="e">
        <f>IF(ISNUMBER(VLOOKUP(Fulltable[[#This Row],[Distance]], Predict[[#All],[Distance (km)]:[Time on current form]], 3, FALSE)), VLOOKUP(Fulltable[[#This Row],[Distance]], Predict[[#All],[Distance (km)]:[Time on current form]], 3, FALSE), NA())</f>
        <v>#N/A</v>
      </c>
    </row>
    <row r="2413" spans="1:10" x14ac:dyDescent="0.25">
      <c r="A2413" s="1">
        <v>24.11</v>
      </c>
      <c r="B2413" s="2">
        <f>Fulltable[[#This Row],[Distance]]^2</f>
        <v>581.2921</v>
      </c>
      <c r="C2413">
        <f>Fulltable[[#This Row],[Distance]]^3</f>
        <v>14014.952530999999</v>
      </c>
      <c r="D2413">
        <f>Fulltable[[#This Row],[Distance]]^4</f>
        <v>337900.50552240998</v>
      </c>
      <c r="E2413">
        <f>Fulltable[[#This Row],[Distance]]^5</f>
        <v>8146781.1881453041</v>
      </c>
      <c r="F2413" s="13" t="e">
        <f>IF(ISNUMBER(VLOOKUP(Fulltable[[#This Row],[Distance]], PBmetric[[Distance (km)]:[PB (hh:mm:ss)]], 6, FALSE)), VLOOKUP(Fulltable[[#This Row],[Distance]], PBmetric[[Distance (km)]:[PB (hh:mm:ss)]], 6, FALSE), NA())</f>
        <v>#N/A</v>
      </c>
      <c r="G2413" s="13">
        <f ca="1">$Q$4+$P$4*Fulltable[[#This Row],[Distance]]+$O$4*Fulltable[[#This Row],[D^2]]+$N$4*Fulltable[[#This Row],[D^3]]</f>
        <v>8.0481728755917706E-2</v>
      </c>
      <c r="H2413" s="13">
        <f ca="1">Fulltable[[#This Row],[Forecast]]*(1+AVERAGE(cform[faster (-ve) /
slower (+ve)]))</f>
        <v>8.3324489975710722E-2</v>
      </c>
      <c r="I2413" s="13" t="e">
        <f>IF(ISNUMBER(VLOOKUP(Fulltable[[#This Row],[Distance]], Predict[[#All],[Distance (km)]:[Time on current form]], 2, FALSE)), VLOOKUP(Fulltable[[#This Row],[Distance]], Predict[[#All],[Distance (km)]:[Time on current form]], 2, FALSE), NA())</f>
        <v>#N/A</v>
      </c>
      <c r="J2413" s="13" t="e">
        <f>IF(ISNUMBER(VLOOKUP(Fulltable[[#This Row],[Distance]], Predict[[#All],[Distance (km)]:[Time on current form]], 3, FALSE)), VLOOKUP(Fulltable[[#This Row],[Distance]], Predict[[#All],[Distance (km)]:[Time on current form]], 3, FALSE), NA())</f>
        <v>#N/A</v>
      </c>
    </row>
    <row r="2414" spans="1:10" x14ac:dyDescent="0.25">
      <c r="A2414" s="1">
        <v>24.12</v>
      </c>
      <c r="B2414" s="2">
        <f>Fulltable[[#This Row],[Distance]]^2</f>
        <v>581.77440000000001</v>
      </c>
      <c r="C2414">
        <f>Fulltable[[#This Row],[Distance]]^3</f>
        <v>14032.398528000002</v>
      </c>
      <c r="D2414">
        <f>Fulltable[[#This Row],[Distance]]^4</f>
        <v>338461.45249535999</v>
      </c>
      <c r="E2414">
        <f>Fulltable[[#This Row],[Distance]]^5</f>
        <v>8163690.2341880836</v>
      </c>
      <c r="F2414" s="13" t="e">
        <f>IF(ISNUMBER(VLOOKUP(Fulltable[[#This Row],[Distance]], PBmetric[[Distance (km)]:[PB (hh:mm:ss)]], 6, FALSE)), VLOOKUP(Fulltable[[#This Row],[Distance]], PBmetric[[Distance (km)]:[PB (hh:mm:ss)]], 6, FALSE), NA())</f>
        <v>#N/A</v>
      </c>
      <c r="G2414" s="13">
        <f ca="1">$Q$4+$P$4*Fulltable[[#This Row],[Distance]]+$O$4*Fulltable[[#This Row],[D^2]]+$N$4*Fulltable[[#This Row],[D^3]]</f>
        <v>8.0519470675633989E-2</v>
      </c>
      <c r="H2414" s="13">
        <f ca="1">Fulltable[[#This Row],[Forecast]]*(1+AVERAGE(cform[faster (-ve) /
slower (+ve)]))</f>
        <v>8.3363565008760784E-2</v>
      </c>
      <c r="I2414" s="13" t="e">
        <f>IF(ISNUMBER(VLOOKUP(Fulltable[[#This Row],[Distance]], Predict[[#All],[Distance (km)]:[Time on current form]], 2, FALSE)), VLOOKUP(Fulltable[[#This Row],[Distance]], Predict[[#All],[Distance (km)]:[Time on current form]], 2, FALSE), NA())</f>
        <v>#N/A</v>
      </c>
      <c r="J2414" s="13" t="e">
        <f>IF(ISNUMBER(VLOOKUP(Fulltable[[#This Row],[Distance]], Predict[[#All],[Distance (km)]:[Time on current form]], 3, FALSE)), VLOOKUP(Fulltable[[#This Row],[Distance]], Predict[[#All],[Distance (km)]:[Time on current form]], 3, FALSE), NA())</f>
        <v>#N/A</v>
      </c>
    </row>
    <row r="2415" spans="1:10" x14ac:dyDescent="0.25">
      <c r="A2415" s="1">
        <v>24.13</v>
      </c>
      <c r="B2415" s="2">
        <f>Fulltable[[#This Row],[Distance]]^2</f>
        <v>582.25689999999997</v>
      </c>
      <c r="C2415">
        <f>Fulltable[[#This Row],[Distance]]^3</f>
        <v>14049.858996999999</v>
      </c>
      <c r="D2415">
        <f>Fulltable[[#This Row],[Distance]]^4</f>
        <v>339023.09759760997</v>
      </c>
      <c r="E2415">
        <f>Fulltable[[#This Row],[Distance]]^5</f>
        <v>8180627.3450303283</v>
      </c>
      <c r="F2415" s="13" t="e">
        <f>IF(ISNUMBER(VLOOKUP(Fulltable[[#This Row],[Distance]], PBmetric[[Distance (km)]:[PB (hh:mm:ss)]], 6, FALSE)), VLOOKUP(Fulltable[[#This Row],[Distance]], PBmetric[[Distance (km)]:[PB (hh:mm:ss)]], 6, FALSE), NA())</f>
        <v>#N/A</v>
      </c>
      <c r="G2415" s="13">
        <f ca="1">$Q$4+$P$4*Fulltable[[#This Row],[Distance]]+$O$4*Fulltable[[#This Row],[D^2]]+$N$4*Fulltable[[#This Row],[D^3]]</f>
        <v>8.0557216182846503E-2</v>
      </c>
      <c r="H2415" s="13">
        <f ca="1">Fulltable[[#This Row],[Forecast]]*(1+AVERAGE(cform[faster (-ve) /
slower (+ve)]))</f>
        <v>8.3402643756023978E-2</v>
      </c>
      <c r="I2415" s="13" t="e">
        <f>IF(ISNUMBER(VLOOKUP(Fulltable[[#This Row],[Distance]], Predict[[#All],[Distance (km)]:[Time on current form]], 2, FALSE)), VLOOKUP(Fulltable[[#This Row],[Distance]], Predict[[#All],[Distance (km)]:[Time on current form]], 2, FALSE), NA())</f>
        <v>#N/A</v>
      </c>
      <c r="J2415" s="13" t="e">
        <f>IF(ISNUMBER(VLOOKUP(Fulltable[[#This Row],[Distance]], Predict[[#All],[Distance (km)]:[Time on current form]], 3, FALSE)), VLOOKUP(Fulltable[[#This Row],[Distance]], Predict[[#All],[Distance (km)]:[Time on current form]], 3, FALSE), NA())</f>
        <v>#N/A</v>
      </c>
    </row>
    <row r="2416" spans="1:10" x14ac:dyDescent="0.25">
      <c r="A2416" s="1">
        <v>24.14</v>
      </c>
      <c r="B2416" s="2">
        <f>Fulltable[[#This Row],[Distance]]^2</f>
        <v>582.7396</v>
      </c>
      <c r="C2416">
        <f>Fulltable[[#This Row],[Distance]]^3</f>
        <v>14067.333944</v>
      </c>
      <c r="D2416">
        <f>Fulltable[[#This Row],[Distance]]^4</f>
        <v>339585.44140815997</v>
      </c>
      <c r="E2416">
        <f>Fulltable[[#This Row],[Distance]]^5</f>
        <v>8197592.5555929821</v>
      </c>
      <c r="F2416" s="13" t="e">
        <f>IF(ISNUMBER(VLOOKUP(Fulltable[[#This Row],[Distance]], PBmetric[[Distance (km)]:[PB (hh:mm:ss)]], 6, FALSE)), VLOOKUP(Fulltable[[#This Row],[Distance]], PBmetric[[Distance (km)]:[PB (hh:mm:ss)]], 6, FALSE), NA())</f>
        <v>#N/A</v>
      </c>
      <c r="G2416" s="13">
        <f ca="1">$Q$4+$P$4*Fulltable[[#This Row],[Distance]]+$O$4*Fulltable[[#This Row],[D^2]]+$N$4*Fulltable[[#This Row],[D^3]]</f>
        <v>8.0594965277519845E-2</v>
      </c>
      <c r="H2416" s="13">
        <f ca="1">Fulltable[[#This Row],[Forecast]]*(1+AVERAGE(cform[faster (-ve) /
slower (+ve)]))</f>
        <v>8.3441726217463638E-2</v>
      </c>
      <c r="I2416" s="13" t="e">
        <f>IF(ISNUMBER(VLOOKUP(Fulltable[[#This Row],[Distance]], Predict[[#All],[Distance (km)]:[Time on current form]], 2, FALSE)), VLOOKUP(Fulltable[[#This Row],[Distance]], Predict[[#All],[Distance (km)]:[Time on current form]], 2, FALSE), NA())</f>
        <v>#N/A</v>
      </c>
      <c r="J2416" s="13" t="e">
        <f>IF(ISNUMBER(VLOOKUP(Fulltable[[#This Row],[Distance]], Predict[[#All],[Distance (km)]:[Time on current form]], 3, FALSE)), VLOOKUP(Fulltable[[#This Row],[Distance]], Predict[[#All],[Distance (km)]:[Time on current form]], 3, FALSE), NA())</f>
        <v>#N/A</v>
      </c>
    </row>
    <row r="2417" spans="1:10" x14ac:dyDescent="0.25">
      <c r="A2417" s="1">
        <v>24.15</v>
      </c>
      <c r="B2417" s="2">
        <f>Fulltable[[#This Row],[Distance]]^2</f>
        <v>583.22249999999997</v>
      </c>
      <c r="C2417">
        <f>Fulltable[[#This Row],[Distance]]^3</f>
        <v>14084.823374999998</v>
      </c>
      <c r="D2417">
        <f>Fulltable[[#This Row],[Distance]]^4</f>
        <v>340148.48450624995</v>
      </c>
      <c r="E2417">
        <f>Fulltable[[#This Row],[Distance]]^5</f>
        <v>8214585.9008259354</v>
      </c>
      <c r="F2417" s="13" t="e">
        <f>IF(ISNUMBER(VLOOKUP(Fulltable[[#This Row],[Distance]], PBmetric[[Distance (km)]:[PB (hh:mm:ss)]], 6, FALSE)), VLOOKUP(Fulltable[[#This Row],[Distance]], PBmetric[[Distance (km)]:[PB (hh:mm:ss)]], 6, FALSE), NA())</f>
        <v>#N/A</v>
      </c>
      <c r="G2417" s="13">
        <f ca="1">$Q$4+$P$4*Fulltable[[#This Row],[Distance]]+$O$4*Fulltable[[#This Row],[D^2]]+$N$4*Fulltable[[#This Row],[D^3]]</f>
        <v>8.0632717959618572E-2</v>
      </c>
      <c r="H2417" s="13">
        <f ca="1">Fulltable[[#This Row],[Forecast]]*(1+AVERAGE(cform[faster (-ve) /
slower (+ve)]))</f>
        <v>8.34808123930431E-2</v>
      </c>
      <c r="I2417" s="13" t="e">
        <f>IF(ISNUMBER(VLOOKUP(Fulltable[[#This Row],[Distance]], Predict[[#All],[Distance (km)]:[Time on current form]], 2, FALSE)), VLOOKUP(Fulltable[[#This Row],[Distance]], Predict[[#All],[Distance (km)]:[Time on current form]], 2, FALSE), NA())</f>
        <v>#N/A</v>
      </c>
      <c r="J2417" s="13" t="e">
        <f>IF(ISNUMBER(VLOOKUP(Fulltable[[#This Row],[Distance]], Predict[[#All],[Distance (km)]:[Time on current form]], 3, FALSE)), VLOOKUP(Fulltable[[#This Row],[Distance]], Predict[[#All],[Distance (km)]:[Time on current form]], 3, FALSE), NA())</f>
        <v>#N/A</v>
      </c>
    </row>
    <row r="2418" spans="1:10" x14ac:dyDescent="0.25">
      <c r="A2418" s="1">
        <v>24.16</v>
      </c>
      <c r="B2418" s="2">
        <f>Fulltable[[#This Row],[Distance]]^2</f>
        <v>583.7056</v>
      </c>
      <c r="C2418">
        <f>Fulltable[[#This Row],[Distance]]^3</f>
        <v>14102.327295999999</v>
      </c>
      <c r="D2418">
        <f>Fulltable[[#This Row],[Distance]]^4</f>
        <v>340712.22747136001</v>
      </c>
      <c r="E2418">
        <f>Fulltable[[#This Row],[Distance]]^5</f>
        <v>8231607.4157080576</v>
      </c>
      <c r="F2418" s="13" t="e">
        <f>IF(ISNUMBER(VLOOKUP(Fulltable[[#This Row],[Distance]], PBmetric[[Distance (km)]:[PB (hh:mm:ss)]], 6, FALSE)), VLOOKUP(Fulltable[[#This Row],[Distance]], PBmetric[[Distance (km)]:[PB (hh:mm:ss)]], 6, FALSE), NA())</f>
        <v>#N/A</v>
      </c>
      <c r="G2418" s="13">
        <f ca="1">$Q$4+$P$4*Fulltable[[#This Row],[Distance]]+$O$4*Fulltable[[#This Row],[D^2]]+$N$4*Fulltable[[#This Row],[D^3]]</f>
        <v>8.0670474229107308E-2</v>
      </c>
      <c r="H2418" s="13">
        <f ca="1">Fulltable[[#This Row],[Forecast]]*(1+AVERAGE(cform[faster (-ve) /
slower (+ve)]))</f>
        <v>8.3519902282725697E-2</v>
      </c>
      <c r="I2418" s="13" t="e">
        <f>IF(ISNUMBER(VLOOKUP(Fulltable[[#This Row],[Distance]], Predict[[#All],[Distance (km)]:[Time on current form]], 2, FALSE)), VLOOKUP(Fulltable[[#This Row],[Distance]], Predict[[#All],[Distance (km)]:[Time on current form]], 2, FALSE), NA())</f>
        <v>#N/A</v>
      </c>
      <c r="J2418" s="13" t="e">
        <f>IF(ISNUMBER(VLOOKUP(Fulltable[[#This Row],[Distance]], Predict[[#All],[Distance (km)]:[Time on current form]], 3, FALSE)), VLOOKUP(Fulltable[[#This Row],[Distance]], Predict[[#All],[Distance (km)]:[Time on current form]], 3, FALSE), NA())</f>
        <v>#N/A</v>
      </c>
    </row>
    <row r="2419" spans="1:10" x14ac:dyDescent="0.25">
      <c r="A2419" s="1">
        <v>24.17</v>
      </c>
      <c r="B2419" s="2">
        <f>Fulltable[[#This Row],[Distance]]^2</f>
        <v>584.1889000000001</v>
      </c>
      <c r="C2419">
        <f>Fulltable[[#This Row],[Distance]]^3</f>
        <v>14119.845713000004</v>
      </c>
      <c r="D2419">
        <f>Fulltable[[#This Row],[Distance]]^4</f>
        <v>341276.67088321014</v>
      </c>
      <c r="E2419">
        <f>Fulltable[[#This Row],[Distance]]^5</f>
        <v>8248657.1352471896</v>
      </c>
      <c r="F2419" s="13" t="e">
        <f>IF(ISNUMBER(VLOOKUP(Fulltable[[#This Row],[Distance]], PBmetric[[Distance (km)]:[PB (hh:mm:ss)]], 6, FALSE)), VLOOKUP(Fulltable[[#This Row],[Distance]], PBmetric[[Distance (km)]:[PB (hh:mm:ss)]], 6, FALSE), NA())</f>
        <v>#N/A</v>
      </c>
      <c r="G2419" s="13">
        <f ca="1">$Q$4+$P$4*Fulltable[[#This Row],[Distance]]+$O$4*Fulltable[[#This Row],[D^2]]+$N$4*Fulltable[[#This Row],[D^3]]</f>
        <v>8.0708234085950667E-2</v>
      </c>
      <c r="H2419" s="13">
        <f ca="1">Fulltable[[#This Row],[Forecast]]*(1+AVERAGE(cform[faster (-ve) /
slower (+ve)]))</f>
        <v>8.3558995886474835E-2</v>
      </c>
      <c r="I2419" s="13" t="e">
        <f>IF(ISNUMBER(VLOOKUP(Fulltable[[#This Row],[Distance]], Predict[[#All],[Distance (km)]:[Time on current form]], 2, FALSE)), VLOOKUP(Fulltable[[#This Row],[Distance]], Predict[[#All],[Distance (km)]:[Time on current form]], 2, FALSE), NA())</f>
        <v>#N/A</v>
      </c>
      <c r="J2419" s="13" t="e">
        <f>IF(ISNUMBER(VLOOKUP(Fulltable[[#This Row],[Distance]], Predict[[#All],[Distance (km)]:[Time on current form]], 3, FALSE)), VLOOKUP(Fulltable[[#This Row],[Distance]], Predict[[#All],[Distance (km)]:[Time on current form]], 3, FALSE), NA())</f>
        <v>#N/A</v>
      </c>
    </row>
    <row r="2420" spans="1:10" x14ac:dyDescent="0.25">
      <c r="A2420" s="1">
        <v>24.18</v>
      </c>
      <c r="B2420" s="2">
        <f>Fulltable[[#This Row],[Distance]]^2</f>
        <v>584.67240000000004</v>
      </c>
      <c r="C2420">
        <f>Fulltable[[#This Row],[Distance]]^3</f>
        <v>14137.378632</v>
      </c>
      <c r="D2420">
        <f>Fulltable[[#This Row],[Distance]]^4</f>
        <v>341841.81532176002</v>
      </c>
      <c r="E2420">
        <f>Fulltable[[#This Row],[Distance]]^5</f>
        <v>8265735.0944801569</v>
      </c>
      <c r="F2420" s="13" t="e">
        <f>IF(ISNUMBER(VLOOKUP(Fulltable[[#This Row],[Distance]], PBmetric[[Distance (km)]:[PB (hh:mm:ss)]], 6, FALSE)), VLOOKUP(Fulltable[[#This Row],[Distance]], PBmetric[[Distance (km)]:[PB (hh:mm:ss)]], 6, FALSE), NA())</f>
        <v>#N/A</v>
      </c>
      <c r="G2420" s="13">
        <f ca="1">$Q$4+$P$4*Fulltable[[#This Row],[Distance]]+$O$4*Fulltable[[#This Row],[D^2]]+$N$4*Fulltable[[#This Row],[D^3]]</f>
        <v>8.0745997530113217E-2</v>
      </c>
      <c r="H2420" s="13">
        <f ca="1">Fulltable[[#This Row],[Forecast]]*(1+AVERAGE(cform[faster (-ve) /
slower (+ve)]))</f>
        <v>8.3598093204253793E-2</v>
      </c>
      <c r="I2420" s="13" t="e">
        <f>IF(ISNUMBER(VLOOKUP(Fulltable[[#This Row],[Distance]], Predict[[#All],[Distance (km)]:[Time on current form]], 2, FALSE)), VLOOKUP(Fulltable[[#This Row],[Distance]], Predict[[#All],[Distance (km)]:[Time on current form]], 2, FALSE), NA())</f>
        <v>#N/A</v>
      </c>
      <c r="J2420" s="13" t="e">
        <f>IF(ISNUMBER(VLOOKUP(Fulltable[[#This Row],[Distance]], Predict[[#All],[Distance (km)]:[Time on current form]], 3, FALSE)), VLOOKUP(Fulltable[[#This Row],[Distance]], Predict[[#All],[Distance (km)]:[Time on current form]], 3, FALSE), NA())</f>
        <v>#N/A</v>
      </c>
    </row>
    <row r="2421" spans="1:10" x14ac:dyDescent="0.25">
      <c r="A2421" s="1">
        <v>24.19</v>
      </c>
      <c r="B2421" s="2">
        <f>Fulltable[[#This Row],[Distance]]^2</f>
        <v>585.15610000000004</v>
      </c>
      <c r="C2421">
        <f>Fulltable[[#This Row],[Distance]]^3</f>
        <v>14154.926059000001</v>
      </c>
      <c r="D2421">
        <f>Fulltable[[#This Row],[Distance]]^4</f>
        <v>342407.66136721004</v>
      </c>
      <c r="E2421">
        <f>Fulltable[[#This Row],[Distance]]^5</f>
        <v>8282841.3284728108</v>
      </c>
      <c r="F2421" s="13" t="e">
        <f>IF(ISNUMBER(VLOOKUP(Fulltable[[#This Row],[Distance]], PBmetric[[Distance (km)]:[PB (hh:mm:ss)]], 6, FALSE)), VLOOKUP(Fulltable[[#This Row],[Distance]], PBmetric[[Distance (km)]:[PB (hh:mm:ss)]], 6, FALSE), NA())</f>
        <v>#N/A</v>
      </c>
      <c r="G2421" s="13">
        <f ca="1">$Q$4+$P$4*Fulltable[[#This Row],[Distance]]+$O$4*Fulltable[[#This Row],[D^2]]+$N$4*Fulltable[[#This Row],[D^3]]</f>
        <v>8.0783764561559557E-2</v>
      </c>
      <c r="H2421" s="13">
        <f ca="1">Fulltable[[#This Row],[Forecast]]*(1+AVERAGE(cform[faster (-ve) /
slower (+ve)]))</f>
        <v>8.3637194236025947E-2</v>
      </c>
      <c r="I2421" s="13" t="e">
        <f>IF(ISNUMBER(VLOOKUP(Fulltable[[#This Row],[Distance]], Predict[[#All],[Distance (km)]:[Time on current form]], 2, FALSE)), VLOOKUP(Fulltable[[#This Row],[Distance]], Predict[[#All],[Distance (km)]:[Time on current form]], 2, FALSE), NA())</f>
        <v>#N/A</v>
      </c>
      <c r="J2421" s="13" t="e">
        <f>IF(ISNUMBER(VLOOKUP(Fulltable[[#This Row],[Distance]], Predict[[#All],[Distance (km)]:[Time on current form]], 3, FALSE)), VLOOKUP(Fulltable[[#This Row],[Distance]], Predict[[#All],[Distance (km)]:[Time on current form]], 3, FALSE), NA())</f>
        <v>#N/A</v>
      </c>
    </row>
    <row r="2422" spans="1:10" x14ac:dyDescent="0.25">
      <c r="A2422" s="1">
        <v>24.2</v>
      </c>
      <c r="B2422" s="2">
        <f>Fulltable[[#This Row],[Distance]]^2</f>
        <v>585.64</v>
      </c>
      <c r="C2422">
        <f>Fulltable[[#This Row],[Distance]]^3</f>
        <v>14172.487999999999</v>
      </c>
      <c r="D2422">
        <f>Fulltable[[#This Row],[Distance]]^4</f>
        <v>342974.2096</v>
      </c>
      <c r="E2422">
        <f>Fulltable[[#This Row],[Distance]]^5</f>
        <v>8299975.8723200001</v>
      </c>
      <c r="F2422" s="13" t="e">
        <f>IF(ISNUMBER(VLOOKUP(Fulltable[[#This Row],[Distance]], PBmetric[[Distance (km)]:[PB (hh:mm:ss)]], 6, FALSE)), VLOOKUP(Fulltable[[#This Row],[Distance]], PBmetric[[Distance (km)]:[PB (hh:mm:ss)]], 6, FALSE), NA())</f>
        <v>#N/A</v>
      </c>
      <c r="G2422" s="13">
        <f ca="1">$Q$4+$P$4*Fulltable[[#This Row],[Distance]]+$O$4*Fulltable[[#This Row],[D^2]]+$N$4*Fulltable[[#This Row],[D^3]]</f>
        <v>8.0821535180254298E-2</v>
      </c>
      <c r="H2422" s="13">
        <f ca="1">Fulltable[[#This Row],[Forecast]]*(1+AVERAGE(cform[faster (-ve) /
slower (+ve)]))</f>
        <v>8.3676298981754646E-2</v>
      </c>
      <c r="I2422" s="13" t="e">
        <f>IF(ISNUMBER(VLOOKUP(Fulltable[[#This Row],[Distance]], Predict[[#All],[Distance (km)]:[Time on current form]], 2, FALSE)), VLOOKUP(Fulltable[[#This Row],[Distance]], Predict[[#All],[Distance (km)]:[Time on current form]], 2, FALSE), NA())</f>
        <v>#N/A</v>
      </c>
      <c r="J2422" s="13" t="e">
        <f>IF(ISNUMBER(VLOOKUP(Fulltable[[#This Row],[Distance]], Predict[[#All],[Distance (km)]:[Time on current form]], 3, FALSE)), VLOOKUP(Fulltable[[#This Row],[Distance]], Predict[[#All],[Distance (km)]:[Time on current form]], 3, FALSE), NA())</f>
        <v>#N/A</v>
      </c>
    </row>
    <row r="2423" spans="1:10" x14ac:dyDescent="0.25">
      <c r="A2423" s="1">
        <v>24.21</v>
      </c>
      <c r="B2423" s="2">
        <f>Fulltable[[#This Row],[Distance]]^2</f>
        <v>586.1241</v>
      </c>
      <c r="C2423">
        <f>Fulltable[[#This Row],[Distance]]^3</f>
        <v>14190.064461</v>
      </c>
      <c r="D2423">
        <f>Fulltable[[#This Row],[Distance]]^4</f>
        <v>343541.46060081001</v>
      </c>
      <c r="E2423">
        <f>Fulltable[[#This Row],[Distance]]^5</f>
        <v>8317138.7611456104</v>
      </c>
      <c r="F2423" s="13" t="e">
        <f>IF(ISNUMBER(VLOOKUP(Fulltable[[#This Row],[Distance]], PBmetric[[Distance (km)]:[PB (hh:mm:ss)]], 6, FALSE)), VLOOKUP(Fulltable[[#This Row],[Distance]], PBmetric[[Distance (km)]:[PB (hh:mm:ss)]], 6, FALSE), NA())</f>
        <v>#N/A</v>
      </c>
      <c r="G2423" s="13">
        <f ca="1">$Q$4+$P$4*Fulltable[[#This Row],[Distance]]+$O$4*Fulltable[[#This Row],[D^2]]+$N$4*Fulltable[[#This Row],[D^3]]</f>
        <v>8.0859309386162037E-2</v>
      </c>
      <c r="H2423" s="13">
        <f ca="1">Fulltable[[#This Row],[Forecast]]*(1+AVERAGE(cform[faster (-ve) /
slower (+ve)]))</f>
        <v>8.3715407441403239E-2</v>
      </c>
      <c r="I2423" s="13" t="e">
        <f>IF(ISNUMBER(VLOOKUP(Fulltable[[#This Row],[Distance]], Predict[[#All],[Distance (km)]:[Time on current form]], 2, FALSE)), VLOOKUP(Fulltable[[#This Row],[Distance]], Predict[[#All],[Distance (km)]:[Time on current form]], 2, FALSE), NA())</f>
        <v>#N/A</v>
      </c>
      <c r="J2423" s="13" t="e">
        <f>IF(ISNUMBER(VLOOKUP(Fulltable[[#This Row],[Distance]], Predict[[#All],[Distance (km)]:[Time on current form]], 3, FALSE)), VLOOKUP(Fulltable[[#This Row],[Distance]], Predict[[#All],[Distance (km)]:[Time on current form]], 3, FALSE), NA())</f>
        <v>#N/A</v>
      </c>
    </row>
    <row r="2424" spans="1:10" x14ac:dyDescent="0.25">
      <c r="A2424" s="1">
        <v>24.22</v>
      </c>
      <c r="B2424" s="2">
        <f>Fulltable[[#This Row],[Distance]]^2</f>
        <v>586.60839999999996</v>
      </c>
      <c r="C2424">
        <f>Fulltable[[#This Row],[Distance]]^3</f>
        <v>14207.655447999998</v>
      </c>
      <c r="D2424">
        <f>Fulltable[[#This Row],[Distance]]^4</f>
        <v>344109.41495055996</v>
      </c>
      <c r="E2424">
        <f>Fulltable[[#This Row],[Distance]]^5</f>
        <v>8334330.0301025622</v>
      </c>
      <c r="F2424" s="13" t="e">
        <f>IF(ISNUMBER(VLOOKUP(Fulltable[[#This Row],[Distance]], PBmetric[[Distance (km)]:[PB (hh:mm:ss)]], 6, FALSE)), VLOOKUP(Fulltable[[#This Row],[Distance]], PBmetric[[Distance (km)]:[PB (hh:mm:ss)]], 6, FALSE), NA())</f>
        <v>#N/A</v>
      </c>
      <c r="G2424" s="13">
        <f ca="1">$Q$4+$P$4*Fulltable[[#This Row],[Distance]]+$O$4*Fulltable[[#This Row],[D^2]]+$N$4*Fulltable[[#This Row],[D^3]]</f>
        <v>8.0897087179247359E-2</v>
      </c>
      <c r="H2424" s="13">
        <f ca="1">Fulltable[[#This Row],[Forecast]]*(1+AVERAGE(cform[faster (-ve) /
slower (+ve)]))</f>
        <v>8.3754519614935061E-2</v>
      </c>
      <c r="I2424" s="13" t="e">
        <f>IF(ISNUMBER(VLOOKUP(Fulltable[[#This Row],[Distance]], Predict[[#All],[Distance (km)]:[Time on current form]], 2, FALSE)), VLOOKUP(Fulltable[[#This Row],[Distance]], Predict[[#All],[Distance (km)]:[Time on current form]], 2, FALSE), NA())</f>
        <v>#N/A</v>
      </c>
      <c r="J2424" s="13" t="e">
        <f>IF(ISNUMBER(VLOOKUP(Fulltable[[#This Row],[Distance]], Predict[[#All],[Distance (km)]:[Time on current form]], 3, FALSE)), VLOOKUP(Fulltable[[#This Row],[Distance]], Predict[[#All],[Distance (km)]:[Time on current form]], 3, FALSE), NA())</f>
        <v>#N/A</v>
      </c>
    </row>
    <row r="2425" spans="1:10" x14ac:dyDescent="0.25">
      <c r="A2425" s="1">
        <v>24.23</v>
      </c>
      <c r="B2425" s="2">
        <f>Fulltable[[#This Row],[Distance]]^2</f>
        <v>587.09289999999999</v>
      </c>
      <c r="C2425">
        <f>Fulltable[[#This Row],[Distance]]^3</f>
        <v>14225.260967</v>
      </c>
      <c r="D2425">
        <f>Fulltable[[#This Row],[Distance]]^4</f>
        <v>344678.07323040999</v>
      </c>
      <c r="E2425">
        <f>Fulltable[[#This Row],[Distance]]^5</f>
        <v>8351549.7143728342</v>
      </c>
      <c r="F2425" s="13" t="e">
        <f>IF(ISNUMBER(VLOOKUP(Fulltable[[#This Row],[Distance]], PBmetric[[Distance (km)]:[PB (hh:mm:ss)]], 6, FALSE)), VLOOKUP(Fulltable[[#This Row],[Distance]], PBmetric[[Distance (km)]:[PB (hh:mm:ss)]], 6, FALSE), NA())</f>
        <v>#N/A</v>
      </c>
      <c r="G2425" s="13">
        <f ca="1">$Q$4+$P$4*Fulltable[[#This Row],[Distance]]+$O$4*Fulltable[[#This Row],[D^2]]+$N$4*Fulltable[[#This Row],[D^3]]</f>
        <v>8.0934868559474876E-2</v>
      </c>
      <c r="H2425" s="13">
        <f ca="1">Fulltable[[#This Row],[Forecast]]*(1+AVERAGE(cform[faster (-ve) /
slower (+ve)]))</f>
        <v>8.3793635502313474E-2</v>
      </c>
      <c r="I2425" s="13" t="e">
        <f>IF(ISNUMBER(VLOOKUP(Fulltable[[#This Row],[Distance]], Predict[[#All],[Distance (km)]:[Time on current form]], 2, FALSE)), VLOOKUP(Fulltable[[#This Row],[Distance]], Predict[[#All],[Distance (km)]:[Time on current form]], 2, FALSE), NA())</f>
        <v>#N/A</v>
      </c>
      <c r="J2425" s="13" t="e">
        <f>IF(ISNUMBER(VLOOKUP(Fulltable[[#This Row],[Distance]], Predict[[#All],[Distance (km)]:[Time on current form]], 3, FALSE)), VLOOKUP(Fulltable[[#This Row],[Distance]], Predict[[#All],[Distance (km)]:[Time on current form]], 3, FALSE), NA())</f>
        <v>#N/A</v>
      </c>
    </row>
    <row r="2426" spans="1:10" x14ac:dyDescent="0.25">
      <c r="A2426" s="1">
        <v>24.24</v>
      </c>
      <c r="B2426" s="2">
        <f>Fulltable[[#This Row],[Distance]]^2</f>
        <v>587.57759999999996</v>
      </c>
      <c r="C2426">
        <f>Fulltable[[#This Row],[Distance]]^3</f>
        <v>14242.881023999998</v>
      </c>
      <c r="D2426">
        <f>Fulltable[[#This Row],[Distance]]^4</f>
        <v>345247.43602175993</v>
      </c>
      <c r="E2426">
        <f>Fulltable[[#This Row],[Distance]]^5</f>
        <v>8368797.8491674606</v>
      </c>
      <c r="F2426" s="13" t="e">
        <f>IF(ISNUMBER(VLOOKUP(Fulltable[[#This Row],[Distance]], PBmetric[[Distance (km)]:[PB (hh:mm:ss)]], 6, FALSE)), VLOOKUP(Fulltable[[#This Row],[Distance]], PBmetric[[Distance (km)]:[PB (hh:mm:ss)]], 6, FALSE), NA())</f>
        <v>#N/A</v>
      </c>
      <c r="G2426" s="13">
        <f ca="1">$Q$4+$P$4*Fulltable[[#This Row],[Distance]]+$O$4*Fulltable[[#This Row],[D^2]]+$N$4*Fulltable[[#This Row],[D^3]]</f>
        <v>8.0972653526809157E-2</v>
      </c>
      <c r="H2426" s="13">
        <f ca="1">Fulltable[[#This Row],[Forecast]]*(1+AVERAGE(cform[faster (-ve) /
slower (+ve)]))</f>
        <v>8.3832755103501799E-2</v>
      </c>
      <c r="I2426" s="13" t="e">
        <f>IF(ISNUMBER(VLOOKUP(Fulltable[[#This Row],[Distance]], Predict[[#All],[Distance (km)]:[Time on current form]], 2, FALSE)), VLOOKUP(Fulltable[[#This Row],[Distance]], Predict[[#All],[Distance (km)]:[Time on current form]], 2, FALSE), NA())</f>
        <v>#N/A</v>
      </c>
      <c r="J2426" s="13" t="e">
        <f>IF(ISNUMBER(VLOOKUP(Fulltable[[#This Row],[Distance]], Predict[[#All],[Distance (km)]:[Time on current form]], 3, FALSE)), VLOOKUP(Fulltable[[#This Row],[Distance]], Predict[[#All],[Distance (km)]:[Time on current form]], 3, FALSE), NA())</f>
        <v>#N/A</v>
      </c>
    </row>
    <row r="2427" spans="1:10" x14ac:dyDescent="0.25">
      <c r="A2427" s="1">
        <v>24.25</v>
      </c>
      <c r="B2427" s="2">
        <f>Fulltable[[#This Row],[Distance]]^2</f>
        <v>588.0625</v>
      </c>
      <c r="C2427">
        <f>Fulltable[[#This Row],[Distance]]^3</f>
        <v>14260.515625</v>
      </c>
      <c r="D2427">
        <f>Fulltable[[#This Row],[Distance]]^4</f>
        <v>345817.50390625</v>
      </c>
      <c r="E2427">
        <f>Fulltable[[#This Row],[Distance]]^5</f>
        <v>8386074.4697265625</v>
      </c>
      <c r="F2427" s="13" t="e">
        <f>IF(ISNUMBER(VLOOKUP(Fulltable[[#This Row],[Distance]], PBmetric[[Distance (km)]:[PB (hh:mm:ss)]], 6, FALSE)), VLOOKUP(Fulltable[[#This Row],[Distance]], PBmetric[[Distance (km)]:[PB (hh:mm:ss)]], 6, FALSE), NA())</f>
        <v>#N/A</v>
      </c>
      <c r="G2427" s="13">
        <f ca="1">$Q$4+$P$4*Fulltable[[#This Row],[Distance]]+$O$4*Fulltable[[#This Row],[D^2]]+$N$4*Fulltable[[#This Row],[D^3]]</f>
        <v>8.1010442081214828E-2</v>
      </c>
      <c r="H2427" s="13">
        <f ca="1">Fulltable[[#This Row],[Forecast]]*(1+AVERAGE(cform[faster (-ve) /
slower (+ve)]))</f>
        <v>8.38718784184634E-2</v>
      </c>
      <c r="I2427" s="13" t="e">
        <f>IF(ISNUMBER(VLOOKUP(Fulltable[[#This Row],[Distance]], Predict[[#All],[Distance (km)]:[Time on current form]], 2, FALSE)), VLOOKUP(Fulltable[[#This Row],[Distance]], Predict[[#All],[Distance (km)]:[Time on current form]], 2, FALSE), NA())</f>
        <v>#N/A</v>
      </c>
      <c r="J2427" s="13" t="e">
        <f>IF(ISNUMBER(VLOOKUP(Fulltable[[#This Row],[Distance]], Predict[[#All],[Distance (km)]:[Time on current form]], 3, FALSE)), VLOOKUP(Fulltable[[#This Row],[Distance]], Predict[[#All],[Distance (km)]:[Time on current form]], 3, FALSE), NA())</f>
        <v>#N/A</v>
      </c>
    </row>
    <row r="2428" spans="1:10" x14ac:dyDescent="0.25">
      <c r="A2428" s="1">
        <v>24.26</v>
      </c>
      <c r="B2428" s="2">
        <f>Fulltable[[#This Row],[Distance]]^2</f>
        <v>588.5476000000001</v>
      </c>
      <c r="C2428">
        <f>Fulltable[[#This Row],[Distance]]^3</f>
        <v>14278.164776000003</v>
      </c>
      <c r="D2428">
        <f>Fulltable[[#This Row],[Distance]]^4</f>
        <v>346388.27746576013</v>
      </c>
      <c r="E2428">
        <f>Fulltable[[#This Row],[Distance]]^5</f>
        <v>8403379.6113193408</v>
      </c>
      <c r="F2428" s="13" t="e">
        <f>IF(ISNUMBER(VLOOKUP(Fulltable[[#This Row],[Distance]], PBmetric[[Distance (km)]:[PB (hh:mm:ss)]], 6, FALSE)), VLOOKUP(Fulltable[[#This Row],[Distance]], PBmetric[[Distance (km)]:[PB (hh:mm:ss)]], 6, FALSE), NA())</f>
        <v>#N/A</v>
      </c>
      <c r="G2428" s="13">
        <f ca="1">$Q$4+$P$4*Fulltable[[#This Row],[Distance]]+$O$4*Fulltable[[#This Row],[D^2]]+$N$4*Fulltable[[#This Row],[D^3]]</f>
        <v>8.1048234222656473E-2</v>
      </c>
      <c r="H2428" s="13">
        <f ca="1">Fulltable[[#This Row],[Forecast]]*(1+AVERAGE(cform[faster (-ve) /
slower (+ve)]))</f>
        <v>8.391100544716161E-2</v>
      </c>
      <c r="I2428" s="13" t="e">
        <f>IF(ISNUMBER(VLOOKUP(Fulltable[[#This Row],[Distance]], Predict[[#All],[Distance (km)]:[Time on current form]], 2, FALSE)), VLOOKUP(Fulltable[[#This Row],[Distance]], Predict[[#All],[Distance (km)]:[Time on current form]], 2, FALSE), NA())</f>
        <v>#N/A</v>
      </c>
      <c r="J2428" s="13" t="e">
        <f>IF(ISNUMBER(VLOOKUP(Fulltable[[#This Row],[Distance]], Predict[[#All],[Distance (km)]:[Time on current form]], 3, FALSE)), VLOOKUP(Fulltable[[#This Row],[Distance]], Predict[[#All],[Distance (km)]:[Time on current form]], 3, FALSE), NA())</f>
        <v>#N/A</v>
      </c>
    </row>
    <row r="2429" spans="1:10" x14ac:dyDescent="0.25">
      <c r="A2429" s="1">
        <v>24.27</v>
      </c>
      <c r="B2429" s="2">
        <f>Fulltable[[#This Row],[Distance]]^2</f>
        <v>589.03289999999993</v>
      </c>
      <c r="C2429">
        <f>Fulltable[[#This Row],[Distance]]^3</f>
        <v>14295.828482999998</v>
      </c>
      <c r="D2429">
        <f>Fulltable[[#This Row],[Distance]]^4</f>
        <v>346959.75728240993</v>
      </c>
      <c r="E2429">
        <f>Fulltable[[#This Row],[Distance]]^5</f>
        <v>8420713.3092440888</v>
      </c>
      <c r="F2429" s="13" t="e">
        <f>IF(ISNUMBER(VLOOKUP(Fulltable[[#This Row],[Distance]], PBmetric[[Distance (km)]:[PB (hh:mm:ss)]], 6, FALSE)), VLOOKUP(Fulltable[[#This Row],[Distance]], PBmetric[[Distance (km)]:[PB (hh:mm:ss)]], 6, FALSE), NA())</f>
        <v>#N/A</v>
      </c>
      <c r="G2429" s="13">
        <f ca="1">$Q$4+$P$4*Fulltable[[#This Row],[Distance]]+$O$4*Fulltable[[#This Row],[D^2]]+$N$4*Fulltable[[#This Row],[D^3]]</f>
        <v>8.108602995109869E-2</v>
      </c>
      <c r="H2429" s="13">
        <f ca="1">Fulltable[[#This Row],[Forecast]]*(1+AVERAGE(cform[faster (-ve) /
slower (+ve)]))</f>
        <v>8.3950136189559793E-2</v>
      </c>
      <c r="I2429" s="13" t="e">
        <f>IF(ISNUMBER(VLOOKUP(Fulltable[[#This Row],[Distance]], Predict[[#All],[Distance (km)]:[Time on current form]], 2, FALSE)), VLOOKUP(Fulltable[[#This Row],[Distance]], Predict[[#All],[Distance (km)]:[Time on current form]], 2, FALSE), NA())</f>
        <v>#N/A</v>
      </c>
      <c r="J2429" s="13" t="e">
        <f>IF(ISNUMBER(VLOOKUP(Fulltable[[#This Row],[Distance]], Predict[[#All],[Distance (km)]:[Time on current form]], 3, FALSE)), VLOOKUP(Fulltable[[#This Row],[Distance]], Predict[[#All],[Distance (km)]:[Time on current form]], 3, FALSE), NA())</f>
        <v>#N/A</v>
      </c>
    </row>
    <row r="2430" spans="1:10" x14ac:dyDescent="0.25">
      <c r="A2430" s="1">
        <v>24.28</v>
      </c>
      <c r="B2430" s="2">
        <f>Fulltable[[#This Row],[Distance]]^2</f>
        <v>589.51840000000004</v>
      </c>
      <c r="C2430">
        <f>Fulltable[[#This Row],[Distance]]^3</f>
        <v>14313.506752000001</v>
      </c>
      <c r="D2430">
        <f>Fulltable[[#This Row],[Distance]]^4</f>
        <v>347531.94393856003</v>
      </c>
      <c r="E2430">
        <f>Fulltable[[#This Row],[Distance]]^5</f>
        <v>8438075.5988282375</v>
      </c>
      <c r="F2430" s="13" t="e">
        <f>IF(ISNUMBER(VLOOKUP(Fulltable[[#This Row],[Distance]], PBmetric[[Distance (km)]:[PB (hh:mm:ss)]], 6, FALSE)), VLOOKUP(Fulltable[[#This Row],[Distance]], PBmetric[[Distance (km)]:[PB (hh:mm:ss)]], 6, FALSE), NA())</f>
        <v>#N/A</v>
      </c>
      <c r="G2430" s="13">
        <f ca="1">$Q$4+$P$4*Fulltable[[#This Row],[Distance]]+$O$4*Fulltable[[#This Row],[D^2]]+$N$4*Fulltable[[#This Row],[D^3]]</f>
        <v>8.1123829266506076E-2</v>
      </c>
      <c r="H2430" s="13">
        <f ca="1">Fulltable[[#This Row],[Forecast]]*(1+AVERAGE(cform[faster (-ve) /
slower (+ve)]))</f>
        <v>8.3989270645621283E-2</v>
      </c>
      <c r="I2430" s="13" t="e">
        <f>IF(ISNUMBER(VLOOKUP(Fulltable[[#This Row],[Distance]], Predict[[#All],[Distance (km)]:[Time on current form]], 2, FALSE)), VLOOKUP(Fulltable[[#This Row],[Distance]], Predict[[#All],[Distance (km)]:[Time on current form]], 2, FALSE), NA())</f>
        <v>#N/A</v>
      </c>
      <c r="J2430" s="13" t="e">
        <f>IF(ISNUMBER(VLOOKUP(Fulltable[[#This Row],[Distance]], Predict[[#All],[Distance (km)]:[Time on current form]], 3, FALSE)), VLOOKUP(Fulltable[[#This Row],[Distance]], Predict[[#All],[Distance (km)]:[Time on current form]], 3, FALSE), NA())</f>
        <v>#N/A</v>
      </c>
    </row>
    <row r="2431" spans="1:10" x14ac:dyDescent="0.25">
      <c r="A2431" s="1">
        <v>24.29</v>
      </c>
      <c r="B2431" s="2">
        <f>Fulltable[[#This Row],[Distance]]^2</f>
        <v>590.00409999999999</v>
      </c>
      <c r="C2431">
        <f>Fulltable[[#This Row],[Distance]]^3</f>
        <v>14331.199589</v>
      </c>
      <c r="D2431">
        <f>Fulltable[[#This Row],[Distance]]^4</f>
        <v>348104.83801681001</v>
      </c>
      <c r="E2431">
        <f>Fulltable[[#This Row],[Distance]]^5</f>
        <v>8455466.515428314</v>
      </c>
      <c r="F2431" s="13" t="e">
        <f>IF(ISNUMBER(VLOOKUP(Fulltable[[#This Row],[Distance]], PBmetric[[Distance (km)]:[PB (hh:mm:ss)]], 6, FALSE)), VLOOKUP(Fulltable[[#This Row],[Distance]], PBmetric[[Distance (km)]:[PB (hh:mm:ss)]], 6, FALSE), NA())</f>
        <v>#N/A</v>
      </c>
      <c r="G2431" s="13">
        <f ca="1">$Q$4+$P$4*Fulltable[[#This Row],[Distance]]+$O$4*Fulltable[[#This Row],[D^2]]+$N$4*Fulltable[[#This Row],[D^3]]</f>
        <v>8.1161632168843215E-2</v>
      </c>
      <c r="H2431" s="13">
        <f ca="1">Fulltable[[#This Row],[Forecast]]*(1+AVERAGE(cform[faster (-ve) /
slower (+ve)]))</f>
        <v>8.402840881530943E-2</v>
      </c>
      <c r="I2431" s="13" t="e">
        <f>IF(ISNUMBER(VLOOKUP(Fulltable[[#This Row],[Distance]], Predict[[#All],[Distance (km)]:[Time on current form]], 2, FALSE)), VLOOKUP(Fulltable[[#This Row],[Distance]], Predict[[#All],[Distance (km)]:[Time on current form]], 2, FALSE), NA())</f>
        <v>#N/A</v>
      </c>
      <c r="J2431" s="13" t="e">
        <f>IF(ISNUMBER(VLOOKUP(Fulltable[[#This Row],[Distance]], Predict[[#All],[Distance (km)]:[Time on current form]], 3, FALSE)), VLOOKUP(Fulltable[[#This Row],[Distance]], Predict[[#All],[Distance (km)]:[Time on current form]], 3, FALSE), NA())</f>
        <v>#N/A</v>
      </c>
    </row>
    <row r="2432" spans="1:10" x14ac:dyDescent="0.25">
      <c r="A2432" s="1">
        <v>24.3</v>
      </c>
      <c r="B2432" s="2">
        <f>Fulltable[[#This Row],[Distance]]^2</f>
        <v>590.49</v>
      </c>
      <c r="C2432">
        <f>Fulltable[[#This Row],[Distance]]^3</f>
        <v>14348.907000000001</v>
      </c>
      <c r="D2432">
        <f>Fulltable[[#This Row],[Distance]]^4</f>
        <v>348678.44010000001</v>
      </c>
      <c r="E2432">
        <f>Fulltable[[#This Row],[Distance]]^5</f>
        <v>8472886.0944299996</v>
      </c>
      <c r="F2432" s="13" t="e">
        <f>IF(ISNUMBER(VLOOKUP(Fulltable[[#This Row],[Distance]], PBmetric[[Distance (km)]:[PB (hh:mm:ss)]], 6, FALSE)), VLOOKUP(Fulltable[[#This Row],[Distance]], PBmetric[[Distance (km)]:[PB (hh:mm:ss)]], 6, FALSE), NA())</f>
        <v>#N/A</v>
      </c>
      <c r="G2432" s="13">
        <f ca="1">$Q$4+$P$4*Fulltable[[#This Row],[Distance]]+$O$4*Fulltable[[#This Row],[D^2]]+$N$4*Fulltable[[#This Row],[D^3]]</f>
        <v>8.1199438658074732E-2</v>
      </c>
      <c r="H2432" s="13">
        <f ca="1">Fulltable[[#This Row],[Forecast]]*(1+AVERAGE(cform[faster (-ve) /
slower (+ve)]))</f>
        <v>8.4067550698587581E-2</v>
      </c>
      <c r="I2432" s="13" t="e">
        <f>IF(ISNUMBER(VLOOKUP(Fulltable[[#This Row],[Distance]], Predict[[#All],[Distance (km)]:[Time on current form]], 2, FALSE)), VLOOKUP(Fulltable[[#This Row],[Distance]], Predict[[#All],[Distance (km)]:[Time on current form]], 2, FALSE), NA())</f>
        <v>#N/A</v>
      </c>
      <c r="J2432" s="13" t="e">
        <f>IF(ISNUMBER(VLOOKUP(Fulltable[[#This Row],[Distance]], Predict[[#All],[Distance (km)]:[Time on current form]], 3, FALSE)), VLOOKUP(Fulltable[[#This Row],[Distance]], Predict[[#All],[Distance (km)]:[Time on current form]], 3, FALSE), NA())</f>
        <v>#N/A</v>
      </c>
    </row>
    <row r="2433" spans="1:10" x14ac:dyDescent="0.25">
      <c r="A2433" s="1">
        <v>24.31</v>
      </c>
      <c r="B2433" s="2">
        <f>Fulltable[[#This Row],[Distance]]^2</f>
        <v>590.97609999999997</v>
      </c>
      <c r="C2433">
        <f>Fulltable[[#This Row],[Distance]]^3</f>
        <v>14366.628990999998</v>
      </c>
      <c r="D2433">
        <f>Fulltable[[#This Row],[Distance]]^4</f>
        <v>349252.75077120995</v>
      </c>
      <c r="E2433">
        <f>Fulltable[[#This Row],[Distance]]^5</f>
        <v>8490334.371248113</v>
      </c>
      <c r="F2433" s="13" t="e">
        <f>IF(ISNUMBER(VLOOKUP(Fulltable[[#This Row],[Distance]], PBmetric[[Distance (km)]:[PB (hh:mm:ss)]], 6, FALSE)), VLOOKUP(Fulltable[[#This Row],[Distance]], PBmetric[[Distance (km)]:[PB (hh:mm:ss)]], 6, FALSE), NA())</f>
        <v>#N/A</v>
      </c>
      <c r="G2433" s="13">
        <f ca="1">$Q$4+$P$4*Fulltable[[#This Row],[Distance]]+$O$4*Fulltable[[#This Row],[D^2]]+$N$4*Fulltable[[#This Row],[D^3]]</f>
        <v>8.1237248734165185E-2</v>
      </c>
      <c r="H2433" s="13">
        <f ca="1">Fulltable[[#This Row],[Forecast]]*(1+AVERAGE(cform[faster (-ve) /
slower (+ve)]))</f>
        <v>8.4106696295419059E-2</v>
      </c>
      <c r="I2433" s="13" t="e">
        <f>IF(ISNUMBER(VLOOKUP(Fulltable[[#This Row],[Distance]], Predict[[#All],[Distance (km)]:[Time on current form]], 2, FALSE)), VLOOKUP(Fulltable[[#This Row],[Distance]], Predict[[#All],[Distance (km)]:[Time on current form]], 2, FALSE), NA())</f>
        <v>#N/A</v>
      </c>
      <c r="J2433" s="13" t="e">
        <f>IF(ISNUMBER(VLOOKUP(Fulltable[[#This Row],[Distance]], Predict[[#All],[Distance (km)]:[Time on current form]], 3, FALSE)), VLOOKUP(Fulltable[[#This Row],[Distance]], Predict[[#All],[Distance (km)]:[Time on current form]], 3, FALSE), NA())</f>
        <v>#N/A</v>
      </c>
    </row>
    <row r="2434" spans="1:10" x14ac:dyDescent="0.25">
      <c r="A2434" s="1">
        <v>24.32</v>
      </c>
      <c r="B2434" s="2">
        <f>Fulltable[[#This Row],[Distance]]^2</f>
        <v>591.4624</v>
      </c>
      <c r="C2434">
        <f>Fulltable[[#This Row],[Distance]]^3</f>
        <v>14384.365568000001</v>
      </c>
      <c r="D2434">
        <f>Fulltable[[#This Row],[Distance]]^4</f>
        <v>349827.77061375999</v>
      </c>
      <c r="E2434">
        <f>Fulltable[[#This Row],[Distance]]^5</f>
        <v>8507811.3813266438</v>
      </c>
      <c r="F2434" s="13" t="e">
        <f>IF(ISNUMBER(VLOOKUP(Fulltable[[#This Row],[Distance]], PBmetric[[Distance (km)]:[PB (hh:mm:ss)]], 6, FALSE)), VLOOKUP(Fulltable[[#This Row],[Distance]], PBmetric[[Distance (km)]:[PB (hh:mm:ss)]], 6, FALSE), NA())</f>
        <v>#N/A</v>
      </c>
      <c r="G2434" s="13">
        <f ca="1">$Q$4+$P$4*Fulltable[[#This Row],[Distance]]+$O$4*Fulltable[[#This Row],[D^2]]+$N$4*Fulltable[[#This Row],[D^3]]</f>
        <v>8.1275062397079212E-2</v>
      </c>
      <c r="H2434" s="13">
        <f ca="1">Fulltable[[#This Row],[Forecast]]*(1+AVERAGE(cform[faster (-ve) /
slower (+ve)]))</f>
        <v>8.4145845605767253E-2</v>
      </c>
      <c r="I2434" s="13" t="e">
        <f>IF(ISNUMBER(VLOOKUP(Fulltable[[#This Row],[Distance]], Predict[[#All],[Distance (km)]:[Time on current form]], 2, FALSE)), VLOOKUP(Fulltable[[#This Row],[Distance]], Predict[[#All],[Distance (km)]:[Time on current form]], 2, FALSE), NA())</f>
        <v>#N/A</v>
      </c>
      <c r="J2434" s="13" t="e">
        <f>IF(ISNUMBER(VLOOKUP(Fulltable[[#This Row],[Distance]], Predict[[#All],[Distance (km)]:[Time on current form]], 3, FALSE)), VLOOKUP(Fulltable[[#This Row],[Distance]], Predict[[#All],[Distance (km)]:[Time on current form]], 3, FALSE), NA())</f>
        <v>#N/A</v>
      </c>
    </row>
    <row r="2435" spans="1:10" x14ac:dyDescent="0.25">
      <c r="A2435" s="1">
        <v>24.33</v>
      </c>
      <c r="B2435" s="2">
        <f>Fulltable[[#This Row],[Distance]]^2</f>
        <v>591.94889999999987</v>
      </c>
      <c r="C2435">
        <f>Fulltable[[#This Row],[Distance]]^3</f>
        <v>14402.116736999997</v>
      </c>
      <c r="D2435">
        <f>Fulltable[[#This Row],[Distance]]^4</f>
        <v>350403.50021120982</v>
      </c>
      <c r="E2435">
        <f>Fulltable[[#This Row],[Distance]]^5</f>
        <v>8525317.1601387337</v>
      </c>
      <c r="F2435" s="13" t="e">
        <f>IF(ISNUMBER(VLOOKUP(Fulltable[[#This Row],[Distance]], PBmetric[[Distance (km)]:[PB (hh:mm:ss)]], 6, FALSE)), VLOOKUP(Fulltable[[#This Row],[Distance]], PBmetric[[Distance (km)]:[PB (hh:mm:ss)]], 6, FALSE), NA())</f>
        <v>#N/A</v>
      </c>
      <c r="G2435" s="13">
        <f ca="1">$Q$4+$P$4*Fulltable[[#This Row],[Distance]]+$O$4*Fulltable[[#This Row],[D^2]]+$N$4*Fulltable[[#This Row],[D^3]]</f>
        <v>8.1312879646781383E-2</v>
      </c>
      <c r="H2435" s="13">
        <f ca="1">Fulltable[[#This Row],[Forecast]]*(1+AVERAGE(cform[faster (-ve) /
slower (+ve)]))</f>
        <v>8.4184998629595484E-2</v>
      </c>
      <c r="I2435" s="13" t="e">
        <f>IF(ISNUMBER(VLOOKUP(Fulltable[[#This Row],[Distance]], Predict[[#All],[Distance (km)]:[Time on current form]], 2, FALSE)), VLOOKUP(Fulltable[[#This Row],[Distance]], Predict[[#All],[Distance (km)]:[Time on current form]], 2, FALSE), NA())</f>
        <v>#N/A</v>
      </c>
      <c r="J2435" s="13" t="e">
        <f>IF(ISNUMBER(VLOOKUP(Fulltable[[#This Row],[Distance]], Predict[[#All],[Distance (km)]:[Time on current form]], 3, FALSE)), VLOOKUP(Fulltable[[#This Row],[Distance]], Predict[[#All],[Distance (km)]:[Time on current form]], 3, FALSE), NA())</f>
        <v>#N/A</v>
      </c>
    </row>
    <row r="2436" spans="1:10" x14ac:dyDescent="0.25">
      <c r="A2436" s="1">
        <v>24.34</v>
      </c>
      <c r="B2436" s="2">
        <f>Fulltable[[#This Row],[Distance]]^2</f>
        <v>592.43560000000002</v>
      </c>
      <c r="C2436">
        <f>Fulltable[[#This Row],[Distance]]^3</f>
        <v>14419.882504000001</v>
      </c>
      <c r="D2436">
        <f>Fulltable[[#This Row],[Distance]]^4</f>
        <v>350979.94014736003</v>
      </c>
      <c r="E2436">
        <f>Fulltable[[#This Row],[Distance]]^5</f>
        <v>8542851.7431867439</v>
      </c>
      <c r="F2436" s="13" t="e">
        <f>IF(ISNUMBER(VLOOKUP(Fulltable[[#This Row],[Distance]], PBmetric[[Distance (km)]:[PB (hh:mm:ss)]], 6, FALSE)), VLOOKUP(Fulltable[[#This Row],[Distance]], PBmetric[[Distance (km)]:[PB (hh:mm:ss)]], 6, FALSE), NA())</f>
        <v>#N/A</v>
      </c>
      <c r="G2436" s="13">
        <f ca="1">$Q$4+$P$4*Fulltable[[#This Row],[Distance]]+$O$4*Fulltable[[#This Row],[D^2]]+$N$4*Fulltable[[#This Row],[D^3]]</f>
        <v>8.1350700483236324E-2</v>
      </c>
      <c r="H2436" s="13">
        <f ca="1">Fulltable[[#This Row],[Forecast]]*(1+AVERAGE(cform[faster (-ve) /
slower (+ve)]))</f>
        <v>8.4224155366867129E-2</v>
      </c>
      <c r="I2436" s="13" t="e">
        <f>IF(ISNUMBER(VLOOKUP(Fulltable[[#This Row],[Distance]], Predict[[#All],[Distance (km)]:[Time on current form]], 2, FALSE)), VLOOKUP(Fulltable[[#This Row],[Distance]], Predict[[#All],[Distance (km)]:[Time on current form]], 2, FALSE), NA())</f>
        <v>#N/A</v>
      </c>
      <c r="J2436" s="13" t="e">
        <f>IF(ISNUMBER(VLOOKUP(Fulltable[[#This Row],[Distance]], Predict[[#All],[Distance (km)]:[Time on current form]], 3, FALSE)), VLOOKUP(Fulltable[[#This Row],[Distance]], Predict[[#All],[Distance (km)]:[Time on current form]], 3, FALSE), NA())</f>
        <v>#N/A</v>
      </c>
    </row>
    <row r="2437" spans="1:10" x14ac:dyDescent="0.25">
      <c r="A2437" s="1">
        <v>24.35</v>
      </c>
      <c r="B2437" s="2">
        <f>Fulltable[[#This Row],[Distance]]^2</f>
        <v>592.92250000000001</v>
      </c>
      <c r="C2437">
        <f>Fulltable[[#This Row],[Distance]]^3</f>
        <v>14437.662875000002</v>
      </c>
      <c r="D2437">
        <f>Fulltable[[#This Row],[Distance]]^4</f>
        <v>351557.09100625</v>
      </c>
      <c r="E2437">
        <f>Fulltable[[#This Row],[Distance]]^5</f>
        <v>8560415.1660021879</v>
      </c>
      <c r="F2437" s="13" t="e">
        <f>IF(ISNUMBER(VLOOKUP(Fulltable[[#This Row],[Distance]], PBmetric[[Distance (km)]:[PB (hh:mm:ss)]], 6, FALSE)), VLOOKUP(Fulltable[[#This Row],[Distance]], PBmetric[[Distance (km)]:[PB (hh:mm:ss)]], 6, FALSE), NA())</f>
        <v>#N/A</v>
      </c>
      <c r="G2437" s="13">
        <f ca="1">$Q$4+$P$4*Fulltable[[#This Row],[Distance]]+$O$4*Fulltable[[#This Row],[D^2]]+$N$4*Fulltable[[#This Row],[D^3]]</f>
        <v>8.1388524906408591E-2</v>
      </c>
      <c r="H2437" s="13">
        <f ca="1">Fulltable[[#This Row],[Forecast]]*(1+AVERAGE(cform[faster (-ve) /
slower (+ve)]))</f>
        <v>8.4263315817545481E-2</v>
      </c>
      <c r="I2437" s="13" t="e">
        <f>IF(ISNUMBER(VLOOKUP(Fulltable[[#This Row],[Distance]], Predict[[#All],[Distance (km)]:[Time on current form]], 2, FALSE)), VLOOKUP(Fulltable[[#This Row],[Distance]], Predict[[#All],[Distance (km)]:[Time on current form]], 2, FALSE), NA())</f>
        <v>#N/A</v>
      </c>
      <c r="J2437" s="13" t="e">
        <f>IF(ISNUMBER(VLOOKUP(Fulltable[[#This Row],[Distance]], Predict[[#All],[Distance (km)]:[Time on current form]], 3, FALSE)), VLOOKUP(Fulltable[[#This Row],[Distance]], Predict[[#All],[Distance (km)]:[Time on current form]], 3, FALSE), NA())</f>
        <v>#N/A</v>
      </c>
    </row>
    <row r="2438" spans="1:10" x14ac:dyDescent="0.25">
      <c r="A2438" s="1">
        <v>24.36</v>
      </c>
      <c r="B2438" s="2">
        <f>Fulltable[[#This Row],[Distance]]^2</f>
        <v>593.40959999999995</v>
      </c>
      <c r="C2438">
        <f>Fulltable[[#This Row],[Distance]]^3</f>
        <v>14455.457855999999</v>
      </c>
      <c r="D2438">
        <f>Fulltable[[#This Row],[Distance]]^4</f>
        <v>352134.95337215997</v>
      </c>
      <c r="E2438">
        <f>Fulltable[[#This Row],[Distance]]^5</f>
        <v>8578007.4641458169</v>
      </c>
      <c r="F2438" s="13" t="e">
        <f>IF(ISNUMBER(VLOOKUP(Fulltable[[#This Row],[Distance]], PBmetric[[Distance (km)]:[PB (hh:mm:ss)]], 6, FALSE)), VLOOKUP(Fulltable[[#This Row],[Distance]], PBmetric[[Distance (km)]:[PB (hh:mm:ss)]], 6, FALSE), NA())</f>
        <v>#N/A</v>
      </c>
      <c r="G2438" s="13">
        <f ca="1">$Q$4+$P$4*Fulltable[[#This Row],[Distance]]+$O$4*Fulltable[[#This Row],[D^2]]+$N$4*Fulltable[[#This Row],[D^3]]</f>
        <v>8.1426352916262795E-2</v>
      </c>
      <c r="H2438" s="13">
        <f ca="1">Fulltable[[#This Row],[Forecast]]*(1+AVERAGE(cform[faster (-ve) /
slower (+ve)]))</f>
        <v>8.4302479981593903E-2</v>
      </c>
      <c r="I2438" s="13" t="e">
        <f>IF(ISNUMBER(VLOOKUP(Fulltable[[#This Row],[Distance]], Predict[[#All],[Distance (km)]:[Time on current form]], 2, FALSE)), VLOOKUP(Fulltable[[#This Row],[Distance]], Predict[[#All],[Distance (km)]:[Time on current form]], 2, FALSE), NA())</f>
        <v>#N/A</v>
      </c>
      <c r="J2438" s="13" t="e">
        <f>IF(ISNUMBER(VLOOKUP(Fulltable[[#This Row],[Distance]], Predict[[#All],[Distance (km)]:[Time on current form]], 3, FALSE)), VLOOKUP(Fulltable[[#This Row],[Distance]], Predict[[#All],[Distance (km)]:[Time on current form]], 3, FALSE), NA())</f>
        <v>#N/A</v>
      </c>
    </row>
    <row r="2439" spans="1:10" x14ac:dyDescent="0.25">
      <c r="A2439" s="1">
        <v>24.37</v>
      </c>
      <c r="B2439" s="2">
        <f>Fulltable[[#This Row],[Distance]]^2</f>
        <v>593.89690000000007</v>
      </c>
      <c r="C2439">
        <f>Fulltable[[#This Row],[Distance]]^3</f>
        <v>14473.267453000002</v>
      </c>
      <c r="D2439">
        <f>Fulltable[[#This Row],[Distance]]^4</f>
        <v>352713.5278296101</v>
      </c>
      <c r="E2439">
        <f>Fulltable[[#This Row],[Distance]]^5</f>
        <v>8595628.6732075978</v>
      </c>
      <c r="F2439" s="13" t="e">
        <f>IF(ISNUMBER(VLOOKUP(Fulltable[[#This Row],[Distance]], PBmetric[[Distance (km)]:[PB (hh:mm:ss)]], 6, FALSE)), VLOOKUP(Fulltable[[#This Row],[Distance]], PBmetric[[Distance (km)]:[PB (hh:mm:ss)]], 6, FALSE), NA())</f>
        <v>#N/A</v>
      </c>
      <c r="G2439" s="13">
        <f ca="1">$Q$4+$P$4*Fulltable[[#This Row],[Distance]]+$O$4*Fulltable[[#This Row],[D^2]]+$N$4*Fulltable[[#This Row],[D^3]]</f>
        <v>8.1464184512763563E-2</v>
      </c>
      <c r="H2439" s="13">
        <f ca="1">Fulltable[[#This Row],[Forecast]]*(1+AVERAGE(cform[faster (-ve) /
slower (+ve)]))</f>
        <v>8.4341647858975785E-2</v>
      </c>
      <c r="I2439" s="13" t="e">
        <f>IF(ISNUMBER(VLOOKUP(Fulltable[[#This Row],[Distance]], Predict[[#All],[Distance (km)]:[Time on current form]], 2, FALSE)), VLOOKUP(Fulltable[[#This Row],[Distance]], Predict[[#All],[Distance (km)]:[Time on current form]], 2, FALSE), NA())</f>
        <v>#N/A</v>
      </c>
      <c r="J2439" s="13" t="e">
        <f>IF(ISNUMBER(VLOOKUP(Fulltable[[#This Row],[Distance]], Predict[[#All],[Distance (km)]:[Time on current form]], 3, FALSE)), VLOOKUP(Fulltable[[#This Row],[Distance]], Predict[[#All],[Distance (km)]:[Time on current form]], 3, FALSE), NA())</f>
        <v>#N/A</v>
      </c>
    </row>
    <row r="2440" spans="1:10" x14ac:dyDescent="0.25">
      <c r="A2440" s="1">
        <v>24.38</v>
      </c>
      <c r="B2440" s="2">
        <f>Fulltable[[#This Row],[Distance]]^2</f>
        <v>594.38439999999991</v>
      </c>
      <c r="C2440">
        <f>Fulltable[[#This Row],[Distance]]^3</f>
        <v>14491.091671999997</v>
      </c>
      <c r="D2440">
        <f>Fulltable[[#This Row],[Distance]]^4</f>
        <v>353292.81496335991</v>
      </c>
      <c r="E2440">
        <f>Fulltable[[#This Row],[Distance]]^5</f>
        <v>8613278.8288067151</v>
      </c>
      <c r="F2440" s="13" t="e">
        <f>IF(ISNUMBER(VLOOKUP(Fulltable[[#This Row],[Distance]], PBmetric[[Distance (km)]:[PB (hh:mm:ss)]], 6, FALSE)), VLOOKUP(Fulltable[[#This Row],[Distance]], PBmetric[[Distance (km)]:[PB (hh:mm:ss)]], 6, FALSE), NA())</f>
        <v>#N/A</v>
      </c>
      <c r="G2440" s="13">
        <f ca="1">$Q$4+$P$4*Fulltable[[#This Row],[Distance]]+$O$4*Fulltable[[#This Row],[D^2]]+$N$4*Fulltable[[#This Row],[D^3]]</f>
        <v>8.1502019695875422E-2</v>
      </c>
      <c r="H2440" s="13">
        <f ca="1">Fulltable[[#This Row],[Forecast]]*(1+AVERAGE(cform[faster (-ve) /
slower (+ve)]))</f>
        <v>8.4380819449654393E-2</v>
      </c>
      <c r="I2440" s="13" t="e">
        <f>IF(ISNUMBER(VLOOKUP(Fulltable[[#This Row],[Distance]], Predict[[#All],[Distance (km)]:[Time on current form]], 2, FALSE)), VLOOKUP(Fulltable[[#This Row],[Distance]], Predict[[#All],[Distance (km)]:[Time on current form]], 2, FALSE), NA())</f>
        <v>#N/A</v>
      </c>
      <c r="J2440" s="13" t="e">
        <f>IF(ISNUMBER(VLOOKUP(Fulltable[[#This Row],[Distance]], Predict[[#All],[Distance (km)]:[Time on current form]], 3, FALSE)), VLOOKUP(Fulltable[[#This Row],[Distance]], Predict[[#All],[Distance (km)]:[Time on current form]], 3, FALSE), NA())</f>
        <v>#N/A</v>
      </c>
    </row>
    <row r="2441" spans="1:10" x14ac:dyDescent="0.25">
      <c r="A2441" s="1">
        <v>24.39</v>
      </c>
      <c r="B2441" s="2">
        <f>Fulltable[[#This Row],[Distance]]^2</f>
        <v>594.87210000000005</v>
      </c>
      <c r="C2441">
        <f>Fulltable[[#This Row],[Distance]]^3</f>
        <v>14508.930519000001</v>
      </c>
      <c r="D2441">
        <f>Fulltable[[#This Row],[Distance]]^4</f>
        <v>353872.81535841007</v>
      </c>
      <c r="E2441">
        <f>Fulltable[[#This Row],[Distance]]^5</f>
        <v>8630957.9665916208</v>
      </c>
      <c r="F2441" s="13" t="e">
        <f>IF(ISNUMBER(VLOOKUP(Fulltable[[#This Row],[Distance]], PBmetric[[Distance (km)]:[PB (hh:mm:ss)]], 6, FALSE)), VLOOKUP(Fulltable[[#This Row],[Distance]], PBmetric[[Distance (km)]:[PB (hh:mm:ss)]], 6, FALSE), NA())</f>
        <v>#N/A</v>
      </c>
      <c r="G2441" s="13">
        <f ca="1">$Q$4+$P$4*Fulltable[[#This Row],[Distance]]+$O$4*Fulltable[[#This Row],[D^2]]+$N$4*Fulltable[[#This Row],[D^3]]</f>
        <v>8.1539858465563053E-2</v>
      </c>
      <c r="H2441" s="13">
        <f ca="1">Fulltable[[#This Row],[Forecast]]*(1+AVERAGE(cform[faster (-ve) /
slower (+ve)]))</f>
        <v>8.4419994753593144E-2</v>
      </c>
      <c r="I2441" s="13" t="e">
        <f>IF(ISNUMBER(VLOOKUP(Fulltable[[#This Row],[Distance]], Predict[[#All],[Distance (km)]:[Time on current form]], 2, FALSE)), VLOOKUP(Fulltable[[#This Row],[Distance]], Predict[[#All],[Distance (km)]:[Time on current form]], 2, FALSE), NA())</f>
        <v>#N/A</v>
      </c>
      <c r="J2441" s="13" t="e">
        <f>IF(ISNUMBER(VLOOKUP(Fulltable[[#This Row],[Distance]], Predict[[#All],[Distance (km)]:[Time on current form]], 3, FALSE)), VLOOKUP(Fulltable[[#This Row],[Distance]], Predict[[#All],[Distance (km)]:[Time on current form]], 3, FALSE), NA())</f>
        <v>#N/A</v>
      </c>
    </row>
    <row r="2442" spans="1:10" x14ac:dyDescent="0.25">
      <c r="A2442" s="1">
        <v>24.4</v>
      </c>
      <c r="B2442" s="2">
        <f>Fulltable[[#This Row],[Distance]]^2</f>
        <v>595.3599999999999</v>
      </c>
      <c r="C2442">
        <f>Fulltable[[#This Row],[Distance]]^3</f>
        <v>14526.783999999996</v>
      </c>
      <c r="D2442">
        <f>Fulltable[[#This Row],[Distance]]^4</f>
        <v>354453.52959999989</v>
      </c>
      <c r="E2442">
        <f>Fulltable[[#This Row],[Distance]]^5</f>
        <v>8648666.1222399976</v>
      </c>
      <c r="F2442" s="13" t="e">
        <f>IF(ISNUMBER(VLOOKUP(Fulltable[[#This Row],[Distance]], PBmetric[[Distance (km)]:[PB (hh:mm:ss)]], 6, FALSE)), VLOOKUP(Fulltable[[#This Row],[Distance]], PBmetric[[Distance (km)]:[PB (hh:mm:ss)]], 6, FALSE), NA())</f>
        <v>#N/A</v>
      </c>
      <c r="G2442" s="13">
        <f ca="1">$Q$4+$P$4*Fulltable[[#This Row],[Distance]]+$O$4*Fulltable[[#This Row],[D^2]]+$N$4*Fulltable[[#This Row],[D^3]]</f>
        <v>8.1577700821790985E-2</v>
      </c>
      <c r="H2442" s="13">
        <f ca="1">Fulltable[[#This Row],[Forecast]]*(1+AVERAGE(cform[faster (-ve) /
slower (+ve)]))</f>
        <v>8.4459173770755347E-2</v>
      </c>
      <c r="I2442" s="13" t="e">
        <f>IF(ISNUMBER(VLOOKUP(Fulltable[[#This Row],[Distance]], Predict[[#All],[Distance (km)]:[Time on current form]], 2, FALSE)), VLOOKUP(Fulltable[[#This Row],[Distance]], Predict[[#All],[Distance (km)]:[Time on current form]], 2, FALSE), NA())</f>
        <v>#N/A</v>
      </c>
      <c r="J2442" s="13" t="e">
        <f>IF(ISNUMBER(VLOOKUP(Fulltable[[#This Row],[Distance]], Predict[[#All],[Distance (km)]:[Time on current form]], 3, FALSE)), VLOOKUP(Fulltable[[#This Row],[Distance]], Predict[[#All],[Distance (km)]:[Time on current form]], 3, FALSE), NA())</f>
        <v>#N/A</v>
      </c>
    </row>
    <row r="2443" spans="1:10" x14ac:dyDescent="0.25">
      <c r="A2443" s="1">
        <v>24.41</v>
      </c>
      <c r="B2443" s="2">
        <f>Fulltable[[#This Row],[Distance]]^2</f>
        <v>595.84810000000004</v>
      </c>
      <c r="C2443">
        <f>Fulltable[[#This Row],[Distance]]^3</f>
        <v>14544.652121000001</v>
      </c>
      <c r="D2443">
        <f>Fulltable[[#This Row],[Distance]]^4</f>
        <v>355034.95827361004</v>
      </c>
      <c r="E2443">
        <f>Fulltable[[#This Row],[Distance]]^5</f>
        <v>8666403.3314588219</v>
      </c>
      <c r="F2443" s="13" t="e">
        <f>IF(ISNUMBER(VLOOKUP(Fulltable[[#This Row],[Distance]], PBmetric[[Distance (km)]:[PB (hh:mm:ss)]], 6, FALSE)), VLOOKUP(Fulltable[[#This Row],[Distance]], PBmetric[[Distance (km)]:[PB (hh:mm:ss)]], 6, FALSE), NA())</f>
        <v>#N/A</v>
      </c>
      <c r="G2443" s="13">
        <f ca="1">$Q$4+$P$4*Fulltable[[#This Row],[Distance]]+$O$4*Fulltable[[#This Row],[D^2]]+$N$4*Fulltable[[#This Row],[D^3]]</f>
        <v>8.1615546764523872E-2</v>
      </c>
      <c r="H2443" s="13">
        <f ca="1">Fulltable[[#This Row],[Forecast]]*(1+AVERAGE(cform[faster (-ve) /
slower (+ve)]))</f>
        <v>8.4498356501104391E-2</v>
      </c>
      <c r="I2443" s="13" t="e">
        <f>IF(ISNUMBER(VLOOKUP(Fulltable[[#This Row],[Distance]], Predict[[#All],[Distance (km)]:[Time on current form]], 2, FALSE)), VLOOKUP(Fulltable[[#This Row],[Distance]], Predict[[#All],[Distance (km)]:[Time on current form]], 2, FALSE), NA())</f>
        <v>#N/A</v>
      </c>
      <c r="J2443" s="13" t="e">
        <f>IF(ISNUMBER(VLOOKUP(Fulltable[[#This Row],[Distance]], Predict[[#All],[Distance (km)]:[Time on current form]], 3, FALSE)), VLOOKUP(Fulltable[[#This Row],[Distance]], Predict[[#All],[Distance (km)]:[Time on current form]], 3, FALSE), NA())</f>
        <v>#N/A</v>
      </c>
    </row>
    <row r="2444" spans="1:10" x14ac:dyDescent="0.25">
      <c r="A2444" s="1">
        <v>24.42</v>
      </c>
      <c r="B2444" s="2">
        <f>Fulltable[[#This Row],[Distance]]^2</f>
        <v>596.33640000000014</v>
      </c>
      <c r="C2444">
        <f>Fulltable[[#This Row],[Distance]]^3</f>
        <v>14562.534888000004</v>
      </c>
      <c r="D2444">
        <f>Fulltable[[#This Row],[Distance]]^4</f>
        <v>355617.10196496017</v>
      </c>
      <c r="E2444">
        <f>Fulltable[[#This Row],[Distance]]^5</f>
        <v>8684169.6299843285</v>
      </c>
      <c r="F2444" s="13" t="e">
        <f>IF(ISNUMBER(VLOOKUP(Fulltable[[#This Row],[Distance]], PBmetric[[Distance (km)]:[PB (hh:mm:ss)]], 6, FALSE)), VLOOKUP(Fulltable[[#This Row],[Distance]], PBmetric[[Distance (km)]:[PB (hh:mm:ss)]], 6, FALSE), NA())</f>
        <v>#N/A</v>
      </c>
      <c r="G2444" s="13">
        <f ca="1">$Q$4+$P$4*Fulltable[[#This Row],[Distance]]+$O$4*Fulltable[[#This Row],[D^2]]+$N$4*Fulltable[[#This Row],[D^3]]</f>
        <v>8.1653396293726255E-2</v>
      </c>
      <c r="H2444" s="13">
        <f ca="1">Fulltable[[#This Row],[Forecast]]*(1+AVERAGE(cform[faster (-ve) /
slower (+ve)]))</f>
        <v>8.4537542944603555E-2</v>
      </c>
      <c r="I2444" s="13" t="e">
        <f>IF(ISNUMBER(VLOOKUP(Fulltable[[#This Row],[Distance]], Predict[[#All],[Distance (km)]:[Time on current form]], 2, FALSE)), VLOOKUP(Fulltable[[#This Row],[Distance]], Predict[[#All],[Distance (km)]:[Time on current form]], 2, FALSE), NA())</f>
        <v>#N/A</v>
      </c>
      <c r="J2444" s="13" t="e">
        <f>IF(ISNUMBER(VLOOKUP(Fulltable[[#This Row],[Distance]], Predict[[#All],[Distance (km)]:[Time on current form]], 3, FALSE)), VLOOKUP(Fulltable[[#This Row],[Distance]], Predict[[#All],[Distance (km)]:[Time on current form]], 3, FALSE), NA())</f>
        <v>#N/A</v>
      </c>
    </row>
    <row r="2445" spans="1:10" x14ac:dyDescent="0.25">
      <c r="A2445" s="1">
        <v>24.43</v>
      </c>
      <c r="B2445" s="2">
        <f>Fulltable[[#This Row],[Distance]]^2</f>
        <v>596.82489999999996</v>
      </c>
      <c r="C2445">
        <f>Fulltable[[#This Row],[Distance]]^3</f>
        <v>14580.432306999999</v>
      </c>
      <c r="D2445">
        <f>Fulltable[[#This Row],[Distance]]^4</f>
        <v>356199.96126000996</v>
      </c>
      <c r="E2445">
        <f>Fulltable[[#This Row],[Distance]]^5</f>
        <v>8701965.0535820425</v>
      </c>
      <c r="F2445" s="13" t="e">
        <f>IF(ISNUMBER(VLOOKUP(Fulltable[[#This Row],[Distance]], PBmetric[[Distance (km)]:[PB (hh:mm:ss)]], 6, FALSE)), VLOOKUP(Fulltable[[#This Row],[Distance]], PBmetric[[Distance (km)]:[PB (hh:mm:ss)]], 6, FALSE), NA())</f>
        <v>#N/A</v>
      </c>
      <c r="G2445" s="13">
        <f ca="1">$Q$4+$P$4*Fulltable[[#This Row],[Distance]]+$O$4*Fulltable[[#This Row],[D^2]]+$N$4*Fulltable[[#This Row],[D^3]]</f>
        <v>8.1691249409362773E-2</v>
      </c>
      <c r="H2445" s="13">
        <f ca="1">Fulltable[[#This Row],[Forecast]]*(1+AVERAGE(cform[faster (-ve) /
slower (+ve)]))</f>
        <v>8.4576733101216245E-2</v>
      </c>
      <c r="I2445" s="13" t="e">
        <f>IF(ISNUMBER(VLOOKUP(Fulltable[[#This Row],[Distance]], Predict[[#All],[Distance (km)]:[Time on current form]], 2, FALSE)), VLOOKUP(Fulltable[[#This Row],[Distance]], Predict[[#All],[Distance (km)]:[Time on current form]], 2, FALSE), NA())</f>
        <v>#N/A</v>
      </c>
      <c r="J2445" s="13" t="e">
        <f>IF(ISNUMBER(VLOOKUP(Fulltable[[#This Row],[Distance]], Predict[[#All],[Distance (km)]:[Time on current form]], 3, FALSE)), VLOOKUP(Fulltable[[#This Row],[Distance]], Predict[[#All],[Distance (km)]:[Time on current form]], 3, FALSE), NA())</f>
        <v>#N/A</v>
      </c>
    </row>
    <row r="2446" spans="1:10" x14ac:dyDescent="0.25">
      <c r="A2446" s="1">
        <v>24.44</v>
      </c>
      <c r="B2446" s="2">
        <f>Fulltable[[#This Row],[Distance]]^2</f>
        <v>597.31360000000006</v>
      </c>
      <c r="C2446">
        <f>Fulltable[[#This Row],[Distance]]^3</f>
        <v>14598.344384000002</v>
      </c>
      <c r="D2446">
        <f>Fulltable[[#This Row],[Distance]]^4</f>
        <v>356783.53674496006</v>
      </c>
      <c r="E2446">
        <f>Fulltable[[#This Row],[Distance]]^5</f>
        <v>8719789.6380468234</v>
      </c>
      <c r="F2446" s="13" t="e">
        <f>IF(ISNUMBER(VLOOKUP(Fulltable[[#This Row],[Distance]], PBmetric[[Distance (km)]:[PB (hh:mm:ss)]], 6, FALSE)), VLOOKUP(Fulltable[[#This Row],[Distance]], PBmetric[[Distance (km)]:[PB (hh:mm:ss)]], 6, FALSE), NA())</f>
        <v>#N/A</v>
      </c>
      <c r="G2446" s="13">
        <f ca="1">$Q$4+$P$4*Fulltable[[#This Row],[Distance]]+$O$4*Fulltable[[#This Row],[D^2]]+$N$4*Fulltable[[#This Row],[D^3]]</f>
        <v>8.1729106111397998E-2</v>
      </c>
      <c r="H2446" s="13">
        <f ca="1">Fulltable[[#This Row],[Forecast]]*(1+AVERAGE(cform[faster (-ve) /
slower (+ve)]))</f>
        <v>8.461592697090578E-2</v>
      </c>
      <c r="I2446" s="13" t="e">
        <f>IF(ISNUMBER(VLOOKUP(Fulltable[[#This Row],[Distance]], Predict[[#All],[Distance (km)]:[Time on current form]], 2, FALSE)), VLOOKUP(Fulltable[[#This Row],[Distance]], Predict[[#All],[Distance (km)]:[Time on current form]], 2, FALSE), NA())</f>
        <v>#N/A</v>
      </c>
      <c r="J2446" s="13" t="e">
        <f>IF(ISNUMBER(VLOOKUP(Fulltable[[#This Row],[Distance]], Predict[[#All],[Distance (km)]:[Time on current form]], 3, FALSE)), VLOOKUP(Fulltable[[#This Row],[Distance]], Predict[[#All],[Distance (km)]:[Time on current form]], 3, FALSE), NA())</f>
        <v>#N/A</v>
      </c>
    </row>
    <row r="2447" spans="1:10" x14ac:dyDescent="0.25">
      <c r="A2447" s="1">
        <v>24.45</v>
      </c>
      <c r="B2447" s="2">
        <f>Fulltable[[#This Row],[Distance]]^2</f>
        <v>597.80250000000001</v>
      </c>
      <c r="C2447">
        <f>Fulltable[[#This Row],[Distance]]^3</f>
        <v>14616.271124999999</v>
      </c>
      <c r="D2447">
        <f>Fulltable[[#This Row],[Distance]]^4</f>
        <v>357367.82900625002</v>
      </c>
      <c r="E2447">
        <f>Fulltable[[#This Row],[Distance]]^5</f>
        <v>8737643.419202812</v>
      </c>
      <c r="F2447" s="13" t="e">
        <f>IF(ISNUMBER(VLOOKUP(Fulltable[[#This Row],[Distance]], PBmetric[[Distance (km)]:[PB (hh:mm:ss)]], 6, FALSE)), VLOOKUP(Fulltable[[#This Row],[Distance]], PBmetric[[Distance (km)]:[PB (hh:mm:ss)]], 6, FALSE), NA())</f>
        <v>#N/A</v>
      </c>
      <c r="G2447" s="13">
        <f ca="1">$Q$4+$P$4*Fulltable[[#This Row],[Distance]]+$O$4*Fulltable[[#This Row],[D^2]]+$N$4*Fulltable[[#This Row],[D^3]]</f>
        <v>8.1766966399796526E-2</v>
      </c>
      <c r="H2447" s="13">
        <f ca="1">Fulltable[[#This Row],[Forecast]]*(1+AVERAGE(cform[faster (-ve) /
slower (+ve)]))</f>
        <v>8.4655124553635497E-2</v>
      </c>
      <c r="I2447" s="13" t="e">
        <f>IF(ISNUMBER(VLOOKUP(Fulltable[[#This Row],[Distance]], Predict[[#All],[Distance (km)]:[Time on current form]], 2, FALSE)), VLOOKUP(Fulltable[[#This Row],[Distance]], Predict[[#All],[Distance (km)]:[Time on current form]], 2, FALSE), NA())</f>
        <v>#N/A</v>
      </c>
      <c r="J2447" s="13" t="e">
        <f>IF(ISNUMBER(VLOOKUP(Fulltable[[#This Row],[Distance]], Predict[[#All],[Distance (km)]:[Time on current form]], 3, FALSE)), VLOOKUP(Fulltable[[#This Row],[Distance]], Predict[[#All],[Distance (km)]:[Time on current form]], 3, FALSE), NA())</f>
        <v>#N/A</v>
      </c>
    </row>
    <row r="2448" spans="1:10" x14ac:dyDescent="0.25">
      <c r="A2448" s="1">
        <v>24.46</v>
      </c>
      <c r="B2448" s="2">
        <f>Fulltable[[#This Row],[Distance]]^2</f>
        <v>598.29160000000002</v>
      </c>
      <c r="C2448">
        <f>Fulltable[[#This Row],[Distance]]^3</f>
        <v>14634.212536000001</v>
      </c>
      <c r="D2448">
        <f>Fulltable[[#This Row],[Distance]]^4</f>
        <v>357952.83863056003</v>
      </c>
      <c r="E2448">
        <f>Fulltable[[#This Row],[Distance]]^5</f>
        <v>8755526.4329034984</v>
      </c>
      <c r="F2448" s="13" t="e">
        <f>IF(ISNUMBER(VLOOKUP(Fulltable[[#This Row],[Distance]], PBmetric[[Distance (km)]:[PB (hh:mm:ss)]], 6, FALSE)), VLOOKUP(Fulltable[[#This Row],[Distance]], PBmetric[[Distance (km)]:[PB (hh:mm:ss)]], 6, FALSE), NA())</f>
        <v>#N/A</v>
      </c>
      <c r="G2448" s="13">
        <f ca="1">$Q$4+$P$4*Fulltable[[#This Row],[Distance]]+$O$4*Fulltable[[#This Row],[D^2]]+$N$4*Fulltable[[#This Row],[D^3]]</f>
        <v>8.1804830274522983E-2</v>
      </c>
      <c r="H2448" s="13">
        <f ca="1">Fulltable[[#This Row],[Forecast]]*(1+AVERAGE(cform[faster (-ve) /
slower (+ve)]))</f>
        <v>8.4694325849368771E-2</v>
      </c>
      <c r="I2448" s="13" t="e">
        <f>IF(ISNUMBER(VLOOKUP(Fulltable[[#This Row],[Distance]], Predict[[#All],[Distance (km)]:[Time on current form]], 2, FALSE)), VLOOKUP(Fulltable[[#This Row],[Distance]], Predict[[#All],[Distance (km)]:[Time on current form]], 2, FALSE), NA())</f>
        <v>#N/A</v>
      </c>
      <c r="J2448" s="13" t="e">
        <f>IF(ISNUMBER(VLOOKUP(Fulltable[[#This Row],[Distance]], Predict[[#All],[Distance (km)]:[Time on current form]], 3, FALSE)), VLOOKUP(Fulltable[[#This Row],[Distance]], Predict[[#All],[Distance (km)]:[Time on current form]], 3, FALSE), NA())</f>
        <v>#N/A</v>
      </c>
    </row>
    <row r="2449" spans="1:10" x14ac:dyDescent="0.25">
      <c r="A2449" s="1">
        <v>24.47</v>
      </c>
      <c r="B2449" s="2">
        <f>Fulltable[[#This Row],[Distance]]^2</f>
        <v>598.78089999999997</v>
      </c>
      <c r="C2449">
        <f>Fulltable[[#This Row],[Distance]]^3</f>
        <v>14652.168623</v>
      </c>
      <c r="D2449">
        <f>Fulltable[[#This Row],[Distance]]^4</f>
        <v>358538.56620480999</v>
      </c>
      <c r="E2449">
        <f>Fulltable[[#This Row],[Distance]]^5</f>
        <v>8773438.7150317002</v>
      </c>
      <c r="F2449" s="13" t="e">
        <f>IF(ISNUMBER(VLOOKUP(Fulltable[[#This Row],[Distance]], PBmetric[[Distance (km)]:[PB (hh:mm:ss)]], 6, FALSE)), VLOOKUP(Fulltable[[#This Row],[Distance]], PBmetric[[Distance (km)]:[PB (hh:mm:ss)]], 6, FALSE), NA())</f>
        <v>#N/A</v>
      </c>
      <c r="G2449" s="13">
        <f ca="1">$Q$4+$P$4*Fulltable[[#This Row],[Distance]]+$O$4*Fulltable[[#This Row],[D^2]]+$N$4*Fulltable[[#This Row],[D^3]]</f>
        <v>8.1842697735541925E-2</v>
      </c>
      <c r="H2449" s="13">
        <f ca="1">Fulltable[[#This Row],[Forecast]]*(1+AVERAGE(cform[faster (-ve) /
slower (+ve)]))</f>
        <v>8.4733530858068923E-2</v>
      </c>
      <c r="I2449" s="13" t="e">
        <f>IF(ISNUMBER(VLOOKUP(Fulltable[[#This Row],[Distance]], Predict[[#All],[Distance (km)]:[Time on current form]], 2, FALSE)), VLOOKUP(Fulltable[[#This Row],[Distance]], Predict[[#All],[Distance (km)]:[Time on current form]], 2, FALSE), NA())</f>
        <v>#N/A</v>
      </c>
      <c r="J2449" s="13" t="e">
        <f>IF(ISNUMBER(VLOOKUP(Fulltable[[#This Row],[Distance]], Predict[[#All],[Distance (km)]:[Time on current form]], 3, FALSE)), VLOOKUP(Fulltable[[#This Row],[Distance]], Predict[[#All],[Distance (km)]:[Time on current form]], 3, FALSE), NA())</f>
        <v>#N/A</v>
      </c>
    </row>
    <row r="2450" spans="1:10" x14ac:dyDescent="0.25">
      <c r="A2450" s="1">
        <v>24.48</v>
      </c>
      <c r="B2450" s="2">
        <f>Fulltable[[#This Row],[Distance]]^2</f>
        <v>599.2704</v>
      </c>
      <c r="C2450">
        <f>Fulltable[[#This Row],[Distance]]^3</f>
        <v>14670.139392000001</v>
      </c>
      <c r="D2450">
        <f>Fulltable[[#This Row],[Distance]]^4</f>
        <v>359125.01231616002</v>
      </c>
      <c r="E2450">
        <f>Fulltable[[#This Row],[Distance]]^5</f>
        <v>8791380.3014995977</v>
      </c>
      <c r="F2450" s="13" t="e">
        <f>IF(ISNUMBER(VLOOKUP(Fulltable[[#This Row],[Distance]], PBmetric[[Distance (km)]:[PB (hh:mm:ss)]], 6, FALSE)), VLOOKUP(Fulltable[[#This Row],[Distance]], PBmetric[[Distance (km)]:[PB (hh:mm:ss)]], 6, FALSE), NA())</f>
        <v>#N/A</v>
      </c>
      <c r="G2450" s="13">
        <f ca="1">$Q$4+$P$4*Fulltable[[#This Row],[Distance]]+$O$4*Fulltable[[#This Row],[D^2]]+$N$4*Fulltable[[#This Row],[D^3]]</f>
        <v>8.1880568782817992E-2</v>
      </c>
      <c r="H2450" s="13">
        <f ca="1">Fulltable[[#This Row],[Forecast]]*(1+AVERAGE(cform[faster (-ve) /
slower (+ve)]))</f>
        <v>8.477273957969933E-2</v>
      </c>
      <c r="I2450" s="13" t="e">
        <f>IF(ISNUMBER(VLOOKUP(Fulltable[[#This Row],[Distance]], Predict[[#All],[Distance (km)]:[Time on current form]], 2, FALSE)), VLOOKUP(Fulltable[[#This Row],[Distance]], Predict[[#All],[Distance (km)]:[Time on current form]], 2, FALSE), NA())</f>
        <v>#N/A</v>
      </c>
      <c r="J2450" s="13" t="e">
        <f>IF(ISNUMBER(VLOOKUP(Fulltable[[#This Row],[Distance]], Predict[[#All],[Distance (km)]:[Time on current form]], 3, FALSE)), VLOOKUP(Fulltable[[#This Row],[Distance]], Predict[[#All],[Distance (km)]:[Time on current form]], 3, FALSE), NA())</f>
        <v>#N/A</v>
      </c>
    </row>
    <row r="2451" spans="1:10" x14ac:dyDescent="0.25">
      <c r="A2451" s="1">
        <v>24.49</v>
      </c>
      <c r="B2451" s="2">
        <f>Fulltable[[#This Row],[Distance]]^2</f>
        <v>599.76009999999997</v>
      </c>
      <c r="C2451">
        <f>Fulltable[[#This Row],[Distance]]^3</f>
        <v>14688.124848999998</v>
      </c>
      <c r="D2451">
        <f>Fulltable[[#This Row],[Distance]]^4</f>
        <v>359712.17755200993</v>
      </c>
      <c r="E2451">
        <f>Fulltable[[#This Row],[Distance]]^5</f>
        <v>8809351.2282487229</v>
      </c>
      <c r="F2451" s="13" t="e">
        <f>IF(ISNUMBER(VLOOKUP(Fulltable[[#This Row],[Distance]], PBmetric[[Distance (km)]:[PB (hh:mm:ss)]], 6, FALSE)), VLOOKUP(Fulltable[[#This Row],[Distance]], PBmetric[[Distance (km)]:[PB (hh:mm:ss)]], 6, FALSE), NA())</f>
        <v>#N/A</v>
      </c>
      <c r="G2451" s="13">
        <f ca="1">$Q$4+$P$4*Fulltable[[#This Row],[Distance]]+$O$4*Fulltable[[#This Row],[D^2]]+$N$4*Fulltable[[#This Row],[D^3]]</f>
        <v>8.1918443416315725E-2</v>
      </c>
      <c r="H2451" s="13">
        <f ca="1">Fulltable[[#This Row],[Forecast]]*(1+AVERAGE(cform[faster (-ve) /
slower (+ve)]))</f>
        <v>8.4811952014223271E-2</v>
      </c>
      <c r="I2451" s="13" t="e">
        <f>IF(ISNUMBER(VLOOKUP(Fulltable[[#This Row],[Distance]], Predict[[#All],[Distance (km)]:[Time on current form]], 2, FALSE)), VLOOKUP(Fulltable[[#This Row],[Distance]], Predict[[#All],[Distance (km)]:[Time on current form]], 2, FALSE), NA())</f>
        <v>#N/A</v>
      </c>
      <c r="J2451" s="13" t="e">
        <f>IF(ISNUMBER(VLOOKUP(Fulltable[[#This Row],[Distance]], Predict[[#All],[Distance (km)]:[Time on current form]], 3, FALSE)), VLOOKUP(Fulltable[[#This Row],[Distance]], Predict[[#All],[Distance (km)]:[Time on current form]], 3, FALSE), NA())</f>
        <v>#N/A</v>
      </c>
    </row>
    <row r="2452" spans="1:10" x14ac:dyDescent="0.25">
      <c r="A2452" s="1">
        <v>24.5</v>
      </c>
      <c r="B2452" s="2">
        <f>Fulltable[[#This Row],[Distance]]^2</f>
        <v>600.25</v>
      </c>
      <c r="C2452">
        <f>Fulltable[[#This Row],[Distance]]^3</f>
        <v>14706.125</v>
      </c>
      <c r="D2452">
        <f>Fulltable[[#This Row],[Distance]]^4</f>
        <v>360300.0625</v>
      </c>
      <c r="E2452">
        <f>Fulltable[[#This Row],[Distance]]^5</f>
        <v>8827351.53125</v>
      </c>
      <c r="F2452" s="13" t="e">
        <f>IF(ISNUMBER(VLOOKUP(Fulltable[[#This Row],[Distance]], PBmetric[[Distance (km)]:[PB (hh:mm:ss)]], 6, FALSE)), VLOOKUP(Fulltable[[#This Row],[Distance]], PBmetric[[Distance (km)]:[PB (hh:mm:ss)]], 6, FALSE), NA())</f>
        <v>#N/A</v>
      </c>
      <c r="G2452" s="13">
        <f ca="1">$Q$4+$P$4*Fulltable[[#This Row],[Distance]]+$O$4*Fulltable[[#This Row],[D^2]]+$N$4*Fulltable[[#This Row],[D^3]]</f>
        <v>8.1956321635999779E-2</v>
      </c>
      <c r="H2452" s="13">
        <f ca="1">Fulltable[[#This Row],[Forecast]]*(1+AVERAGE(cform[faster (-ve) /
slower (+ve)]))</f>
        <v>8.4851168161604179E-2</v>
      </c>
      <c r="I2452" s="13" t="e">
        <f>IF(ISNUMBER(VLOOKUP(Fulltable[[#This Row],[Distance]], Predict[[#All],[Distance (km)]:[Time on current form]], 2, FALSE)), VLOOKUP(Fulltable[[#This Row],[Distance]], Predict[[#All],[Distance (km)]:[Time on current form]], 2, FALSE), NA())</f>
        <v>#N/A</v>
      </c>
      <c r="J2452" s="13" t="e">
        <f>IF(ISNUMBER(VLOOKUP(Fulltable[[#This Row],[Distance]], Predict[[#All],[Distance (km)]:[Time on current form]], 3, FALSE)), VLOOKUP(Fulltable[[#This Row],[Distance]], Predict[[#All],[Distance (km)]:[Time on current form]], 3, FALSE), NA())</f>
        <v>#N/A</v>
      </c>
    </row>
    <row r="2453" spans="1:10" x14ac:dyDescent="0.25">
      <c r="A2453" s="1">
        <v>24.51</v>
      </c>
      <c r="B2453" s="2">
        <f>Fulltable[[#This Row],[Distance]]^2</f>
        <v>600.7401000000001</v>
      </c>
      <c r="C2453">
        <f>Fulltable[[#This Row],[Distance]]^3</f>
        <v>14724.139851000004</v>
      </c>
      <c r="D2453">
        <f>Fulltable[[#This Row],[Distance]]^4</f>
        <v>360888.66774801014</v>
      </c>
      <c r="E2453">
        <f>Fulltable[[#This Row],[Distance]]^5</f>
        <v>8845381.2465037294</v>
      </c>
      <c r="F2453" s="13" t="e">
        <f>IF(ISNUMBER(VLOOKUP(Fulltable[[#This Row],[Distance]], PBmetric[[Distance (km)]:[PB (hh:mm:ss)]], 6, FALSE)), VLOOKUP(Fulltable[[#This Row],[Distance]], PBmetric[[Distance (km)]:[PB (hh:mm:ss)]], 6, FALSE), NA())</f>
        <v>#N/A</v>
      </c>
      <c r="G2453" s="13">
        <f ca="1">$Q$4+$P$4*Fulltable[[#This Row],[Distance]]+$O$4*Fulltable[[#This Row],[D^2]]+$N$4*Fulltable[[#This Row],[D^3]]</f>
        <v>8.1994203441834723E-2</v>
      </c>
      <c r="H2453" s="13">
        <f ca="1">Fulltable[[#This Row],[Forecast]]*(1+AVERAGE(cform[faster (-ve) /
slower (+ve)]))</f>
        <v>8.4890388021805346E-2</v>
      </c>
      <c r="I2453" s="13" t="e">
        <f>IF(ISNUMBER(VLOOKUP(Fulltable[[#This Row],[Distance]], Predict[[#All],[Distance (km)]:[Time on current form]], 2, FALSE)), VLOOKUP(Fulltable[[#This Row],[Distance]], Predict[[#All],[Distance (km)]:[Time on current form]], 2, FALSE), NA())</f>
        <v>#N/A</v>
      </c>
      <c r="J2453" s="13" t="e">
        <f>IF(ISNUMBER(VLOOKUP(Fulltable[[#This Row],[Distance]], Predict[[#All],[Distance (km)]:[Time on current form]], 3, FALSE)), VLOOKUP(Fulltable[[#This Row],[Distance]], Predict[[#All],[Distance (km)]:[Time on current form]], 3, FALSE), NA())</f>
        <v>#N/A</v>
      </c>
    </row>
    <row r="2454" spans="1:10" x14ac:dyDescent="0.25">
      <c r="A2454" s="1">
        <v>24.52</v>
      </c>
      <c r="B2454" s="2">
        <f>Fulltable[[#This Row],[Distance]]^2</f>
        <v>601.23040000000003</v>
      </c>
      <c r="C2454">
        <f>Fulltable[[#This Row],[Distance]]^3</f>
        <v>14742.169408</v>
      </c>
      <c r="D2454">
        <f>Fulltable[[#This Row],[Distance]]^4</f>
        <v>361477.99388416007</v>
      </c>
      <c r="E2454">
        <f>Fulltable[[#This Row],[Distance]]^5</f>
        <v>8863440.4100396056</v>
      </c>
      <c r="F2454" s="13" t="e">
        <f>IF(ISNUMBER(VLOOKUP(Fulltable[[#This Row],[Distance]], PBmetric[[Distance (km)]:[PB (hh:mm:ss)]], 6, FALSE)), VLOOKUP(Fulltable[[#This Row],[Distance]], PBmetric[[Distance (km)]:[PB (hh:mm:ss)]], 6, FALSE), NA())</f>
        <v>#N/A</v>
      </c>
      <c r="G2454" s="13">
        <f ca="1">$Q$4+$P$4*Fulltable[[#This Row],[Distance]]+$O$4*Fulltable[[#This Row],[D^2]]+$N$4*Fulltable[[#This Row],[D^3]]</f>
        <v>8.2032088833785141E-2</v>
      </c>
      <c r="H2454" s="13">
        <f ca="1">Fulltable[[#This Row],[Forecast]]*(1+AVERAGE(cform[faster (-ve) /
slower (+ve)]))</f>
        <v>8.4929611594790122E-2</v>
      </c>
      <c r="I2454" s="13" t="e">
        <f>IF(ISNUMBER(VLOOKUP(Fulltable[[#This Row],[Distance]], Predict[[#All],[Distance (km)]:[Time on current form]], 2, FALSE)), VLOOKUP(Fulltable[[#This Row],[Distance]], Predict[[#All],[Distance (km)]:[Time on current form]], 2, FALSE), NA())</f>
        <v>#N/A</v>
      </c>
      <c r="J2454" s="13" t="e">
        <f>IF(ISNUMBER(VLOOKUP(Fulltable[[#This Row],[Distance]], Predict[[#All],[Distance (km)]:[Time on current form]], 3, FALSE)), VLOOKUP(Fulltable[[#This Row],[Distance]], Predict[[#All],[Distance (km)]:[Time on current form]], 3, FALSE), NA())</f>
        <v>#N/A</v>
      </c>
    </row>
    <row r="2455" spans="1:10" x14ac:dyDescent="0.25">
      <c r="A2455" s="1">
        <v>24.53</v>
      </c>
      <c r="B2455" s="2">
        <f>Fulltable[[#This Row],[Distance]]^2</f>
        <v>601.72090000000003</v>
      </c>
      <c r="C2455">
        <f>Fulltable[[#This Row],[Distance]]^3</f>
        <v>14760.213677000002</v>
      </c>
      <c r="D2455">
        <f>Fulltable[[#This Row],[Distance]]^4</f>
        <v>362068.04149681004</v>
      </c>
      <c r="E2455">
        <f>Fulltable[[#This Row],[Distance]]^5</f>
        <v>8881529.0579167511</v>
      </c>
      <c r="F2455" s="13" t="e">
        <f>IF(ISNUMBER(VLOOKUP(Fulltable[[#This Row],[Distance]], PBmetric[[Distance (km)]:[PB (hh:mm:ss)]], 6, FALSE)), VLOOKUP(Fulltable[[#This Row],[Distance]], PBmetric[[Distance (km)]:[PB (hh:mm:ss)]], 6, FALSE), NA())</f>
        <v>#N/A</v>
      </c>
      <c r="G2455" s="13">
        <f ca="1">$Q$4+$P$4*Fulltable[[#This Row],[Distance]]+$O$4*Fulltable[[#This Row],[D^2]]+$N$4*Fulltable[[#This Row],[D^3]]</f>
        <v>8.2069977811815673E-2</v>
      </c>
      <c r="H2455" s="13">
        <f ca="1">Fulltable[[#This Row],[Forecast]]*(1+AVERAGE(cform[faster (-ve) /
slower (+ve)]))</f>
        <v>8.4968838880521882E-2</v>
      </c>
      <c r="I2455" s="13" t="e">
        <f>IF(ISNUMBER(VLOOKUP(Fulltable[[#This Row],[Distance]], Predict[[#All],[Distance (km)]:[Time on current form]], 2, FALSE)), VLOOKUP(Fulltable[[#This Row],[Distance]], Predict[[#All],[Distance (km)]:[Time on current form]], 2, FALSE), NA())</f>
        <v>#N/A</v>
      </c>
      <c r="J2455" s="13" t="e">
        <f>IF(ISNUMBER(VLOOKUP(Fulltable[[#This Row],[Distance]], Predict[[#All],[Distance (km)]:[Time on current form]], 3, FALSE)), VLOOKUP(Fulltable[[#This Row],[Distance]], Predict[[#All],[Distance (km)]:[Time on current form]], 3, FALSE), NA())</f>
        <v>#N/A</v>
      </c>
    </row>
    <row r="2456" spans="1:10" x14ac:dyDescent="0.25">
      <c r="A2456" s="1">
        <v>24.54</v>
      </c>
      <c r="B2456" s="2">
        <f>Fulltable[[#This Row],[Distance]]^2</f>
        <v>602.21159999999998</v>
      </c>
      <c r="C2456">
        <f>Fulltable[[#This Row],[Distance]]^3</f>
        <v>14778.272663999998</v>
      </c>
      <c r="D2456">
        <f>Fulltable[[#This Row],[Distance]]^4</f>
        <v>362658.81117455999</v>
      </c>
      <c r="E2456">
        <f>Fulltable[[#This Row],[Distance]]^5</f>
        <v>8899647.2262237016</v>
      </c>
      <c r="F2456" s="13" t="e">
        <f>IF(ISNUMBER(VLOOKUP(Fulltable[[#This Row],[Distance]], PBmetric[[Distance (km)]:[PB (hh:mm:ss)]], 6, FALSE)), VLOOKUP(Fulltable[[#This Row],[Distance]], PBmetric[[Distance (km)]:[PB (hh:mm:ss)]], 6, FALSE), NA())</f>
        <v>#N/A</v>
      </c>
      <c r="G2456" s="13">
        <f ca="1">$Q$4+$P$4*Fulltable[[#This Row],[Distance]]+$O$4*Fulltable[[#This Row],[D^2]]+$N$4*Fulltable[[#This Row],[D^3]]</f>
        <v>8.210787037589086E-2</v>
      </c>
      <c r="H2456" s="13">
        <f ca="1">Fulltable[[#This Row],[Forecast]]*(1+AVERAGE(cform[faster (-ve) /
slower (+ve)]))</f>
        <v>8.5008069878963935E-2</v>
      </c>
      <c r="I2456" s="13" t="e">
        <f>IF(ISNUMBER(VLOOKUP(Fulltable[[#This Row],[Distance]], Predict[[#All],[Distance (km)]:[Time on current form]], 2, FALSE)), VLOOKUP(Fulltable[[#This Row],[Distance]], Predict[[#All],[Distance (km)]:[Time on current form]], 2, FALSE), NA())</f>
        <v>#N/A</v>
      </c>
      <c r="J2456" s="13" t="e">
        <f>IF(ISNUMBER(VLOOKUP(Fulltable[[#This Row],[Distance]], Predict[[#All],[Distance (km)]:[Time on current form]], 3, FALSE)), VLOOKUP(Fulltable[[#This Row],[Distance]], Predict[[#All],[Distance (km)]:[Time on current form]], 3, FALSE), NA())</f>
        <v>#N/A</v>
      </c>
    </row>
    <row r="2457" spans="1:10" x14ac:dyDescent="0.25">
      <c r="A2457" s="1">
        <v>24.55</v>
      </c>
      <c r="B2457" s="2">
        <f>Fulltable[[#This Row],[Distance]]^2</f>
        <v>602.70249999999999</v>
      </c>
      <c r="C2457">
        <f>Fulltable[[#This Row],[Distance]]^3</f>
        <v>14796.346375000001</v>
      </c>
      <c r="D2457">
        <f>Fulltable[[#This Row],[Distance]]^4</f>
        <v>363250.30350624997</v>
      </c>
      <c r="E2457">
        <f>Fulltable[[#This Row],[Distance]]^5</f>
        <v>8917794.9510784373</v>
      </c>
      <c r="F2457" s="13" t="e">
        <f>IF(ISNUMBER(VLOOKUP(Fulltable[[#This Row],[Distance]], PBmetric[[Distance (km)]:[PB (hh:mm:ss)]], 6, FALSE)), VLOOKUP(Fulltable[[#This Row],[Distance]], PBmetric[[Distance (km)]:[PB (hh:mm:ss)]], 6, FALSE), NA())</f>
        <v>#N/A</v>
      </c>
      <c r="G2457" s="13">
        <f ca="1">$Q$4+$P$4*Fulltable[[#This Row],[Distance]]+$O$4*Fulltable[[#This Row],[D^2]]+$N$4*Fulltable[[#This Row],[D^3]]</f>
        <v>8.2145766525975342E-2</v>
      </c>
      <c r="H2457" s="13">
        <f ca="1">Fulltable[[#This Row],[Forecast]]*(1+AVERAGE(cform[faster (-ve) /
slower (+ve)]))</f>
        <v>8.5047304590079656E-2</v>
      </c>
      <c r="I2457" s="13" t="e">
        <f>IF(ISNUMBER(VLOOKUP(Fulltable[[#This Row],[Distance]], Predict[[#All],[Distance (km)]:[Time on current form]], 2, FALSE)), VLOOKUP(Fulltable[[#This Row],[Distance]], Predict[[#All],[Distance (km)]:[Time on current form]], 2, FALSE), NA())</f>
        <v>#N/A</v>
      </c>
      <c r="J2457" s="13" t="e">
        <f>IF(ISNUMBER(VLOOKUP(Fulltable[[#This Row],[Distance]], Predict[[#All],[Distance (km)]:[Time on current form]], 3, FALSE)), VLOOKUP(Fulltable[[#This Row],[Distance]], Predict[[#All],[Distance (km)]:[Time on current form]], 3, FALSE), NA())</f>
        <v>#N/A</v>
      </c>
    </row>
    <row r="2458" spans="1:10" x14ac:dyDescent="0.25">
      <c r="A2458" s="1">
        <v>24.56</v>
      </c>
      <c r="B2458" s="2">
        <f>Fulltable[[#This Row],[Distance]]^2</f>
        <v>603.19359999999995</v>
      </c>
      <c r="C2458">
        <f>Fulltable[[#This Row],[Distance]]^3</f>
        <v>14814.434815999997</v>
      </c>
      <c r="D2458">
        <f>Fulltable[[#This Row],[Distance]]^4</f>
        <v>363842.51908095996</v>
      </c>
      <c r="E2458">
        <f>Fulltable[[#This Row],[Distance]]^5</f>
        <v>8935972.2686283756</v>
      </c>
      <c r="F2458" s="13" t="e">
        <f>IF(ISNUMBER(VLOOKUP(Fulltable[[#This Row],[Distance]], PBmetric[[Distance (km)]:[PB (hh:mm:ss)]], 6, FALSE)), VLOOKUP(Fulltable[[#This Row],[Distance]], PBmetric[[Distance (km)]:[PB (hh:mm:ss)]], 6, FALSE), NA())</f>
        <v>#N/A</v>
      </c>
      <c r="G2458" s="13">
        <f ca="1">$Q$4+$P$4*Fulltable[[#This Row],[Distance]]+$O$4*Fulltable[[#This Row],[D^2]]+$N$4*Fulltable[[#This Row],[D^3]]</f>
        <v>8.2183666262033675E-2</v>
      </c>
      <c r="H2458" s="13">
        <f ca="1">Fulltable[[#This Row],[Forecast]]*(1+AVERAGE(cform[faster (-ve) /
slower (+ve)]))</f>
        <v>8.5086543013832353E-2</v>
      </c>
      <c r="I2458" s="13" t="e">
        <f>IF(ISNUMBER(VLOOKUP(Fulltable[[#This Row],[Distance]], Predict[[#All],[Distance (km)]:[Time on current form]], 2, FALSE)), VLOOKUP(Fulltable[[#This Row],[Distance]], Predict[[#All],[Distance (km)]:[Time on current form]], 2, FALSE), NA())</f>
        <v>#N/A</v>
      </c>
      <c r="J2458" s="13" t="e">
        <f>IF(ISNUMBER(VLOOKUP(Fulltable[[#This Row],[Distance]], Predict[[#All],[Distance (km)]:[Time on current form]], 3, FALSE)), VLOOKUP(Fulltable[[#This Row],[Distance]], Predict[[#All],[Distance (km)]:[Time on current form]], 3, FALSE), NA())</f>
        <v>#N/A</v>
      </c>
    </row>
    <row r="2459" spans="1:10" x14ac:dyDescent="0.25">
      <c r="A2459" s="1">
        <v>24.57</v>
      </c>
      <c r="B2459" s="2">
        <f>Fulltable[[#This Row],[Distance]]^2</f>
        <v>603.68489999999997</v>
      </c>
      <c r="C2459">
        <f>Fulltable[[#This Row],[Distance]]^3</f>
        <v>14832.537993</v>
      </c>
      <c r="D2459">
        <f>Fulltable[[#This Row],[Distance]]^4</f>
        <v>364435.45848800999</v>
      </c>
      <c r="E2459">
        <f>Fulltable[[#This Row],[Distance]]^5</f>
        <v>8954179.2150504049</v>
      </c>
      <c r="F2459" s="13" t="e">
        <f>IF(ISNUMBER(VLOOKUP(Fulltable[[#This Row],[Distance]], PBmetric[[Distance (km)]:[PB (hh:mm:ss)]], 6, FALSE)), VLOOKUP(Fulltable[[#This Row],[Distance]], PBmetric[[Distance (km)]:[PB (hh:mm:ss)]], 6, FALSE), NA())</f>
        <v>#N/A</v>
      </c>
      <c r="G2459" s="13">
        <f ca="1">$Q$4+$P$4*Fulltable[[#This Row],[Distance]]+$O$4*Fulltable[[#This Row],[D^2]]+$N$4*Fulltable[[#This Row],[D^3]]</f>
        <v>8.2221569584030499E-2</v>
      </c>
      <c r="H2459" s="13">
        <f ca="1">Fulltable[[#This Row],[Forecast]]*(1+AVERAGE(cform[faster (-ve) /
slower (+ve)]))</f>
        <v>8.5125785150185429E-2</v>
      </c>
      <c r="I2459" s="13" t="e">
        <f>IF(ISNUMBER(VLOOKUP(Fulltable[[#This Row],[Distance]], Predict[[#All],[Distance (km)]:[Time on current form]], 2, FALSE)), VLOOKUP(Fulltable[[#This Row],[Distance]], Predict[[#All],[Distance (km)]:[Time on current form]], 2, FALSE), NA())</f>
        <v>#N/A</v>
      </c>
      <c r="J2459" s="13" t="e">
        <f>IF(ISNUMBER(VLOOKUP(Fulltable[[#This Row],[Distance]], Predict[[#All],[Distance (km)]:[Time on current form]], 3, FALSE)), VLOOKUP(Fulltable[[#This Row],[Distance]], Predict[[#All],[Distance (km)]:[Time on current form]], 3, FALSE), NA())</f>
        <v>#N/A</v>
      </c>
    </row>
    <row r="2460" spans="1:10" x14ac:dyDescent="0.25">
      <c r="A2460" s="1">
        <v>24.58</v>
      </c>
      <c r="B2460" s="2">
        <f>Fulltable[[#This Row],[Distance]]^2</f>
        <v>604.17639999999994</v>
      </c>
      <c r="C2460">
        <f>Fulltable[[#This Row],[Distance]]^3</f>
        <v>14850.655911999998</v>
      </c>
      <c r="D2460">
        <f>Fulltable[[#This Row],[Distance]]^4</f>
        <v>365029.12231695995</v>
      </c>
      <c r="E2460">
        <f>Fulltable[[#This Row],[Distance]]^5</f>
        <v>8972415.8265508749</v>
      </c>
      <c r="F2460" s="13" t="e">
        <f>IF(ISNUMBER(VLOOKUP(Fulltable[[#This Row],[Distance]], PBmetric[[Distance (km)]:[PB (hh:mm:ss)]], 6, FALSE)), VLOOKUP(Fulltable[[#This Row],[Distance]], PBmetric[[Distance (km)]:[PB (hh:mm:ss)]], 6, FALSE), NA())</f>
        <v>#N/A</v>
      </c>
      <c r="G2460" s="13">
        <f ca="1">$Q$4+$P$4*Fulltable[[#This Row],[Distance]]+$O$4*Fulltable[[#This Row],[D^2]]+$N$4*Fulltable[[#This Row],[D^3]]</f>
        <v>8.2259476491930383E-2</v>
      </c>
      <c r="H2460" s="13">
        <f ca="1">Fulltable[[#This Row],[Forecast]]*(1+AVERAGE(cform[faster (-ve) /
slower (+ve)]))</f>
        <v>8.5165030999102179E-2</v>
      </c>
      <c r="I2460" s="13" t="e">
        <f>IF(ISNUMBER(VLOOKUP(Fulltable[[#This Row],[Distance]], Predict[[#All],[Distance (km)]:[Time on current form]], 2, FALSE)), VLOOKUP(Fulltable[[#This Row],[Distance]], Predict[[#All],[Distance (km)]:[Time on current form]], 2, FALSE), NA())</f>
        <v>#N/A</v>
      </c>
      <c r="J2460" s="13" t="e">
        <f>IF(ISNUMBER(VLOOKUP(Fulltable[[#This Row],[Distance]], Predict[[#All],[Distance (km)]:[Time on current form]], 3, FALSE)), VLOOKUP(Fulltable[[#This Row],[Distance]], Predict[[#All],[Distance (km)]:[Time on current form]], 3, FALSE), NA())</f>
        <v>#N/A</v>
      </c>
    </row>
    <row r="2461" spans="1:10" x14ac:dyDescent="0.25">
      <c r="A2461" s="1">
        <v>24.59</v>
      </c>
      <c r="B2461" s="2">
        <f>Fulltable[[#This Row],[Distance]]^2</f>
        <v>604.66809999999998</v>
      </c>
      <c r="C2461">
        <f>Fulltable[[#This Row],[Distance]]^3</f>
        <v>14868.788579</v>
      </c>
      <c r="D2461">
        <f>Fulltable[[#This Row],[Distance]]^4</f>
        <v>365623.51115760999</v>
      </c>
      <c r="E2461">
        <f>Fulltable[[#This Row],[Distance]]^5</f>
        <v>8990682.1393656302</v>
      </c>
      <c r="F2461" s="13" t="e">
        <f>IF(ISNUMBER(VLOOKUP(Fulltable[[#This Row],[Distance]], PBmetric[[Distance (km)]:[PB (hh:mm:ss)]], 6, FALSE)), VLOOKUP(Fulltable[[#This Row],[Distance]], PBmetric[[Distance (km)]:[PB (hh:mm:ss)]], 6, FALSE), NA())</f>
        <v>#N/A</v>
      </c>
      <c r="G2461" s="13">
        <f ca="1">$Q$4+$P$4*Fulltable[[#This Row],[Distance]]+$O$4*Fulltable[[#This Row],[D^2]]+$N$4*Fulltable[[#This Row],[D^3]]</f>
        <v>8.2297386985697954E-2</v>
      </c>
      <c r="H2461" s="13">
        <f ca="1">Fulltable[[#This Row],[Forecast]]*(1+AVERAGE(cform[faster (-ve) /
slower (+ve)]))</f>
        <v>8.5204280560546006E-2</v>
      </c>
      <c r="I2461" s="13" t="e">
        <f>IF(ISNUMBER(VLOOKUP(Fulltable[[#This Row],[Distance]], Predict[[#All],[Distance (km)]:[Time on current form]], 2, FALSE)), VLOOKUP(Fulltable[[#This Row],[Distance]], Predict[[#All],[Distance (km)]:[Time on current form]], 2, FALSE), NA())</f>
        <v>#N/A</v>
      </c>
      <c r="J2461" s="13" t="e">
        <f>IF(ISNUMBER(VLOOKUP(Fulltable[[#This Row],[Distance]], Predict[[#All],[Distance (km)]:[Time on current form]], 3, FALSE)), VLOOKUP(Fulltable[[#This Row],[Distance]], Predict[[#All],[Distance (km)]:[Time on current form]], 3, FALSE), NA())</f>
        <v>#N/A</v>
      </c>
    </row>
    <row r="2462" spans="1:10" x14ac:dyDescent="0.25">
      <c r="A2462" s="1">
        <v>24.6</v>
      </c>
      <c r="B2462" s="2">
        <f>Fulltable[[#This Row],[Distance]]^2</f>
        <v>605.16000000000008</v>
      </c>
      <c r="C2462">
        <f>Fulltable[[#This Row],[Distance]]^3</f>
        <v>14886.936000000003</v>
      </c>
      <c r="D2462">
        <f>Fulltable[[#This Row],[Distance]]^4</f>
        <v>366218.62560000009</v>
      </c>
      <c r="E2462">
        <f>Fulltable[[#This Row],[Distance]]^5</f>
        <v>9008978.1897600032</v>
      </c>
      <c r="F2462" s="13" t="e">
        <f>IF(ISNUMBER(VLOOKUP(Fulltable[[#This Row],[Distance]], PBmetric[[Distance (km)]:[PB (hh:mm:ss)]], 6, FALSE)), VLOOKUP(Fulltable[[#This Row],[Distance]], PBmetric[[Distance (km)]:[PB (hh:mm:ss)]], 6, FALSE), NA())</f>
        <v>#N/A</v>
      </c>
      <c r="G2462" s="13">
        <f ca="1">$Q$4+$P$4*Fulltable[[#This Row],[Distance]]+$O$4*Fulltable[[#This Row],[D^2]]+$N$4*Fulltable[[#This Row],[D^3]]</f>
        <v>8.2335301065297781E-2</v>
      </c>
      <c r="H2462" s="13">
        <f ca="1">Fulltable[[#This Row],[Forecast]]*(1+AVERAGE(cform[faster (-ve) /
slower (+ve)]))</f>
        <v>8.5243533834480203E-2</v>
      </c>
      <c r="I2462" s="13" t="e">
        <f>IF(ISNUMBER(VLOOKUP(Fulltable[[#This Row],[Distance]], Predict[[#All],[Distance (km)]:[Time on current form]], 2, FALSE)), VLOOKUP(Fulltable[[#This Row],[Distance]], Predict[[#All],[Distance (km)]:[Time on current form]], 2, FALSE), NA())</f>
        <v>#N/A</v>
      </c>
      <c r="J2462" s="13" t="e">
        <f>IF(ISNUMBER(VLOOKUP(Fulltable[[#This Row],[Distance]], Predict[[#All],[Distance (km)]:[Time on current form]], 3, FALSE)), VLOOKUP(Fulltable[[#This Row],[Distance]], Predict[[#All],[Distance (km)]:[Time on current form]], 3, FALSE), NA())</f>
        <v>#N/A</v>
      </c>
    </row>
    <row r="2463" spans="1:10" x14ac:dyDescent="0.25">
      <c r="A2463" s="1">
        <v>24.61</v>
      </c>
      <c r="B2463" s="2">
        <f>Fulltable[[#This Row],[Distance]]^2</f>
        <v>605.65210000000002</v>
      </c>
      <c r="C2463">
        <f>Fulltable[[#This Row],[Distance]]^3</f>
        <v>14905.098180999999</v>
      </c>
      <c r="D2463">
        <f>Fulltable[[#This Row],[Distance]]^4</f>
        <v>366814.46623441001</v>
      </c>
      <c r="E2463">
        <f>Fulltable[[#This Row],[Distance]]^5</f>
        <v>9027304.0140288305</v>
      </c>
      <c r="F2463" s="13" t="e">
        <f>IF(ISNUMBER(VLOOKUP(Fulltable[[#This Row],[Distance]], PBmetric[[Distance (km)]:[PB (hh:mm:ss)]], 6, FALSE)), VLOOKUP(Fulltable[[#This Row],[Distance]], PBmetric[[Distance (km)]:[PB (hh:mm:ss)]], 6, FALSE), NA())</f>
        <v>#N/A</v>
      </c>
      <c r="G2463" s="13">
        <f ca="1">$Q$4+$P$4*Fulltable[[#This Row],[Distance]]+$O$4*Fulltable[[#This Row],[D^2]]+$N$4*Fulltable[[#This Row],[D^3]]</f>
        <v>8.2373218730694447E-2</v>
      </c>
      <c r="H2463" s="13">
        <f ca="1">Fulltable[[#This Row],[Forecast]]*(1+AVERAGE(cform[faster (-ve) /
slower (+ve)]))</f>
        <v>8.5282790820868121E-2</v>
      </c>
      <c r="I2463" s="13" t="e">
        <f>IF(ISNUMBER(VLOOKUP(Fulltable[[#This Row],[Distance]], Predict[[#All],[Distance (km)]:[Time on current form]], 2, FALSE)), VLOOKUP(Fulltable[[#This Row],[Distance]], Predict[[#All],[Distance (km)]:[Time on current form]], 2, FALSE), NA())</f>
        <v>#N/A</v>
      </c>
      <c r="J2463" s="13" t="e">
        <f>IF(ISNUMBER(VLOOKUP(Fulltable[[#This Row],[Distance]], Predict[[#All],[Distance (km)]:[Time on current form]], 3, FALSE)), VLOOKUP(Fulltable[[#This Row],[Distance]], Predict[[#All],[Distance (km)]:[Time on current form]], 3, FALSE), NA())</f>
        <v>#N/A</v>
      </c>
    </row>
    <row r="2464" spans="1:10" x14ac:dyDescent="0.25">
      <c r="A2464" s="1">
        <v>24.62</v>
      </c>
      <c r="B2464" s="2">
        <f>Fulltable[[#This Row],[Distance]]^2</f>
        <v>606.14440000000002</v>
      </c>
      <c r="C2464">
        <f>Fulltable[[#This Row],[Distance]]^3</f>
        <v>14923.275128000001</v>
      </c>
      <c r="D2464">
        <f>Fulltable[[#This Row],[Distance]]^4</f>
        <v>367411.03365136002</v>
      </c>
      <c r="E2464">
        <f>Fulltable[[#This Row],[Distance]]^5</f>
        <v>9045659.6484964844</v>
      </c>
      <c r="F2464" s="13" t="e">
        <f>IF(ISNUMBER(VLOOKUP(Fulltable[[#This Row],[Distance]], PBmetric[[Distance (km)]:[PB (hh:mm:ss)]], 6, FALSE)), VLOOKUP(Fulltable[[#This Row],[Distance]], PBmetric[[Distance (km)]:[PB (hh:mm:ss)]], 6, FALSE), NA())</f>
        <v>#N/A</v>
      </c>
      <c r="G2464" s="13">
        <f ca="1">$Q$4+$P$4*Fulltable[[#This Row],[Distance]]+$O$4*Fulltable[[#This Row],[D^2]]+$N$4*Fulltable[[#This Row],[D^3]]</f>
        <v>8.2411139981852594E-2</v>
      </c>
      <c r="H2464" s="13">
        <f ca="1">Fulltable[[#This Row],[Forecast]]*(1+AVERAGE(cform[faster (-ve) /
slower (+ve)]))</f>
        <v>8.5322051519673134E-2</v>
      </c>
      <c r="I2464" s="13" t="e">
        <f>IF(ISNUMBER(VLOOKUP(Fulltable[[#This Row],[Distance]], Predict[[#All],[Distance (km)]:[Time on current form]], 2, FALSE)), VLOOKUP(Fulltable[[#This Row],[Distance]], Predict[[#All],[Distance (km)]:[Time on current form]], 2, FALSE), NA())</f>
        <v>#N/A</v>
      </c>
      <c r="J2464" s="13" t="e">
        <f>IF(ISNUMBER(VLOOKUP(Fulltable[[#This Row],[Distance]], Predict[[#All],[Distance (km)]:[Time on current form]], 3, FALSE)), VLOOKUP(Fulltable[[#This Row],[Distance]], Predict[[#All],[Distance (km)]:[Time on current form]], 3, FALSE), NA())</f>
        <v>#N/A</v>
      </c>
    </row>
    <row r="2465" spans="1:10" x14ac:dyDescent="0.25">
      <c r="A2465" s="1">
        <v>24.63</v>
      </c>
      <c r="B2465" s="2">
        <f>Fulltable[[#This Row],[Distance]]^2</f>
        <v>606.63689999999997</v>
      </c>
      <c r="C2465">
        <f>Fulltable[[#This Row],[Distance]]^3</f>
        <v>14941.466846999998</v>
      </c>
      <c r="D2465">
        <f>Fulltable[[#This Row],[Distance]]^4</f>
        <v>368008.32844160998</v>
      </c>
      <c r="E2465">
        <f>Fulltable[[#This Row],[Distance]]^5</f>
        <v>9064045.129516853</v>
      </c>
      <c r="F2465" s="13" t="e">
        <f>IF(ISNUMBER(VLOOKUP(Fulltable[[#This Row],[Distance]], PBmetric[[Distance (km)]:[PB (hh:mm:ss)]], 6, FALSE)), VLOOKUP(Fulltable[[#This Row],[Distance]], PBmetric[[Distance (km)]:[PB (hh:mm:ss)]], 6, FALSE), NA())</f>
        <v>#N/A</v>
      </c>
      <c r="G2465" s="13">
        <f ca="1">$Q$4+$P$4*Fulltable[[#This Row],[Distance]]+$O$4*Fulltable[[#This Row],[D^2]]+$N$4*Fulltable[[#This Row],[D^3]]</f>
        <v>8.2449064818736775E-2</v>
      </c>
      <c r="H2465" s="13">
        <f ca="1">Fulltable[[#This Row],[Forecast]]*(1+AVERAGE(cform[faster (-ve) /
slower (+ve)]))</f>
        <v>8.5361315930858564E-2</v>
      </c>
      <c r="I2465" s="13" t="e">
        <f>IF(ISNUMBER(VLOOKUP(Fulltable[[#This Row],[Distance]], Predict[[#All],[Distance (km)]:[Time on current form]], 2, FALSE)), VLOOKUP(Fulltable[[#This Row],[Distance]], Predict[[#All],[Distance (km)]:[Time on current form]], 2, FALSE), NA())</f>
        <v>#N/A</v>
      </c>
      <c r="J2465" s="13" t="e">
        <f>IF(ISNUMBER(VLOOKUP(Fulltable[[#This Row],[Distance]], Predict[[#All],[Distance (km)]:[Time on current form]], 3, FALSE)), VLOOKUP(Fulltable[[#This Row],[Distance]], Predict[[#All],[Distance (km)]:[Time on current form]], 3, FALSE), NA())</f>
        <v>#N/A</v>
      </c>
    </row>
    <row r="2466" spans="1:10" x14ac:dyDescent="0.25">
      <c r="A2466" s="1">
        <v>24.64</v>
      </c>
      <c r="B2466" s="2">
        <f>Fulltable[[#This Row],[Distance]]^2</f>
        <v>607.12959999999998</v>
      </c>
      <c r="C2466">
        <f>Fulltable[[#This Row],[Distance]]^3</f>
        <v>14959.673344000001</v>
      </c>
      <c r="D2466">
        <f>Fulltable[[#This Row],[Distance]]^4</f>
        <v>368606.35119615996</v>
      </c>
      <c r="E2466">
        <f>Fulltable[[#This Row],[Distance]]^5</f>
        <v>9082460.4934733808</v>
      </c>
      <c r="F2466" s="13" t="e">
        <f>IF(ISNUMBER(VLOOKUP(Fulltable[[#This Row],[Distance]], PBmetric[[Distance (km)]:[PB (hh:mm:ss)]], 6, FALSE)), VLOOKUP(Fulltable[[#This Row],[Distance]], PBmetric[[Distance (km)]:[PB (hh:mm:ss)]], 6, FALSE), NA())</f>
        <v>#N/A</v>
      </c>
      <c r="G2466" s="13">
        <f ca="1">$Q$4+$P$4*Fulltable[[#This Row],[Distance]]+$O$4*Fulltable[[#This Row],[D^2]]+$N$4*Fulltable[[#This Row],[D^3]]</f>
        <v>8.2486993241311618E-2</v>
      </c>
      <c r="H2466" s="13">
        <f ca="1">Fulltable[[#This Row],[Forecast]]*(1+AVERAGE(cform[faster (-ve) /
slower (+ve)]))</f>
        <v>8.5400584054387774E-2</v>
      </c>
      <c r="I2466" s="13" t="e">
        <f>IF(ISNUMBER(VLOOKUP(Fulltable[[#This Row],[Distance]], Predict[[#All],[Distance (km)]:[Time on current form]], 2, FALSE)), VLOOKUP(Fulltable[[#This Row],[Distance]], Predict[[#All],[Distance (km)]:[Time on current form]], 2, FALSE), NA())</f>
        <v>#N/A</v>
      </c>
      <c r="J2466" s="13" t="e">
        <f>IF(ISNUMBER(VLOOKUP(Fulltable[[#This Row],[Distance]], Predict[[#All],[Distance (km)]:[Time on current form]], 3, FALSE)), VLOOKUP(Fulltable[[#This Row],[Distance]], Predict[[#All],[Distance (km)]:[Time on current form]], 3, FALSE), NA())</f>
        <v>#N/A</v>
      </c>
    </row>
    <row r="2467" spans="1:10" x14ac:dyDescent="0.25">
      <c r="A2467" s="1">
        <v>24.65</v>
      </c>
      <c r="B2467" s="2">
        <f>Fulltable[[#This Row],[Distance]]^2</f>
        <v>607.62249999999995</v>
      </c>
      <c r="C2467">
        <f>Fulltable[[#This Row],[Distance]]^3</f>
        <v>14977.894624999997</v>
      </c>
      <c r="D2467">
        <f>Fulltable[[#This Row],[Distance]]^4</f>
        <v>369205.10250624991</v>
      </c>
      <c r="E2467">
        <f>Fulltable[[#This Row],[Distance]]^5</f>
        <v>9100905.7767790593</v>
      </c>
      <c r="F2467" s="13" t="e">
        <f>IF(ISNUMBER(VLOOKUP(Fulltable[[#This Row],[Distance]], PBmetric[[Distance (km)]:[PB (hh:mm:ss)]], 6, FALSE)), VLOOKUP(Fulltable[[#This Row],[Distance]], PBmetric[[Distance (km)]:[PB (hh:mm:ss)]], 6, FALSE), NA())</f>
        <v>#N/A</v>
      </c>
      <c r="G2467" s="13">
        <f ca="1">$Q$4+$P$4*Fulltable[[#This Row],[Distance]]+$O$4*Fulltable[[#This Row],[D^2]]+$N$4*Fulltable[[#This Row],[D^3]]</f>
        <v>8.2524925249541678E-2</v>
      </c>
      <c r="H2467" s="13">
        <f ca="1">Fulltable[[#This Row],[Forecast]]*(1+AVERAGE(cform[faster (-ve) /
slower (+ve)]))</f>
        <v>8.5439855890224084E-2</v>
      </c>
      <c r="I2467" s="13" t="e">
        <f>IF(ISNUMBER(VLOOKUP(Fulltable[[#This Row],[Distance]], Predict[[#All],[Distance (km)]:[Time on current form]], 2, FALSE)), VLOOKUP(Fulltable[[#This Row],[Distance]], Predict[[#All],[Distance (km)]:[Time on current form]], 2, FALSE), NA())</f>
        <v>#N/A</v>
      </c>
      <c r="J2467" s="13" t="e">
        <f>IF(ISNUMBER(VLOOKUP(Fulltable[[#This Row],[Distance]], Predict[[#All],[Distance (km)]:[Time on current form]], 3, FALSE)), VLOOKUP(Fulltable[[#This Row],[Distance]], Predict[[#All],[Distance (km)]:[Time on current form]], 3, FALSE), NA())</f>
        <v>#N/A</v>
      </c>
    </row>
    <row r="2468" spans="1:10" x14ac:dyDescent="0.25">
      <c r="A2468" s="1">
        <v>24.66</v>
      </c>
      <c r="B2468" s="2">
        <f>Fulltable[[#This Row],[Distance]]^2</f>
        <v>608.11559999999997</v>
      </c>
      <c r="C2468">
        <f>Fulltable[[#This Row],[Distance]]^3</f>
        <v>14996.130696</v>
      </c>
      <c r="D2468">
        <f>Fulltable[[#This Row],[Distance]]^4</f>
        <v>369804.58296335995</v>
      </c>
      <c r="E2468">
        <f>Fulltable[[#This Row],[Distance]]^5</f>
        <v>9119381.0158764571</v>
      </c>
      <c r="F2468" s="13" t="e">
        <f>IF(ISNUMBER(VLOOKUP(Fulltable[[#This Row],[Distance]], PBmetric[[Distance (km)]:[PB (hh:mm:ss)]], 6, FALSE)), VLOOKUP(Fulltable[[#This Row],[Distance]], PBmetric[[Distance (km)]:[PB (hh:mm:ss)]], 6, FALSE), NA())</f>
        <v>#N/A</v>
      </c>
      <c r="G2468" s="13">
        <f ca="1">$Q$4+$P$4*Fulltable[[#This Row],[Distance]]+$O$4*Fulltable[[#This Row],[D^2]]+$N$4*Fulltable[[#This Row],[D^3]]</f>
        <v>8.2562860843391594E-2</v>
      </c>
      <c r="H2468" s="13">
        <f ca="1">Fulltable[[#This Row],[Forecast]]*(1+AVERAGE(cform[faster (-ve) /
slower (+ve)]))</f>
        <v>8.5479131438330858E-2</v>
      </c>
      <c r="I2468" s="13" t="e">
        <f>IF(ISNUMBER(VLOOKUP(Fulltable[[#This Row],[Distance]], Predict[[#All],[Distance (km)]:[Time on current form]], 2, FALSE)), VLOOKUP(Fulltable[[#This Row],[Distance]], Predict[[#All],[Distance (km)]:[Time on current form]], 2, FALSE), NA())</f>
        <v>#N/A</v>
      </c>
      <c r="J2468" s="13" t="e">
        <f>IF(ISNUMBER(VLOOKUP(Fulltable[[#This Row],[Distance]], Predict[[#All],[Distance (km)]:[Time on current form]], 3, FALSE)), VLOOKUP(Fulltable[[#This Row],[Distance]], Predict[[#All],[Distance (km)]:[Time on current form]], 3, FALSE), NA())</f>
        <v>#N/A</v>
      </c>
    </row>
    <row r="2469" spans="1:10" x14ac:dyDescent="0.25">
      <c r="A2469" s="1">
        <v>24.67</v>
      </c>
      <c r="B2469" s="2">
        <f>Fulltable[[#This Row],[Distance]]^2</f>
        <v>608.60890000000006</v>
      </c>
      <c r="C2469">
        <f>Fulltable[[#This Row],[Distance]]^3</f>
        <v>15014.381563000003</v>
      </c>
      <c r="D2469">
        <f>Fulltable[[#This Row],[Distance]]^4</f>
        <v>370404.79315921006</v>
      </c>
      <c r="E2469">
        <f>Fulltable[[#This Row],[Distance]]^5</f>
        <v>9137886.2472377121</v>
      </c>
      <c r="F2469" s="13" t="e">
        <f>IF(ISNUMBER(VLOOKUP(Fulltable[[#This Row],[Distance]], PBmetric[[Distance (km)]:[PB (hh:mm:ss)]], 6, FALSE)), VLOOKUP(Fulltable[[#This Row],[Distance]], PBmetric[[Distance (km)]:[PB (hh:mm:ss)]], 6, FALSE), NA())</f>
        <v>#N/A</v>
      </c>
      <c r="G2469" s="13">
        <f ca="1">$Q$4+$P$4*Fulltable[[#This Row],[Distance]]+$O$4*Fulltable[[#This Row],[D^2]]+$N$4*Fulltable[[#This Row],[D^3]]</f>
        <v>8.2600800022825979E-2</v>
      </c>
      <c r="H2469" s="13">
        <f ca="1">Fulltable[[#This Row],[Forecast]]*(1+AVERAGE(cform[faster (-ve) /
slower (+ve)]))</f>
        <v>8.5518410698671485E-2</v>
      </c>
      <c r="I2469" s="13" t="e">
        <f>IF(ISNUMBER(VLOOKUP(Fulltable[[#This Row],[Distance]], Predict[[#All],[Distance (km)]:[Time on current form]], 2, FALSE)), VLOOKUP(Fulltable[[#This Row],[Distance]], Predict[[#All],[Distance (km)]:[Time on current form]], 2, FALSE), NA())</f>
        <v>#N/A</v>
      </c>
      <c r="J2469" s="13" t="e">
        <f>IF(ISNUMBER(VLOOKUP(Fulltable[[#This Row],[Distance]], Predict[[#All],[Distance (km)]:[Time on current form]], 3, FALSE)), VLOOKUP(Fulltable[[#This Row],[Distance]], Predict[[#All],[Distance (km)]:[Time on current form]], 3, FALSE), NA())</f>
        <v>#N/A</v>
      </c>
    </row>
    <row r="2470" spans="1:10" x14ac:dyDescent="0.25">
      <c r="A2470" s="1">
        <v>24.68</v>
      </c>
      <c r="B2470" s="2">
        <f>Fulltable[[#This Row],[Distance]]^2</f>
        <v>609.10239999999999</v>
      </c>
      <c r="C2470">
        <f>Fulltable[[#This Row],[Distance]]^3</f>
        <v>15032.647231999999</v>
      </c>
      <c r="D2470">
        <f>Fulltable[[#This Row],[Distance]]^4</f>
        <v>371005.73368576</v>
      </c>
      <c r="E2470">
        <f>Fulltable[[#This Row],[Distance]]^5</f>
        <v>9156421.5073645562</v>
      </c>
      <c r="F2470" s="13" t="e">
        <f>IF(ISNUMBER(VLOOKUP(Fulltable[[#This Row],[Distance]], PBmetric[[Distance (km)]:[PB (hh:mm:ss)]], 6, FALSE)), VLOOKUP(Fulltable[[#This Row],[Distance]], PBmetric[[Distance (km)]:[PB (hh:mm:ss)]], 6, FALSE), NA())</f>
        <v>#N/A</v>
      </c>
      <c r="G2470" s="13">
        <f ca="1">$Q$4+$P$4*Fulltable[[#This Row],[Distance]]+$O$4*Fulltable[[#This Row],[D^2]]+$N$4*Fulltable[[#This Row],[D^3]]</f>
        <v>8.2638742787809361E-2</v>
      </c>
      <c r="H2470" s="13">
        <f ca="1">Fulltable[[#This Row],[Forecast]]*(1+AVERAGE(cform[faster (-ve) /
slower (+ve)]))</f>
        <v>8.5557693671209231E-2</v>
      </c>
      <c r="I2470" s="13" t="e">
        <f>IF(ISNUMBER(VLOOKUP(Fulltable[[#This Row],[Distance]], Predict[[#All],[Distance (km)]:[Time on current form]], 2, FALSE)), VLOOKUP(Fulltable[[#This Row],[Distance]], Predict[[#All],[Distance (km)]:[Time on current form]], 2, FALSE), NA())</f>
        <v>#N/A</v>
      </c>
      <c r="J2470" s="13" t="e">
        <f>IF(ISNUMBER(VLOOKUP(Fulltable[[#This Row],[Distance]], Predict[[#All],[Distance (km)]:[Time on current form]], 3, FALSE)), VLOOKUP(Fulltable[[#This Row],[Distance]], Predict[[#All],[Distance (km)]:[Time on current form]], 3, FALSE), NA())</f>
        <v>#N/A</v>
      </c>
    </row>
    <row r="2471" spans="1:10" x14ac:dyDescent="0.25">
      <c r="A2471" s="1">
        <v>24.69</v>
      </c>
      <c r="B2471" s="2">
        <f>Fulltable[[#This Row],[Distance]]^2</f>
        <v>609.59610000000009</v>
      </c>
      <c r="C2471">
        <f>Fulltable[[#This Row],[Distance]]^3</f>
        <v>15050.927709000003</v>
      </c>
      <c r="D2471">
        <f>Fulltable[[#This Row],[Distance]]^4</f>
        <v>371607.40513521014</v>
      </c>
      <c r="E2471">
        <f>Fulltable[[#This Row],[Distance]]^5</f>
        <v>9174986.8327883389</v>
      </c>
      <c r="F2471" s="13" t="e">
        <f>IF(ISNUMBER(VLOOKUP(Fulltable[[#This Row],[Distance]], PBmetric[[Distance (km)]:[PB (hh:mm:ss)]], 6, FALSE)), VLOOKUP(Fulltable[[#This Row],[Distance]], PBmetric[[Distance (km)]:[PB (hh:mm:ss)]], 6, FALSE), NA())</f>
        <v>#N/A</v>
      </c>
      <c r="G2471" s="13">
        <f ca="1">$Q$4+$P$4*Fulltable[[#This Row],[Distance]]+$O$4*Fulltable[[#This Row],[D^2]]+$N$4*Fulltable[[#This Row],[D^3]]</f>
        <v>8.2676689138306392E-2</v>
      </c>
      <c r="H2471" s="13">
        <f ca="1">Fulltable[[#This Row],[Forecast]]*(1+AVERAGE(cform[faster (-ve) /
slower (+ve)]))</f>
        <v>8.5596980355907487E-2</v>
      </c>
      <c r="I2471" s="13" t="e">
        <f>IF(ISNUMBER(VLOOKUP(Fulltable[[#This Row],[Distance]], Predict[[#All],[Distance (km)]:[Time on current form]], 2, FALSE)), VLOOKUP(Fulltable[[#This Row],[Distance]], Predict[[#All],[Distance (km)]:[Time on current form]], 2, FALSE), NA())</f>
        <v>#N/A</v>
      </c>
      <c r="J2471" s="13" t="e">
        <f>IF(ISNUMBER(VLOOKUP(Fulltable[[#This Row],[Distance]], Predict[[#All],[Distance (km)]:[Time on current form]], 3, FALSE)), VLOOKUP(Fulltable[[#This Row],[Distance]], Predict[[#All],[Distance (km)]:[Time on current form]], 3, FALSE), NA())</f>
        <v>#N/A</v>
      </c>
    </row>
    <row r="2472" spans="1:10" x14ac:dyDescent="0.25">
      <c r="A2472" s="1">
        <v>24.7</v>
      </c>
      <c r="B2472" s="2">
        <f>Fulltable[[#This Row],[Distance]]^2</f>
        <v>610.08999999999992</v>
      </c>
      <c r="C2472">
        <f>Fulltable[[#This Row],[Distance]]^3</f>
        <v>15069.222999999998</v>
      </c>
      <c r="D2472">
        <f>Fulltable[[#This Row],[Distance]]^4</f>
        <v>372209.80809999991</v>
      </c>
      <c r="E2472">
        <f>Fulltable[[#This Row],[Distance]]^5</f>
        <v>9193582.260069998</v>
      </c>
      <c r="F2472" s="13" t="e">
        <f>IF(ISNUMBER(VLOOKUP(Fulltable[[#This Row],[Distance]], PBmetric[[Distance (km)]:[PB (hh:mm:ss)]], 6, FALSE)), VLOOKUP(Fulltable[[#This Row],[Distance]], PBmetric[[Distance (km)]:[PB (hh:mm:ss)]], 6, FALSE), NA())</f>
        <v>#N/A</v>
      </c>
      <c r="G2472" s="13">
        <f ca="1">$Q$4+$P$4*Fulltable[[#This Row],[Distance]]+$O$4*Fulltable[[#This Row],[D^2]]+$N$4*Fulltable[[#This Row],[D^3]]</f>
        <v>8.2714639074281643E-2</v>
      </c>
      <c r="H2472" s="13">
        <f ca="1">Fulltable[[#This Row],[Forecast]]*(1+AVERAGE(cform[faster (-ve) /
slower (+ve)]))</f>
        <v>8.5636270752729587E-2</v>
      </c>
      <c r="I2472" s="13" t="e">
        <f>IF(ISNUMBER(VLOOKUP(Fulltable[[#This Row],[Distance]], Predict[[#All],[Distance (km)]:[Time on current form]], 2, FALSE)), VLOOKUP(Fulltable[[#This Row],[Distance]], Predict[[#All],[Distance (km)]:[Time on current form]], 2, FALSE), NA())</f>
        <v>#N/A</v>
      </c>
      <c r="J2472" s="13" t="e">
        <f>IF(ISNUMBER(VLOOKUP(Fulltable[[#This Row],[Distance]], Predict[[#All],[Distance (km)]:[Time on current form]], 3, FALSE)), VLOOKUP(Fulltable[[#This Row],[Distance]], Predict[[#All],[Distance (km)]:[Time on current form]], 3, FALSE), NA())</f>
        <v>#N/A</v>
      </c>
    </row>
    <row r="2473" spans="1:10" x14ac:dyDescent="0.25">
      <c r="A2473" s="1">
        <v>24.71</v>
      </c>
      <c r="B2473" s="2">
        <f>Fulltable[[#This Row],[Distance]]^2</f>
        <v>610.58410000000003</v>
      </c>
      <c r="C2473">
        <f>Fulltable[[#This Row],[Distance]]^3</f>
        <v>15087.533111000001</v>
      </c>
      <c r="D2473">
        <f>Fulltable[[#This Row],[Distance]]^4</f>
        <v>372812.94317281002</v>
      </c>
      <c r="E2473">
        <f>Fulltable[[#This Row],[Distance]]^5</f>
        <v>9212207.8258001357</v>
      </c>
      <c r="F2473" s="13" t="e">
        <f>IF(ISNUMBER(VLOOKUP(Fulltable[[#This Row],[Distance]], PBmetric[[Distance (km)]:[PB (hh:mm:ss)]], 6, FALSE)), VLOOKUP(Fulltable[[#This Row],[Distance]], PBmetric[[Distance (km)]:[PB (hh:mm:ss)]], 6, FALSE), NA())</f>
        <v>#N/A</v>
      </c>
      <c r="G2473" s="13">
        <f ca="1">$Q$4+$P$4*Fulltable[[#This Row],[Distance]]+$O$4*Fulltable[[#This Row],[D^2]]+$N$4*Fulltable[[#This Row],[D^3]]</f>
        <v>8.2752592595699725E-2</v>
      </c>
      <c r="H2473" s="13">
        <f ca="1">Fulltable[[#This Row],[Forecast]]*(1+AVERAGE(cform[faster (-ve) /
slower (+ve)]))</f>
        <v>8.5675564861638895E-2</v>
      </c>
      <c r="I2473" s="13" t="e">
        <f>IF(ISNUMBER(VLOOKUP(Fulltable[[#This Row],[Distance]], Predict[[#All],[Distance (km)]:[Time on current form]], 2, FALSE)), VLOOKUP(Fulltable[[#This Row],[Distance]], Predict[[#All],[Distance (km)]:[Time on current form]], 2, FALSE), NA())</f>
        <v>#N/A</v>
      </c>
      <c r="J2473" s="13" t="e">
        <f>IF(ISNUMBER(VLOOKUP(Fulltable[[#This Row],[Distance]], Predict[[#All],[Distance (km)]:[Time on current form]], 3, FALSE)), VLOOKUP(Fulltable[[#This Row],[Distance]], Predict[[#All],[Distance (km)]:[Time on current form]], 3, FALSE), NA())</f>
        <v>#N/A</v>
      </c>
    </row>
    <row r="2474" spans="1:10" x14ac:dyDescent="0.25">
      <c r="A2474" s="1">
        <v>24.72</v>
      </c>
      <c r="B2474" s="2">
        <f>Fulltable[[#This Row],[Distance]]^2</f>
        <v>611.07839999999999</v>
      </c>
      <c r="C2474">
        <f>Fulltable[[#This Row],[Distance]]^3</f>
        <v>15105.858047999998</v>
      </c>
      <c r="D2474">
        <f>Fulltable[[#This Row],[Distance]]^4</f>
        <v>373416.81094656</v>
      </c>
      <c r="E2474">
        <f>Fulltable[[#This Row],[Distance]]^5</f>
        <v>9230863.566598963</v>
      </c>
      <c r="F2474" s="13" t="e">
        <f>IF(ISNUMBER(VLOOKUP(Fulltable[[#This Row],[Distance]], PBmetric[[Distance (km)]:[PB (hh:mm:ss)]], 6, FALSE)), VLOOKUP(Fulltable[[#This Row],[Distance]], PBmetric[[Distance (km)]:[PB (hh:mm:ss)]], 6, FALSE), NA())</f>
        <v>#N/A</v>
      </c>
      <c r="G2474" s="13">
        <f ca="1">$Q$4+$P$4*Fulltable[[#This Row],[Distance]]+$O$4*Fulltable[[#This Row],[D^2]]+$N$4*Fulltable[[#This Row],[D^3]]</f>
        <v>8.2790549702525251E-2</v>
      </c>
      <c r="H2474" s="13">
        <f ca="1">Fulltable[[#This Row],[Forecast]]*(1+AVERAGE(cform[faster (-ve) /
slower (+ve)]))</f>
        <v>8.5714862682598758E-2</v>
      </c>
      <c r="I2474" s="13" t="e">
        <f>IF(ISNUMBER(VLOOKUP(Fulltable[[#This Row],[Distance]], Predict[[#All],[Distance (km)]:[Time on current form]], 2, FALSE)), VLOOKUP(Fulltable[[#This Row],[Distance]], Predict[[#All],[Distance (km)]:[Time on current form]], 2, FALSE), NA())</f>
        <v>#N/A</v>
      </c>
      <c r="J2474" s="13" t="e">
        <f>IF(ISNUMBER(VLOOKUP(Fulltable[[#This Row],[Distance]], Predict[[#All],[Distance (km)]:[Time on current form]], 3, FALSE)), VLOOKUP(Fulltable[[#This Row],[Distance]], Predict[[#All],[Distance (km)]:[Time on current form]], 3, FALSE), NA())</f>
        <v>#N/A</v>
      </c>
    </row>
    <row r="2475" spans="1:10" x14ac:dyDescent="0.25">
      <c r="A2475" s="1">
        <v>24.73</v>
      </c>
      <c r="B2475" s="2">
        <f>Fulltable[[#This Row],[Distance]]^2</f>
        <v>611.5729</v>
      </c>
      <c r="C2475">
        <f>Fulltable[[#This Row],[Distance]]^3</f>
        <v>15124.197817</v>
      </c>
      <c r="D2475">
        <f>Fulltable[[#This Row],[Distance]]^4</f>
        <v>374021.41201441002</v>
      </c>
      <c r="E2475">
        <f>Fulltable[[#This Row],[Distance]]^5</f>
        <v>9249549.5191163607</v>
      </c>
      <c r="F2475" s="13" t="e">
        <f>IF(ISNUMBER(VLOOKUP(Fulltable[[#This Row],[Distance]], PBmetric[[Distance (km)]:[PB (hh:mm:ss)]], 6, FALSE)), VLOOKUP(Fulltable[[#This Row],[Distance]], PBmetric[[Distance (km)]:[PB (hh:mm:ss)]], 6, FALSE), NA())</f>
        <v>#N/A</v>
      </c>
      <c r="G2475" s="13">
        <f ca="1">$Q$4+$P$4*Fulltable[[#This Row],[Distance]]+$O$4*Fulltable[[#This Row],[D^2]]+$N$4*Fulltable[[#This Row],[D^3]]</f>
        <v>8.2828510394722762E-2</v>
      </c>
      <c r="H2475" s="13">
        <f ca="1">Fulltable[[#This Row],[Forecast]]*(1+AVERAGE(cform[faster (-ve) /
slower (+ve)]))</f>
        <v>8.575416421557247E-2</v>
      </c>
      <c r="I2475" s="13" t="e">
        <f>IF(ISNUMBER(VLOOKUP(Fulltable[[#This Row],[Distance]], Predict[[#All],[Distance (km)]:[Time on current form]], 2, FALSE)), VLOOKUP(Fulltable[[#This Row],[Distance]], Predict[[#All],[Distance (km)]:[Time on current form]], 2, FALSE), NA())</f>
        <v>#N/A</v>
      </c>
      <c r="J2475" s="13" t="e">
        <f>IF(ISNUMBER(VLOOKUP(Fulltable[[#This Row],[Distance]], Predict[[#All],[Distance (km)]:[Time on current form]], 3, FALSE)), VLOOKUP(Fulltable[[#This Row],[Distance]], Predict[[#All],[Distance (km)]:[Time on current form]], 3, FALSE), NA())</f>
        <v>#N/A</v>
      </c>
    </row>
    <row r="2476" spans="1:10" x14ac:dyDescent="0.25">
      <c r="A2476" s="1">
        <v>24.74</v>
      </c>
      <c r="B2476" s="2">
        <f>Fulltable[[#This Row],[Distance]]^2</f>
        <v>612.06759999999997</v>
      </c>
      <c r="C2476">
        <f>Fulltable[[#This Row],[Distance]]^3</f>
        <v>15142.552423999998</v>
      </c>
      <c r="D2476">
        <f>Fulltable[[#This Row],[Distance]]^4</f>
        <v>374626.74696975999</v>
      </c>
      <c r="E2476">
        <f>Fulltable[[#This Row],[Distance]]^5</f>
        <v>9268265.7200318612</v>
      </c>
      <c r="F2476" s="13" t="e">
        <f>IF(ISNUMBER(VLOOKUP(Fulltable[[#This Row],[Distance]], PBmetric[[Distance (km)]:[PB (hh:mm:ss)]], 6, FALSE)), VLOOKUP(Fulltable[[#This Row],[Distance]], PBmetric[[Distance (km)]:[PB (hh:mm:ss)]], 6, FALSE), NA())</f>
        <v>#N/A</v>
      </c>
      <c r="G2476" s="13">
        <f ca="1">$Q$4+$P$4*Fulltable[[#This Row],[Distance]]+$O$4*Fulltable[[#This Row],[D^2]]+$N$4*Fulltable[[#This Row],[D^3]]</f>
        <v>8.2866474672256898E-2</v>
      </c>
      <c r="H2476" s="13">
        <f ca="1">Fulltable[[#This Row],[Forecast]]*(1+AVERAGE(cform[faster (-ve) /
slower (+ve)]))</f>
        <v>8.5793469460523436E-2</v>
      </c>
      <c r="I2476" s="13" t="e">
        <f>IF(ISNUMBER(VLOOKUP(Fulltable[[#This Row],[Distance]], Predict[[#All],[Distance (km)]:[Time on current form]], 2, FALSE)), VLOOKUP(Fulltable[[#This Row],[Distance]], Predict[[#All],[Distance (km)]:[Time on current form]], 2, FALSE), NA())</f>
        <v>#N/A</v>
      </c>
      <c r="J2476" s="13" t="e">
        <f>IF(ISNUMBER(VLOOKUP(Fulltable[[#This Row],[Distance]], Predict[[#All],[Distance (km)]:[Time on current form]], 3, FALSE)), VLOOKUP(Fulltable[[#This Row],[Distance]], Predict[[#All],[Distance (km)]:[Time on current form]], 3, FALSE), NA())</f>
        <v>#N/A</v>
      </c>
    </row>
    <row r="2477" spans="1:10" x14ac:dyDescent="0.25">
      <c r="A2477" s="1">
        <v>24.75</v>
      </c>
      <c r="B2477" s="2">
        <f>Fulltable[[#This Row],[Distance]]^2</f>
        <v>612.5625</v>
      </c>
      <c r="C2477">
        <f>Fulltable[[#This Row],[Distance]]^3</f>
        <v>15160.921875</v>
      </c>
      <c r="D2477">
        <f>Fulltable[[#This Row],[Distance]]^4</f>
        <v>375232.81640625</v>
      </c>
      <c r="E2477">
        <f>Fulltable[[#This Row],[Distance]]^5</f>
        <v>9287012.2060546875</v>
      </c>
      <c r="F2477" s="13" t="e">
        <f>IF(ISNUMBER(VLOOKUP(Fulltable[[#This Row],[Distance]], PBmetric[[Distance (km)]:[PB (hh:mm:ss)]], 6, FALSE)), VLOOKUP(Fulltable[[#This Row],[Distance]], PBmetric[[Distance (km)]:[PB (hh:mm:ss)]], 6, FALSE), NA())</f>
        <v>#N/A</v>
      </c>
      <c r="G2477" s="13">
        <f ca="1">$Q$4+$P$4*Fulltable[[#This Row],[Distance]]+$O$4*Fulltable[[#This Row],[D^2]]+$N$4*Fulltable[[#This Row],[D^3]]</f>
        <v>8.2904442535092257E-2</v>
      </c>
      <c r="H2477" s="13">
        <f ca="1">Fulltable[[#This Row],[Forecast]]*(1+AVERAGE(cform[faster (-ve) /
slower (+ve)]))</f>
        <v>8.583277841741499E-2</v>
      </c>
      <c r="I2477" s="13" t="e">
        <f>IF(ISNUMBER(VLOOKUP(Fulltable[[#This Row],[Distance]], Predict[[#All],[Distance (km)]:[Time on current form]], 2, FALSE)), VLOOKUP(Fulltable[[#This Row],[Distance]], Predict[[#All],[Distance (km)]:[Time on current form]], 2, FALSE), NA())</f>
        <v>#N/A</v>
      </c>
      <c r="J2477" s="13" t="e">
        <f>IF(ISNUMBER(VLOOKUP(Fulltable[[#This Row],[Distance]], Predict[[#All],[Distance (km)]:[Time on current form]], 3, FALSE)), VLOOKUP(Fulltable[[#This Row],[Distance]], Predict[[#All],[Distance (km)]:[Time on current form]], 3, FALSE), NA())</f>
        <v>#N/A</v>
      </c>
    </row>
    <row r="2478" spans="1:10" x14ac:dyDescent="0.25">
      <c r="A2478" s="1">
        <v>24.76</v>
      </c>
      <c r="B2478" s="2">
        <f>Fulltable[[#This Row],[Distance]]^2</f>
        <v>613.05760000000009</v>
      </c>
      <c r="C2478">
        <f>Fulltable[[#This Row],[Distance]]^3</f>
        <v>15179.306176000004</v>
      </c>
      <c r="D2478">
        <f>Fulltable[[#This Row],[Distance]]^4</f>
        <v>375839.62091776013</v>
      </c>
      <c r="E2478">
        <f>Fulltable[[#This Row],[Distance]]^5</f>
        <v>9305789.0139237419</v>
      </c>
      <c r="F2478" s="13" t="e">
        <f>IF(ISNUMBER(VLOOKUP(Fulltable[[#This Row],[Distance]], PBmetric[[Distance (km)]:[PB (hh:mm:ss)]], 6, FALSE)), VLOOKUP(Fulltable[[#This Row],[Distance]], PBmetric[[Distance (km)]:[PB (hh:mm:ss)]], 6, FALSE), NA())</f>
        <v>#N/A</v>
      </c>
      <c r="G2478" s="13">
        <f ca="1">$Q$4+$P$4*Fulltable[[#This Row],[Distance]]+$O$4*Fulltable[[#This Row],[D^2]]+$N$4*Fulltable[[#This Row],[D^3]]</f>
        <v>8.2942413983193422E-2</v>
      </c>
      <c r="H2478" s="13">
        <f ca="1">Fulltable[[#This Row],[Forecast]]*(1+AVERAGE(cform[faster (-ve) /
slower (+ve)]))</f>
        <v>8.5872091086210467E-2</v>
      </c>
      <c r="I2478" s="13" t="e">
        <f>IF(ISNUMBER(VLOOKUP(Fulltable[[#This Row],[Distance]], Predict[[#All],[Distance (km)]:[Time on current form]], 2, FALSE)), VLOOKUP(Fulltable[[#This Row],[Distance]], Predict[[#All],[Distance (km)]:[Time on current form]], 2, FALSE), NA())</f>
        <v>#N/A</v>
      </c>
      <c r="J2478" s="13" t="e">
        <f>IF(ISNUMBER(VLOOKUP(Fulltable[[#This Row],[Distance]], Predict[[#All],[Distance (km)]:[Time on current form]], 3, FALSE)), VLOOKUP(Fulltable[[#This Row],[Distance]], Predict[[#All],[Distance (km)]:[Time on current form]], 3, FALSE), NA())</f>
        <v>#N/A</v>
      </c>
    </row>
    <row r="2479" spans="1:10" x14ac:dyDescent="0.25">
      <c r="A2479" s="1">
        <v>24.77</v>
      </c>
      <c r="B2479" s="2">
        <f>Fulltable[[#This Row],[Distance]]^2</f>
        <v>613.55290000000002</v>
      </c>
      <c r="C2479">
        <f>Fulltable[[#This Row],[Distance]]^3</f>
        <v>15197.705333</v>
      </c>
      <c r="D2479">
        <f>Fulltable[[#This Row],[Distance]]^4</f>
        <v>376447.16109841003</v>
      </c>
      <c r="E2479">
        <f>Fulltable[[#This Row],[Distance]]^5</f>
        <v>9324596.1804076154</v>
      </c>
      <c r="F2479" s="13" t="e">
        <f>IF(ISNUMBER(VLOOKUP(Fulltable[[#This Row],[Distance]], PBmetric[[Distance (km)]:[PB (hh:mm:ss)]], 6, FALSE)), VLOOKUP(Fulltable[[#This Row],[Distance]], PBmetric[[Distance (km)]:[PB (hh:mm:ss)]], 6, FALSE), NA())</f>
        <v>#N/A</v>
      </c>
      <c r="G2479" s="13">
        <f ca="1">$Q$4+$P$4*Fulltable[[#This Row],[Distance]]+$O$4*Fulltable[[#This Row],[D^2]]+$N$4*Fulltable[[#This Row],[D^3]]</f>
        <v>8.2980389016524991E-2</v>
      </c>
      <c r="H2479" s="13">
        <f ca="1">Fulltable[[#This Row],[Forecast]]*(1+AVERAGE(cform[faster (-ve) /
slower (+ve)]))</f>
        <v>8.5911407466873216E-2</v>
      </c>
      <c r="I2479" s="13" t="e">
        <f>IF(ISNUMBER(VLOOKUP(Fulltable[[#This Row],[Distance]], Predict[[#All],[Distance (km)]:[Time on current form]], 2, FALSE)), VLOOKUP(Fulltable[[#This Row],[Distance]], Predict[[#All],[Distance (km)]:[Time on current form]], 2, FALSE), NA())</f>
        <v>#N/A</v>
      </c>
      <c r="J2479" s="13" t="e">
        <f>IF(ISNUMBER(VLOOKUP(Fulltable[[#This Row],[Distance]], Predict[[#All],[Distance (km)]:[Time on current form]], 3, FALSE)), VLOOKUP(Fulltable[[#This Row],[Distance]], Predict[[#All],[Distance (km)]:[Time on current form]], 3, FALSE), NA())</f>
        <v>#N/A</v>
      </c>
    </row>
    <row r="2480" spans="1:10" x14ac:dyDescent="0.25">
      <c r="A2480" s="1">
        <v>24.78</v>
      </c>
      <c r="B2480" s="2">
        <f>Fulltable[[#This Row],[Distance]]^2</f>
        <v>614.04840000000002</v>
      </c>
      <c r="C2480">
        <f>Fulltable[[#This Row],[Distance]]^3</f>
        <v>15216.119352000002</v>
      </c>
      <c r="D2480">
        <f>Fulltable[[#This Row],[Distance]]^4</f>
        <v>377055.43754256004</v>
      </c>
      <c r="E2480">
        <f>Fulltable[[#This Row],[Distance]]^5</f>
        <v>9343433.742304638</v>
      </c>
      <c r="F2480" s="13" t="e">
        <f>IF(ISNUMBER(VLOOKUP(Fulltable[[#This Row],[Distance]], PBmetric[[Distance (km)]:[PB (hh:mm:ss)]], 6, FALSE)), VLOOKUP(Fulltable[[#This Row],[Distance]], PBmetric[[Distance (km)]:[PB (hh:mm:ss)]], 6, FALSE), NA())</f>
        <v>#N/A</v>
      </c>
      <c r="G2480" s="13">
        <f ca="1">$Q$4+$P$4*Fulltable[[#This Row],[Distance]]+$O$4*Fulltable[[#This Row],[D^2]]+$N$4*Fulltable[[#This Row],[D^3]]</f>
        <v>8.3018367635051563E-2</v>
      </c>
      <c r="H2480" s="13">
        <f ca="1">Fulltable[[#This Row],[Forecast]]*(1+AVERAGE(cform[faster (-ve) /
slower (+ve)]))</f>
        <v>8.5950727559366571E-2</v>
      </c>
      <c r="I2480" s="13" t="e">
        <f>IF(ISNUMBER(VLOOKUP(Fulltable[[#This Row],[Distance]], Predict[[#All],[Distance (km)]:[Time on current form]], 2, FALSE)), VLOOKUP(Fulltable[[#This Row],[Distance]], Predict[[#All],[Distance (km)]:[Time on current form]], 2, FALSE), NA())</f>
        <v>#N/A</v>
      </c>
      <c r="J2480" s="13" t="e">
        <f>IF(ISNUMBER(VLOOKUP(Fulltable[[#This Row],[Distance]], Predict[[#All],[Distance (km)]:[Time on current form]], 3, FALSE)), VLOOKUP(Fulltable[[#This Row],[Distance]], Predict[[#All],[Distance (km)]:[Time on current form]], 3, FALSE), NA())</f>
        <v>#N/A</v>
      </c>
    </row>
    <row r="2481" spans="1:10" x14ac:dyDescent="0.25">
      <c r="A2481" s="1">
        <v>24.79</v>
      </c>
      <c r="B2481" s="2">
        <f>Fulltable[[#This Row],[Distance]]^2</f>
        <v>614.54409999999996</v>
      </c>
      <c r="C2481">
        <f>Fulltable[[#This Row],[Distance]]^3</f>
        <v>15234.548238999998</v>
      </c>
      <c r="D2481">
        <f>Fulltable[[#This Row],[Distance]]^4</f>
        <v>377664.45084480994</v>
      </c>
      <c r="E2481">
        <f>Fulltable[[#This Row],[Distance]]^5</f>
        <v>9362301.7364428379</v>
      </c>
      <c r="F2481" s="13" t="e">
        <f>IF(ISNUMBER(VLOOKUP(Fulltable[[#This Row],[Distance]], PBmetric[[Distance (km)]:[PB (hh:mm:ss)]], 6, FALSE)), VLOOKUP(Fulltable[[#This Row],[Distance]], PBmetric[[Distance (km)]:[PB (hh:mm:ss)]], 6, FALSE), NA())</f>
        <v>#N/A</v>
      </c>
      <c r="G2481" s="13">
        <f ca="1">$Q$4+$P$4*Fulltable[[#This Row],[Distance]]+$O$4*Fulltable[[#This Row],[D^2]]+$N$4*Fulltable[[#This Row],[D^3]]</f>
        <v>8.3056349838737706E-2</v>
      </c>
      <c r="H2481" s="13">
        <f ca="1">Fulltable[[#This Row],[Forecast]]*(1+AVERAGE(cform[faster (-ve) /
slower (+ve)]))</f>
        <v>8.5990051363653883E-2</v>
      </c>
      <c r="I2481" s="13" t="e">
        <f>IF(ISNUMBER(VLOOKUP(Fulltable[[#This Row],[Distance]], Predict[[#All],[Distance (km)]:[Time on current form]], 2, FALSE)), VLOOKUP(Fulltable[[#This Row],[Distance]], Predict[[#All],[Distance (km)]:[Time on current form]], 2, FALSE), NA())</f>
        <v>#N/A</v>
      </c>
      <c r="J2481" s="13" t="e">
        <f>IF(ISNUMBER(VLOOKUP(Fulltable[[#This Row],[Distance]], Predict[[#All],[Distance (km)]:[Time on current form]], 3, FALSE)), VLOOKUP(Fulltable[[#This Row],[Distance]], Predict[[#All],[Distance (km)]:[Time on current form]], 3, FALSE), NA())</f>
        <v>#N/A</v>
      </c>
    </row>
    <row r="2482" spans="1:10" x14ac:dyDescent="0.25">
      <c r="A2482" s="1">
        <v>24.8</v>
      </c>
      <c r="B2482" s="2">
        <f>Fulltable[[#This Row],[Distance]]^2</f>
        <v>615.04000000000008</v>
      </c>
      <c r="C2482">
        <f>Fulltable[[#This Row],[Distance]]^3</f>
        <v>15252.992000000002</v>
      </c>
      <c r="D2482">
        <f>Fulltable[[#This Row],[Distance]]^4</f>
        <v>378274.20160000009</v>
      </c>
      <c r="E2482">
        <f>Fulltable[[#This Row],[Distance]]^5</f>
        <v>9381200.1996800024</v>
      </c>
      <c r="F2482" s="13" t="e">
        <f>IF(ISNUMBER(VLOOKUP(Fulltable[[#This Row],[Distance]], PBmetric[[Distance (km)]:[PB (hh:mm:ss)]], 6, FALSE)), VLOOKUP(Fulltable[[#This Row],[Distance]], PBmetric[[Distance (km)]:[PB (hh:mm:ss)]], 6, FALSE), NA())</f>
        <v>#N/A</v>
      </c>
      <c r="G2482" s="13">
        <f ca="1">$Q$4+$P$4*Fulltable[[#This Row],[Distance]]+$O$4*Fulltable[[#This Row],[D^2]]+$N$4*Fulltable[[#This Row],[D^3]]</f>
        <v>8.3094335627548102E-2</v>
      </c>
      <c r="H2482" s="13">
        <f ca="1">Fulltable[[#This Row],[Forecast]]*(1+AVERAGE(cform[faster (-ve) /
slower (+ve)]))</f>
        <v>8.6029378879698554E-2</v>
      </c>
      <c r="I2482" s="13" t="e">
        <f>IF(ISNUMBER(VLOOKUP(Fulltable[[#This Row],[Distance]], Predict[[#All],[Distance (km)]:[Time on current form]], 2, FALSE)), VLOOKUP(Fulltable[[#This Row],[Distance]], Predict[[#All],[Distance (km)]:[Time on current form]], 2, FALSE), NA())</f>
        <v>#N/A</v>
      </c>
      <c r="J2482" s="13" t="e">
        <f>IF(ISNUMBER(VLOOKUP(Fulltable[[#This Row],[Distance]], Predict[[#All],[Distance (km)]:[Time on current form]], 3, FALSE)), VLOOKUP(Fulltable[[#This Row],[Distance]], Predict[[#All],[Distance (km)]:[Time on current form]], 3, FALSE), NA())</f>
        <v>#N/A</v>
      </c>
    </row>
    <row r="2483" spans="1:10" x14ac:dyDescent="0.25">
      <c r="A2483" s="1">
        <v>24.81</v>
      </c>
      <c r="B2483" s="2">
        <f>Fulltable[[#This Row],[Distance]]^2</f>
        <v>615.53609999999992</v>
      </c>
      <c r="C2483">
        <f>Fulltable[[#This Row],[Distance]]^3</f>
        <v>15271.450640999998</v>
      </c>
      <c r="D2483">
        <f>Fulltable[[#This Row],[Distance]]^4</f>
        <v>378884.69040320988</v>
      </c>
      <c r="E2483">
        <f>Fulltable[[#This Row],[Distance]]^5</f>
        <v>9400129.1689036358</v>
      </c>
      <c r="F2483" s="13" t="e">
        <f>IF(ISNUMBER(VLOOKUP(Fulltable[[#This Row],[Distance]], PBmetric[[Distance (km)]:[PB (hh:mm:ss)]], 6, FALSE)), VLOOKUP(Fulltable[[#This Row],[Distance]], PBmetric[[Distance (km)]:[PB (hh:mm:ss)]], 6, FALSE), NA())</f>
        <v>#N/A</v>
      </c>
      <c r="G2483" s="13">
        <f ca="1">$Q$4+$P$4*Fulltable[[#This Row],[Distance]]+$O$4*Fulltable[[#This Row],[D^2]]+$N$4*Fulltable[[#This Row],[D^3]]</f>
        <v>8.3132325001447238E-2</v>
      </c>
      <c r="H2483" s="13">
        <f ca="1">Fulltable[[#This Row],[Forecast]]*(1+AVERAGE(cform[faster (-ve) /
slower (+ve)]))</f>
        <v>8.6068710107463822E-2</v>
      </c>
      <c r="I2483" s="13" t="e">
        <f>IF(ISNUMBER(VLOOKUP(Fulltable[[#This Row],[Distance]], Predict[[#All],[Distance (km)]:[Time on current form]], 2, FALSE)), VLOOKUP(Fulltable[[#This Row],[Distance]], Predict[[#All],[Distance (km)]:[Time on current form]], 2, FALSE), NA())</f>
        <v>#N/A</v>
      </c>
      <c r="J2483" s="13" t="e">
        <f>IF(ISNUMBER(VLOOKUP(Fulltable[[#This Row],[Distance]], Predict[[#All],[Distance (km)]:[Time on current form]], 3, FALSE)), VLOOKUP(Fulltable[[#This Row],[Distance]], Predict[[#All],[Distance (km)]:[Time on current form]], 3, FALSE), NA())</f>
        <v>#N/A</v>
      </c>
    </row>
    <row r="2484" spans="1:10" x14ac:dyDescent="0.25">
      <c r="A2484" s="1">
        <v>24.82</v>
      </c>
      <c r="B2484" s="2">
        <f>Fulltable[[#This Row],[Distance]]^2</f>
        <v>616.03240000000005</v>
      </c>
      <c r="C2484">
        <f>Fulltable[[#This Row],[Distance]]^3</f>
        <v>15289.924168000001</v>
      </c>
      <c r="D2484">
        <f>Fulltable[[#This Row],[Distance]]^4</f>
        <v>379495.91784976004</v>
      </c>
      <c r="E2484">
        <f>Fulltable[[#This Row],[Distance]]^5</f>
        <v>9419088.6810310446</v>
      </c>
      <c r="F2484" s="13" t="e">
        <f>IF(ISNUMBER(VLOOKUP(Fulltable[[#This Row],[Distance]], PBmetric[[Distance (km)]:[PB (hh:mm:ss)]], 6, FALSE)), VLOOKUP(Fulltable[[#This Row],[Distance]], PBmetric[[Distance (km)]:[PB (hh:mm:ss)]], 6, FALSE), NA())</f>
        <v>#N/A</v>
      </c>
      <c r="G2484" s="13">
        <f ca="1">$Q$4+$P$4*Fulltable[[#This Row],[Distance]]+$O$4*Fulltable[[#This Row],[D^2]]+$N$4*Fulltable[[#This Row],[D^3]]</f>
        <v>8.3170317960399781E-2</v>
      </c>
      <c r="H2484" s="13">
        <f ca="1">Fulltable[[#This Row],[Forecast]]*(1+AVERAGE(cform[faster (-ve) /
slower (+ve)]))</f>
        <v>8.610804504691312E-2</v>
      </c>
      <c r="I2484" s="13" t="e">
        <f>IF(ISNUMBER(VLOOKUP(Fulltable[[#This Row],[Distance]], Predict[[#All],[Distance (km)]:[Time on current form]], 2, FALSE)), VLOOKUP(Fulltable[[#This Row],[Distance]], Predict[[#All],[Distance (km)]:[Time on current form]], 2, FALSE), NA())</f>
        <v>#N/A</v>
      </c>
      <c r="J2484" s="13" t="e">
        <f>IF(ISNUMBER(VLOOKUP(Fulltable[[#This Row],[Distance]], Predict[[#All],[Distance (km)]:[Time on current form]], 3, FALSE)), VLOOKUP(Fulltable[[#This Row],[Distance]], Predict[[#All],[Distance (km)]:[Time on current form]], 3, FALSE), NA())</f>
        <v>#N/A</v>
      </c>
    </row>
    <row r="2485" spans="1:10" x14ac:dyDescent="0.25">
      <c r="A2485" s="1">
        <v>24.83</v>
      </c>
      <c r="B2485" s="2">
        <f>Fulltable[[#This Row],[Distance]]^2</f>
        <v>616.52889999999991</v>
      </c>
      <c r="C2485">
        <f>Fulltable[[#This Row],[Distance]]^3</f>
        <v>15308.412586999997</v>
      </c>
      <c r="D2485">
        <f>Fulltable[[#This Row],[Distance]]^4</f>
        <v>380107.88453520986</v>
      </c>
      <c r="E2485">
        <f>Fulltable[[#This Row],[Distance]]^5</f>
        <v>9438078.7730092593</v>
      </c>
      <c r="F2485" s="13" t="e">
        <f>IF(ISNUMBER(VLOOKUP(Fulltable[[#This Row],[Distance]], PBmetric[[Distance (km)]:[PB (hh:mm:ss)]], 6, FALSE)), VLOOKUP(Fulltable[[#This Row],[Distance]], PBmetric[[Distance (km)]:[PB (hh:mm:ss)]], 6, FALSE), NA())</f>
        <v>#N/A</v>
      </c>
      <c r="G2485" s="13">
        <f ca="1">$Q$4+$P$4*Fulltable[[#This Row],[Distance]]+$O$4*Fulltable[[#This Row],[D^2]]+$N$4*Fulltable[[#This Row],[D^3]]</f>
        <v>8.3208314504370301E-2</v>
      </c>
      <c r="H2485" s="13">
        <f ca="1">Fulltable[[#This Row],[Forecast]]*(1+AVERAGE(cform[faster (-ve) /
slower (+ve)]))</f>
        <v>8.6147383698009755E-2</v>
      </c>
      <c r="I2485" s="13" t="e">
        <f>IF(ISNUMBER(VLOOKUP(Fulltable[[#This Row],[Distance]], Predict[[#All],[Distance (km)]:[Time on current form]], 2, FALSE)), VLOOKUP(Fulltable[[#This Row],[Distance]], Predict[[#All],[Distance (km)]:[Time on current form]], 2, FALSE), NA())</f>
        <v>#N/A</v>
      </c>
      <c r="J2485" s="13" t="e">
        <f>IF(ISNUMBER(VLOOKUP(Fulltable[[#This Row],[Distance]], Predict[[#All],[Distance (km)]:[Time on current form]], 3, FALSE)), VLOOKUP(Fulltable[[#This Row],[Distance]], Predict[[#All],[Distance (km)]:[Time on current form]], 3, FALSE), NA())</f>
        <v>#N/A</v>
      </c>
    </row>
    <row r="2486" spans="1:10" x14ac:dyDescent="0.25">
      <c r="A2486" s="1">
        <v>24.84</v>
      </c>
      <c r="B2486" s="2">
        <f>Fulltable[[#This Row],[Distance]]^2</f>
        <v>617.02559999999994</v>
      </c>
      <c r="C2486">
        <f>Fulltable[[#This Row],[Distance]]^3</f>
        <v>15326.915903999998</v>
      </c>
      <c r="D2486">
        <f>Fulltable[[#This Row],[Distance]]^4</f>
        <v>380720.59105535992</v>
      </c>
      <c r="E2486">
        <f>Fulltable[[#This Row],[Distance]]^5</f>
        <v>9457099.4818151407</v>
      </c>
      <c r="F2486" s="13" t="e">
        <f>IF(ISNUMBER(VLOOKUP(Fulltable[[#This Row],[Distance]], PBmetric[[Distance (km)]:[PB (hh:mm:ss)]], 6, FALSE)), VLOOKUP(Fulltable[[#This Row],[Distance]], PBmetric[[Distance (km)]:[PB (hh:mm:ss)]], 6, FALSE), NA())</f>
        <v>#N/A</v>
      </c>
      <c r="G2486" s="13">
        <f ca="1">$Q$4+$P$4*Fulltable[[#This Row],[Distance]]+$O$4*Fulltable[[#This Row],[D^2]]+$N$4*Fulltable[[#This Row],[D^3]]</f>
        <v>8.3246314633323437E-2</v>
      </c>
      <c r="H2486" s="13">
        <f ca="1">Fulltable[[#This Row],[Forecast]]*(1+AVERAGE(cform[faster (-ve) /
slower (+ve)]))</f>
        <v>8.6186726060717131E-2</v>
      </c>
      <c r="I2486" s="13" t="e">
        <f>IF(ISNUMBER(VLOOKUP(Fulltable[[#This Row],[Distance]], Predict[[#All],[Distance (km)]:[Time on current form]], 2, FALSE)), VLOOKUP(Fulltable[[#This Row],[Distance]], Predict[[#All],[Distance (km)]:[Time on current form]], 2, FALSE), NA())</f>
        <v>#N/A</v>
      </c>
      <c r="J2486" s="13" t="e">
        <f>IF(ISNUMBER(VLOOKUP(Fulltable[[#This Row],[Distance]], Predict[[#All],[Distance (km)]:[Time on current form]], 3, FALSE)), VLOOKUP(Fulltable[[#This Row],[Distance]], Predict[[#All],[Distance (km)]:[Time on current form]], 3, FALSE), NA())</f>
        <v>#N/A</v>
      </c>
    </row>
    <row r="2487" spans="1:10" x14ac:dyDescent="0.25">
      <c r="A2487" s="1">
        <v>24.85</v>
      </c>
      <c r="B2487" s="2">
        <f>Fulltable[[#This Row],[Distance]]^2</f>
        <v>617.52250000000004</v>
      </c>
      <c r="C2487">
        <f>Fulltable[[#This Row],[Distance]]^3</f>
        <v>15345.434125000002</v>
      </c>
      <c r="D2487">
        <f>Fulltable[[#This Row],[Distance]]^4</f>
        <v>381334.03800625005</v>
      </c>
      <c r="E2487">
        <f>Fulltable[[#This Row],[Distance]]^5</f>
        <v>9476150.8444553148</v>
      </c>
      <c r="F2487" s="13" t="e">
        <f>IF(ISNUMBER(VLOOKUP(Fulltable[[#This Row],[Distance]], PBmetric[[Distance (km)]:[PB (hh:mm:ss)]], 6, FALSE)), VLOOKUP(Fulltable[[#This Row],[Distance]], PBmetric[[Distance (km)]:[PB (hh:mm:ss)]], 6, FALSE), NA())</f>
        <v>#N/A</v>
      </c>
      <c r="G2487" s="13">
        <f ca="1">$Q$4+$P$4*Fulltable[[#This Row],[Distance]]+$O$4*Fulltable[[#This Row],[D^2]]+$N$4*Fulltable[[#This Row],[D^3]]</f>
        <v>8.3284318347223746E-2</v>
      </c>
      <c r="H2487" s="13">
        <f ca="1">Fulltable[[#This Row],[Forecast]]*(1+AVERAGE(cform[faster (-ve) /
slower (+ve)]))</f>
        <v>8.6226072134998527E-2</v>
      </c>
      <c r="I2487" s="13" t="e">
        <f>IF(ISNUMBER(VLOOKUP(Fulltable[[#This Row],[Distance]], Predict[[#All],[Distance (km)]:[Time on current form]], 2, FALSE)), VLOOKUP(Fulltable[[#This Row],[Distance]], Predict[[#All],[Distance (km)]:[Time on current form]], 2, FALSE), NA())</f>
        <v>#N/A</v>
      </c>
      <c r="J2487" s="13" t="e">
        <f>IF(ISNUMBER(VLOOKUP(Fulltable[[#This Row],[Distance]], Predict[[#All],[Distance (km)]:[Time on current form]], 3, FALSE)), VLOOKUP(Fulltable[[#This Row],[Distance]], Predict[[#All],[Distance (km)]:[Time on current form]], 3, FALSE), NA())</f>
        <v>#N/A</v>
      </c>
    </row>
    <row r="2488" spans="1:10" x14ac:dyDescent="0.25">
      <c r="A2488" s="1">
        <v>24.86</v>
      </c>
      <c r="B2488" s="2">
        <f>Fulltable[[#This Row],[Distance]]^2</f>
        <v>618.01959999999997</v>
      </c>
      <c r="C2488">
        <f>Fulltable[[#This Row],[Distance]]^3</f>
        <v>15363.967255999998</v>
      </c>
      <c r="D2488">
        <f>Fulltable[[#This Row],[Distance]]^4</f>
        <v>381948.22598415997</v>
      </c>
      <c r="E2488">
        <f>Fulltable[[#This Row],[Distance]]^5</f>
        <v>9495232.8979662172</v>
      </c>
      <c r="F2488" s="13" t="e">
        <f>IF(ISNUMBER(VLOOKUP(Fulltable[[#This Row],[Distance]], PBmetric[[Distance (km)]:[PB (hh:mm:ss)]], 6, FALSE)), VLOOKUP(Fulltable[[#This Row],[Distance]], PBmetric[[Distance (km)]:[PB (hh:mm:ss)]], 6, FALSE), NA())</f>
        <v>#N/A</v>
      </c>
      <c r="G2488" s="13">
        <f ca="1">$Q$4+$P$4*Fulltable[[#This Row],[Distance]]+$O$4*Fulltable[[#This Row],[D^2]]+$N$4*Fulltable[[#This Row],[D^3]]</f>
        <v>8.3322325646035797E-2</v>
      </c>
      <c r="H2488" s="13">
        <f ca="1">Fulltable[[#This Row],[Forecast]]*(1+AVERAGE(cform[faster (-ve) /
slower (+ve)]))</f>
        <v>8.6265421920817292E-2</v>
      </c>
      <c r="I2488" s="13" t="e">
        <f>IF(ISNUMBER(VLOOKUP(Fulltable[[#This Row],[Distance]], Predict[[#All],[Distance (km)]:[Time on current form]], 2, FALSE)), VLOOKUP(Fulltable[[#This Row],[Distance]], Predict[[#All],[Distance (km)]:[Time on current form]], 2, FALSE), NA())</f>
        <v>#N/A</v>
      </c>
      <c r="J2488" s="13" t="e">
        <f>IF(ISNUMBER(VLOOKUP(Fulltable[[#This Row],[Distance]], Predict[[#All],[Distance (km)]:[Time on current form]], 3, FALSE)), VLOOKUP(Fulltable[[#This Row],[Distance]], Predict[[#All],[Distance (km)]:[Time on current form]], 3, FALSE), NA())</f>
        <v>#N/A</v>
      </c>
    </row>
    <row r="2489" spans="1:10" x14ac:dyDescent="0.25">
      <c r="A2489" s="1">
        <v>24.87</v>
      </c>
      <c r="B2489" s="2">
        <f>Fulltable[[#This Row],[Distance]]^2</f>
        <v>618.51690000000008</v>
      </c>
      <c r="C2489">
        <f>Fulltable[[#This Row],[Distance]]^3</f>
        <v>15382.515303000002</v>
      </c>
      <c r="D2489">
        <f>Fulltable[[#This Row],[Distance]]^4</f>
        <v>382563.15558561007</v>
      </c>
      <c r="E2489">
        <f>Fulltable[[#This Row],[Distance]]^5</f>
        <v>9514345.6794141233</v>
      </c>
      <c r="F2489" s="13" t="e">
        <f>IF(ISNUMBER(VLOOKUP(Fulltable[[#This Row],[Distance]], PBmetric[[Distance (km)]:[PB (hh:mm:ss)]], 6, FALSE)), VLOOKUP(Fulltable[[#This Row],[Distance]], PBmetric[[Distance (km)]:[PB (hh:mm:ss)]], 6, FALSE), NA())</f>
        <v>#N/A</v>
      </c>
      <c r="G2489" s="13">
        <f ca="1">$Q$4+$P$4*Fulltable[[#This Row],[Distance]]+$O$4*Fulltable[[#This Row],[D^2]]+$N$4*Fulltable[[#This Row],[D^3]]</f>
        <v>8.3360336529724244E-2</v>
      </c>
      <c r="H2489" s="13">
        <f ca="1">Fulltable[[#This Row],[Forecast]]*(1+AVERAGE(cform[faster (-ve) /
slower (+ve)]))</f>
        <v>8.6304775418136803E-2</v>
      </c>
      <c r="I2489" s="13" t="e">
        <f>IF(ISNUMBER(VLOOKUP(Fulltable[[#This Row],[Distance]], Predict[[#All],[Distance (km)]:[Time on current form]], 2, FALSE)), VLOOKUP(Fulltable[[#This Row],[Distance]], Predict[[#All],[Distance (km)]:[Time on current form]], 2, FALSE), NA())</f>
        <v>#N/A</v>
      </c>
      <c r="J2489" s="13" t="e">
        <f>IF(ISNUMBER(VLOOKUP(Fulltable[[#This Row],[Distance]], Predict[[#All],[Distance (km)]:[Time on current form]], 3, FALSE)), VLOOKUP(Fulltable[[#This Row],[Distance]], Predict[[#All],[Distance (km)]:[Time on current form]], 3, FALSE), NA())</f>
        <v>#N/A</v>
      </c>
    </row>
    <row r="2490" spans="1:10" x14ac:dyDescent="0.25">
      <c r="A2490" s="1">
        <v>24.88</v>
      </c>
      <c r="B2490" s="2">
        <f>Fulltable[[#This Row],[Distance]]^2</f>
        <v>619.01439999999991</v>
      </c>
      <c r="C2490">
        <f>Fulltable[[#This Row],[Distance]]^3</f>
        <v>15401.078271999997</v>
      </c>
      <c r="D2490">
        <f>Fulltable[[#This Row],[Distance]]^4</f>
        <v>383178.8274073599</v>
      </c>
      <c r="E2490">
        <f>Fulltable[[#This Row],[Distance]]^5</f>
        <v>9533489.2258951142</v>
      </c>
      <c r="F2490" s="13" t="e">
        <f>IF(ISNUMBER(VLOOKUP(Fulltable[[#This Row],[Distance]], PBmetric[[Distance (km)]:[PB (hh:mm:ss)]], 6, FALSE)), VLOOKUP(Fulltable[[#This Row],[Distance]], PBmetric[[Distance (km)]:[PB (hh:mm:ss)]], 6, FALSE), NA())</f>
        <v>#N/A</v>
      </c>
      <c r="G2490" s="13">
        <f ca="1">$Q$4+$P$4*Fulltable[[#This Row],[Distance]]+$O$4*Fulltable[[#This Row],[D^2]]+$N$4*Fulltable[[#This Row],[D^3]]</f>
        <v>8.3398350998253643E-2</v>
      </c>
      <c r="H2490" s="13">
        <f ca="1">Fulltable[[#This Row],[Forecast]]*(1+AVERAGE(cform[faster (-ve) /
slower (+ve)]))</f>
        <v>8.6344132626920381E-2</v>
      </c>
      <c r="I2490" s="13" t="e">
        <f>IF(ISNUMBER(VLOOKUP(Fulltable[[#This Row],[Distance]], Predict[[#All],[Distance (km)]:[Time on current form]], 2, FALSE)), VLOOKUP(Fulltable[[#This Row],[Distance]], Predict[[#All],[Distance (km)]:[Time on current form]], 2, FALSE), NA())</f>
        <v>#N/A</v>
      </c>
      <c r="J2490" s="13" t="e">
        <f>IF(ISNUMBER(VLOOKUP(Fulltable[[#This Row],[Distance]], Predict[[#All],[Distance (km)]:[Time on current form]], 3, FALSE)), VLOOKUP(Fulltable[[#This Row],[Distance]], Predict[[#All],[Distance (km)]:[Time on current form]], 3, FALSE), NA())</f>
        <v>#N/A</v>
      </c>
    </row>
    <row r="2491" spans="1:10" x14ac:dyDescent="0.25">
      <c r="A2491" s="1">
        <v>24.89</v>
      </c>
      <c r="B2491" s="2">
        <f>Fulltable[[#This Row],[Distance]]^2</f>
        <v>619.51210000000003</v>
      </c>
      <c r="C2491">
        <f>Fulltable[[#This Row],[Distance]]^3</f>
        <v>15419.656169000002</v>
      </c>
      <c r="D2491">
        <f>Fulltable[[#This Row],[Distance]]^4</f>
        <v>383795.24204641004</v>
      </c>
      <c r="E2491">
        <f>Fulltable[[#This Row],[Distance]]^5</f>
        <v>9552663.5745351464</v>
      </c>
      <c r="F2491" s="13" t="e">
        <f>IF(ISNUMBER(VLOOKUP(Fulltable[[#This Row],[Distance]], PBmetric[[Distance (km)]:[PB (hh:mm:ss)]], 6, FALSE)), VLOOKUP(Fulltable[[#This Row],[Distance]], PBmetric[[Distance (km)]:[PB (hh:mm:ss)]], 6, FALSE), NA())</f>
        <v>#N/A</v>
      </c>
      <c r="G2491" s="13">
        <f ca="1">$Q$4+$P$4*Fulltable[[#This Row],[Distance]]+$O$4*Fulltable[[#This Row],[D^2]]+$N$4*Fulltable[[#This Row],[D^3]]</f>
        <v>8.3436369051588619E-2</v>
      </c>
      <c r="H2491" s="13">
        <f ca="1">Fulltable[[#This Row],[Forecast]]*(1+AVERAGE(cform[faster (-ve) /
slower (+ve)]))</f>
        <v>8.6383493547131388E-2</v>
      </c>
      <c r="I2491" s="13" t="e">
        <f>IF(ISNUMBER(VLOOKUP(Fulltable[[#This Row],[Distance]], Predict[[#All],[Distance (km)]:[Time on current form]], 2, FALSE)), VLOOKUP(Fulltable[[#This Row],[Distance]], Predict[[#All],[Distance (km)]:[Time on current form]], 2, FALSE), NA())</f>
        <v>#N/A</v>
      </c>
      <c r="J2491" s="13" t="e">
        <f>IF(ISNUMBER(VLOOKUP(Fulltable[[#This Row],[Distance]], Predict[[#All],[Distance (km)]:[Time on current form]], 3, FALSE)), VLOOKUP(Fulltable[[#This Row],[Distance]], Predict[[#All],[Distance (km)]:[Time on current form]], 3, FALSE), NA())</f>
        <v>#N/A</v>
      </c>
    </row>
    <row r="2492" spans="1:10" x14ac:dyDescent="0.25">
      <c r="A2492" s="1">
        <v>24.9</v>
      </c>
      <c r="B2492" s="2">
        <f>Fulltable[[#This Row],[Distance]]^2</f>
        <v>620.00999999999988</v>
      </c>
      <c r="C2492">
        <f>Fulltable[[#This Row],[Distance]]^3</f>
        <v>15438.248999999996</v>
      </c>
      <c r="D2492">
        <f>Fulltable[[#This Row],[Distance]]^4</f>
        <v>384412.40009999985</v>
      </c>
      <c r="E2492">
        <f>Fulltable[[#This Row],[Distance]]^5</f>
        <v>9571868.762489995</v>
      </c>
      <c r="F2492" s="13" t="e">
        <f>IF(ISNUMBER(VLOOKUP(Fulltable[[#This Row],[Distance]], PBmetric[[Distance (km)]:[PB (hh:mm:ss)]], 6, FALSE)), VLOOKUP(Fulltable[[#This Row],[Distance]], PBmetric[[Distance (km)]:[PB (hh:mm:ss)]], 6, FALSE), NA())</f>
        <v>#N/A</v>
      </c>
      <c r="G2492" s="13">
        <f ca="1">$Q$4+$P$4*Fulltable[[#This Row],[Distance]]+$O$4*Fulltable[[#This Row],[D^2]]+$N$4*Fulltable[[#This Row],[D^3]]</f>
        <v>8.3474390689693756E-2</v>
      </c>
      <c r="H2492" s="13">
        <f ca="1">Fulltable[[#This Row],[Forecast]]*(1+AVERAGE(cform[faster (-ve) /
slower (+ve)]))</f>
        <v>8.6422858178733186E-2</v>
      </c>
      <c r="I2492" s="13" t="e">
        <f>IF(ISNUMBER(VLOOKUP(Fulltable[[#This Row],[Distance]], Predict[[#All],[Distance (km)]:[Time on current form]], 2, FALSE)), VLOOKUP(Fulltable[[#This Row],[Distance]], Predict[[#All],[Distance (km)]:[Time on current form]], 2, FALSE), NA())</f>
        <v>#N/A</v>
      </c>
      <c r="J2492" s="13" t="e">
        <f>IF(ISNUMBER(VLOOKUP(Fulltable[[#This Row],[Distance]], Predict[[#All],[Distance (km)]:[Time on current form]], 3, FALSE)), VLOOKUP(Fulltable[[#This Row],[Distance]], Predict[[#All],[Distance (km)]:[Time on current form]], 3, FALSE), NA())</f>
        <v>#N/A</v>
      </c>
    </row>
    <row r="2493" spans="1:10" x14ac:dyDescent="0.25">
      <c r="A2493" s="1">
        <v>24.91</v>
      </c>
      <c r="B2493" s="2">
        <f>Fulltable[[#This Row],[Distance]]^2</f>
        <v>620.50810000000001</v>
      </c>
      <c r="C2493">
        <f>Fulltable[[#This Row],[Distance]]^3</f>
        <v>15456.856771000001</v>
      </c>
      <c r="D2493">
        <f>Fulltable[[#This Row],[Distance]]^4</f>
        <v>385030.30216561002</v>
      </c>
      <c r="E2493">
        <f>Fulltable[[#This Row],[Distance]]^5</f>
        <v>9591104.8269453458</v>
      </c>
      <c r="F2493" s="13" t="e">
        <f>IF(ISNUMBER(VLOOKUP(Fulltable[[#This Row],[Distance]], PBmetric[[Distance (km)]:[PB (hh:mm:ss)]], 6, FALSE)), VLOOKUP(Fulltable[[#This Row],[Distance]], PBmetric[[Distance (km)]:[PB (hh:mm:ss)]], 6, FALSE), NA())</f>
        <v>#N/A</v>
      </c>
      <c r="G2493" s="13">
        <f ca="1">$Q$4+$P$4*Fulltable[[#This Row],[Distance]]+$O$4*Fulltable[[#This Row],[D^2]]+$N$4*Fulltable[[#This Row],[D^3]]</f>
        <v>8.3512415912533666E-2</v>
      </c>
      <c r="H2493" s="13">
        <f ca="1">Fulltable[[#This Row],[Forecast]]*(1+AVERAGE(cform[faster (-ve) /
slower (+ve)]))</f>
        <v>8.6462226521689098E-2</v>
      </c>
      <c r="I2493" s="13" t="e">
        <f>IF(ISNUMBER(VLOOKUP(Fulltable[[#This Row],[Distance]], Predict[[#All],[Distance (km)]:[Time on current form]], 2, FALSE)), VLOOKUP(Fulltable[[#This Row],[Distance]], Predict[[#All],[Distance (km)]:[Time on current form]], 2, FALSE), NA())</f>
        <v>#N/A</v>
      </c>
      <c r="J2493" s="13" t="e">
        <f>IF(ISNUMBER(VLOOKUP(Fulltable[[#This Row],[Distance]], Predict[[#All],[Distance (km)]:[Time on current form]], 3, FALSE)), VLOOKUP(Fulltable[[#This Row],[Distance]], Predict[[#All],[Distance (km)]:[Time on current form]], 3, FALSE), NA())</f>
        <v>#N/A</v>
      </c>
    </row>
    <row r="2494" spans="1:10" x14ac:dyDescent="0.25">
      <c r="A2494" s="1">
        <v>24.92</v>
      </c>
      <c r="B2494" s="2">
        <f>Fulltable[[#This Row],[Distance]]^2</f>
        <v>621.0064000000001</v>
      </c>
      <c r="C2494">
        <f>Fulltable[[#This Row],[Distance]]^3</f>
        <v>15475.479488000003</v>
      </c>
      <c r="D2494">
        <f>Fulltable[[#This Row],[Distance]]^4</f>
        <v>385648.9488409601</v>
      </c>
      <c r="E2494">
        <f>Fulltable[[#This Row],[Distance]]^5</f>
        <v>9610371.8051167261</v>
      </c>
      <c r="F2494" s="13" t="e">
        <f>IF(ISNUMBER(VLOOKUP(Fulltable[[#This Row],[Distance]], PBmetric[[Distance (km)]:[PB (hh:mm:ss)]], 6, FALSE)), VLOOKUP(Fulltable[[#This Row],[Distance]], PBmetric[[Distance (km)]:[PB (hh:mm:ss)]], 6, FALSE), NA())</f>
        <v>#N/A</v>
      </c>
      <c r="G2494" s="13">
        <f ca="1">$Q$4+$P$4*Fulltable[[#This Row],[Distance]]+$O$4*Fulltable[[#This Row],[D^2]]+$N$4*Fulltable[[#This Row],[D^3]]</f>
        <v>8.3550444720072919E-2</v>
      </c>
      <c r="H2494" s="13">
        <f ca="1">Fulltable[[#This Row],[Forecast]]*(1+AVERAGE(cform[faster (-ve) /
slower (+ve)]))</f>
        <v>8.6501598575962471E-2</v>
      </c>
      <c r="I2494" s="13" t="e">
        <f>IF(ISNUMBER(VLOOKUP(Fulltable[[#This Row],[Distance]], Predict[[#All],[Distance (km)]:[Time on current form]], 2, FALSE)), VLOOKUP(Fulltable[[#This Row],[Distance]], Predict[[#All],[Distance (km)]:[Time on current form]], 2, FALSE), NA())</f>
        <v>#N/A</v>
      </c>
      <c r="J2494" s="13" t="e">
        <f>IF(ISNUMBER(VLOOKUP(Fulltable[[#This Row],[Distance]], Predict[[#All],[Distance (km)]:[Time on current form]], 3, FALSE)), VLOOKUP(Fulltable[[#This Row],[Distance]], Predict[[#All],[Distance (km)]:[Time on current form]], 3, FALSE), NA())</f>
        <v>#N/A</v>
      </c>
    </row>
    <row r="2495" spans="1:10" x14ac:dyDescent="0.25">
      <c r="A2495" s="1">
        <v>24.93</v>
      </c>
      <c r="B2495" s="2">
        <f>Fulltable[[#This Row],[Distance]]^2</f>
        <v>621.50490000000002</v>
      </c>
      <c r="C2495">
        <f>Fulltable[[#This Row],[Distance]]^3</f>
        <v>15494.117157000001</v>
      </c>
      <c r="D2495">
        <f>Fulltable[[#This Row],[Distance]]^4</f>
        <v>386268.34072401002</v>
      </c>
      <c r="E2495">
        <f>Fulltable[[#This Row],[Distance]]^5</f>
        <v>9629669.7342495695</v>
      </c>
      <c r="F2495" s="13" t="e">
        <f>IF(ISNUMBER(VLOOKUP(Fulltable[[#This Row],[Distance]], PBmetric[[Distance (km)]:[PB (hh:mm:ss)]], 6, FALSE)), VLOOKUP(Fulltable[[#This Row],[Distance]], PBmetric[[Distance (km)]:[PB (hh:mm:ss)]], 6, FALSE), NA())</f>
        <v>#N/A</v>
      </c>
      <c r="G2495" s="13">
        <f ca="1">$Q$4+$P$4*Fulltable[[#This Row],[Distance]]+$O$4*Fulltable[[#This Row],[D^2]]+$N$4*Fulltable[[#This Row],[D^3]]</f>
        <v>8.3588477112276127E-2</v>
      </c>
      <c r="H2495" s="13">
        <f ca="1">Fulltable[[#This Row],[Forecast]]*(1+AVERAGE(cform[faster (-ve) /
slower (+ve)]))</f>
        <v>8.6540974341516655E-2</v>
      </c>
      <c r="I2495" s="13" t="e">
        <f>IF(ISNUMBER(VLOOKUP(Fulltable[[#This Row],[Distance]], Predict[[#All],[Distance (km)]:[Time on current form]], 2, FALSE)), VLOOKUP(Fulltable[[#This Row],[Distance]], Predict[[#All],[Distance (km)]:[Time on current form]], 2, FALSE), NA())</f>
        <v>#N/A</v>
      </c>
      <c r="J2495" s="13" t="e">
        <f>IF(ISNUMBER(VLOOKUP(Fulltable[[#This Row],[Distance]], Predict[[#All],[Distance (km)]:[Time on current form]], 3, FALSE)), VLOOKUP(Fulltable[[#This Row],[Distance]], Predict[[#All],[Distance (km)]:[Time on current form]], 3, FALSE), NA())</f>
        <v>#N/A</v>
      </c>
    </row>
    <row r="2496" spans="1:10" x14ac:dyDescent="0.25">
      <c r="A2496" s="1">
        <v>24.94</v>
      </c>
      <c r="B2496" s="2">
        <f>Fulltable[[#This Row],[Distance]]^2</f>
        <v>622.00360000000012</v>
      </c>
      <c r="C2496">
        <f>Fulltable[[#This Row],[Distance]]^3</f>
        <v>15512.769784000004</v>
      </c>
      <c r="D2496">
        <f>Fulltable[[#This Row],[Distance]]^4</f>
        <v>386888.47841296013</v>
      </c>
      <c r="E2496">
        <f>Fulltable[[#This Row],[Distance]]^5</f>
        <v>9648998.6516192257</v>
      </c>
      <c r="F2496" s="13" t="e">
        <f>IF(ISNUMBER(VLOOKUP(Fulltable[[#This Row],[Distance]], PBmetric[[Distance (km)]:[PB (hh:mm:ss)]], 6, FALSE)), VLOOKUP(Fulltable[[#This Row],[Distance]], PBmetric[[Distance (km)]:[PB (hh:mm:ss)]], 6, FALSE), NA())</f>
        <v>#N/A</v>
      </c>
      <c r="G2496" s="13">
        <f ca="1">$Q$4+$P$4*Fulltable[[#This Row],[Distance]]+$O$4*Fulltable[[#This Row],[D^2]]+$N$4*Fulltable[[#This Row],[D^3]]</f>
        <v>8.3626513089107887E-2</v>
      </c>
      <c r="H2496" s="13">
        <f ca="1">Fulltable[[#This Row],[Forecast]]*(1+AVERAGE(cform[faster (-ve) /
slower (+ve)]))</f>
        <v>8.6580353818314998E-2</v>
      </c>
      <c r="I2496" s="13" t="e">
        <f>IF(ISNUMBER(VLOOKUP(Fulltable[[#This Row],[Distance]], Predict[[#All],[Distance (km)]:[Time on current form]], 2, FALSE)), VLOOKUP(Fulltable[[#This Row],[Distance]], Predict[[#All],[Distance (km)]:[Time on current form]], 2, FALSE), NA())</f>
        <v>#N/A</v>
      </c>
      <c r="J2496" s="13" t="e">
        <f>IF(ISNUMBER(VLOOKUP(Fulltable[[#This Row],[Distance]], Predict[[#All],[Distance (km)]:[Time on current form]], 3, FALSE)), VLOOKUP(Fulltable[[#This Row],[Distance]], Predict[[#All],[Distance (km)]:[Time on current form]], 3, FALSE), NA())</f>
        <v>#N/A</v>
      </c>
    </row>
    <row r="2497" spans="1:10" x14ac:dyDescent="0.25">
      <c r="A2497" s="1">
        <v>24.95</v>
      </c>
      <c r="B2497" s="2">
        <f>Fulltable[[#This Row],[Distance]]^2</f>
        <v>622.50249999999994</v>
      </c>
      <c r="C2497">
        <f>Fulltable[[#This Row],[Distance]]^3</f>
        <v>15531.437374999998</v>
      </c>
      <c r="D2497">
        <f>Fulltable[[#This Row],[Distance]]^4</f>
        <v>387509.36250624992</v>
      </c>
      <c r="E2497">
        <f>Fulltable[[#This Row],[Distance]]^5</f>
        <v>9668358.5945309345</v>
      </c>
      <c r="F2497" s="13" t="e">
        <f>IF(ISNUMBER(VLOOKUP(Fulltable[[#This Row],[Distance]], PBmetric[[Distance (km)]:[PB (hh:mm:ss)]], 6, FALSE)), VLOOKUP(Fulltable[[#This Row],[Distance]], PBmetric[[Distance (km)]:[PB (hh:mm:ss)]], 6, FALSE), NA())</f>
        <v>#N/A</v>
      </c>
      <c r="G2497" s="13">
        <f ca="1">$Q$4+$P$4*Fulltable[[#This Row],[Distance]]+$O$4*Fulltable[[#This Row],[D^2]]+$N$4*Fulltable[[#This Row],[D^3]]</f>
        <v>8.3664552650532784E-2</v>
      </c>
      <c r="H2497" s="13">
        <f ca="1">Fulltable[[#This Row],[Forecast]]*(1+AVERAGE(cform[faster (-ve) /
slower (+ve)]))</f>
        <v>8.6619737006320835E-2</v>
      </c>
      <c r="I2497" s="13" t="e">
        <f>IF(ISNUMBER(VLOOKUP(Fulltable[[#This Row],[Distance]], Predict[[#All],[Distance (km)]:[Time on current form]], 2, FALSE)), VLOOKUP(Fulltable[[#This Row],[Distance]], Predict[[#All],[Distance (km)]:[Time on current form]], 2, FALSE), NA())</f>
        <v>#N/A</v>
      </c>
      <c r="J2497" s="13" t="e">
        <f>IF(ISNUMBER(VLOOKUP(Fulltable[[#This Row],[Distance]], Predict[[#All],[Distance (km)]:[Time on current form]], 3, FALSE)), VLOOKUP(Fulltable[[#This Row],[Distance]], Predict[[#All],[Distance (km)]:[Time on current form]], 3, FALSE), NA())</f>
        <v>#N/A</v>
      </c>
    </row>
    <row r="2498" spans="1:10" x14ac:dyDescent="0.25">
      <c r="A2498" s="1">
        <v>24.96</v>
      </c>
      <c r="B2498" s="2">
        <f>Fulltable[[#This Row],[Distance]]^2</f>
        <v>623.00160000000005</v>
      </c>
      <c r="C2498">
        <f>Fulltable[[#This Row],[Distance]]^3</f>
        <v>15550.119936000001</v>
      </c>
      <c r="D2498">
        <f>Fulltable[[#This Row],[Distance]]^4</f>
        <v>388130.99360256008</v>
      </c>
      <c r="E2498">
        <f>Fulltable[[#This Row],[Distance]]^5</f>
        <v>9687749.6003198996</v>
      </c>
      <c r="F2498" s="13" t="e">
        <f>IF(ISNUMBER(VLOOKUP(Fulltable[[#This Row],[Distance]], PBmetric[[Distance (km)]:[PB (hh:mm:ss)]], 6, FALSE)), VLOOKUP(Fulltable[[#This Row],[Distance]], PBmetric[[Distance (km)]:[PB (hh:mm:ss)]], 6, FALSE), NA())</f>
        <v>#N/A</v>
      </c>
      <c r="G2498" s="13">
        <f ca="1">$Q$4+$P$4*Fulltable[[#This Row],[Distance]]+$O$4*Fulltable[[#This Row],[D^2]]+$N$4*Fulltable[[#This Row],[D^3]]</f>
        <v>8.3702595796515428E-2</v>
      </c>
      <c r="H2498" s="13">
        <f ca="1">Fulltable[[#This Row],[Forecast]]*(1+AVERAGE(cform[faster (-ve) /
slower (+ve)]))</f>
        <v>8.6659123905497529E-2</v>
      </c>
      <c r="I2498" s="13" t="e">
        <f>IF(ISNUMBER(VLOOKUP(Fulltable[[#This Row],[Distance]], Predict[[#All],[Distance (km)]:[Time on current form]], 2, FALSE)), VLOOKUP(Fulltable[[#This Row],[Distance]], Predict[[#All],[Distance (km)]:[Time on current form]], 2, FALSE), NA())</f>
        <v>#N/A</v>
      </c>
      <c r="J2498" s="13" t="e">
        <f>IF(ISNUMBER(VLOOKUP(Fulltable[[#This Row],[Distance]], Predict[[#All],[Distance (km)]:[Time on current form]], 3, FALSE)), VLOOKUP(Fulltable[[#This Row],[Distance]], Predict[[#All],[Distance (km)]:[Time on current form]], 3, FALSE), NA())</f>
        <v>#N/A</v>
      </c>
    </row>
    <row r="2499" spans="1:10" x14ac:dyDescent="0.25">
      <c r="A2499" s="1">
        <v>24.97</v>
      </c>
      <c r="B2499" s="2">
        <f>Fulltable[[#This Row],[Distance]]^2</f>
        <v>623.50089999999989</v>
      </c>
      <c r="C2499">
        <f>Fulltable[[#This Row],[Distance]]^3</f>
        <v>15568.817472999997</v>
      </c>
      <c r="D2499">
        <f>Fulltable[[#This Row],[Distance]]^4</f>
        <v>388753.37230080983</v>
      </c>
      <c r="E2499">
        <f>Fulltable[[#This Row],[Distance]]^5</f>
        <v>9707171.7063512206</v>
      </c>
      <c r="F2499" s="13" t="e">
        <f>IF(ISNUMBER(VLOOKUP(Fulltable[[#This Row],[Distance]], PBmetric[[Distance (km)]:[PB (hh:mm:ss)]], 6, FALSE)), VLOOKUP(Fulltable[[#This Row],[Distance]], PBmetric[[Distance (km)]:[PB (hh:mm:ss)]], 6, FALSE), NA())</f>
        <v>#N/A</v>
      </c>
      <c r="G2499" s="13">
        <f ca="1">$Q$4+$P$4*Fulltable[[#This Row],[Distance]]+$O$4*Fulltable[[#This Row],[D^2]]+$N$4*Fulltable[[#This Row],[D^3]]</f>
        <v>8.3740642527020417E-2</v>
      </c>
      <c r="H2499" s="13">
        <f ca="1">Fulltable[[#This Row],[Forecast]]*(1+AVERAGE(cform[faster (-ve) /
slower (+ve)]))</f>
        <v>8.6698514515808428E-2</v>
      </c>
      <c r="I2499" s="13" t="e">
        <f>IF(ISNUMBER(VLOOKUP(Fulltable[[#This Row],[Distance]], Predict[[#All],[Distance (km)]:[Time on current form]], 2, FALSE)), VLOOKUP(Fulltable[[#This Row],[Distance]], Predict[[#All],[Distance (km)]:[Time on current form]], 2, FALSE), NA())</f>
        <v>#N/A</v>
      </c>
      <c r="J2499" s="13" t="e">
        <f>IF(ISNUMBER(VLOOKUP(Fulltable[[#This Row],[Distance]], Predict[[#All],[Distance (km)]:[Time on current form]], 3, FALSE)), VLOOKUP(Fulltable[[#This Row],[Distance]], Predict[[#All],[Distance (km)]:[Time on current form]], 3, FALSE), NA())</f>
        <v>#N/A</v>
      </c>
    </row>
    <row r="2500" spans="1:10" x14ac:dyDescent="0.25">
      <c r="A2500" s="1">
        <v>24.98</v>
      </c>
      <c r="B2500" s="2">
        <f>Fulltable[[#This Row],[Distance]]^2</f>
        <v>624.00040000000001</v>
      </c>
      <c r="C2500">
        <f>Fulltable[[#This Row],[Distance]]^3</f>
        <v>15587.529992</v>
      </c>
      <c r="D2500">
        <f>Fulltable[[#This Row],[Distance]]^4</f>
        <v>389376.49920016003</v>
      </c>
      <c r="E2500">
        <f>Fulltable[[#This Row],[Distance]]^5</f>
        <v>9726624.9500199985</v>
      </c>
      <c r="F2500" s="13" t="e">
        <f>IF(ISNUMBER(VLOOKUP(Fulltable[[#This Row],[Distance]], PBmetric[[Distance (km)]:[PB (hh:mm:ss)]], 6, FALSE)), VLOOKUP(Fulltable[[#This Row],[Distance]], PBmetric[[Distance (km)]:[PB (hh:mm:ss)]], 6, FALSE), NA())</f>
        <v>#N/A</v>
      </c>
      <c r="G2500" s="13">
        <f ca="1">$Q$4+$P$4*Fulltable[[#This Row],[Distance]]+$O$4*Fulltable[[#This Row],[D^2]]+$N$4*Fulltable[[#This Row],[D^3]]</f>
        <v>8.3778692842012337E-2</v>
      </c>
      <c r="H2500" s="13">
        <f ca="1">Fulltable[[#This Row],[Forecast]]*(1+AVERAGE(cform[faster (-ve) /
slower (+ve)]))</f>
        <v>8.6737908837216854E-2</v>
      </c>
      <c r="I2500" s="13" t="e">
        <f>IF(ISNUMBER(VLOOKUP(Fulltable[[#This Row],[Distance]], Predict[[#All],[Distance (km)]:[Time on current form]], 2, FALSE)), VLOOKUP(Fulltable[[#This Row],[Distance]], Predict[[#All],[Distance (km)]:[Time on current form]], 2, FALSE), NA())</f>
        <v>#N/A</v>
      </c>
      <c r="J2500" s="13" t="e">
        <f>IF(ISNUMBER(VLOOKUP(Fulltable[[#This Row],[Distance]], Predict[[#All],[Distance (km)]:[Time on current form]], 3, FALSE)), VLOOKUP(Fulltable[[#This Row],[Distance]], Predict[[#All],[Distance (km)]:[Time on current form]], 3, FALSE), NA())</f>
        <v>#N/A</v>
      </c>
    </row>
    <row r="2501" spans="1:10" x14ac:dyDescent="0.25">
      <c r="A2501" s="1">
        <v>24.99</v>
      </c>
      <c r="B2501" s="2">
        <f>Fulltable[[#This Row],[Distance]]^2</f>
        <v>624.50009999999997</v>
      </c>
      <c r="C2501">
        <f>Fulltable[[#This Row],[Distance]]^3</f>
        <v>15606.257498999998</v>
      </c>
      <c r="D2501">
        <f>Fulltable[[#This Row],[Distance]]^4</f>
        <v>390000.37490000995</v>
      </c>
      <c r="E2501">
        <f>Fulltable[[#This Row],[Distance]]^5</f>
        <v>9746109.3687512483</v>
      </c>
      <c r="F2501" s="13" t="e">
        <f>IF(ISNUMBER(VLOOKUP(Fulltable[[#This Row],[Distance]], PBmetric[[Distance (km)]:[PB (hh:mm:ss)]], 6, FALSE)), VLOOKUP(Fulltable[[#This Row],[Distance]], PBmetric[[Distance (km)]:[PB (hh:mm:ss)]], 6, FALSE), NA())</f>
        <v>#N/A</v>
      </c>
      <c r="G2501" s="13">
        <f ca="1">$Q$4+$P$4*Fulltable[[#This Row],[Distance]]+$O$4*Fulltable[[#This Row],[D^2]]+$N$4*Fulltable[[#This Row],[D^3]]</f>
        <v>8.3816746741455783E-2</v>
      </c>
      <c r="H2501" s="13">
        <f ca="1">Fulltable[[#This Row],[Forecast]]*(1+AVERAGE(cform[faster (-ve) /
slower (+ve)]))</f>
        <v>8.6777306869686169E-2</v>
      </c>
      <c r="I2501" s="13" t="e">
        <f>IF(ISNUMBER(VLOOKUP(Fulltable[[#This Row],[Distance]], Predict[[#All],[Distance (km)]:[Time on current form]], 2, FALSE)), VLOOKUP(Fulltable[[#This Row],[Distance]], Predict[[#All],[Distance (km)]:[Time on current form]], 2, FALSE), NA())</f>
        <v>#N/A</v>
      </c>
      <c r="J2501" s="13" t="e">
        <f>IF(ISNUMBER(VLOOKUP(Fulltable[[#This Row],[Distance]], Predict[[#All],[Distance (km)]:[Time on current form]], 3, FALSE)), VLOOKUP(Fulltable[[#This Row],[Distance]], Predict[[#All],[Distance (km)]:[Time on current form]], 3, FALSE), NA())</f>
        <v>#N/A</v>
      </c>
    </row>
    <row r="2502" spans="1:10" x14ac:dyDescent="0.25">
      <c r="A2502" s="1">
        <v>25</v>
      </c>
      <c r="B2502" s="2">
        <f>Fulltable[[#This Row],[Distance]]^2</f>
        <v>625</v>
      </c>
      <c r="C2502">
        <f>Fulltable[[#This Row],[Distance]]^3</f>
        <v>15625</v>
      </c>
      <c r="D2502">
        <f>Fulltable[[#This Row],[Distance]]^4</f>
        <v>390625</v>
      </c>
      <c r="E2502">
        <f>Fulltable[[#This Row],[Distance]]^5</f>
        <v>9765625</v>
      </c>
      <c r="F2502" s="13" t="e">
        <f>IF(ISNUMBER(VLOOKUP(Fulltable[[#This Row],[Distance]], PBmetric[[Distance (km)]:[PB (hh:mm:ss)]], 6, FALSE)), VLOOKUP(Fulltable[[#This Row],[Distance]], PBmetric[[Distance (km)]:[PB (hh:mm:ss)]], 6, FALSE), NA())</f>
        <v>#N/A</v>
      </c>
      <c r="G2502" s="13">
        <f ca="1">$Q$4+$P$4*Fulltable[[#This Row],[Distance]]+$O$4*Fulltable[[#This Row],[D^2]]+$N$4*Fulltable[[#This Row],[D^3]]</f>
        <v>8.3854804225315369E-2</v>
      </c>
      <c r="H2502" s="13">
        <f ca="1">Fulltable[[#This Row],[Forecast]]*(1+AVERAGE(cform[faster (-ve) /
slower (+ve)]))</f>
        <v>8.6816708613179736E-2</v>
      </c>
      <c r="I2502" s="13" t="e">
        <f>IF(ISNUMBER(VLOOKUP(Fulltable[[#This Row],[Distance]], Predict[[#All],[Distance (km)]:[Time on current form]], 2, FALSE)), VLOOKUP(Fulltable[[#This Row],[Distance]], Predict[[#All],[Distance (km)]:[Time on current form]], 2, FALSE), NA())</f>
        <v>#N/A</v>
      </c>
      <c r="J2502" s="13" t="e">
        <f>IF(ISNUMBER(VLOOKUP(Fulltable[[#This Row],[Distance]], Predict[[#All],[Distance (km)]:[Time on current form]], 3, FALSE)), VLOOKUP(Fulltable[[#This Row],[Distance]], Predict[[#All],[Distance (km)]:[Time on current form]], 3, FALSE), NA())</f>
        <v>#N/A</v>
      </c>
    </row>
    <row r="2503" spans="1:10" x14ac:dyDescent="0.25">
      <c r="A2503" s="1">
        <v>25.01</v>
      </c>
      <c r="B2503" s="2">
        <f>Fulltable[[#This Row],[Distance]]^2</f>
        <v>625.50010000000009</v>
      </c>
      <c r="C2503">
        <f>Fulltable[[#This Row],[Distance]]^3</f>
        <v>15643.757501000004</v>
      </c>
      <c r="D2503">
        <f>Fulltable[[#This Row],[Distance]]^4</f>
        <v>391250.37510001013</v>
      </c>
      <c r="E2503">
        <f>Fulltable[[#This Row],[Distance]]^5</f>
        <v>9785171.8812512532</v>
      </c>
      <c r="F2503" s="13" t="e">
        <f>IF(ISNUMBER(VLOOKUP(Fulltable[[#This Row],[Distance]], PBmetric[[Distance (km)]:[PB (hh:mm:ss)]], 6, FALSE)), VLOOKUP(Fulltable[[#This Row],[Distance]], PBmetric[[Distance (km)]:[PB (hh:mm:ss)]], 6, FALSE), NA())</f>
        <v>#N/A</v>
      </c>
      <c r="G2503" s="13">
        <f ca="1">$Q$4+$P$4*Fulltable[[#This Row],[Distance]]+$O$4*Fulltable[[#This Row],[D^2]]+$N$4*Fulltable[[#This Row],[D^3]]</f>
        <v>8.3892865293555691E-2</v>
      </c>
      <c r="H2503" s="13">
        <f ca="1">Fulltable[[#This Row],[Forecast]]*(1+AVERAGE(cform[faster (-ve) /
slower (+ve)]))</f>
        <v>8.6856114067660875E-2</v>
      </c>
      <c r="I2503" s="13" t="e">
        <f>IF(ISNUMBER(VLOOKUP(Fulltable[[#This Row],[Distance]], Predict[[#All],[Distance (km)]:[Time on current form]], 2, FALSE)), VLOOKUP(Fulltable[[#This Row],[Distance]], Predict[[#All],[Distance (km)]:[Time on current form]], 2, FALSE), NA())</f>
        <v>#N/A</v>
      </c>
      <c r="J2503" s="13" t="e">
        <f>IF(ISNUMBER(VLOOKUP(Fulltable[[#This Row],[Distance]], Predict[[#All],[Distance (km)]:[Time on current form]], 3, FALSE)), VLOOKUP(Fulltable[[#This Row],[Distance]], Predict[[#All],[Distance (km)]:[Time on current form]], 3, FALSE), NA())</f>
        <v>#N/A</v>
      </c>
    </row>
    <row r="2504" spans="1:10" x14ac:dyDescent="0.25">
      <c r="A2504" s="1">
        <v>25.02</v>
      </c>
      <c r="B2504" s="2">
        <f>Fulltable[[#This Row],[Distance]]^2</f>
        <v>626.00040000000001</v>
      </c>
      <c r="C2504">
        <f>Fulltable[[#This Row],[Distance]]^3</f>
        <v>15662.530008</v>
      </c>
      <c r="D2504">
        <f>Fulltable[[#This Row],[Distance]]^4</f>
        <v>391876.50080015999</v>
      </c>
      <c r="E2504">
        <f>Fulltable[[#This Row],[Distance]]^5</f>
        <v>9804750.0500200037</v>
      </c>
      <c r="F2504" s="13" t="e">
        <f>IF(ISNUMBER(VLOOKUP(Fulltable[[#This Row],[Distance]], PBmetric[[Distance (km)]:[PB (hh:mm:ss)]], 6, FALSE)), VLOOKUP(Fulltable[[#This Row],[Distance]], PBmetric[[Distance (km)]:[PB (hh:mm:ss)]], 6, FALSE), NA())</f>
        <v>#N/A</v>
      </c>
      <c r="G2504" s="13">
        <f ca="1">$Q$4+$P$4*Fulltable[[#This Row],[Distance]]+$O$4*Fulltable[[#This Row],[D^2]]+$N$4*Fulltable[[#This Row],[D^3]]</f>
        <v>8.3930929946141306E-2</v>
      </c>
      <c r="H2504" s="13">
        <f ca="1">Fulltable[[#This Row],[Forecast]]*(1+AVERAGE(cform[faster (-ve) /
slower (+ve)]))</f>
        <v>8.6895523233092922E-2</v>
      </c>
      <c r="I2504" s="13" t="e">
        <f>IF(ISNUMBER(VLOOKUP(Fulltable[[#This Row],[Distance]], Predict[[#All],[Distance (km)]:[Time on current form]], 2, FALSE)), VLOOKUP(Fulltable[[#This Row],[Distance]], Predict[[#All],[Distance (km)]:[Time on current form]], 2, FALSE), NA())</f>
        <v>#N/A</v>
      </c>
      <c r="J2504" s="13" t="e">
        <f>IF(ISNUMBER(VLOOKUP(Fulltable[[#This Row],[Distance]], Predict[[#All],[Distance (km)]:[Time on current form]], 3, FALSE)), VLOOKUP(Fulltable[[#This Row],[Distance]], Predict[[#All],[Distance (km)]:[Time on current form]], 3, FALSE), NA())</f>
        <v>#N/A</v>
      </c>
    </row>
    <row r="2505" spans="1:10" x14ac:dyDescent="0.25">
      <c r="A2505" s="1">
        <v>25.03</v>
      </c>
      <c r="B2505" s="2">
        <f>Fulltable[[#This Row],[Distance]]^2</f>
        <v>626.5009</v>
      </c>
      <c r="C2505">
        <f>Fulltable[[#This Row],[Distance]]^3</f>
        <v>15681.317527000001</v>
      </c>
      <c r="D2505">
        <f>Fulltable[[#This Row],[Distance]]^4</f>
        <v>392503.37770081003</v>
      </c>
      <c r="E2505">
        <f>Fulltable[[#This Row],[Distance]]^5</f>
        <v>9824359.543851275</v>
      </c>
      <c r="F2505" s="13" t="e">
        <f>IF(ISNUMBER(VLOOKUP(Fulltable[[#This Row],[Distance]], PBmetric[[Distance (km)]:[PB (hh:mm:ss)]], 6, FALSE)), VLOOKUP(Fulltable[[#This Row],[Distance]], PBmetric[[Distance (km)]:[PB (hh:mm:ss)]], 6, FALSE), NA())</f>
        <v>#N/A</v>
      </c>
      <c r="G2505" s="13">
        <f ca="1">$Q$4+$P$4*Fulltable[[#This Row],[Distance]]+$O$4*Fulltable[[#This Row],[D^2]]+$N$4*Fulltable[[#This Row],[D^3]]</f>
        <v>8.3968998183036866E-2</v>
      </c>
      <c r="H2505" s="13">
        <f ca="1">Fulltable[[#This Row],[Forecast]]*(1+AVERAGE(cform[faster (-ve) /
slower (+ve)]))</f>
        <v>8.6934936109439268E-2</v>
      </c>
      <c r="I2505" s="13" t="e">
        <f>IF(ISNUMBER(VLOOKUP(Fulltable[[#This Row],[Distance]], Predict[[#All],[Distance (km)]:[Time on current form]], 2, FALSE)), VLOOKUP(Fulltable[[#This Row],[Distance]], Predict[[#All],[Distance (km)]:[Time on current form]], 2, FALSE), NA())</f>
        <v>#N/A</v>
      </c>
      <c r="J2505" s="13" t="e">
        <f>IF(ISNUMBER(VLOOKUP(Fulltable[[#This Row],[Distance]], Predict[[#All],[Distance (km)]:[Time on current form]], 3, FALSE)), VLOOKUP(Fulltable[[#This Row],[Distance]], Predict[[#All],[Distance (km)]:[Time on current form]], 3, FALSE), NA())</f>
        <v>#N/A</v>
      </c>
    </row>
    <row r="2506" spans="1:10" x14ac:dyDescent="0.25">
      <c r="A2506" s="1">
        <v>25.04</v>
      </c>
      <c r="B2506" s="2">
        <f>Fulltable[[#This Row],[Distance]]^2</f>
        <v>627.00159999999994</v>
      </c>
      <c r="C2506">
        <f>Fulltable[[#This Row],[Distance]]^3</f>
        <v>15700.120063999999</v>
      </c>
      <c r="D2506">
        <f>Fulltable[[#This Row],[Distance]]^4</f>
        <v>393131.00640255993</v>
      </c>
      <c r="E2506">
        <f>Fulltable[[#This Row],[Distance]]^5</f>
        <v>9844000.4003200997</v>
      </c>
      <c r="F2506" s="13" t="e">
        <f>IF(ISNUMBER(VLOOKUP(Fulltable[[#This Row],[Distance]], PBmetric[[Distance (km)]:[PB (hh:mm:ss)]], 6, FALSE)), VLOOKUP(Fulltable[[#This Row],[Distance]], PBmetric[[Distance (km)]:[PB (hh:mm:ss)]], 6, FALSE), NA())</f>
        <v>#N/A</v>
      </c>
      <c r="G2506" s="13">
        <f ca="1">$Q$4+$P$4*Fulltable[[#This Row],[Distance]]+$O$4*Fulltable[[#This Row],[D^2]]+$N$4*Fulltable[[#This Row],[D^3]]</f>
        <v>8.4007070004206916E-2</v>
      </c>
      <c r="H2506" s="13">
        <f ca="1">Fulltable[[#This Row],[Forecast]]*(1+AVERAGE(cform[faster (-ve) /
slower (+ve)]))</f>
        <v>8.6974352696663204E-2</v>
      </c>
      <c r="I2506" s="13" t="e">
        <f>IF(ISNUMBER(VLOOKUP(Fulltable[[#This Row],[Distance]], Predict[[#All],[Distance (km)]:[Time on current form]], 2, FALSE)), VLOOKUP(Fulltable[[#This Row],[Distance]], Predict[[#All],[Distance (km)]:[Time on current form]], 2, FALSE), NA())</f>
        <v>#N/A</v>
      </c>
      <c r="J2506" s="13" t="e">
        <f>IF(ISNUMBER(VLOOKUP(Fulltable[[#This Row],[Distance]], Predict[[#All],[Distance (km)]:[Time on current form]], 3, FALSE)), VLOOKUP(Fulltable[[#This Row],[Distance]], Predict[[#All],[Distance (km)]:[Time on current form]], 3, FALSE), NA())</f>
        <v>#N/A</v>
      </c>
    </row>
    <row r="2507" spans="1:10" x14ac:dyDescent="0.25">
      <c r="A2507" s="1">
        <v>25.05</v>
      </c>
      <c r="B2507" s="2">
        <f>Fulltable[[#This Row],[Distance]]^2</f>
        <v>627.50250000000005</v>
      </c>
      <c r="C2507">
        <f>Fulltable[[#This Row],[Distance]]^3</f>
        <v>15718.937625000002</v>
      </c>
      <c r="D2507">
        <f>Fulltable[[#This Row],[Distance]]^4</f>
        <v>393759.38750625006</v>
      </c>
      <c r="E2507">
        <f>Fulltable[[#This Row],[Distance]]^5</f>
        <v>9863672.657031564</v>
      </c>
      <c r="F2507" s="13" t="e">
        <f>IF(ISNUMBER(VLOOKUP(Fulltable[[#This Row],[Distance]], PBmetric[[Distance (km)]:[PB (hh:mm:ss)]], 6, FALSE)), VLOOKUP(Fulltable[[#This Row],[Distance]], PBmetric[[Distance (km)]:[PB (hh:mm:ss)]], 6, FALSE), NA())</f>
        <v>#N/A</v>
      </c>
      <c r="G2507" s="13">
        <f ca="1">$Q$4+$P$4*Fulltable[[#This Row],[Distance]]+$O$4*Fulltable[[#This Row],[D^2]]+$N$4*Fulltable[[#This Row],[D^3]]</f>
        <v>8.4045145409616107E-2</v>
      </c>
      <c r="H2507" s="13">
        <f ca="1">Fulltable[[#This Row],[Forecast]]*(1+AVERAGE(cform[faster (-ve) /
slower (+ve)]))</f>
        <v>8.7013772994728136E-2</v>
      </c>
      <c r="I2507" s="13" t="e">
        <f>IF(ISNUMBER(VLOOKUP(Fulltable[[#This Row],[Distance]], Predict[[#All],[Distance (km)]:[Time on current form]], 2, FALSE)), VLOOKUP(Fulltable[[#This Row],[Distance]], Predict[[#All],[Distance (km)]:[Time on current form]], 2, FALSE), NA())</f>
        <v>#N/A</v>
      </c>
      <c r="J2507" s="13" t="e">
        <f>IF(ISNUMBER(VLOOKUP(Fulltable[[#This Row],[Distance]], Predict[[#All],[Distance (km)]:[Time on current form]], 3, FALSE)), VLOOKUP(Fulltable[[#This Row],[Distance]], Predict[[#All],[Distance (km)]:[Time on current form]], 3, FALSE), NA())</f>
        <v>#N/A</v>
      </c>
    </row>
    <row r="2508" spans="1:10" x14ac:dyDescent="0.25">
      <c r="A2508" s="1">
        <v>25.06</v>
      </c>
      <c r="B2508" s="2">
        <f>Fulltable[[#This Row],[Distance]]^2</f>
        <v>628.00359999999989</v>
      </c>
      <c r="C2508">
        <f>Fulltable[[#This Row],[Distance]]^3</f>
        <v>15737.770215999997</v>
      </c>
      <c r="D2508">
        <f>Fulltable[[#This Row],[Distance]]^4</f>
        <v>394388.52161295986</v>
      </c>
      <c r="E2508">
        <f>Fulltable[[#This Row],[Distance]]^5</f>
        <v>9883376.3516207729</v>
      </c>
      <c r="F2508" s="13" t="e">
        <f>IF(ISNUMBER(VLOOKUP(Fulltable[[#This Row],[Distance]], PBmetric[[Distance (km)]:[PB (hh:mm:ss)]], 6, FALSE)), VLOOKUP(Fulltable[[#This Row],[Distance]], PBmetric[[Distance (km)]:[PB (hh:mm:ss)]], 6, FALSE), NA())</f>
        <v>#N/A</v>
      </c>
      <c r="G2508" s="13">
        <f ca="1">$Q$4+$P$4*Fulltable[[#This Row],[Distance]]+$O$4*Fulltable[[#This Row],[D^2]]+$N$4*Fulltable[[#This Row],[D^3]]</f>
        <v>8.4083224399228981E-2</v>
      </c>
      <c r="H2508" s="13">
        <f ca="1">Fulltable[[#This Row],[Forecast]]*(1+AVERAGE(cform[faster (-ve) /
slower (+ve)]))</f>
        <v>8.7053197003597357E-2</v>
      </c>
      <c r="I2508" s="13" t="e">
        <f>IF(ISNUMBER(VLOOKUP(Fulltable[[#This Row],[Distance]], Predict[[#All],[Distance (km)]:[Time on current form]], 2, FALSE)), VLOOKUP(Fulltable[[#This Row],[Distance]], Predict[[#All],[Distance (km)]:[Time on current form]], 2, FALSE), NA())</f>
        <v>#N/A</v>
      </c>
      <c r="J2508" s="13" t="e">
        <f>IF(ISNUMBER(VLOOKUP(Fulltable[[#This Row],[Distance]], Predict[[#All],[Distance (km)]:[Time on current form]], 3, FALSE)), VLOOKUP(Fulltable[[#This Row],[Distance]], Predict[[#All],[Distance (km)]:[Time on current form]], 3, FALSE), NA())</f>
        <v>#N/A</v>
      </c>
    </row>
    <row r="2509" spans="1:10" x14ac:dyDescent="0.25">
      <c r="A2509" s="1">
        <v>25.07</v>
      </c>
      <c r="B2509" s="2">
        <f>Fulltable[[#This Row],[Distance]]^2</f>
        <v>628.50490000000002</v>
      </c>
      <c r="C2509">
        <f>Fulltable[[#This Row],[Distance]]^3</f>
        <v>15756.617843</v>
      </c>
      <c r="D2509">
        <f>Fulltable[[#This Row],[Distance]]^4</f>
        <v>395018.40932401002</v>
      </c>
      <c r="E2509">
        <f>Fulltable[[#This Row],[Distance]]^5</f>
        <v>9903111.5217529312</v>
      </c>
      <c r="F2509" s="13" t="e">
        <f>IF(ISNUMBER(VLOOKUP(Fulltable[[#This Row],[Distance]], PBmetric[[Distance (km)]:[PB (hh:mm:ss)]], 6, FALSE)), VLOOKUP(Fulltable[[#This Row],[Distance]], PBmetric[[Distance (km)]:[PB (hh:mm:ss)]], 6, FALSE), NA())</f>
        <v>#N/A</v>
      </c>
      <c r="G2509" s="13">
        <f ca="1">$Q$4+$P$4*Fulltable[[#This Row],[Distance]]+$O$4*Fulltable[[#This Row],[D^2]]+$N$4*Fulltable[[#This Row],[D^3]]</f>
        <v>8.4121306973010193E-2</v>
      </c>
      <c r="H2509" s="13">
        <f ca="1">Fulltable[[#This Row],[Forecast]]*(1+AVERAGE(cform[faster (-ve) /
slower (+ve)]))</f>
        <v>8.7092624723234258E-2</v>
      </c>
      <c r="I2509" s="13" t="e">
        <f>IF(ISNUMBER(VLOOKUP(Fulltable[[#This Row],[Distance]], Predict[[#All],[Distance (km)]:[Time on current form]], 2, FALSE)), VLOOKUP(Fulltable[[#This Row],[Distance]], Predict[[#All],[Distance (km)]:[Time on current form]], 2, FALSE), NA())</f>
        <v>#N/A</v>
      </c>
      <c r="J2509" s="13" t="e">
        <f>IF(ISNUMBER(VLOOKUP(Fulltable[[#This Row],[Distance]], Predict[[#All],[Distance (km)]:[Time on current form]], 3, FALSE)), VLOOKUP(Fulltable[[#This Row],[Distance]], Predict[[#All],[Distance (km)]:[Time on current form]], 3, FALSE), NA())</f>
        <v>#N/A</v>
      </c>
    </row>
    <row r="2510" spans="1:10" x14ac:dyDescent="0.25">
      <c r="A2510" s="1">
        <v>25.08</v>
      </c>
      <c r="B2510" s="2">
        <f>Fulltable[[#This Row],[Distance]]^2</f>
        <v>629.00639999999987</v>
      </c>
      <c r="C2510">
        <f>Fulltable[[#This Row],[Distance]]^3</f>
        <v>15775.480511999996</v>
      </c>
      <c r="D2510">
        <f>Fulltable[[#This Row],[Distance]]^4</f>
        <v>395649.05124095985</v>
      </c>
      <c r="E2510">
        <f>Fulltable[[#This Row],[Distance]]^5</f>
        <v>9922878.2051232718</v>
      </c>
      <c r="F2510" s="13" t="e">
        <f>IF(ISNUMBER(VLOOKUP(Fulltable[[#This Row],[Distance]], PBmetric[[Distance (km)]:[PB (hh:mm:ss)]], 6, FALSE)), VLOOKUP(Fulltable[[#This Row],[Distance]], PBmetric[[Distance (km)]:[PB (hh:mm:ss)]], 6, FALSE), NA())</f>
        <v>#N/A</v>
      </c>
      <c r="G2510" s="13">
        <f ca="1">$Q$4+$P$4*Fulltable[[#This Row],[Distance]]+$O$4*Fulltable[[#This Row],[D^2]]+$N$4*Fulltable[[#This Row],[D^3]]</f>
        <v>8.4159393130924284E-2</v>
      </c>
      <c r="H2510" s="13">
        <f ca="1">Fulltable[[#This Row],[Forecast]]*(1+AVERAGE(cform[faster (-ve) /
slower (+ve)]))</f>
        <v>8.7132056153602144E-2</v>
      </c>
      <c r="I2510" s="13" t="e">
        <f>IF(ISNUMBER(VLOOKUP(Fulltable[[#This Row],[Distance]], Predict[[#All],[Distance (km)]:[Time on current form]], 2, FALSE)), VLOOKUP(Fulltable[[#This Row],[Distance]], Predict[[#All],[Distance (km)]:[Time on current form]], 2, FALSE), NA())</f>
        <v>#N/A</v>
      </c>
      <c r="J2510" s="13" t="e">
        <f>IF(ISNUMBER(VLOOKUP(Fulltable[[#This Row],[Distance]], Predict[[#All],[Distance (km)]:[Time on current form]], 3, FALSE)), VLOOKUP(Fulltable[[#This Row],[Distance]], Predict[[#All],[Distance (km)]:[Time on current form]], 3, FALSE), NA())</f>
        <v>#N/A</v>
      </c>
    </row>
    <row r="2511" spans="1:10" x14ac:dyDescent="0.25">
      <c r="A2511" s="1">
        <v>25.09</v>
      </c>
      <c r="B2511" s="2">
        <f>Fulltable[[#This Row],[Distance]]^2</f>
        <v>629.50810000000001</v>
      </c>
      <c r="C2511">
        <f>Fulltable[[#This Row],[Distance]]^3</f>
        <v>15794.358228999999</v>
      </c>
      <c r="D2511">
        <f>Fulltable[[#This Row],[Distance]]^4</f>
        <v>396280.44796561002</v>
      </c>
      <c r="E2511">
        <f>Fulltable[[#This Row],[Distance]]^5</f>
        <v>9942676.4394571558</v>
      </c>
      <c r="F2511" s="13" t="e">
        <f>IF(ISNUMBER(VLOOKUP(Fulltable[[#This Row],[Distance]], PBmetric[[Distance (km)]:[PB (hh:mm:ss)]], 6, FALSE)), VLOOKUP(Fulltable[[#This Row],[Distance]], PBmetric[[Distance (km)]:[PB (hh:mm:ss)]], 6, FALSE), NA())</f>
        <v>#N/A</v>
      </c>
      <c r="G2511" s="13">
        <f ca="1">$Q$4+$P$4*Fulltable[[#This Row],[Distance]]+$O$4*Fulltable[[#This Row],[D^2]]+$N$4*Fulltable[[#This Row],[D^3]]</f>
        <v>8.4197482872935867E-2</v>
      </c>
      <c r="H2511" s="13">
        <f ca="1">Fulltable[[#This Row],[Forecast]]*(1+AVERAGE(cform[faster (-ve) /
slower (+ve)]))</f>
        <v>8.717149129466438E-2</v>
      </c>
      <c r="I2511" s="13" t="e">
        <f>IF(ISNUMBER(VLOOKUP(Fulltable[[#This Row],[Distance]], Predict[[#All],[Distance (km)]:[Time on current form]], 2, FALSE)), VLOOKUP(Fulltable[[#This Row],[Distance]], Predict[[#All],[Distance (km)]:[Time on current form]], 2, FALSE), NA())</f>
        <v>#N/A</v>
      </c>
      <c r="J2511" s="13" t="e">
        <f>IF(ISNUMBER(VLOOKUP(Fulltable[[#This Row],[Distance]], Predict[[#All],[Distance (km)]:[Time on current form]], 3, FALSE)), VLOOKUP(Fulltable[[#This Row],[Distance]], Predict[[#All],[Distance (km)]:[Time on current form]], 3, FALSE), NA())</f>
        <v>#N/A</v>
      </c>
    </row>
    <row r="2512" spans="1:10" x14ac:dyDescent="0.25">
      <c r="A2512" s="1">
        <v>25.1</v>
      </c>
      <c r="B2512" s="2">
        <f>Fulltable[[#This Row],[Distance]]^2</f>
        <v>630.0100000000001</v>
      </c>
      <c r="C2512">
        <f>Fulltable[[#This Row],[Distance]]^3</f>
        <v>15813.251000000004</v>
      </c>
      <c r="D2512">
        <f>Fulltable[[#This Row],[Distance]]^4</f>
        <v>396912.60010000016</v>
      </c>
      <c r="E2512">
        <f>Fulltable[[#This Row],[Distance]]^5</f>
        <v>9962506.2625100054</v>
      </c>
      <c r="F2512" s="13" t="e">
        <f>IF(ISNUMBER(VLOOKUP(Fulltable[[#This Row],[Distance]], PBmetric[[Distance (km)]:[PB (hh:mm:ss)]], 6, FALSE)), VLOOKUP(Fulltable[[#This Row],[Distance]], PBmetric[[Distance (km)]:[PB (hh:mm:ss)]], 6, FALSE), NA())</f>
        <v>#N/A</v>
      </c>
      <c r="G2512" s="13">
        <f ca="1">$Q$4+$P$4*Fulltable[[#This Row],[Distance]]+$O$4*Fulltable[[#This Row],[D^2]]+$N$4*Fulltable[[#This Row],[D^3]]</f>
        <v>8.4235576199009579E-2</v>
      </c>
      <c r="H2512" s="13">
        <f ca="1">Fulltable[[#This Row],[Forecast]]*(1+AVERAGE(cform[faster (-ve) /
slower (+ve)]))</f>
        <v>8.7210930146384341E-2</v>
      </c>
      <c r="I2512" s="13" t="e">
        <f>IF(ISNUMBER(VLOOKUP(Fulltable[[#This Row],[Distance]], Predict[[#All],[Distance (km)]:[Time on current form]], 2, FALSE)), VLOOKUP(Fulltable[[#This Row],[Distance]], Predict[[#All],[Distance (km)]:[Time on current form]], 2, FALSE), NA())</f>
        <v>#N/A</v>
      </c>
      <c r="J2512" s="13" t="e">
        <f>IF(ISNUMBER(VLOOKUP(Fulltable[[#This Row],[Distance]], Predict[[#All],[Distance (km)]:[Time on current form]], 3, FALSE)), VLOOKUP(Fulltable[[#This Row],[Distance]], Predict[[#All],[Distance (km)]:[Time on current form]], 3, FALSE), NA())</f>
        <v>#N/A</v>
      </c>
    </row>
    <row r="2513" spans="1:10" x14ac:dyDescent="0.25">
      <c r="A2513" s="1">
        <v>25.11</v>
      </c>
      <c r="B2513" s="2">
        <f>Fulltable[[#This Row],[Distance]]^2</f>
        <v>630.51209999999992</v>
      </c>
      <c r="C2513">
        <f>Fulltable[[#This Row],[Distance]]^3</f>
        <v>15832.158830999997</v>
      </c>
      <c r="D2513">
        <f>Fulltable[[#This Row],[Distance]]^4</f>
        <v>397545.50824640988</v>
      </c>
      <c r="E2513">
        <f>Fulltable[[#This Row],[Distance]]^5</f>
        <v>9982367.7120673526</v>
      </c>
      <c r="F2513" s="13" t="e">
        <f>IF(ISNUMBER(VLOOKUP(Fulltable[[#This Row],[Distance]], PBmetric[[Distance (km)]:[PB (hh:mm:ss)]], 6, FALSE)), VLOOKUP(Fulltable[[#This Row],[Distance]], PBmetric[[Distance (km)]:[PB (hh:mm:ss)]], 6, FALSE), NA())</f>
        <v>#N/A</v>
      </c>
      <c r="G2513" s="13">
        <f ca="1">$Q$4+$P$4*Fulltable[[#This Row],[Distance]]+$O$4*Fulltable[[#This Row],[D^2]]+$N$4*Fulltable[[#This Row],[D^3]]</f>
        <v>8.4273673109109964E-2</v>
      </c>
      <c r="H2513" s="13">
        <f ca="1">Fulltable[[#This Row],[Forecast]]*(1+AVERAGE(cform[faster (-ve) /
slower (+ve)]))</f>
        <v>8.7250372708725307E-2</v>
      </c>
      <c r="I2513" s="13" t="e">
        <f>IF(ISNUMBER(VLOOKUP(Fulltable[[#This Row],[Distance]], Predict[[#All],[Distance (km)]:[Time on current form]], 2, FALSE)), VLOOKUP(Fulltable[[#This Row],[Distance]], Predict[[#All],[Distance (km)]:[Time on current form]], 2, FALSE), NA())</f>
        <v>#N/A</v>
      </c>
      <c r="J2513" s="13" t="e">
        <f>IF(ISNUMBER(VLOOKUP(Fulltable[[#This Row],[Distance]], Predict[[#All],[Distance (km)]:[Time on current form]], 3, FALSE)), VLOOKUP(Fulltable[[#This Row],[Distance]], Predict[[#All],[Distance (km)]:[Time on current form]], 3, FALSE), NA())</f>
        <v>#N/A</v>
      </c>
    </row>
    <row r="2514" spans="1:10" x14ac:dyDescent="0.25">
      <c r="A2514" s="1">
        <v>25.12</v>
      </c>
      <c r="B2514" s="2">
        <f>Fulltable[[#This Row],[Distance]]^2</f>
        <v>631.01440000000002</v>
      </c>
      <c r="C2514">
        <f>Fulltable[[#This Row],[Distance]]^3</f>
        <v>15851.081728000001</v>
      </c>
      <c r="D2514">
        <f>Fulltable[[#This Row],[Distance]]^4</f>
        <v>398179.17300736002</v>
      </c>
      <c r="E2514">
        <f>Fulltable[[#This Row],[Distance]]^5</f>
        <v>10002260.825944884</v>
      </c>
      <c r="F2514" s="13" t="e">
        <f>IF(ISNUMBER(VLOOKUP(Fulltable[[#This Row],[Distance]], PBmetric[[Distance (km)]:[PB (hh:mm:ss)]], 6, FALSE)), VLOOKUP(Fulltable[[#This Row],[Distance]], PBmetric[[Distance (km)]:[PB (hh:mm:ss)]], 6, FALSE), NA())</f>
        <v>#N/A</v>
      </c>
      <c r="G2514" s="13">
        <f ca="1">$Q$4+$P$4*Fulltable[[#This Row],[Distance]]+$O$4*Fulltable[[#This Row],[D^2]]+$N$4*Fulltable[[#This Row],[D^3]]</f>
        <v>8.431177360320162E-2</v>
      </c>
      <c r="H2514" s="13">
        <f ca="1">Fulltable[[#This Row],[Forecast]]*(1+AVERAGE(cform[faster (-ve) /
slower (+ve)]))</f>
        <v>8.7289818981650669E-2</v>
      </c>
      <c r="I2514" s="13" t="e">
        <f>IF(ISNUMBER(VLOOKUP(Fulltable[[#This Row],[Distance]], Predict[[#All],[Distance (km)]:[Time on current form]], 2, FALSE)), VLOOKUP(Fulltable[[#This Row],[Distance]], Predict[[#All],[Distance (km)]:[Time on current form]], 2, FALSE), NA())</f>
        <v>#N/A</v>
      </c>
      <c r="J2514" s="13" t="e">
        <f>IF(ISNUMBER(VLOOKUP(Fulltable[[#This Row],[Distance]], Predict[[#All],[Distance (km)]:[Time on current form]], 3, FALSE)), VLOOKUP(Fulltable[[#This Row],[Distance]], Predict[[#All],[Distance (km)]:[Time on current form]], 3, FALSE), NA())</f>
        <v>#N/A</v>
      </c>
    </row>
    <row r="2515" spans="1:10" x14ac:dyDescent="0.25">
      <c r="A2515" s="1">
        <v>25.13</v>
      </c>
      <c r="B2515" s="2">
        <f>Fulltable[[#This Row],[Distance]]^2</f>
        <v>631.51689999999996</v>
      </c>
      <c r="C2515">
        <f>Fulltable[[#This Row],[Distance]]^3</f>
        <v>15870.019696999998</v>
      </c>
      <c r="D2515">
        <f>Fulltable[[#This Row],[Distance]]^4</f>
        <v>398813.59498560993</v>
      </c>
      <c r="E2515">
        <f>Fulltable[[#This Row],[Distance]]^5</f>
        <v>10022185.641988378</v>
      </c>
      <c r="F2515" s="13" t="e">
        <f>IF(ISNUMBER(VLOOKUP(Fulltable[[#This Row],[Distance]], PBmetric[[Distance (km)]:[PB (hh:mm:ss)]], 6, FALSE)), VLOOKUP(Fulltable[[#This Row],[Distance]], PBmetric[[Distance (km)]:[PB (hh:mm:ss)]], 6, FALSE), NA())</f>
        <v>#N/A</v>
      </c>
      <c r="G2515" s="13">
        <f ca="1">$Q$4+$P$4*Fulltable[[#This Row],[Distance]]+$O$4*Fulltable[[#This Row],[D^2]]+$N$4*Fulltable[[#This Row],[D^3]]</f>
        <v>8.4349877681249186E-2</v>
      </c>
      <c r="H2515" s="13">
        <f ca="1">Fulltable[[#This Row],[Forecast]]*(1+AVERAGE(cform[faster (-ve) /
slower (+ve)]))</f>
        <v>8.7329268965123774E-2</v>
      </c>
      <c r="I2515" s="13" t="e">
        <f>IF(ISNUMBER(VLOOKUP(Fulltable[[#This Row],[Distance]], Predict[[#All],[Distance (km)]:[Time on current form]], 2, FALSE)), VLOOKUP(Fulltable[[#This Row],[Distance]], Predict[[#All],[Distance (km)]:[Time on current form]], 2, FALSE), NA())</f>
        <v>#N/A</v>
      </c>
      <c r="J2515" s="13" t="e">
        <f>IF(ISNUMBER(VLOOKUP(Fulltable[[#This Row],[Distance]], Predict[[#All],[Distance (km)]:[Time on current form]], 3, FALSE)), VLOOKUP(Fulltable[[#This Row],[Distance]], Predict[[#All],[Distance (km)]:[Time on current form]], 3, FALSE), NA())</f>
        <v>#N/A</v>
      </c>
    </row>
    <row r="2516" spans="1:10" x14ac:dyDescent="0.25">
      <c r="A2516" s="1">
        <v>25.14</v>
      </c>
      <c r="B2516" s="2">
        <f>Fulltable[[#This Row],[Distance]]^2</f>
        <v>632.01960000000008</v>
      </c>
      <c r="C2516">
        <f>Fulltable[[#This Row],[Distance]]^3</f>
        <v>15888.972744000002</v>
      </c>
      <c r="D2516">
        <f>Fulltable[[#This Row],[Distance]]^4</f>
        <v>399448.77478416008</v>
      </c>
      <c r="E2516">
        <f>Fulltable[[#This Row],[Distance]]^5</f>
        <v>10042142.198073784</v>
      </c>
      <c r="F2516" s="13" t="e">
        <f>IF(ISNUMBER(VLOOKUP(Fulltable[[#This Row],[Distance]], PBmetric[[Distance (km)]:[PB (hh:mm:ss)]], 6, FALSE)), VLOOKUP(Fulltable[[#This Row],[Distance]], PBmetric[[Distance (km)]:[PB (hh:mm:ss)]], 6, FALSE), NA())</f>
        <v>#N/A</v>
      </c>
      <c r="G2516" s="13">
        <f ca="1">$Q$4+$P$4*Fulltable[[#This Row],[Distance]]+$O$4*Fulltable[[#This Row],[D^2]]+$N$4*Fulltable[[#This Row],[D^3]]</f>
        <v>8.4387985343217245E-2</v>
      </c>
      <c r="H2516" s="13">
        <f ca="1">Fulltable[[#This Row],[Forecast]]*(1+AVERAGE(cform[faster (-ve) /
slower (+ve)]))</f>
        <v>8.7368722659107972E-2</v>
      </c>
      <c r="I2516" s="13" t="e">
        <f>IF(ISNUMBER(VLOOKUP(Fulltable[[#This Row],[Distance]], Predict[[#All],[Distance (km)]:[Time on current form]], 2, FALSE)), VLOOKUP(Fulltable[[#This Row],[Distance]], Predict[[#All],[Distance (km)]:[Time on current form]], 2, FALSE), NA())</f>
        <v>#N/A</v>
      </c>
      <c r="J2516" s="13" t="e">
        <f>IF(ISNUMBER(VLOOKUP(Fulltable[[#This Row],[Distance]], Predict[[#All],[Distance (km)]:[Time on current form]], 3, FALSE)), VLOOKUP(Fulltable[[#This Row],[Distance]], Predict[[#All],[Distance (km)]:[Time on current form]], 3, FALSE), NA())</f>
        <v>#N/A</v>
      </c>
    </row>
    <row r="2517" spans="1:10" x14ac:dyDescent="0.25">
      <c r="A2517" s="1">
        <v>25.15</v>
      </c>
      <c r="B2517" s="2">
        <f>Fulltable[[#This Row],[Distance]]^2</f>
        <v>632.52249999999992</v>
      </c>
      <c r="C2517">
        <f>Fulltable[[#This Row],[Distance]]^3</f>
        <v>15907.940874999997</v>
      </c>
      <c r="D2517">
        <f>Fulltable[[#This Row],[Distance]]^4</f>
        <v>400084.71300624992</v>
      </c>
      <c r="E2517">
        <f>Fulltable[[#This Row],[Distance]]^5</f>
        <v>10062130.532107186</v>
      </c>
      <c r="F2517" s="13" t="e">
        <f>IF(ISNUMBER(VLOOKUP(Fulltable[[#This Row],[Distance]], PBmetric[[Distance (km)]:[PB (hh:mm:ss)]], 6, FALSE)), VLOOKUP(Fulltable[[#This Row],[Distance]], PBmetric[[Distance (km)]:[PB (hh:mm:ss)]], 6, FALSE), NA())</f>
        <v>#N/A</v>
      </c>
      <c r="G2517" s="13">
        <f ca="1">$Q$4+$P$4*Fulltable[[#This Row],[Distance]]+$O$4*Fulltable[[#This Row],[D^2]]+$N$4*Fulltable[[#This Row],[D^3]]</f>
        <v>8.4426096589070368E-2</v>
      </c>
      <c r="H2517" s="13">
        <f ca="1">Fulltable[[#This Row],[Forecast]]*(1+AVERAGE(cform[faster (-ve) /
slower (+ve)]))</f>
        <v>8.7408180063566585E-2</v>
      </c>
      <c r="I2517" s="13" t="e">
        <f>IF(ISNUMBER(VLOOKUP(Fulltable[[#This Row],[Distance]], Predict[[#All],[Distance (km)]:[Time on current form]], 2, FALSE)), VLOOKUP(Fulltable[[#This Row],[Distance]], Predict[[#All],[Distance (km)]:[Time on current form]], 2, FALSE), NA())</f>
        <v>#N/A</v>
      </c>
      <c r="J2517" s="13" t="e">
        <f>IF(ISNUMBER(VLOOKUP(Fulltable[[#This Row],[Distance]], Predict[[#All],[Distance (km)]:[Time on current form]], 3, FALSE)), VLOOKUP(Fulltable[[#This Row],[Distance]], Predict[[#All],[Distance (km)]:[Time on current form]], 3, FALSE), NA())</f>
        <v>#N/A</v>
      </c>
    </row>
    <row r="2518" spans="1:10" x14ac:dyDescent="0.25">
      <c r="A2518" s="1">
        <v>25.16</v>
      </c>
      <c r="B2518" s="2">
        <f>Fulltable[[#This Row],[Distance]]^2</f>
        <v>633.02560000000005</v>
      </c>
      <c r="C2518">
        <f>Fulltable[[#This Row],[Distance]]^3</f>
        <v>15926.924096000001</v>
      </c>
      <c r="D2518">
        <f>Fulltable[[#This Row],[Distance]]^4</f>
        <v>400721.41025536007</v>
      </c>
      <c r="E2518">
        <f>Fulltable[[#This Row],[Distance]]^5</f>
        <v>10082150.682024859</v>
      </c>
      <c r="F2518" s="13" t="e">
        <f>IF(ISNUMBER(VLOOKUP(Fulltable[[#This Row],[Distance]], PBmetric[[Distance (km)]:[PB (hh:mm:ss)]], 6, FALSE)), VLOOKUP(Fulltable[[#This Row],[Distance]], PBmetric[[Distance (km)]:[PB (hh:mm:ss)]], 6, FALSE), NA())</f>
        <v>#N/A</v>
      </c>
      <c r="G2518" s="13">
        <f ca="1">$Q$4+$P$4*Fulltable[[#This Row],[Distance]]+$O$4*Fulltable[[#This Row],[D^2]]+$N$4*Fulltable[[#This Row],[D^3]]</f>
        <v>8.4464211418773166E-2</v>
      </c>
      <c r="H2518" s="13">
        <f ca="1">Fulltable[[#This Row],[Forecast]]*(1+AVERAGE(cform[faster (-ve) /
slower (+ve)]))</f>
        <v>8.7447641178462959E-2</v>
      </c>
      <c r="I2518" s="13" t="e">
        <f>IF(ISNUMBER(VLOOKUP(Fulltable[[#This Row],[Distance]], Predict[[#All],[Distance (km)]:[Time on current form]], 2, FALSE)), VLOOKUP(Fulltable[[#This Row],[Distance]], Predict[[#All],[Distance (km)]:[Time on current form]], 2, FALSE), NA())</f>
        <v>#N/A</v>
      </c>
      <c r="J2518" s="13" t="e">
        <f>IF(ISNUMBER(VLOOKUP(Fulltable[[#This Row],[Distance]], Predict[[#All],[Distance (km)]:[Time on current form]], 3, FALSE)), VLOOKUP(Fulltable[[#This Row],[Distance]], Predict[[#All],[Distance (km)]:[Time on current form]], 3, FALSE), NA())</f>
        <v>#N/A</v>
      </c>
    </row>
    <row r="2519" spans="1:10" x14ac:dyDescent="0.25">
      <c r="A2519" s="1">
        <v>25.17</v>
      </c>
      <c r="B2519" s="2">
        <f>Fulltable[[#This Row],[Distance]]^2</f>
        <v>633.52890000000014</v>
      </c>
      <c r="C2519">
        <f>Fulltable[[#This Row],[Distance]]^3</f>
        <v>15945.922413000004</v>
      </c>
      <c r="D2519">
        <f>Fulltable[[#This Row],[Distance]]^4</f>
        <v>401358.8671352102</v>
      </c>
      <c r="E2519">
        <f>Fulltable[[#This Row],[Distance]]^5</f>
        <v>10102202.685793241</v>
      </c>
      <c r="F2519" s="13" t="e">
        <f>IF(ISNUMBER(VLOOKUP(Fulltable[[#This Row],[Distance]], PBmetric[[Distance (km)]:[PB (hh:mm:ss)]], 6, FALSE)), VLOOKUP(Fulltable[[#This Row],[Distance]], PBmetric[[Distance (km)]:[PB (hh:mm:ss)]], 6, FALSE), NA())</f>
        <v>#N/A</v>
      </c>
      <c r="G2519" s="13">
        <f ca="1">$Q$4+$P$4*Fulltable[[#This Row],[Distance]]+$O$4*Fulltable[[#This Row],[D^2]]+$N$4*Fulltable[[#This Row],[D^3]]</f>
        <v>8.4502329832290252E-2</v>
      </c>
      <c r="H2519" s="13">
        <f ca="1">Fulltable[[#This Row],[Forecast]]*(1+AVERAGE(cform[faster (-ve) /
slower (+ve)]))</f>
        <v>8.7487106003760473E-2</v>
      </c>
      <c r="I2519" s="13" t="e">
        <f>IF(ISNUMBER(VLOOKUP(Fulltable[[#This Row],[Distance]], Predict[[#All],[Distance (km)]:[Time on current form]], 2, FALSE)), VLOOKUP(Fulltable[[#This Row],[Distance]], Predict[[#All],[Distance (km)]:[Time on current form]], 2, FALSE), NA())</f>
        <v>#N/A</v>
      </c>
      <c r="J2519" s="13" t="e">
        <f>IF(ISNUMBER(VLOOKUP(Fulltable[[#This Row],[Distance]], Predict[[#All],[Distance (km)]:[Time on current form]], 3, FALSE)), VLOOKUP(Fulltable[[#This Row],[Distance]], Predict[[#All],[Distance (km)]:[Time on current form]], 3, FALSE), NA())</f>
        <v>#N/A</v>
      </c>
    </row>
    <row r="2520" spans="1:10" x14ac:dyDescent="0.25">
      <c r="A2520" s="1">
        <v>25.18</v>
      </c>
      <c r="B2520" s="2">
        <f>Fulltable[[#This Row],[Distance]]^2</f>
        <v>634.03239999999994</v>
      </c>
      <c r="C2520">
        <f>Fulltable[[#This Row],[Distance]]^3</f>
        <v>15964.935831999997</v>
      </c>
      <c r="D2520">
        <f>Fulltable[[#This Row],[Distance]]^4</f>
        <v>401997.08424975991</v>
      </c>
      <c r="E2520">
        <f>Fulltable[[#This Row],[Distance]]^5</f>
        <v>10122286.581408955</v>
      </c>
      <c r="F2520" s="13" t="e">
        <f>IF(ISNUMBER(VLOOKUP(Fulltable[[#This Row],[Distance]], PBmetric[[Distance (km)]:[PB (hh:mm:ss)]], 6, FALSE)), VLOOKUP(Fulltable[[#This Row],[Distance]], PBmetric[[Distance (km)]:[PB (hh:mm:ss)]], 6, FALSE), NA())</f>
        <v>#N/A</v>
      </c>
      <c r="G2520" s="13">
        <f ca="1">$Q$4+$P$4*Fulltable[[#This Row],[Distance]]+$O$4*Fulltable[[#This Row],[D^2]]+$N$4*Fulltable[[#This Row],[D^3]]</f>
        <v>8.454045182958618E-2</v>
      </c>
      <c r="H2520" s="13">
        <f ca="1">Fulltable[[#This Row],[Forecast]]*(1+AVERAGE(cform[faster (-ve) /
slower (+ve)]))</f>
        <v>8.7526574539422433E-2</v>
      </c>
      <c r="I2520" s="13" t="e">
        <f>IF(ISNUMBER(VLOOKUP(Fulltable[[#This Row],[Distance]], Predict[[#All],[Distance (km)]:[Time on current form]], 2, FALSE)), VLOOKUP(Fulltable[[#This Row],[Distance]], Predict[[#All],[Distance (km)]:[Time on current form]], 2, FALSE), NA())</f>
        <v>#N/A</v>
      </c>
      <c r="J2520" s="13" t="e">
        <f>IF(ISNUMBER(VLOOKUP(Fulltable[[#This Row],[Distance]], Predict[[#All],[Distance (km)]:[Time on current form]], 3, FALSE)), VLOOKUP(Fulltable[[#This Row],[Distance]], Predict[[#All],[Distance (km)]:[Time on current form]], 3, FALSE), NA())</f>
        <v>#N/A</v>
      </c>
    </row>
    <row r="2521" spans="1:10" x14ac:dyDescent="0.25">
      <c r="A2521" s="1">
        <v>25.19</v>
      </c>
      <c r="B2521" s="2">
        <f>Fulltable[[#This Row],[Distance]]^2</f>
        <v>634.53610000000003</v>
      </c>
      <c r="C2521">
        <f>Fulltable[[#This Row],[Distance]]^3</f>
        <v>15983.964359000001</v>
      </c>
      <c r="D2521">
        <f>Fulltable[[#This Row],[Distance]]^4</f>
        <v>402636.06220321002</v>
      </c>
      <c r="E2521">
        <f>Fulltable[[#This Row],[Distance]]^5</f>
        <v>10142402.406898862</v>
      </c>
      <c r="F2521" s="13" t="e">
        <f>IF(ISNUMBER(VLOOKUP(Fulltable[[#This Row],[Distance]], PBmetric[[Distance (km)]:[PB (hh:mm:ss)]], 6, FALSE)), VLOOKUP(Fulltable[[#This Row],[Distance]], PBmetric[[Distance (km)]:[PB (hh:mm:ss)]], 6, FALSE), NA())</f>
        <v>#N/A</v>
      </c>
      <c r="G2521" s="13">
        <f ca="1">$Q$4+$P$4*Fulltable[[#This Row],[Distance]]+$O$4*Fulltable[[#This Row],[D^2]]+$N$4*Fulltable[[#This Row],[D^3]]</f>
        <v>8.4578577410625591E-2</v>
      </c>
      <c r="H2521" s="13">
        <f ca="1">Fulltable[[#This Row],[Forecast]]*(1+AVERAGE(cform[faster (-ve) /
slower (+ve)]))</f>
        <v>8.7566046785412216E-2</v>
      </c>
      <c r="I2521" s="13" t="e">
        <f>IF(ISNUMBER(VLOOKUP(Fulltable[[#This Row],[Distance]], Predict[[#All],[Distance (km)]:[Time on current form]], 2, FALSE)), VLOOKUP(Fulltable[[#This Row],[Distance]], Predict[[#All],[Distance (km)]:[Time on current form]], 2, FALSE), NA())</f>
        <v>#N/A</v>
      </c>
      <c r="J2521" s="13" t="e">
        <f>IF(ISNUMBER(VLOOKUP(Fulltable[[#This Row],[Distance]], Predict[[#All],[Distance (km)]:[Time on current form]], 3, FALSE)), VLOOKUP(Fulltable[[#This Row],[Distance]], Predict[[#All],[Distance (km)]:[Time on current form]], 3, FALSE), NA())</f>
        <v>#N/A</v>
      </c>
    </row>
    <row r="2522" spans="1:10" x14ac:dyDescent="0.25">
      <c r="A2522" s="1">
        <v>25.2</v>
      </c>
      <c r="B2522" s="2">
        <f>Fulltable[[#This Row],[Distance]]^2</f>
        <v>635.04</v>
      </c>
      <c r="C2522">
        <f>Fulltable[[#This Row],[Distance]]^3</f>
        <v>16003.007999999998</v>
      </c>
      <c r="D2522">
        <f>Fulltable[[#This Row],[Distance]]^4</f>
        <v>403275.80159999995</v>
      </c>
      <c r="E2522">
        <f>Fulltable[[#This Row],[Distance]]^5</f>
        <v>10162550.200319998</v>
      </c>
      <c r="F2522" s="13" t="e">
        <f>IF(ISNUMBER(VLOOKUP(Fulltable[[#This Row],[Distance]], PBmetric[[Distance (km)]:[PB (hh:mm:ss)]], 6, FALSE)), VLOOKUP(Fulltable[[#This Row],[Distance]], PBmetric[[Distance (km)]:[PB (hh:mm:ss)]], 6, FALSE), NA())</f>
        <v>#N/A</v>
      </c>
      <c r="G2522" s="13">
        <f ca="1">$Q$4+$P$4*Fulltable[[#This Row],[Distance]]+$O$4*Fulltable[[#This Row],[D^2]]+$N$4*Fulltable[[#This Row],[D^3]]</f>
        <v>8.4616706575373068E-2</v>
      </c>
      <c r="H2522" s="13">
        <f ca="1">Fulltable[[#This Row],[Forecast]]*(1+AVERAGE(cform[faster (-ve) /
slower (+ve)]))</f>
        <v>8.7605522741693156E-2</v>
      </c>
      <c r="I2522" s="13" t="e">
        <f>IF(ISNUMBER(VLOOKUP(Fulltable[[#This Row],[Distance]], Predict[[#All],[Distance (km)]:[Time on current form]], 2, FALSE)), VLOOKUP(Fulltable[[#This Row],[Distance]], Predict[[#All],[Distance (km)]:[Time on current form]], 2, FALSE), NA())</f>
        <v>#N/A</v>
      </c>
      <c r="J2522" s="13" t="e">
        <f>IF(ISNUMBER(VLOOKUP(Fulltable[[#This Row],[Distance]], Predict[[#All],[Distance (km)]:[Time on current form]], 3, FALSE)), VLOOKUP(Fulltable[[#This Row],[Distance]], Predict[[#All],[Distance (km)]:[Time on current form]], 3, FALSE), NA())</f>
        <v>#N/A</v>
      </c>
    </row>
    <row r="2523" spans="1:10" x14ac:dyDescent="0.25">
      <c r="A2523" s="1">
        <v>25.21</v>
      </c>
      <c r="B2523" s="2">
        <f>Fulltable[[#This Row],[Distance]]^2</f>
        <v>635.54410000000007</v>
      </c>
      <c r="C2523">
        <f>Fulltable[[#This Row],[Distance]]^3</f>
        <v>16022.066761000002</v>
      </c>
      <c r="D2523">
        <f>Fulltable[[#This Row],[Distance]]^4</f>
        <v>403916.30304481008</v>
      </c>
      <c r="E2523">
        <f>Fulltable[[#This Row],[Distance]]^5</f>
        <v>10182729.999759663</v>
      </c>
      <c r="F2523" s="13" t="e">
        <f>IF(ISNUMBER(VLOOKUP(Fulltable[[#This Row],[Distance]], PBmetric[[Distance (km)]:[PB (hh:mm:ss)]], 6, FALSE)), VLOOKUP(Fulltable[[#This Row],[Distance]], PBmetric[[Distance (km)]:[PB (hh:mm:ss)]], 6, FALSE), NA())</f>
        <v>#N/A</v>
      </c>
      <c r="G2523" s="13">
        <f ca="1">$Q$4+$P$4*Fulltable[[#This Row],[Distance]]+$O$4*Fulltable[[#This Row],[D^2]]+$N$4*Fulltable[[#This Row],[D^3]]</f>
        <v>8.4654839323793196E-2</v>
      </c>
      <c r="H2523" s="13">
        <f ca="1">Fulltable[[#This Row],[Forecast]]*(1+AVERAGE(cform[faster (-ve) /
slower (+ve)]))</f>
        <v>8.7645002408228603E-2</v>
      </c>
      <c r="I2523" s="13" t="e">
        <f>IF(ISNUMBER(VLOOKUP(Fulltable[[#This Row],[Distance]], Predict[[#All],[Distance (km)]:[Time on current form]], 2, FALSE)), VLOOKUP(Fulltable[[#This Row],[Distance]], Predict[[#All],[Distance (km)]:[Time on current form]], 2, FALSE), NA())</f>
        <v>#N/A</v>
      </c>
      <c r="J2523" s="13" t="e">
        <f>IF(ISNUMBER(VLOOKUP(Fulltable[[#This Row],[Distance]], Predict[[#All],[Distance (km)]:[Time on current form]], 3, FALSE)), VLOOKUP(Fulltable[[#This Row],[Distance]], Predict[[#All],[Distance (km)]:[Time on current form]], 3, FALSE), NA())</f>
        <v>#N/A</v>
      </c>
    </row>
    <row r="2524" spans="1:10" x14ac:dyDescent="0.25">
      <c r="A2524" s="1">
        <v>25.22</v>
      </c>
      <c r="B2524" s="2">
        <f>Fulltable[[#This Row],[Distance]]^2</f>
        <v>636.0483999999999</v>
      </c>
      <c r="C2524">
        <f>Fulltable[[#This Row],[Distance]]^3</f>
        <v>16041.140647999997</v>
      </c>
      <c r="D2524">
        <f>Fulltable[[#This Row],[Distance]]^4</f>
        <v>404557.56714255986</v>
      </c>
      <c r="E2524">
        <f>Fulltable[[#This Row],[Distance]]^5</f>
        <v>10202941.843335358</v>
      </c>
      <c r="F2524" s="13" t="e">
        <f>IF(ISNUMBER(VLOOKUP(Fulltable[[#This Row],[Distance]], PBmetric[[Distance (km)]:[PB (hh:mm:ss)]], 6, FALSE)), VLOOKUP(Fulltable[[#This Row],[Distance]], PBmetric[[Distance (km)]:[PB (hh:mm:ss)]], 6, FALSE), NA())</f>
        <v>#N/A</v>
      </c>
      <c r="G2524" s="13">
        <f ca="1">$Q$4+$P$4*Fulltable[[#This Row],[Distance]]+$O$4*Fulltable[[#This Row],[D^2]]+$N$4*Fulltable[[#This Row],[D^3]]</f>
        <v>8.4692975655850586E-2</v>
      </c>
      <c r="H2524" s="13">
        <f ca="1">Fulltable[[#This Row],[Forecast]]*(1+AVERAGE(cform[faster (-ve) /
slower (+ve)]))</f>
        <v>8.7684485784981891E-2</v>
      </c>
      <c r="I2524" s="13" t="e">
        <f>IF(ISNUMBER(VLOOKUP(Fulltable[[#This Row],[Distance]], Predict[[#All],[Distance (km)]:[Time on current form]], 2, FALSE)), VLOOKUP(Fulltable[[#This Row],[Distance]], Predict[[#All],[Distance (km)]:[Time on current form]], 2, FALSE), NA())</f>
        <v>#N/A</v>
      </c>
      <c r="J2524" s="13" t="e">
        <f>IF(ISNUMBER(VLOOKUP(Fulltable[[#This Row],[Distance]], Predict[[#All],[Distance (km)]:[Time on current form]], 3, FALSE)), VLOOKUP(Fulltable[[#This Row],[Distance]], Predict[[#All],[Distance (km)]:[Time on current form]], 3, FALSE), NA())</f>
        <v>#N/A</v>
      </c>
    </row>
    <row r="2525" spans="1:10" x14ac:dyDescent="0.25">
      <c r="A2525" s="1">
        <v>25.23</v>
      </c>
      <c r="B2525" s="2">
        <f>Fulltable[[#This Row],[Distance]]^2</f>
        <v>636.55290000000002</v>
      </c>
      <c r="C2525">
        <f>Fulltable[[#This Row],[Distance]]^3</f>
        <v>16060.229667000001</v>
      </c>
      <c r="D2525">
        <f>Fulltable[[#This Row],[Distance]]^4</f>
        <v>405199.59449841001</v>
      </c>
      <c r="E2525">
        <f>Fulltable[[#This Row],[Distance]]^5</f>
        <v>10223185.769194884</v>
      </c>
      <c r="F2525" s="13" t="e">
        <f>IF(ISNUMBER(VLOOKUP(Fulltable[[#This Row],[Distance]], PBmetric[[Distance (km)]:[PB (hh:mm:ss)]], 6, FALSE)), VLOOKUP(Fulltable[[#This Row],[Distance]], PBmetric[[Distance (km)]:[PB (hh:mm:ss)]], 6, FALSE), NA())</f>
        <v>#N/A</v>
      </c>
      <c r="G2525" s="13">
        <f ca="1">$Q$4+$P$4*Fulltable[[#This Row],[Distance]]+$O$4*Fulltable[[#This Row],[D^2]]+$N$4*Fulltable[[#This Row],[D^3]]</f>
        <v>8.4731115571509821E-2</v>
      </c>
      <c r="H2525" s="13">
        <f ca="1">Fulltable[[#This Row],[Forecast]]*(1+AVERAGE(cform[faster (-ve) /
slower (+ve)]))</f>
        <v>8.772397287191637E-2</v>
      </c>
      <c r="I2525" s="13" t="e">
        <f>IF(ISNUMBER(VLOOKUP(Fulltable[[#This Row],[Distance]], Predict[[#All],[Distance (km)]:[Time on current form]], 2, FALSE)), VLOOKUP(Fulltable[[#This Row],[Distance]], Predict[[#All],[Distance (km)]:[Time on current form]], 2, FALSE), NA())</f>
        <v>#N/A</v>
      </c>
      <c r="J2525" s="13" t="e">
        <f>IF(ISNUMBER(VLOOKUP(Fulltable[[#This Row],[Distance]], Predict[[#All],[Distance (km)]:[Time on current form]], 3, FALSE)), VLOOKUP(Fulltable[[#This Row],[Distance]], Predict[[#All],[Distance (km)]:[Time on current form]], 3, FALSE), NA())</f>
        <v>#N/A</v>
      </c>
    </row>
    <row r="2526" spans="1:10" x14ac:dyDescent="0.25">
      <c r="A2526" s="1">
        <v>25.24</v>
      </c>
      <c r="B2526" s="2">
        <f>Fulltable[[#This Row],[Distance]]^2</f>
        <v>637.05759999999987</v>
      </c>
      <c r="C2526">
        <f>Fulltable[[#This Row],[Distance]]^3</f>
        <v>16079.333823999996</v>
      </c>
      <c r="D2526">
        <f>Fulltable[[#This Row],[Distance]]^4</f>
        <v>405842.38571775984</v>
      </c>
      <c r="E2526">
        <f>Fulltable[[#This Row],[Distance]]^5</f>
        <v>10243461.815516258</v>
      </c>
      <c r="F2526" s="13" t="e">
        <f>IF(ISNUMBER(VLOOKUP(Fulltable[[#This Row],[Distance]], PBmetric[[Distance (km)]:[PB (hh:mm:ss)]], 6, FALSE)), VLOOKUP(Fulltable[[#This Row],[Distance]], PBmetric[[Distance (km)]:[PB (hh:mm:ss)]], 6, FALSE), NA())</f>
        <v>#N/A</v>
      </c>
      <c r="G2526" s="13">
        <f ca="1">$Q$4+$P$4*Fulltable[[#This Row],[Distance]]+$O$4*Fulltable[[#This Row],[D^2]]+$N$4*Fulltable[[#This Row],[D^3]]</f>
        <v>8.47692590707355E-2</v>
      </c>
      <c r="H2526" s="13">
        <f ca="1">Fulltable[[#This Row],[Forecast]]*(1+AVERAGE(cform[faster (-ve) /
slower (+ve)]))</f>
        <v>8.7763463668995401E-2</v>
      </c>
      <c r="I2526" s="13" t="e">
        <f>IF(ISNUMBER(VLOOKUP(Fulltable[[#This Row],[Distance]], Predict[[#All],[Distance (km)]:[Time on current form]], 2, FALSE)), VLOOKUP(Fulltable[[#This Row],[Distance]], Predict[[#All],[Distance (km)]:[Time on current form]], 2, FALSE), NA())</f>
        <v>#N/A</v>
      </c>
      <c r="J2526" s="13" t="e">
        <f>IF(ISNUMBER(VLOOKUP(Fulltable[[#This Row],[Distance]], Predict[[#All],[Distance (km)]:[Time on current form]], 3, FALSE)), VLOOKUP(Fulltable[[#This Row],[Distance]], Predict[[#All],[Distance (km)]:[Time on current form]], 3, FALSE), NA())</f>
        <v>#N/A</v>
      </c>
    </row>
    <row r="2527" spans="1:10" x14ac:dyDescent="0.25">
      <c r="A2527" s="1">
        <v>25.25</v>
      </c>
      <c r="B2527" s="2">
        <f>Fulltable[[#This Row],[Distance]]^2</f>
        <v>637.5625</v>
      </c>
      <c r="C2527">
        <f>Fulltable[[#This Row],[Distance]]^3</f>
        <v>16098.453125</v>
      </c>
      <c r="D2527">
        <f>Fulltable[[#This Row],[Distance]]^4</f>
        <v>406485.94140625</v>
      </c>
      <c r="E2527">
        <f>Fulltable[[#This Row],[Distance]]^5</f>
        <v>10263770.020507812</v>
      </c>
      <c r="F2527" s="13" t="e">
        <f>IF(ISNUMBER(VLOOKUP(Fulltable[[#This Row],[Distance]], PBmetric[[Distance (km)]:[PB (hh:mm:ss)]], 6, FALSE)), VLOOKUP(Fulltable[[#This Row],[Distance]], PBmetric[[Distance (km)]:[PB (hh:mm:ss)]], 6, FALSE), NA())</f>
        <v>#N/A</v>
      </c>
      <c r="G2527" s="13">
        <f ca="1">$Q$4+$P$4*Fulltable[[#This Row],[Distance]]+$O$4*Fulltable[[#This Row],[D^2]]+$N$4*Fulltable[[#This Row],[D^3]]</f>
        <v>8.4807406153492249E-2</v>
      </c>
      <c r="H2527" s="13">
        <f ca="1">Fulltable[[#This Row],[Forecast]]*(1+AVERAGE(cform[faster (-ve) /
slower (+ve)]))</f>
        <v>8.7802958176182319E-2</v>
      </c>
      <c r="I2527" s="13" t="e">
        <f>IF(ISNUMBER(VLOOKUP(Fulltable[[#This Row],[Distance]], Predict[[#All],[Distance (km)]:[Time on current form]], 2, FALSE)), VLOOKUP(Fulltable[[#This Row],[Distance]], Predict[[#All],[Distance (km)]:[Time on current form]], 2, FALSE), NA())</f>
        <v>#N/A</v>
      </c>
      <c r="J2527" s="13" t="e">
        <f>IF(ISNUMBER(VLOOKUP(Fulltable[[#This Row],[Distance]], Predict[[#All],[Distance (km)]:[Time on current form]], 3, FALSE)), VLOOKUP(Fulltable[[#This Row],[Distance]], Predict[[#All],[Distance (km)]:[Time on current form]], 3, FALSE), NA())</f>
        <v>#N/A</v>
      </c>
    </row>
    <row r="2528" spans="1:10" x14ac:dyDescent="0.25">
      <c r="A2528" s="1">
        <v>25.26</v>
      </c>
      <c r="B2528" s="2">
        <f>Fulltable[[#This Row],[Distance]]^2</f>
        <v>638.06760000000008</v>
      </c>
      <c r="C2528">
        <f>Fulltable[[#This Row],[Distance]]^3</f>
        <v>16117.587576000004</v>
      </c>
      <c r="D2528">
        <f>Fulltable[[#This Row],[Distance]]^4</f>
        <v>407130.26216976013</v>
      </c>
      <c r="E2528">
        <f>Fulltable[[#This Row],[Distance]]^5</f>
        <v>10284110.422408141</v>
      </c>
      <c r="F2528" s="13" t="e">
        <f>IF(ISNUMBER(VLOOKUP(Fulltable[[#This Row],[Distance]], PBmetric[[Distance (km)]:[PB (hh:mm:ss)]], 6, FALSE)), VLOOKUP(Fulltable[[#This Row],[Distance]], PBmetric[[Distance (km)]:[PB (hh:mm:ss)]], 6, FALSE), NA())</f>
        <v>#N/A</v>
      </c>
      <c r="G2528" s="13">
        <f ca="1">$Q$4+$P$4*Fulltable[[#This Row],[Distance]]+$O$4*Fulltable[[#This Row],[D^2]]+$N$4*Fulltable[[#This Row],[D^3]]</f>
        <v>8.4845556819744636E-2</v>
      </c>
      <c r="H2528" s="13">
        <f ca="1">Fulltable[[#This Row],[Forecast]]*(1+AVERAGE(cform[faster (-ve) /
slower (+ve)]))</f>
        <v>8.7842456393440488E-2</v>
      </c>
      <c r="I2528" s="13" t="e">
        <f>IF(ISNUMBER(VLOOKUP(Fulltable[[#This Row],[Distance]], Predict[[#All],[Distance (km)]:[Time on current form]], 2, FALSE)), VLOOKUP(Fulltable[[#This Row],[Distance]], Predict[[#All],[Distance (km)]:[Time on current form]], 2, FALSE), NA())</f>
        <v>#N/A</v>
      </c>
      <c r="J2528" s="13" t="e">
        <f>IF(ISNUMBER(VLOOKUP(Fulltable[[#This Row],[Distance]], Predict[[#All],[Distance (km)]:[Time on current form]], 3, FALSE)), VLOOKUP(Fulltable[[#This Row],[Distance]], Predict[[#All],[Distance (km)]:[Time on current form]], 3, FALSE), NA())</f>
        <v>#N/A</v>
      </c>
    </row>
    <row r="2529" spans="1:10" x14ac:dyDescent="0.25">
      <c r="A2529" s="1">
        <v>25.27</v>
      </c>
      <c r="B2529" s="2">
        <f>Fulltable[[#This Row],[Distance]]^2</f>
        <v>638.5729</v>
      </c>
      <c r="C2529">
        <f>Fulltable[[#This Row],[Distance]]^3</f>
        <v>16136.737182999999</v>
      </c>
      <c r="D2529">
        <f>Fulltable[[#This Row],[Distance]]^4</f>
        <v>407775.34861441003</v>
      </c>
      <c r="E2529">
        <f>Fulltable[[#This Row],[Distance]]^5</f>
        <v>10304483.059486141</v>
      </c>
      <c r="F2529" s="13" t="e">
        <f>IF(ISNUMBER(VLOOKUP(Fulltable[[#This Row],[Distance]], PBmetric[[Distance (km)]:[PB (hh:mm:ss)]], 6, FALSE)), VLOOKUP(Fulltable[[#This Row],[Distance]], PBmetric[[Distance (km)]:[PB (hh:mm:ss)]], 6, FALSE), NA())</f>
        <v>#N/A</v>
      </c>
      <c r="G2529" s="13">
        <f ca="1">$Q$4+$P$4*Fulltable[[#This Row],[Distance]]+$O$4*Fulltable[[#This Row],[D^2]]+$N$4*Fulltable[[#This Row],[D^3]]</f>
        <v>8.488371106945726E-2</v>
      </c>
      <c r="H2529" s="13">
        <f ca="1">Fulltable[[#This Row],[Forecast]]*(1+AVERAGE(cform[faster (-ve) /
slower (+ve)]))</f>
        <v>8.7881958320733228E-2</v>
      </c>
      <c r="I2529" s="13" t="e">
        <f>IF(ISNUMBER(VLOOKUP(Fulltable[[#This Row],[Distance]], Predict[[#All],[Distance (km)]:[Time on current form]], 2, FALSE)), VLOOKUP(Fulltable[[#This Row],[Distance]], Predict[[#All],[Distance (km)]:[Time on current form]], 2, FALSE), NA())</f>
        <v>#N/A</v>
      </c>
      <c r="J2529" s="13" t="e">
        <f>IF(ISNUMBER(VLOOKUP(Fulltable[[#This Row],[Distance]], Predict[[#All],[Distance (km)]:[Time on current form]], 3, FALSE)), VLOOKUP(Fulltable[[#This Row],[Distance]], Predict[[#All],[Distance (km)]:[Time on current form]], 3, FALSE), NA())</f>
        <v>#N/A</v>
      </c>
    </row>
    <row r="2530" spans="1:10" x14ac:dyDescent="0.25">
      <c r="A2530" s="1">
        <v>25.28</v>
      </c>
      <c r="B2530" s="2">
        <f>Fulltable[[#This Row],[Distance]]^2</f>
        <v>639.0784000000001</v>
      </c>
      <c r="C2530">
        <f>Fulltable[[#This Row],[Distance]]^3</f>
        <v>16155.901952000004</v>
      </c>
      <c r="D2530">
        <f>Fulltable[[#This Row],[Distance]]^4</f>
        <v>408421.20134656015</v>
      </c>
      <c r="E2530">
        <f>Fulltable[[#This Row],[Distance]]^5</f>
        <v>10324887.97004104</v>
      </c>
      <c r="F2530" s="13" t="e">
        <f>IF(ISNUMBER(VLOOKUP(Fulltable[[#This Row],[Distance]], PBmetric[[Distance (km)]:[PB (hh:mm:ss)]], 6, FALSE)), VLOOKUP(Fulltable[[#This Row],[Distance]], PBmetric[[Distance (km)]:[PB (hh:mm:ss)]], 6, FALSE), NA())</f>
        <v>#N/A</v>
      </c>
      <c r="G2530" s="13">
        <f ca="1">$Q$4+$P$4*Fulltable[[#This Row],[Distance]]+$O$4*Fulltable[[#This Row],[D^2]]+$N$4*Fulltable[[#This Row],[D^3]]</f>
        <v>8.4921868902594719E-2</v>
      </c>
      <c r="H2530" s="13">
        <f ca="1">Fulltable[[#This Row],[Forecast]]*(1+AVERAGE(cform[faster (-ve) /
slower (+ve)]))</f>
        <v>8.7921463958023888E-2</v>
      </c>
      <c r="I2530" s="13" t="e">
        <f>IF(ISNUMBER(VLOOKUP(Fulltable[[#This Row],[Distance]], Predict[[#All],[Distance (km)]:[Time on current form]], 2, FALSE)), VLOOKUP(Fulltable[[#This Row],[Distance]], Predict[[#All],[Distance (km)]:[Time on current form]], 2, FALSE), NA())</f>
        <v>#N/A</v>
      </c>
      <c r="J2530" s="13" t="e">
        <f>IF(ISNUMBER(VLOOKUP(Fulltable[[#This Row],[Distance]], Predict[[#All],[Distance (km)]:[Time on current form]], 3, FALSE)), VLOOKUP(Fulltable[[#This Row],[Distance]], Predict[[#All],[Distance (km)]:[Time on current form]], 3, FALSE), NA())</f>
        <v>#N/A</v>
      </c>
    </row>
    <row r="2531" spans="1:10" x14ac:dyDescent="0.25">
      <c r="A2531" s="1">
        <v>25.29</v>
      </c>
      <c r="B2531" s="2">
        <f>Fulltable[[#This Row],[Distance]]^2</f>
        <v>639.58409999999992</v>
      </c>
      <c r="C2531">
        <f>Fulltable[[#This Row],[Distance]]^3</f>
        <v>16175.081888999997</v>
      </c>
      <c r="D2531">
        <f>Fulltable[[#This Row],[Distance]]^4</f>
        <v>409067.82097280992</v>
      </c>
      <c r="E2531">
        <f>Fulltable[[#This Row],[Distance]]^5</f>
        <v>10345325.192402363</v>
      </c>
      <c r="F2531" s="13" t="e">
        <f>IF(ISNUMBER(VLOOKUP(Fulltable[[#This Row],[Distance]], PBmetric[[Distance (km)]:[PB (hh:mm:ss)]], 6, FALSE)), VLOOKUP(Fulltable[[#This Row],[Distance]], PBmetric[[Distance (km)]:[PB (hh:mm:ss)]], 6, FALSE), NA())</f>
        <v>#N/A</v>
      </c>
      <c r="G2531" s="13">
        <f ca="1">$Q$4+$P$4*Fulltable[[#This Row],[Distance]]+$O$4*Fulltable[[#This Row],[D^2]]+$N$4*Fulltable[[#This Row],[D^3]]</f>
        <v>8.4960030319121596E-2</v>
      </c>
      <c r="H2531" s="13">
        <f ca="1">Fulltable[[#This Row],[Forecast]]*(1+AVERAGE(cform[faster (-ve) /
slower (+ve)]))</f>
        <v>8.7960973305275816E-2</v>
      </c>
      <c r="I2531" s="13" t="e">
        <f>IF(ISNUMBER(VLOOKUP(Fulltable[[#This Row],[Distance]], Predict[[#All],[Distance (km)]:[Time on current form]], 2, FALSE)), VLOOKUP(Fulltable[[#This Row],[Distance]], Predict[[#All],[Distance (km)]:[Time on current form]], 2, FALSE), NA())</f>
        <v>#N/A</v>
      </c>
      <c r="J2531" s="13" t="e">
        <f>IF(ISNUMBER(VLOOKUP(Fulltable[[#This Row],[Distance]], Predict[[#All],[Distance (km)]:[Time on current form]], 3, FALSE)), VLOOKUP(Fulltable[[#This Row],[Distance]], Predict[[#All],[Distance (km)]:[Time on current form]], 3, FALSE), NA())</f>
        <v>#N/A</v>
      </c>
    </row>
    <row r="2532" spans="1:10" x14ac:dyDescent="0.25">
      <c r="A2532" s="1">
        <v>25.3</v>
      </c>
      <c r="B2532" s="2">
        <f>Fulltable[[#This Row],[Distance]]^2</f>
        <v>640.09</v>
      </c>
      <c r="C2532">
        <f>Fulltable[[#This Row],[Distance]]^3</f>
        <v>16194.277000000002</v>
      </c>
      <c r="D2532">
        <f>Fulltable[[#This Row],[Distance]]^4</f>
        <v>409715.20810000005</v>
      </c>
      <c r="E2532">
        <f>Fulltable[[#This Row],[Distance]]^5</f>
        <v>10365794.764930002</v>
      </c>
      <c r="F2532" s="13" t="e">
        <f>IF(ISNUMBER(VLOOKUP(Fulltable[[#This Row],[Distance]], PBmetric[[Distance (km)]:[PB (hh:mm:ss)]], 6, FALSE)), VLOOKUP(Fulltable[[#This Row],[Distance]], PBmetric[[Distance (km)]:[PB (hh:mm:ss)]], 6, FALSE), NA())</f>
        <v>#N/A</v>
      </c>
      <c r="G2532" s="13">
        <f ca="1">$Q$4+$P$4*Fulltable[[#This Row],[Distance]]+$O$4*Fulltable[[#This Row],[D^2]]+$N$4*Fulltable[[#This Row],[D^3]]</f>
        <v>8.4998195319002517E-2</v>
      </c>
      <c r="H2532" s="13">
        <f ca="1">Fulltable[[#This Row],[Forecast]]*(1+AVERAGE(cform[faster (-ve) /
slower (+ve)]))</f>
        <v>8.8000486362452376E-2</v>
      </c>
      <c r="I2532" s="13" t="e">
        <f>IF(ISNUMBER(VLOOKUP(Fulltable[[#This Row],[Distance]], Predict[[#All],[Distance (km)]:[Time on current form]], 2, FALSE)), VLOOKUP(Fulltable[[#This Row],[Distance]], Predict[[#All],[Distance (km)]:[Time on current form]], 2, FALSE), NA())</f>
        <v>#N/A</v>
      </c>
      <c r="J2532" s="13" t="e">
        <f>IF(ISNUMBER(VLOOKUP(Fulltable[[#This Row],[Distance]], Predict[[#All],[Distance (km)]:[Time on current form]], 3, FALSE)), VLOOKUP(Fulltable[[#This Row],[Distance]], Predict[[#All],[Distance (km)]:[Time on current form]], 3, FALSE), NA())</f>
        <v>#N/A</v>
      </c>
    </row>
    <row r="2533" spans="1:10" x14ac:dyDescent="0.25">
      <c r="A2533" s="1">
        <v>25.31</v>
      </c>
      <c r="B2533" s="2">
        <f>Fulltable[[#This Row],[Distance]]^2</f>
        <v>640.59609999999998</v>
      </c>
      <c r="C2533">
        <f>Fulltable[[#This Row],[Distance]]^3</f>
        <v>16213.487290999999</v>
      </c>
      <c r="D2533">
        <f>Fulltable[[#This Row],[Distance]]^4</f>
        <v>410363.36333520996</v>
      </c>
      <c r="E2533">
        <f>Fulltable[[#This Row],[Distance]]^5</f>
        <v>10386296.726014163</v>
      </c>
      <c r="F2533" s="13" t="e">
        <f>IF(ISNUMBER(VLOOKUP(Fulltable[[#This Row],[Distance]], PBmetric[[Distance (km)]:[PB (hh:mm:ss)]], 6, FALSE)), VLOOKUP(Fulltable[[#This Row],[Distance]], PBmetric[[Distance (km)]:[PB (hh:mm:ss)]], 6, FALSE), NA())</f>
        <v>#N/A</v>
      </c>
      <c r="G2533" s="13">
        <f ca="1">$Q$4+$P$4*Fulltable[[#This Row],[Distance]]+$O$4*Fulltable[[#This Row],[D^2]]+$N$4*Fulltable[[#This Row],[D^3]]</f>
        <v>8.5036363902202053E-2</v>
      </c>
      <c r="H2533" s="13">
        <f ca="1">Fulltable[[#This Row],[Forecast]]*(1+AVERAGE(cform[faster (-ve) /
slower (+ve)]))</f>
        <v>8.8040003129516889E-2</v>
      </c>
      <c r="I2533" s="13" t="e">
        <f>IF(ISNUMBER(VLOOKUP(Fulltable[[#This Row],[Distance]], Predict[[#All],[Distance (km)]:[Time on current form]], 2, FALSE)), VLOOKUP(Fulltable[[#This Row],[Distance]], Predict[[#All],[Distance (km)]:[Time on current form]], 2, FALSE), NA())</f>
        <v>#N/A</v>
      </c>
      <c r="J2533" s="13" t="e">
        <f>IF(ISNUMBER(VLOOKUP(Fulltable[[#This Row],[Distance]], Predict[[#All],[Distance (km)]:[Time on current form]], 3, FALSE)), VLOOKUP(Fulltable[[#This Row],[Distance]], Predict[[#All],[Distance (km)]:[Time on current form]], 3, FALSE), NA())</f>
        <v>#N/A</v>
      </c>
    </row>
    <row r="2534" spans="1:10" x14ac:dyDescent="0.25">
      <c r="A2534" s="1">
        <v>25.32</v>
      </c>
      <c r="B2534" s="2">
        <f>Fulltable[[#This Row],[Distance]]^2</f>
        <v>641.10239999999999</v>
      </c>
      <c r="C2534">
        <f>Fulltable[[#This Row],[Distance]]^3</f>
        <v>16232.712767999999</v>
      </c>
      <c r="D2534">
        <f>Fulltable[[#This Row],[Distance]]^4</f>
        <v>411012.28728575999</v>
      </c>
      <c r="E2534">
        <f>Fulltable[[#This Row],[Distance]]^5</f>
        <v>10406831.114075443</v>
      </c>
      <c r="F2534" s="13" t="e">
        <f>IF(ISNUMBER(VLOOKUP(Fulltable[[#This Row],[Distance]], PBmetric[[Distance (km)]:[PB (hh:mm:ss)]], 6, FALSE)), VLOOKUP(Fulltable[[#This Row],[Distance]], PBmetric[[Distance (km)]:[PB (hh:mm:ss)]], 6, FALSE), NA())</f>
        <v>#N/A</v>
      </c>
      <c r="G2534" s="13">
        <f ca="1">$Q$4+$P$4*Fulltable[[#This Row],[Distance]]+$O$4*Fulltable[[#This Row],[D^2]]+$N$4*Fulltable[[#This Row],[D^3]]</f>
        <v>8.5074536068684842E-2</v>
      </c>
      <c r="H2534" s="13">
        <f ca="1">Fulltable[[#This Row],[Forecast]]*(1+AVERAGE(cform[faster (-ve) /
slower (+ve)]))</f>
        <v>8.8079523606432744E-2</v>
      </c>
      <c r="I2534" s="13" t="e">
        <f>IF(ISNUMBER(VLOOKUP(Fulltable[[#This Row],[Distance]], Predict[[#All],[Distance (km)]:[Time on current form]], 2, FALSE)), VLOOKUP(Fulltable[[#This Row],[Distance]], Predict[[#All],[Distance (km)]:[Time on current form]], 2, FALSE), NA())</f>
        <v>#N/A</v>
      </c>
      <c r="J2534" s="13" t="e">
        <f>IF(ISNUMBER(VLOOKUP(Fulltable[[#This Row],[Distance]], Predict[[#All],[Distance (km)]:[Time on current form]], 3, FALSE)), VLOOKUP(Fulltable[[#This Row],[Distance]], Predict[[#All],[Distance (km)]:[Time on current form]], 3, FALSE), NA())</f>
        <v>#N/A</v>
      </c>
    </row>
    <row r="2535" spans="1:10" x14ac:dyDescent="0.25">
      <c r="A2535" s="1">
        <v>25.33</v>
      </c>
      <c r="B2535" s="2">
        <f>Fulltable[[#This Row],[Distance]]^2</f>
        <v>641.60889999999995</v>
      </c>
      <c r="C2535">
        <f>Fulltable[[#This Row],[Distance]]^3</f>
        <v>16251.953436999998</v>
      </c>
      <c r="D2535">
        <f>Fulltable[[#This Row],[Distance]]^4</f>
        <v>411661.98055920994</v>
      </c>
      <c r="E2535">
        <f>Fulltable[[#This Row],[Distance]]^5</f>
        <v>10427397.967564788</v>
      </c>
      <c r="F2535" s="13" t="e">
        <f>IF(ISNUMBER(VLOOKUP(Fulltable[[#This Row],[Distance]], PBmetric[[Distance (km)]:[PB (hh:mm:ss)]], 6, FALSE)), VLOOKUP(Fulltable[[#This Row],[Distance]], PBmetric[[Distance (km)]:[PB (hh:mm:ss)]], 6, FALSE), NA())</f>
        <v>#N/A</v>
      </c>
      <c r="G2535" s="13">
        <f ca="1">$Q$4+$P$4*Fulltable[[#This Row],[Distance]]+$O$4*Fulltable[[#This Row],[D^2]]+$N$4*Fulltable[[#This Row],[D^3]]</f>
        <v>8.5112711818415412E-2</v>
      </c>
      <c r="H2535" s="13">
        <f ca="1">Fulltable[[#This Row],[Forecast]]*(1+AVERAGE(cform[faster (-ve) /
slower (+ve)]))</f>
        <v>8.8119047793163222E-2</v>
      </c>
      <c r="I2535" s="13" t="e">
        <f>IF(ISNUMBER(VLOOKUP(Fulltable[[#This Row],[Distance]], Predict[[#All],[Distance (km)]:[Time on current form]], 2, FALSE)), VLOOKUP(Fulltable[[#This Row],[Distance]], Predict[[#All],[Distance (km)]:[Time on current form]], 2, FALSE), NA())</f>
        <v>#N/A</v>
      </c>
      <c r="J2535" s="13" t="e">
        <f>IF(ISNUMBER(VLOOKUP(Fulltable[[#This Row],[Distance]], Predict[[#All],[Distance (km)]:[Time on current form]], 3, FALSE)), VLOOKUP(Fulltable[[#This Row],[Distance]], Predict[[#All],[Distance (km)]:[Time on current form]], 3, FALSE), NA())</f>
        <v>#N/A</v>
      </c>
    </row>
    <row r="2536" spans="1:10" x14ac:dyDescent="0.25">
      <c r="A2536" s="1">
        <v>25.34</v>
      </c>
      <c r="B2536" s="2">
        <f>Fulltable[[#This Row],[Distance]]^2</f>
        <v>642.11559999999997</v>
      </c>
      <c r="C2536">
        <f>Fulltable[[#This Row],[Distance]]^3</f>
        <v>16271.209304</v>
      </c>
      <c r="D2536">
        <f>Fulltable[[#This Row],[Distance]]^4</f>
        <v>412312.44376335997</v>
      </c>
      <c r="E2536">
        <f>Fulltable[[#This Row],[Distance]]^5</f>
        <v>10447997.324963542</v>
      </c>
      <c r="F2536" s="13" t="e">
        <f>IF(ISNUMBER(VLOOKUP(Fulltable[[#This Row],[Distance]], PBmetric[[Distance (km)]:[PB (hh:mm:ss)]], 6, FALSE)), VLOOKUP(Fulltable[[#This Row],[Distance]], PBmetric[[Distance (km)]:[PB (hh:mm:ss)]], 6, FALSE), NA())</f>
        <v>#N/A</v>
      </c>
      <c r="G2536" s="13">
        <f ca="1">$Q$4+$P$4*Fulltable[[#This Row],[Distance]]+$O$4*Fulltable[[#This Row],[D^2]]+$N$4*Fulltable[[#This Row],[D^3]]</f>
        <v>8.5150891151358418E-2</v>
      </c>
      <c r="H2536" s="13">
        <f ca="1">Fulltable[[#This Row],[Forecast]]*(1+AVERAGE(cform[faster (-ve) /
slower (+ve)]))</f>
        <v>8.8158575689671712E-2</v>
      </c>
      <c r="I2536" s="13" t="e">
        <f>IF(ISNUMBER(VLOOKUP(Fulltable[[#This Row],[Distance]], Predict[[#All],[Distance (km)]:[Time on current form]], 2, FALSE)), VLOOKUP(Fulltable[[#This Row],[Distance]], Predict[[#All],[Distance (km)]:[Time on current form]], 2, FALSE), NA())</f>
        <v>#N/A</v>
      </c>
      <c r="J2536" s="13" t="e">
        <f>IF(ISNUMBER(VLOOKUP(Fulltable[[#This Row],[Distance]], Predict[[#All],[Distance (km)]:[Time on current form]], 3, FALSE)), VLOOKUP(Fulltable[[#This Row],[Distance]], Predict[[#All],[Distance (km)]:[Time on current form]], 3, FALSE), NA())</f>
        <v>#N/A</v>
      </c>
    </row>
    <row r="2537" spans="1:10" x14ac:dyDescent="0.25">
      <c r="A2537" s="1">
        <v>25.35</v>
      </c>
      <c r="B2537" s="2">
        <f>Fulltable[[#This Row],[Distance]]^2</f>
        <v>642.62250000000006</v>
      </c>
      <c r="C2537">
        <f>Fulltable[[#This Row],[Distance]]^3</f>
        <v>16290.480375000003</v>
      </c>
      <c r="D2537">
        <f>Fulltable[[#This Row],[Distance]]^4</f>
        <v>412963.6775062501</v>
      </c>
      <c r="E2537">
        <f>Fulltable[[#This Row],[Distance]]^5</f>
        <v>10468629.224783441</v>
      </c>
      <c r="F2537" s="13" t="e">
        <f>IF(ISNUMBER(VLOOKUP(Fulltable[[#This Row],[Distance]], PBmetric[[Distance (km)]:[PB (hh:mm:ss)]], 6, FALSE)), VLOOKUP(Fulltable[[#This Row],[Distance]], PBmetric[[Distance (km)]:[PB (hh:mm:ss)]], 6, FALSE), NA())</f>
        <v>#N/A</v>
      </c>
      <c r="G2537" s="13">
        <f ca="1">$Q$4+$P$4*Fulltable[[#This Row],[Distance]]+$O$4*Fulltable[[#This Row],[D^2]]+$N$4*Fulltable[[#This Row],[D^3]]</f>
        <v>8.5189074067478457E-2</v>
      </c>
      <c r="H2537" s="13">
        <f ca="1">Fulltable[[#This Row],[Forecast]]*(1+AVERAGE(cform[faster (-ve) /
slower (+ve)]))</f>
        <v>8.8198107295921577E-2</v>
      </c>
      <c r="I2537" s="13" t="e">
        <f>IF(ISNUMBER(VLOOKUP(Fulltable[[#This Row],[Distance]], Predict[[#All],[Distance (km)]:[Time on current form]], 2, FALSE)), VLOOKUP(Fulltable[[#This Row],[Distance]], Predict[[#All],[Distance (km)]:[Time on current form]], 2, FALSE), NA())</f>
        <v>#N/A</v>
      </c>
      <c r="J2537" s="13" t="e">
        <f>IF(ISNUMBER(VLOOKUP(Fulltable[[#This Row],[Distance]], Predict[[#All],[Distance (km)]:[Time on current form]], 3, FALSE)), VLOOKUP(Fulltable[[#This Row],[Distance]], Predict[[#All],[Distance (km)]:[Time on current form]], 3, FALSE), NA())</f>
        <v>#N/A</v>
      </c>
    </row>
    <row r="2538" spans="1:10" x14ac:dyDescent="0.25">
      <c r="A2538" s="1">
        <v>25.36</v>
      </c>
      <c r="B2538" s="2">
        <f>Fulltable[[#This Row],[Distance]]^2</f>
        <v>643.12959999999998</v>
      </c>
      <c r="C2538">
        <f>Fulltable[[#This Row],[Distance]]^3</f>
        <v>16309.766656</v>
      </c>
      <c r="D2538">
        <f>Fulltable[[#This Row],[Distance]]^4</f>
        <v>413615.68239615997</v>
      </c>
      <c r="E2538">
        <f>Fulltable[[#This Row],[Distance]]^5</f>
        <v>10489293.705566617</v>
      </c>
      <c r="F2538" s="13" t="e">
        <f>IF(ISNUMBER(VLOOKUP(Fulltable[[#This Row],[Distance]], PBmetric[[Distance (km)]:[PB (hh:mm:ss)]], 6, FALSE)), VLOOKUP(Fulltable[[#This Row],[Distance]], PBmetric[[Distance (km)]:[PB (hh:mm:ss)]], 6, FALSE), NA())</f>
        <v>#N/A</v>
      </c>
      <c r="G2538" s="13">
        <f ca="1">$Q$4+$P$4*Fulltable[[#This Row],[Distance]]+$O$4*Fulltable[[#This Row],[D^2]]+$N$4*Fulltable[[#This Row],[D^3]]</f>
        <v>8.5227260566740057E-2</v>
      </c>
      <c r="H2538" s="13">
        <f ca="1">Fulltable[[#This Row],[Forecast]]*(1+AVERAGE(cform[faster (-ve) /
slower (+ve)]))</f>
        <v>8.8237642611876096E-2</v>
      </c>
      <c r="I2538" s="13" t="e">
        <f>IF(ISNUMBER(VLOOKUP(Fulltable[[#This Row],[Distance]], Predict[[#All],[Distance (km)]:[Time on current form]], 2, FALSE)), VLOOKUP(Fulltable[[#This Row],[Distance]], Predict[[#All],[Distance (km)]:[Time on current form]], 2, FALSE), NA())</f>
        <v>#N/A</v>
      </c>
      <c r="J2538" s="13" t="e">
        <f>IF(ISNUMBER(VLOOKUP(Fulltable[[#This Row],[Distance]], Predict[[#All],[Distance (km)]:[Time on current form]], 3, FALSE)), VLOOKUP(Fulltable[[#This Row],[Distance]], Predict[[#All],[Distance (km)]:[Time on current form]], 3, FALSE), NA())</f>
        <v>#N/A</v>
      </c>
    </row>
    <row r="2539" spans="1:10" x14ac:dyDescent="0.25">
      <c r="A2539" s="1">
        <v>25.37</v>
      </c>
      <c r="B2539" s="2">
        <f>Fulltable[[#This Row],[Distance]]^2</f>
        <v>643.63690000000008</v>
      </c>
      <c r="C2539">
        <f>Fulltable[[#This Row],[Distance]]^3</f>
        <v>16329.068153000002</v>
      </c>
      <c r="D2539">
        <f>Fulltable[[#This Row],[Distance]]^4</f>
        <v>414268.45904161013</v>
      </c>
      <c r="E2539">
        <f>Fulltable[[#This Row],[Distance]]^5</f>
        <v>10509990.80588565</v>
      </c>
      <c r="F2539" s="13" t="e">
        <f>IF(ISNUMBER(VLOOKUP(Fulltable[[#This Row],[Distance]], PBmetric[[Distance (km)]:[PB (hh:mm:ss)]], 6, FALSE)), VLOOKUP(Fulltable[[#This Row],[Distance]], PBmetric[[Distance (km)]:[PB (hh:mm:ss)]], 6, FALSE), NA())</f>
        <v>#N/A</v>
      </c>
      <c r="G2539" s="13">
        <f ca="1">$Q$4+$P$4*Fulltable[[#This Row],[Distance]]+$O$4*Fulltable[[#This Row],[D^2]]+$N$4*Fulltable[[#This Row],[D^3]]</f>
        <v>8.5265450649107899E-2</v>
      </c>
      <c r="H2539" s="13">
        <f ca="1">Fulltable[[#This Row],[Forecast]]*(1+AVERAGE(cform[faster (-ve) /
slower (+ve)]))</f>
        <v>8.8277181637498689E-2</v>
      </c>
      <c r="I2539" s="13" t="e">
        <f>IF(ISNUMBER(VLOOKUP(Fulltable[[#This Row],[Distance]], Predict[[#All],[Distance (km)]:[Time on current form]], 2, FALSE)), VLOOKUP(Fulltable[[#This Row],[Distance]], Predict[[#All],[Distance (km)]:[Time on current form]], 2, FALSE), NA())</f>
        <v>#N/A</v>
      </c>
      <c r="J2539" s="13" t="e">
        <f>IF(ISNUMBER(VLOOKUP(Fulltable[[#This Row],[Distance]], Predict[[#All],[Distance (km)]:[Time on current form]], 3, FALSE)), VLOOKUP(Fulltable[[#This Row],[Distance]], Predict[[#All],[Distance (km)]:[Time on current form]], 3, FALSE), NA())</f>
        <v>#N/A</v>
      </c>
    </row>
    <row r="2540" spans="1:10" x14ac:dyDescent="0.25">
      <c r="A2540" s="1">
        <v>25.38</v>
      </c>
      <c r="B2540" s="2">
        <f>Fulltable[[#This Row],[Distance]]^2</f>
        <v>644.14439999999991</v>
      </c>
      <c r="C2540">
        <f>Fulltable[[#This Row],[Distance]]^3</f>
        <v>16348.384871999997</v>
      </c>
      <c r="D2540">
        <f>Fulltable[[#This Row],[Distance]]^4</f>
        <v>414922.00805135985</v>
      </c>
      <c r="E2540">
        <f>Fulltable[[#This Row],[Distance]]^5</f>
        <v>10530720.564343512</v>
      </c>
      <c r="F2540" s="13" t="e">
        <f>IF(ISNUMBER(VLOOKUP(Fulltable[[#This Row],[Distance]], PBmetric[[Distance (km)]:[PB (hh:mm:ss)]], 6, FALSE)), VLOOKUP(Fulltable[[#This Row],[Distance]], PBmetric[[Distance (km)]:[PB (hh:mm:ss)]], 6, FALSE), NA())</f>
        <v>#N/A</v>
      </c>
      <c r="G2540" s="13">
        <f ca="1">$Q$4+$P$4*Fulltable[[#This Row],[Distance]]+$O$4*Fulltable[[#This Row],[D^2]]+$N$4*Fulltable[[#This Row],[D^3]]</f>
        <v>8.530364431454654E-2</v>
      </c>
      <c r="H2540" s="13">
        <f ca="1">Fulltable[[#This Row],[Forecast]]*(1+AVERAGE(cform[faster (-ve) /
slower (+ve)]))</f>
        <v>8.8316724372752661E-2</v>
      </c>
      <c r="I2540" s="13" t="e">
        <f>IF(ISNUMBER(VLOOKUP(Fulltable[[#This Row],[Distance]], Predict[[#All],[Distance (km)]:[Time on current form]], 2, FALSE)), VLOOKUP(Fulltable[[#This Row],[Distance]], Predict[[#All],[Distance (km)]:[Time on current form]], 2, FALSE), NA())</f>
        <v>#N/A</v>
      </c>
      <c r="J2540" s="13" t="e">
        <f>IF(ISNUMBER(VLOOKUP(Fulltable[[#This Row],[Distance]], Predict[[#All],[Distance (km)]:[Time on current form]], 3, FALSE)), VLOOKUP(Fulltable[[#This Row],[Distance]], Predict[[#All],[Distance (km)]:[Time on current form]], 3, FALSE), NA())</f>
        <v>#N/A</v>
      </c>
    </row>
    <row r="2541" spans="1:10" x14ac:dyDescent="0.25">
      <c r="A2541" s="1">
        <v>25.39</v>
      </c>
      <c r="B2541" s="2">
        <f>Fulltable[[#This Row],[Distance]]^2</f>
        <v>644.65210000000002</v>
      </c>
      <c r="C2541">
        <f>Fulltable[[#This Row],[Distance]]^3</f>
        <v>16367.716819000001</v>
      </c>
      <c r="D2541">
        <f>Fulltable[[#This Row],[Distance]]^4</f>
        <v>415576.33003441</v>
      </c>
      <c r="E2541">
        <f>Fulltable[[#This Row],[Distance]]^5</f>
        <v>10551483.01957367</v>
      </c>
      <c r="F2541" s="13" t="e">
        <f>IF(ISNUMBER(VLOOKUP(Fulltable[[#This Row],[Distance]], PBmetric[[Distance (km)]:[PB (hh:mm:ss)]], 6, FALSE)), VLOOKUP(Fulltable[[#This Row],[Distance]], PBmetric[[Distance (km)]:[PB (hh:mm:ss)]], 6, FALSE), NA())</f>
        <v>#N/A</v>
      </c>
      <c r="G2541" s="13">
        <f ca="1">$Q$4+$P$4*Fulltable[[#This Row],[Distance]]+$O$4*Fulltable[[#This Row],[D^2]]+$N$4*Fulltable[[#This Row],[D^3]]</f>
        <v>8.5341841563020576E-2</v>
      </c>
      <c r="H2541" s="13">
        <f ca="1">Fulltable[[#This Row],[Forecast]]*(1+AVERAGE(cform[faster (-ve) /
slower (+ve)]))</f>
        <v>8.8356270817601376E-2</v>
      </c>
      <c r="I2541" s="13" t="e">
        <f>IF(ISNUMBER(VLOOKUP(Fulltable[[#This Row],[Distance]], Predict[[#All],[Distance (km)]:[Time on current form]], 2, FALSE)), VLOOKUP(Fulltable[[#This Row],[Distance]], Predict[[#All],[Distance (km)]:[Time on current form]], 2, FALSE), NA())</f>
        <v>#N/A</v>
      </c>
      <c r="J2541" s="13" t="e">
        <f>IF(ISNUMBER(VLOOKUP(Fulltable[[#This Row],[Distance]], Predict[[#All],[Distance (km)]:[Time on current form]], 3, FALSE)), VLOOKUP(Fulltable[[#This Row],[Distance]], Predict[[#All],[Distance (km)]:[Time on current form]], 3, FALSE), NA())</f>
        <v>#N/A</v>
      </c>
    </row>
    <row r="2542" spans="1:10" x14ac:dyDescent="0.25">
      <c r="A2542" s="1">
        <v>25.4</v>
      </c>
      <c r="B2542" s="2">
        <f>Fulltable[[#This Row],[Distance]]^2</f>
        <v>645.16</v>
      </c>
      <c r="C2542">
        <f>Fulltable[[#This Row],[Distance]]^3</f>
        <v>16387.063999999998</v>
      </c>
      <c r="D2542">
        <f>Fulltable[[#This Row],[Distance]]^4</f>
        <v>416231.42559999996</v>
      </c>
      <c r="E2542">
        <f>Fulltable[[#This Row],[Distance]]^5</f>
        <v>10572278.210239999</v>
      </c>
      <c r="F2542" s="13" t="e">
        <f>IF(ISNUMBER(VLOOKUP(Fulltable[[#This Row],[Distance]], PBmetric[[Distance (km)]:[PB (hh:mm:ss)]], 6, FALSE)), VLOOKUP(Fulltable[[#This Row],[Distance]], PBmetric[[Distance (km)]:[PB (hh:mm:ss)]], 6, FALSE), NA())</f>
        <v>#N/A</v>
      </c>
      <c r="G2542" s="13">
        <f ca="1">$Q$4+$P$4*Fulltable[[#This Row],[Distance]]+$O$4*Fulltable[[#This Row],[D^2]]+$N$4*Fulltable[[#This Row],[D^3]]</f>
        <v>8.5380042394494593E-2</v>
      </c>
      <c r="H2542" s="13">
        <f ca="1">Fulltable[[#This Row],[Forecast]]*(1+AVERAGE(cform[faster (-ve) /
slower (+ve)]))</f>
        <v>8.8395820972008141E-2</v>
      </c>
      <c r="I2542" s="13" t="e">
        <f>IF(ISNUMBER(VLOOKUP(Fulltable[[#This Row],[Distance]], Predict[[#All],[Distance (km)]:[Time on current form]], 2, FALSE)), VLOOKUP(Fulltable[[#This Row],[Distance]], Predict[[#All],[Distance (km)]:[Time on current form]], 2, FALSE), NA())</f>
        <v>#N/A</v>
      </c>
      <c r="J2542" s="13" t="e">
        <f>IF(ISNUMBER(VLOOKUP(Fulltable[[#This Row],[Distance]], Predict[[#All],[Distance (km)]:[Time on current form]], 3, FALSE)), VLOOKUP(Fulltable[[#This Row],[Distance]], Predict[[#All],[Distance (km)]:[Time on current form]], 3, FALSE), NA())</f>
        <v>#N/A</v>
      </c>
    </row>
    <row r="2543" spans="1:10" x14ac:dyDescent="0.25">
      <c r="A2543" s="1">
        <v>25.41</v>
      </c>
      <c r="B2543" s="2">
        <f>Fulltable[[#This Row],[Distance]]^2</f>
        <v>645.66809999999998</v>
      </c>
      <c r="C2543">
        <f>Fulltable[[#This Row],[Distance]]^3</f>
        <v>16406.426421</v>
      </c>
      <c r="D2543">
        <f>Fulltable[[#This Row],[Distance]]^4</f>
        <v>416887.29535760998</v>
      </c>
      <c r="E2543">
        <f>Fulltable[[#This Row],[Distance]]^5</f>
        <v>10593106.17503687</v>
      </c>
      <c r="F2543" s="13" t="e">
        <f>IF(ISNUMBER(VLOOKUP(Fulltable[[#This Row],[Distance]], PBmetric[[Distance (km)]:[PB (hh:mm:ss)]], 6, FALSE)), VLOOKUP(Fulltable[[#This Row],[Distance]], PBmetric[[Distance (km)]:[PB (hh:mm:ss)]], 6, FALSE), NA())</f>
        <v>#N/A</v>
      </c>
      <c r="G2543" s="13">
        <f ca="1">$Q$4+$P$4*Fulltable[[#This Row],[Distance]]+$O$4*Fulltable[[#This Row],[D^2]]+$N$4*Fulltable[[#This Row],[D^3]]</f>
        <v>8.5418246808933243E-2</v>
      </c>
      <c r="H2543" s="13">
        <f ca="1">Fulltable[[#This Row],[Forecast]]*(1+AVERAGE(cform[faster (-ve) /
slower (+ve)]))</f>
        <v>8.8435374835936387E-2</v>
      </c>
      <c r="I2543" s="13" t="e">
        <f>IF(ISNUMBER(VLOOKUP(Fulltable[[#This Row],[Distance]], Predict[[#All],[Distance (km)]:[Time on current form]], 2, FALSE)), VLOOKUP(Fulltable[[#This Row],[Distance]], Predict[[#All],[Distance (km)]:[Time on current form]], 2, FALSE), NA())</f>
        <v>#N/A</v>
      </c>
      <c r="J2543" s="13" t="e">
        <f>IF(ISNUMBER(VLOOKUP(Fulltable[[#This Row],[Distance]], Predict[[#All],[Distance (km)]:[Time on current form]], 3, FALSE)), VLOOKUP(Fulltable[[#This Row],[Distance]], Predict[[#All],[Distance (km)]:[Time on current form]], 3, FALSE), NA())</f>
        <v>#N/A</v>
      </c>
    </row>
    <row r="2544" spans="1:10" x14ac:dyDescent="0.25">
      <c r="A2544" s="1">
        <v>25.42</v>
      </c>
      <c r="B2544" s="2">
        <f>Fulltable[[#This Row],[Distance]]^2</f>
        <v>646.17640000000006</v>
      </c>
      <c r="C2544">
        <f>Fulltable[[#This Row],[Distance]]^3</f>
        <v>16425.804088000001</v>
      </c>
      <c r="D2544">
        <f>Fulltable[[#This Row],[Distance]]^4</f>
        <v>417543.93991696008</v>
      </c>
      <c r="E2544">
        <f>Fulltable[[#This Row],[Distance]]^5</f>
        <v>10613966.952689126</v>
      </c>
      <c r="F2544" s="13" t="e">
        <f>IF(ISNUMBER(VLOOKUP(Fulltable[[#This Row],[Distance]], PBmetric[[Distance (km)]:[PB (hh:mm:ss)]], 6, FALSE)), VLOOKUP(Fulltable[[#This Row],[Distance]], PBmetric[[Distance (km)]:[PB (hh:mm:ss)]], 6, FALSE), NA())</f>
        <v>#N/A</v>
      </c>
      <c r="G2544" s="13">
        <f ca="1">$Q$4+$P$4*Fulltable[[#This Row],[Distance]]+$O$4*Fulltable[[#This Row],[D^2]]+$N$4*Fulltable[[#This Row],[D^3]]</f>
        <v>8.5456454806301055E-2</v>
      </c>
      <c r="H2544" s="13">
        <f ca="1">Fulltable[[#This Row],[Forecast]]*(1+AVERAGE(cform[faster (-ve) /
slower (+ve)]))</f>
        <v>8.8474932409349366E-2</v>
      </c>
      <c r="I2544" s="13" t="e">
        <f>IF(ISNUMBER(VLOOKUP(Fulltable[[#This Row],[Distance]], Predict[[#All],[Distance (km)]:[Time on current form]], 2, FALSE)), VLOOKUP(Fulltable[[#This Row],[Distance]], Predict[[#All],[Distance (km)]:[Time on current form]], 2, FALSE), NA())</f>
        <v>#N/A</v>
      </c>
      <c r="J2544" s="13" t="e">
        <f>IF(ISNUMBER(VLOOKUP(Fulltable[[#This Row],[Distance]], Predict[[#All],[Distance (km)]:[Time on current form]], 3, FALSE)), VLOOKUP(Fulltable[[#This Row],[Distance]], Predict[[#All],[Distance (km)]:[Time on current form]], 3, FALSE), NA())</f>
        <v>#N/A</v>
      </c>
    </row>
    <row r="2545" spans="1:10" x14ac:dyDescent="0.25">
      <c r="A2545" s="1">
        <v>25.43</v>
      </c>
      <c r="B2545" s="2">
        <f>Fulltable[[#This Row],[Distance]]^2</f>
        <v>646.68489999999997</v>
      </c>
      <c r="C2545">
        <f>Fulltable[[#This Row],[Distance]]^3</f>
        <v>16445.197006999999</v>
      </c>
      <c r="D2545">
        <f>Fulltable[[#This Row],[Distance]]^4</f>
        <v>418201.35988800996</v>
      </c>
      <c r="E2545">
        <f>Fulltable[[#This Row],[Distance]]^5</f>
        <v>10634860.581952093</v>
      </c>
      <c r="F2545" s="13" t="e">
        <f>IF(ISNUMBER(VLOOKUP(Fulltable[[#This Row],[Distance]], PBmetric[[Distance (km)]:[PB (hh:mm:ss)]], 6, FALSE)), VLOOKUP(Fulltable[[#This Row],[Distance]], PBmetric[[Distance (km)]:[PB (hh:mm:ss)]], 6, FALSE), NA())</f>
        <v>#N/A</v>
      </c>
      <c r="G2545" s="13">
        <f ca="1">$Q$4+$P$4*Fulltable[[#This Row],[Distance]]+$O$4*Fulltable[[#This Row],[D^2]]+$N$4*Fulltable[[#This Row],[D^3]]</f>
        <v>8.5494666386562654E-2</v>
      </c>
      <c r="H2545" s="13">
        <f ca="1">Fulltable[[#This Row],[Forecast]]*(1+AVERAGE(cform[faster (-ve) /
slower (+ve)]))</f>
        <v>8.8514493692210483E-2</v>
      </c>
      <c r="I2545" s="13" t="e">
        <f>IF(ISNUMBER(VLOOKUP(Fulltable[[#This Row],[Distance]], Predict[[#All],[Distance (km)]:[Time on current form]], 2, FALSE)), VLOOKUP(Fulltable[[#This Row],[Distance]], Predict[[#All],[Distance (km)]:[Time on current form]], 2, FALSE), NA())</f>
        <v>#N/A</v>
      </c>
      <c r="J2545" s="13" t="e">
        <f>IF(ISNUMBER(VLOOKUP(Fulltable[[#This Row],[Distance]], Predict[[#All],[Distance (km)]:[Time on current form]], 3, FALSE)), VLOOKUP(Fulltable[[#This Row],[Distance]], Predict[[#All],[Distance (km)]:[Time on current form]], 3, FALSE), NA())</f>
        <v>#N/A</v>
      </c>
    </row>
    <row r="2546" spans="1:10" x14ac:dyDescent="0.25">
      <c r="A2546" s="1">
        <v>25.44</v>
      </c>
      <c r="B2546" s="2">
        <f>Fulltable[[#This Row],[Distance]]^2</f>
        <v>647.19360000000006</v>
      </c>
      <c r="C2546">
        <f>Fulltable[[#This Row],[Distance]]^3</f>
        <v>16464.605184000004</v>
      </c>
      <c r="D2546">
        <f>Fulltable[[#This Row],[Distance]]^4</f>
        <v>418859.55588096008</v>
      </c>
      <c r="E2546">
        <f>Fulltable[[#This Row],[Distance]]^5</f>
        <v>10655787.101611625</v>
      </c>
      <c r="F2546" s="13" t="e">
        <f>IF(ISNUMBER(VLOOKUP(Fulltable[[#This Row],[Distance]], PBmetric[[Distance (km)]:[PB (hh:mm:ss)]], 6, FALSE)), VLOOKUP(Fulltable[[#This Row],[Distance]], PBmetric[[Distance (km)]:[PB (hh:mm:ss)]], 6, FALSE), NA())</f>
        <v>#N/A</v>
      </c>
      <c r="G2546" s="13">
        <f ca="1">$Q$4+$P$4*Fulltable[[#This Row],[Distance]]+$O$4*Fulltable[[#This Row],[D^2]]+$N$4*Fulltable[[#This Row],[D^3]]</f>
        <v>8.5532881549682652E-2</v>
      </c>
      <c r="H2546" s="13">
        <f ca="1">Fulltable[[#This Row],[Forecast]]*(1+AVERAGE(cform[faster (-ve) /
slower (+ve)]))</f>
        <v>8.8554058684483059E-2</v>
      </c>
      <c r="I2546" s="13" t="e">
        <f>IF(ISNUMBER(VLOOKUP(Fulltable[[#This Row],[Distance]], Predict[[#All],[Distance (km)]:[Time on current form]], 2, FALSE)), VLOOKUP(Fulltable[[#This Row],[Distance]], Predict[[#All],[Distance (km)]:[Time on current form]], 2, FALSE), NA())</f>
        <v>#N/A</v>
      </c>
      <c r="J2546" s="13" t="e">
        <f>IF(ISNUMBER(VLOOKUP(Fulltable[[#This Row],[Distance]], Predict[[#All],[Distance (km)]:[Time on current form]], 3, FALSE)), VLOOKUP(Fulltable[[#This Row],[Distance]], Predict[[#All],[Distance (km)]:[Time on current form]], 3, FALSE), NA())</f>
        <v>#N/A</v>
      </c>
    </row>
    <row r="2547" spans="1:10" x14ac:dyDescent="0.25">
      <c r="A2547" s="1">
        <v>25.45</v>
      </c>
      <c r="B2547" s="2">
        <f>Fulltable[[#This Row],[Distance]]^2</f>
        <v>647.70249999999999</v>
      </c>
      <c r="C2547">
        <f>Fulltable[[#This Row],[Distance]]^3</f>
        <v>16484.028624999999</v>
      </c>
      <c r="D2547">
        <f>Fulltable[[#This Row],[Distance]]^4</f>
        <v>419518.52850625</v>
      </c>
      <c r="E2547">
        <f>Fulltable[[#This Row],[Distance]]^5</f>
        <v>10676746.550484063</v>
      </c>
      <c r="F2547" s="13" t="e">
        <f>IF(ISNUMBER(VLOOKUP(Fulltable[[#This Row],[Distance]], PBmetric[[Distance (km)]:[PB (hh:mm:ss)]], 6, FALSE)), VLOOKUP(Fulltable[[#This Row],[Distance]], PBmetric[[Distance (km)]:[PB (hh:mm:ss)]], 6, FALSE), NA())</f>
        <v>#N/A</v>
      </c>
      <c r="G2547" s="13">
        <f ca="1">$Q$4+$P$4*Fulltable[[#This Row],[Distance]]+$O$4*Fulltable[[#This Row],[D^2]]+$N$4*Fulltable[[#This Row],[D^3]]</f>
        <v>8.5571100295625618E-2</v>
      </c>
      <c r="H2547" s="13">
        <f ca="1">Fulltable[[#This Row],[Forecast]]*(1+AVERAGE(cform[faster (-ve) /
slower (+ve)]))</f>
        <v>8.8593627386130455E-2</v>
      </c>
      <c r="I2547" s="13" t="e">
        <f>IF(ISNUMBER(VLOOKUP(Fulltable[[#This Row],[Distance]], Predict[[#All],[Distance (km)]:[Time on current form]], 2, FALSE)), VLOOKUP(Fulltable[[#This Row],[Distance]], Predict[[#All],[Distance (km)]:[Time on current form]], 2, FALSE), NA())</f>
        <v>#N/A</v>
      </c>
      <c r="J2547" s="13" t="e">
        <f>IF(ISNUMBER(VLOOKUP(Fulltable[[#This Row],[Distance]], Predict[[#All],[Distance (km)]:[Time on current form]], 3, FALSE)), VLOOKUP(Fulltable[[#This Row],[Distance]], Predict[[#All],[Distance (km)]:[Time on current form]], 3, FALSE), NA())</f>
        <v>#N/A</v>
      </c>
    </row>
    <row r="2548" spans="1:10" x14ac:dyDescent="0.25">
      <c r="A2548" s="1">
        <v>25.46</v>
      </c>
      <c r="B2548" s="2">
        <f>Fulltable[[#This Row],[Distance]]^2</f>
        <v>648.21160000000009</v>
      </c>
      <c r="C2548">
        <f>Fulltable[[#This Row],[Distance]]^3</f>
        <v>16503.467336000002</v>
      </c>
      <c r="D2548">
        <f>Fulltable[[#This Row],[Distance]]^4</f>
        <v>420178.27837456012</v>
      </c>
      <c r="E2548">
        <f>Fulltable[[#This Row],[Distance]]^5</f>
        <v>10697738.967416301</v>
      </c>
      <c r="F2548" s="13" t="e">
        <f>IF(ISNUMBER(VLOOKUP(Fulltable[[#This Row],[Distance]], PBmetric[[Distance (km)]:[PB (hh:mm:ss)]], 6, FALSE)), VLOOKUP(Fulltable[[#This Row],[Distance]], PBmetric[[Distance (km)]:[PB (hh:mm:ss)]], 6, FALSE), NA())</f>
        <v>#N/A</v>
      </c>
      <c r="G2548" s="13">
        <f ca="1">$Q$4+$P$4*Fulltable[[#This Row],[Distance]]+$O$4*Fulltable[[#This Row],[D^2]]+$N$4*Fulltable[[#This Row],[D^3]]</f>
        <v>8.5609322624356166E-2</v>
      </c>
      <c r="H2548" s="13">
        <f ca="1">Fulltable[[#This Row],[Forecast]]*(1+AVERAGE(cform[faster (-ve) /
slower (+ve)]))</f>
        <v>8.8633199797116008E-2</v>
      </c>
      <c r="I2548" s="13" t="e">
        <f>IF(ISNUMBER(VLOOKUP(Fulltable[[#This Row],[Distance]], Predict[[#All],[Distance (km)]:[Time on current form]], 2, FALSE)), VLOOKUP(Fulltable[[#This Row],[Distance]], Predict[[#All],[Distance (km)]:[Time on current form]], 2, FALSE), NA())</f>
        <v>#N/A</v>
      </c>
      <c r="J2548" s="13" t="e">
        <f>IF(ISNUMBER(VLOOKUP(Fulltable[[#This Row],[Distance]], Predict[[#All],[Distance (km)]:[Time on current form]], 3, FALSE)), VLOOKUP(Fulltable[[#This Row],[Distance]], Predict[[#All],[Distance (km)]:[Time on current form]], 3, FALSE), NA())</f>
        <v>#N/A</v>
      </c>
    </row>
    <row r="2549" spans="1:10" x14ac:dyDescent="0.25">
      <c r="A2549" s="1">
        <v>25.47</v>
      </c>
      <c r="B2549" s="2">
        <f>Fulltable[[#This Row],[Distance]]^2</f>
        <v>648.72089999999992</v>
      </c>
      <c r="C2549">
        <f>Fulltable[[#This Row],[Distance]]^3</f>
        <v>16522.921322999999</v>
      </c>
      <c r="D2549">
        <f>Fulltable[[#This Row],[Distance]]^4</f>
        <v>420838.80609680992</v>
      </c>
      <c r="E2549">
        <f>Fulltable[[#This Row],[Distance]]^5</f>
        <v>10718764.391285747</v>
      </c>
      <c r="F2549" s="13" t="e">
        <f>IF(ISNUMBER(VLOOKUP(Fulltable[[#This Row],[Distance]], PBmetric[[Distance (km)]:[PB (hh:mm:ss)]], 6, FALSE)), VLOOKUP(Fulltable[[#This Row],[Distance]], PBmetric[[Distance (km)]:[PB (hh:mm:ss)]], 6, FALSE), NA())</f>
        <v>#N/A</v>
      </c>
      <c r="G2549" s="13">
        <f ca="1">$Q$4+$P$4*Fulltable[[#This Row],[Distance]]+$O$4*Fulltable[[#This Row],[D^2]]+$N$4*Fulltable[[#This Row],[D^3]]</f>
        <v>8.5647548535838863E-2</v>
      </c>
      <c r="H2549" s="13">
        <f ca="1">Fulltable[[#This Row],[Forecast]]*(1+AVERAGE(cform[faster (-ve) /
slower (+ve)]))</f>
        <v>8.8672775917403038E-2</v>
      </c>
      <c r="I2549" s="13" t="e">
        <f>IF(ISNUMBER(VLOOKUP(Fulltable[[#This Row],[Distance]], Predict[[#All],[Distance (km)]:[Time on current form]], 2, FALSE)), VLOOKUP(Fulltable[[#This Row],[Distance]], Predict[[#All],[Distance (km)]:[Time on current form]], 2, FALSE), NA())</f>
        <v>#N/A</v>
      </c>
      <c r="J2549" s="13" t="e">
        <f>IF(ISNUMBER(VLOOKUP(Fulltable[[#This Row],[Distance]], Predict[[#All],[Distance (km)]:[Time on current form]], 3, FALSE)), VLOOKUP(Fulltable[[#This Row],[Distance]], Predict[[#All],[Distance (km)]:[Time on current form]], 3, FALSE), NA())</f>
        <v>#N/A</v>
      </c>
    </row>
    <row r="2550" spans="1:10" x14ac:dyDescent="0.25">
      <c r="A2550" s="1">
        <v>25.48</v>
      </c>
      <c r="B2550" s="2">
        <f>Fulltable[[#This Row],[Distance]]^2</f>
        <v>649.23040000000003</v>
      </c>
      <c r="C2550">
        <f>Fulltable[[#This Row],[Distance]]^3</f>
        <v>16542.390592</v>
      </c>
      <c r="D2550">
        <f>Fulltable[[#This Row],[Distance]]^4</f>
        <v>421500.11228416004</v>
      </c>
      <c r="E2550">
        <f>Fulltable[[#This Row],[Distance]]^5</f>
        <v>10739822.861000398</v>
      </c>
      <c r="F2550" s="13" t="e">
        <f>IF(ISNUMBER(VLOOKUP(Fulltable[[#This Row],[Distance]], PBmetric[[Distance (km)]:[PB (hh:mm:ss)]], 6, FALSE)), VLOOKUP(Fulltable[[#This Row],[Distance]], PBmetric[[Distance (km)]:[PB (hh:mm:ss)]], 6, FALSE), NA())</f>
        <v>#N/A</v>
      </c>
      <c r="G2550" s="13">
        <f ca="1">$Q$4+$P$4*Fulltable[[#This Row],[Distance]]+$O$4*Fulltable[[#This Row],[D^2]]+$N$4*Fulltable[[#This Row],[D^3]]</f>
        <v>8.5685778030038365E-2</v>
      </c>
      <c r="H2550" s="13">
        <f ca="1">Fulltable[[#This Row],[Forecast]]*(1+AVERAGE(cform[faster (-ve) /
slower (+ve)]))</f>
        <v>8.8712355746954949E-2</v>
      </c>
      <c r="I2550" s="13" t="e">
        <f>IF(ISNUMBER(VLOOKUP(Fulltable[[#This Row],[Distance]], Predict[[#All],[Distance (km)]:[Time on current form]], 2, FALSE)), VLOOKUP(Fulltable[[#This Row],[Distance]], Predict[[#All],[Distance (km)]:[Time on current form]], 2, FALSE), NA())</f>
        <v>#N/A</v>
      </c>
      <c r="J2550" s="13" t="e">
        <f>IF(ISNUMBER(VLOOKUP(Fulltable[[#This Row],[Distance]], Predict[[#All],[Distance (km)]:[Time on current form]], 3, FALSE)), VLOOKUP(Fulltable[[#This Row],[Distance]], Predict[[#All],[Distance (km)]:[Time on current form]], 3, FALSE), NA())</f>
        <v>#N/A</v>
      </c>
    </row>
    <row r="2551" spans="1:10" x14ac:dyDescent="0.25">
      <c r="A2551" s="1">
        <v>25.49</v>
      </c>
      <c r="B2551" s="2">
        <f>Fulltable[[#This Row],[Distance]]^2</f>
        <v>649.74009999999987</v>
      </c>
      <c r="C2551">
        <f>Fulltable[[#This Row],[Distance]]^3</f>
        <v>16561.875148999996</v>
      </c>
      <c r="D2551">
        <f>Fulltable[[#This Row],[Distance]]^4</f>
        <v>422162.1975480098</v>
      </c>
      <c r="E2551">
        <f>Fulltable[[#This Row],[Distance]]^5</f>
        <v>10760914.415498769</v>
      </c>
      <c r="F2551" s="13" t="e">
        <f>IF(ISNUMBER(VLOOKUP(Fulltable[[#This Row],[Distance]], PBmetric[[Distance (km)]:[PB (hh:mm:ss)]], 6, FALSE)), VLOOKUP(Fulltable[[#This Row],[Distance]], PBmetric[[Distance (km)]:[PB (hh:mm:ss)]], 6, FALSE), NA())</f>
        <v>#N/A</v>
      </c>
      <c r="G2551" s="13">
        <f ca="1">$Q$4+$P$4*Fulltable[[#This Row],[Distance]]+$O$4*Fulltable[[#This Row],[D^2]]+$N$4*Fulltable[[#This Row],[D^3]]</f>
        <v>8.5724011106919212E-2</v>
      </c>
      <c r="H2551" s="13">
        <f ca="1">Fulltable[[#This Row],[Forecast]]*(1+AVERAGE(cform[faster (-ve) /
slower (+ve)]))</f>
        <v>8.8751939285735049E-2</v>
      </c>
      <c r="I2551" s="13" t="e">
        <f>IF(ISNUMBER(VLOOKUP(Fulltable[[#This Row],[Distance]], Predict[[#All],[Distance (km)]:[Time on current form]], 2, FALSE)), VLOOKUP(Fulltable[[#This Row],[Distance]], Predict[[#All],[Distance (km)]:[Time on current form]], 2, FALSE), NA())</f>
        <v>#N/A</v>
      </c>
      <c r="J2551" s="13" t="e">
        <f>IF(ISNUMBER(VLOOKUP(Fulltable[[#This Row],[Distance]], Predict[[#All],[Distance (km)]:[Time on current form]], 3, FALSE)), VLOOKUP(Fulltable[[#This Row],[Distance]], Predict[[#All],[Distance (km)]:[Time on current form]], 3, FALSE), NA())</f>
        <v>#N/A</v>
      </c>
    </row>
    <row r="2552" spans="1:10" x14ac:dyDescent="0.25">
      <c r="A2552" s="1">
        <v>25.5</v>
      </c>
      <c r="B2552" s="2">
        <f>Fulltable[[#This Row],[Distance]]^2</f>
        <v>650.25</v>
      </c>
      <c r="C2552">
        <f>Fulltable[[#This Row],[Distance]]^3</f>
        <v>16581.375</v>
      </c>
      <c r="D2552">
        <f>Fulltable[[#This Row],[Distance]]^4</f>
        <v>422825.0625</v>
      </c>
      <c r="E2552">
        <f>Fulltable[[#This Row],[Distance]]^5</f>
        <v>10782039.09375</v>
      </c>
      <c r="F2552" s="13" t="e">
        <f>IF(ISNUMBER(VLOOKUP(Fulltable[[#This Row],[Distance]], PBmetric[[Distance (km)]:[PB (hh:mm:ss)]], 6, FALSE)), VLOOKUP(Fulltable[[#This Row],[Distance]], PBmetric[[Distance (km)]:[PB (hh:mm:ss)]], 6, FALSE), NA())</f>
        <v>#N/A</v>
      </c>
      <c r="G2552" s="13">
        <f ca="1">$Q$4+$P$4*Fulltable[[#This Row],[Distance]]+$O$4*Fulltable[[#This Row],[D^2]]+$N$4*Fulltable[[#This Row],[D^3]]</f>
        <v>8.5762247766446018E-2</v>
      </c>
      <c r="H2552" s="13">
        <f ca="1">Fulltable[[#This Row],[Forecast]]*(1+AVERAGE(cform[faster (-ve) /
slower (+ve)]))</f>
        <v>8.8791526533706672E-2</v>
      </c>
      <c r="I2552" s="13" t="e">
        <f>IF(ISNUMBER(VLOOKUP(Fulltable[[#This Row],[Distance]], Predict[[#All],[Distance (km)]:[Time on current form]], 2, FALSE)), VLOOKUP(Fulltable[[#This Row],[Distance]], Predict[[#All],[Distance (km)]:[Time on current form]], 2, FALSE), NA())</f>
        <v>#N/A</v>
      </c>
      <c r="J2552" s="13" t="e">
        <f>IF(ISNUMBER(VLOOKUP(Fulltable[[#This Row],[Distance]], Predict[[#All],[Distance (km)]:[Time on current form]], 3, FALSE)), VLOOKUP(Fulltable[[#This Row],[Distance]], Predict[[#All],[Distance (km)]:[Time on current form]], 3, FALSE), NA())</f>
        <v>#N/A</v>
      </c>
    </row>
    <row r="2553" spans="1:10" x14ac:dyDescent="0.25">
      <c r="A2553" s="1">
        <v>25.51</v>
      </c>
      <c r="B2553" s="2">
        <f>Fulltable[[#This Row],[Distance]]^2</f>
        <v>650.76010000000008</v>
      </c>
      <c r="C2553">
        <f>Fulltable[[#This Row],[Distance]]^3</f>
        <v>16600.890151000003</v>
      </c>
      <c r="D2553">
        <f>Fulltable[[#This Row],[Distance]]^4</f>
        <v>423488.70775201009</v>
      </c>
      <c r="E2553">
        <f>Fulltable[[#This Row],[Distance]]^5</f>
        <v>10803196.934753777</v>
      </c>
      <c r="F2553" s="13" t="e">
        <f>IF(ISNUMBER(VLOOKUP(Fulltable[[#This Row],[Distance]], PBmetric[[Distance (km)]:[PB (hh:mm:ss)]], 6, FALSE)), VLOOKUP(Fulltable[[#This Row],[Distance]], PBmetric[[Distance (km)]:[PB (hh:mm:ss)]], 6, FALSE), NA())</f>
        <v>#N/A</v>
      </c>
      <c r="G2553" s="13">
        <f ca="1">$Q$4+$P$4*Fulltable[[#This Row],[Distance]]+$O$4*Fulltable[[#This Row],[D^2]]+$N$4*Fulltable[[#This Row],[D^3]]</f>
        <v>8.580048800858342E-2</v>
      </c>
      <c r="H2553" s="13">
        <f ca="1">Fulltable[[#This Row],[Forecast]]*(1+AVERAGE(cform[faster (-ve) /
slower (+ve)]))</f>
        <v>8.8831117490833236E-2</v>
      </c>
      <c r="I2553" s="13" t="e">
        <f>IF(ISNUMBER(VLOOKUP(Fulltable[[#This Row],[Distance]], Predict[[#All],[Distance (km)]:[Time on current form]], 2, FALSE)), VLOOKUP(Fulltable[[#This Row],[Distance]], Predict[[#All],[Distance (km)]:[Time on current form]], 2, FALSE), NA())</f>
        <v>#N/A</v>
      </c>
      <c r="J2553" s="13" t="e">
        <f>IF(ISNUMBER(VLOOKUP(Fulltable[[#This Row],[Distance]], Predict[[#All],[Distance (km)]:[Time on current form]], 3, FALSE)), VLOOKUP(Fulltable[[#This Row],[Distance]], Predict[[#All],[Distance (km)]:[Time on current form]], 3, FALSE), NA())</f>
        <v>#N/A</v>
      </c>
    </row>
    <row r="2554" spans="1:10" x14ac:dyDescent="0.25">
      <c r="A2554" s="1">
        <v>25.52</v>
      </c>
      <c r="B2554" s="2">
        <f>Fulltable[[#This Row],[Distance]]^2</f>
        <v>651.2704</v>
      </c>
      <c r="C2554">
        <f>Fulltable[[#This Row],[Distance]]^3</f>
        <v>16620.420608</v>
      </c>
      <c r="D2554">
        <f>Fulltable[[#This Row],[Distance]]^4</f>
        <v>424153.13391615998</v>
      </c>
      <c r="E2554">
        <f>Fulltable[[#This Row],[Distance]]^5</f>
        <v>10824387.977540402</v>
      </c>
      <c r="F2554" s="13" t="e">
        <f>IF(ISNUMBER(VLOOKUP(Fulltable[[#This Row],[Distance]], PBmetric[[Distance (km)]:[PB (hh:mm:ss)]], 6, FALSE)), VLOOKUP(Fulltable[[#This Row],[Distance]], PBmetric[[Distance (km)]:[PB (hh:mm:ss)]], 6, FALSE), NA())</f>
        <v>#N/A</v>
      </c>
      <c r="G2554" s="13">
        <f ca="1">$Q$4+$P$4*Fulltable[[#This Row],[Distance]]+$O$4*Fulltable[[#This Row],[D^2]]+$N$4*Fulltable[[#This Row],[D^3]]</f>
        <v>8.5838731833295934E-2</v>
      </c>
      <c r="H2554" s="13">
        <f ca="1">Fulltable[[#This Row],[Forecast]]*(1+AVERAGE(cform[faster (-ve) /
slower (+ve)]))</f>
        <v>8.887071215707798E-2</v>
      </c>
      <c r="I2554" s="13" t="e">
        <f>IF(ISNUMBER(VLOOKUP(Fulltable[[#This Row],[Distance]], Predict[[#All],[Distance (km)]:[Time on current form]], 2, FALSE)), VLOOKUP(Fulltable[[#This Row],[Distance]], Predict[[#All],[Distance (km)]:[Time on current form]], 2, FALSE), NA())</f>
        <v>#N/A</v>
      </c>
      <c r="J2554" s="13" t="e">
        <f>IF(ISNUMBER(VLOOKUP(Fulltable[[#This Row],[Distance]], Predict[[#All],[Distance (km)]:[Time on current form]], 3, FALSE)), VLOOKUP(Fulltable[[#This Row],[Distance]], Predict[[#All],[Distance (km)]:[Time on current form]], 3, FALSE), NA())</f>
        <v>#N/A</v>
      </c>
    </row>
    <row r="2555" spans="1:10" x14ac:dyDescent="0.25">
      <c r="A2555" s="1">
        <v>25.53</v>
      </c>
      <c r="B2555" s="2">
        <f>Fulltable[[#This Row],[Distance]]^2</f>
        <v>651.78090000000009</v>
      </c>
      <c r="C2555">
        <f>Fulltable[[#This Row],[Distance]]^3</f>
        <v>16639.966377000004</v>
      </c>
      <c r="D2555">
        <f>Fulltable[[#This Row],[Distance]]^4</f>
        <v>424818.34160481009</v>
      </c>
      <c r="E2555">
        <f>Fulltable[[#This Row],[Distance]]^5</f>
        <v>10845612.261170803</v>
      </c>
      <c r="F2555" s="13" t="e">
        <f>IF(ISNUMBER(VLOOKUP(Fulltable[[#This Row],[Distance]], PBmetric[[Distance (km)]:[PB (hh:mm:ss)]], 6, FALSE)), VLOOKUP(Fulltable[[#This Row],[Distance]], PBmetric[[Distance (km)]:[PB (hh:mm:ss)]], 6, FALSE), NA())</f>
        <v>#N/A</v>
      </c>
      <c r="G2555" s="13">
        <f ca="1">$Q$4+$P$4*Fulltable[[#This Row],[Distance]]+$O$4*Fulltable[[#This Row],[D^2]]+$N$4*Fulltable[[#This Row],[D^3]]</f>
        <v>8.587697924054824E-2</v>
      </c>
      <c r="H2555" s="13">
        <f ca="1">Fulltable[[#This Row],[Forecast]]*(1+AVERAGE(cform[faster (-ve) /
slower (+ve)]))</f>
        <v>8.8910310532404349E-2</v>
      </c>
      <c r="I2555" s="13" t="e">
        <f>IF(ISNUMBER(VLOOKUP(Fulltable[[#This Row],[Distance]], Predict[[#All],[Distance (km)]:[Time on current form]], 2, FALSE)), VLOOKUP(Fulltable[[#This Row],[Distance]], Predict[[#All],[Distance (km)]:[Time on current form]], 2, FALSE), NA())</f>
        <v>#N/A</v>
      </c>
      <c r="J2555" s="13" t="e">
        <f>IF(ISNUMBER(VLOOKUP(Fulltable[[#This Row],[Distance]], Predict[[#All],[Distance (km)]:[Time on current form]], 3, FALSE)), VLOOKUP(Fulltable[[#This Row],[Distance]], Predict[[#All],[Distance (km)]:[Time on current form]], 3, FALSE), NA())</f>
        <v>#N/A</v>
      </c>
    </row>
    <row r="2556" spans="1:10" x14ac:dyDescent="0.25">
      <c r="A2556" s="1">
        <v>25.54</v>
      </c>
      <c r="B2556" s="2">
        <f>Fulltable[[#This Row],[Distance]]^2</f>
        <v>652.2915999999999</v>
      </c>
      <c r="C2556">
        <f>Fulltable[[#This Row],[Distance]]^3</f>
        <v>16659.527463999995</v>
      </c>
      <c r="D2556">
        <f>Fulltable[[#This Row],[Distance]]^4</f>
        <v>425484.33143055986</v>
      </c>
      <c r="E2556">
        <f>Fulltable[[#This Row],[Distance]]^5</f>
        <v>10866869.824736498</v>
      </c>
      <c r="F2556" s="13" t="e">
        <f>IF(ISNUMBER(VLOOKUP(Fulltable[[#This Row],[Distance]], PBmetric[[Distance (km)]:[PB (hh:mm:ss)]], 6, FALSE)), VLOOKUP(Fulltable[[#This Row],[Distance]], PBmetric[[Distance (km)]:[PB (hh:mm:ss)]], 6, FALSE), NA())</f>
        <v>#N/A</v>
      </c>
      <c r="G2556" s="13">
        <f ca="1">$Q$4+$P$4*Fulltable[[#This Row],[Distance]]+$O$4*Fulltable[[#This Row],[D^2]]+$N$4*Fulltable[[#This Row],[D^3]]</f>
        <v>8.5915230230304868E-2</v>
      </c>
      <c r="H2556" s="13">
        <f ca="1">Fulltable[[#This Row],[Forecast]]*(1+AVERAGE(cform[faster (-ve) /
slower (+ve)]))</f>
        <v>8.8949912616775609E-2</v>
      </c>
      <c r="I2556" s="13" t="e">
        <f>IF(ISNUMBER(VLOOKUP(Fulltable[[#This Row],[Distance]], Predict[[#All],[Distance (km)]:[Time on current form]], 2, FALSE)), VLOOKUP(Fulltable[[#This Row],[Distance]], Predict[[#All],[Distance (km)]:[Time on current form]], 2, FALSE), NA())</f>
        <v>#N/A</v>
      </c>
      <c r="J2556" s="13" t="e">
        <f>IF(ISNUMBER(VLOOKUP(Fulltable[[#This Row],[Distance]], Predict[[#All],[Distance (km)]:[Time on current form]], 3, FALSE)), VLOOKUP(Fulltable[[#This Row],[Distance]], Predict[[#All],[Distance (km)]:[Time on current form]], 3, FALSE), NA())</f>
        <v>#N/A</v>
      </c>
    </row>
    <row r="2557" spans="1:10" x14ac:dyDescent="0.25">
      <c r="A2557" s="1">
        <v>25.55</v>
      </c>
      <c r="B2557" s="2">
        <f>Fulltable[[#This Row],[Distance]]^2</f>
        <v>652.80250000000001</v>
      </c>
      <c r="C2557">
        <f>Fulltable[[#This Row],[Distance]]^3</f>
        <v>16679.103875000001</v>
      </c>
      <c r="D2557">
        <f>Fulltable[[#This Row],[Distance]]^4</f>
        <v>426151.10400625004</v>
      </c>
      <c r="E2557">
        <f>Fulltable[[#This Row],[Distance]]^5</f>
        <v>10888160.707359688</v>
      </c>
      <c r="F2557" s="13" t="e">
        <f>IF(ISNUMBER(VLOOKUP(Fulltable[[#This Row],[Distance]], PBmetric[[Distance (km)]:[PB (hh:mm:ss)]], 6, FALSE)), VLOOKUP(Fulltable[[#This Row],[Distance]], PBmetric[[Distance (km)]:[PB (hh:mm:ss)]], 6, FALSE), NA())</f>
        <v>#N/A</v>
      </c>
      <c r="G2557" s="13">
        <f ca="1">$Q$4+$P$4*Fulltable[[#This Row],[Distance]]+$O$4*Fulltable[[#This Row],[D^2]]+$N$4*Fulltable[[#This Row],[D^3]]</f>
        <v>8.5953484802530455E-2</v>
      </c>
      <c r="H2557" s="13">
        <f ca="1">Fulltable[[#This Row],[Forecast]]*(1+AVERAGE(cform[faster (-ve) /
slower (+ve)]))</f>
        <v>8.8989518410155163E-2</v>
      </c>
      <c r="I2557" s="13" t="e">
        <f>IF(ISNUMBER(VLOOKUP(Fulltable[[#This Row],[Distance]], Predict[[#All],[Distance (km)]:[Time on current form]], 2, FALSE)), VLOOKUP(Fulltable[[#This Row],[Distance]], Predict[[#All],[Distance (km)]:[Time on current form]], 2, FALSE), NA())</f>
        <v>#N/A</v>
      </c>
      <c r="J2557" s="13" t="e">
        <f>IF(ISNUMBER(VLOOKUP(Fulltable[[#This Row],[Distance]], Predict[[#All],[Distance (km)]:[Time on current form]], 3, FALSE)), VLOOKUP(Fulltable[[#This Row],[Distance]], Predict[[#All],[Distance (km)]:[Time on current form]], 3, FALSE), NA())</f>
        <v>#N/A</v>
      </c>
    </row>
    <row r="2558" spans="1:10" x14ac:dyDescent="0.25">
      <c r="A2558" s="1">
        <v>25.56</v>
      </c>
      <c r="B2558" s="2">
        <f>Fulltable[[#This Row],[Distance]]^2</f>
        <v>653.31359999999995</v>
      </c>
      <c r="C2558">
        <f>Fulltable[[#This Row],[Distance]]^3</f>
        <v>16698.695615999997</v>
      </c>
      <c r="D2558">
        <f>Fulltable[[#This Row],[Distance]]^4</f>
        <v>426818.65994495992</v>
      </c>
      <c r="E2558">
        <f>Fulltable[[#This Row],[Distance]]^5</f>
        <v>10909484.948193176</v>
      </c>
      <c r="F2558" s="13" t="e">
        <f>IF(ISNUMBER(VLOOKUP(Fulltable[[#This Row],[Distance]], PBmetric[[Distance (km)]:[PB (hh:mm:ss)]], 6, FALSE)), VLOOKUP(Fulltable[[#This Row],[Distance]], PBmetric[[Distance (km)]:[PB (hh:mm:ss)]], 6, FALSE), NA())</f>
        <v>#N/A</v>
      </c>
      <c r="G2558" s="13">
        <f ca="1">$Q$4+$P$4*Fulltable[[#This Row],[Distance]]+$O$4*Fulltable[[#This Row],[D^2]]+$N$4*Fulltable[[#This Row],[D^3]]</f>
        <v>8.599174295718956E-2</v>
      </c>
      <c r="H2558" s="13">
        <f ca="1">Fulltable[[#This Row],[Forecast]]*(1+AVERAGE(cform[faster (-ve) /
slower (+ve)]))</f>
        <v>8.9029127912506306E-2</v>
      </c>
      <c r="I2558" s="13" t="e">
        <f>IF(ISNUMBER(VLOOKUP(Fulltable[[#This Row],[Distance]], Predict[[#All],[Distance (km)]:[Time on current form]], 2, FALSE)), VLOOKUP(Fulltable[[#This Row],[Distance]], Predict[[#All],[Distance (km)]:[Time on current form]], 2, FALSE), NA())</f>
        <v>#N/A</v>
      </c>
      <c r="J2558" s="13" t="e">
        <f>IF(ISNUMBER(VLOOKUP(Fulltable[[#This Row],[Distance]], Predict[[#All],[Distance (km)]:[Time on current form]], 3, FALSE)), VLOOKUP(Fulltable[[#This Row],[Distance]], Predict[[#All],[Distance (km)]:[Time on current form]], 3, FALSE), NA())</f>
        <v>#N/A</v>
      </c>
    </row>
    <row r="2559" spans="1:10" x14ac:dyDescent="0.25">
      <c r="A2559" s="1">
        <v>25.57</v>
      </c>
      <c r="B2559" s="2">
        <f>Fulltable[[#This Row],[Distance]]^2</f>
        <v>653.82490000000007</v>
      </c>
      <c r="C2559">
        <f>Fulltable[[#This Row],[Distance]]^3</f>
        <v>16718.302693000001</v>
      </c>
      <c r="D2559">
        <f>Fulltable[[#This Row],[Distance]]^4</f>
        <v>427486.99986001011</v>
      </c>
      <c r="E2559">
        <f>Fulltable[[#This Row],[Distance]]^5</f>
        <v>10930842.586420458</v>
      </c>
      <c r="F2559" s="13" t="e">
        <f>IF(ISNUMBER(VLOOKUP(Fulltable[[#This Row],[Distance]], PBmetric[[Distance (km)]:[PB (hh:mm:ss)]], 6, FALSE)), VLOOKUP(Fulltable[[#This Row],[Distance]], PBmetric[[Distance (km)]:[PB (hh:mm:ss)]], 6, FALSE), NA())</f>
        <v>#N/A</v>
      </c>
      <c r="G2559" s="13">
        <f ca="1">$Q$4+$P$4*Fulltable[[#This Row],[Distance]]+$O$4*Fulltable[[#This Row],[D^2]]+$N$4*Fulltable[[#This Row],[D^3]]</f>
        <v>8.6030004694246848E-2</v>
      </c>
      <c r="H2559" s="13">
        <f ca="1">Fulltable[[#This Row],[Forecast]]*(1+AVERAGE(cform[faster (-ve) /
slower (+ve)]))</f>
        <v>8.9068741123792469E-2</v>
      </c>
      <c r="I2559" s="13" t="e">
        <f>IF(ISNUMBER(VLOOKUP(Fulltable[[#This Row],[Distance]], Predict[[#All],[Distance (km)]:[Time on current form]], 2, FALSE)), VLOOKUP(Fulltable[[#This Row],[Distance]], Predict[[#All],[Distance (km)]:[Time on current form]], 2, FALSE), NA())</f>
        <v>#N/A</v>
      </c>
      <c r="J2559" s="13" t="e">
        <f>IF(ISNUMBER(VLOOKUP(Fulltable[[#This Row],[Distance]], Predict[[#All],[Distance (km)]:[Time on current form]], 3, FALSE)), VLOOKUP(Fulltable[[#This Row],[Distance]], Predict[[#All],[Distance (km)]:[Time on current form]], 3, FALSE), NA())</f>
        <v>#N/A</v>
      </c>
    </row>
    <row r="2560" spans="1:10" x14ac:dyDescent="0.25">
      <c r="A2560" s="1">
        <v>25.58</v>
      </c>
      <c r="B2560" s="2">
        <f>Fulltable[[#This Row],[Distance]]^2</f>
        <v>654.33639999999991</v>
      </c>
      <c r="C2560">
        <f>Fulltable[[#This Row],[Distance]]^3</f>
        <v>16737.925111999997</v>
      </c>
      <c r="D2560">
        <f>Fulltable[[#This Row],[Distance]]^4</f>
        <v>428156.12436495989</v>
      </c>
      <c r="E2560">
        <f>Fulltable[[#This Row],[Distance]]^5</f>
        <v>10952233.661255673</v>
      </c>
      <c r="F2560" s="13" t="e">
        <f>IF(ISNUMBER(VLOOKUP(Fulltable[[#This Row],[Distance]], PBmetric[[Distance (km)]:[PB (hh:mm:ss)]], 6, FALSE)), VLOOKUP(Fulltable[[#This Row],[Distance]], PBmetric[[Distance (km)]:[PB (hh:mm:ss)]], 6, FALSE), NA())</f>
        <v>#N/A</v>
      </c>
      <c r="G2560" s="13">
        <f ca="1">$Q$4+$P$4*Fulltable[[#This Row],[Distance]]+$O$4*Fulltable[[#This Row],[D^2]]+$N$4*Fulltable[[#This Row],[D^3]]</f>
        <v>8.6068270013666834E-2</v>
      </c>
      <c r="H2560" s="13">
        <f ca="1">Fulltable[[#This Row],[Forecast]]*(1+AVERAGE(cform[faster (-ve) /
slower (+ve)]))</f>
        <v>8.910835804397689E-2</v>
      </c>
      <c r="I2560" s="13" t="e">
        <f>IF(ISNUMBER(VLOOKUP(Fulltable[[#This Row],[Distance]], Predict[[#All],[Distance (km)]:[Time on current form]], 2, FALSE)), VLOOKUP(Fulltable[[#This Row],[Distance]], Predict[[#All],[Distance (km)]:[Time on current form]], 2, FALSE), NA())</f>
        <v>#N/A</v>
      </c>
      <c r="J2560" s="13" t="e">
        <f>IF(ISNUMBER(VLOOKUP(Fulltable[[#This Row],[Distance]], Predict[[#All],[Distance (km)]:[Time on current form]], 3, FALSE)), VLOOKUP(Fulltable[[#This Row],[Distance]], Predict[[#All],[Distance (km)]:[Time on current form]], 3, FALSE), NA())</f>
        <v>#N/A</v>
      </c>
    </row>
    <row r="2561" spans="1:10" x14ac:dyDescent="0.25">
      <c r="A2561" s="1">
        <v>25.59</v>
      </c>
      <c r="B2561" s="2">
        <f>Fulltable[[#This Row],[Distance]]^2</f>
        <v>654.84810000000004</v>
      </c>
      <c r="C2561">
        <f>Fulltable[[#This Row],[Distance]]^3</f>
        <v>16757.562879000001</v>
      </c>
      <c r="D2561">
        <f>Fulltable[[#This Row],[Distance]]^4</f>
        <v>428826.03407361003</v>
      </c>
      <c r="E2561">
        <f>Fulltable[[#This Row],[Distance]]^5</f>
        <v>10973658.21194368</v>
      </c>
      <c r="F2561" s="13" t="e">
        <f>IF(ISNUMBER(VLOOKUP(Fulltable[[#This Row],[Distance]], PBmetric[[Distance (km)]:[PB (hh:mm:ss)]], 6, FALSE)), VLOOKUP(Fulltable[[#This Row],[Distance]], PBmetric[[Distance (km)]:[PB (hh:mm:ss)]], 6, FALSE), NA())</f>
        <v>#N/A</v>
      </c>
      <c r="G2561" s="13">
        <f ca="1">$Q$4+$P$4*Fulltable[[#This Row],[Distance]]+$O$4*Fulltable[[#This Row],[D^2]]+$N$4*Fulltable[[#This Row],[D^3]]</f>
        <v>8.6106538915414199E-2</v>
      </c>
      <c r="H2561" s="13">
        <f ca="1">Fulltable[[#This Row],[Forecast]]*(1+AVERAGE(cform[faster (-ve) /
slower (+ve)]))</f>
        <v>8.9147978673023029E-2</v>
      </c>
      <c r="I2561" s="13" t="e">
        <f>IF(ISNUMBER(VLOOKUP(Fulltable[[#This Row],[Distance]], Predict[[#All],[Distance (km)]:[Time on current form]], 2, FALSE)), VLOOKUP(Fulltable[[#This Row],[Distance]], Predict[[#All],[Distance (km)]:[Time on current form]], 2, FALSE), NA())</f>
        <v>#N/A</v>
      </c>
      <c r="J2561" s="13" t="e">
        <f>IF(ISNUMBER(VLOOKUP(Fulltable[[#This Row],[Distance]], Predict[[#All],[Distance (km)]:[Time on current form]], 3, FALSE)), VLOOKUP(Fulltable[[#This Row],[Distance]], Predict[[#All],[Distance (km)]:[Time on current form]], 3, FALSE), NA())</f>
        <v>#N/A</v>
      </c>
    </row>
    <row r="2562" spans="1:10" x14ac:dyDescent="0.25">
      <c r="A2562" s="1">
        <v>25.6</v>
      </c>
      <c r="B2562" s="2">
        <f>Fulltable[[#This Row],[Distance]]^2</f>
        <v>655.36000000000013</v>
      </c>
      <c r="C2562">
        <f>Fulltable[[#This Row],[Distance]]^3</f>
        <v>16777.216000000004</v>
      </c>
      <c r="D2562">
        <f>Fulltable[[#This Row],[Distance]]^4</f>
        <v>429496.7296000002</v>
      </c>
      <c r="E2562">
        <f>Fulltable[[#This Row],[Distance]]^5</f>
        <v>10995116.277760006</v>
      </c>
      <c r="F2562" s="13" t="e">
        <f>IF(ISNUMBER(VLOOKUP(Fulltable[[#This Row],[Distance]], PBmetric[[Distance (km)]:[PB (hh:mm:ss)]], 6, FALSE)), VLOOKUP(Fulltable[[#This Row],[Distance]], PBmetric[[Distance (km)]:[PB (hh:mm:ss)]], 6, FALSE), NA())</f>
        <v>#N/A</v>
      </c>
      <c r="G2562" s="13">
        <f ca="1">$Q$4+$P$4*Fulltable[[#This Row],[Distance]]+$O$4*Fulltable[[#This Row],[D^2]]+$N$4*Fulltable[[#This Row],[D^3]]</f>
        <v>8.6144811399453458E-2</v>
      </c>
      <c r="H2562" s="13">
        <f ca="1">Fulltable[[#This Row],[Forecast]]*(1+AVERAGE(cform[faster (-ve) /
slower (+ve)]))</f>
        <v>8.9187603010894123E-2</v>
      </c>
      <c r="I2562" s="13" t="e">
        <f>IF(ISNUMBER(VLOOKUP(Fulltable[[#This Row],[Distance]], Predict[[#All],[Distance (km)]:[Time on current form]], 2, FALSE)), VLOOKUP(Fulltable[[#This Row],[Distance]], Predict[[#All],[Distance (km)]:[Time on current form]], 2, FALSE), NA())</f>
        <v>#N/A</v>
      </c>
      <c r="J2562" s="13" t="e">
        <f>IF(ISNUMBER(VLOOKUP(Fulltable[[#This Row],[Distance]], Predict[[#All],[Distance (km)]:[Time on current form]], 3, FALSE)), VLOOKUP(Fulltable[[#This Row],[Distance]], Predict[[#All],[Distance (km)]:[Time on current form]], 3, FALSE), NA())</f>
        <v>#N/A</v>
      </c>
    </row>
    <row r="2563" spans="1:10" x14ac:dyDescent="0.25">
      <c r="A2563" s="1">
        <v>25.61</v>
      </c>
      <c r="B2563" s="2">
        <f>Fulltable[[#This Row],[Distance]]^2</f>
        <v>655.87209999999993</v>
      </c>
      <c r="C2563">
        <f>Fulltable[[#This Row],[Distance]]^3</f>
        <v>16796.884480999997</v>
      </c>
      <c r="D2563">
        <f>Fulltable[[#This Row],[Distance]]^4</f>
        <v>430168.21155840991</v>
      </c>
      <c r="E2563">
        <f>Fulltable[[#This Row],[Distance]]^5</f>
        <v>11016607.898010878</v>
      </c>
      <c r="F2563" s="13" t="e">
        <f>IF(ISNUMBER(VLOOKUP(Fulltable[[#This Row],[Distance]], PBmetric[[Distance (km)]:[PB (hh:mm:ss)]], 6, FALSE)), VLOOKUP(Fulltable[[#This Row],[Distance]], PBmetric[[Distance (km)]:[PB (hh:mm:ss)]], 6, FALSE), NA())</f>
        <v>#N/A</v>
      </c>
      <c r="G2563" s="13">
        <f ca="1">$Q$4+$P$4*Fulltable[[#This Row],[Distance]]+$O$4*Fulltable[[#This Row],[D^2]]+$N$4*Fulltable[[#This Row],[D^3]]</f>
        <v>8.618308746574925E-2</v>
      </c>
      <c r="H2563" s="13">
        <f ca="1">Fulltable[[#This Row],[Forecast]]*(1+AVERAGE(cform[faster (-ve) /
slower (+ve)]))</f>
        <v>8.9227231057553591E-2</v>
      </c>
      <c r="I2563" s="13" t="e">
        <f>IF(ISNUMBER(VLOOKUP(Fulltable[[#This Row],[Distance]], Predict[[#All],[Distance (km)]:[Time on current form]], 2, FALSE)), VLOOKUP(Fulltable[[#This Row],[Distance]], Predict[[#All],[Distance (km)]:[Time on current form]], 2, FALSE), NA())</f>
        <v>#N/A</v>
      </c>
      <c r="J2563" s="13" t="e">
        <f>IF(ISNUMBER(VLOOKUP(Fulltable[[#This Row],[Distance]], Predict[[#All],[Distance (km)]:[Time on current form]], 3, FALSE)), VLOOKUP(Fulltable[[#This Row],[Distance]], Predict[[#All],[Distance (km)]:[Time on current form]], 3, FALSE), NA())</f>
        <v>#N/A</v>
      </c>
    </row>
    <row r="2564" spans="1:10" x14ac:dyDescent="0.25">
      <c r="A2564" s="1">
        <v>25.62</v>
      </c>
      <c r="B2564" s="2">
        <f>Fulltable[[#This Row],[Distance]]^2</f>
        <v>656.38440000000003</v>
      </c>
      <c r="C2564">
        <f>Fulltable[[#This Row],[Distance]]^3</f>
        <v>16816.568328000001</v>
      </c>
      <c r="D2564">
        <f>Fulltable[[#This Row],[Distance]]^4</f>
        <v>430840.48056336003</v>
      </c>
      <c r="E2564">
        <f>Fulltable[[#This Row],[Distance]]^5</f>
        <v>11038133.112033285</v>
      </c>
      <c r="F2564" s="13" t="e">
        <f>IF(ISNUMBER(VLOOKUP(Fulltable[[#This Row],[Distance]], PBmetric[[Distance (km)]:[PB (hh:mm:ss)]], 6, FALSE)), VLOOKUP(Fulltable[[#This Row],[Distance]], PBmetric[[Distance (km)]:[PB (hh:mm:ss)]], 6, FALSE), NA())</f>
        <v>#N/A</v>
      </c>
      <c r="G2564" s="13">
        <f ca="1">$Q$4+$P$4*Fulltable[[#This Row],[Distance]]+$O$4*Fulltable[[#This Row],[D^2]]+$N$4*Fulltable[[#This Row],[D^3]]</f>
        <v>8.6221367114266173E-2</v>
      </c>
      <c r="H2564" s="13">
        <f ca="1">Fulltable[[#This Row],[Forecast]]*(1+AVERAGE(cform[faster (-ve) /
slower (+ve)]))</f>
        <v>8.9266862812964753E-2</v>
      </c>
      <c r="I2564" s="13" t="e">
        <f>IF(ISNUMBER(VLOOKUP(Fulltable[[#This Row],[Distance]], Predict[[#All],[Distance (km)]:[Time on current form]], 2, FALSE)), VLOOKUP(Fulltable[[#This Row],[Distance]], Predict[[#All],[Distance (km)]:[Time on current form]], 2, FALSE), NA())</f>
        <v>#N/A</v>
      </c>
      <c r="J2564" s="13" t="e">
        <f>IF(ISNUMBER(VLOOKUP(Fulltable[[#This Row],[Distance]], Predict[[#All],[Distance (km)]:[Time on current form]], 3, FALSE)), VLOOKUP(Fulltable[[#This Row],[Distance]], Predict[[#All],[Distance (km)]:[Time on current form]], 3, FALSE), NA())</f>
        <v>#N/A</v>
      </c>
    </row>
    <row r="2565" spans="1:10" x14ac:dyDescent="0.25">
      <c r="A2565" s="1">
        <v>25.63</v>
      </c>
      <c r="B2565" s="2">
        <f>Fulltable[[#This Row],[Distance]]^2</f>
        <v>656.89689999999996</v>
      </c>
      <c r="C2565">
        <f>Fulltable[[#This Row],[Distance]]^3</f>
        <v>16836.267546999999</v>
      </c>
      <c r="D2565">
        <f>Fulltable[[#This Row],[Distance]]^4</f>
        <v>431513.53722960997</v>
      </c>
      <c r="E2565">
        <f>Fulltable[[#This Row],[Distance]]^5</f>
        <v>11059691.959194902</v>
      </c>
      <c r="F2565" s="13" t="e">
        <f>IF(ISNUMBER(VLOOKUP(Fulltable[[#This Row],[Distance]], PBmetric[[Distance (km)]:[PB (hh:mm:ss)]], 6, FALSE)), VLOOKUP(Fulltable[[#This Row],[Distance]], PBmetric[[Distance (km)]:[PB (hh:mm:ss)]], 6, FALSE), NA())</f>
        <v>#N/A</v>
      </c>
      <c r="G2565" s="13">
        <f ca="1">$Q$4+$P$4*Fulltable[[#This Row],[Distance]]+$O$4*Fulltable[[#This Row],[D^2]]+$N$4*Fulltable[[#This Row],[D^3]]</f>
        <v>8.6259650344968797E-2</v>
      </c>
      <c r="H2565" s="13">
        <f ca="1">Fulltable[[#This Row],[Forecast]]*(1+AVERAGE(cform[faster (-ve) /
slower (+ve)]))</f>
        <v>8.9306498277090932E-2</v>
      </c>
      <c r="I2565" s="13" t="e">
        <f>IF(ISNUMBER(VLOOKUP(Fulltable[[#This Row],[Distance]], Predict[[#All],[Distance (km)]:[Time on current form]], 2, FALSE)), VLOOKUP(Fulltable[[#This Row],[Distance]], Predict[[#All],[Distance (km)]:[Time on current form]], 2, FALSE), NA())</f>
        <v>#N/A</v>
      </c>
      <c r="J2565" s="13" t="e">
        <f>IF(ISNUMBER(VLOOKUP(Fulltable[[#This Row],[Distance]], Predict[[#All],[Distance (km)]:[Time on current form]], 3, FALSE)), VLOOKUP(Fulltable[[#This Row],[Distance]], Predict[[#All],[Distance (km)]:[Time on current form]], 3, FALSE), NA())</f>
        <v>#N/A</v>
      </c>
    </row>
    <row r="2566" spans="1:10" x14ac:dyDescent="0.25">
      <c r="A2566" s="1">
        <v>25.64</v>
      </c>
      <c r="B2566" s="2">
        <f>Fulltable[[#This Row],[Distance]]^2</f>
        <v>657.40960000000007</v>
      </c>
      <c r="C2566">
        <f>Fulltable[[#This Row],[Distance]]^3</f>
        <v>16855.982144000001</v>
      </c>
      <c r="D2566">
        <f>Fulltable[[#This Row],[Distance]]^4</f>
        <v>432187.38217216008</v>
      </c>
      <c r="E2566">
        <f>Fulltable[[#This Row],[Distance]]^5</f>
        <v>11081284.478894185</v>
      </c>
      <c r="F2566" s="13" t="e">
        <f>IF(ISNUMBER(VLOOKUP(Fulltable[[#This Row],[Distance]], PBmetric[[Distance (km)]:[PB (hh:mm:ss)]], 6, FALSE)), VLOOKUP(Fulltable[[#This Row],[Distance]], PBmetric[[Distance (km)]:[PB (hh:mm:ss)]], 6, FALSE), NA())</f>
        <v>#N/A</v>
      </c>
      <c r="G2566" s="13">
        <f ca="1">$Q$4+$P$4*Fulltable[[#This Row],[Distance]]+$O$4*Fulltable[[#This Row],[D^2]]+$N$4*Fulltable[[#This Row],[D^3]]</f>
        <v>8.6297937157821761E-2</v>
      </c>
      <c r="H2566" s="13">
        <f ca="1">Fulltable[[#This Row],[Forecast]]*(1+AVERAGE(cform[faster (-ve) /
slower (+ve)]))</f>
        <v>8.934613744989553E-2</v>
      </c>
      <c r="I2566" s="13" t="e">
        <f>IF(ISNUMBER(VLOOKUP(Fulltable[[#This Row],[Distance]], Predict[[#All],[Distance (km)]:[Time on current form]], 2, FALSE)), VLOOKUP(Fulltable[[#This Row],[Distance]], Predict[[#All],[Distance (km)]:[Time on current form]], 2, FALSE), NA())</f>
        <v>#N/A</v>
      </c>
      <c r="J2566" s="13" t="e">
        <f>IF(ISNUMBER(VLOOKUP(Fulltable[[#This Row],[Distance]], Predict[[#All],[Distance (km)]:[Time on current form]], 3, FALSE)), VLOOKUP(Fulltable[[#This Row],[Distance]], Predict[[#All],[Distance (km)]:[Time on current form]], 3, FALSE), NA())</f>
        <v>#N/A</v>
      </c>
    </row>
    <row r="2567" spans="1:10" x14ac:dyDescent="0.25">
      <c r="A2567" s="1">
        <v>25.65</v>
      </c>
      <c r="B2567" s="2">
        <f>Fulltable[[#This Row],[Distance]]^2</f>
        <v>657.9224999999999</v>
      </c>
      <c r="C2567">
        <f>Fulltable[[#This Row],[Distance]]^3</f>
        <v>16875.712124999998</v>
      </c>
      <c r="D2567">
        <f>Fulltable[[#This Row],[Distance]]^4</f>
        <v>432862.01600624988</v>
      </c>
      <c r="E2567">
        <f>Fulltable[[#This Row],[Distance]]^5</f>
        <v>11102910.710560309</v>
      </c>
      <c r="F2567" s="13" t="e">
        <f>IF(ISNUMBER(VLOOKUP(Fulltable[[#This Row],[Distance]], PBmetric[[Distance (km)]:[PB (hh:mm:ss)]], 6, FALSE)), VLOOKUP(Fulltable[[#This Row],[Distance]], PBmetric[[Distance (km)]:[PB (hh:mm:ss)]], 6, FALSE), NA())</f>
        <v>#N/A</v>
      </c>
      <c r="G2567" s="13">
        <f ca="1">$Q$4+$P$4*Fulltable[[#This Row],[Distance]]+$O$4*Fulltable[[#This Row],[D^2]]+$N$4*Fulltable[[#This Row],[D^3]]</f>
        <v>8.6336227552789621E-2</v>
      </c>
      <c r="H2567" s="13">
        <f ca="1">Fulltable[[#This Row],[Forecast]]*(1+AVERAGE(cform[faster (-ve) /
slower (+ve)]))</f>
        <v>8.9385780331341855E-2</v>
      </c>
      <c r="I2567" s="13" t="e">
        <f>IF(ISNUMBER(VLOOKUP(Fulltable[[#This Row],[Distance]], Predict[[#All],[Distance (km)]:[Time on current form]], 2, FALSE)), VLOOKUP(Fulltable[[#This Row],[Distance]], Predict[[#All],[Distance (km)]:[Time on current form]], 2, FALSE), NA())</f>
        <v>#N/A</v>
      </c>
      <c r="J2567" s="13" t="e">
        <f>IF(ISNUMBER(VLOOKUP(Fulltable[[#This Row],[Distance]], Predict[[#All],[Distance (km)]:[Time on current form]], 3, FALSE)), VLOOKUP(Fulltable[[#This Row],[Distance]], Predict[[#All],[Distance (km)]:[Time on current form]], 3, FALSE), NA())</f>
        <v>#N/A</v>
      </c>
    </row>
    <row r="2568" spans="1:10" x14ac:dyDescent="0.25">
      <c r="A2568" s="1">
        <v>25.66</v>
      </c>
      <c r="B2568" s="2">
        <f>Fulltable[[#This Row],[Distance]]^2</f>
        <v>658.43560000000002</v>
      </c>
      <c r="C2568">
        <f>Fulltable[[#This Row],[Distance]]^3</f>
        <v>16895.457495999999</v>
      </c>
      <c r="D2568">
        <f>Fulltable[[#This Row],[Distance]]^4</f>
        <v>433537.43934736005</v>
      </c>
      <c r="E2568">
        <f>Fulltable[[#This Row],[Distance]]^5</f>
        <v>11124570.693653259</v>
      </c>
      <c r="F2568" s="13" t="e">
        <f>IF(ISNUMBER(VLOOKUP(Fulltable[[#This Row],[Distance]], PBmetric[[Distance (km)]:[PB (hh:mm:ss)]], 6, FALSE)), VLOOKUP(Fulltable[[#This Row],[Distance]], PBmetric[[Distance (km)]:[PB (hh:mm:ss)]], 6, FALSE), NA())</f>
        <v>#N/A</v>
      </c>
      <c r="G2568" s="13">
        <f ca="1">$Q$4+$P$4*Fulltable[[#This Row],[Distance]]+$O$4*Fulltable[[#This Row],[D^2]]+$N$4*Fulltable[[#This Row],[D^3]]</f>
        <v>8.6374521529837003E-2</v>
      </c>
      <c r="H2568" s="13">
        <f ca="1">Fulltable[[#This Row],[Forecast]]*(1+AVERAGE(cform[faster (-ve) /
slower (+ve)]))</f>
        <v>8.9425426921393256E-2</v>
      </c>
      <c r="I2568" s="13" t="e">
        <f>IF(ISNUMBER(VLOOKUP(Fulltable[[#This Row],[Distance]], Predict[[#All],[Distance (km)]:[Time on current form]], 2, FALSE)), VLOOKUP(Fulltable[[#This Row],[Distance]], Predict[[#All],[Distance (km)]:[Time on current form]], 2, FALSE), NA())</f>
        <v>#N/A</v>
      </c>
      <c r="J2568" s="13" t="e">
        <f>IF(ISNUMBER(VLOOKUP(Fulltable[[#This Row],[Distance]], Predict[[#All],[Distance (km)]:[Time on current form]], 3, FALSE)), VLOOKUP(Fulltable[[#This Row],[Distance]], Predict[[#All],[Distance (km)]:[Time on current form]], 3, FALSE), NA())</f>
        <v>#N/A</v>
      </c>
    </row>
    <row r="2569" spans="1:10" x14ac:dyDescent="0.25">
      <c r="A2569" s="1">
        <v>25.67</v>
      </c>
      <c r="B2569" s="2">
        <f>Fulltable[[#This Row],[Distance]]^2</f>
        <v>658.94890000000009</v>
      </c>
      <c r="C2569">
        <f>Fulltable[[#This Row],[Distance]]^3</f>
        <v>16915.218263000002</v>
      </c>
      <c r="D2569">
        <f>Fulltable[[#This Row],[Distance]]^4</f>
        <v>434213.65281121014</v>
      </c>
      <c r="E2569">
        <f>Fulltable[[#This Row],[Distance]]^5</f>
        <v>11146264.467663765</v>
      </c>
      <c r="F2569" s="13" t="e">
        <f>IF(ISNUMBER(VLOOKUP(Fulltable[[#This Row],[Distance]], PBmetric[[Distance (km)]:[PB (hh:mm:ss)]], 6, FALSE)), VLOOKUP(Fulltable[[#This Row],[Distance]], PBmetric[[Distance (km)]:[PB (hh:mm:ss)]], 6, FALSE), NA())</f>
        <v>#N/A</v>
      </c>
      <c r="G2569" s="13">
        <f ca="1">$Q$4+$P$4*Fulltable[[#This Row],[Distance]]+$O$4*Fulltable[[#This Row],[D^2]]+$N$4*Fulltable[[#This Row],[D^3]]</f>
        <v>8.6412819088928491E-2</v>
      </c>
      <c r="H2569" s="13">
        <f ca="1">Fulltable[[#This Row],[Forecast]]*(1+AVERAGE(cform[faster (-ve) /
slower (+ve)]))</f>
        <v>8.9465077220013095E-2</v>
      </c>
      <c r="I2569" s="13" t="e">
        <f>IF(ISNUMBER(VLOOKUP(Fulltable[[#This Row],[Distance]], Predict[[#All],[Distance (km)]:[Time on current form]], 2, FALSE)), VLOOKUP(Fulltable[[#This Row],[Distance]], Predict[[#All],[Distance (km)]:[Time on current form]], 2, FALSE), NA())</f>
        <v>#N/A</v>
      </c>
      <c r="J2569" s="13" t="e">
        <f>IF(ISNUMBER(VLOOKUP(Fulltable[[#This Row],[Distance]], Predict[[#All],[Distance (km)]:[Time on current form]], 3, FALSE)), VLOOKUP(Fulltable[[#This Row],[Distance]], Predict[[#All],[Distance (km)]:[Time on current form]], 3, FALSE), NA())</f>
        <v>#N/A</v>
      </c>
    </row>
    <row r="2570" spans="1:10" x14ac:dyDescent="0.25">
      <c r="A2570" s="1">
        <v>25.68</v>
      </c>
      <c r="B2570" s="2">
        <f>Fulltable[[#This Row],[Distance]]^2</f>
        <v>659.4624</v>
      </c>
      <c r="C2570">
        <f>Fulltable[[#This Row],[Distance]]^3</f>
        <v>16934.994432</v>
      </c>
      <c r="D2570">
        <f>Fulltable[[#This Row],[Distance]]^4</f>
        <v>434890.65701376001</v>
      </c>
      <c r="E2570">
        <f>Fulltable[[#This Row],[Distance]]^5</f>
        <v>11167992.072113357</v>
      </c>
      <c r="F2570" s="13" t="e">
        <f>IF(ISNUMBER(VLOOKUP(Fulltable[[#This Row],[Distance]], PBmetric[[Distance (km)]:[PB (hh:mm:ss)]], 6, FALSE)), VLOOKUP(Fulltable[[#This Row],[Distance]], PBmetric[[Distance (km)]:[PB (hh:mm:ss)]], 6, FALSE), NA())</f>
        <v>#N/A</v>
      </c>
      <c r="G2570" s="13">
        <f ca="1">$Q$4+$P$4*Fulltable[[#This Row],[Distance]]+$O$4*Fulltable[[#This Row],[D^2]]+$N$4*Fulltable[[#This Row],[D^3]]</f>
        <v>8.6451120230028683E-2</v>
      </c>
      <c r="H2570" s="13">
        <f ca="1">Fulltable[[#This Row],[Forecast]]*(1+AVERAGE(cform[faster (-ve) /
slower (+ve)]))</f>
        <v>8.9504731227164708E-2</v>
      </c>
      <c r="I2570" s="13" t="e">
        <f>IF(ISNUMBER(VLOOKUP(Fulltable[[#This Row],[Distance]], Predict[[#All],[Distance (km)]:[Time on current form]], 2, FALSE)), VLOOKUP(Fulltable[[#This Row],[Distance]], Predict[[#All],[Distance (km)]:[Time on current form]], 2, FALSE), NA())</f>
        <v>#N/A</v>
      </c>
      <c r="J2570" s="13" t="e">
        <f>IF(ISNUMBER(VLOOKUP(Fulltable[[#This Row],[Distance]], Predict[[#All],[Distance (km)]:[Time on current form]], 3, FALSE)), VLOOKUP(Fulltable[[#This Row],[Distance]], Predict[[#All],[Distance (km)]:[Time on current form]], 3, FALSE), NA())</f>
        <v>#N/A</v>
      </c>
    </row>
    <row r="2571" spans="1:10" x14ac:dyDescent="0.25">
      <c r="A2571" s="1">
        <v>25.69</v>
      </c>
      <c r="B2571" s="2">
        <f>Fulltable[[#This Row],[Distance]]^2</f>
        <v>659.97610000000009</v>
      </c>
      <c r="C2571">
        <f>Fulltable[[#This Row],[Distance]]^3</f>
        <v>16954.786009000003</v>
      </c>
      <c r="D2571">
        <f>Fulltable[[#This Row],[Distance]]^4</f>
        <v>435568.4525712101</v>
      </c>
      <c r="E2571">
        <f>Fulltable[[#This Row],[Distance]]^5</f>
        <v>11189753.546554388</v>
      </c>
      <c r="F2571" s="13" t="e">
        <f>IF(ISNUMBER(VLOOKUP(Fulltable[[#This Row],[Distance]], PBmetric[[Distance (km)]:[PB (hh:mm:ss)]], 6, FALSE)), VLOOKUP(Fulltable[[#This Row],[Distance]], PBmetric[[Distance (km)]:[PB (hh:mm:ss)]], 6, FALSE), NA())</f>
        <v>#N/A</v>
      </c>
      <c r="G2571" s="13">
        <f ca="1">$Q$4+$P$4*Fulltable[[#This Row],[Distance]]+$O$4*Fulltable[[#This Row],[D^2]]+$N$4*Fulltable[[#This Row],[D^3]]</f>
        <v>8.6489424953102176E-2</v>
      </c>
      <c r="H2571" s="13">
        <f ca="1">Fulltable[[#This Row],[Forecast]]*(1+AVERAGE(cform[faster (-ve) /
slower (+ve)]))</f>
        <v>8.9544388942811443E-2</v>
      </c>
      <c r="I2571" s="13" t="e">
        <f>IF(ISNUMBER(VLOOKUP(Fulltable[[#This Row],[Distance]], Predict[[#All],[Distance (km)]:[Time on current form]], 2, FALSE)), VLOOKUP(Fulltable[[#This Row],[Distance]], Predict[[#All],[Distance (km)]:[Time on current form]], 2, FALSE), NA())</f>
        <v>#N/A</v>
      </c>
      <c r="J2571" s="13" t="e">
        <f>IF(ISNUMBER(VLOOKUP(Fulltable[[#This Row],[Distance]], Predict[[#All],[Distance (km)]:[Time on current form]], 3, FALSE)), VLOOKUP(Fulltable[[#This Row],[Distance]], Predict[[#All],[Distance (km)]:[Time on current form]], 3, FALSE), NA())</f>
        <v>#N/A</v>
      </c>
    </row>
    <row r="2572" spans="1:10" x14ac:dyDescent="0.25">
      <c r="A2572" s="1">
        <v>25.7</v>
      </c>
      <c r="B2572" s="2">
        <f>Fulltable[[#This Row],[Distance]]^2</f>
        <v>660.49</v>
      </c>
      <c r="C2572">
        <f>Fulltable[[#This Row],[Distance]]^3</f>
        <v>16974.593000000001</v>
      </c>
      <c r="D2572">
        <f>Fulltable[[#This Row],[Distance]]^4</f>
        <v>436247.04009999998</v>
      </c>
      <c r="E2572">
        <f>Fulltable[[#This Row],[Distance]]^5</f>
        <v>11211548.930569999</v>
      </c>
      <c r="F2572" s="13" t="e">
        <f>IF(ISNUMBER(VLOOKUP(Fulltable[[#This Row],[Distance]], PBmetric[[Distance (km)]:[PB (hh:mm:ss)]], 6, FALSE)), VLOOKUP(Fulltable[[#This Row],[Distance]], PBmetric[[Distance (km)]:[PB (hh:mm:ss)]], 6, FALSE), NA())</f>
        <v>#N/A</v>
      </c>
      <c r="G2572" s="13">
        <f ca="1">$Q$4+$P$4*Fulltable[[#This Row],[Distance]]+$O$4*Fulltable[[#This Row],[D^2]]+$N$4*Fulltable[[#This Row],[D^3]]</f>
        <v>8.6527733258113554E-2</v>
      </c>
      <c r="H2572" s="13">
        <f ca="1">Fulltable[[#This Row],[Forecast]]*(1+AVERAGE(cform[faster (-ve) /
slower (+ve)]))</f>
        <v>8.9584050366916634E-2</v>
      </c>
      <c r="I2572" s="13" t="e">
        <f>IF(ISNUMBER(VLOOKUP(Fulltable[[#This Row],[Distance]], Predict[[#All],[Distance (km)]:[Time on current form]], 2, FALSE)), VLOOKUP(Fulltable[[#This Row],[Distance]], Predict[[#All],[Distance (km)]:[Time on current form]], 2, FALSE), NA())</f>
        <v>#N/A</v>
      </c>
      <c r="J2572" s="13" t="e">
        <f>IF(ISNUMBER(VLOOKUP(Fulltable[[#This Row],[Distance]], Predict[[#All],[Distance (km)]:[Time on current form]], 3, FALSE)), VLOOKUP(Fulltable[[#This Row],[Distance]], Predict[[#All],[Distance (km)]:[Time on current form]], 3, FALSE), NA())</f>
        <v>#N/A</v>
      </c>
    </row>
    <row r="2573" spans="1:10" x14ac:dyDescent="0.25">
      <c r="A2573" s="1">
        <v>25.71</v>
      </c>
      <c r="B2573" s="2">
        <f>Fulltable[[#This Row],[Distance]]^2</f>
        <v>661.00409999999999</v>
      </c>
      <c r="C2573">
        <f>Fulltable[[#This Row],[Distance]]^3</f>
        <v>16994.415411000002</v>
      </c>
      <c r="D2573">
        <f>Fulltable[[#This Row],[Distance]]^4</f>
        <v>436926.42021681002</v>
      </c>
      <c r="E2573">
        <f>Fulltable[[#This Row],[Distance]]^5</f>
        <v>11233378.263774186</v>
      </c>
      <c r="F2573" s="13" t="e">
        <f>IF(ISNUMBER(VLOOKUP(Fulltable[[#This Row],[Distance]], PBmetric[[Distance (km)]:[PB (hh:mm:ss)]], 6, FALSE)), VLOOKUP(Fulltable[[#This Row],[Distance]], PBmetric[[Distance (km)]:[PB (hh:mm:ss)]], 6, FALSE), NA())</f>
        <v>#N/A</v>
      </c>
      <c r="G2573" s="13">
        <f ca="1">$Q$4+$P$4*Fulltable[[#This Row],[Distance]]+$O$4*Fulltable[[#This Row],[D^2]]+$N$4*Fulltable[[#This Row],[D^3]]</f>
        <v>8.6566045145027443E-2</v>
      </c>
      <c r="H2573" s="13">
        <f ca="1">Fulltable[[#This Row],[Forecast]]*(1+AVERAGE(cform[faster (-ve) /
slower (+ve)]))</f>
        <v>8.9623715499443646E-2</v>
      </c>
      <c r="I2573" s="13" t="e">
        <f>IF(ISNUMBER(VLOOKUP(Fulltable[[#This Row],[Distance]], Predict[[#All],[Distance (km)]:[Time on current form]], 2, FALSE)), VLOOKUP(Fulltable[[#This Row],[Distance]], Predict[[#All],[Distance (km)]:[Time on current form]], 2, FALSE), NA())</f>
        <v>#N/A</v>
      </c>
      <c r="J2573" s="13" t="e">
        <f>IF(ISNUMBER(VLOOKUP(Fulltable[[#This Row],[Distance]], Predict[[#All],[Distance (km)]:[Time on current form]], 3, FALSE)), VLOOKUP(Fulltable[[#This Row],[Distance]], Predict[[#All],[Distance (km)]:[Time on current form]], 3, FALSE), NA())</f>
        <v>#N/A</v>
      </c>
    </row>
    <row r="2574" spans="1:10" x14ac:dyDescent="0.25">
      <c r="A2574" s="1">
        <v>25.72</v>
      </c>
      <c r="B2574" s="2">
        <f>Fulltable[[#This Row],[Distance]]^2</f>
        <v>661.51839999999993</v>
      </c>
      <c r="C2574">
        <f>Fulltable[[#This Row],[Distance]]^3</f>
        <v>17014.253247999997</v>
      </c>
      <c r="D2574">
        <f>Fulltable[[#This Row],[Distance]]^4</f>
        <v>437606.59353855992</v>
      </c>
      <c r="E2574">
        <f>Fulltable[[#This Row],[Distance]]^5</f>
        <v>11255241.58581176</v>
      </c>
      <c r="F2574" s="13" t="e">
        <f>IF(ISNUMBER(VLOOKUP(Fulltable[[#This Row],[Distance]], PBmetric[[Distance (km)]:[PB (hh:mm:ss)]], 6, FALSE)), VLOOKUP(Fulltable[[#This Row],[Distance]], PBmetric[[Distance (km)]:[PB (hh:mm:ss)]], 6, FALSE), NA())</f>
        <v>#N/A</v>
      </c>
      <c r="G2574" s="13">
        <f ca="1">$Q$4+$P$4*Fulltable[[#This Row],[Distance]]+$O$4*Fulltable[[#This Row],[D^2]]+$N$4*Fulltable[[#This Row],[D^3]]</f>
        <v>8.6604360613808412E-2</v>
      </c>
      <c r="H2574" s="13">
        <f ca="1">Fulltable[[#This Row],[Forecast]]*(1+AVERAGE(cform[faster (-ve) /
slower (+ve)]))</f>
        <v>8.9663384340355812E-2</v>
      </c>
      <c r="I2574" s="13" t="e">
        <f>IF(ISNUMBER(VLOOKUP(Fulltable[[#This Row],[Distance]], Predict[[#All],[Distance (km)]:[Time on current form]], 2, FALSE)), VLOOKUP(Fulltable[[#This Row],[Distance]], Predict[[#All],[Distance (km)]:[Time on current form]], 2, FALSE), NA())</f>
        <v>#N/A</v>
      </c>
      <c r="J2574" s="13" t="e">
        <f>IF(ISNUMBER(VLOOKUP(Fulltable[[#This Row],[Distance]], Predict[[#All],[Distance (km)]:[Time on current form]], 3, FALSE)), VLOOKUP(Fulltable[[#This Row],[Distance]], Predict[[#All],[Distance (km)]:[Time on current form]], 3, FALSE), NA())</f>
        <v>#N/A</v>
      </c>
    </row>
    <row r="2575" spans="1:10" x14ac:dyDescent="0.25">
      <c r="A2575" s="1">
        <v>25.73</v>
      </c>
      <c r="B2575" s="2">
        <f>Fulltable[[#This Row],[Distance]]^2</f>
        <v>662.03290000000004</v>
      </c>
      <c r="C2575">
        <f>Fulltable[[#This Row],[Distance]]^3</f>
        <v>17034.106517</v>
      </c>
      <c r="D2575">
        <f>Fulltable[[#This Row],[Distance]]^4</f>
        <v>438287.56068241003</v>
      </c>
      <c r="E2575">
        <f>Fulltable[[#This Row],[Distance]]^5</f>
        <v>11277138.936358411</v>
      </c>
      <c r="F2575" s="13" t="e">
        <f>IF(ISNUMBER(VLOOKUP(Fulltable[[#This Row],[Distance]], PBmetric[[Distance (km)]:[PB (hh:mm:ss)]], 6, FALSE)), VLOOKUP(Fulltable[[#This Row],[Distance]], PBmetric[[Distance (km)]:[PB (hh:mm:ss)]], 6, FALSE), NA())</f>
        <v>#N/A</v>
      </c>
      <c r="G2575" s="13">
        <f ca="1">$Q$4+$P$4*Fulltable[[#This Row],[Distance]]+$O$4*Fulltable[[#This Row],[D^2]]+$N$4*Fulltable[[#This Row],[D^3]]</f>
        <v>8.664267966442106E-2</v>
      </c>
      <c r="H2575" s="13">
        <f ca="1">Fulltable[[#This Row],[Forecast]]*(1+AVERAGE(cform[faster (-ve) /
slower (+ve)]))</f>
        <v>8.9703056889616467E-2</v>
      </c>
      <c r="I2575" s="13" t="e">
        <f>IF(ISNUMBER(VLOOKUP(Fulltable[[#This Row],[Distance]], Predict[[#All],[Distance (km)]:[Time on current form]], 2, FALSE)), VLOOKUP(Fulltable[[#This Row],[Distance]], Predict[[#All],[Distance (km)]:[Time on current form]], 2, FALSE), NA())</f>
        <v>#N/A</v>
      </c>
      <c r="J2575" s="13" t="e">
        <f>IF(ISNUMBER(VLOOKUP(Fulltable[[#This Row],[Distance]], Predict[[#All],[Distance (km)]:[Time on current form]], 3, FALSE)), VLOOKUP(Fulltable[[#This Row],[Distance]], Predict[[#All],[Distance (km)]:[Time on current form]], 3, FALSE), NA())</f>
        <v>#N/A</v>
      </c>
    </row>
    <row r="2576" spans="1:10" x14ac:dyDescent="0.25">
      <c r="A2576" s="1">
        <v>25.74</v>
      </c>
      <c r="B2576" s="2">
        <f>Fulltable[[#This Row],[Distance]]^2</f>
        <v>662.54759999999987</v>
      </c>
      <c r="C2576">
        <f>Fulltable[[#This Row],[Distance]]^3</f>
        <v>17053.975223999994</v>
      </c>
      <c r="D2576">
        <f>Fulltable[[#This Row],[Distance]]^4</f>
        <v>438969.32226575981</v>
      </c>
      <c r="E2576">
        <f>Fulltable[[#This Row],[Distance]]^5</f>
        <v>11299070.355120657</v>
      </c>
      <c r="F2576" s="13" t="e">
        <f>IF(ISNUMBER(VLOOKUP(Fulltable[[#This Row],[Distance]], PBmetric[[Distance (km)]:[PB (hh:mm:ss)]], 6, FALSE)), VLOOKUP(Fulltable[[#This Row],[Distance]], PBmetric[[Distance (km)]:[PB (hh:mm:ss)]], 6, FALSE), NA())</f>
        <v>#N/A</v>
      </c>
      <c r="G2576" s="13">
        <f ca="1">$Q$4+$P$4*Fulltable[[#This Row],[Distance]]+$O$4*Fulltable[[#This Row],[D^2]]+$N$4*Fulltable[[#This Row],[D^3]]</f>
        <v>8.6681002296830012E-2</v>
      </c>
      <c r="H2576" s="13">
        <f ca="1">Fulltable[[#This Row],[Forecast]]*(1+AVERAGE(cform[faster (-ve) /
slower (+ve)]))</f>
        <v>8.9742733147189002E-2</v>
      </c>
      <c r="I2576" s="13" t="e">
        <f>IF(ISNUMBER(VLOOKUP(Fulltable[[#This Row],[Distance]], Predict[[#All],[Distance (km)]:[Time on current form]], 2, FALSE)), VLOOKUP(Fulltable[[#This Row],[Distance]], Predict[[#All],[Distance (km)]:[Time on current form]], 2, FALSE), NA())</f>
        <v>#N/A</v>
      </c>
      <c r="J2576" s="13" t="e">
        <f>IF(ISNUMBER(VLOOKUP(Fulltable[[#This Row],[Distance]], Predict[[#All],[Distance (km)]:[Time on current form]], 3, FALSE)), VLOOKUP(Fulltable[[#This Row],[Distance]], Predict[[#All],[Distance (km)]:[Time on current form]], 3, FALSE), NA())</f>
        <v>#N/A</v>
      </c>
    </row>
    <row r="2577" spans="1:10" x14ac:dyDescent="0.25">
      <c r="A2577" s="1">
        <v>25.75</v>
      </c>
      <c r="B2577" s="2">
        <f>Fulltable[[#This Row],[Distance]]^2</f>
        <v>663.0625</v>
      </c>
      <c r="C2577">
        <f>Fulltable[[#This Row],[Distance]]^3</f>
        <v>17073.859375</v>
      </c>
      <c r="D2577">
        <f>Fulltable[[#This Row],[Distance]]^4</f>
        <v>439651.87890625</v>
      </c>
      <c r="E2577">
        <f>Fulltable[[#This Row],[Distance]]^5</f>
        <v>11321035.881835937</v>
      </c>
      <c r="F2577" s="13" t="e">
        <f>IF(ISNUMBER(VLOOKUP(Fulltable[[#This Row],[Distance]], PBmetric[[Distance (km)]:[PB (hh:mm:ss)]], 6, FALSE)), VLOOKUP(Fulltable[[#This Row],[Distance]], PBmetric[[Distance (km)]:[PB (hh:mm:ss)]], 6, FALSE), NA())</f>
        <v>#N/A</v>
      </c>
      <c r="G2577" s="13">
        <f ca="1">$Q$4+$P$4*Fulltable[[#This Row],[Distance]]+$O$4*Fulltable[[#This Row],[D^2]]+$N$4*Fulltable[[#This Row],[D^3]]</f>
        <v>8.6719328510999838E-2</v>
      </c>
      <c r="H2577" s="13">
        <f ca="1">Fulltable[[#This Row],[Forecast]]*(1+AVERAGE(cform[faster (-ve) /
slower (+ve)]))</f>
        <v>8.9782413113036724E-2</v>
      </c>
      <c r="I2577" s="13" t="e">
        <f>IF(ISNUMBER(VLOOKUP(Fulltable[[#This Row],[Distance]], Predict[[#All],[Distance (km)]:[Time on current form]], 2, FALSE)), VLOOKUP(Fulltable[[#This Row],[Distance]], Predict[[#All],[Distance (km)]:[Time on current form]], 2, FALSE), NA())</f>
        <v>#N/A</v>
      </c>
      <c r="J2577" s="13" t="e">
        <f>IF(ISNUMBER(VLOOKUP(Fulltable[[#This Row],[Distance]], Predict[[#All],[Distance (km)]:[Time on current form]], 3, FALSE)), VLOOKUP(Fulltable[[#This Row],[Distance]], Predict[[#All],[Distance (km)]:[Time on current form]], 3, FALSE), NA())</f>
        <v>#N/A</v>
      </c>
    </row>
    <row r="2578" spans="1:10" x14ac:dyDescent="0.25">
      <c r="A2578" s="1">
        <v>25.76</v>
      </c>
      <c r="B2578" s="2">
        <f>Fulltable[[#This Row],[Distance]]^2</f>
        <v>663.57760000000007</v>
      </c>
      <c r="C2578">
        <f>Fulltable[[#This Row],[Distance]]^3</f>
        <v>17093.758976000005</v>
      </c>
      <c r="D2578">
        <f>Fulltable[[#This Row],[Distance]]^4</f>
        <v>440335.2312217601</v>
      </c>
      <c r="E2578">
        <f>Fulltable[[#This Row],[Distance]]^5</f>
        <v>11343035.55627254</v>
      </c>
      <c r="F2578" s="13" t="e">
        <f>IF(ISNUMBER(VLOOKUP(Fulltable[[#This Row],[Distance]], PBmetric[[Distance (km)]:[PB (hh:mm:ss)]], 6, FALSE)), VLOOKUP(Fulltable[[#This Row],[Distance]], PBmetric[[Distance (km)]:[PB (hh:mm:ss)]], 6, FALSE), NA())</f>
        <v>#N/A</v>
      </c>
      <c r="G2578" s="13">
        <f ca="1">$Q$4+$P$4*Fulltable[[#This Row],[Distance]]+$O$4*Fulltable[[#This Row],[D^2]]+$N$4*Fulltable[[#This Row],[D^3]]</f>
        <v>8.6757658306895136E-2</v>
      </c>
      <c r="H2578" s="13">
        <f ca="1">Fulltable[[#This Row],[Forecast]]*(1+AVERAGE(cform[faster (-ve) /
slower (+ve)]))</f>
        <v>8.9822096787122996E-2</v>
      </c>
      <c r="I2578" s="13" t="e">
        <f>IF(ISNUMBER(VLOOKUP(Fulltable[[#This Row],[Distance]], Predict[[#All],[Distance (km)]:[Time on current form]], 2, FALSE)), VLOOKUP(Fulltable[[#This Row],[Distance]], Predict[[#All],[Distance (km)]:[Time on current form]], 2, FALSE), NA())</f>
        <v>#N/A</v>
      </c>
      <c r="J2578" s="13" t="e">
        <f>IF(ISNUMBER(VLOOKUP(Fulltable[[#This Row],[Distance]], Predict[[#All],[Distance (km)]:[Time on current form]], 3, FALSE)), VLOOKUP(Fulltable[[#This Row],[Distance]], Predict[[#All],[Distance (km)]:[Time on current form]], 3, FALSE), NA())</f>
        <v>#N/A</v>
      </c>
    </row>
    <row r="2579" spans="1:10" x14ac:dyDescent="0.25">
      <c r="A2579" s="1">
        <v>25.77</v>
      </c>
      <c r="B2579" s="2">
        <f>Fulltable[[#This Row],[Distance]]^2</f>
        <v>664.09289999999999</v>
      </c>
      <c r="C2579">
        <f>Fulltable[[#This Row],[Distance]]^3</f>
        <v>17113.674032999999</v>
      </c>
      <c r="D2579">
        <f>Fulltable[[#This Row],[Distance]]^4</f>
        <v>441019.37983041001</v>
      </c>
      <c r="E2579">
        <f>Fulltable[[#This Row],[Distance]]^5</f>
        <v>11365069.418229666</v>
      </c>
      <c r="F2579" s="13" t="e">
        <f>IF(ISNUMBER(VLOOKUP(Fulltable[[#This Row],[Distance]], PBmetric[[Distance (km)]:[PB (hh:mm:ss)]], 6, FALSE)), VLOOKUP(Fulltable[[#This Row],[Distance]], PBmetric[[Distance (km)]:[PB (hh:mm:ss)]], 6, FALSE), NA())</f>
        <v>#N/A</v>
      </c>
      <c r="G2579" s="13">
        <f ca="1">$Q$4+$P$4*Fulltable[[#This Row],[Distance]]+$O$4*Fulltable[[#This Row],[D^2]]+$N$4*Fulltable[[#This Row],[D^3]]</f>
        <v>8.6795991684480503E-2</v>
      </c>
      <c r="H2579" s="13">
        <f ca="1">Fulltable[[#This Row],[Forecast]]*(1+AVERAGE(cform[faster (-ve) /
slower (+ve)]))</f>
        <v>8.9861784169411138E-2</v>
      </c>
      <c r="I2579" s="13" t="e">
        <f>IF(ISNUMBER(VLOOKUP(Fulltable[[#This Row],[Distance]], Predict[[#All],[Distance (km)]:[Time on current form]], 2, FALSE)), VLOOKUP(Fulltable[[#This Row],[Distance]], Predict[[#All],[Distance (km)]:[Time on current form]], 2, FALSE), NA())</f>
        <v>#N/A</v>
      </c>
      <c r="J2579" s="13" t="e">
        <f>IF(ISNUMBER(VLOOKUP(Fulltable[[#This Row],[Distance]], Predict[[#All],[Distance (km)]:[Time on current form]], 3, FALSE)), VLOOKUP(Fulltable[[#This Row],[Distance]], Predict[[#All],[Distance (km)]:[Time on current form]], 3, FALSE), NA())</f>
        <v>#N/A</v>
      </c>
    </row>
    <row r="2580" spans="1:10" x14ac:dyDescent="0.25">
      <c r="A2580" s="1">
        <v>25.78</v>
      </c>
      <c r="B2580" s="2">
        <f>Fulltable[[#This Row],[Distance]]^2</f>
        <v>664.60840000000007</v>
      </c>
      <c r="C2580">
        <f>Fulltable[[#This Row],[Distance]]^3</f>
        <v>17133.604552000004</v>
      </c>
      <c r="D2580">
        <f>Fulltable[[#This Row],[Distance]]^4</f>
        <v>441704.32535056007</v>
      </c>
      <c r="E2580">
        <f>Fulltable[[#This Row],[Distance]]^5</f>
        <v>11387137.507537439</v>
      </c>
      <c r="F2580" s="13" t="e">
        <f>IF(ISNUMBER(VLOOKUP(Fulltable[[#This Row],[Distance]], PBmetric[[Distance (km)]:[PB (hh:mm:ss)]], 6, FALSE)), VLOOKUP(Fulltable[[#This Row],[Distance]], PBmetric[[Distance (km)]:[PB (hh:mm:ss)]], 6, FALSE), NA())</f>
        <v>#N/A</v>
      </c>
      <c r="G2580" s="13">
        <f ca="1">$Q$4+$P$4*Fulltable[[#This Row],[Distance]]+$O$4*Fulltable[[#This Row],[D^2]]+$N$4*Fulltable[[#This Row],[D^3]]</f>
        <v>8.6834328643720551E-2</v>
      </c>
      <c r="H2580" s="13">
        <f ca="1">Fulltable[[#This Row],[Forecast]]*(1+AVERAGE(cform[faster (-ve) /
slower (+ve)]))</f>
        <v>8.9901475259864527E-2</v>
      </c>
      <c r="I2580" s="13" t="e">
        <f>IF(ISNUMBER(VLOOKUP(Fulltable[[#This Row],[Distance]], Predict[[#All],[Distance (km)]:[Time on current form]], 2, FALSE)), VLOOKUP(Fulltable[[#This Row],[Distance]], Predict[[#All],[Distance (km)]:[Time on current form]], 2, FALSE), NA())</f>
        <v>#N/A</v>
      </c>
      <c r="J2580" s="13" t="e">
        <f>IF(ISNUMBER(VLOOKUP(Fulltable[[#This Row],[Distance]], Predict[[#All],[Distance (km)]:[Time on current form]], 3, FALSE)), VLOOKUP(Fulltable[[#This Row],[Distance]], Predict[[#All],[Distance (km)]:[Time on current form]], 3, FALSE), NA())</f>
        <v>#N/A</v>
      </c>
    </row>
    <row r="2581" spans="1:10" x14ac:dyDescent="0.25">
      <c r="A2581" s="1">
        <v>25.79</v>
      </c>
      <c r="B2581" s="2">
        <f>Fulltable[[#This Row],[Distance]]^2</f>
        <v>665.1241</v>
      </c>
      <c r="C2581">
        <f>Fulltable[[#This Row],[Distance]]^3</f>
        <v>17153.550539</v>
      </c>
      <c r="D2581">
        <f>Fulltable[[#This Row],[Distance]]^4</f>
        <v>442390.06840081001</v>
      </c>
      <c r="E2581">
        <f>Fulltable[[#This Row],[Distance]]^5</f>
        <v>11409239.864056889</v>
      </c>
      <c r="F2581" s="13" t="e">
        <f>IF(ISNUMBER(VLOOKUP(Fulltable[[#This Row],[Distance]], PBmetric[[Distance (km)]:[PB (hh:mm:ss)]], 6, FALSE)), VLOOKUP(Fulltable[[#This Row],[Distance]], PBmetric[[Distance (km)]:[PB (hh:mm:ss)]], 6, FALSE), NA())</f>
        <v>#N/A</v>
      </c>
      <c r="G2581" s="13">
        <f ca="1">$Q$4+$P$4*Fulltable[[#This Row],[Distance]]+$O$4*Fulltable[[#This Row],[D^2]]+$N$4*Fulltable[[#This Row],[D^3]]</f>
        <v>8.6872669184579851E-2</v>
      </c>
      <c r="H2581" s="13">
        <f ca="1">Fulltable[[#This Row],[Forecast]]*(1+AVERAGE(cform[faster (-ve) /
slower (+ve)]))</f>
        <v>8.9941170058446498E-2</v>
      </c>
      <c r="I2581" s="13" t="e">
        <f>IF(ISNUMBER(VLOOKUP(Fulltable[[#This Row],[Distance]], Predict[[#All],[Distance (km)]:[Time on current form]], 2, FALSE)), VLOOKUP(Fulltable[[#This Row],[Distance]], Predict[[#All],[Distance (km)]:[Time on current form]], 2, FALSE), NA())</f>
        <v>#N/A</v>
      </c>
      <c r="J2581" s="13" t="e">
        <f>IF(ISNUMBER(VLOOKUP(Fulltable[[#This Row],[Distance]], Predict[[#All],[Distance (km)]:[Time on current form]], 3, FALSE)), VLOOKUP(Fulltable[[#This Row],[Distance]], Predict[[#All],[Distance (km)]:[Time on current form]], 3, FALSE), NA())</f>
        <v>#N/A</v>
      </c>
    </row>
    <row r="2582" spans="1:10" x14ac:dyDescent="0.25">
      <c r="A2582" s="1">
        <v>25.8</v>
      </c>
      <c r="B2582" s="2">
        <f>Fulltable[[#This Row],[Distance]]^2</f>
        <v>665.64</v>
      </c>
      <c r="C2582">
        <f>Fulltable[[#This Row],[Distance]]^3</f>
        <v>17173.511999999999</v>
      </c>
      <c r="D2582">
        <f>Fulltable[[#This Row],[Distance]]^4</f>
        <v>443076.60959999997</v>
      </c>
      <c r="E2582">
        <f>Fulltable[[#This Row],[Distance]]^5</f>
        <v>11431376.52768</v>
      </c>
      <c r="F2582" s="13" t="e">
        <f>IF(ISNUMBER(VLOOKUP(Fulltable[[#This Row],[Distance]], PBmetric[[Distance (km)]:[PB (hh:mm:ss)]], 6, FALSE)), VLOOKUP(Fulltable[[#This Row],[Distance]], PBmetric[[Distance (km)]:[PB (hh:mm:ss)]], 6, FALSE), NA())</f>
        <v>#N/A</v>
      </c>
      <c r="G2582" s="13">
        <f ca="1">$Q$4+$P$4*Fulltable[[#This Row],[Distance]]+$O$4*Fulltable[[#This Row],[D^2]]+$N$4*Fulltable[[#This Row],[D^3]]</f>
        <v>8.6911013307023027E-2</v>
      </c>
      <c r="H2582" s="13">
        <f ca="1">Fulltable[[#This Row],[Forecast]]*(1+AVERAGE(cform[faster (-ve) /
slower (+ve)]))</f>
        <v>8.9980868565120387E-2</v>
      </c>
      <c r="I2582" s="13" t="e">
        <f>IF(ISNUMBER(VLOOKUP(Fulltable[[#This Row],[Distance]], Predict[[#All],[Distance (km)]:[Time on current form]], 2, FALSE)), VLOOKUP(Fulltable[[#This Row],[Distance]], Predict[[#All],[Distance (km)]:[Time on current form]], 2, FALSE), NA())</f>
        <v>#N/A</v>
      </c>
      <c r="J2582" s="13" t="e">
        <f>IF(ISNUMBER(VLOOKUP(Fulltable[[#This Row],[Distance]], Predict[[#All],[Distance (km)]:[Time on current form]], 3, FALSE)), VLOOKUP(Fulltable[[#This Row],[Distance]], Predict[[#All],[Distance (km)]:[Time on current form]], 3, FALSE), NA())</f>
        <v>#N/A</v>
      </c>
    </row>
    <row r="2583" spans="1:10" x14ac:dyDescent="0.25">
      <c r="A2583" s="1">
        <v>25.81</v>
      </c>
      <c r="B2583" s="2">
        <f>Fulltable[[#This Row],[Distance]]^2</f>
        <v>666.15609999999992</v>
      </c>
      <c r="C2583">
        <f>Fulltable[[#This Row],[Distance]]^3</f>
        <v>17193.488940999996</v>
      </c>
      <c r="D2583">
        <f>Fulltable[[#This Row],[Distance]]^4</f>
        <v>443763.94956720987</v>
      </c>
      <c r="E2583">
        <f>Fulltable[[#This Row],[Distance]]^5</f>
        <v>11453547.538329687</v>
      </c>
      <c r="F2583" s="13" t="e">
        <f>IF(ISNUMBER(VLOOKUP(Fulltable[[#This Row],[Distance]], PBmetric[[Distance (km)]:[PB (hh:mm:ss)]], 6, FALSE)), VLOOKUP(Fulltable[[#This Row],[Distance]], PBmetric[[Distance (km)]:[PB (hh:mm:ss)]], 6, FALSE), NA())</f>
        <v>#N/A</v>
      </c>
      <c r="G2583" s="13">
        <f ca="1">$Q$4+$P$4*Fulltable[[#This Row],[Distance]]+$O$4*Fulltable[[#This Row],[D^2]]+$N$4*Fulltable[[#This Row],[D^3]]</f>
        <v>8.6949361011014664E-2</v>
      </c>
      <c r="H2583" s="13">
        <f ca="1">Fulltable[[#This Row],[Forecast]]*(1+AVERAGE(cform[faster (-ve) /
slower (+ve)]))</f>
        <v>9.0020570779849568E-2</v>
      </c>
      <c r="I2583" s="13" t="e">
        <f>IF(ISNUMBER(VLOOKUP(Fulltable[[#This Row],[Distance]], Predict[[#All],[Distance (km)]:[Time on current form]], 2, FALSE)), VLOOKUP(Fulltable[[#This Row],[Distance]], Predict[[#All],[Distance (km)]:[Time on current form]], 2, FALSE), NA())</f>
        <v>#N/A</v>
      </c>
      <c r="J2583" s="13" t="e">
        <f>IF(ISNUMBER(VLOOKUP(Fulltable[[#This Row],[Distance]], Predict[[#All],[Distance (km)]:[Time on current form]], 3, FALSE)), VLOOKUP(Fulltable[[#This Row],[Distance]], Predict[[#All],[Distance (km)]:[Time on current form]], 3, FALSE), NA())</f>
        <v>#N/A</v>
      </c>
    </row>
    <row r="2584" spans="1:10" x14ac:dyDescent="0.25">
      <c r="A2584" s="1">
        <v>25.82</v>
      </c>
      <c r="B2584" s="2">
        <f>Fulltable[[#This Row],[Distance]]^2</f>
        <v>666.67240000000004</v>
      </c>
      <c r="C2584">
        <f>Fulltable[[#This Row],[Distance]]^3</f>
        <v>17213.481368000001</v>
      </c>
      <c r="D2584">
        <f>Fulltable[[#This Row],[Distance]]^4</f>
        <v>444452.08892176003</v>
      </c>
      <c r="E2584">
        <f>Fulltable[[#This Row],[Distance]]^5</f>
        <v>11475752.935959844</v>
      </c>
      <c r="F2584" s="13" t="e">
        <f>IF(ISNUMBER(VLOOKUP(Fulltable[[#This Row],[Distance]], PBmetric[[Distance (km)]:[PB (hh:mm:ss)]], 6, FALSE)), VLOOKUP(Fulltable[[#This Row],[Distance]], PBmetric[[Distance (km)]:[PB (hh:mm:ss)]], 6, FALSE), NA())</f>
        <v>#N/A</v>
      </c>
      <c r="G2584" s="13">
        <f ca="1">$Q$4+$P$4*Fulltable[[#This Row],[Distance]]+$O$4*Fulltable[[#This Row],[D^2]]+$N$4*Fulltable[[#This Row],[D^3]]</f>
        <v>8.6987712296519373E-2</v>
      </c>
      <c r="H2584" s="13">
        <f ca="1">Fulltable[[#This Row],[Forecast]]*(1+AVERAGE(cform[faster (-ve) /
slower (+ve)]))</f>
        <v>9.0060276702597378E-2</v>
      </c>
      <c r="I2584" s="13" t="e">
        <f>IF(ISNUMBER(VLOOKUP(Fulltable[[#This Row],[Distance]], Predict[[#All],[Distance (km)]:[Time on current form]], 2, FALSE)), VLOOKUP(Fulltable[[#This Row],[Distance]], Predict[[#All],[Distance (km)]:[Time on current form]], 2, FALSE), NA())</f>
        <v>#N/A</v>
      </c>
      <c r="J2584" s="13" t="e">
        <f>IF(ISNUMBER(VLOOKUP(Fulltable[[#This Row],[Distance]], Predict[[#All],[Distance (km)]:[Time on current form]], 3, FALSE)), VLOOKUP(Fulltable[[#This Row],[Distance]], Predict[[#All],[Distance (km)]:[Time on current form]], 3, FALSE), NA())</f>
        <v>#N/A</v>
      </c>
    </row>
    <row r="2585" spans="1:10" x14ac:dyDescent="0.25">
      <c r="A2585" s="1">
        <v>25.83</v>
      </c>
      <c r="B2585" s="2">
        <f>Fulltable[[#This Row],[Distance]]^2</f>
        <v>667.18889999999988</v>
      </c>
      <c r="C2585">
        <f>Fulltable[[#This Row],[Distance]]^3</f>
        <v>17233.489286999997</v>
      </c>
      <c r="D2585">
        <f>Fulltable[[#This Row],[Distance]]^4</f>
        <v>445141.02828320983</v>
      </c>
      <c r="E2585">
        <f>Fulltable[[#This Row],[Distance]]^5</f>
        <v>11497992.760555308</v>
      </c>
      <c r="F2585" s="13" t="e">
        <f>IF(ISNUMBER(VLOOKUP(Fulltable[[#This Row],[Distance]], PBmetric[[Distance (km)]:[PB (hh:mm:ss)]], 6, FALSE)), VLOOKUP(Fulltable[[#This Row],[Distance]], PBmetric[[Distance (km)]:[PB (hh:mm:ss)]], 6, FALSE), NA())</f>
        <v>#N/A</v>
      </c>
      <c r="G2585" s="13">
        <f ca="1">$Q$4+$P$4*Fulltable[[#This Row],[Distance]]+$O$4*Fulltable[[#This Row],[D^2]]+$N$4*Fulltable[[#This Row],[D^3]]</f>
        <v>8.7026067163501683E-2</v>
      </c>
      <c r="H2585" s="13">
        <f ca="1">Fulltable[[#This Row],[Forecast]]*(1+AVERAGE(cform[faster (-ve) /
slower (+ve)]))</f>
        <v>9.0099986333327095E-2</v>
      </c>
      <c r="I2585" s="13" t="e">
        <f>IF(ISNUMBER(VLOOKUP(Fulltable[[#This Row],[Distance]], Predict[[#All],[Distance (km)]:[Time on current form]], 2, FALSE)), VLOOKUP(Fulltable[[#This Row],[Distance]], Predict[[#All],[Distance (km)]:[Time on current form]], 2, FALSE), NA())</f>
        <v>#N/A</v>
      </c>
      <c r="J2585" s="13" t="e">
        <f>IF(ISNUMBER(VLOOKUP(Fulltable[[#This Row],[Distance]], Predict[[#All],[Distance (km)]:[Time on current form]], 3, FALSE)), VLOOKUP(Fulltable[[#This Row],[Distance]], Predict[[#All],[Distance (km)]:[Time on current form]], 3, FALSE), NA())</f>
        <v>#N/A</v>
      </c>
    </row>
    <row r="2586" spans="1:10" x14ac:dyDescent="0.25">
      <c r="A2586" s="1">
        <v>25.84</v>
      </c>
      <c r="B2586" s="2">
        <f>Fulltable[[#This Row],[Distance]]^2</f>
        <v>667.7056</v>
      </c>
      <c r="C2586">
        <f>Fulltable[[#This Row],[Distance]]^3</f>
        <v>17253.512704000001</v>
      </c>
      <c r="D2586">
        <f>Fulltable[[#This Row],[Distance]]^4</f>
        <v>445830.76827136002</v>
      </c>
      <c r="E2586">
        <f>Fulltable[[#This Row],[Distance]]^5</f>
        <v>11520267.052131943</v>
      </c>
      <c r="F2586" s="13" t="e">
        <f>IF(ISNUMBER(VLOOKUP(Fulltable[[#This Row],[Distance]], PBmetric[[Distance (km)]:[PB (hh:mm:ss)]], 6, FALSE)), VLOOKUP(Fulltable[[#This Row],[Distance]], PBmetric[[Distance (km)]:[PB (hh:mm:ss)]], 6, FALSE), NA())</f>
        <v>#N/A</v>
      </c>
      <c r="G2586" s="13">
        <f ca="1">$Q$4+$P$4*Fulltable[[#This Row],[Distance]]+$O$4*Fulltable[[#This Row],[D^2]]+$N$4*Fulltable[[#This Row],[D^3]]</f>
        <v>8.7064425611926302E-2</v>
      </c>
      <c r="H2586" s="13">
        <f ca="1">Fulltable[[#This Row],[Forecast]]*(1+AVERAGE(cform[faster (-ve) /
slower (+ve)]))</f>
        <v>9.0139699672002194E-2</v>
      </c>
      <c r="I2586" s="13" t="e">
        <f>IF(ISNUMBER(VLOOKUP(Fulltable[[#This Row],[Distance]], Predict[[#All],[Distance (km)]:[Time on current form]], 2, FALSE)), VLOOKUP(Fulltable[[#This Row],[Distance]], Predict[[#All],[Distance (km)]:[Time on current form]], 2, FALSE), NA())</f>
        <v>#N/A</v>
      </c>
      <c r="J2586" s="13" t="e">
        <f>IF(ISNUMBER(VLOOKUP(Fulltable[[#This Row],[Distance]], Predict[[#All],[Distance (km)]:[Time on current form]], 3, FALSE)), VLOOKUP(Fulltable[[#This Row],[Distance]], Predict[[#All],[Distance (km)]:[Time on current form]], 3, FALSE), NA())</f>
        <v>#N/A</v>
      </c>
    </row>
    <row r="2587" spans="1:10" x14ac:dyDescent="0.25">
      <c r="A2587" s="1">
        <v>25.85</v>
      </c>
      <c r="B2587" s="2">
        <f>Fulltable[[#This Row],[Distance]]^2</f>
        <v>668.22250000000008</v>
      </c>
      <c r="C2587">
        <f>Fulltable[[#This Row],[Distance]]^3</f>
        <v>17273.551625000004</v>
      </c>
      <c r="D2587">
        <f>Fulltable[[#This Row],[Distance]]^4</f>
        <v>446521.30950625014</v>
      </c>
      <c r="E2587">
        <f>Fulltable[[#This Row],[Distance]]^5</f>
        <v>11542575.850736566</v>
      </c>
      <c r="F2587" s="13" t="e">
        <f>IF(ISNUMBER(VLOOKUP(Fulltable[[#This Row],[Distance]], PBmetric[[Distance (km)]:[PB (hh:mm:ss)]], 6, FALSE)), VLOOKUP(Fulltable[[#This Row],[Distance]], PBmetric[[Distance (km)]:[PB (hh:mm:ss)]], 6, FALSE), NA())</f>
        <v>#N/A</v>
      </c>
      <c r="G2587" s="13">
        <f ca="1">$Q$4+$P$4*Fulltable[[#This Row],[Distance]]+$O$4*Fulltable[[#This Row],[D^2]]+$N$4*Fulltable[[#This Row],[D^3]]</f>
        <v>8.7102787641757745E-2</v>
      </c>
      <c r="H2587" s="13">
        <f ca="1">Fulltable[[#This Row],[Forecast]]*(1+AVERAGE(cform[faster (-ve) /
slower (+ve)]))</f>
        <v>9.0179416718585925E-2</v>
      </c>
      <c r="I2587" s="13" t="e">
        <f>IF(ISNUMBER(VLOOKUP(Fulltable[[#This Row],[Distance]], Predict[[#All],[Distance (km)]:[Time on current form]], 2, FALSE)), VLOOKUP(Fulltable[[#This Row],[Distance]], Predict[[#All],[Distance (km)]:[Time on current form]], 2, FALSE), NA())</f>
        <v>#N/A</v>
      </c>
      <c r="J2587" s="13" t="e">
        <f>IF(ISNUMBER(VLOOKUP(Fulltable[[#This Row],[Distance]], Predict[[#All],[Distance (km)]:[Time on current form]], 3, FALSE)), VLOOKUP(Fulltable[[#This Row],[Distance]], Predict[[#All],[Distance (km)]:[Time on current form]], 3, FALSE), NA())</f>
        <v>#N/A</v>
      </c>
    </row>
    <row r="2588" spans="1:10" x14ac:dyDescent="0.25">
      <c r="A2588" s="1">
        <v>25.86</v>
      </c>
      <c r="B2588" s="2">
        <f>Fulltable[[#This Row],[Distance]]^2</f>
        <v>668.7396</v>
      </c>
      <c r="C2588">
        <f>Fulltable[[#This Row],[Distance]]^3</f>
        <v>17293.606056000001</v>
      </c>
      <c r="D2588">
        <f>Fulltable[[#This Row],[Distance]]^4</f>
        <v>447212.65260815999</v>
      </c>
      <c r="E2588">
        <f>Fulltable[[#This Row],[Distance]]^5</f>
        <v>11564919.196447017</v>
      </c>
      <c r="F2588" s="13" t="e">
        <f>IF(ISNUMBER(VLOOKUP(Fulltable[[#This Row],[Distance]], PBmetric[[Distance (km)]:[PB (hh:mm:ss)]], 6, FALSE)), VLOOKUP(Fulltable[[#This Row],[Distance]], PBmetric[[Distance (km)]:[PB (hh:mm:ss)]], 6, FALSE), NA())</f>
        <v>#N/A</v>
      </c>
      <c r="G2588" s="13">
        <f ca="1">$Q$4+$P$4*Fulltable[[#This Row],[Distance]]+$O$4*Fulltable[[#This Row],[D^2]]+$N$4*Fulltable[[#This Row],[D^3]]</f>
        <v>8.7141153252960624E-2</v>
      </c>
      <c r="H2588" s="13">
        <f ca="1">Fulltable[[#This Row],[Forecast]]*(1+AVERAGE(cform[faster (-ve) /
slower (+ve)]))</f>
        <v>9.0219137473041652E-2</v>
      </c>
      <c r="I2588" s="13" t="e">
        <f>IF(ISNUMBER(VLOOKUP(Fulltable[[#This Row],[Distance]], Predict[[#All],[Distance (km)]:[Time on current form]], 2, FALSE)), VLOOKUP(Fulltable[[#This Row],[Distance]], Predict[[#All],[Distance (km)]:[Time on current form]], 2, FALSE), NA())</f>
        <v>#N/A</v>
      </c>
      <c r="J2588" s="13" t="e">
        <f>IF(ISNUMBER(VLOOKUP(Fulltable[[#This Row],[Distance]], Predict[[#All],[Distance (km)]:[Time on current form]], 3, FALSE)), VLOOKUP(Fulltable[[#This Row],[Distance]], Predict[[#All],[Distance (km)]:[Time on current form]], 3, FALSE), NA())</f>
        <v>#N/A</v>
      </c>
    </row>
    <row r="2589" spans="1:10" x14ac:dyDescent="0.25">
      <c r="A2589" s="1">
        <v>25.87</v>
      </c>
      <c r="B2589" s="2">
        <f>Fulltable[[#This Row],[Distance]]^2</f>
        <v>669.25690000000009</v>
      </c>
      <c r="C2589">
        <f>Fulltable[[#This Row],[Distance]]^3</f>
        <v>17313.676003000004</v>
      </c>
      <c r="D2589">
        <f>Fulltable[[#This Row],[Distance]]^4</f>
        <v>447904.79819761013</v>
      </c>
      <c r="E2589">
        <f>Fulltable[[#This Row],[Distance]]^5</f>
        <v>11587297.129372174</v>
      </c>
      <c r="F2589" s="13" t="e">
        <f>IF(ISNUMBER(VLOOKUP(Fulltable[[#This Row],[Distance]], PBmetric[[Distance (km)]:[PB (hh:mm:ss)]], 6, FALSE)), VLOOKUP(Fulltable[[#This Row],[Distance]], PBmetric[[Distance (km)]:[PB (hh:mm:ss)]], 6, FALSE), NA())</f>
        <v>#N/A</v>
      </c>
      <c r="G2589" s="13">
        <f ca="1">$Q$4+$P$4*Fulltable[[#This Row],[Distance]]+$O$4*Fulltable[[#This Row],[D^2]]+$N$4*Fulltable[[#This Row],[D^3]]</f>
        <v>8.7179522445499549E-2</v>
      </c>
      <c r="H2589" s="13">
        <f ca="1">Fulltable[[#This Row],[Forecast]]*(1+AVERAGE(cform[faster (-ve) /
slower (+ve)]))</f>
        <v>9.0258861935332738E-2</v>
      </c>
      <c r="I2589" s="13" t="e">
        <f>IF(ISNUMBER(VLOOKUP(Fulltable[[#This Row],[Distance]], Predict[[#All],[Distance (km)]:[Time on current form]], 2, FALSE)), VLOOKUP(Fulltable[[#This Row],[Distance]], Predict[[#All],[Distance (km)]:[Time on current form]], 2, FALSE), NA())</f>
        <v>#N/A</v>
      </c>
      <c r="J2589" s="13" t="e">
        <f>IF(ISNUMBER(VLOOKUP(Fulltable[[#This Row],[Distance]], Predict[[#All],[Distance (km)]:[Time on current form]], 3, FALSE)), VLOOKUP(Fulltable[[#This Row],[Distance]], Predict[[#All],[Distance (km)]:[Time on current form]], 3, FALSE), NA())</f>
        <v>#N/A</v>
      </c>
    </row>
    <row r="2590" spans="1:10" x14ac:dyDescent="0.25">
      <c r="A2590" s="1">
        <v>25.88</v>
      </c>
      <c r="B2590" s="2">
        <f>Fulltable[[#This Row],[Distance]]^2</f>
        <v>669.7743999999999</v>
      </c>
      <c r="C2590">
        <f>Fulltable[[#This Row],[Distance]]^3</f>
        <v>17333.761471999998</v>
      </c>
      <c r="D2590">
        <f>Fulltable[[#This Row],[Distance]]^4</f>
        <v>448597.74689535989</v>
      </c>
      <c r="E2590">
        <f>Fulltable[[#This Row],[Distance]]^5</f>
        <v>11609709.689651914</v>
      </c>
      <c r="F2590" s="13" t="e">
        <f>IF(ISNUMBER(VLOOKUP(Fulltable[[#This Row],[Distance]], PBmetric[[Distance (km)]:[PB (hh:mm:ss)]], 6, FALSE)), VLOOKUP(Fulltable[[#This Row],[Distance]], PBmetric[[Distance (km)]:[PB (hh:mm:ss)]], 6, FALSE), NA())</f>
        <v>#N/A</v>
      </c>
      <c r="G2590" s="13">
        <f ca="1">$Q$4+$P$4*Fulltable[[#This Row],[Distance]]+$O$4*Fulltable[[#This Row],[D^2]]+$N$4*Fulltable[[#This Row],[D^3]]</f>
        <v>8.721789521933912E-2</v>
      </c>
      <c r="H2590" s="13">
        <f ca="1">Fulltable[[#This Row],[Forecast]]*(1+AVERAGE(cform[faster (-ve) /
slower (+ve)]))</f>
        <v>9.029859010542253E-2</v>
      </c>
      <c r="I2590" s="13" t="e">
        <f>IF(ISNUMBER(VLOOKUP(Fulltable[[#This Row],[Distance]], Predict[[#All],[Distance (km)]:[Time on current form]], 2, FALSE)), VLOOKUP(Fulltable[[#This Row],[Distance]], Predict[[#All],[Distance (km)]:[Time on current form]], 2, FALSE), NA())</f>
        <v>#N/A</v>
      </c>
      <c r="J2590" s="13" t="e">
        <f>IF(ISNUMBER(VLOOKUP(Fulltable[[#This Row],[Distance]], Predict[[#All],[Distance (km)]:[Time on current form]], 3, FALSE)), VLOOKUP(Fulltable[[#This Row],[Distance]], Predict[[#All],[Distance (km)]:[Time on current form]], 3, FALSE), NA())</f>
        <v>#N/A</v>
      </c>
    </row>
    <row r="2591" spans="1:10" x14ac:dyDescent="0.25">
      <c r="A2591" s="1">
        <v>25.89</v>
      </c>
      <c r="B2591" s="2">
        <f>Fulltable[[#This Row],[Distance]]^2</f>
        <v>670.2921</v>
      </c>
      <c r="C2591">
        <f>Fulltable[[#This Row],[Distance]]^3</f>
        <v>17353.862469</v>
      </c>
      <c r="D2591">
        <f>Fulltable[[#This Row],[Distance]]^4</f>
        <v>449291.49932241003</v>
      </c>
      <c r="E2591">
        <f>Fulltable[[#This Row],[Distance]]^5</f>
        <v>11632156.917457197</v>
      </c>
      <c r="F2591" s="13" t="e">
        <f>IF(ISNUMBER(VLOOKUP(Fulltable[[#This Row],[Distance]], PBmetric[[Distance (km)]:[PB (hh:mm:ss)]], 6, FALSE)), VLOOKUP(Fulltable[[#This Row],[Distance]], PBmetric[[Distance (km)]:[PB (hh:mm:ss)]], 6, FALSE), NA())</f>
        <v>#N/A</v>
      </c>
      <c r="G2591" s="13">
        <f ca="1">$Q$4+$P$4*Fulltable[[#This Row],[Distance]]+$O$4*Fulltable[[#This Row],[D^2]]+$N$4*Fulltable[[#This Row],[D^3]]</f>
        <v>8.7256271574443919E-2</v>
      </c>
      <c r="H2591" s="13">
        <f ca="1">Fulltable[[#This Row],[Forecast]]*(1+AVERAGE(cform[faster (-ve) /
slower (+ve)]))</f>
        <v>9.0338321983274364E-2</v>
      </c>
      <c r="I2591" s="13" t="e">
        <f>IF(ISNUMBER(VLOOKUP(Fulltable[[#This Row],[Distance]], Predict[[#All],[Distance (km)]:[Time on current form]], 2, FALSE)), VLOOKUP(Fulltable[[#This Row],[Distance]], Predict[[#All],[Distance (km)]:[Time on current form]], 2, FALSE), NA())</f>
        <v>#N/A</v>
      </c>
      <c r="J2591" s="13" t="e">
        <f>IF(ISNUMBER(VLOOKUP(Fulltable[[#This Row],[Distance]], Predict[[#All],[Distance (km)]:[Time on current form]], 3, FALSE)), VLOOKUP(Fulltable[[#This Row],[Distance]], Predict[[#All],[Distance (km)]:[Time on current form]], 3, FALSE), NA())</f>
        <v>#N/A</v>
      </c>
    </row>
    <row r="2592" spans="1:10" x14ac:dyDescent="0.25">
      <c r="A2592" s="1">
        <v>25.9</v>
      </c>
      <c r="B2592" s="2">
        <f>Fulltable[[#This Row],[Distance]]^2</f>
        <v>670.81</v>
      </c>
      <c r="C2592">
        <f>Fulltable[[#This Row],[Distance]]^3</f>
        <v>17373.978999999999</v>
      </c>
      <c r="D2592">
        <f>Fulltable[[#This Row],[Distance]]^4</f>
        <v>449986.05609999993</v>
      </c>
      <c r="E2592">
        <f>Fulltable[[#This Row],[Distance]]^5</f>
        <v>11654638.852989998</v>
      </c>
      <c r="F2592" s="13" t="e">
        <f>IF(ISNUMBER(VLOOKUP(Fulltable[[#This Row],[Distance]], PBmetric[[Distance (km)]:[PB (hh:mm:ss)]], 6, FALSE)), VLOOKUP(Fulltable[[#This Row],[Distance]], PBmetric[[Distance (km)]:[PB (hh:mm:ss)]], 6, FALSE), NA())</f>
        <v>#N/A</v>
      </c>
      <c r="G2592" s="13">
        <f ca="1">$Q$4+$P$4*Fulltable[[#This Row],[Distance]]+$O$4*Fulltable[[#This Row],[D^2]]+$N$4*Fulltable[[#This Row],[D^3]]</f>
        <v>8.7294651510778531E-2</v>
      </c>
      <c r="H2592" s="13">
        <f ca="1">Fulltable[[#This Row],[Forecast]]*(1+AVERAGE(cform[faster (-ve) /
slower (+ve)]))</f>
        <v>9.0378057568851561E-2</v>
      </c>
      <c r="I2592" s="13" t="e">
        <f>IF(ISNUMBER(VLOOKUP(Fulltable[[#This Row],[Distance]], Predict[[#All],[Distance (km)]:[Time on current form]], 2, FALSE)), VLOOKUP(Fulltable[[#This Row],[Distance]], Predict[[#All],[Distance (km)]:[Time on current form]], 2, FALSE), NA())</f>
        <v>#N/A</v>
      </c>
      <c r="J2592" s="13" t="e">
        <f>IF(ISNUMBER(VLOOKUP(Fulltable[[#This Row],[Distance]], Predict[[#All],[Distance (km)]:[Time on current form]], 3, FALSE)), VLOOKUP(Fulltable[[#This Row],[Distance]], Predict[[#All],[Distance (km)]:[Time on current form]], 3, FALSE), NA())</f>
        <v>#N/A</v>
      </c>
    </row>
    <row r="2593" spans="1:10" x14ac:dyDescent="0.25">
      <c r="A2593" s="1">
        <v>25.91</v>
      </c>
      <c r="B2593" s="2">
        <f>Fulltable[[#This Row],[Distance]]^2</f>
        <v>671.32810000000006</v>
      </c>
      <c r="C2593">
        <f>Fulltable[[#This Row],[Distance]]^3</f>
        <v>17394.111071000003</v>
      </c>
      <c r="D2593">
        <f>Fulltable[[#This Row],[Distance]]^4</f>
        <v>450681.41784961009</v>
      </c>
      <c r="E2593">
        <f>Fulltable[[#This Row],[Distance]]^5</f>
        <v>11677155.536483398</v>
      </c>
      <c r="F2593" s="13" t="e">
        <f>IF(ISNUMBER(VLOOKUP(Fulltable[[#This Row],[Distance]], PBmetric[[Distance (km)]:[PB (hh:mm:ss)]], 6, FALSE)), VLOOKUP(Fulltable[[#This Row],[Distance]], PBmetric[[Distance (km)]:[PB (hh:mm:ss)]], 6, FALSE), NA())</f>
        <v>#N/A</v>
      </c>
      <c r="G2593" s="13">
        <f ca="1">$Q$4+$P$4*Fulltable[[#This Row],[Distance]]+$O$4*Fulltable[[#This Row],[D^2]]+$N$4*Fulltable[[#This Row],[D^3]]</f>
        <v>8.733303502830761E-2</v>
      </c>
      <c r="H2593" s="13">
        <f ca="1">Fulltable[[#This Row],[Forecast]]*(1+AVERAGE(cform[faster (-ve) /
slower (+ve)]))</f>
        <v>9.0417796862117539E-2</v>
      </c>
      <c r="I2593" s="13" t="e">
        <f>IF(ISNUMBER(VLOOKUP(Fulltable[[#This Row],[Distance]], Predict[[#All],[Distance (km)]:[Time on current form]], 2, FALSE)), VLOOKUP(Fulltable[[#This Row],[Distance]], Predict[[#All],[Distance (km)]:[Time on current form]], 2, FALSE), NA())</f>
        <v>#N/A</v>
      </c>
      <c r="J2593" s="13" t="e">
        <f>IF(ISNUMBER(VLOOKUP(Fulltable[[#This Row],[Distance]], Predict[[#All],[Distance (km)]:[Time on current form]], 3, FALSE)), VLOOKUP(Fulltable[[#This Row],[Distance]], Predict[[#All],[Distance (km)]:[Time on current form]], 3, FALSE), NA())</f>
        <v>#N/A</v>
      </c>
    </row>
    <row r="2594" spans="1:10" x14ac:dyDescent="0.25">
      <c r="A2594" s="1">
        <v>25.92</v>
      </c>
      <c r="B2594" s="2">
        <f>Fulltable[[#This Row],[Distance]]^2</f>
        <v>671.84640000000013</v>
      </c>
      <c r="C2594">
        <f>Fulltable[[#This Row],[Distance]]^3</f>
        <v>17414.258688000005</v>
      </c>
      <c r="D2594">
        <f>Fulltable[[#This Row],[Distance]]^4</f>
        <v>451377.58519296016</v>
      </c>
      <c r="E2594">
        <f>Fulltable[[#This Row],[Distance]]^5</f>
        <v>11699707.008201528</v>
      </c>
      <c r="F2594" s="13" t="e">
        <f>IF(ISNUMBER(VLOOKUP(Fulltable[[#This Row],[Distance]], PBmetric[[Distance (km)]:[PB (hh:mm:ss)]], 6, FALSE)), VLOOKUP(Fulltable[[#This Row],[Distance]], PBmetric[[Distance (km)]:[PB (hh:mm:ss)]], 6, FALSE), NA())</f>
        <v>#N/A</v>
      </c>
      <c r="G2594" s="13">
        <f ca="1">$Q$4+$P$4*Fulltable[[#This Row],[Distance]]+$O$4*Fulltable[[#This Row],[D^2]]+$N$4*Fulltable[[#This Row],[D^3]]</f>
        <v>8.7371422126995696E-2</v>
      </c>
      <c r="H2594" s="13">
        <f ca="1">Fulltable[[#This Row],[Forecast]]*(1+AVERAGE(cform[faster (-ve) /
slower (+ve)]))</f>
        <v>9.0457539863035577E-2</v>
      </c>
      <c r="I2594" s="13" t="e">
        <f>IF(ISNUMBER(VLOOKUP(Fulltable[[#This Row],[Distance]], Predict[[#All],[Distance (km)]:[Time on current form]], 2, FALSE)), VLOOKUP(Fulltable[[#This Row],[Distance]], Predict[[#All],[Distance (km)]:[Time on current form]], 2, FALSE), NA())</f>
        <v>#N/A</v>
      </c>
      <c r="J2594" s="13" t="e">
        <f>IF(ISNUMBER(VLOOKUP(Fulltable[[#This Row],[Distance]], Predict[[#All],[Distance (km)]:[Time on current form]], 3, FALSE)), VLOOKUP(Fulltable[[#This Row],[Distance]], Predict[[#All],[Distance (km)]:[Time on current form]], 3, FALSE), NA())</f>
        <v>#N/A</v>
      </c>
    </row>
    <row r="2595" spans="1:10" x14ac:dyDescent="0.25">
      <c r="A2595" s="1">
        <v>25.93</v>
      </c>
      <c r="B2595" s="2">
        <f>Fulltable[[#This Row],[Distance]]^2</f>
        <v>672.36490000000003</v>
      </c>
      <c r="C2595">
        <f>Fulltable[[#This Row],[Distance]]^3</f>
        <v>17434.421857000001</v>
      </c>
      <c r="D2595">
        <f>Fulltable[[#This Row],[Distance]]^4</f>
        <v>452074.55875201005</v>
      </c>
      <c r="E2595">
        <f>Fulltable[[#This Row],[Distance]]^5</f>
        <v>11722293.30843962</v>
      </c>
      <c r="F2595" s="13" t="e">
        <f>IF(ISNUMBER(VLOOKUP(Fulltable[[#This Row],[Distance]], PBmetric[[Distance (km)]:[PB (hh:mm:ss)]], 6, FALSE)), VLOOKUP(Fulltable[[#This Row],[Distance]], PBmetric[[Distance (km)]:[PB (hh:mm:ss)]], 6, FALSE), NA())</f>
        <v>#N/A</v>
      </c>
      <c r="G2595" s="13">
        <f ca="1">$Q$4+$P$4*Fulltable[[#This Row],[Distance]]+$O$4*Fulltable[[#This Row],[D^2]]+$N$4*Fulltable[[#This Row],[D^3]]</f>
        <v>8.7409812806807374E-2</v>
      </c>
      <c r="H2595" s="13">
        <f ca="1">Fulltable[[#This Row],[Forecast]]*(1+AVERAGE(cform[faster (-ve) /
slower (+ve)]))</f>
        <v>9.0497286571569024E-2</v>
      </c>
      <c r="I2595" s="13" t="e">
        <f>IF(ISNUMBER(VLOOKUP(Fulltable[[#This Row],[Distance]], Predict[[#All],[Distance (km)]:[Time on current form]], 2, FALSE)), VLOOKUP(Fulltable[[#This Row],[Distance]], Predict[[#All],[Distance (km)]:[Time on current form]], 2, FALSE), NA())</f>
        <v>#N/A</v>
      </c>
      <c r="J2595" s="13" t="e">
        <f>IF(ISNUMBER(VLOOKUP(Fulltable[[#This Row],[Distance]], Predict[[#All],[Distance (km)]:[Time on current form]], 3, FALSE)), VLOOKUP(Fulltable[[#This Row],[Distance]], Predict[[#All],[Distance (km)]:[Time on current form]], 3, FALSE), NA())</f>
        <v>#N/A</v>
      </c>
    </row>
    <row r="2596" spans="1:10" x14ac:dyDescent="0.25">
      <c r="A2596" s="1">
        <v>25.94</v>
      </c>
      <c r="B2596" s="2">
        <f>Fulltable[[#This Row],[Distance]]^2</f>
        <v>672.88360000000011</v>
      </c>
      <c r="C2596">
        <f>Fulltable[[#This Row],[Distance]]^3</f>
        <v>17454.600584000003</v>
      </c>
      <c r="D2596">
        <f>Fulltable[[#This Row],[Distance]]^4</f>
        <v>452772.33914896013</v>
      </c>
      <c r="E2596">
        <f>Fulltable[[#This Row],[Distance]]^5</f>
        <v>11744914.477524027</v>
      </c>
      <c r="F2596" s="13" t="e">
        <f>IF(ISNUMBER(VLOOKUP(Fulltable[[#This Row],[Distance]], PBmetric[[Distance (km)]:[PB (hh:mm:ss)]], 6, FALSE)), VLOOKUP(Fulltable[[#This Row],[Distance]], PBmetric[[Distance (km)]:[PB (hh:mm:ss)]], 6, FALSE), NA())</f>
        <v>#N/A</v>
      </c>
      <c r="G2596" s="13">
        <f ca="1">$Q$4+$P$4*Fulltable[[#This Row],[Distance]]+$O$4*Fulltable[[#This Row],[D^2]]+$N$4*Fulltable[[#This Row],[D^3]]</f>
        <v>8.7448207067707312E-2</v>
      </c>
      <c r="H2596" s="13">
        <f ca="1">Fulltable[[#This Row],[Forecast]]*(1+AVERAGE(cform[faster (-ve) /
slower (+ve)]))</f>
        <v>9.0537036987681285E-2</v>
      </c>
      <c r="I2596" s="13" t="e">
        <f>IF(ISNUMBER(VLOOKUP(Fulltable[[#This Row],[Distance]], Predict[[#All],[Distance (km)]:[Time on current form]], 2, FALSE)), VLOOKUP(Fulltable[[#This Row],[Distance]], Predict[[#All],[Distance (km)]:[Time on current form]], 2, FALSE), NA())</f>
        <v>#N/A</v>
      </c>
      <c r="J2596" s="13" t="e">
        <f>IF(ISNUMBER(VLOOKUP(Fulltable[[#This Row],[Distance]], Predict[[#All],[Distance (km)]:[Time on current form]], 3, FALSE)), VLOOKUP(Fulltable[[#This Row],[Distance]], Predict[[#All],[Distance (km)]:[Time on current form]], 3, FALSE), NA())</f>
        <v>#N/A</v>
      </c>
    </row>
    <row r="2597" spans="1:10" x14ac:dyDescent="0.25">
      <c r="A2597" s="1">
        <v>25.95</v>
      </c>
      <c r="B2597" s="2">
        <f>Fulltable[[#This Row],[Distance]]^2</f>
        <v>673.40249999999992</v>
      </c>
      <c r="C2597">
        <f>Fulltable[[#This Row],[Distance]]^3</f>
        <v>17474.794874999996</v>
      </c>
      <c r="D2597">
        <f>Fulltable[[#This Row],[Distance]]^4</f>
        <v>453470.9270062499</v>
      </c>
      <c r="E2597">
        <f>Fulltable[[#This Row],[Distance]]^5</f>
        <v>11767570.555812184</v>
      </c>
      <c r="F2597" s="13" t="e">
        <f>IF(ISNUMBER(VLOOKUP(Fulltable[[#This Row],[Distance]], PBmetric[[Distance (km)]:[PB (hh:mm:ss)]], 6, FALSE)), VLOOKUP(Fulltable[[#This Row],[Distance]], PBmetric[[Distance (km)]:[PB (hh:mm:ss)]], 6, FALSE), NA())</f>
        <v>#N/A</v>
      </c>
      <c r="G2597" s="13">
        <f ca="1">$Q$4+$P$4*Fulltable[[#This Row],[Distance]]+$O$4*Fulltable[[#This Row],[D^2]]+$N$4*Fulltable[[#This Row],[D^3]]</f>
        <v>8.7486604909660037E-2</v>
      </c>
      <c r="H2597" s="13">
        <f ca="1">Fulltable[[#This Row],[Forecast]]*(1+AVERAGE(cform[faster (-ve) /
slower (+ve)]))</f>
        <v>9.0576791111335639E-2</v>
      </c>
      <c r="I2597" s="13" t="e">
        <f>IF(ISNUMBER(VLOOKUP(Fulltable[[#This Row],[Distance]], Predict[[#All],[Distance (km)]:[Time on current form]], 2, FALSE)), VLOOKUP(Fulltable[[#This Row],[Distance]], Predict[[#All],[Distance (km)]:[Time on current form]], 2, FALSE), NA())</f>
        <v>#N/A</v>
      </c>
      <c r="J2597" s="13" t="e">
        <f>IF(ISNUMBER(VLOOKUP(Fulltable[[#This Row],[Distance]], Predict[[#All],[Distance (km)]:[Time on current form]], 3, FALSE)), VLOOKUP(Fulltable[[#This Row],[Distance]], Predict[[#All],[Distance (km)]:[Time on current form]], 3, FALSE), NA())</f>
        <v>#N/A</v>
      </c>
    </row>
    <row r="2598" spans="1:10" x14ac:dyDescent="0.25">
      <c r="A2598" s="1">
        <v>25.96</v>
      </c>
      <c r="B2598" s="2">
        <f>Fulltable[[#This Row],[Distance]]^2</f>
        <v>673.92160000000001</v>
      </c>
      <c r="C2598">
        <f>Fulltable[[#This Row],[Distance]]^3</f>
        <v>17495.004736000003</v>
      </c>
      <c r="D2598">
        <f>Fulltable[[#This Row],[Distance]]^4</f>
        <v>454170.32294656005</v>
      </c>
      <c r="E2598">
        <f>Fulltable[[#This Row],[Distance]]^5</f>
        <v>11790261.5836927</v>
      </c>
      <c r="F2598" s="13" t="e">
        <f>IF(ISNUMBER(VLOOKUP(Fulltable[[#This Row],[Distance]], PBmetric[[Distance (km)]:[PB (hh:mm:ss)]], 6, FALSE)), VLOOKUP(Fulltable[[#This Row],[Distance]], PBmetric[[Distance (km)]:[PB (hh:mm:ss)]], 6, FALSE), NA())</f>
        <v>#N/A</v>
      </c>
      <c r="G2598" s="13">
        <f ca="1">$Q$4+$P$4*Fulltable[[#This Row],[Distance]]+$O$4*Fulltable[[#This Row],[D^2]]+$N$4*Fulltable[[#This Row],[D^3]]</f>
        <v>8.7525006332630176E-2</v>
      </c>
      <c r="H2598" s="13">
        <f ca="1">Fulltable[[#This Row],[Forecast]]*(1+AVERAGE(cform[faster (-ve) /
slower (+ve)]))</f>
        <v>9.0616548942495448E-2</v>
      </c>
      <c r="I2598" s="13" t="e">
        <f>IF(ISNUMBER(VLOOKUP(Fulltable[[#This Row],[Distance]], Predict[[#All],[Distance (km)]:[Time on current form]], 2, FALSE)), VLOOKUP(Fulltable[[#This Row],[Distance]], Predict[[#All],[Distance (km)]:[Time on current form]], 2, FALSE), NA())</f>
        <v>#N/A</v>
      </c>
      <c r="J2598" s="13" t="e">
        <f>IF(ISNUMBER(VLOOKUP(Fulltable[[#This Row],[Distance]], Predict[[#All],[Distance (km)]:[Time on current form]], 3, FALSE)), VLOOKUP(Fulltable[[#This Row],[Distance]], Predict[[#All],[Distance (km)]:[Time on current form]], 3, FALSE), NA())</f>
        <v>#N/A</v>
      </c>
    </row>
    <row r="2599" spans="1:10" x14ac:dyDescent="0.25">
      <c r="A2599" s="1">
        <v>25.97</v>
      </c>
      <c r="B2599" s="2">
        <f>Fulltable[[#This Row],[Distance]]^2</f>
        <v>674.44089999999994</v>
      </c>
      <c r="C2599">
        <f>Fulltable[[#This Row],[Distance]]^3</f>
        <v>17515.230172999996</v>
      </c>
      <c r="D2599">
        <f>Fulltable[[#This Row],[Distance]]^4</f>
        <v>454870.52759280993</v>
      </c>
      <c r="E2599">
        <f>Fulltable[[#This Row],[Distance]]^5</f>
        <v>11812987.601585273</v>
      </c>
      <c r="F2599" s="13" t="e">
        <f>IF(ISNUMBER(VLOOKUP(Fulltable[[#This Row],[Distance]], PBmetric[[Distance (km)]:[PB (hh:mm:ss)]], 6, FALSE)), VLOOKUP(Fulltable[[#This Row],[Distance]], PBmetric[[Distance (km)]:[PB (hh:mm:ss)]], 6, FALSE), NA())</f>
        <v>#N/A</v>
      </c>
      <c r="G2599" s="13">
        <f ca="1">$Q$4+$P$4*Fulltable[[#This Row],[Distance]]+$O$4*Fulltable[[#This Row],[D^2]]+$N$4*Fulltable[[#This Row],[D^3]]</f>
        <v>8.7563411336582311E-2</v>
      </c>
      <c r="H2599" s="13">
        <f ca="1">Fulltable[[#This Row],[Forecast]]*(1+AVERAGE(cform[faster (-ve) /
slower (+ve)]))</f>
        <v>9.0656310481124075E-2</v>
      </c>
      <c r="I2599" s="13" t="e">
        <f>IF(ISNUMBER(VLOOKUP(Fulltable[[#This Row],[Distance]], Predict[[#All],[Distance (km)]:[Time on current form]], 2, FALSE)), VLOOKUP(Fulltable[[#This Row],[Distance]], Predict[[#All],[Distance (km)]:[Time on current form]], 2, FALSE), NA())</f>
        <v>#N/A</v>
      </c>
      <c r="J2599" s="13" t="e">
        <f>IF(ISNUMBER(VLOOKUP(Fulltable[[#This Row],[Distance]], Predict[[#All],[Distance (km)]:[Time on current form]], 3, FALSE)), VLOOKUP(Fulltable[[#This Row],[Distance]], Predict[[#All],[Distance (km)]:[Time on current form]], 3, FALSE), NA())</f>
        <v>#N/A</v>
      </c>
    </row>
    <row r="2600" spans="1:10" x14ac:dyDescent="0.25">
      <c r="A2600" s="1">
        <v>25.98</v>
      </c>
      <c r="B2600" s="2">
        <f>Fulltable[[#This Row],[Distance]]^2</f>
        <v>674.96040000000005</v>
      </c>
      <c r="C2600">
        <f>Fulltable[[#This Row],[Distance]]^3</f>
        <v>17535.471192000001</v>
      </c>
      <c r="D2600">
        <f>Fulltable[[#This Row],[Distance]]^4</f>
        <v>455571.54156816006</v>
      </c>
      <c r="E2600">
        <f>Fulltable[[#This Row],[Distance]]^5</f>
        <v>11835748.649940798</v>
      </c>
      <c r="F2600" s="13" t="e">
        <f>IF(ISNUMBER(VLOOKUP(Fulltable[[#This Row],[Distance]], PBmetric[[Distance (km)]:[PB (hh:mm:ss)]], 6, FALSE)), VLOOKUP(Fulltable[[#This Row],[Distance]], PBmetric[[Distance (km)]:[PB (hh:mm:ss)]], 6, FALSE), NA())</f>
        <v>#N/A</v>
      </c>
      <c r="G2600" s="13">
        <f ca="1">$Q$4+$P$4*Fulltable[[#This Row],[Distance]]+$O$4*Fulltable[[#This Row],[D^2]]+$N$4*Fulltable[[#This Row],[D^3]]</f>
        <v>8.7601819921481083E-2</v>
      </c>
      <c r="H2600" s="13">
        <f ca="1">Fulltable[[#This Row],[Forecast]]*(1+AVERAGE(cform[faster (-ve) /
slower (+ve)]))</f>
        <v>9.0696075727184897E-2</v>
      </c>
      <c r="I2600" s="13" t="e">
        <f>IF(ISNUMBER(VLOOKUP(Fulltable[[#This Row],[Distance]], Predict[[#All],[Distance (km)]:[Time on current form]], 2, FALSE)), VLOOKUP(Fulltable[[#This Row],[Distance]], Predict[[#All],[Distance (km)]:[Time on current form]], 2, FALSE), NA())</f>
        <v>#N/A</v>
      </c>
      <c r="J2600" s="13" t="e">
        <f>IF(ISNUMBER(VLOOKUP(Fulltable[[#This Row],[Distance]], Predict[[#All],[Distance (km)]:[Time on current form]], 3, FALSE)), VLOOKUP(Fulltable[[#This Row],[Distance]], Predict[[#All],[Distance (km)]:[Time on current form]], 3, FALSE), NA())</f>
        <v>#N/A</v>
      </c>
    </row>
    <row r="2601" spans="1:10" x14ac:dyDescent="0.25">
      <c r="A2601" s="1">
        <v>25.99</v>
      </c>
      <c r="B2601" s="2">
        <f>Fulltable[[#This Row],[Distance]]^2</f>
        <v>675.48009999999988</v>
      </c>
      <c r="C2601">
        <f>Fulltable[[#This Row],[Distance]]^3</f>
        <v>17555.727798999997</v>
      </c>
      <c r="D2601">
        <f>Fulltable[[#This Row],[Distance]]^4</f>
        <v>456273.36549600982</v>
      </c>
      <c r="E2601">
        <f>Fulltable[[#This Row],[Distance]]^5</f>
        <v>11858544.769241294</v>
      </c>
      <c r="F2601" s="13" t="e">
        <f>IF(ISNUMBER(VLOOKUP(Fulltable[[#This Row],[Distance]], PBmetric[[Distance (km)]:[PB (hh:mm:ss)]], 6, FALSE)), VLOOKUP(Fulltable[[#This Row],[Distance]], PBmetric[[Distance (km)]:[PB (hh:mm:ss)]], 6, FALSE), NA())</f>
        <v>#N/A</v>
      </c>
      <c r="G2601" s="13">
        <f ca="1">$Q$4+$P$4*Fulltable[[#This Row],[Distance]]+$O$4*Fulltable[[#This Row],[D^2]]+$N$4*Fulltable[[#This Row],[D^3]]</f>
        <v>8.7640232087291034E-2</v>
      </c>
      <c r="H2601" s="13">
        <f ca="1">Fulltable[[#This Row],[Forecast]]*(1+AVERAGE(cform[faster (-ve) /
slower (+ve)]))</f>
        <v>9.0735844680641192E-2</v>
      </c>
      <c r="I2601" s="13" t="e">
        <f>IF(ISNUMBER(VLOOKUP(Fulltable[[#This Row],[Distance]], Predict[[#All],[Distance (km)]:[Time on current form]], 2, FALSE)), VLOOKUP(Fulltable[[#This Row],[Distance]], Predict[[#All],[Distance (km)]:[Time on current form]], 2, FALSE), NA())</f>
        <v>#N/A</v>
      </c>
      <c r="J2601" s="13" t="e">
        <f>IF(ISNUMBER(VLOOKUP(Fulltable[[#This Row],[Distance]], Predict[[#All],[Distance (km)]:[Time on current form]], 3, FALSE)), VLOOKUP(Fulltable[[#This Row],[Distance]], Predict[[#All],[Distance (km)]:[Time on current form]], 3, FALSE), NA())</f>
        <v>#N/A</v>
      </c>
    </row>
    <row r="2602" spans="1:10" x14ac:dyDescent="0.25">
      <c r="A2602" s="1">
        <v>26</v>
      </c>
      <c r="B2602" s="2">
        <f>Fulltable[[#This Row],[Distance]]^2</f>
        <v>676</v>
      </c>
      <c r="C2602">
        <f>Fulltable[[#This Row],[Distance]]^3</f>
        <v>17576</v>
      </c>
      <c r="D2602">
        <f>Fulltable[[#This Row],[Distance]]^4</f>
        <v>456976</v>
      </c>
      <c r="E2602">
        <f>Fulltable[[#This Row],[Distance]]^5</f>
        <v>11881376</v>
      </c>
      <c r="F2602" s="13" t="e">
        <f>IF(ISNUMBER(VLOOKUP(Fulltable[[#This Row],[Distance]], PBmetric[[Distance (km)]:[PB (hh:mm:ss)]], 6, FALSE)), VLOOKUP(Fulltable[[#This Row],[Distance]], PBmetric[[Distance (km)]:[PB (hh:mm:ss)]], 6, FALSE), NA())</f>
        <v>#N/A</v>
      </c>
      <c r="G2602" s="13">
        <f ca="1">$Q$4+$P$4*Fulltable[[#This Row],[Distance]]+$O$4*Fulltable[[#This Row],[D^2]]+$N$4*Fulltable[[#This Row],[D^3]]</f>
        <v>8.7678647833976789E-2</v>
      </c>
      <c r="H2602" s="13">
        <f ca="1">Fulltable[[#This Row],[Forecast]]*(1+AVERAGE(cform[faster (-ve) /
slower (+ve)]))</f>
        <v>9.0775617341456352E-2</v>
      </c>
      <c r="I2602" s="13" t="e">
        <f>IF(ISNUMBER(VLOOKUP(Fulltable[[#This Row],[Distance]], Predict[[#All],[Distance (km)]:[Time on current form]], 2, FALSE)), VLOOKUP(Fulltable[[#This Row],[Distance]], Predict[[#All],[Distance (km)]:[Time on current form]], 2, FALSE), NA())</f>
        <v>#N/A</v>
      </c>
      <c r="J2602" s="13" t="e">
        <f>IF(ISNUMBER(VLOOKUP(Fulltable[[#This Row],[Distance]], Predict[[#All],[Distance (km)]:[Time on current form]], 3, FALSE)), VLOOKUP(Fulltable[[#This Row],[Distance]], Predict[[#All],[Distance (km)]:[Time on current form]], 3, FALSE), NA())</f>
        <v>#N/A</v>
      </c>
    </row>
    <row r="2603" spans="1:10" x14ac:dyDescent="0.25">
      <c r="A2603" s="1">
        <v>26.01</v>
      </c>
      <c r="B2603" s="2">
        <f>Fulltable[[#This Row],[Distance]]^2</f>
        <v>676.52010000000007</v>
      </c>
      <c r="C2603">
        <f>Fulltable[[#This Row],[Distance]]^3</f>
        <v>17596.287801000002</v>
      </c>
      <c r="D2603">
        <f>Fulltable[[#This Row],[Distance]]^4</f>
        <v>457679.44570401008</v>
      </c>
      <c r="E2603">
        <f>Fulltable[[#This Row],[Distance]]^5</f>
        <v>11904242.382761303</v>
      </c>
      <c r="F2603" s="13" t="e">
        <f>IF(ISNUMBER(VLOOKUP(Fulltable[[#This Row],[Distance]], PBmetric[[Distance (km)]:[PB (hh:mm:ss)]], 6, FALSE)), VLOOKUP(Fulltable[[#This Row],[Distance]], PBmetric[[Distance (km)]:[PB (hh:mm:ss)]], 6, FALSE), NA())</f>
        <v>#N/A</v>
      </c>
      <c r="G2603" s="13">
        <f ca="1">$Q$4+$P$4*Fulltable[[#This Row],[Distance]]+$O$4*Fulltable[[#This Row],[D^2]]+$N$4*Fulltable[[#This Row],[D^3]]</f>
        <v>8.7717067161502932E-2</v>
      </c>
      <c r="H2603" s="13">
        <f ca="1">Fulltable[[#This Row],[Forecast]]*(1+AVERAGE(cform[faster (-ve) /
slower (+ve)]))</f>
        <v>9.0815393709593698E-2</v>
      </c>
      <c r="I2603" s="13" t="e">
        <f>IF(ISNUMBER(VLOOKUP(Fulltable[[#This Row],[Distance]], Predict[[#All],[Distance (km)]:[Time on current form]], 2, FALSE)), VLOOKUP(Fulltable[[#This Row],[Distance]], Predict[[#All],[Distance (km)]:[Time on current form]], 2, FALSE), NA())</f>
        <v>#N/A</v>
      </c>
      <c r="J2603" s="13" t="e">
        <f>IF(ISNUMBER(VLOOKUP(Fulltable[[#This Row],[Distance]], Predict[[#All],[Distance (km)]:[Time on current form]], 3, FALSE)), VLOOKUP(Fulltable[[#This Row],[Distance]], Predict[[#All],[Distance (km)]:[Time on current form]], 3, FALSE), NA())</f>
        <v>#N/A</v>
      </c>
    </row>
    <row r="2604" spans="1:10" x14ac:dyDescent="0.25">
      <c r="A2604" s="1">
        <v>26.02</v>
      </c>
      <c r="B2604" s="2">
        <f>Fulltable[[#This Row],[Distance]]^2</f>
        <v>677.04039999999998</v>
      </c>
      <c r="C2604">
        <f>Fulltable[[#This Row],[Distance]]^3</f>
        <v>17616.591207999998</v>
      </c>
      <c r="D2604">
        <f>Fulltable[[#This Row],[Distance]]^4</f>
        <v>458383.70323215995</v>
      </c>
      <c r="E2604">
        <f>Fulltable[[#This Row],[Distance]]^5</f>
        <v>11927143.958100801</v>
      </c>
      <c r="F2604" s="13" t="e">
        <f>IF(ISNUMBER(VLOOKUP(Fulltable[[#This Row],[Distance]], PBmetric[[Distance (km)]:[PB (hh:mm:ss)]], 6, FALSE)), VLOOKUP(Fulltable[[#This Row],[Distance]], PBmetric[[Distance (km)]:[PB (hh:mm:ss)]], 6, FALSE), NA())</f>
        <v>#N/A</v>
      </c>
      <c r="G2604" s="13">
        <f ca="1">$Q$4+$P$4*Fulltable[[#This Row],[Distance]]+$O$4*Fulltable[[#This Row],[D^2]]+$N$4*Fulltable[[#This Row],[D^3]]</f>
        <v>8.7755490069834075E-2</v>
      </c>
      <c r="H2604" s="13">
        <f ca="1">Fulltable[[#This Row],[Forecast]]*(1+AVERAGE(cform[faster (-ve) /
slower (+ve)]))</f>
        <v>9.0855173785016605E-2</v>
      </c>
      <c r="I2604" s="13" t="e">
        <f>IF(ISNUMBER(VLOOKUP(Fulltable[[#This Row],[Distance]], Predict[[#All],[Distance (km)]:[Time on current form]], 2, FALSE)), VLOOKUP(Fulltable[[#This Row],[Distance]], Predict[[#All],[Distance (km)]:[Time on current form]], 2, FALSE), NA())</f>
        <v>#N/A</v>
      </c>
      <c r="J2604" s="13" t="e">
        <f>IF(ISNUMBER(VLOOKUP(Fulltable[[#This Row],[Distance]], Predict[[#All],[Distance (km)]:[Time on current form]], 3, FALSE)), VLOOKUP(Fulltable[[#This Row],[Distance]], Predict[[#All],[Distance (km)]:[Time on current form]], 3, FALSE), NA())</f>
        <v>#N/A</v>
      </c>
    </row>
    <row r="2605" spans="1:10" x14ac:dyDescent="0.25">
      <c r="A2605" s="1">
        <v>26.03</v>
      </c>
      <c r="B2605" s="2">
        <f>Fulltable[[#This Row],[Distance]]^2</f>
        <v>677.56090000000006</v>
      </c>
      <c r="C2605">
        <f>Fulltable[[#This Row],[Distance]]^3</f>
        <v>17636.910227000004</v>
      </c>
      <c r="D2605">
        <f>Fulltable[[#This Row],[Distance]]^4</f>
        <v>459088.77320881007</v>
      </c>
      <c r="E2605">
        <f>Fulltable[[#This Row],[Distance]]^5</f>
        <v>11950080.766625326</v>
      </c>
      <c r="F2605" s="13" t="e">
        <f>IF(ISNUMBER(VLOOKUP(Fulltable[[#This Row],[Distance]], PBmetric[[Distance (km)]:[PB (hh:mm:ss)]], 6, FALSE)), VLOOKUP(Fulltable[[#This Row],[Distance]], PBmetric[[Distance (km)]:[PB (hh:mm:ss)]], 6, FALSE), NA())</f>
        <v>#N/A</v>
      </c>
      <c r="G2605" s="13">
        <f ca="1">$Q$4+$P$4*Fulltable[[#This Row],[Distance]]+$O$4*Fulltable[[#This Row],[D^2]]+$N$4*Fulltable[[#This Row],[D^3]]</f>
        <v>8.7793916558934801E-2</v>
      </c>
      <c r="H2605" s="13">
        <f ca="1">Fulltable[[#This Row],[Forecast]]*(1+AVERAGE(cform[faster (-ve) /
slower (+ve)]))</f>
        <v>9.0894957567688395E-2</v>
      </c>
      <c r="I2605" s="13" t="e">
        <f>IF(ISNUMBER(VLOOKUP(Fulltable[[#This Row],[Distance]], Predict[[#All],[Distance (km)]:[Time on current form]], 2, FALSE)), VLOOKUP(Fulltable[[#This Row],[Distance]], Predict[[#All],[Distance (km)]:[Time on current form]], 2, FALSE), NA())</f>
        <v>#N/A</v>
      </c>
      <c r="J2605" s="13" t="e">
        <f>IF(ISNUMBER(VLOOKUP(Fulltable[[#This Row],[Distance]], Predict[[#All],[Distance (km)]:[Time on current form]], 3, FALSE)), VLOOKUP(Fulltable[[#This Row],[Distance]], Predict[[#All],[Distance (km)]:[Time on current form]], 3, FALSE), NA())</f>
        <v>#N/A</v>
      </c>
    </row>
    <row r="2606" spans="1:10" x14ac:dyDescent="0.25">
      <c r="A2606" s="1">
        <v>26.04</v>
      </c>
      <c r="B2606" s="2">
        <f>Fulltable[[#This Row],[Distance]]^2</f>
        <v>678.08159999999998</v>
      </c>
      <c r="C2606">
        <f>Fulltable[[#This Row],[Distance]]^3</f>
        <v>17657.244864</v>
      </c>
      <c r="D2606">
        <f>Fulltable[[#This Row],[Distance]]^4</f>
        <v>459794.65625855996</v>
      </c>
      <c r="E2606">
        <f>Fulltable[[#This Row],[Distance]]^5</f>
        <v>11973052.848972902</v>
      </c>
      <c r="F2606" s="13" t="e">
        <f>IF(ISNUMBER(VLOOKUP(Fulltable[[#This Row],[Distance]], PBmetric[[Distance (km)]:[PB (hh:mm:ss)]], 6, FALSE)), VLOOKUP(Fulltable[[#This Row],[Distance]], PBmetric[[Distance (km)]:[PB (hh:mm:ss)]], 6, FALSE), NA())</f>
        <v>#N/A</v>
      </c>
      <c r="G2606" s="13">
        <f ca="1">$Q$4+$P$4*Fulltable[[#This Row],[Distance]]+$O$4*Fulltable[[#This Row],[D^2]]+$N$4*Fulltable[[#This Row],[D^3]]</f>
        <v>8.7832346628769695E-2</v>
      </c>
      <c r="H2606" s="13">
        <f ca="1">Fulltable[[#This Row],[Forecast]]*(1+AVERAGE(cform[faster (-ve) /
slower (+ve)]))</f>
        <v>9.0934745057572403E-2</v>
      </c>
      <c r="I2606" s="13" t="e">
        <f>IF(ISNUMBER(VLOOKUP(Fulltable[[#This Row],[Distance]], Predict[[#All],[Distance (km)]:[Time on current form]], 2, FALSE)), VLOOKUP(Fulltable[[#This Row],[Distance]], Predict[[#All],[Distance (km)]:[Time on current form]], 2, FALSE), NA())</f>
        <v>#N/A</v>
      </c>
      <c r="J2606" s="13" t="e">
        <f>IF(ISNUMBER(VLOOKUP(Fulltable[[#This Row],[Distance]], Predict[[#All],[Distance (km)]:[Time on current form]], 3, FALSE)), VLOOKUP(Fulltable[[#This Row],[Distance]], Predict[[#All],[Distance (km)]:[Time on current form]], 3, FALSE), NA())</f>
        <v>#N/A</v>
      </c>
    </row>
    <row r="2607" spans="1:10" x14ac:dyDescent="0.25">
      <c r="A2607" s="1">
        <v>26.05</v>
      </c>
      <c r="B2607" s="2">
        <f>Fulltable[[#This Row],[Distance]]^2</f>
        <v>678.60250000000008</v>
      </c>
      <c r="C2607">
        <f>Fulltable[[#This Row],[Distance]]^3</f>
        <v>17677.595125000003</v>
      </c>
      <c r="D2607">
        <f>Fulltable[[#This Row],[Distance]]^4</f>
        <v>460501.35300625011</v>
      </c>
      <c r="E2607">
        <f>Fulltable[[#This Row],[Distance]]^5</f>
        <v>11996060.245812817</v>
      </c>
      <c r="F2607" s="13" t="e">
        <f>IF(ISNUMBER(VLOOKUP(Fulltable[[#This Row],[Distance]], PBmetric[[Distance (km)]:[PB (hh:mm:ss)]], 6, FALSE)), VLOOKUP(Fulltable[[#This Row],[Distance]], PBmetric[[Distance (km)]:[PB (hh:mm:ss)]], 6, FALSE), NA())</f>
        <v>#N/A</v>
      </c>
      <c r="G2607" s="13">
        <f ca="1">$Q$4+$P$4*Fulltable[[#This Row],[Distance]]+$O$4*Fulltable[[#This Row],[D^2]]+$N$4*Fulltable[[#This Row],[D^3]]</f>
        <v>8.7870780279303395E-2</v>
      </c>
      <c r="H2607" s="13">
        <f ca="1">Fulltable[[#This Row],[Forecast]]*(1+AVERAGE(cform[faster (-ve) /
slower (+ve)]))</f>
        <v>9.0974536254632019E-2</v>
      </c>
      <c r="I2607" s="13" t="e">
        <f>IF(ISNUMBER(VLOOKUP(Fulltable[[#This Row],[Distance]], Predict[[#All],[Distance (km)]:[Time on current form]], 2, FALSE)), VLOOKUP(Fulltable[[#This Row],[Distance]], Predict[[#All],[Distance (km)]:[Time on current form]], 2, FALSE), NA())</f>
        <v>#N/A</v>
      </c>
      <c r="J2607" s="13" t="e">
        <f>IF(ISNUMBER(VLOOKUP(Fulltable[[#This Row],[Distance]], Predict[[#All],[Distance (km)]:[Time on current form]], 3, FALSE)), VLOOKUP(Fulltable[[#This Row],[Distance]], Predict[[#All],[Distance (km)]:[Time on current form]], 3, FALSE), NA())</f>
        <v>#N/A</v>
      </c>
    </row>
    <row r="2608" spans="1:10" x14ac:dyDescent="0.25">
      <c r="A2608" s="1">
        <v>26.06</v>
      </c>
      <c r="B2608" s="2">
        <f>Fulltable[[#This Row],[Distance]]^2</f>
        <v>679.1235999999999</v>
      </c>
      <c r="C2608">
        <f>Fulltable[[#This Row],[Distance]]^3</f>
        <v>17697.961015999997</v>
      </c>
      <c r="D2608">
        <f>Fulltable[[#This Row],[Distance]]^4</f>
        <v>461208.86407695984</v>
      </c>
      <c r="E2608">
        <f>Fulltable[[#This Row],[Distance]]^5</f>
        <v>12019102.997845573</v>
      </c>
      <c r="F2608" s="13" t="e">
        <f>IF(ISNUMBER(VLOOKUP(Fulltable[[#This Row],[Distance]], PBmetric[[Distance (km)]:[PB (hh:mm:ss)]], 6, FALSE)), VLOOKUP(Fulltable[[#This Row],[Distance]], PBmetric[[Distance (km)]:[PB (hh:mm:ss)]], 6, FALSE), NA())</f>
        <v>#N/A</v>
      </c>
      <c r="G2608" s="13">
        <f ca="1">$Q$4+$P$4*Fulltable[[#This Row],[Distance]]+$O$4*Fulltable[[#This Row],[D^2]]+$N$4*Fulltable[[#This Row],[D^3]]</f>
        <v>8.7909217510500459E-2</v>
      </c>
      <c r="H2608" s="13">
        <f ca="1">Fulltable[[#This Row],[Forecast]]*(1+AVERAGE(cform[faster (-ve) /
slower (+ve)]))</f>
        <v>9.101433115883055E-2</v>
      </c>
      <c r="I2608" s="13" t="e">
        <f>IF(ISNUMBER(VLOOKUP(Fulltable[[#This Row],[Distance]], Predict[[#All],[Distance (km)]:[Time on current form]], 2, FALSE)), VLOOKUP(Fulltable[[#This Row],[Distance]], Predict[[#All],[Distance (km)]:[Time on current form]], 2, FALSE), NA())</f>
        <v>#N/A</v>
      </c>
      <c r="J2608" s="13" t="e">
        <f>IF(ISNUMBER(VLOOKUP(Fulltable[[#This Row],[Distance]], Predict[[#All],[Distance (km)]:[Time on current form]], 3, FALSE)), VLOOKUP(Fulltable[[#This Row],[Distance]], Predict[[#All],[Distance (km)]:[Time on current form]], 3, FALSE), NA())</f>
        <v>#N/A</v>
      </c>
    </row>
    <row r="2609" spans="1:10" x14ac:dyDescent="0.25">
      <c r="A2609" s="1">
        <v>26.07</v>
      </c>
      <c r="B2609" s="2">
        <f>Fulltable[[#This Row],[Distance]]^2</f>
        <v>679.64490000000001</v>
      </c>
      <c r="C2609">
        <f>Fulltable[[#This Row],[Distance]]^3</f>
        <v>17718.342542999999</v>
      </c>
      <c r="D2609">
        <f>Fulltable[[#This Row],[Distance]]^4</f>
        <v>461917.19009600999</v>
      </c>
      <c r="E2609">
        <f>Fulltable[[#This Row],[Distance]]^5</f>
        <v>12042181.14580298</v>
      </c>
      <c r="F2609" s="13" t="e">
        <f>IF(ISNUMBER(VLOOKUP(Fulltable[[#This Row],[Distance]], PBmetric[[Distance (km)]:[PB (hh:mm:ss)]], 6, FALSE)), VLOOKUP(Fulltable[[#This Row],[Distance]], PBmetric[[Distance (km)]:[PB (hh:mm:ss)]], 6, FALSE), NA())</f>
        <v>#N/A</v>
      </c>
      <c r="G2609" s="13">
        <f ca="1">$Q$4+$P$4*Fulltable[[#This Row],[Distance]]+$O$4*Fulltable[[#This Row],[D^2]]+$N$4*Fulltable[[#This Row],[D^3]]</f>
        <v>8.7947658322325498E-2</v>
      </c>
      <c r="H2609" s="13">
        <f ca="1">Fulltable[[#This Row],[Forecast]]*(1+AVERAGE(cform[faster (-ve) /
slower (+ve)]))</f>
        <v>9.1054129770131345E-2</v>
      </c>
      <c r="I2609" s="13" t="e">
        <f>IF(ISNUMBER(VLOOKUP(Fulltable[[#This Row],[Distance]], Predict[[#All],[Distance (km)]:[Time on current form]], 2, FALSE)), VLOOKUP(Fulltable[[#This Row],[Distance]], Predict[[#All],[Distance (km)]:[Time on current form]], 2, FALSE), NA())</f>
        <v>#N/A</v>
      </c>
      <c r="J2609" s="13" t="e">
        <f>IF(ISNUMBER(VLOOKUP(Fulltable[[#This Row],[Distance]], Predict[[#All],[Distance (km)]:[Time on current form]], 3, FALSE)), VLOOKUP(Fulltable[[#This Row],[Distance]], Predict[[#All],[Distance (km)]:[Time on current form]], 3, FALSE), NA())</f>
        <v>#N/A</v>
      </c>
    </row>
    <row r="2610" spans="1:10" x14ac:dyDescent="0.25">
      <c r="A2610" s="1">
        <v>26.08</v>
      </c>
      <c r="B2610" s="2">
        <f>Fulltable[[#This Row],[Distance]]^2</f>
        <v>680.16639999999995</v>
      </c>
      <c r="C2610">
        <f>Fulltable[[#This Row],[Distance]]^3</f>
        <v>17738.739711999999</v>
      </c>
      <c r="D2610">
        <f>Fulltable[[#This Row],[Distance]]^4</f>
        <v>462626.33168895991</v>
      </c>
      <c r="E2610">
        <f>Fulltable[[#This Row],[Distance]]^5</f>
        <v>12065294.730448073</v>
      </c>
      <c r="F2610" s="13" t="e">
        <f>IF(ISNUMBER(VLOOKUP(Fulltable[[#This Row],[Distance]], PBmetric[[Distance (km)]:[PB (hh:mm:ss)]], 6, FALSE)), VLOOKUP(Fulltable[[#This Row],[Distance]], PBmetric[[Distance (km)]:[PB (hh:mm:ss)]], 6, FALSE), NA())</f>
        <v>#N/A</v>
      </c>
      <c r="G2610" s="13">
        <f ca="1">$Q$4+$P$4*Fulltable[[#This Row],[Distance]]+$O$4*Fulltable[[#This Row],[D^2]]+$N$4*Fulltable[[#This Row],[D^3]]</f>
        <v>8.7986102714743109E-2</v>
      </c>
      <c r="H2610" s="13">
        <f ca="1">Fulltable[[#This Row],[Forecast]]*(1+AVERAGE(cform[faster (-ve) /
slower (+ve)]))</f>
        <v>9.1093932088497781E-2</v>
      </c>
      <c r="I2610" s="13" t="e">
        <f>IF(ISNUMBER(VLOOKUP(Fulltable[[#This Row],[Distance]], Predict[[#All],[Distance (km)]:[Time on current form]], 2, FALSE)), VLOOKUP(Fulltable[[#This Row],[Distance]], Predict[[#All],[Distance (km)]:[Time on current form]], 2, FALSE), NA())</f>
        <v>#N/A</v>
      </c>
      <c r="J2610" s="13" t="e">
        <f>IF(ISNUMBER(VLOOKUP(Fulltable[[#This Row],[Distance]], Predict[[#All],[Distance (km)]:[Time on current form]], 3, FALSE)), VLOOKUP(Fulltable[[#This Row],[Distance]], Predict[[#All],[Distance (km)]:[Time on current form]], 3, FALSE), NA())</f>
        <v>#N/A</v>
      </c>
    </row>
    <row r="2611" spans="1:10" x14ac:dyDescent="0.25">
      <c r="A2611" s="1">
        <v>26.09</v>
      </c>
      <c r="B2611" s="2">
        <f>Fulltable[[#This Row],[Distance]]^2</f>
        <v>680.68809999999996</v>
      </c>
      <c r="C2611">
        <f>Fulltable[[#This Row],[Distance]]^3</f>
        <v>17759.152528999999</v>
      </c>
      <c r="D2611">
        <f>Fulltable[[#This Row],[Distance]]^4</f>
        <v>463336.28948160994</v>
      </c>
      <c r="E2611">
        <f>Fulltable[[#This Row],[Distance]]^5</f>
        <v>12088443.792575203</v>
      </c>
      <c r="F2611" s="13" t="e">
        <f>IF(ISNUMBER(VLOOKUP(Fulltable[[#This Row],[Distance]], PBmetric[[Distance (km)]:[PB (hh:mm:ss)]], 6, FALSE)), VLOOKUP(Fulltable[[#This Row],[Distance]], PBmetric[[Distance (km)]:[PB (hh:mm:ss)]], 6, FALSE), NA())</f>
        <v>#N/A</v>
      </c>
      <c r="G2611" s="13">
        <f ca="1">$Q$4+$P$4*Fulltable[[#This Row],[Distance]]+$O$4*Fulltable[[#This Row],[D^2]]+$N$4*Fulltable[[#This Row],[D^3]]</f>
        <v>8.802455068771789E-2</v>
      </c>
      <c r="H2611" s="13">
        <f ca="1">Fulltable[[#This Row],[Forecast]]*(1+AVERAGE(cform[faster (-ve) /
slower (+ve)]))</f>
        <v>9.1133738113893178E-2</v>
      </c>
      <c r="I2611" s="13" t="e">
        <f>IF(ISNUMBER(VLOOKUP(Fulltable[[#This Row],[Distance]], Predict[[#All],[Distance (km)]:[Time on current form]], 2, FALSE)), VLOOKUP(Fulltable[[#This Row],[Distance]], Predict[[#All],[Distance (km)]:[Time on current form]], 2, FALSE), NA())</f>
        <v>#N/A</v>
      </c>
      <c r="J2611" s="13" t="e">
        <f>IF(ISNUMBER(VLOOKUP(Fulltable[[#This Row],[Distance]], Predict[[#All],[Distance (km)]:[Time on current form]], 3, FALSE)), VLOOKUP(Fulltable[[#This Row],[Distance]], Predict[[#All],[Distance (km)]:[Time on current form]], 3, FALSE), NA())</f>
        <v>#N/A</v>
      </c>
    </row>
    <row r="2612" spans="1:10" x14ac:dyDescent="0.25">
      <c r="A2612" s="1">
        <v>26.1</v>
      </c>
      <c r="B2612" s="2">
        <f>Fulltable[[#This Row],[Distance]]^2</f>
        <v>681.21</v>
      </c>
      <c r="C2612">
        <f>Fulltable[[#This Row],[Distance]]^3</f>
        <v>17779.581000000002</v>
      </c>
      <c r="D2612">
        <f>Fulltable[[#This Row],[Distance]]^4</f>
        <v>464047.06410000008</v>
      </c>
      <c r="E2612">
        <f>Fulltable[[#This Row],[Distance]]^5</f>
        <v>12111628.373010002</v>
      </c>
      <c r="F2612" s="13" t="e">
        <f>IF(ISNUMBER(VLOOKUP(Fulltable[[#This Row],[Distance]], PBmetric[[Distance (km)]:[PB (hh:mm:ss)]], 6, FALSE)), VLOOKUP(Fulltable[[#This Row],[Distance]], PBmetric[[Distance (km)]:[PB (hh:mm:ss)]], 6, FALSE), NA())</f>
        <v>#N/A</v>
      </c>
      <c r="G2612" s="13">
        <f ca="1">$Q$4+$P$4*Fulltable[[#This Row],[Distance]]+$O$4*Fulltable[[#This Row],[D^2]]+$N$4*Fulltable[[#This Row],[D^3]]</f>
        <v>8.8063002241214439E-2</v>
      </c>
      <c r="H2612" s="13">
        <f ca="1">Fulltable[[#This Row],[Forecast]]*(1+AVERAGE(cform[faster (-ve) /
slower (+ve)]))</f>
        <v>9.1173547846280886E-2</v>
      </c>
      <c r="I2612" s="13" t="e">
        <f>IF(ISNUMBER(VLOOKUP(Fulltable[[#This Row],[Distance]], Predict[[#All],[Distance (km)]:[Time on current form]], 2, FALSE)), VLOOKUP(Fulltable[[#This Row],[Distance]], Predict[[#All],[Distance (km)]:[Time on current form]], 2, FALSE), NA())</f>
        <v>#N/A</v>
      </c>
      <c r="J2612" s="13" t="e">
        <f>IF(ISNUMBER(VLOOKUP(Fulltable[[#This Row],[Distance]], Predict[[#All],[Distance (km)]:[Time on current form]], 3, FALSE)), VLOOKUP(Fulltable[[#This Row],[Distance]], Predict[[#All],[Distance (km)]:[Time on current form]], 3, FALSE), NA())</f>
        <v>#N/A</v>
      </c>
    </row>
    <row r="2613" spans="1:10" x14ac:dyDescent="0.25">
      <c r="A2613" s="1">
        <v>26.11</v>
      </c>
      <c r="B2613" s="2">
        <f>Fulltable[[#This Row],[Distance]]^2</f>
        <v>681.73209999999995</v>
      </c>
      <c r="C2613">
        <f>Fulltable[[#This Row],[Distance]]^3</f>
        <v>17800.025130999999</v>
      </c>
      <c r="D2613">
        <f>Fulltable[[#This Row],[Distance]]^4</f>
        <v>464758.65617040993</v>
      </c>
      <c r="E2613">
        <f>Fulltable[[#This Row],[Distance]]^5</f>
        <v>12134848.512609404</v>
      </c>
      <c r="F2613" s="13" t="e">
        <f>IF(ISNUMBER(VLOOKUP(Fulltable[[#This Row],[Distance]], PBmetric[[Distance (km)]:[PB (hh:mm:ss)]], 6, FALSE)), VLOOKUP(Fulltable[[#This Row],[Distance]], PBmetric[[Distance (km)]:[PB (hh:mm:ss)]], 6, FALSE), NA())</f>
        <v>#N/A</v>
      </c>
      <c r="G2613" s="13">
        <f ca="1">$Q$4+$P$4*Fulltable[[#This Row],[Distance]]+$O$4*Fulltable[[#This Row],[D^2]]+$N$4*Fulltable[[#This Row],[D^3]]</f>
        <v>8.8101457375197326E-2</v>
      </c>
      <c r="H2613" s="13">
        <f ca="1">Fulltable[[#This Row],[Forecast]]*(1+AVERAGE(cform[faster (-ve) /
slower (+ve)]))</f>
        <v>9.1213361285624239E-2</v>
      </c>
      <c r="I2613" s="13" t="e">
        <f>IF(ISNUMBER(VLOOKUP(Fulltable[[#This Row],[Distance]], Predict[[#All],[Distance (km)]:[Time on current form]], 2, FALSE)), VLOOKUP(Fulltable[[#This Row],[Distance]], Predict[[#All],[Distance (km)]:[Time on current form]], 2, FALSE), NA())</f>
        <v>#N/A</v>
      </c>
      <c r="J2613" s="13" t="e">
        <f>IF(ISNUMBER(VLOOKUP(Fulltable[[#This Row],[Distance]], Predict[[#All],[Distance (km)]:[Time on current form]], 3, FALSE)), VLOOKUP(Fulltable[[#This Row],[Distance]], Predict[[#All],[Distance (km)]:[Time on current form]], 3, FALSE), NA())</f>
        <v>#N/A</v>
      </c>
    </row>
    <row r="2614" spans="1:10" x14ac:dyDescent="0.25">
      <c r="A2614" s="1">
        <v>26.12</v>
      </c>
      <c r="B2614" s="2">
        <f>Fulltable[[#This Row],[Distance]]^2</f>
        <v>682.25440000000003</v>
      </c>
      <c r="C2614">
        <f>Fulltable[[#This Row],[Distance]]^3</f>
        <v>17820.484928000002</v>
      </c>
      <c r="D2614">
        <f>Fulltable[[#This Row],[Distance]]^4</f>
        <v>465471.06631936005</v>
      </c>
      <c r="E2614">
        <f>Fulltable[[#This Row],[Distance]]^5</f>
        <v>12158104.252261685</v>
      </c>
      <c r="F2614" s="13" t="e">
        <f>IF(ISNUMBER(VLOOKUP(Fulltable[[#This Row],[Distance]], PBmetric[[Distance (km)]:[PB (hh:mm:ss)]], 6, FALSE)), VLOOKUP(Fulltable[[#This Row],[Distance]], PBmetric[[Distance (km)]:[PB (hh:mm:ss)]], 6, FALSE), NA())</f>
        <v>#N/A</v>
      </c>
      <c r="G2614" s="13">
        <f ca="1">$Q$4+$P$4*Fulltable[[#This Row],[Distance]]+$O$4*Fulltable[[#This Row],[D^2]]+$N$4*Fulltable[[#This Row],[D^3]]</f>
        <v>8.8139916089631204E-2</v>
      </c>
      <c r="H2614" s="13">
        <f ca="1">Fulltable[[#This Row],[Forecast]]*(1+AVERAGE(cform[faster (-ve) /
slower (+ve)]))</f>
        <v>9.1253178431886628E-2</v>
      </c>
      <c r="I2614" s="13" t="e">
        <f>IF(ISNUMBER(VLOOKUP(Fulltable[[#This Row],[Distance]], Predict[[#All],[Distance (km)]:[Time on current form]], 2, FALSE)), VLOOKUP(Fulltable[[#This Row],[Distance]], Predict[[#All],[Distance (km)]:[Time on current form]], 2, FALSE), NA())</f>
        <v>#N/A</v>
      </c>
      <c r="J2614" s="13" t="e">
        <f>IF(ISNUMBER(VLOOKUP(Fulltable[[#This Row],[Distance]], Predict[[#All],[Distance (km)]:[Time on current form]], 3, FALSE)), VLOOKUP(Fulltable[[#This Row],[Distance]], Predict[[#All],[Distance (km)]:[Time on current form]], 3, FALSE), NA())</f>
        <v>#N/A</v>
      </c>
    </row>
    <row r="2615" spans="1:10" x14ac:dyDescent="0.25">
      <c r="A2615" s="1">
        <v>26.13</v>
      </c>
      <c r="B2615" s="2">
        <f>Fulltable[[#This Row],[Distance]]^2</f>
        <v>682.77689999999996</v>
      </c>
      <c r="C2615">
        <f>Fulltable[[#This Row],[Distance]]^3</f>
        <v>17840.960396999999</v>
      </c>
      <c r="D2615">
        <f>Fulltable[[#This Row],[Distance]]^4</f>
        <v>466184.29517360992</v>
      </c>
      <c r="E2615">
        <f>Fulltable[[#This Row],[Distance]]^5</f>
        <v>12181395.632886427</v>
      </c>
      <c r="F2615" s="13" t="e">
        <f>IF(ISNUMBER(VLOOKUP(Fulltable[[#This Row],[Distance]], PBmetric[[Distance (km)]:[PB (hh:mm:ss)]], 6, FALSE)), VLOOKUP(Fulltable[[#This Row],[Distance]], PBmetric[[Distance (km)]:[PB (hh:mm:ss)]], 6, FALSE), NA())</f>
        <v>#N/A</v>
      </c>
      <c r="G2615" s="13">
        <f ca="1">$Q$4+$P$4*Fulltable[[#This Row],[Distance]]+$O$4*Fulltable[[#This Row],[D^2]]+$N$4*Fulltable[[#This Row],[D^3]]</f>
        <v>8.8178378384480602E-2</v>
      </c>
      <c r="H2615" s="13">
        <f ca="1">Fulltable[[#This Row],[Forecast]]*(1+AVERAGE(cform[faster (-ve) /
slower (+ve)]))</f>
        <v>9.1292999285031332E-2</v>
      </c>
      <c r="I2615" s="13" t="e">
        <f>IF(ISNUMBER(VLOOKUP(Fulltable[[#This Row],[Distance]], Predict[[#All],[Distance (km)]:[Time on current form]], 2, FALSE)), VLOOKUP(Fulltable[[#This Row],[Distance]], Predict[[#All],[Distance (km)]:[Time on current form]], 2, FALSE), NA())</f>
        <v>#N/A</v>
      </c>
      <c r="J2615" s="13" t="e">
        <f>IF(ISNUMBER(VLOOKUP(Fulltable[[#This Row],[Distance]], Predict[[#All],[Distance (km)]:[Time on current form]], 3, FALSE)), VLOOKUP(Fulltable[[#This Row],[Distance]], Predict[[#All],[Distance (km)]:[Time on current form]], 3, FALSE), NA())</f>
        <v>#N/A</v>
      </c>
    </row>
    <row r="2616" spans="1:10" x14ac:dyDescent="0.25">
      <c r="A2616" s="1">
        <v>26.14</v>
      </c>
      <c r="B2616" s="2">
        <f>Fulltable[[#This Row],[Distance]]^2</f>
        <v>683.29960000000005</v>
      </c>
      <c r="C2616">
        <f>Fulltable[[#This Row],[Distance]]^3</f>
        <v>17861.451544000003</v>
      </c>
      <c r="D2616">
        <f>Fulltable[[#This Row],[Distance]]^4</f>
        <v>466898.34336016007</v>
      </c>
      <c r="E2616">
        <f>Fulltable[[#This Row],[Distance]]^5</f>
        <v>12204722.695434585</v>
      </c>
      <c r="F2616" s="13" t="e">
        <f>IF(ISNUMBER(VLOOKUP(Fulltable[[#This Row],[Distance]], PBmetric[[Distance (km)]:[PB (hh:mm:ss)]], 6, FALSE)), VLOOKUP(Fulltable[[#This Row],[Distance]], PBmetric[[Distance (km)]:[PB (hh:mm:ss)]], 6, FALSE), NA())</f>
        <v>#N/A</v>
      </c>
      <c r="G2616" s="13">
        <f ca="1">$Q$4+$P$4*Fulltable[[#This Row],[Distance]]+$O$4*Fulltable[[#This Row],[D^2]]+$N$4*Fulltable[[#This Row],[D^3]]</f>
        <v>8.8216844259710173E-2</v>
      </c>
      <c r="H2616" s="13">
        <f ca="1">Fulltable[[#This Row],[Forecast]]*(1+AVERAGE(cform[faster (-ve) /
slower (+ve)]))</f>
        <v>9.1332823845021768E-2</v>
      </c>
      <c r="I2616" s="13" t="e">
        <f>IF(ISNUMBER(VLOOKUP(Fulltable[[#This Row],[Distance]], Predict[[#All],[Distance (km)]:[Time on current form]], 2, FALSE)), VLOOKUP(Fulltable[[#This Row],[Distance]], Predict[[#All],[Distance (km)]:[Time on current form]], 2, FALSE), NA())</f>
        <v>#N/A</v>
      </c>
      <c r="J2616" s="13" t="e">
        <f>IF(ISNUMBER(VLOOKUP(Fulltable[[#This Row],[Distance]], Predict[[#All],[Distance (km)]:[Time on current form]], 3, FALSE)), VLOOKUP(Fulltable[[#This Row],[Distance]], Predict[[#All],[Distance (km)]:[Time on current form]], 3, FALSE), NA())</f>
        <v>#N/A</v>
      </c>
    </row>
    <row r="2617" spans="1:10" x14ac:dyDescent="0.25">
      <c r="A2617" s="1">
        <v>26.15</v>
      </c>
      <c r="B2617" s="2">
        <f>Fulltable[[#This Row],[Distance]]^2</f>
        <v>683.82249999999988</v>
      </c>
      <c r="C2617">
        <f>Fulltable[[#This Row],[Distance]]^3</f>
        <v>17881.958374999995</v>
      </c>
      <c r="D2617">
        <f>Fulltable[[#This Row],[Distance]]^4</f>
        <v>467613.21150624985</v>
      </c>
      <c r="E2617">
        <f>Fulltable[[#This Row],[Distance]]^5</f>
        <v>12228085.480888434</v>
      </c>
      <c r="F2617" s="13" t="e">
        <f>IF(ISNUMBER(VLOOKUP(Fulltable[[#This Row],[Distance]], PBmetric[[Distance (km)]:[PB (hh:mm:ss)]], 6, FALSE)), VLOOKUP(Fulltable[[#This Row],[Distance]], PBmetric[[Distance (km)]:[PB (hh:mm:ss)]], 6, FALSE), NA())</f>
        <v>#N/A</v>
      </c>
      <c r="G2617" s="13">
        <f ca="1">$Q$4+$P$4*Fulltable[[#This Row],[Distance]]+$O$4*Fulltable[[#This Row],[D^2]]+$N$4*Fulltable[[#This Row],[D^3]]</f>
        <v>8.8255313715284486E-2</v>
      </c>
      <c r="H2617" s="13">
        <f ca="1">Fulltable[[#This Row],[Forecast]]*(1+AVERAGE(cform[faster (-ve) /
slower (+ve)]))</f>
        <v>9.1372652111821231E-2</v>
      </c>
      <c r="I2617" s="13" t="e">
        <f>IF(ISNUMBER(VLOOKUP(Fulltable[[#This Row],[Distance]], Predict[[#All],[Distance (km)]:[Time on current form]], 2, FALSE)), VLOOKUP(Fulltable[[#This Row],[Distance]], Predict[[#All],[Distance (km)]:[Time on current form]], 2, FALSE), NA())</f>
        <v>#N/A</v>
      </c>
      <c r="J2617" s="13" t="e">
        <f>IF(ISNUMBER(VLOOKUP(Fulltable[[#This Row],[Distance]], Predict[[#All],[Distance (km)]:[Time on current form]], 3, FALSE)), VLOOKUP(Fulltable[[#This Row],[Distance]], Predict[[#All],[Distance (km)]:[Time on current form]], 3, FALSE), NA())</f>
        <v>#N/A</v>
      </c>
    </row>
    <row r="2618" spans="1:10" x14ac:dyDescent="0.25">
      <c r="A2618" s="1">
        <v>26.16</v>
      </c>
      <c r="B2618" s="2">
        <f>Fulltable[[#This Row],[Distance]]^2</f>
        <v>684.34559999999999</v>
      </c>
      <c r="C2618">
        <f>Fulltable[[#This Row],[Distance]]^3</f>
        <v>17902.480896000001</v>
      </c>
      <c r="D2618">
        <f>Fulltable[[#This Row],[Distance]]^4</f>
        <v>468328.90023935999</v>
      </c>
      <c r="E2618">
        <f>Fulltable[[#This Row],[Distance]]^5</f>
        <v>12251484.030261658</v>
      </c>
      <c r="F2618" s="13" t="e">
        <f>IF(ISNUMBER(VLOOKUP(Fulltable[[#This Row],[Distance]], PBmetric[[Distance (km)]:[PB (hh:mm:ss)]], 6, FALSE)), VLOOKUP(Fulltable[[#This Row],[Distance]], PBmetric[[Distance (km)]:[PB (hh:mm:ss)]], 6, FALSE), NA())</f>
        <v>#N/A</v>
      </c>
      <c r="G2618" s="13">
        <f ca="1">$Q$4+$P$4*Fulltable[[#This Row],[Distance]]+$O$4*Fulltable[[#This Row],[D^2]]+$N$4*Fulltable[[#This Row],[D^3]]</f>
        <v>8.8293786751168141E-2</v>
      </c>
      <c r="H2618" s="13">
        <f ca="1">Fulltable[[#This Row],[Forecast]]*(1+AVERAGE(cform[faster (-ve) /
slower (+ve)]))</f>
        <v>9.1412484085393084E-2</v>
      </c>
      <c r="I2618" s="13" t="e">
        <f>IF(ISNUMBER(VLOOKUP(Fulltable[[#This Row],[Distance]], Predict[[#All],[Distance (km)]:[Time on current form]], 2, FALSE)), VLOOKUP(Fulltable[[#This Row],[Distance]], Predict[[#All],[Distance (km)]:[Time on current form]], 2, FALSE), NA())</f>
        <v>#N/A</v>
      </c>
      <c r="J2618" s="13" t="e">
        <f>IF(ISNUMBER(VLOOKUP(Fulltable[[#This Row],[Distance]], Predict[[#All],[Distance (km)]:[Time on current form]], 3, FALSE)), VLOOKUP(Fulltable[[#This Row],[Distance]], Predict[[#All],[Distance (km)]:[Time on current form]], 3, FALSE), NA())</f>
        <v>#N/A</v>
      </c>
    </row>
    <row r="2619" spans="1:10" x14ac:dyDescent="0.25">
      <c r="A2619" s="1">
        <v>26.17</v>
      </c>
      <c r="B2619" s="2">
        <f>Fulltable[[#This Row],[Distance]]^2</f>
        <v>684.86890000000005</v>
      </c>
      <c r="C2619">
        <f>Fulltable[[#This Row],[Distance]]^3</f>
        <v>17923.019113000002</v>
      </c>
      <c r="D2619">
        <f>Fulltable[[#This Row],[Distance]]^4</f>
        <v>469045.41018721007</v>
      </c>
      <c r="E2619">
        <f>Fulltable[[#This Row],[Distance]]^5</f>
        <v>12274918.384599289</v>
      </c>
      <c r="F2619" s="13" t="e">
        <f>IF(ISNUMBER(VLOOKUP(Fulltable[[#This Row],[Distance]], PBmetric[[Distance (km)]:[PB (hh:mm:ss)]], 6, FALSE)), VLOOKUP(Fulltable[[#This Row],[Distance]], PBmetric[[Distance (km)]:[PB (hh:mm:ss)]], 6, FALSE), NA())</f>
        <v>#N/A</v>
      </c>
      <c r="G2619" s="13">
        <f ca="1">$Q$4+$P$4*Fulltable[[#This Row],[Distance]]+$O$4*Fulltable[[#This Row],[D^2]]+$N$4*Fulltable[[#This Row],[D^3]]</f>
        <v>8.8332263367325761E-2</v>
      </c>
      <c r="H2619" s="13">
        <f ca="1">Fulltable[[#This Row],[Forecast]]*(1+AVERAGE(cform[faster (-ve) /
slower (+ve)]))</f>
        <v>9.1452319765700701E-2</v>
      </c>
      <c r="I2619" s="13" t="e">
        <f>IF(ISNUMBER(VLOOKUP(Fulltable[[#This Row],[Distance]], Predict[[#All],[Distance (km)]:[Time on current form]], 2, FALSE)), VLOOKUP(Fulltable[[#This Row],[Distance]], Predict[[#All],[Distance (km)]:[Time on current form]], 2, FALSE), NA())</f>
        <v>#N/A</v>
      </c>
      <c r="J2619" s="13" t="e">
        <f>IF(ISNUMBER(VLOOKUP(Fulltable[[#This Row],[Distance]], Predict[[#All],[Distance (km)]:[Time on current form]], 3, FALSE)), VLOOKUP(Fulltable[[#This Row],[Distance]], Predict[[#All],[Distance (km)]:[Time on current form]], 3, FALSE), NA())</f>
        <v>#N/A</v>
      </c>
    </row>
    <row r="2620" spans="1:10" x14ac:dyDescent="0.25">
      <c r="A2620" s="1">
        <v>26.18</v>
      </c>
      <c r="B2620" s="2">
        <f>Fulltable[[#This Row],[Distance]]^2</f>
        <v>685.39239999999995</v>
      </c>
      <c r="C2620">
        <f>Fulltable[[#This Row],[Distance]]^3</f>
        <v>17943.573032</v>
      </c>
      <c r="D2620">
        <f>Fulltable[[#This Row],[Distance]]^4</f>
        <v>469762.74197775993</v>
      </c>
      <c r="E2620">
        <f>Fulltable[[#This Row],[Distance]]^5</f>
        <v>12298388.584977755</v>
      </c>
      <c r="F2620" s="13" t="e">
        <f>IF(ISNUMBER(VLOOKUP(Fulltable[[#This Row],[Distance]], PBmetric[[Distance (km)]:[PB (hh:mm:ss)]], 6, FALSE)), VLOOKUP(Fulltable[[#This Row],[Distance]], PBmetric[[Distance (km)]:[PB (hh:mm:ss)]], 6, FALSE), NA())</f>
        <v>#N/A</v>
      </c>
      <c r="G2620" s="13">
        <f ca="1">$Q$4+$P$4*Fulltable[[#This Row],[Distance]]+$O$4*Fulltable[[#This Row],[D^2]]+$N$4*Fulltable[[#This Row],[D^3]]</f>
        <v>8.8370743563721876E-2</v>
      </c>
      <c r="H2620" s="13">
        <f ca="1">Fulltable[[#This Row],[Forecast]]*(1+AVERAGE(cform[faster (-ve) /
slower (+ve)]))</f>
        <v>9.149215915270735E-2</v>
      </c>
      <c r="I2620" s="13" t="e">
        <f>IF(ISNUMBER(VLOOKUP(Fulltable[[#This Row],[Distance]], Predict[[#All],[Distance (km)]:[Time on current form]], 2, FALSE)), VLOOKUP(Fulltable[[#This Row],[Distance]], Predict[[#All],[Distance (km)]:[Time on current form]], 2, FALSE), NA())</f>
        <v>#N/A</v>
      </c>
      <c r="J2620" s="13" t="e">
        <f>IF(ISNUMBER(VLOOKUP(Fulltable[[#This Row],[Distance]], Predict[[#All],[Distance (km)]:[Time on current form]], 3, FALSE)), VLOOKUP(Fulltable[[#This Row],[Distance]], Predict[[#All],[Distance (km)]:[Time on current form]], 3, FALSE), NA())</f>
        <v>#N/A</v>
      </c>
    </row>
    <row r="2621" spans="1:10" x14ac:dyDescent="0.25">
      <c r="A2621" s="1">
        <v>26.19</v>
      </c>
      <c r="B2621" s="2">
        <f>Fulltable[[#This Row],[Distance]]^2</f>
        <v>685.91610000000003</v>
      </c>
      <c r="C2621">
        <f>Fulltable[[#This Row],[Distance]]^3</f>
        <v>17964.142659000001</v>
      </c>
      <c r="D2621">
        <f>Fulltable[[#This Row],[Distance]]^4</f>
        <v>470480.89623921004</v>
      </c>
      <c r="E2621">
        <f>Fulltable[[#This Row],[Distance]]^5</f>
        <v>12321894.672504911</v>
      </c>
      <c r="F2621" s="13" t="e">
        <f>IF(ISNUMBER(VLOOKUP(Fulltable[[#This Row],[Distance]], PBmetric[[Distance (km)]:[PB (hh:mm:ss)]], 6, FALSE)), VLOOKUP(Fulltable[[#This Row],[Distance]], PBmetric[[Distance (km)]:[PB (hh:mm:ss)]], 6, FALSE), NA())</f>
        <v>#N/A</v>
      </c>
      <c r="G2621" s="13">
        <f ca="1">$Q$4+$P$4*Fulltable[[#This Row],[Distance]]+$O$4*Fulltable[[#This Row],[D^2]]+$N$4*Fulltable[[#This Row],[D^3]]</f>
        <v>8.8409227340321153E-2</v>
      </c>
      <c r="H2621" s="13">
        <f ca="1">Fulltable[[#This Row],[Forecast]]*(1+AVERAGE(cform[faster (-ve) /
slower (+ve)]))</f>
        <v>9.1532002246376462E-2</v>
      </c>
      <c r="I2621" s="13" t="e">
        <f>IF(ISNUMBER(VLOOKUP(Fulltable[[#This Row],[Distance]], Predict[[#All],[Distance (km)]:[Time on current form]], 2, FALSE)), VLOOKUP(Fulltable[[#This Row],[Distance]], Predict[[#All],[Distance (km)]:[Time on current form]], 2, FALSE), NA())</f>
        <v>#N/A</v>
      </c>
      <c r="J2621" s="13" t="e">
        <f>IF(ISNUMBER(VLOOKUP(Fulltable[[#This Row],[Distance]], Predict[[#All],[Distance (km)]:[Time on current form]], 3, FALSE)), VLOOKUP(Fulltable[[#This Row],[Distance]], Predict[[#All],[Distance (km)]:[Time on current form]], 3, FALSE), NA())</f>
        <v>#N/A</v>
      </c>
    </row>
    <row r="2622" spans="1:10" x14ac:dyDescent="0.25">
      <c r="A2622" s="1">
        <v>26.2</v>
      </c>
      <c r="B2622" s="2">
        <f>Fulltable[[#This Row],[Distance]]^2</f>
        <v>686.43999999999994</v>
      </c>
      <c r="C2622">
        <f>Fulltable[[#This Row],[Distance]]^3</f>
        <v>17984.727999999999</v>
      </c>
      <c r="D2622">
        <f>Fulltable[[#This Row],[Distance]]^4</f>
        <v>471199.87359999993</v>
      </c>
      <c r="E2622">
        <f>Fulltable[[#This Row],[Distance]]^5</f>
        <v>12345436.688319998</v>
      </c>
      <c r="F2622" s="13" t="e">
        <f>IF(ISNUMBER(VLOOKUP(Fulltable[[#This Row],[Distance]], PBmetric[[Distance (km)]:[PB (hh:mm:ss)]], 6, FALSE)), VLOOKUP(Fulltable[[#This Row],[Distance]], PBmetric[[Distance (km)]:[PB (hh:mm:ss)]], 6, FALSE), NA())</f>
        <v>#N/A</v>
      </c>
      <c r="G2622" s="13">
        <f ca="1">$Q$4+$P$4*Fulltable[[#This Row],[Distance]]+$O$4*Fulltable[[#This Row],[D^2]]+$N$4*Fulltable[[#This Row],[D^3]]</f>
        <v>8.8447714697088148E-2</v>
      </c>
      <c r="H2622" s="13">
        <f ca="1">Fulltable[[#This Row],[Forecast]]*(1+AVERAGE(cform[faster (-ve) /
slower (+ve)]))</f>
        <v>9.157184904667133E-2</v>
      </c>
      <c r="I2622" s="13" t="e">
        <f>IF(ISNUMBER(VLOOKUP(Fulltable[[#This Row],[Distance]], Predict[[#All],[Distance (km)]:[Time on current form]], 2, FALSE)), VLOOKUP(Fulltable[[#This Row],[Distance]], Predict[[#All],[Distance (km)]:[Time on current form]], 2, FALSE), NA())</f>
        <v>#N/A</v>
      </c>
      <c r="J2622" s="13" t="e">
        <f>IF(ISNUMBER(VLOOKUP(Fulltable[[#This Row],[Distance]], Predict[[#All],[Distance (km)]:[Time on current form]], 3, FALSE)), VLOOKUP(Fulltable[[#This Row],[Distance]], Predict[[#All],[Distance (km)]:[Time on current form]], 3, FALSE), NA())</f>
        <v>#N/A</v>
      </c>
    </row>
    <row r="2623" spans="1:10" x14ac:dyDescent="0.25">
      <c r="A2623" s="1">
        <v>26.21</v>
      </c>
      <c r="B2623" s="2">
        <f>Fulltable[[#This Row],[Distance]]^2</f>
        <v>686.96410000000003</v>
      </c>
      <c r="C2623">
        <f>Fulltable[[#This Row],[Distance]]^3</f>
        <v>18005.329061</v>
      </c>
      <c r="D2623">
        <f>Fulltable[[#This Row],[Distance]]^4</f>
        <v>471919.67468881002</v>
      </c>
      <c r="E2623">
        <f>Fulltable[[#This Row],[Distance]]^5</f>
        <v>12369014.673593711</v>
      </c>
      <c r="F2623" s="13" t="e">
        <f>IF(ISNUMBER(VLOOKUP(Fulltable[[#This Row],[Distance]], PBmetric[[Distance (km)]:[PB (hh:mm:ss)]], 6, FALSE)), VLOOKUP(Fulltable[[#This Row],[Distance]], PBmetric[[Distance (km)]:[PB (hh:mm:ss)]], 6, FALSE), NA())</f>
        <v>#N/A</v>
      </c>
      <c r="G2623" s="13">
        <f ca="1">$Q$4+$P$4*Fulltable[[#This Row],[Distance]]+$O$4*Fulltable[[#This Row],[D^2]]+$N$4*Fulltable[[#This Row],[D^3]]</f>
        <v>8.84862056339875E-2</v>
      </c>
      <c r="H2623" s="13">
        <f ca="1">Fulltable[[#This Row],[Forecast]]*(1+AVERAGE(cform[faster (-ve) /
slower (+ve)]))</f>
        <v>9.1611699553555359E-2</v>
      </c>
      <c r="I2623" s="13" t="e">
        <f>IF(ISNUMBER(VLOOKUP(Fulltable[[#This Row],[Distance]], Predict[[#All],[Distance (km)]:[Time on current form]], 2, FALSE)), VLOOKUP(Fulltable[[#This Row],[Distance]], Predict[[#All],[Distance (km)]:[Time on current form]], 2, FALSE), NA())</f>
        <v>#N/A</v>
      </c>
      <c r="J2623" s="13" t="e">
        <f>IF(ISNUMBER(VLOOKUP(Fulltable[[#This Row],[Distance]], Predict[[#All],[Distance (km)]:[Time on current form]], 3, FALSE)), VLOOKUP(Fulltable[[#This Row],[Distance]], Predict[[#All],[Distance (km)]:[Time on current form]], 3, FALSE), NA())</f>
        <v>#N/A</v>
      </c>
    </row>
    <row r="2624" spans="1:10" x14ac:dyDescent="0.25">
      <c r="A2624" s="1">
        <v>26.22</v>
      </c>
      <c r="B2624" s="2">
        <f>Fulltable[[#This Row],[Distance]]^2</f>
        <v>687.48839999999996</v>
      </c>
      <c r="C2624">
        <f>Fulltable[[#This Row],[Distance]]^3</f>
        <v>18025.945847999999</v>
      </c>
      <c r="D2624">
        <f>Fulltable[[#This Row],[Distance]]^4</f>
        <v>472640.30013455992</v>
      </c>
      <c r="E2624">
        <f>Fulltable[[#This Row],[Distance]]^5</f>
        <v>12392628.66952816</v>
      </c>
      <c r="F2624" s="13" t="e">
        <f>IF(ISNUMBER(VLOOKUP(Fulltable[[#This Row],[Distance]], PBmetric[[Distance (km)]:[PB (hh:mm:ss)]], 6, FALSE)), VLOOKUP(Fulltable[[#This Row],[Distance]], PBmetric[[Distance (km)]:[PB (hh:mm:ss)]], 6, FALSE), NA())</f>
        <v>#N/A</v>
      </c>
      <c r="G2624" s="13">
        <f ca="1">$Q$4+$P$4*Fulltable[[#This Row],[Distance]]+$O$4*Fulltable[[#This Row],[D^2]]+$N$4*Fulltable[[#This Row],[D^3]]</f>
        <v>8.8524700150983737E-2</v>
      </c>
      <c r="H2624" s="13">
        <f ca="1">Fulltable[[#This Row],[Forecast]]*(1+AVERAGE(cform[faster (-ve) /
slower (+ve)]))</f>
        <v>9.16515537669918E-2</v>
      </c>
      <c r="I2624" s="13" t="e">
        <f>IF(ISNUMBER(VLOOKUP(Fulltable[[#This Row],[Distance]], Predict[[#All],[Distance (km)]:[Time on current form]], 2, FALSE)), VLOOKUP(Fulltable[[#This Row],[Distance]], Predict[[#All],[Distance (km)]:[Time on current form]], 2, FALSE), NA())</f>
        <v>#N/A</v>
      </c>
      <c r="J2624" s="13" t="e">
        <f>IF(ISNUMBER(VLOOKUP(Fulltable[[#This Row],[Distance]], Predict[[#All],[Distance (km)]:[Time on current form]], 3, FALSE)), VLOOKUP(Fulltable[[#This Row],[Distance]], Predict[[#All],[Distance (km)]:[Time on current form]], 3, FALSE), NA())</f>
        <v>#N/A</v>
      </c>
    </row>
    <row r="2625" spans="1:10" x14ac:dyDescent="0.25">
      <c r="A2625" s="1">
        <v>26.23</v>
      </c>
      <c r="B2625" s="2">
        <f>Fulltable[[#This Row],[Distance]]^2</f>
        <v>688.01290000000006</v>
      </c>
      <c r="C2625">
        <f>Fulltable[[#This Row],[Distance]]^3</f>
        <v>18046.578367000002</v>
      </c>
      <c r="D2625">
        <f>Fulltable[[#This Row],[Distance]]^4</f>
        <v>473361.75056641008</v>
      </c>
      <c r="E2625">
        <f>Fulltable[[#This Row],[Distance]]^5</f>
        <v>12416278.717356937</v>
      </c>
      <c r="F2625" s="13" t="e">
        <f>IF(ISNUMBER(VLOOKUP(Fulltable[[#This Row],[Distance]], PBmetric[[Distance (km)]:[PB (hh:mm:ss)]], 6, FALSE)), VLOOKUP(Fulltable[[#This Row],[Distance]], PBmetric[[Distance (km)]:[PB (hh:mm:ss)]], 6, FALSE), NA())</f>
        <v>#N/A</v>
      </c>
      <c r="G2625" s="13">
        <f ca="1">$Q$4+$P$4*Fulltable[[#This Row],[Distance]]+$O$4*Fulltable[[#This Row],[D^2]]+$N$4*Fulltable[[#This Row],[D^3]]</f>
        <v>8.8563198248041528E-2</v>
      </c>
      <c r="H2625" s="13">
        <f ca="1">Fulltable[[#This Row],[Forecast]]*(1+AVERAGE(cform[faster (-ve) /
slower (+ve)]))</f>
        <v>9.1691411686944099E-2</v>
      </c>
      <c r="I2625" s="13" t="e">
        <f>IF(ISNUMBER(VLOOKUP(Fulltable[[#This Row],[Distance]], Predict[[#All],[Distance (km)]:[Time on current form]], 2, FALSE)), VLOOKUP(Fulltable[[#This Row],[Distance]], Predict[[#All],[Distance (km)]:[Time on current form]], 2, FALSE), NA())</f>
        <v>#N/A</v>
      </c>
      <c r="J2625" s="13" t="e">
        <f>IF(ISNUMBER(VLOOKUP(Fulltable[[#This Row],[Distance]], Predict[[#All],[Distance (km)]:[Time on current form]], 3, FALSE)), VLOOKUP(Fulltable[[#This Row],[Distance]], Predict[[#All],[Distance (km)]:[Time on current form]], 3, FALSE), NA())</f>
        <v>#N/A</v>
      </c>
    </row>
    <row r="2626" spans="1:10" x14ac:dyDescent="0.25">
      <c r="A2626" s="1">
        <v>26.24</v>
      </c>
      <c r="B2626" s="2">
        <f>Fulltable[[#This Row],[Distance]]^2</f>
        <v>688.53759999999988</v>
      </c>
      <c r="C2626">
        <f>Fulltable[[#This Row],[Distance]]^3</f>
        <v>18067.226623999995</v>
      </c>
      <c r="D2626">
        <f>Fulltable[[#This Row],[Distance]]^4</f>
        <v>474084.02661375987</v>
      </c>
      <c r="E2626">
        <f>Fulltable[[#This Row],[Distance]]^5</f>
        <v>12439964.858345058</v>
      </c>
      <c r="F2626" s="13" t="e">
        <f>IF(ISNUMBER(VLOOKUP(Fulltable[[#This Row],[Distance]], PBmetric[[Distance (km)]:[PB (hh:mm:ss)]], 6, FALSE)), VLOOKUP(Fulltable[[#This Row],[Distance]], PBmetric[[Distance (km)]:[PB (hh:mm:ss)]], 6, FALSE), NA())</f>
        <v>#N/A</v>
      </c>
      <c r="G2626" s="13">
        <f ca="1">$Q$4+$P$4*Fulltable[[#This Row],[Distance]]+$O$4*Fulltable[[#This Row],[D^2]]+$N$4*Fulltable[[#This Row],[D^3]]</f>
        <v>8.8601699925125413E-2</v>
      </c>
      <c r="H2626" s="13">
        <f ca="1">Fulltable[[#This Row],[Forecast]]*(1+AVERAGE(cform[faster (-ve) /
slower (+ve)]))</f>
        <v>9.1731273313375536E-2</v>
      </c>
      <c r="I2626" s="13" t="e">
        <f>IF(ISNUMBER(VLOOKUP(Fulltable[[#This Row],[Distance]], Predict[[#All],[Distance (km)]:[Time on current form]], 2, FALSE)), VLOOKUP(Fulltable[[#This Row],[Distance]], Predict[[#All],[Distance (km)]:[Time on current form]], 2, FALSE), NA())</f>
        <v>#N/A</v>
      </c>
      <c r="J2626" s="13" t="e">
        <f>IF(ISNUMBER(VLOOKUP(Fulltable[[#This Row],[Distance]], Predict[[#All],[Distance (km)]:[Time on current form]], 3, FALSE)), VLOOKUP(Fulltable[[#This Row],[Distance]], Predict[[#All],[Distance (km)]:[Time on current form]], 3, FALSE), NA())</f>
        <v>#N/A</v>
      </c>
    </row>
    <row r="2627" spans="1:10" x14ac:dyDescent="0.25">
      <c r="A2627" s="1">
        <v>26.25</v>
      </c>
      <c r="B2627" s="2">
        <f>Fulltable[[#This Row],[Distance]]^2</f>
        <v>689.0625</v>
      </c>
      <c r="C2627">
        <f>Fulltable[[#This Row],[Distance]]^3</f>
        <v>18087.890625</v>
      </c>
      <c r="D2627">
        <f>Fulltable[[#This Row],[Distance]]^4</f>
        <v>474807.12890625</v>
      </c>
      <c r="E2627">
        <f>Fulltable[[#This Row],[Distance]]^5</f>
        <v>12463687.133789062</v>
      </c>
      <c r="F2627" s="13" t="e">
        <f>IF(ISNUMBER(VLOOKUP(Fulltable[[#This Row],[Distance]], PBmetric[[Distance (km)]:[PB (hh:mm:ss)]], 6, FALSE)), VLOOKUP(Fulltable[[#This Row],[Distance]], PBmetric[[Distance (km)]:[PB (hh:mm:ss)]], 6, FALSE), NA())</f>
        <v>#N/A</v>
      </c>
      <c r="G2627" s="13">
        <f ca="1">$Q$4+$P$4*Fulltable[[#This Row],[Distance]]+$O$4*Fulltable[[#This Row],[D^2]]+$N$4*Fulltable[[#This Row],[D^3]]</f>
        <v>8.8640205182200033E-2</v>
      </c>
      <c r="H2627" s="13">
        <f ca="1">Fulltable[[#This Row],[Forecast]]*(1+AVERAGE(cform[faster (-ve) /
slower (+ve)]))</f>
        <v>9.1771138646249487E-2</v>
      </c>
      <c r="I2627" s="13" t="e">
        <f>IF(ISNUMBER(VLOOKUP(Fulltable[[#This Row],[Distance]], Predict[[#All],[Distance (km)]:[Time on current form]], 2, FALSE)), VLOOKUP(Fulltable[[#This Row],[Distance]], Predict[[#All],[Distance (km)]:[Time on current form]], 2, FALSE), NA())</f>
        <v>#N/A</v>
      </c>
      <c r="J2627" s="13" t="e">
        <f>IF(ISNUMBER(VLOOKUP(Fulltable[[#This Row],[Distance]], Predict[[#All],[Distance (km)]:[Time on current form]], 3, FALSE)), VLOOKUP(Fulltable[[#This Row],[Distance]], Predict[[#All],[Distance (km)]:[Time on current form]], 3, FALSE), NA())</f>
        <v>#N/A</v>
      </c>
    </row>
    <row r="2628" spans="1:10" x14ac:dyDescent="0.25">
      <c r="A2628" s="1">
        <v>26.26</v>
      </c>
      <c r="B2628" s="2">
        <f>Fulltable[[#This Row],[Distance]]^2</f>
        <v>689.58760000000007</v>
      </c>
      <c r="C2628">
        <f>Fulltable[[#This Row],[Distance]]^3</f>
        <v>18108.570376000003</v>
      </c>
      <c r="D2628">
        <f>Fulltable[[#This Row],[Distance]]^4</f>
        <v>475531.05807376007</v>
      </c>
      <c r="E2628">
        <f>Fulltable[[#This Row],[Distance]]^5</f>
        <v>12487445.58501694</v>
      </c>
      <c r="F2628" s="13" t="e">
        <f>IF(ISNUMBER(VLOOKUP(Fulltable[[#This Row],[Distance]], PBmetric[[Distance (km)]:[PB (hh:mm:ss)]], 6, FALSE)), VLOOKUP(Fulltable[[#This Row],[Distance]], PBmetric[[Distance (km)]:[PB (hh:mm:ss)]], 6, FALSE), NA())</f>
        <v>#N/A</v>
      </c>
      <c r="G2628" s="13">
        <f ca="1">$Q$4+$P$4*Fulltable[[#This Row],[Distance]]+$O$4*Fulltable[[#This Row],[D^2]]+$N$4*Fulltable[[#This Row],[D^3]]</f>
        <v>8.8678714019229943E-2</v>
      </c>
      <c r="H2628" s="13">
        <f ca="1">Fulltable[[#This Row],[Forecast]]*(1+AVERAGE(cform[faster (-ve) /
slower (+ve)]))</f>
        <v>9.1811007685529286E-2</v>
      </c>
      <c r="I2628" s="13" t="e">
        <f>IF(ISNUMBER(VLOOKUP(Fulltable[[#This Row],[Distance]], Predict[[#All],[Distance (km)]:[Time on current form]], 2, FALSE)), VLOOKUP(Fulltable[[#This Row],[Distance]], Predict[[#All],[Distance (km)]:[Time on current form]], 2, FALSE), NA())</f>
        <v>#N/A</v>
      </c>
      <c r="J2628" s="13" t="e">
        <f>IF(ISNUMBER(VLOOKUP(Fulltable[[#This Row],[Distance]], Predict[[#All],[Distance (km)]:[Time on current form]], 3, FALSE)), VLOOKUP(Fulltable[[#This Row],[Distance]], Predict[[#All],[Distance (km)]:[Time on current form]], 3, FALSE), NA())</f>
        <v>#N/A</v>
      </c>
    </row>
    <row r="2629" spans="1:10" x14ac:dyDescent="0.25">
      <c r="A2629" s="1">
        <v>26.27</v>
      </c>
      <c r="B2629" s="2">
        <f>Fulltable[[#This Row],[Distance]]^2</f>
        <v>690.11289999999997</v>
      </c>
      <c r="C2629">
        <f>Fulltable[[#This Row],[Distance]]^3</f>
        <v>18129.265883</v>
      </c>
      <c r="D2629">
        <f>Fulltable[[#This Row],[Distance]]^4</f>
        <v>476255.81474640995</v>
      </c>
      <c r="E2629">
        <f>Fulltable[[#This Row],[Distance]]^5</f>
        <v>12511240.253388189</v>
      </c>
      <c r="F2629" s="13" t="e">
        <f>IF(ISNUMBER(VLOOKUP(Fulltable[[#This Row],[Distance]], PBmetric[[Distance (km)]:[PB (hh:mm:ss)]], 6, FALSE)), VLOOKUP(Fulltable[[#This Row],[Distance]], PBmetric[[Distance (km)]:[PB (hh:mm:ss)]], 6, FALSE), NA())</f>
        <v>#N/A</v>
      </c>
      <c r="G2629" s="13">
        <f ca="1">$Q$4+$P$4*Fulltable[[#This Row],[Distance]]+$O$4*Fulltable[[#This Row],[D^2]]+$N$4*Fulltable[[#This Row],[D^3]]</f>
        <v>8.8717226436179755E-2</v>
      </c>
      <c r="H2629" s="13">
        <f ca="1">Fulltable[[#This Row],[Forecast]]*(1+AVERAGE(cform[faster (-ve) /
slower (+ve)]))</f>
        <v>9.1850880431178256E-2</v>
      </c>
      <c r="I2629" s="13" t="e">
        <f>IF(ISNUMBER(VLOOKUP(Fulltable[[#This Row],[Distance]], Predict[[#All],[Distance (km)]:[Time on current form]], 2, FALSE)), VLOOKUP(Fulltable[[#This Row],[Distance]], Predict[[#All],[Distance (km)]:[Time on current form]], 2, FALSE), NA())</f>
        <v>#N/A</v>
      </c>
      <c r="J2629" s="13" t="e">
        <f>IF(ISNUMBER(VLOOKUP(Fulltable[[#This Row],[Distance]], Predict[[#All],[Distance (km)]:[Time on current form]], 3, FALSE)), VLOOKUP(Fulltable[[#This Row],[Distance]], Predict[[#All],[Distance (km)]:[Time on current form]], 3, FALSE), NA())</f>
        <v>#N/A</v>
      </c>
    </row>
    <row r="2630" spans="1:10" x14ac:dyDescent="0.25">
      <c r="A2630" s="1">
        <v>26.28</v>
      </c>
      <c r="B2630" s="2">
        <f>Fulltable[[#This Row],[Distance]]^2</f>
        <v>690.63840000000005</v>
      </c>
      <c r="C2630">
        <f>Fulltable[[#This Row],[Distance]]^3</f>
        <v>18149.977152000003</v>
      </c>
      <c r="D2630">
        <f>Fulltable[[#This Row],[Distance]]^4</f>
        <v>476981.39955456008</v>
      </c>
      <c r="E2630">
        <f>Fulltable[[#This Row],[Distance]]^5</f>
        <v>12535071.180293839</v>
      </c>
      <c r="F2630" s="13" t="e">
        <f>IF(ISNUMBER(VLOOKUP(Fulltable[[#This Row],[Distance]], PBmetric[[Distance (km)]:[PB (hh:mm:ss)]], 6, FALSE)), VLOOKUP(Fulltable[[#This Row],[Distance]], PBmetric[[Distance (km)]:[PB (hh:mm:ss)]], 6, FALSE), NA())</f>
        <v>#N/A</v>
      </c>
      <c r="G2630" s="13">
        <f ca="1">$Q$4+$P$4*Fulltable[[#This Row],[Distance]]+$O$4*Fulltable[[#This Row],[D^2]]+$N$4*Fulltable[[#This Row],[D^3]]</f>
        <v>8.8755742433014095E-2</v>
      </c>
      <c r="H2630" s="13">
        <f ca="1">Fulltable[[#This Row],[Forecast]]*(1+AVERAGE(cform[faster (-ve) /
slower (+ve)]))</f>
        <v>9.1890756883159813E-2</v>
      </c>
      <c r="I2630" s="13" t="e">
        <f>IF(ISNUMBER(VLOOKUP(Fulltable[[#This Row],[Distance]], Predict[[#All],[Distance (km)]:[Time on current form]], 2, FALSE)), VLOOKUP(Fulltable[[#This Row],[Distance]], Predict[[#All],[Distance (km)]:[Time on current form]], 2, FALSE), NA())</f>
        <v>#N/A</v>
      </c>
      <c r="J2630" s="13" t="e">
        <f>IF(ISNUMBER(VLOOKUP(Fulltable[[#This Row],[Distance]], Predict[[#All],[Distance (km)]:[Time on current form]], 3, FALSE)), VLOOKUP(Fulltable[[#This Row],[Distance]], Predict[[#All],[Distance (km)]:[Time on current form]], 3, FALSE), NA())</f>
        <v>#N/A</v>
      </c>
    </row>
    <row r="2631" spans="1:10" x14ac:dyDescent="0.25">
      <c r="A2631" s="1">
        <v>26.29</v>
      </c>
      <c r="B2631" s="2">
        <f>Fulltable[[#This Row],[Distance]]^2</f>
        <v>691.16409999999996</v>
      </c>
      <c r="C2631">
        <f>Fulltable[[#This Row],[Distance]]^3</f>
        <v>18170.704189</v>
      </c>
      <c r="D2631">
        <f>Fulltable[[#This Row],[Distance]]^4</f>
        <v>477707.81312880997</v>
      </c>
      <c r="E2631">
        <f>Fulltable[[#This Row],[Distance]]^5</f>
        <v>12558938.407156413</v>
      </c>
      <c r="F2631" s="13" t="e">
        <f>IF(ISNUMBER(VLOOKUP(Fulltable[[#This Row],[Distance]], PBmetric[[Distance (km)]:[PB (hh:mm:ss)]], 6, FALSE)), VLOOKUP(Fulltable[[#This Row],[Distance]], PBmetric[[Distance (km)]:[PB (hh:mm:ss)]], 6, FALSE), NA())</f>
        <v>#N/A</v>
      </c>
      <c r="G2631" s="13">
        <f ca="1">$Q$4+$P$4*Fulltable[[#This Row],[Distance]]+$O$4*Fulltable[[#This Row],[D^2]]+$N$4*Fulltable[[#This Row],[D^3]]</f>
        <v>8.8794262009697533E-2</v>
      </c>
      <c r="H2631" s="13">
        <f ca="1">Fulltable[[#This Row],[Forecast]]*(1+AVERAGE(cform[faster (-ve) /
slower (+ve)]))</f>
        <v>9.1930637041437252E-2</v>
      </c>
      <c r="I2631" s="13" t="e">
        <f>IF(ISNUMBER(VLOOKUP(Fulltable[[#This Row],[Distance]], Predict[[#All],[Distance (km)]:[Time on current form]], 2, FALSE)), VLOOKUP(Fulltable[[#This Row],[Distance]], Predict[[#All],[Distance (km)]:[Time on current form]], 2, FALSE), NA())</f>
        <v>#N/A</v>
      </c>
      <c r="J2631" s="13" t="e">
        <f>IF(ISNUMBER(VLOOKUP(Fulltable[[#This Row],[Distance]], Predict[[#All],[Distance (km)]:[Time on current form]], 3, FALSE)), VLOOKUP(Fulltable[[#This Row],[Distance]], Predict[[#All],[Distance (km)]:[Time on current form]], 3, FALSE), NA())</f>
        <v>#N/A</v>
      </c>
    </row>
    <row r="2632" spans="1:10" x14ac:dyDescent="0.25">
      <c r="A2632" s="1">
        <v>26.3</v>
      </c>
      <c r="B2632" s="2">
        <f>Fulltable[[#This Row],[Distance]]^2</f>
        <v>691.69</v>
      </c>
      <c r="C2632">
        <f>Fulltable[[#This Row],[Distance]]^3</f>
        <v>18191.447</v>
      </c>
      <c r="D2632">
        <f>Fulltable[[#This Row],[Distance]]^4</f>
        <v>478435.0561000001</v>
      </c>
      <c r="E2632">
        <f>Fulltable[[#This Row],[Distance]]^5</f>
        <v>12582841.975430002</v>
      </c>
      <c r="F2632" s="13" t="e">
        <f>IF(ISNUMBER(VLOOKUP(Fulltable[[#This Row],[Distance]], PBmetric[[Distance (km)]:[PB (hh:mm:ss)]], 6, FALSE)), VLOOKUP(Fulltable[[#This Row],[Distance]], PBmetric[[Distance (km)]:[PB (hh:mm:ss)]], 6, FALSE), NA())</f>
        <v>#N/A</v>
      </c>
      <c r="G2632" s="13">
        <f ca="1">$Q$4+$P$4*Fulltable[[#This Row],[Distance]]+$O$4*Fulltable[[#This Row],[D^2]]+$N$4*Fulltable[[#This Row],[D^3]]</f>
        <v>8.8832785166194667E-2</v>
      </c>
      <c r="H2632" s="13">
        <f ca="1">Fulltable[[#This Row],[Forecast]]*(1+AVERAGE(cform[faster (-ve) /
slower (+ve)]))</f>
        <v>9.1970520905973921E-2</v>
      </c>
      <c r="I2632" s="13" t="e">
        <f>IF(ISNUMBER(VLOOKUP(Fulltable[[#This Row],[Distance]], Predict[[#All],[Distance (km)]:[Time on current form]], 2, FALSE)), VLOOKUP(Fulltable[[#This Row],[Distance]], Predict[[#All],[Distance (km)]:[Time on current form]], 2, FALSE), NA())</f>
        <v>#N/A</v>
      </c>
      <c r="J2632" s="13" t="e">
        <f>IF(ISNUMBER(VLOOKUP(Fulltable[[#This Row],[Distance]], Predict[[#All],[Distance (km)]:[Time on current form]], 3, FALSE)), VLOOKUP(Fulltable[[#This Row],[Distance]], Predict[[#All],[Distance (km)]:[Time on current form]], 3, FALSE), NA())</f>
        <v>#N/A</v>
      </c>
    </row>
    <row r="2633" spans="1:10" x14ac:dyDescent="0.25">
      <c r="A2633" s="1">
        <v>26.31</v>
      </c>
      <c r="B2633" s="2">
        <f>Fulltable[[#This Row],[Distance]]^2</f>
        <v>692.21609999999998</v>
      </c>
      <c r="C2633">
        <f>Fulltable[[#This Row],[Distance]]^3</f>
        <v>18212.205590999998</v>
      </c>
      <c r="D2633">
        <f>Fulltable[[#This Row],[Distance]]^4</f>
        <v>479163.12909920997</v>
      </c>
      <c r="E2633">
        <f>Fulltable[[#This Row],[Distance]]^5</f>
        <v>12606781.926600214</v>
      </c>
      <c r="F2633" s="13" t="e">
        <f>IF(ISNUMBER(VLOOKUP(Fulltable[[#This Row],[Distance]], PBmetric[[Distance (km)]:[PB (hh:mm:ss)]], 6, FALSE)), VLOOKUP(Fulltable[[#This Row],[Distance]], PBmetric[[Distance (km)]:[PB (hh:mm:ss)]], 6, FALSE), NA())</f>
        <v>#N/A</v>
      </c>
      <c r="G2633" s="13">
        <f ca="1">$Q$4+$P$4*Fulltable[[#This Row],[Distance]]+$O$4*Fulltable[[#This Row],[D^2]]+$N$4*Fulltable[[#This Row],[D^3]]</f>
        <v>8.8871311902470065E-2</v>
      </c>
      <c r="H2633" s="13">
        <f ca="1">Fulltable[[#This Row],[Forecast]]*(1+AVERAGE(cform[faster (-ve) /
slower (+ve)]))</f>
        <v>9.2010408476733141E-2</v>
      </c>
      <c r="I2633" s="13" t="e">
        <f>IF(ISNUMBER(VLOOKUP(Fulltable[[#This Row],[Distance]], Predict[[#All],[Distance (km)]:[Time on current form]], 2, FALSE)), VLOOKUP(Fulltable[[#This Row],[Distance]], Predict[[#All],[Distance (km)]:[Time on current form]], 2, FALSE), NA())</f>
        <v>#N/A</v>
      </c>
      <c r="J2633" s="13" t="e">
        <f>IF(ISNUMBER(VLOOKUP(Fulltable[[#This Row],[Distance]], Predict[[#All],[Distance (km)]:[Time on current form]], 3, FALSE)), VLOOKUP(Fulltable[[#This Row],[Distance]], Predict[[#All],[Distance (km)]:[Time on current form]], 3, FALSE), NA())</f>
        <v>#N/A</v>
      </c>
    </row>
    <row r="2634" spans="1:10" x14ac:dyDescent="0.25">
      <c r="A2634" s="1">
        <v>26.32</v>
      </c>
      <c r="B2634" s="2">
        <f>Fulltable[[#This Row],[Distance]]^2</f>
        <v>692.74239999999998</v>
      </c>
      <c r="C2634">
        <f>Fulltable[[#This Row],[Distance]]^3</f>
        <v>18232.979968</v>
      </c>
      <c r="D2634">
        <f>Fulltable[[#This Row],[Distance]]^4</f>
        <v>479892.03275775997</v>
      </c>
      <c r="E2634">
        <f>Fulltable[[#This Row],[Distance]]^5</f>
        <v>12630758.302184243</v>
      </c>
      <c r="F2634" s="13" t="e">
        <f>IF(ISNUMBER(VLOOKUP(Fulltable[[#This Row],[Distance]], PBmetric[[Distance (km)]:[PB (hh:mm:ss)]], 6, FALSE)), VLOOKUP(Fulltable[[#This Row],[Distance]], PBmetric[[Distance (km)]:[PB (hh:mm:ss)]], 6, FALSE), NA())</f>
        <v>#N/A</v>
      </c>
      <c r="G2634" s="13">
        <f ca="1">$Q$4+$P$4*Fulltable[[#This Row],[Distance]]+$O$4*Fulltable[[#This Row],[D^2]]+$N$4*Fulltable[[#This Row],[D^3]]</f>
        <v>8.8909842218488411E-2</v>
      </c>
      <c r="H2634" s="13">
        <f ca="1">Fulltable[[#This Row],[Forecast]]*(1+AVERAGE(cform[faster (-ve) /
slower (+ve)]))</f>
        <v>9.2050299753678358E-2</v>
      </c>
      <c r="I2634" s="13" t="e">
        <f>IF(ISNUMBER(VLOOKUP(Fulltable[[#This Row],[Distance]], Predict[[#All],[Distance (km)]:[Time on current form]], 2, FALSE)), VLOOKUP(Fulltable[[#This Row],[Distance]], Predict[[#All],[Distance (km)]:[Time on current form]], 2, FALSE), NA())</f>
        <v>#N/A</v>
      </c>
      <c r="J2634" s="13" t="e">
        <f>IF(ISNUMBER(VLOOKUP(Fulltable[[#This Row],[Distance]], Predict[[#All],[Distance (km)]:[Time on current form]], 3, FALSE)), VLOOKUP(Fulltable[[#This Row],[Distance]], Predict[[#All],[Distance (km)]:[Time on current form]], 3, FALSE), NA())</f>
        <v>#N/A</v>
      </c>
    </row>
    <row r="2635" spans="1:10" x14ac:dyDescent="0.25">
      <c r="A2635" s="1">
        <v>26.33</v>
      </c>
      <c r="B2635" s="2">
        <f>Fulltable[[#This Row],[Distance]]^2</f>
        <v>693.26889999999992</v>
      </c>
      <c r="C2635">
        <f>Fulltable[[#This Row],[Distance]]^3</f>
        <v>18253.770136999996</v>
      </c>
      <c r="D2635">
        <f>Fulltable[[#This Row],[Distance]]^4</f>
        <v>480621.76770720986</v>
      </c>
      <c r="E2635">
        <f>Fulltable[[#This Row],[Distance]]^5</f>
        <v>12654771.143730834</v>
      </c>
      <c r="F2635" s="13" t="e">
        <f>IF(ISNUMBER(VLOOKUP(Fulltable[[#This Row],[Distance]], PBmetric[[Distance (km)]:[PB (hh:mm:ss)]], 6, FALSE)), VLOOKUP(Fulltable[[#This Row],[Distance]], PBmetric[[Distance (km)]:[PB (hh:mm:ss)]], 6, FALSE), NA())</f>
        <v>#N/A</v>
      </c>
      <c r="G2635" s="13">
        <f ca="1">$Q$4+$P$4*Fulltable[[#This Row],[Distance]]+$O$4*Fulltable[[#This Row],[D^2]]+$N$4*Fulltable[[#This Row],[D^3]]</f>
        <v>8.8948376114214189E-2</v>
      </c>
      <c r="H2635" s="13">
        <f ca="1">Fulltable[[#This Row],[Forecast]]*(1+AVERAGE(cform[faster (-ve) /
slower (+ve)]))</f>
        <v>9.2090194736772782E-2</v>
      </c>
      <c r="I2635" s="13" t="e">
        <f>IF(ISNUMBER(VLOOKUP(Fulltable[[#This Row],[Distance]], Predict[[#All],[Distance (km)]:[Time on current form]], 2, FALSE)), VLOOKUP(Fulltable[[#This Row],[Distance]], Predict[[#All],[Distance (km)]:[Time on current form]], 2, FALSE), NA())</f>
        <v>#N/A</v>
      </c>
      <c r="J2635" s="13" t="e">
        <f>IF(ISNUMBER(VLOOKUP(Fulltable[[#This Row],[Distance]], Predict[[#All],[Distance (km)]:[Time on current form]], 3, FALSE)), VLOOKUP(Fulltable[[#This Row],[Distance]], Predict[[#All],[Distance (km)]:[Time on current form]], 3, FALSE), NA())</f>
        <v>#N/A</v>
      </c>
    </row>
    <row r="2636" spans="1:10" x14ac:dyDescent="0.25">
      <c r="A2636" s="1">
        <v>26.34</v>
      </c>
      <c r="B2636" s="2">
        <f>Fulltable[[#This Row],[Distance]]^2</f>
        <v>693.79560000000004</v>
      </c>
      <c r="C2636">
        <f>Fulltable[[#This Row],[Distance]]^3</f>
        <v>18274.576104</v>
      </c>
      <c r="D2636">
        <f>Fulltable[[#This Row],[Distance]]^4</f>
        <v>481352.33457936003</v>
      </c>
      <c r="E2636">
        <f>Fulltable[[#This Row],[Distance]]^5</f>
        <v>12678820.492820343</v>
      </c>
      <c r="F2636" s="13" t="e">
        <f>IF(ISNUMBER(VLOOKUP(Fulltable[[#This Row],[Distance]], PBmetric[[Distance (km)]:[PB (hh:mm:ss)]], 6, FALSE)), VLOOKUP(Fulltable[[#This Row],[Distance]], PBmetric[[Distance (km)]:[PB (hh:mm:ss)]], 6, FALSE), NA())</f>
        <v>#N/A</v>
      </c>
      <c r="G2636" s="13">
        <f ca="1">$Q$4+$P$4*Fulltable[[#This Row],[Distance]]+$O$4*Fulltable[[#This Row],[D^2]]+$N$4*Fulltable[[#This Row],[D^3]]</f>
        <v>8.8986913589612082E-2</v>
      </c>
      <c r="H2636" s="13">
        <f ca="1">Fulltable[[#This Row],[Forecast]]*(1+AVERAGE(cform[faster (-ve) /
slower (+ve)]))</f>
        <v>9.2130093425979859E-2</v>
      </c>
      <c r="I2636" s="13" t="e">
        <f>IF(ISNUMBER(VLOOKUP(Fulltable[[#This Row],[Distance]], Predict[[#All],[Distance (km)]:[Time on current form]], 2, FALSE)), VLOOKUP(Fulltable[[#This Row],[Distance]], Predict[[#All],[Distance (km)]:[Time on current form]], 2, FALSE), NA())</f>
        <v>#N/A</v>
      </c>
      <c r="J2636" s="13" t="e">
        <f>IF(ISNUMBER(VLOOKUP(Fulltable[[#This Row],[Distance]], Predict[[#All],[Distance (km)]:[Time on current form]], 3, FALSE)), VLOOKUP(Fulltable[[#This Row],[Distance]], Predict[[#All],[Distance (km)]:[Time on current form]], 3, FALSE), NA())</f>
        <v>#N/A</v>
      </c>
    </row>
    <row r="2637" spans="1:10" x14ac:dyDescent="0.25">
      <c r="A2637" s="1">
        <v>26.35</v>
      </c>
      <c r="B2637" s="2">
        <f>Fulltable[[#This Row],[Distance]]^2</f>
        <v>694.3225000000001</v>
      </c>
      <c r="C2637">
        <f>Fulltable[[#This Row],[Distance]]^3</f>
        <v>18295.397875000002</v>
      </c>
      <c r="D2637">
        <f>Fulltable[[#This Row],[Distance]]^4</f>
        <v>482083.73400625016</v>
      </c>
      <c r="E2637">
        <f>Fulltable[[#This Row],[Distance]]^5</f>
        <v>12702906.391064692</v>
      </c>
      <c r="F2637" s="13" t="e">
        <f>IF(ISNUMBER(VLOOKUP(Fulltable[[#This Row],[Distance]], PBmetric[[Distance (km)]:[PB (hh:mm:ss)]], 6, FALSE)), VLOOKUP(Fulltable[[#This Row],[Distance]], PBmetric[[Distance (km)]:[PB (hh:mm:ss)]], 6, FALSE), NA())</f>
        <v>#N/A</v>
      </c>
      <c r="G2637" s="13">
        <f ca="1">$Q$4+$P$4*Fulltable[[#This Row],[Distance]]+$O$4*Fulltable[[#This Row],[D^2]]+$N$4*Fulltable[[#This Row],[D^3]]</f>
        <v>8.9025454644646659E-2</v>
      </c>
      <c r="H2637" s="13">
        <f ca="1">Fulltable[[#This Row],[Forecast]]*(1+AVERAGE(cform[faster (-ve) /
slower (+ve)]))</f>
        <v>9.2169995821262909E-2</v>
      </c>
      <c r="I2637" s="13" t="e">
        <f>IF(ISNUMBER(VLOOKUP(Fulltable[[#This Row],[Distance]], Predict[[#All],[Distance (km)]:[Time on current form]], 2, FALSE)), VLOOKUP(Fulltable[[#This Row],[Distance]], Predict[[#All],[Distance (km)]:[Time on current form]], 2, FALSE), NA())</f>
        <v>#N/A</v>
      </c>
      <c r="J2637" s="13" t="e">
        <f>IF(ISNUMBER(VLOOKUP(Fulltable[[#This Row],[Distance]], Predict[[#All],[Distance (km)]:[Time on current form]], 3, FALSE)), VLOOKUP(Fulltable[[#This Row],[Distance]], Predict[[#All],[Distance (km)]:[Time on current form]], 3, FALSE), NA())</f>
        <v>#N/A</v>
      </c>
    </row>
    <row r="2638" spans="1:10" x14ac:dyDescent="0.25">
      <c r="A2638" s="1">
        <v>26.36</v>
      </c>
      <c r="B2638" s="2">
        <f>Fulltable[[#This Row],[Distance]]^2</f>
        <v>694.84960000000001</v>
      </c>
      <c r="C2638">
        <f>Fulltable[[#This Row],[Distance]]^3</f>
        <v>18316.235455999999</v>
      </c>
      <c r="D2638">
        <f>Fulltable[[#This Row],[Distance]]^4</f>
        <v>482815.96662016003</v>
      </c>
      <c r="E2638">
        <f>Fulltable[[#This Row],[Distance]]^5</f>
        <v>12727028.880107418</v>
      </c>
      <c r="F2638" s="13" t="e">
        <f>IF(ISNUMBER(VLOOKUP(Fulltable[[#This Row],[Distance]], PBmetric[[Distance (km)]:[PB (hh:mm:ss)]], 6, FALSE)), VLOOKUP(Fulltable[[#This Row],[Distance]], PBmetric[[Distance (km)]:[PB (hh:mm:ss)]], 6, FALSE), NA())</f>
        <v>#N/A</v>
      </c>
      <c r="G2638" s="13">
        <f ca="1">$Q$4+$P$4*Fulltable[[#This Row],[Distance]]+$O$4*Fulltable[[#This Row],[D^2]]+$N$4*Fulltable[[#This Row],[D^3]]</f>
        <v>8.9063999279282505E-2</v>
      </c>
      <c r="H2638" s="13">
        <f ca="1">Fulltable[[#This Row],[Forecast]]*(1+AVERAGE(cform[faster (-ve) /
slower (+ve)]))</f>
        <v>9.2209901922585269E-2</v>
      </c>
      <c r="I2638" s="13" t="e">
        <f>IF(ISNUMBER(VLOOKUP(Fulltable[[#This Row],[Distance]], Predict[[#All],[Distance (km)]:[Time on current form]], 2, FALSE)), VLOOKUP(Fulltable[[#This Row],[Distance]], Predict[[#All],[Distance (km)]:[Time on current form]], 2, FALSE), NA())</f>
        <v>#N/A</v>
      </c>
      <c r="J2638" s="13" t="e">
        <f>IF(ISNUMBER(VLOOKUP(Fulltable[[#This Row],[Distance]], Predict[[#All],[Distance (km)]:[Time on current form]], 3, FALSE)), VLOOKUP(Fulltable[[#This Row],[Distance]], Predict[[#All],[Distance (km)]:[Time on current form]], 3, FALSE), NA())</f>
        <v>#N/A</v>
      </c>
    </row>
    <row r="2639" spans="1:10" x14ac:dyDescent="0.25">
      <c r="A2639" s="1">
        <v>26.37</v>
      </c>
      <c r="B2639" s="2">
        <f>Fulltable[[#This Row],[Distance]]^2</f>
        <v>695.37690000000009</v>
      </c>
      <c r="C2639">
        <f>Fulltable[[#This Row],[Distance]]^3</f>
        <v>18337.088853000005</v>
      </c>
      <c r="D2639">
        <f>Fulltable[[#This Row],[Distance]]^4</f>
        <v>483549.03305361012</v>
      </c>
      <c r="E2639">
        <f>Fulltable[[#This Row],[Distance]]^5</f>
        <v>12751188.001623699</v>
      </c>
      <c r="F2639" s="13" t="e">
        <f>IF(ISNUMBER(VLOOKUP(Fulltable[[#This Row],[Distance]], PBmetric[[Distance (km)]:[PB (hh:mm:ss)]], 6, FALSE)), VLOOKUP(Fulltable[[#This Row],[Distance]], PBmetric[[Distance (km)]:[PB (hh:mm:ss)]], 6, FALSE), NA())</f>
        <v>#N/A</v>
      </c>
      <c r="G2639" s="13">
        <f ca="1">$Q$4+$P$4*Fulltable[[#This Row],[Distance]]+$O$4*Fulltable[[#This Row],[D^2]]+$N$4*Fulltable[[#This Row],[D^3]]</f>
        <v>8.910254749348423E-2</v>
      </c>
      <c r="H2639" s="13">
        <f ca="1">Fulltable[[#This Row],[Forecast]]*(1+AVERAGE(cform[faster (-ve) /
slower (+ve)]))</f>
        <v>9.2249811729910286E-2</v>
      </c>
      <c r="I2639" s="13" t="e">
        <f>IF(ISNUMBER(VLOOKUP(Fulltable[[#This Row],[Distance]], Predict[[#All],[Distance (km)]:[Time on current form]], 2, FALSE)), VLOOKUP(Fulltable[[#This Row],[Distance]], Predict[[#All],[Distance (km)]:[Time on current form]], 2, FALSE), NA())</f>
        <v>#N/A</v>
      </c>
      <c r="J2639" s="13" t="e">
        <f>IF(ISNUMBER(VLOOKUP(Fulltable[[#This Row],[Distance]], Predict[[#All],[Distance (km)]:[Time on current form]], 3, FALSE)), VLOOKUP(Fulltable[[#This Row],[Distance]], Predict[[#All],[Distance (km)]:[Time on current form]], 3, FALSE), NA())</f>
        <v>#N/A</v>
      </c>
    </row>
    <row r="2640" spans="1:10" x14ac:dyDescent="0.25">
      <c r="A2640" s="1">
        <v>26.38</v>
      </c>
      <c r="B2640" s="2">
        <f>Fulltable[[#This Row],[Distance]]^2</f>
        <v>695.9043999999999</v>
      </c>
      <c r="C2640">
        <f>Fulltable[[#This Row],[Distance]]^3</f>
        <v>18357.958071999998</v>
      </c>
      <c r="D2640">
        <f>Fulltable[[#This Row],[Distance]]^4</f>
        <v>484282.93393935985</v>
      </c>
      <c r="E2640">
        <f>Fulltable[[#This Row],[Distance]]^5</f>
        <v>12775383.797320312</v>
      </c>
      <c r="F2640" s="13" t="e">
        <f>IF(ISNUMBER(VLOOKUP(Fulltable[[#This Row],[Distance]], PBmetric[[Distance (km)]:[PB (hh:mm:ss)]], 6, FALSE)), VLOOKUP(Fulltable[[#This Row],[Distance]], PBmetric[[Distance (km)]:[PB (hh:mm:ss)]], 6, FALSE), NA())</f>
        <v>#N/A</v>
      </c>
      <c r="G2640" s="13">
        <f ca="1">$Q$4+$P$4*Fulltable[[#This Row],[Distance]]+$O$4*Fulltable[[#This Row],[D^2]]+$N$4*Fulltable[[#This Row],[D^3]]</f>
        <v>8.9141099287216405E-2</v>
      </c>
      <c r="H2640" s="13">
        <f ca="1">Fulltable[[#This Row],[Forecast]]*(1+AVERAGE(cform[faster (-ve) /
slower (+ve)]))</f>
        <v>9.2289725243201295E-2</v>
      </c>
      <c r="I2640" s="13" t="e">
        <f>IF(ISNUMBER(VLOOKUP(Fulltable[[#This Row],[Distance]], Predict[[#All],[Distance (km)]:[Time on current form]], 2, FALSE)), VLOOKUP(Fulltable[[#This Row],[Distance]], Predict[[#All],[Distance (km)]:[Time on current form]], 2, FALSE), NA())</f>
        <v>#N/A</v>
      </c>
      <c r="J2640" s="13" t="e">
        <f>IF(ISNUMBER(VLOOKUP(Fulltable[[#This Row],[Distance]], Predict[[#All],[Distance (km)]:[Time on current form]], 3, FALSE)), VLOOKUP(Fulltable[[#This Row],[Distance]], Predict[[#All],[Distance (km)]:[Time on current form]], 3, FALSE), NA())</f>
        <v>#N/A</v>
      </c>
    </row>
    <row r="2641" spans="1:10" x14ac:dyDescent="0.25">
      <c r="A2641" s="1">
        <v>26.39</v>
      </c>
      <c r="B2641" s="2">
        <f>Fulltable[[#This Row],[Distance]]^2</f>
        <v>696.43209999999999</v>
      </c>
      <c r="C2641">
        <f>Fulltable[[#This Row],[Distance]]^3</f>
        <v>18378.843119000001</v>
      </c>
      <c r="D2641">
        <f>Fulltable[[#This Row],[Distance]]^4</f>
        <v>485017.66991041001</v>
      </c>
      <c r="E2641">
        <f>Fulltable[[#This Row],[Distance]]^5</f>
        <v>12799616.30893572</v>
      </c>
      <c r="F2641" s="13" t="e">
        <f>IF(ISNUMBER(VLOOKUP(Fulltable[[#This Row],[Distance]], PBmetric[[Distance (km)]:[PB (hh:mm:ss)]], 6, FALSE)), VLOOKUP(Fulltable[[#This Row],[Distance]], PBmetric[[Distance (km)]:[PB (hh:mm:ss)]], 6, FALSE), NA())</f>
        <v>#N/A</v>
      </c>
      <c r="G2641" s="13">
        <f ca="1">$Q$4+$P$4*Fulltable[[#This Row],[Distance]]+$O$4*Fulltable[[#This Row],[D^2]]+$N$4*Fulltable[[#This Row],[D^3]]</f>
        <v>8.9179654660443683E-2</v>
      </c>
      <c r="H2641" s="13">
        <f ca="1">Fulltable[[#This Row],[Forecast]]*(1+AVERAGE(cform[faster (-ve) /
slower (+ve)]))</f>
        <v>9.2329642462421688E-2</v>
      </c>
      <c r="I2641" s="13" t="e">
        <f>IF(ISNUMBER(VLOOKUP(Fulltable[[#This Row],[Distance]], Predict[[#All],[Distance (km)]:[Time on current form]], 2, FALSE)), VLOOKUP(Fulltable[[#This Row],[Distance]], Predict[[#All],[Distance (km)]:[Time on current form]], 2, FALSE), NA())</f>
        <v>#N/A</v>
      </c>
      <c r="J2641" s="13" t="e">
        <f>IF(ISNUMBER(VLOOKUP(Fulltable[[#This Row],[Distance]], Predict[[#All],[Distance (km)]:[Time on current form]], 3, FALSE)), VLOOKUP(Fulltable[[#This Row],[Distance]], Predict[[#All],[Distance (km)]:[Time on current form]], 3, FALSE), NA())</f>
        <v>#N/A</v>
      </c>
    </row>
    <row r="2642" spans="1:10" x14ac:dyDescent="0.25">
      <c r="A2642" s="1">
        <v>26.4</v>
      </c>
      <c r="B2642" s="2">
        <f>Fulltable[[#This Row],[Distance]]^2</f>
        <v>696.95999999999992</v>
      </c>
      <c r="C2642">
        <f>Fulltable[[#This Row],[Distance]]^3</f>
        <v>18399.743999999999</v>
      </c>
      <c r="D2642">
        <f>Fulltable[[#This Row],[Distance]]^4</f>
        <v>485753.24159999989</v>
      </c>
      <c r="E2642">
        <f>Fulltable[[#This Row],[Distance]]^5</f>
        <v>12823885.578239996</v>
      </c>
      <c r="F2642" s="13" t="e">
        <f>IF(ISNUMBER(VLOOKUP(Fulltable[[#This Row],[Distance]], PBmetric[[Distance (km)]:[PB (hh:mm:ss)]], 6, FALSE)), VLOOKUP(Fulltable[[#This Row],[Distance]], PBmetric[[Distance (km)]:[PB (hh:mm:ss)]], 6, FALSE), NA())</f>
        <v>#N/A</v>
      </c>
      <c r="G2642" s="13">
        <f ca="1">$Q$4+$P$4*Fulltable[[#This Row],[Distance]]+$O$4*Fulltable[[#This Row],[D^2]]+$N$4*Fulltable[[#This Row],[D^3]]</f>
        <v>8.9218213613130579E-2</v>
      </c>
      <c r="H2642" s="13">
        <f ca="1">Fulltable[[#This Row],[Forecast]]*(1+AVERAGE(cform[faster (-ve) /
slower (+ve)]))</f>
        <v>9.2369563387534728E-2</v>
      </c>
      <c r="I2642" s="13" t="e">
        <f>IF(ISNUMBER(VLOOKUP(Fulltable[[#This Row],[Distance]], Predict[[#All],[Distance (km)]:[Time on current form]], 2, FALSE)), VLOOKUP(Fulltable[[#This Row],[Distance]], Predict[[#All],[Distance (km)]:[Time on current form]], 2, FALSE), NA())</f>
        <v>#N/A</v>
      </c>
      <c r="J2642" s="13" t="e">
        <f>IF(ISNUMBER(VLOOKUP(Fulltable[[#This Row],[Distance]], Predict[[#All],[Distance (km)]:[Time on current form]], 3, FALSE)), VLOOKUP(Fulltable[[#This Row],[Distance]], Predict[[#All],[Distance (km)]:[Time on current form]], 3, FALSE), NA())</f>
        <v>#N/A</v>
      </c>
    </row>
    <row r="2643" spans="1:10" x14ac:dyDescent="0.25">
      <c r="A2643" s="1">
        <v>26.41</v>
      </c>
      <c r="B2643" s="2">
        <f>Fulltable[[#This Row],[Distance]]^2</f>
        <v>697.48810000000003</v>
      </c>
      <c r="C2643">
        <f>Fulltable[[#This Row],[Distance]]^3</f>
        <v>18420.660721</v>
      </c>
      <c r="D2643">
        <f>Fulltable[[#This Row],[Distance]]^4</f>
        <v>486489.64964161004</v>
      </c>
      <c r="E2643">
        <f>Fulltable[[#This Row],[Distance]]^5</f>
        <v>12848191.647034921</v>
      </c>
      <c r="F2643" s="13" t="e">
        <f>IF(ISNUMBER(VLOOKUP(Fulltable[[#This Row],[Distance]], PBmetric[[Distance (km)]:[PB (hh:mm:ss)]], 6, FALSE)), VLOOKUP(Fulltable[[#This Row],[Distance]], PBmetric[[Distance (km)]:[PB (hh:mm:ss)]], 6, FALSE), NA())</f>
        <v>#N/A</v>
      </c>
      <c r="G2643" s="13">
        <f ca="1">$Q$4+$P$4*Fulltable[[#This Row],[Distance]]+$O$4*Fulltable[[#This Row],[D^2]]+$N$4*Fulltable[[#This Row],[D^3]]</f>
        <v>8.9256776145241787E-2</v>
      </c>
      <c r="H2643" s="13">
        <f ca="1">Fulltable[[#This Row],[Forecast]]*(1+AVERAGE(cform[faster (-ve) /
slower (+ve)]))</f>
        <v>9.2409488018503863E-2</v>
      </c>
      <c r="I2643" s="13" t="e">
        <f>IF(ISNUMBER(VLOOKUP(Fulltable[[#This Row],[Distance]], Predict[[#All],[Distance (km)]:[Time on current form]], 2, FALSE)), VLOOKUP(Fulltable[[#This Row],[Distance]], Predict[[#All],[Distance (km)]:[Time on current form]], 2, FALSE), NA())</f>
        <v>#N/A</v>
      </c>
      <c r="J2643" s="13" t="e">
        <f>IF(ISNUMBER(VLOOKUP(Fulltable[[#This Row],[Distance]], Predict[[#All],[Distance (km)]:[Time on current form]], 3, FALSE)), VLOOKUP(Fulltable[[#This Row],[Distance]], Predict[[#All],[Distance (km)]:[Time on current form]], 3, FALSE), NA())</f>
        <v>#N/A</v>
      </c>
    </row>
    <row r="2644" spans="1:10" x14ac:dyDescent="0.25">
      <c r="A2644" s="1">
        <v>26.42</v>
      </c>
      <c r="B2644" s="2">
        <f>Fulltable[[#This Row],[Distance]]^2</f>
        <v>698.01640000000009</v>
      </c>
      <c r="C2644">
        <f>Fulltable[[#This Row],[Distance]]^3</f>
        <v>18441.593288000004</v>
      </c>
      <c r="D2644">
        <f>Fulltable[[#This Row],[Distance]]^4</f>
        <v>487226.89466896013</v>
      </c>
      <c r="E2644">
        <f>Fulltable[[#This Row],[Distance]]^5</f>
        <v>12872534.557153927</v>
      </c>
      <c r="F2644" s="13" t="e">
        <f>IF(ISNUMBER(VLOOKUP(Fulltable[[#This Row],[Distance]], PBmetric[[Distance (km)]:[PB (hh:mm:ss)]], 6, FALSE)), VLOOKUP(Fulltable[[#This Row],[Distance]], PBmetric[[Distance (km)]:[PB (hh:mm:ss)]], 6, FALSE), NA())</f>
        <v>#N/A</v>
      </c>
      <c r="G2644" s="13">
        <f ca="1">$Q$4+$P$4*Fulltable[[#This Row],[Distance]]+$O$4*Fulltable[[#This Row],[D^2]]+$N$4*Fulltable[[#This Row],[D^3]]</f>
        <v>8.9295342256741836E-2</v>
      </c>
      <c r="H2644" s="13">
        <f ca="1">Fulltable[[#This Row],[Forecast]]*(1+AVERAGE(cform[faster (-ve) /
slower (+ve)]))</f>
        <v>9.2449416355292371E-2</v>
      </c>
      <c r="I2644" s="13" t="e">
        <f>IF(ISNUMBER(VLOOKUP(Fulltable[[#This Row],[Distance]], Predict[[#All],[Distance (km)]:[Time on current form]], 2, FALSE)), VLOOKUP(Fulltable[[#This Row],[Distance]], Predict[[#All],[Distance (km)]:[Time on current form]], 2, FALSE), NA())</f>
        <v>#N/A</v>
      </c>
      <c r="J2644" s="13" t="e">
        <f>IF(ISNUMBER(VLOOKUP(Fulltable[[#This Row],[Distance]], Predict[[#All],[Distance (km)]:[Time on current form]], 3, FALSE)), VLOOKUP(Fulltable[[#This Row],[Distance]], Predict[[#All],[Distance (km)]:[Time on current form]], 3, FALSE), NA())</f>
        <v>#N/A</v>
      </c>
    </row>
    <row r="2645" spans="1:10" x14ac:dyDescent="0.25">
      <c r="A2645" s="1">
        <v>26.43</v>
      </c>
      <c r="B2645" s="2">
        <f>Fulltable[[#This Row],[Distance]]^2</f>
        <v>698.54489999999998</v>
      </c>
      <c r="C2645">
        <f>Fulltable[[#This Row],[Distance]]^3</f>
        <v>18462.541707</v>
      </c>
      <c r="D2645">
        <f>Fulltable[[#This Row],[Distance]]^4</f>
        <v>487964.97731600999</v>
      </c>
      <c r="E2645">
        <f>Fulltable[[#This Row],[Distance]]^5</f>
        <v>12896914.350462144</v>
      </c>
      <c r="F2645" s="13" t="e">
        <f>IF(ISNUMBER(VLOOKUP(Fulltable[[#This Row],[Distance]], PBmetric[[Distance (km)]:[PB (hh:mm:ss)]], 6, FALSE)), VLOOKUP(Fulltable[[#This Row],[Distance]], PBmetric[[Distance (km)]:[PB (hh:mm:ss)]], 6, FALSE), NA())</f>
        <v>#N/A</v>
      </c>
      <c r="G2645" s="13">
        <f ca="1">$Q$4+$P$4*Fulltable[[#This Row],[Distance]]+$O$4*Fulltable[[#This Row],[D^2]]+$N$4*Fulltable[[#This Row],[D^3]]</f>
        <v>8.933391194759531E-2</v>
      </c>
      <c r="H2645" s="13">
        <f ca="1">Fulltable[[#This Row],[Forecast]]*(1+AVERAGE(cform[faster (-ve) /
slower (+ve)]))</f>
        <v>9.2489348397863602E-2</v>
      </c>
      <c r="I2645" s="13" t="e">
        <f>IF(ISNUMBER(VLOOKUP(Fulltable[[#This Row],[Distance]], Predict[[#All],[Distance (km)]:[Time on current form]], 2, FALSE)), VLOOKUP(Fulltable[[#This Row],[Distance]], Predict[[#All],[Distance (km)]:[Time on current form]], 2, FALSE), NA())</f>
        <v>#N/A</v>
      </c>
      <c r="J2645" s="13" t="e">
        <f>IF(ISNUMBER(VLOOKUP(Fulltable[[#This Row],[Distance]], Predict[[#All],[Distance (km)]:[Time on current form]], 3, FALSE)), VLOOKUP(Fulltable[[#This Row],[Distance]], Predict[[#All],[Distance (km)]:[Time on current form]], 3, FALSE), NA())</f>
        <v>#N/A</v>
      </c>
    </row>
    <row r="2646" spans="1:10" x14ac:dyDescent="0.25">
      <c r="A2646" s="1">
        <v>26.44</v>
      </c>
      <c r="B2646" s="2">
        <f>Fulltable[[#This Row],[Distance]]^2</f>
        <v>699.07360000000006</v>
      </c>
      <c r="C2646">
        <f>Fulltable[[#This Row],[Distance]]^3</f>
        <v>18483.505984000003</v>
      </c>
      <c r="D2646">
        <f>Fulltable[[#This Row],[Distance]]^4</f>
        <v>488703.89821696008</v>
      </c>
      <c r="E2646">
        <f>Fulltable[[#This Row],[Distance]]^5</f>
        <v>12921331.068856426</v>
      </c>
      <c r="F2646" s="13" t="e">
        <f>IF(ISNUMBER(VLOOKUP(Fulltable[[#This Row],[Distance]], PBmetric[[Distance (km)]:[PB (hh:mm:ss)]], 6, FALSE)), VLOOKUP(Fulltable[[#This Row],[Distance]], PBmetric[[Distance (km)]:[PB (hh:mm:ss)]], 6, FALSE), NA())</f>
        <v>#N/A</v>
      </c>
      <c r="G2646" s="13">
        <f ca="1">$Q$4+$P$4*Fulltable[[#This Row],[Distance]]+$O$4*Fulltable[[#This Row],[D^2]]+$N$4*Fulltable[[#This Row],[D^3]]</f>
        <v>8.9372485217766875E-2</v>
      </c>
      <c r="H2646" s="13">
        <f ca="1">Fulltable[[#This Row],[Forecast]]*(1+AVERAGE(cform[faster (-ve) /
slower (+ve)]))</f>
        <v>9.2529284146180946E-2</v>
      </c>
      <c r="I2646" s="13" t="e">
        <f>IF(ISNUMBER(VLOOKUP(Fulltable[[#This Row],[Distance]], Predict[[#All],[Distance (km)]:[Time on current form]], 2, FALSE)), VLOOKUP(Fulltable[[#This Row],[Distance]], Predict[[#All],[Distance (km)]:[Time on current form]], 2, FALSE), NA())</f>
        <v>#N/A</v>
      </c>
      <c r="J2646" s="13" t="e">
        <f>IF(ISNUMBER(VLOOKUP(Fulltable[[#This Row],[Distance]], Predict[[#All],[Distance (km)]:[Time on current form]], 3, FALSE)), VLOOKUP(Fulltable[[#This Row],[Distance]], Predict[[#All],[Distance (km)]:[Time on current form]], 3, FALSE), NA())</f>
        <v>#N/A</v>
      </c>
    </row>
    <row r="2647" spans="1:10" x14ac:dyDescent="0.25">
      <c r="A2647" s="1">
        <v>26.45</v>
      </c>
      <c r="B2647" s="2">
        <f>Fulltable[[#This Row],[Distance]]^2</f>
        <v>699.60249999999996</v>
      </c>
      <c r="C2647">
        <f>Fulltable[[#This Row],[Distance]]^3</f>
        <v>18504.486124999999</v>
      </c>
      <c r="D2647">
        <f>Fulltable[[#This Row],[Distance]]^4</f>
        <v>489443.65800624993</v>
      </c>
      <c r="E2647">
        <f>Fulltable[[#This Row],[Distance]]^5</f>
        <v>12945784.75426531</v>
      </c>
      <c r="F2647" s="13" t="e">
        <f>IF(ISNUMBER(VLOOKUP(Fulltable[[#This Row],[Distance]], PBmetric[[Distance (km)]:[PB (hh:mm:ss)]], 6, FALSE)), VLOOKUP(Fulltable[[#This Row],[Distance]], PBmetric[[Distance (km)]:[PB (hh:mm:ss)]], 6, FALSE), NA())</f>
        <v>#N/A</v>
      </c>
      <c r="G2647" s="13">
        <f ca="1">$Q$4+$P$4*Fulltable[[#This Row],[Distance]]+$O$4*Fulltable[[#This Row],[D^2]]+$N$4*Fulltable[[#This Row],[D^3]]</f>
        <v>8.9411062067221075E-2</v>
      </c>
      <c r="H2647" s="13">
        <f ca="1">Fulltable[[#This Row],[Forecast]]*(1+AVERAGE(cform[faster (-ve) /
slower (+ve)]))</f>
        <v>9.2569223600207695E-2</v>
      </c>
      <c r="I2647" s="13" t="e">
        <f>IF(ISNUMBER(VLOOKUP(Fulltable[[#This Row],[Distance]], Predict[[#All],[Distance (km)]:[Time on current form]], 2, FALSE)), VLOOKUP(Fulltable[[#This Row],[Distance]], Predict[[#All],[Distance (km)]:[Time on current form]], 2, FALSE), NA())</f>
        <v>#N/A</v>
      </c>
      <c r="J2647" s="13" t="e">
        <f>IF(ISNUMBER(VLOOKUP(Fulltable[[#This Row],[Distance]], Predict[[#All],[Distance (km)]:[Time on current form]], 3, FALSE)), VLOOKUP(Fulltable[[#This Row],[Distance]], Predict[[#All],[Distance (km)]:[Time on current form]], 3, FALSE), NA())</f>
        <v>#N/A</v>
      </c>
    </row>
    <row r="2648" spans="1:10" x14ac:dyDescent="0.25">
      <c r="A2648" s="1">
        <v>26.46</v>
      </c>
      <c r="B2648" s="2">
        <f>Fulltable[[#This Row],[Distance]]^2</f>
        <v>700.13160000000005</v>
      </c>
      <c r="C2648">
        <f>Fulltable[[#This Row],[Distance]]^3</f>
        <v>18525.482136000002</v>
      </c>
      <c r="D2648">
        <f>Fulltable[[#This Row],[Distance]]^4</f>
        <v>490184.25731856009</v>
      </c>
      <c r="E2648">
        <f>Fulltable[[#This Row],[Distance]]^5</f>
        <v>12970275.448649101</v>
      </c>
      <c r="F2648" s="13" t="e">
        <f>IF(ISNUMBER(VLOOKUP(Fulltable[[#This Row],[Distance]], PBmetric[[Distance (km)]:[PB (hh:mm:ss)]], 6, FALSE)), VLOOKUP(Fulltable[[#This Row],[Distance]], PBmetric[[Distance (km)]:[PB (hh:mm:ss)]], 6, FALSE), NA())</f>
        <v>#N/A</v>
      </c>
      <c r="G2648" s="13">
        <f ca="1">$Q$4+$P$4*Fulltable[[#This Row],[Distance]]+$O$4*Fulltable[[#This Row],[D^2]]+$N$4*Fulltable[[#This Row],[D^3]]</f>
        <v>8.9449642495922507E-2</v>
      </c>
      <c r="H2648" s="13">
        <f ca="1">Fulltable[[#This Row],[Forecast]]*(1+AVERAGE(cform[faster (-ve) /
slower (+ve)]))</f>
        <v>9.2609166759907213E-2</v>
      </c>
      <c r="I2648" s="13" t="e">
        <f>IF(ISNUMBER(VLOOKUP(Fulltable[[#This Row],[Distance]], Predict[[#All],[Distance (km)]:[Time on current form]], 2, FALSE)), VLOOKUP(Fulltable[[#This Row],[Distance]], Predict[[#All],[Distance (km)]:[Time on current form]], 2, FALSE), NA())</f>
        <v>#N/A</v>
      </c>
      <c r="J2648" s="13" t="e">
        <f>IF(ISNUMBER(VLOOKUP(Fulltable[[#This Row],[Distance]], Predict[[#All],[Distance (km)]:[Time on current form]], 3, FALSE)), VLOOKUP(Fulltable[[#This Row],[Distance]], Predict[[#All],[Distance (km)]:[Time on current form]], 3, FALSE), NA())</f>
        <v>#N/A</v>
      </c>
    </row>
    <row r="2649" spans="1:10" x14ac:dyDescent="0.25">
      <c r="A2649" s="1">
        <v>26.47</v>
      </c>
      <c r="B2649" s="2">
        <f>Fulltable[[#This Row],[Distance]]^2</f>
        <v>700.66089999999997</v>
      </c>
      <c r="C2649">
        <f>Fulltable[[#This Row],[Distance]]^3</f>
        <v>18546.494022999999</v>
      </c>
      <c r="D2649">
        <f>Fulltable[[#This Row],[Distance]]^4</f>
        <v>490925.69678880996</v>
      </c>
      <c r="E2649">
        <f>Fulltable[[#This Row],[Distance]]^5</f>
        <v>12994803.193999799</v>
      </c>
      <c r="F2649" s="13" t="e">
        <f>IF(ISNUMBER(VLOOKUP(Fulltable[[#This Row],[Distance]], PBmetric[[Distance (km)]:[PB (hh:mm:ss)]], 6, FALSE)), VLOOKUP(Fulltable[[#This Row],[Distance]], PBmetric[[Distance (km)]:[PB (hh:mm:ss)]], 6, FALSE), NA())</f>
        <v>#N/A</v>
      </c>
      <c r="G2649" s="13">
        <f ca="1">$Q$4+$P$4*Fulltable[[#This Row],[Distance]]+$O$4*Fulltable[[#This Row],[D^2]]+$N$4*Fulltable[[#This Row],[D^3]]</f>
        <v>8.9488226503835797E-2</v>
      </c>
      <c r="H2649" s="13">
        <f ca="1">Fulltable[[#This Row],[Forecast]]*(1+AVERAGE(cform[faster (-ve) /
slower (+ve)]))</f>
        <v>9.2649113625242877E-2</v>
      </c>
      <c r="I2649" s="13" t="e">
        <f>IF(ISNUMBER(VLOOKUP(Fulltable[[#This Row],[Distance]], Predict[[#All],[Distance (km)]:[Time on current form]], 2, FALSE)), VLOOKUP(Fulltable[[#This Row],[Distance]], Predict[[#All],[Distance (km)]:[Time on current form]], 2, FALSE), NA())</f>
        <v>#N/A</v>
      </c>
      <c r="J2649" s="13" t="e">
        <f>IF(ISNUMBER(VLOOKUP(Fulltable[[#This Row],[Distance]], Predict[[#All],[Distance (km)]:[Time on current form]], 3, FALSE)), VLOOKUP(Fulltable[[#This Row],[Distance]], Predict[[#All],[Distance (km)]:[Time on current form]], 3, FALSE), NA())</f>
        <v>#N/A</v>
      </c>
    </row>
    <row r="2650" spans="1:10" x14ac:dyDescent="0.25">
      <c r="A2650" s="1">
        <v>26.48</v>
      </c>
      <c r="B2650" s="2">
        <f>Fulltable[[#This Row],[Distance]]^2</f>
        <v>701.19040000000007</v>
      </c>
      <c r="C2650">
        <f>Fulltable[[#This Row],[Distance]]^3</f>
        <v>18567.521792000003</v>
      </c>
      <c r="D2650">
        <f>Fulltable[[#This Row],[Distance]]^4</f>
        <v>491667.97705216007</v>
      </c>
      <c r="E2650">
        <f>Fulltable[[#This Row],[Distance]]^5</f>
        <v>13019368.032341199</v>
      </c>
      <c r="F2650" s="13" t="e">
        <f>IF(ISNUMBER(VLOOKUP(Fulltable[[#This Row],[Distance]], PBmetric[[Distance (km)]:[PB (hh:mm:ss)]], 6, FALSE)), VLOOKUP(Fulltable[[#This Row],[Distance]], PBmetric[[Distance (km)]:[PB (hh:mm:ss)]], 6, FALSE), NA())</f>
        <v>#N/A</v>
      </c>
      <c r="G2650" s="13">
        <f ca="1">$Q$4+$P$4*Fulltable[[#This Row],[Distance]]+$O$4*Fulltable[[#This Row],[D^2]]+$N$4*Fulltable[[#This Row],[D^3]]</f>
        <v>8.9526814090925527E-2</v>
      </c>
      <c r="H2650" s="13">
        <f ca="1">Fulltable[[#This Row],[Forecast]]*(1+AVERAGE(cform[faster (-ve) /
slower (+ve)]))</f>
        <v>9.2689064196178006E-2</v>
      </c>
      <c r="I2650" s="13" t="e">
        <f>IF(ISNUMBER(VLOOKUP(Fulltable[[#This Row],[Distance]], Predict[[#All],[Distance (km)]:[Time on current form]], 2, FALSE)), VLOOKUP(Fulltable[[#This Row],[Distance]], Predict[[#All],[Distance (km)]:[Time on current form]], 2, FALSE), NA())</f>
        <v>#N/A</v>
      </c>
      <c r="J2650" s="13" t="e">
        <f>IF(ISNUMBER(VLOOKUP(Fulltable[[#This Row],[Distance]], Predict[[#All],[Distance (km)]:[Time on current form]], 3, FALSE)), VLOOKUP(Fulltable[[#This Row],[Distance]], Predict[[#All],[Distance (km)]:[Time on current form]], 3, FALSE), NA())</f>
        <v>#N/A</v>
      </c>
    </row>
    <row r="2651" spans="1:10" x14ac:dyDescent="0.25">
      <c r="A2651" s="1">
        <v>26.49</v>
      </c>
      <c r="B2651" s="2">
        <f>Fulltable[[#This Row],[Distance]]^2</f>
        <v>701.72009999999989</v>
      </c>
      <c r="C2651">
        <f>Fulltable[[#This Row],[Distance]]^3</f>
        <v>18588.565448999994</v>
      </c>
      <c r="D2651">
        <f>Fulltable[[#This Row],[Distance]]^4</f>
        <v>492411.09874400985</v>
      </c>
      <c r="E2651">
        <f>Fulltable[[#This Row],[Distance]]^5</f>
        <v>13043970.00572882</v>
      </c>
      <c r="F2651" s="13" t="e">
        <f>IF(ISNUMBER(VLOOKUP(Fulltable[[#This Row],[Distance]], PBmetric[[Distance (km)]:[PB (hh:mm:ss)]], 6, FALSE)), VLOOKUP(Fulltable[[#This Row],[Distance]], PBmetric[[Distance (km)]:[PB (hh:mm:ss)]], 6, FALSE), NA())</f>
        <v>#N/A</v>
      </c>
      <c r="G2651" s="13">
        <f ca="1">$Q$4+$P$4*Fulltable[[#This Row],[Distance]]+$O$4*Fulltable[[#This Row],[D^2]]+$N$4*Fulltable[[#This Row],[D^3]]</f>
        <v>8.9565405257156269E-2</v>
      </c>
      <c r="H2651" s="13">
        <f ca="1">Fulltable[[#This Row],[Forecast]]*(1+AVERAGE(cform[faster (-ve) /
slower (+ve)]))</f>
        <v>9.2729018472675923E-2</v>
      </c>
      <c r="I2651" s="13" t="e">
        <f>IF(ISNUMBER(VLOOKUP(Fulltable[[#This Row],[Distance]], Predict[[#All],[Distance (km)]:[Time on current form]], 2, FALSE)), VLOOKUP(Fulltable[[#This Row],[Distance]], Predict[[#All],[Distance (km)]:[Time on current form]], 2, FALSE), NA())</f>
        <v>#N/A</v>
      </c>
      <c r="J2651" s="13" t="e">
        <f>IF(ISNUMBER(VLOOKUP(Fulltable[[#This Row],[Distance]], Predict[[#All],[Distance (km)]:[Time on current form]], 3, FALSE)), VLOOKUP(Fulltable[[#This Row],[Distance]], Predict[[#All],[Distance (km)]:[Time on current form]], 3, FALSE), NA())</f>
        <v>#N/A</v>
      </c>
    </row>
    <row r="2652" spans="1:10" x14ac:dyDescent="0.25">
      <c r="A2652" s="1">
        <v>26.5</v>
      </c>
      <c r="B2652" s="2">
        <f>Fulltable[[#This Row],[Distance]]^2</f>
        <v>702.25</v>
      </c>
      <c r="C2652">
        <f>Fulltable[[#This Row],[Distance]]^3</f>
        <v>18609.625</v>
      </c>
      <c r="D2652">
        <f>Fulltable[[#This Row],[Distance]]^4</f>
        <v>493155.0625</v>
      </c>
      <c r="E2652">
        <f>Fulltable[[#This Row],[Distance]]^5</f>
        <v>13068609.15625</v>
      </c>
      <c r="F2652" s="13" t="e">
        <f>IF(ISNUMBER(VLOOKUP(Fulltable[[#This Row],[Distance]], PBmetric[[Distance (km)]:[PB (hh:mm:ss)]], 6, FALSE)), VLOOKUP(Fulltable[[#This Row],[Distance]], PBmetric[[Distance (km)]:[PB (hh:mm:ss)]], 6, FALSE), NA())</f>
        <v>#N/A</v>
      </c>
      <c r="G2652" s="13">
        <f ca="1">$Q$4+$P$4*Fulltable[[#This Row],[Distance]]+$O$4*Fulltable[[#This Row],[D^2]]+$N$4*Fulltable[[#This Row],[D^3]]</f>
        <v>8.9604000002492648E-2</v>
      </c>
      <c r="H2652" s="13">
        <f ca="1">Fulltable[[#This Row],[Forecast]]*(1+AVERAGE(cform[faster (-ve) /
slower (+ve)]))</f>
        <v>9.2768976454700003E-2</v>
      </c>
      <c r="I2652" s="13" t="e">
        <f>IF(ISNUMBER(VLOOKUP(Fulltable[[#This Row],[Distance]], Predict[[#All],[Distance (km)]:[Time on current form]], 2, FALSE)), VLOOKUP(Fulltable[[#This Row],[Distance]], Predict[[#All],[Distance (km)]:[Time on current form]], 2, FALSE), NA())</f>
        <v>#N/A</v>
      </c>
      <c r="J2652" s="13" t="e">
        <f>IF(ISNUMBER(VLOOKUP(Fulltable[[#This Row],[Distance]], Predict[[#All],[Distance (km)]:[Time on current form]], 3, FALSE)), VLOOKUP(Fulltable[[#This Row],[Distance]], Predict[[#All],[Distance (km)]:[Time on current form]], 3, FALSE), NA())</f>
        <v>#N/A</v>
      </c>
    </row>
    <row r="2653" spans="1:10" x14ac:dyDescent="0.25">
      <c r="A2653" s="1">
        <v>26.51</v>
      </c>
      <c r="B2653" s="2">
        <f>Fulltable[[#This Row],[Distance]]^2</f>
        <v>702.78010000000006</v>
      </c>
      <c r="C2653">
        <f>Fulltable[[#This Row],[Distance]]^3</f>
        <v>18630.700451000004</v>
      </c>
      <c r="D2653">
        <f>Fulltable[[#This Row],[Distance]]^4</f>
        <v>493899.86895601009</v>
      </c>
      <c r="E2653">
        <f>Fulltable[[#This Row],[Distance]]^5</f>
        <v>13093285.526023827</v>
      </c>
      <c r="F2653" s="13" t="e">
        <f>IF(ISNUMBER(VLOOKUP(Fulltable[[#This Row],[Distance]], PBmetric[[Distance (km)]:[PB (hh:mm:ss)]], 6, FALSE)), VLOOKUP(Fulltable[[#This Row],[Distance]], PBmetric[[Distance (km)]:[PB (hh:mm:ss)]], 6, FALSE), NA())</f>
        <v>#N/A</v>
      </c>
      <c r="G2653" s="13">
        <f ca="1">$Q$4+$P$4*Fulltable[[#This Row],[Distance]]+$O$4*Fulltable[[#This Row],[D^2]]+$N$4*Fulltable[[#This Row],[D^3]]</f>
        <v>8.9642598326899275E-2</v>
      </c>
      <c r="H2653" s="13">
        <f ca="1">Fulltable[[#This Row],[Forecast]]*(1+AVERAGE(cform[faster (-ve) /
slower (+ve)]))</f>
        <v>9.2808938142213623E-2</v>
      </c>
      <c r="I2653" s="13" t="e">
        <f>IF(ISNUMBER(VLOOKUP(Fulltable[[#This Row],[Distance]], Predict[[#All],[Distance (km)]:[Time on current form]], 2, FALSE)), VLOOKUP(Fulltable[[#This Row],[Distance]], Predict[[#All],[Distance (km)]:[Time on current form]], 2, FALSE), NA())</f>
        <v>#N/A</v>
      </c>
      <c r="J2653" s="13" t="e">
        <f>IF(ISNUMBER(VLOOKUP(Fulltable[[#This Row],[Distance]], Predict[[#All],[Distance (km)]:[Time on current form]], 3, FALSE)), VLOOKUP(Fulltable[[#This Row],[Distance]], Predict[[#All],[Distance (km)]:[Time on current form]], 3, FALSE), NA())</f>
        <v>#N/A</v>
      </c>
    </row>
    <row r="2654" spans="1:10" x14ac:dyDescent="0.25">
      <c r="A2654" s="1">
        <v>26.52</v>
      </c>
      <c r="B2654" s="2">
        <f>Fulltable[[#This Row],[Distance]]^2</f>
        <v>703.31039999999996</v>
      </c>
      <c r="C2654">
        <f>Fulltable[[#This Row],[Distance]]^3</f>
        <v>18651.791807999998</v>
      </c>
      <c r="D2654">
        <f>Fulltable[[#This Row],[Distance]]^4</f>
        <v>494645.51874815993</v>
      </c>
      <c r="E2654">
        <f>Fulltable[[#This Row],[Distance]]^5</f>
        <v>13117999.157201201</v>
      </c>
      <c r="F2654" s="13" t="e">
        <f>IF(ISNUMBER(VLOOKUP(Fulltable[[#This Row],[Distance]], PBmetric[[Distance (km)]:[PB (hh:mm:ss)]], 6, FALSE)), VLOOKUP(Fulltable[[#This Row],[Distance]], PBmetric[[Distance (km)]:[PB (hh:mm:ss)]], 6, FALSE), NA())</f>
        <v>#N/A</v>
      </c>
      <c r="G2654" s="13">
        <f ca="1">$Q$4+$P$4*Fulltable[[#This Row],[Distance]]+$O$4*Fulltable[[#This Row],[D^2]]+$N$4*Fulltable[[#This Row],[D^3]]</f>
        <v>8.9681200230340721E-2</v>
      </c>
      <c r="H2654" s="13">
        <f ca="1">Fulltable[[#This Row],[Forecast]]*(1+AVERAGE(cform[faster (-ve) /
slower (+ve)]))</f>
        <v>9.2848903535180077E-2</v>
      </c>
      <c r="I2654" s="13" t="e">
        <f>IF(ISNUMBER(VLOOKUP(Fulltable[[#This Row],[Distance]], Predict[[#All],[Distance (km)]:[Time on current form]], 2, FALSE)), VLOOKUP(Fulltable[[#This Row],[Distance]], Predict[[#All],[Distance (km)]:[Time on current form]], 2, FALSE), NA())</f>
        <v>#N/A</v>
      </c>
      <c r="J2654" s="13" t="e">
        <f>IF(ISNUMBER(VLOOKUP(Fulltable[[#This Row],[Distance]], Predict[[#All],[Distance (km)]:[Time on current form]], 3, FALSE)), VLOOKUP(Fulltable[[#This Row],[Distance]], Predict[[#All],[Distance (km)]:[Time on current form]], 3, FALSE), NA())</f>
        <v>#N/A</v>
      </c>
    </row>
    <row r="2655" spans="1:10" x14ac:dyDescent="0.25">
      <c r="A2655" s="1">
        <v>26.53</v>
      </c>
      <c r="B2655" s="2">
        <f>Fulltable[[#This Row],[Distance]]^2</f>
        <v>703.84090000000003</v>
      </c>
      <c r="C2655">
        <f>Fulltable[[#This Row],[Distance]]^3</f>
        <v>18672.899077000002</v>
      </c>
      <c r="D2655">
        <f>Fulltable[[#This Row],[Distance]]^4</f>
        <v>495392.01251281006</v>
      </c>
      <c r="E2655">
        <f>Fulltable[[#This Row],[Distance]]^5</f>
        <v>13142750.091964852</v>
      </c>
      <c r="F2655" s="13" t="e">
        <f>IF(ISNUMBER(VLOOKUP(Fulltable[[#This Row],[Distance]], PBmetric[[Distance (km)]:[PB (hh:mm:ss)]], 6, FALSE)), VLOOKUP(Fulltable[[#This Row],[Distance]], PBmetric[[Distance (km)]:[PB (hh:mm:ss)]], 6, FALSE), NA())</f>
        <v>#N/A</v>
      </c>
      <c r="G2655" s="13">
        <f ca="1">$Q$4+$P$4*Fulltable[[#This Row],[Distance]]+$O$4*Fulltable[[#This Row],[D^2]]+$N$4*Fulltable[[#This Row],[D^3]]</f>
        <v>8.9719805712781583E-2</v>
      </c>
      <c r="H2655" s="13">
        <f ca="1">Fulltable[[#This Row],[Forecast]]*(1+AVERAGE(cform[faster (-ve) /
slower (+ve)]))</f>
        <v>9.2888872633562727E-2</v>
      </c>
      <c r="I2655" s="13" t="e">
        <f>IF(ISNUMBER(VLOOKUP(Fulltable[[#This Row],[Distance]], Predict[[#All],[Distance (km)]:[Time on current form]], 2, FALSE)), VLOOKUP(Fulltable[[#This Row],[Distance]], Predict[[#All],[Distance (km)]:[Time on current form]], 2, FALSE), NA())</f>
        <v>#N/A</v>
      </c>
      <c r="J2655" s="13" t="e">
        <f>IF(ISNUMBER(VLOOKUP(Fulltable[[#This Row],[Distance]], Predict[[#All],[Distance (km)]:[Time on current form]], 3, FALSE)), VLOOKUP(Fulltable[[#This Row],[Distance]], Predict[[#All],[Distance (km)]:[Time on current form]], 3, FALSE), NA())</f>
        <v>#N/A</v>
      </c>
    </row>
    <row r="2656" spans="1:10" x14ac:dyDescent="0.25">
      <c r="A2656" s="1">
        <v>26.54</v>
      </c>
      <c r="B2656" s="2">
        <f>Fulltable[[#This Row],[Distance]]^2</f>
        <v>704.37159999999994</v>
      </c>
      <c r="C2656">
        <f>Fulltable[[#This Row],[Distance]]^3</f>
        <v>18694.022263999999</v>
      </c>
      <c r="D2656">
        <f>Fulltable[[#This Row],[Distance]]^4</f>
        <v>496139.35088655993</v>
      </c>
      <c r="E2656">
        <f>Fulltable[[#This Row],[Distance]]^5</f>
        <v>13167538.3725293</v>
      </c>
      <c r="F2656" s="13" t="e">
        <f>IF(ISNUMBER(VLOOKUP(Fulltable[[#This Row],[Distance]], PBmetric[[Distance (km)]:[PB (hh:mm:ss)]], 6, FALSE)), VLOOKUP(Fulltable[[#This Row],[Distance]], PBmetric[[Distance (km)]:[PB (hh:mm:ss)]], 6, FALSE), NA())</f>
        <v>#N/A</v>
      </c>
      <c r="G2656" s="13">
        <f ca="1">$Q$4+$P$4*Fulltable[[#This Row],[Distance]]+$O$4*Fulltable[[#This Row],[D^2]]+$N$4*Fulltable[[#This Row],[D^3]]</f>
        <v>8.975841477418646E-2</v>
      </c>
      <c r="H2656" s="13">
        <f ca="1">Fulltable[[#This Row],[Forecast]]*(1+AVERAGE(cform[faster (-ve) /
slower (+ve)]))</f>
        <v>9.2928845437324922E-2</v>
      </c>
      <c r="I2656" s="13" t="e">
        <f>IF(ISNUMBER(VLOOKUP(Fulltable[[#This Row],[Distance]], Predict[[#All],[Distance (km)]:[Time on current form]], 2, FALSE)), VLOOKUP(Fulltable[[#This Row],[Distance]], Predict[[#All],[Distance (km)]:[Time on current form]], 2, FALSE), NA())</f>
        <v>#N/A</v>
      </c>
      <c r="J2656" s="13" t="e">
        <f>IF(ISNUMBER(VLOOKUP(Fulltable[[#This Row],[Distance]], Predict[[#All],[Distance (km)]:[Time on current form]], 3, FALSE)), VLOOKUP(Fulltable[[#This Row],[Distance]], Predict[[#All],[Distance (km)]:[Time on current form]], 3, FALSE), NA())</f>
        <v>#N/A</v>
      </c>
    </row>
    <row r="2657" spans="1:10" x14ac:dyDescent="0.25">
      <c r="A2657" s="1">
        <v>26.55</v>
      </c>
      <c r="B2657" s="2">
        <f>Fulltable[[#This Row],[Distance]]^2</f>
        <v>704.90250000000003</v>
      </c>
      <c r="C2657">
        <f>Fulltable[[#This Row],[Distance]]^3</f>
        <v>18715.161375</v>
      </c>
      <c r="D2657">
        <f>Fulltable[[#This Row],[Distance]]^4</f>
        <v>496887.53450625006</v>
      </c>
      <c r="E2657">
        <f>Fulltable[[#This Row],[Distance]]^5</f>
        <v>13192364.04114094</v>
      </c>
      <c r="F2657" s="13" t="e">
        <f>IF(ISNUMBER(VLOOKUP(Fulltable[[#This Row],[Distance]], PBmetric[[Distance (km)]:[PB (hh:mm:ss)]], 6, FALSE)), VLOOKUP(Fulltable[[#This Row],[Distance]], PBmetric[[Distance (km)]:[PB (hh:mm:ss)]], 6, FALSE), NA())</f>
        <v>#N/A</v>
      </c>
      <c r="G2657" s="13">
        <f ca="1">$Q$4+$P$4*Fulltable[[#This Row],[Distance]]+$O$4*Fulltable[[#This Row],[D^2]]+$N$4*Fulltable[[#This Row],[D^3]]</f>
        <v>8.9797027414519962E-2</v>
      </c>
      <c r="H2657" s="13">
        <f ca="1">Fulltable[[#This Row],[Forecast]]*(1+AVERAGE(cform[faster (-ve) /
slower (+ve)]))</f>
        <v>9.2968821946430011E-2</v>
      </c>
      <c r="I2657" s="13" t="e">
        <f>IF(ISNUMBER(VLOOKUP(Fulltable[[#This Row],[Distance]], Predict[[#All],[Distance (km)]:[Time on current form]], 2, FALSE)), VLOOKUP(Fulltable[[#This Row],[Distance]], Predict[[#All],[Distance (km)]:[Time on current form]], 2, FALSE), NA())</f>
        <v>#N/A</v>
      </c>
      <c r="J2657" s="13" t="e">
        <f>IF(ISNUMBER(VLOOKUP(Fulltable[[#This Row],[Distance]], Predict[[#All],[Distance (km)]:[Time on current form]], 3, FALSE)), VLOOKUP(Fulltable[[#This Row],[Distance]], Predict[[#All],[Distance (km)]:[Time on current form]], 3, FALSE), NA())</f>
        <v>#N/A</v>
      </c>
    </row>
    <row r="2658" spans="1:10" x14ac:dyDescent="0.25">
      <c r="A2658" s="1">
        <v>26.56</v>
      </c>
      <c r="B2658" s="2">
        <f>Fulltable[[#This Row],[Distance]]^2</f>
        <v>705.43359999999996</v>
      </c>
      <c r="C2658">
        <f>Fulltable[[#This Row],[Distance]]^3</f>
        <v>18736.316415999998</v>
      </c>
      <c r="D2658">
        <f>Fulltable[[#This Row],[Distance]]^4</f>
        <v>497636.56400895992</v>
      </c>
      <c r="E2658">
        <f>Fulltable[[#This Row],[Distance]]^5</f>
        <v>13217227.140077975</v>
      </c>
      <c r="F2658" s="13" t="e">
        <f>IF(ISNUMBER(VLOOKUP(Fulltable[[#This Row],[Distance]], PBmetric[[Distance (km)]:[PB (hh:mm:ss)]], 6, FALSE)), VLOOKUP(Fulltable[[#This Row],[Distance]], PBmetric[[Distance (km)]:[PB (hh:mm:ss)]], 6, FALSE), NA())</f>
        <v>#N/A</v>
      </c>
      <c r="G2658" s="13">
        <f ca="1">$Q$4+$P$4*Fulltable[[#This Row],[Distance]]+$O$4*Fulltable[[#This Row],[D^2]]+$N$4*Fulltable[[#This Row],[D^3]]</f>
        <v>8.9835643633746659E-2</v>
      </c>
      <c r="H2658" s="13">
        <f ca="1">Fulltable[[#This Row],[Forecast]]*(1+AVERAGE(cform[faster (-ve) /
slower (+ve)]))</f>
        <v>9.3008802160841328E-2</v>
      </c>
      <c r="I2658" s="13" t="e">
        <f>IF(ISNUMBER(VLOOKUP(Fulltable[[#This Row],[Distance]], Predict[[#All],[Distance (km)]:[Time on current form]], 2, FALSE)), VLOOKUP(Fulltable[[#This Row],[Distance]], Predict[[#All],[Distance (km)]:[Time on current form]], 2, FALSE), NA())</f>
        <v>#N/A</v>
      </c>
      <c r="J2658" s="13" t="e">
        <f>IF(ISNUMBER(VLOOKUP(Fulltable[[#This Row],[Distance]], Predict[[#All],[Distance (km)]:[Time on current form]], 3, FALSE)), VLOOKUP(Fulltable[[#This Row],[Distance]], Predict[[#All],[Distance (km)]:[Time on current form]], 3, FALSE), NA())</f>
        <v>#N/A</v>
      </c>
    </row>
    <row r="2659" spans="1:10" x14ac:dyDescent="0.25">
      <c r="A2659" s="1">
        <v>26.57</v>
      </c>
      <c r="B2659" s="2">
        <f>Fulltable[[#This Row],[Distance]]^2</f>
        <v>705.96490000000006</v>
      </c>
      <c r="C2659">
        <f>Fulltable[[#This Row],[Distance]]^3</f>
        <v>18757.487393000003</v>
      </c>
      <c r="D2659">
        <f>Fulltable[[#This Row],[Distance]]^4</f>
        <v>498386.44003201008</v>
      </c>
      <c r="E2659">
        <f>Fulltable[[#This Row],[Distance]]^5</f>
        <v>13242127.711650508</v>
      </c>
      <c r="F2659" s="13" t="e">
        <f>IF(ISNUMBER(VLOOKUP(Fulltable[[#This Row],[Distance]], PBmetric[[Distance (km)]:[PB (hh:mm:ss)]], 6, FALSE)), VLOOKUP(Fulltable[[#This Row],[Distance]], PBmetric[[Distance (km)]:[PB (hh:mm:ss)]], 6, FALSE), NA())</f>
        <v>#N/A</v>
      </c>
      <c r="G2659" s="13">
        <f ca="1">$Q$4+$P$4*Fulltable[[#This Row],[Distance]]+$O$4*Fulltable[[#This Row],[D^2]]+$N$4*Fulltable[[#This Row],[D^3]]</f>
        <v>8.9874263431831178E-2</v>
      </c>
      <c r="H2659" s="13">
        <f ca="1">Fulltable[[#This Row],[Forecast]]*(1+AVERAGE(cform[faster (-ve) /
slower (+ve)]))</f>
        <v>9.3048786080522236E-2</v>
      </c>
      <c r="I2659" s="13" t="e">
        <f>IF(ISNUMBER(VLOOKUP(Fulltable[[#This Row],[Distance]], Predict[[#All],[Distance (km)]:[Time on current form]], 2, FALSE)), VLOOKUP(Fulltable[[#This Row],[Distance]], Predict[[#All],[Distance (km)]:[Time on current form]], 2, FALSE), NA())</f>
        <v>#N/A</v>
      </c>
      <c r="J2659" s="13" t="e">
        <f>IF(ISNUMBER(VLOOKUP(Fulltable[[#This Row],[Distance]], Predict[[#All],[Distance (km)]:[Time on current form]], 3, FALSE)), VLOOKUP(Fulltable[[#This Row],[Distance]], Predict[[#All],[Distance (km)]:[Time on current form]], 3, FALSE), NA())</f>
        <v>#N/A</v>
      </c>
    </row>
    <row r="2660" spans="1:10" x14ac:dyDescent="0.25">
      <c r="A2660" s="1">
        <v>26.58</v>
      </c>
      <c r="B2660" s="2">
        <f>Fulltable[[#This Row],[Distance]]^2</f>
        <v>706.49639999999988</v>
      </c>
      <c r="C2660">
        <f>Fulltable[[#This Row],[Distance]]^3</f>
        <v>18778.674311999996</v>
      </c>
      <c r="D2660">
        <f>Fulltable[[#This Row],[Distance]]^4</f>
        <v>499137.16321295983</v>
      </c>
      <c r="E2660">
        <f>Fulltable[[#This Row],[Distance]]^5</f>
        <v>13267065.798200471</v>
      </c>
      <c r="F2660" s="13" t="e">
        <f>IF(ISNUMBER(VLOOKUP(Fulltable[[#This Row],[Distance]], PBmetric[[Distance (km)]:[PB (hh:mm:ss)]], 6, FALSE)), VLOOKUP(Fulltable[[#This Row],[Distance]], PBmetric[[Distance (km)]:[PB (hh:mm:ss)]], 6, FALSE), NA())</f>
        <v>#N/A</v>
      </c>
      <c r="G2660" s="13">
        <f ca="1">$Q$4+$P$4*Fulltable[[#This Row],[Distance]]+$O$4*Fulltable[[#This Row],[D^2]]+$N$4*Fulltable[[#This Row],[D^3]]</f>
        <v>8.9912886808738088E-2</v>
      </c>
      <c r="H2660" s="13">
        <f ca="1">Fulltable[[#This Row],[Forecast]]*(1+AVERAGE(cform[faster (-ve) /
slower (+ve)]))</f>
        <v>9.308877370543607E-2</v>
      </c>
      <c r="I2660" s="13" t="e">
        <f>IF(ISNUMBER(VLOOKUP(Fulltable[[#This Row],[Distance]], Predict[[#All],[Distance (km)]:[Time on current form]], 2, FALSE)), VLOOKUP(Fulltable[[#This Row],[Distance]], Predict[[#All],[Distance (km)]:[Time on current form]], 2, FALSE), NA())</f>
        <v>#N/A</v>
      </c>
      <c r="J2660" s="13" t="e">
        <f>IF(ISNUMBER(VLOOKUP(Fulltable[[#This Row],[Distance]], Predict[[#All],[Distance (km)]:[Time on current form]], 3, FALSE)), VLOOKUP(Fulltable[[#This Row],[Distance]], Predict[[#All],[Distance (km)]:[Time on current form]], 3, FALSE), NA())</f>
        <v>#N/A</v>
      </c>
    </row>
    <row r="2661" spans="1:10" x14ac:dyDescent="0.25">
      <c r="A2661" s="1">
        <v>26.59</v>
      </c>
      <c r="B2661" s="2">
        <f>Fulltable[[#This Row],[Distance]]^2</f>
        <v>707.02809999999999</v>
      </c>
      <c r="C2661">
        <f>Fulltable[[#This Row],[Distance]]^3</f>
        <v>18799.877178999999</v>
      </c>
      <c r="D2661">
        <f>Fulltable[[#This Row],[Distance]]^4</f>
        <v>499888.73418961</v>
      </c>
      <c r="E2661">
        <f>Fulltable[[#This Row],[Distance]]^5</f>
        <v>13292041.44210173</v>
      </c>
      <c r="F2661" s="13" t="e">
        <f>IF(ISNUMBER(VLOOKUP(Fulltable[[#This Row],[Distance]], PBmetric[[Distance (km)]:[PB (hh:mm:ss)]], 6, FALSE)), VLOOKUP(Fulltable[[#This Row],[Distance]], PBmetric[[Distance (km)]:[PB (hh:mm:ss)]], 6, FALSE), NA())</f>
        <v>#N/A</v>
      </c>
      <c r="G2661" s="13">
        <f ca="1">$Q$4+$P$4*Fulltable[[#This Row],[Distance]]+$O$4*Fulltable[[#This Row],[D^2]]+$N$4*Fulltable[[#This Row],[D^3]]</f>
        <v>8.9951513764432015E-2</v>
      </c>
      <c r="H2661" s="13">
        <f ca="1">Fulltable[[#This Row],[Forecast]]*(1+AVERAGE(cform[faster (-ve) /
slower (+ve)]))</f>
        <v>9.3128765035546179E-2</v>
      </c>
      <c r="I2661" s="13" t="e">
        <f>IF(ISNUMBER(VLOOKUP(Fulltable[[#This Row],[Distance]], Predict[[#All],[Distance (km)]:[Time on current form]], 2, FALSE)), VLOOKUP(Fulltable[[#This Row],[Distance]], Predict[[#All],[Distance (km)]:[Time on current form]], 2, FALSE), NA())</f>
        <v>#N/A</v>
      </c>
      <c r="J2661" s="13" t="e">
        <f>IF(ISNUMBER(VLOOKUP(Fulltable[[#This Row],[Distance]], Predict[[#All],[Distance (km)]:[Time on current form]], 3, FALSE)), VLOOKUP(Fulltable[[#This Row],[Distance]], Predict[[#All],[Distance (km)]:[Time on current form]], 3, FALSE), NA())</f>
        <v>#N/A</v>
      </c>
    </row>
    <row r="2662" spans="1:10" x14ac:dyDescent="0.25">
      <c r="A2662" s="1">
        <v>26.6</v>
      </c>
      <c r="B2662" s="2">
        <f>Fulltable[[#This Row],[Distance]]^2</f>
        <v>707.56000000000006</v>
      </c>
      <c r="C2662">
        <f>Fulltable[[#This Row],[Distance]]^3</f>
        <v>18821.096000000001</v>
      </c>
      <c r="D2662">
        <f>Fulltable[[#This Row],[Distance]]^4</f>
        <v>500641.15360000008</v>
      </c>
      <c r="E2662">
        <f>Fulltable[[#This Row],[Distance]]^5</f>
        <v>13317054.685760003</v>
      </c>
      <c r="F2662" s="13" t="e">
        <f>IF(ISNUMBER(VLOOKUP(Fulltable[[#This Row],[Distance]], PBmetric[[Distance (km)]:[PB (hh:mm:ss)]], 6, FALSE)), VLOOKUP(Fulltable[[#This Row],[Distance]], PBmetric[[Distance (km)]:[PB (hh:mm:ss)]], 6, FALSE), NA())</f>
        <v>#N/A</v>
      </c>
      <c r="G2662" s="13">
        <f ca="1">$Q$4+$P$4*Fulltable[[#This Row],[Distance]]+$O$4*Fulltable[[#This Row],[D^2]]+$N$4*Fulltable[[#This Row],[D^3]]</f>
        <v>8.9990144298877542E-2</v>
      </c>
      <c r="H2662" s="13">
        <f ca="1">Fulltable[[#This Row],[Forecast]]*(1+AVERAGE(cform[faster (-ve) /
slower (+ve)]))</f>
        <v>9.3168760070815926E-2</v>
      </c>
      <c r="I2662" s="13" t="e">
        <f>IF(ISNUMBER(VLOOKUP(Fulltable[[#This Row],[Distance]], Predict[[#All],[Distance (km)]:[Time on current form]], 2, FALSE)), VLOOKUP(Fulltable[[#This Row],[Distance]], Predict[[#All],[Distance (km)]:[Time on current form]], 2, FALSE), NA())</f>
        <v>#N/A</v>
      </c>
      <c r="J2662" s="13" t="e">
        <f>IF(ISNUMBER(VLOOKUP(Fulltable[[#This Row],[Distance]], Predict[[#All],[Distance (km)]:[Time on current form]], 3, FALSE)), VLOOKUP(Fulltable[[#This Row],[Distance]], Predict[[#All],[Distance (km)]:[Time on current form]], 3, FALSE), NA())</f>
        <v>#N/A</v>
      </c>
    </row>
    <row r="2663" spans="1:10" x14ac:dyDescent="0.25">
      <c r="A2663" s="1">
        <v>26.61</v>
      </c>
      <c r="B2663" s="2">
        <f>Fulltable[[#This Row],[Distance]]^2</f>
        <v>708.09209999999996</v>
      </c>
      <c r="C2663">
        <f>Fulltable[[#This Row],[Distance]]^3</f>
        <v>18842.330780999997</v>
      </c>
      <c r="D2663">
        <f>Fulltable[[#This Row],[Distance]]^4</f>
        <v>501394.42208240996</v>
      </c>
      <c r="E2663">
        <f>Fulltable[[#This Row],[Distance]]^5</f>
        <v>13342105.571612928</v>
      </c>
      <c r="F2663" s="13" t="e">
        <f>IF(ISNUMBER(VLOOKUP(Fulltable[[#This Row],[Distance]], PBmetric[[Distance (km)]:[PB (hh:mm:ss)]], 6, FALSE)), VLOOKUP(Fulltable[[#This Row],[Distance]], PBmetric[[Distance (km)]:[PB (hh:mm:ss)]], 6, FALSE), NA())</f>
        <v>#N/A</v>
      </c>
      <c r="G2663" s="13">
        <f ca="1">$Q$4+$P$4*Fulltable[[#This Row],[Distance]]+$O$4*Fulltable[[#This Row],[D^2]]+$N$4*Fulltable[[#This Row],[D^3]]</f>
        <v>9.002877841203924E-2</v>
      </c>
      <c r="H2663" s="13">
        <f ca="1">Fulltable[[#This Row],[Forecast]]*(1+AVERAGE(cform[faster (-ve) /
slower (+ve)]))</f>
        <v>9.3208758811208603E-2</v>
      </c>
      <c r="I2663" s="13" t="e">
        <f>IF(ISNUMBER(VLOOKUP(Fulltable[[#This Row],[Distance]], Predict[[#All],[Distance (km)]:[Time on current form]], 2, FALSE)), VLOOKUP(Fulltable[[#This Row],[Distance]], Predict[[#All],[Distance (km)]:[Time on current form]], 2, FALSE), NA())</f>
        <v>#N/A</v>
      </c>
      <c r="J2663" s="13" t="e">
        <f>IF(ISNUMBER(VLOOKUP(Fulltable[[#This Row],[Distance]], Predict[[#All],[Distance (km)]:[Time on current form]], 3, FALSE)), VLOOKUP(Fulltable[[#This Row],[Distance]], Predict[[#All],[Distance (km)]:[Time on current form]], 3, FALSE), NA())</f>
        <v>#N/A</v>
      </c>
    </row>
    <row r="2664" spans="1:10" x14ac:dyDescent="0.25">
      <c r="A2664" s="1">
        <v>26.62</v>
      </c>
      <c r="B2664" s="2">
        <f>Fulltable[[#This Row],[Distance]]^2</f>
        <v>708.62440000000004</v>
      </c>
      <c r="C2664">
        <f>Fulltable[[#This Row],[Distance]]^3</f>
        <v>18863.581528000002</v>
      </c>
      <c r="D2664">
        <f>Fulltable[[#This Row],[Distance]]^4</f>
        <v>502148.54027536005</v>
      </c>
      <c r="E2664">
        <f>Fulltable[[#This Row],[Distance]]^5</f>
        <v>13367194.142130084</v>
      </c>
      <c r="F2664" s="13" t="e">
        <f>IF(ISNUMBER(VLOOKUP(Fulltable[[#This Row],[Distance]], PBmetric[[Distance (km)]:[PB (hh:mm:ss)]], 6, FALSE)), VLOOKUP(Fulltable[[#This Row],[Distance]], PBmetric[[Distance (km)]:[PB (hh:mm:ss)]], 6, FALSE), NA())</f>
        <v>#N/A</v>
      </c>
      <c r="G2664" s="13">
        <f ca="1">$Q$4+$P$4*Fulltable[[#This Row],[Distance]]+$O$4*Fulltable[[#This Row],[D^2]]+$N$4*Fulltable[[#This Row],[D^3]]</f>
        <v>9.0067416103881762E-2</v>
      </c>
      <c r="H2664" s="13">
        <f ca="1">Fulltable[[#This Row],[Forecast]]*(1+AVERAGE(cform[faster (-ve) /
slower (+ve)]))</f>
        <v>9.3248761256687643E-2</v>
      </c>
      <c r="I2664" s="13" t="e">
        <f>IF(ISNUMBER(VLOOKUP(Fulltable[[#This Row],[Distance]], Predict[[#All],[Distance (km)]:[Time on current form]], 2, FALSE)), VLOOKUP(Fulltable[[#This Row],[Distance]], Predict[[#All],[Distance (km)]:[Time on current form]], 2, FALSE), NA())</f>
        <v>#N/A</v>
      </c>
      <c r="J2664" s="13" t="e">
        <f>IF(ISNUMBER(VLOOKUP(Fulltable[[#This Row],[Distance]], Predict[[#All],[Distance (km)]:[Time on current form]], 3, FALSE)), VLOOKUP(Fulltable[[#This Row],[Distance]], Predict[[#All],[Distance (km)]:[Time on current form]], 3, FALSE), NA())</f>
        <v>#N/A</v>
      </c>
    </row>
    <row r="2665" spans="1:10" x14ac:dyDescent="0.25">
      <c r="A2665" s="1">
        <v>26.63</v>
      </c>
      <c r="B2665" s="2">
        <f>Fulltable[[#This Row],[Distance]]^2</f>
        <v>709.15689999999995</v>
      </c>
      <c r="C2665">
        <f>Fulltable[[#This Row],[Distance]]^3</f>
        <v>18884.848246999998</v>
      </c>
      <c r="D2665">
        <f>Fulltable[[#This Row],[Distance]]^4</f>
        <v>502903.50881760992</v>
      </c>
      <c r="E2665">
        <f>Fulltable[[#This Row],[Distance]]^5</f>
        <v>13392320.439812953</v>
      </c>
      <c r="F2665" s="13" t="e">
        <f>IF(ISNUMBER(VLOOKUP(Fulltable[[#This Row],[Distance]], PBmetric[[Distance (km)]:[PB (hh:mm:ss)]], 6, FALSE)), VLOOKUP(Fulltable[[#This Row],[Distance]], PBmetric[[Distance (km)]:[PB (hh:mm:ss)]], 6, FALSE), NA())</f>
        <v>#N/A</v>
      </c>
      <c r="G2665" s="13">
        <f ca="1">$Q$4+$P$4*Fulltable[[#This Row],[Distance]]+$O$4*Fulltable[[#This Row],[D^2]]+$N$4*Fulltable[[#This Row],[D^3]]</f>
        <v>9.010605737436965E-2</v>
      </c>
      <c r="H2665" s="13">
        <f ca="1">Fulltable[[#This Row],[Forecast]]*(1+AVERAGE(cform[faster (-ve) /
slower (+ve)]))</f>
        <v>9.3288767407216311E-2</v>
      </c>
      <c r="I2665" s="13" t="e">
        <f>IF(ISNUMBER(VLOOKUP(Fulltable[[#This Row],[Distance]], Predict[[#All],[Distance (km)]:[Time on current form]], 2, FALSE)), VLOOKUP(Fulltable[[#This Row],[Distance]], Predict[[#All],[Distance (km)]:[Time on current form]], 2, FALSE), NA())</f>
        <v>#N/A</v>
      </c>
      <c r="J2665" s="13" t="e">
        <f>IF(ISNUMBER(VLOOKUP(Fulltable[[#This Row],[Distance]], Predict[[#All],[Distance (km)]:[Time on current form]], 3, FALSE)), VLOOKUP(Fulltable[[#This Row],[Distance]], Predict[[#All],[Distance (km)]:[Time on current form]], 3, FALSE), NA())</f>
        <v>#N/A</v>
      </c>
    </row>
    <row r="2666" spans="1:10" x14ac:dyDescent="0.25">
      <c r="A2666" s="1">
        <v>26.64</v>
      </c>
      <c r="B2666" s="2">
        <f>Fulltable[[#This Row],[Distance]]^2</f>
        <v>709.68960000000004</v>
      </c>
      <c r="C2666">
        <f>Fulltable[[#This Row],[Distance]]^3</f>
        <v>18906.130944</v>
      </c>
      <c r="D2666">
        <f>Fulltable[[#This Row],[Distance]]^4</f>
        <v>503659.32834816008</v>
      </c>
      <c r="E2666">
        <f>Fulltable[[#This Row],[Distance]]^5</f>
        <v>13417484.507194985</v>
      </c>
      <c r="F2666" s="13" t="e">
        <f>IF(ISNUMBER(VLOOKUP(Fulltable[[#This Row],[Distance]], PBmetric[[Distance (km)]:[PB (hh:mm:ss)]], 6, FALSE)), VLOOKUP(Fulltable[[#This Row],[Distance]], PBmetric[[Distance (km)]:[PB (hh:mm:ss)]], 6, FALSE), NA())</f>
        <v>#N/A</v>
      </c>
      <c r="G2666" s="13">
        <f ca="1">$Q$4+$P$4*Fulltable[[#This Row],[Distance]]+$O$4*Fulltable[[#This Row],[D^2]]+$N$4*Fulltable[[#This Row],[D^3]]</f>
        <v>9.0144702223467529E-2</v>
      </c>
      <c r="H2666" s="13">
        <f ca="1">Fulltable[[#This Row],[Forecast]]*(1+AVERAGE(cform[faster (-ve) /
slower (+ve)]))</f>
        <v>9.3328777262757984E-2</v>
      </c>
      <c r="I2666" s="13" t="e">
        <f>IF(ISNUMBER(VLOOKUP(Fulltable[[#This Row],[Distance]], Predict[[#All],[Distance (km)]:[Time on current form]], 2, FALSE)), VLOOKUP(Fulltable[[#This Row],[Distance]], Predict[[#All],[Distance (km)]:[Time on current form]], 2, FALSE), NA())</f>
        <v>#N/A</v>
      </c>
      <c r="J2666" s="13" t="e">
        <f>IF(ISNUMBER(VLOOKUP(Fulltable[[#This Row],[Distance]], Predict[[#All],[Distance (km)]:[Time on current form]], 3, FALSE)), VLOOKUP(Fulltable[[#This Row],[Distance]], Predict[[#All],[Distance (km)]:[Time on current form]], 3, FALSE), NA())</f>
        <v>#N/A</v>
      </c>
    </row>
    <row r="2667" spans="1:10" x14ac:dyDescent="0.25">
      <c r="A2667" s="1">
        <v>26.65</v>
      </c>
      <c r="B2667" s="2">
        <f>Fulltable[[#This Row],[Distance]]^2</f>
        <v>710.22249999999997</v>
      </c>
      <c r="C2667">
        <f>Fulltable[[#This Row],[Distance]]^3</f>
        <v>18927.429624999997</v>
      </c>
      <c r="D2667">
        <f>Fulltable[[#This Row],[Distance]]^4</f>
        <v>504415.99950624997</v>
      </c>
      <c r="E2667">
        <f>Fulltable[[#This Row],[Distance]]^5</f>
        <v>13442686.386841562</v>
      </c>
      <c r="F2667" s="13" t="e">
        <f>IF(ISNUMBER(VLOOKUP(Fulltable[[#This Row],[Distance]], PBmetric[[Distance (km)]:[PB (hh:mm:ss)]], 6, FALSE)), VLOOKUP(Fulltable[[#This Row],[Distance]], PBmetric[[Distance (km)]:[PB (hh:mm:ss)]], 6, FALSE), NA())</f>
        <v>#N/A</v>
      </c>
      <c r="G2667" s="13">
        <f ca="1">$Q$4+$P$4*Fulltable[[#This Row],[Distance]]+$O$4*Fulltable[[#This Row],[D^2]]+$N$4*Fulltable[[#This Row],[D^3]]</f>
        <v>9.0183350651139985E-2</v>
      </c>
      <c r="H2667" s="13">
        <f ca="1">Fulltable[[#This Row],[Forecast]]*(1+AVERAGE(cform[faster (-ve) /
slower (+ve)]))</f>
        <v>9.3368790823276024E-2</v>
      </c>
      <c r="I2667" s="13" t="e">
        <f>IF(ISNUMBER(VLOOKUP(Fulltable[[#This Row],[Distance]], Predict[[#All],[Distance (km)]:[Time on current form]], 2, FALSE)), VLOOKUP(Fulltable[[#This Row],[Distance]], Predict[[#All],[Distance (km)]:[Time on current form]], 2, FALSE), NA())</f>
        <v>#N/A</v>
      </c>
      <c r="J2667" s="13" t="e">
        <f>IF(ISNUMBER(VLOOKUP(Fulltable[[#This Row],[Distance]], Predict[[#All],[Distance (km)]:[Time on current form]], 3, FALSE)), VLOOKUP(Fulltable[[#This Row],[Distance]], Predict[[#All],[Distance (km)]:[Time on current form]], 3, FALSE), NA())</f>
        <v>#N/A</v>
      </c>
    </row>
    <row r="2668" spans="1:10" x14ac:dyDescent="0.25">
      <c r="A2668" s="1">
        <v>26.66</v>
      </c>
      <c r="B2668" s="2">
        <f>Fulltable[[#This Row],[Distance]]^2</f>
        <v>710.75559999999996</v>
      </c>
      <c r="C2668">
        <f>Fulltable[[#This Row],[Distance]]^3</f>
        <v>18948.744296000001</v>
      </c>
      <c r="D2668">
        <f>Fulltable[[#This Row],[Distance]]^4</f>
        <v>505173.52293135994</v>
      </c>
      <c r="E2668">
        <f>Fulltable[[#This Row],[Distance]]^5</f>
        <v>13467926.121350056</v>
      </c>
      <c r="F2668" s="13" t="e">
        <f>IF(ISNUMBER(VLOOKUP(Fulltable[[#This Row],[Distance]], PBmetric[[Distance (km)]:[PB (hh:mm:ss)]], 6, FALSE)), VLOOKUP(Fulltable[[#This Row],[Distance]], PBmetric[[Distance (km)]:[PB (hh:mm:ss)]], 6, FALSE), NA())</f>
        <v>#N/A</v>
      </c>
      <c r="G2668" s="13">
        <f ca="1">$Q$4+$P$4*Fulltable[[#This Row],[Distance]]+$O$4*Fulltable[[#This Row],[D^2]]+$N$4*Fulltable[[#This Row],[D^3]]</f>
        <v>9.0222002657351613E-2</v>
      </c>
      <c r="H2668" s="13">
        <f ca="1">Fulltable[[#This Row],[Forecast]]*(1+AVERAGE(cform[faster (-ve) /
slower (+ve)]))</f>
        <v>9.3408808088733739E-2</v>
      </c>
      <c r="I2668" s="13" t="e">
        <f>IF(ISNUMBER(VLOOKUP(Fulltable[[#This Row],[Distance]], Predict[[#All],[Distance (km)]:[Time on current form]], 2, FALSE)), VLOOKUP(Fulltable[[#This Row],[Distance]], Predict[[#All],[Distance (km)]:[Time on current form]], 2, FALSE), NA())</f>
        <v>#N/A</v>
      </c>
      <c r="J2668" s="13" t="e">
        <f>IF(ISNUMBER(VLOOKUP(Fulltable[[#This Row],[Distance]], Predict[[#All],[Distance (km)]:[Time on current form]], 3, FALSE)), VLOOKUP(Fulltable[[#This Row],[Distance]], Predict[[#All],[Distance (km)]:[Time on current form]], 3, FALSE), NA())</f>
        <v>#N/A</v>
      </c>
    </row>
    <row r="2669" spans="1:10" x14ac:dyDescent="0.25">
      <c r="A2669" s="1">
        <v>26.67</v>
      </c>
      <c r="B2669" s="2">
        <f>Fulltable[[#This Row],[Distance]]^2</f>
        <v>711.28890000000013</v>
      </c>
      <c r="C2669">
        <f>Fulltable[[#This Row],[Distance]]^3</f>
        <v>18970.074963000006</v>
      </c>
      <c r="D2669">
        <f>Fulltable[[#This Row],[Distance]]^4</f>
        <v>505931.89926321019</v>
      </c>
      <c r="E2669">
        <f>Fulltable[[#This Row],[Distance]]^5</f>
        <v>13493203.753349816</v>
      </c>
      <c r="F2669" s="13" t="e">
        <f>IF(ISNUMBER(VLOOKUP(Fulltable[[#This Row],[Distance]], PBmetric[[Distance (km)]:[PB (hh:mm:ss)]], 6, FALSE)), VLOOKUP(Fulltable[[#This Row],[Distance]], PBmetric[[Distance (km)]:[PB (hh:mm:ss)]], 6, FALSE), NA())</f>
        <v>#N/A</v>
      </c>
      <c r="G2669" s="13">
        <f ca="1">$Q$4+$P$4*Fulltable[[#This Row],[Distance]]+$O$4*Fulltable[[#This Row],[D^2]]+$N$4*Fulltable[[#This Row],[D^3]]</f>
        <v>9.0260658242067027E-2</v>
      </c>
      <c r="H2669" s="13">
        <f ca="1">Fulltable[[#This Row],[Forecast]]*(1+AVERAGE(cform[faster (-ve) /
slower (+ve)]))</f>
        <v>9.3448829059094518E-2</v>
      </c>
      <c r="I2669" s="13" t="e">
        <f>IF(ISNUMBER(VLOOKUP(Fulltable[[#This Row],[Distance]], Predict[[#All],[Distance (km)]:[Time on current form]], 2, FALSE)), VLOOKUP(Fulltable[[#This Row],[Distance]], Predict[[#All],[Distance (km)]:[Time on current form]], 2, FALSE), NA())</f>
        <v>#N/A</v>
      </c>
      <c r="J2669" s="13" t="e">
        <f>IF(ISNUMBER(VLOOKUP(Fulltable[[#This Row],[Distance]], Predict[[#All],[Distance (km)]:[Time on current form]], 3, FALSE)), VLOOKUP(Fulltable[[#This Row],[Distance]], Predict[[#All],[Distance (km)]:[Time on current form]], 3, FALSE), NA())</f>
        <v>#N/A</v>
      </c>
    </row>
    <row r="2670" spans="1:10" x14ac:dyDescent="0.25">
      <c r="A2670" s="1">
        <v>26.68</v>
      </c>
      <c r="B2670" s="2">
        <f>Fulltable[[#This Row],[Distance]]^2</f>
        <v>711.82240000000002</v>
      </c>
      <c r="C2670">
        <f>Fulltable[[#This Row],[Distance]]^3</f>
        <v>18991.421632000001</v>
      </c>
      <c r="D2670">
        <f>Fulltable[[#This Row],[Distance]]^4</f>
        <v>506691.12914176</v>
      </c>
      <c r="E2670">
        <f>Fulltable[[#This Row],[Distance]]^5</f>
        <v>13518519.325502157</v>
      </c>
      <c r="F2670" s="13" t="e">
        <f>IF(ISNUMBER(VLOOKUP(Fulltable[[#This Row],[Distance]], PBmetric[[Distance (km)]:[PB (hh:mm:ss)]], 6, FALSE)), VLOOKUP(Fulltable[[#This Row],[Distance]], PBmetric[[Distance (km)]:[PB (hh:mm:ss)]], 6, FALSE), NA())</f>
        <v>#N/A</v>
      </c>
      <c r="G2670" s="13">
        <f ca="1">$Q$4+$P$4*Fulltable[[#This Row],[Distance]]+$O$4*Fulltable[[#This Row],[D^2]]+$N$4*Fulltable[[#This Row],[D^3]]</f>
        <v>9.0299317405250809E-2</v>
      </c>
      <c r="H2670" s="13">
        <f ca="1">Fulltable[[#This Row],[Forecast]]*(1+AVERAGE(cform[faster (-ve) /
slower (+ve)]))</f>
        <v>9.3488853734321684E-2</v>
      </c>
      <c r="I2670" s="13" t="e">
        <f>IF(ISNUMBER(VLOOKUP(Fulltable[[#This Row],[Distance]], Predict[[#All],[Distance (km)]:[Time on current form]], 2, FALSE)), VLOOKUP(Fulltable[[#This Row],[Distance]], Predict[[#All],[Distance (km)]:[Time on current form]], 2, FALSE), NA())</f>
        <v>#N/A</v>
      </c>
      <c r="J2670" s="13" t="e">
        <f>IF(ISNUMBER(VLOOKUP(Fulltable[[#This Row],[Distance]], Predict[[#All],[Distance (km)]:[Time on current form]], 3, FALSE)), VLOOKUP(Fulltable[[#This Row],[Distance]], Predict[[#All],[Distance (km)]:[Time on current form]], 3, FALSE), NA())</f>
        <v>#N/A</v>
      </c>
    </row>
    <row r="2671" spans="1:10" x14ac:dyDescent="0.25">
      <c r="A2671" s="1">
        <v>26.69</v>
      </c>
      <c r="B2671" s="2">
        <f>Fulltable[[#This Row],[Distance]]^2</f>
        <v>712.35610000000008</v>
      </c>
      <c r="C2671">
        <f>Fulltable[[#This Row],[Distance]]^3</f>
        <v>19012.784309000002</v>
      </c>
      <c r="D2671">
        <f>Fulltable[[#This Row],[Distance]]^4</f>
        <v>507451.21320721012</v>
      </c>
      <c r="E2671">
        <f>Fulltable[[#This Row],[Distance]]^5</f>
        <v>13543872.88050044</v>
      </c>
      <c r="F2671" s="13" t="e">
        <f>IF(ISNUMBER(VLOOKUP(Fulltable[[#This Row],[Distance]], PBmetric[[Distance (km)]:[PB (hh:mm:ss)]], 6, FALSE)), VLOOKUP(Fulltable[[#This Row],[Distance]], PBmetric[[Distance (km)]:[PB (hh:mm:ss)]], 6, FALSE), NA())</f>
        <v>#N/A</v>
      </c>
      <c r="G2671" s="13">
        <f ca="1">$Q$4+$P$4*Fulltable[[#This Row],[Distance]]+$O$4*Fulltable[[#This Row],[D^2]]+$N$4*Fulltable[[#This Row],[D^3]]</f>
        <v>9.0337980146867572E-2</v>
      </c>
      <c r="H2671" s="13">
        <f ca="1">Fulltable[[#This Row],[Forecast]]*(1+AVERAGE(cform[faster (-ve) /
slower (+ve)]))</f>
        <v>9.3528882114378598E-2</v>
      </c>
      <c r="I2671" s="13" t="e">
        <f>IF(ISNUMBER(VLOOKUP(Fulltable[[#This Row],[Distance]], Predict[[#All],[Distance (km)]:[Time on current form]], 2, FALSE)), VLOOKUP(Fulltable[[#This Row],[Distance]], Predict[[#All],[Distance (km)]:[Time on current form]], 2, FALSE), NA())</f>
        <v>#N/A</v>
      </c>
      <c r="J2671" s="13" t="e">
        <f>IF(ISNUMBER(VLOOKUP(Fulltable[[#This Row],[Distance]], Predict[[#All],[Distance (km)]:[Time on current form]], 3, FALSE)), VLOOKUP(Fulltable[[#This Row],[Distance]], Predict[[#All],[Distance (km)]:[Time on current form]], 3, FALSE), NA())</f>
        <v>#N/A</v>
      </c>
    </row>
    <row r="2672" spans="1:10" x14ac:dyDescent="0.25">
      <c r="A2672" s="1">
        <v>26.7</v>
      </c>
      <c r="B2672" s="2">
        <f>Fulltable[[#This Row],[Distance]]^2</f>
        <v>712.89</v>
      </c>
      <c r="C2672">
        <f>Fulltable[[#This Row],[Distance]]^3</f>
        <v>19034.163</v>
      </c>
      <c r="D2672">
        <f>Fulltable[[#This Row],[Distance]]^4</f>
        <v>508212.15210000001</v>
      </c>
      <c r="E2672">
        <f>Fulltable[[#This Row],[Distance]]^5</f>
        <v>13569264.461069999</v>
      </c>
      <c r="F2672" s="13" t="e">
        <f>IF(ISNUMBER(VLOOKUP(Fulltable[[#This Row],[Distance]], PBmetric[[Distance (km)]:[PB (hh:mm:ss)]], 6, FALSE)), VLOOKUP(Fulltable[[#This Row],[Distance]], PBmetric[[Distance (km)]:[PB (hh:mm:ss)]], 6, FALSE), NA())</f>
        <v>#N/A</v>
      </c>
      <c r="G2672" s="13">
        <f ca="1">$Q$4+$P$4*Fulltable[[#This Row],[Distance]]+$O$4*Fulltable[[#This Row],[D^2]]+$N$4*Fulltable[[#This Row],[D^3]]</f>
        <v>9.0376646466881885E-2</v>
      </c>
      <c r="H2672" s="13">
        <f ca="1">Fulltable[[#This Row],[Forecast]]*(1+AVERAGE(cform[faster (-ve) /
slower (+ve)]))</f>
        <v>9.3568914199228581E-2</v>
      </c>
      <c r="I2672" s="13" t="e">
        <f>IF(ISNUMBER(VLOOKUP(Fulltable[[#This Row],[Distance]], Predict[[#All],[Distance (km)]:[Time on current form]], 2, FALSE)), VLOOKUP(Fulltable[[#This Row],[Distance]], Predict[[#All],[Distance (km)]:[Time on current form]], 2, FALSE), NA())</f>
        <v>#N/A</v>
      </c>
      <c r="J2672" s="13" t="e">
        <f>IF(ISNUMBER(VLOOKUP(Fulltable[[#This Row],[Distance]], Predict[[#All],[Distance (km)]:[Time on current form]], 3, FALSE)), VLOOKUP(Fulltable[[#This Row],[Distance]], Predict[[#All],[Distance (km)]:[Time on current form]], 3, FALSE), NA())</f>
        <v>#N/A</v>
      </c>
    </row>
    <row r="2673" spans="1:10" x14ac:dyDescent="0.25">
      <c r="A2673" s="1">
        <v>26.71</v>
      </c>
      <c r="B2673" s="2">
        <f>Fulltable[[#This Row],[Distance]]^2</f>
        <v>713.42410000000007</v>
      </c>
      <c r="C2673">
        <f>Fulltable[[#This Row],[Distance]]^3</f>
        <v>19055.557711000001</v>
      </c>
      <c r="D2673">
        <f>Fulltable[[#This Row],[Distance]]^4</f>
        <v>508973.94646081008</v>
      </c>
      <c r="E2673">
        <f>Fulltable[[#This Row],[Distance]]^5</f>
        <v>13594694.109968238</v>
      </c>
      <c r="F2673" s="13" t="e">
        <f>IF(ISNUMBER(VLOOKUP(Fulltable[[#This Row],[Distance]], PBmetric[[Distance (km)]:[PB (hh:mm:ss)]], 6, FALSE)), VLOOKUP(Fulltable[[#This Row],[Distance]], PBmetric[[Distance (km)]:[PB (hh:mm:ss)]], 6, FALSE), NA())</f>
        <v>#N/A</v>
      </c>
      <c r="G2673" s="13">
        <f ca="1">$Q$4+$P$4*Fulltable[[#This Row],[Distance]]+$O$4*Fulltable[[#This Row],[D^2]]+$N$4*Fulltable[[#This Row],[D^3]]</f>
        <v>9.0415316365258361E-2</v>
      </c>
      <c r="H2673" s="13">
        <f ca="1">Fulltable[[#This Row],[Forecast]]*(1+AVERAGE(cform[faster (-ve) /
slower (+ve)]))</f>
        <v>9.3608949988834997E-2</v>
      </c>
      <c r="I2673" s="13" t="e">
        <f>IF(ISNUMBER(VLOOKUP(Fulltable[[#This Row],[Distance]], Predict[[#All],[Distance (km)]:[Time on current form]], 2, FALSE)), VLOOKUP(Fulltable[[#This Row],[Distance]], Predict[[#All],[Distance (km)]:[Time on current form]], 2, FALSE), NA())</f>
        <v>#N/A</v>
      </c>
      <c r="J2673" s="13" t="e">
        <f>IF(ISNUMBER(VLOOKUP(Fulltable[[#This Row],[Distance]], Predict[[#All],[Distance (km)]:[Time on current form]], 3, FALSE)), VLOOKUP(Fulltable[[#This Row],[Distance]], Predict[[#All],[Distance (km)]:[Time on current form]], 3, FALSE), NA())</f>
        <v>#N/A</v>
      </c>
    </row>
    <row r="2674" spans="1:10" x14ac:dyDescent="0.25">
      <c r="A2674" s="1">
        <v>26.72</v>
      </c>
      <c r="B2674" s="2">
        <f>Fulltable[[#This Row],[Distance]]^2</f>
        <v>713.95839999999998</v>
      </c>
      <c r="C2674">
        <f>Fulltable[[#This Row],[Distance]]^3</f>
        <v>19076.968448</v>
      </c>
      <c r="D2674">
        <f>Fulltable[[#This Row],[Distance]]^4</f>
        <v>509736.59693055996</v>
      </c>
      <c r="E2674">
        <f>Fulltable[[#This Row],[Distance]]^5</f>
        <v>13620161.869984562</v>
      </c>
      <c r="F2674" s="13" t="e">
        <f>IF(ISNUMBER(VLOOKUP(Fulltable[[#This Row],[Distance]], PBmetric[[Distance (km)]:[PB (hh:mm:ss)]], 6, FALSE)), VLOOKUP(Fulltable[[#This Row],[Distance]], PBmetric[[Distance (km)]:[PB (hh:mm:ss)]], 6, FALSE), NA())</f>
        <v>#N/A</v>
      </c>
      <c r="G2674" s="13">
        <f ca="1">$Q$4+$P$4*Fulltable[[#This Row],[Distance]]+$O$4*Fulltable[[#This Row],[D^2]]+$N$4*Fulltable[[#This Row],[D^3]]</f>
        <v>9.0453989841961596E-2</v>
      </c>
      <c r="H2674" s="13">
        <f ca="1">Fulltable[[#This Row],[Forecast]]*(1+AVERAGE(cform[faster (-ve) /
slower (+ve)]))</f>
        <v>9.3648989483161194E-2</v>
      </c>
      <c r="I2674" s="13" t="e">
        <f>IF(ISNUMBER(VLOOKUP(Fulltable[[#This Row],[Distance]], Predict[[#All],[Distance (km)]:[Time on current form]], 2, FALSE)), VLOOKUP(Fulltable[[#This Row],[Distance]], Predict[[#All],[Distance (km)]:[Time on current form]], 2, FALSE), NA())</f>
        <v>#N/A</v>
      </c>
      <c r="J2674" s="13" t="e">
        <f>IF(ISNUMBER(VLOOKUP(Fulltable[[#This Row],[Distance]], Predict[[#All],[Distance (km)]:[Time on current form]], 3, FALSE)), VLOOKUP(Fulltable[[#This Row],[Distance]], Predict[[#All],[Distance (km)]:[Time on current form]], 3, FALSE), NA())</f>
        <v>#N/A</v>
      </c>
    </row>
    <row r="2675" spans="1:10" x14ac:dyDescent="0.25">
      <c r="A2675" s="1">
        <v>26.73</v>
      </c>
      <c r="B2675" s="2">
        <f>Fulltable[[#This Row],[Distance]]^2</f>
        <v>714.49290000000008</v>
      </c>
      <c r="C2675">
        <f>Fulltable[[#This Row],[Distance]]^3</f>
        <v>19098.395217000001</v>
      </c>
      <c r="D2675">
        <f>Fulltable[[#This Row],[Distance]]^4</f>
        <v>510500.1041504101</v>
      </c>
      <c r="E2675">
        <f>Fulltable[[#This Row],[Distance]]^5</f>
        <v>13645667.783940462</v>
      </c>
      <c r="F2675" s="13" t="e">
        <f>IF(ISNUMBER(VLOOKUP(Fulltable[[#This Row],[Distance]], PBmetric[[Distance (km)]:[PB (hh:mm:ss)]], 6, FALSE)), VLOOKUP(Fulltable[[#This Row],[Distance]], PBmetric[[Distance (km)]:[PB (hh:mm:ss)]], 6, FALSE), NA())</f>
        <v>#N/A</v>
      </c>
      <c r="G2675" s="13">
        <f ca="1">$Q$4+$P$4*Fulltable[[#This Row],[Distance]]+$O$4*Fulltable[[#This Row],[D^2]]+$N$4*Fulltable[[#This Row],[D^3]]</f>
        <v>9.0492666896956189E-2</v>
      </c>
      <c r="H2675" s="13">
        <f ca="1">Fulltable[[#This Row],[Forecast]]*(1+AVERAGE(cform[faster (-ve) /
slower (+ve)]))</f>
        <v>9.3689032682170506E-2</v>
      </c>
      <c r="I2675" s="13" t="e">
        <f>IF(ISNUMBER(VLOOKUP(Fulltable[[#This Row],[Distance]], Predict[[#All],[Distance (km)]:[Time on current form]], 2, FALSE)), VLOOKUP(Fulltable[[#This Row],[Distance]], Predict[[#All],[Distance (km)]:[Time on current form]], 2, FALSE), NA())</f>
        <v>#N/A</v>
      </c>
      <c r="J2675" s="13" t="e">
        <f>IF(ISNUMBER(VLOOKUP(Fulltable[[#This Row],[Distance]], Predict[[#All],[Distance (km)]:[Time on current form]], 3, FALSE)), VLOOKUP(Fulltable[[#This Row],[Distance]], Predict[[#All],[Distance (km)]:[Time on current form]], 3, FALSE), NA())</f>
        <v>#N/A</v>
      </c>
    </row>
    <row r="2676" spans="1:10" x14ac:dyDescent="0.25">
      <c r="A2676" s="1">
        <v>26.74</v>
      </c>
      <c r="B2676" s="2">
        <f>Fulltable[[#This Row],[Distance]]^2</f>
        <v>715.02759999999989</v>
      </c>
      <c r="C2676">
        <f>Fulltable[[#This Row],[Distance]]^3</f>
        <v>19119.838023999997</v>
      </c>
      <c r="D2676">
        <f>Fulltable[[#This Row],[Distance]]^4</f>
        <v>511264.46876175987</v>
      </c>
      <c r="E2676">
        <f>Fulltable[[#This Row],[Distance]]^5</f>
        <v>13671211.894689457</v>
      </c>
      <c r="F2676" s="13" t="e">
        <f>IF(ISNUMBER(VLOOKUP(Fulltable[[#This Row],[Distance]], PBmetric[[Distance (km)]:[PB (hh:mm:ss)]], 6, FALSE)), VLOOKUP(Fulltable[[#This Row],[Distance]], PBmetric[[Distance (km)]:[PB (hh:mm:ss)]], 6, FALSE), NA())</f>
        <v>#N/A</v>
      </c>
      <c r="G2676" s="13">
        <f ca="1">$Q$4+$P$4*Fulltable[[#This Row],[Distance]]+$O$4*Fulltable[[#This Row],[D^2]]+$N$4*Fulltable[[#This Row],[D^3]]</f>
        <v>9.0531347530206724E-2</v>
      </c>
      <c r="H2676" s="13">
        <f ca="1">Fulltable[[#This Row],[Forecast]]*(1+AVERAGE(cform[faster (-ve) /
slower (+ve)]))</f>
        <v>9.3729079585826283E-2</v>
      </c>
      <c r="I2676" s="13" t="e">
        <f>IF(ISNUMBER(VLOOKUP(Fulltable[[#This Row],[Distance]], Predict[[#All],[Distance (km)]:[Time on current form]], 2, FALSE)), VLOOKUP(Fulltable[[#This Row],[Distance]], Predict[[#All],[Distance (km)]:[Time on current form]], 2, FALSE), NA())</f>
        <v>#N/A</v>
      </c>
      <c r="J2676" s="13" t="e">
        <f>IF(ISNUMBER(VLOOKUP(Fulltable[[#This Row],[Distance]], Predict[[#All],[Distance (km)]:[Time on current form]], 3, FALSE)), VLOOKUP(Fulltable[[#This Row],[Distance]], Predict[[#All],[Distance (km)]:[Time on current form]], 3, FALSE), NA())</f>
        <v>#N/A</v>
      </c>
    </row>
    <row r="2677" spans="1:10" x14ac:dyDescent="0.25">
      <c r="A2677" s="1">
        <v>26.75</v>
      </c>
      <c r="B2677" s="2">
        <f>Fulltable[[#This Row],[Distance]]^2</f>
        <v>715.5625</v>
      </c>
      <c r="C2677">
        <f>Fulltable[[#This Row],[Distance]]^3</f>
        <v>19141.296875</v>
      </c>
      <c r="D2677">
        <f>Fulltable[[#This Row],[Distance]]^4</f>
        <v>512029.69140625</v>
      </c>
      <c r="E2677">
        <f>Fulltable[[#This Row],[Distance]]^5</f>
        <v>13696794.245117187</v>
      </c>
      <c r="F2677" s="13" t="e">
        <f>IF(ISNUMBER(VLOOKUP(Fulltable[[#This Row],[Distance]], PBmetric[[Distance (km)]:[PB (hh:mm:ss)]], 6, FALSE)), VLOOKUP(Fulltable[[#This Row],[Distance]], PBmetric[[Distance (km)]:[PB (hh:mm:ss)]], 6, FALSE), NA())</f>
        <v>#N/A</v>
      </c>
      <c r="G2677" s="13">
        <f ca="1">$Q$4+$P$4*Fulltable[[#This Row],[Distance]]+$O$4*Fulltable[[#This Row],[D^2]]+$N$4*Fulltable[[#This Row],[D^3]]</f>
        <v>9.0570031741677839E-2</v>
      </c>
      <c r="H2677" s="13">
        <f ca="1">Fulltable[[#This Row],[Forecast]]*(1+AVERAGE(cform[faster (-ve) /
slower (+ve)]))</f>
        <v>9.3769130194091901E-2</v>
      </c>
      <c r="I2677" s="13" t="e">
        <f>IF(ISNUMBER(VLOOKUP(Fulltable[[#This Row],[Distance]], Predict[[#All],[Distance (km)]:[Time on current form]], 2, FALSE)), VLOOKUP(Fulltable[[#This Row],[Distance]], Predict[[#All],[Distance (km)]:[Time on current form]], 2, FALSE), NA())</f>
        <v>#N/A</v>
      </c>
      <c r="J2677" s="13" t="e">
        <f>IF(ISNUMBER(VLOOKUP(Fulltable[[#This Row],[Distance]], Predict[[#All],[Distance (km)]:[Time on current form]], 3, FALSE)), VLOOKUP(Fulltable[[#This Row],[Distance]], Predict[[#All],[Distance (km)]:[Time on current form]], 3, FALSE), NA())</f>
        <v>#N/A</v>
      </c>
    </row>
    <row r="2678" spans="1:10" x14ac:dyDescent="0.25">
      <c r="A2678" s="1">
        <v>26.76</v>
      </c>
      <c r="B2678" s="2">
        <f>Fulltable[[#This Row],[Distance]]^2</f>
        <v>716.09760000000006</v>
      </c>
      <c r="C2678">
        <f>Fulltable[[#This Row],[Distance]]^3</f>
        <v>19162.771776000001</v>
      </c>
      <c r="D2678">
        <f>Fulltable[[#This Row],[Distance]]^4</f>
        <v>512795.77272576006</v>
      </c>
      <c r="E2678">
        <f>Fulltable[[#This Row],[Distance]]^5</f>
        <v>13722414.87814134</v>
      </c>
      <c r="F2678" s="13" t="e">
        <f>IF(ISNUMBER(VLOOKUP(Fulltable[[#This Row],[Distance]], PBmetric[[Distance (km)]:[PB (hh:mm:ss)]], 6, FALSE)), VLOOKUP(Fulltable[[#This Row],[Distance]], PBmetric[[Distance (km)]:[PB (hh:mm:ss)]], 6, FALSE), NA())</f>
        <v>#N/A</v>
      </c>
      <c r="G2678" s="13">
        <f ca="1">$Q$4+$P$4*Fulltable[[#This Row],[Distance]]+$O$4*Fulltable[[#This Row],[D^2]]+$N$4*Fulltable[[#This Row],[D^3]]</f>
        <v>9.0608719531334064E-2</v>
      </c>
      <c r="H2678" s="13">
        <f ca="1">Fulltable[[#This Row],[Forecast]]*(1+AVERAGE(cform[faster (-ve) /
slower (+ve)]))</f>
        <v>9.380918450693064E-2</v>
      </c>
      <c r="I2678" s="13" t="e">
        <f>IF(ISNUMBER(VLOOKUP(Fulltable[[#This Row],[Distance]], Predict[[#All],[Distance (km)]:[Time on current form]], 2, FALSE)), VLOOKUP(Fulltable[[#This Row],[Distance]], Predict[[#All],[Distance (km)]:[Time on current form]], 2, FALSE), NA())</f>
        <v>#N/A</v>
      </c>
      <c r="J2678" s="13" t="e">
        <f>IF(ISNUMBER(VLOOKUP(Fulltable[[#This Row],[Distance]], Predict[[#All],[Distance (km)]:[Time on current form]], 3, FALSE)), VLOOKUP(Fulltable[[#This Row],[Distance]], Predict[[#All],[Distance (km)]:[Time on current form]], 3, FALSE), NA())</f>
        <v>#N/A</v>
      </c>
    </row>
    <row r="2679" spans="1:10" x14ac:dyDescent="0.25">
      <c r="A2679" s="1">
        <v>26.77</v>
      </c>
      <c r="B2679" s="2">
        <f>Fulltable[[#This Row],[Distance]]^2</f>
        <v>716.63289999999995</v>
      </c>
      <c r="C2679">
        <f>Fulltable[[#This Row],[Distance]]^3</f>
        <v>19184.262733</v>
      </c>
      <c r="D2679">
        <f>Fulltable[[#This Row],[Distance]]^4</f>
        <v>513562.71336240991</v>
      </c>
      <c r="E2679">
        <f>Fulltable[[#This Row],[Distance]]^5</f>
        <v>13748073.836711712</v>
      </c>
      <c r="F2679" s="13" t="e">
        <f>IF(ISNUMBER(VLOOKUP(Fulltable[[#This Row],[Distance]], PBmetric[[Distance (km)]:[PB (hh:mm:ss)]], 6, FALSE)), VLOOKUP(Fulltable[[#This Row],[Distance]], PBmetric[[Distance (km)]:[PB (hh:mm:ss)]], 6, FALSE), NA())</f>
        <v>#N/A</v>
      </c>
      <c r="G2679" s="13">
        <f ca="1">$Q$4+$P$4*Fulltable[[#This Row],[Distance]]+$O$4*Fulltable[[#This Row],[D^2]]+$N$4*Fulltable[[#This Row],[D^3]]</f>
        <v>9.0647410899140052E-2</v>
      </c>
      <c r="H2679" s="13">
        <f ca="1">Fulltable[[#This Row],[Forecast]]*(1+AVERAGE(cform[faster (-ve) /
slower (+ve)]))</f>
        <v>9.3849242524305918E-2</v>
      </c>
      <c r="I2679" s="13" t="e">
        <f>IF(ISNUMBER(VLOOKUP(Fulltable[[#This Row],[Distance]], Predict[[#All],[Distance (km)]:[Time on current form]], 2, FALSE)), VLOOKUP(Fulltable[[#This Row],[Distance]], Predict[[#All],[Distance (km)]:[Time on current form]], 2, FALSE), NA())</f>
        <v>#N/A</v>
      </c>
      <c r="J2679" s="13" t="e">
        <f>IF(ISNUMBER(VLOOKUP(Fulltable[[#This Row],[Distance]], Predict[[#All],[Distance (km)]:[Time on current form]], 3, FALSE)), VLOOKUP(Fulltable[[#This Row],[Distance]], Predict[[#All],[Distance (km)]:[Time on current form]], 3, FALSE), NA())</f>
        <v>#N/A</v>
      </c>
    </row>
    <row r="2680" spans="1:10" x14ac:dyDescent="0.25">
      <c r="A2680" s="1">
        <v>26.78</v>
      </c>
      <c r="B2680" s="2">
        <f>Fulltable[[#This Row],[Distance]]^2</f>
        <v>717.16840000000002</v>
      </c>
      <c r="C2680">
        <f>Fulltable[[#This Row],[Distance]]^3</f>
        <v>19205.769752</v>
      </c>
      <c r="D2680">
        <f>Fulltable[[#This Row],[Distance]]^4</f>
        <v>514330.51395856001</v>
      </c>
      <c r="E2680">
        <f>Fulltable[[#This Row],[Distance]]^5</f>
        <v>13773771.163810238</v>
      </c>
      <c r="F2680" s="13" t="e">
        <f>IF(ISNUMBER(VLOOKUP(Fulltable[[#This Row],[Distance]], PBmetric[[Distance (km)]:[PB (hh:mm:ss)]], 6, FALSE)), VLOOKUP(Fulltable[[#This Row],[Distance]], PBmetric[[Distance (km)]:[PB (hh:mm:ss)]], 6, FALSE), NA())</f>
        <v>#N/A</v>
      </c>
      <c r="G2680" s="13">
        <f ca="1">$Q$4+$P$4*Fulltable[[#This Row],[Distance]]+$O$4*Fulltable[[#This Row],[D^2]]+$N$4*Fulltable[[#This Row],[D^3]]</f>
        <v>9.0686105845060372E-2</v>
      </c>
      <c r="H2680" s="13">
        <f ca="1">Fulltable[[#This Row],[Forecast]]*(1+AVERAGE(cform[faster (-ve) /
slower (+ve)]))</f>
        <v>9.3889304246181041E-2</v>
      </c>
      <c r="I2680" s="13" t="e">
        <f>IF(ISNUMBER(VLOOKUP(Fulltable[[#This Row],[Distance]], Predict[[#All],[Distance (km)]:[Time on current form]], 2, FALSE)), VLOOKUP(Fulltable[[#This Row],[Distance]], Predict[[#All],[Distance (km)]:[Time on current form]], 2, FALSE), NA())</f>
        <v>#N/A</v>
      </c>
      <c r="J2680" s="13" t="e">
        <f>IF(ISNUMBER(VLOOKUP(Fulltable[[#This Row],[Distance]], Predict[[#All],[Distance (km)]:[Time on current form]], 3, FALSE)), VLOOKUP(Fulltable[[#This Row],[Distance]], Predict[[#All],[Distance (km)]:[Time on current form]], 3, FALSE), NA())</f>
        <v>#N/A</v>
      </c>
    </row>
    <row r="2681" spans="1:10" x14ac:dyDescent="0.25">
      <c r="A2681" s="1">
        <v>26.79</v>
      </c>
      <c r="B2681" s="2">
        <f>Fulltable[[#This Row],[Distance]]^2</f>
        <v>717.70409999999993</v>
      </c>
      <c r="C2681">
        <f>Fulltable[[#This Row],[Distance]]^3</f>
        <v>19227.292838999998</v>
      </c>
      <c r="D2681">
        <f>Fulltable[[#This Row],[Distance]]^4</f>
        <v>515099.17515680991</v>
      </c>
      <c r="E2681">
        <f>Fulltable[[#This Row],[Distance]]^5</f>
        <v>13799506.902450938</v>
      </c>
      <c r="F2681" s="13" t="e">
        <f>IF(ISNUMBER(VLOOKUP(Fulltable[[#This Row],[Distance]], PBmetric[[Distance (km)]:[PB (hh:mm:ss)]], 6, FALSE)), VLOOKUP(Fulltable[[#This Row],[Distance]], PBmetric[[Distance (km)]:[PB (hh:mm:ss)]], 6, FALSE), NA())</f>
        <v>#N/A</v>
      </c>
      <c r="G2681" s="13">
        <f ca="1">$Q$4+$P$4*Fulltable[[#This Row],[Distance]]+$O$4*Fulltable[[#This Row],[D^2]]+$N$4*Fulltable[[#This Row],[D^3]]</f>
        <v>9.0724804369059622E-2</v>
      </c>
      <c r="H2681" s="13">
        <f ca="1">Fulltable[[#This Row],[Forecast]]*(1+AVERAGE(cform[faster (-ve) /
slower (+ve)]))</f>
        <v>9.3929369672519344E-2</v>
      </c>
      <c r="I2681" s="13" t="e">
        <f>IF(ISNUMBER(VLOOKUP(Fulltable[[#This Row],[Distance]], Predict[[#All],[Distance (km)]:[Time on current form]], 2, FALSE)), VLOOKUP(Fulltable[[#This Row],[Distance]], Predict[[#All],[Distance (km)]:[Time on current form]], 2, FALSE), NA())</f>
        <v>#N/A</v>
      </c>
      <c r="J2681" s="13" t="e">
        <f>IF(ISNUMBER(VLOOKUP(Fulltable[[#This Row],[Distance]], Predict[[#All],[Distance (km)]:[Time on current form]], 3, FALSE)), VLOOKUP(Fulltable[[#This Row],[Distance]], Predict[[#All],[Distance (km)]:[Time on current form]], 3, FALSE), NA())</f>
        <v>#N/A</v>
      </c>
    </row>
    <row r="2682" spans="1:10" x14ac:dyDescent="0.25">
      <c r="A2682" s="1">
        <v>26.8</v>
      </c>
      <c r="B2682" s="2">
        <f>Fulltable[[#This Row],[Distance]]^2</f>
        <v>718.24</v>
      </c>
      <c r="C2682">
        <f>Fulltable[[#This Row],[Distance]]^3</f>
        <v>19248.832000000002</v>
      </c>
      <c r="D2682">
        <f>Fulltable[[#This Row],[Distance]]^4</f>
        <v>515868.69760000001</v>
      </c>
      <c r="E2682">
        <f>Fulltable[[#This Row],[Distance]]^5</f>
        <v>13825281.09568</v>
      </c>
      <c r="F2682" s="13" t="e">
        <f>IF(ISNUMBER(VLOOKUP(Fulltable[[#This Row],[Distance]], PBmetric[[Distance (km)]:[PB (hh:mm:ss)]], 6, FALSE)), VLOOKUP(Fulltable[[#This Row],[Distance]], PBmetric[[Distance (km)]:[PB (hh:mm:ss)]], 6, FALSE), NA())</f>
        <v>#N/A</v>
      </c>
      <c r="G2682" s="13">
        <f ca="1">$Q$4+$P$4*Fulltable[[#This Row],[Distance]]+$O$4*Fulltable[[#This Row],[D^2]]+$N$4*Fulltable[[#This Row],[D^3]]</f>
        <v>9.0763506471102401E-2</v>
      </c>
      <c r="H2682" s="13">
        <f ca="1">Fulltable[[#This Row],[Forecast]]*(1+AVERAGE(cform[faster (-ve) /
slower (+ve)]))</f>
        <v>9.3969438803284205E-2</v>
      </c>
      <c r="I2682" s="13" t="e">
        <f>IF(ISNUMBER(VLOOKUP(Fulltable[[#This Row],[Distance]], Predict[[#All],[Distance (km)]:[Time on current form]], 2, FALSE)), VLOOKUP(Fulltable[[#This Row],[Distance]], Predict[[#All],[Distance (km)]:[Time on current form]], 2, FALSE), NA())</f>
        <v>#N/A</v>
      </c>
      <c r="J2682" s="13" t="e">
        <f>IF(ISNUMBER(VLOOKUP(Fulltable[[#This Row],[Distance]], Predict[[#All],[Distance (km)]:[Time on current form]], 3, FALSE)), VLOOKUP(Fulltable[[#This Row],[Distance]], Predict[[#All],[Distance (km)]:[Time on current form]], 3, FALSE), NA())</f>
        <v>#N/A</v>
      </c>
    </row>
    <row r="2683" spans="1:10" x14ac:dyDescent="0.25">
      <c r="A2683" s="1">
        <v>26.81</v>
      </c>
      <c r="B2683" s="2">
        <f>Fulltable[[#This Row],[Distance]]^2</f>
        <v>718.77609999999993</v>
      </c>
      <c r="C2683">
        <f>Fulltable[[#This Row],[Distance]]^3</f>
        <v>19270.387240999997</v>
      </c>
      <c r="D2683">
        <f>Fulltable[[#This Row],[Distance]]^4</f>
        <v>516639.08193120989</v>
      </c>
      <c r="E2683">
        <f>Fulltable[[#This Row],[Distance]]^5</f>
        <v>13851093.786575736</v>
      </c>
      <c r="F2683" s="13" t="e">
        <f>IF(ISNUMBER(VLOOKUP(Fulltable[[#This Row],[Distance]], PBmetric[[Distance (km)]:[PB (hh:mm:ss)]], 6, FALSE)), VLOOKUP(Fulltable[[#This Row],[Distance]], PBmetric[[Distance (km)]:[PB (hh:mm:ss)]], 6, FALSE), NA())</f>
        <v>#N/A</v>
      </c>
      <c r="G2683" s="13">
        <f ca="1">$Q$4+$P$4*Fulltable[[#This Row],[Distance]]+$O$4*Fulltable[[#This Row],[D^2]]+$N$4*Fulltable[[#This Row],[D^3]]</f>
        <v>9.0802212151153319E-2</v>
      </c>
      <c r="H2683" s="13">
        <f ca="1">Fulltable[[#This Row],[Forecast]]*(1+AVERAGE(cform[faster (-ve) /
slower (+ve)]))</f>
        <v>9.4009511638438958E-2</v>
      </c>
      <c r="I2683" s="13" t="e">
        <f>IF(ISNUMBER(VLOOKUP(Fulltable[[#This Row],[Distance]], Predict[[#All],[Distance (km)]:[Time on current form]], 2, FALSE)), VLOOKUP(Fulltable[[#This Row],[Distance]], Predict[[#All],[Distance (km)]:[Time on current form]], 2, FALSE), NA())</f>
        <v>#N/A</v>
      </c>
      <c r="J2683" s="13" t="e">
        <f>IF(ISNUMBER(VLOOKUP(Fulltable[[#This Row],[Distance]], Predict[[#All],[Distance (km)]:[Time on current form]], 3, FALSE)), VLOOKUP(Fulltable[[#This Row],[Distance]], Predict[[#All],[Distance (km)]:[Time on current form]], 3, FALSE), NA())</f>
        <v>#N/A</v>
      </c>
    </row>
    <row r="2684" spans="1:10" x14ac:dyDescent="0.25">
      <c r="A2684" s="1">
        <v>26.82</v>
      </c>
      <c r="B2684" s="2">
        <f>Fulltable[[#This Row],[Distance]]^2</f>
        <v>719.31240000000003</v>
      </c>
      <c r="C2684">
        <f>Fulltable[[#This Row],[Distance]]^3</f>
        <v>19291.958568000002</v>
      </c>
      <c r="D2684">
        <f>Fulltable[[#This Row],[Distance]]^4</f>
        <v>517410.32879376004</v>
      </c>
      <c r="E2684">
        <f>Fulltable[[#This Row],[Distance]]^5</f>
        <v>13876945.018248644</v>
      </c>
      <c r="F2684" s="13" t="e">
        <f>IF(ISNUMBER(VLOOKUP(Fulltable[[#This Row],[Distance]], PBmetric[[Distance (km)]:[PB (hh:mm:ss)]], 6, FALSE)), VLOOKUP(Fulltable[[#This Row],[Distance]], PBmetric[[Distance (km)]:[PB (hh:mm:ss)]], 6, FALSE), NA())</f>
        <v>#N/A</v>
      </c>
      <c r="G2684" s="13">
        <f ca="1">$Q$4+$P$4*Fulltable[[#This Row],[Distance]]+$O$4*Fulltable[[#This Row],[D^2]]+$N$4*Fulltable[[#This Row],[D^3]]</f>
        <v>9.0840921409176961E-2</v>
      </c>
      <c r="H2684" s="13">
        <f ca="1">Fulltable[[#This Row],[Forecast]]*(1+AVERAGE(cform[faster (-ve) /
slower (+ve)]))</f>
        <v>9.4049588177946952E-2</v>
      </c>
      <c r="I2684" s="13" t="e">
        <f>IF(ISNUMBER(VLOOKUP(Fulltable[[#This Row],[Distance]], Predict[[#All],[Distance (km)]:[Time on current form]], 2, FALSE)), VLOOKUP(Fulltable[[#This Row],[Distance]], Predict[[#All],[Distance (km)]:[Time on current form]], 2, FALSE), NA())</f>
        <v>#N/A</v>
      </c>
      <c r="J2684" s="13" t="e">
        <f>IF(ISNUMBER(VLOOKUP(Fulltable[[#This Row],[Distance]], Predict[[#All],[Distance (km)]:[Time on current form]], 3, FALSE)), VLOOKUP(Fulltable[[#This Row],[Distance]], Predict[[#All],[Distance (km)]:[Time on current form]], 3, FALSE), NA())</f>
        <v>#N/A</v>
      </c>
    </row>
    <row r="2685" spans="1:10" x14ac:dyDescent="0.25">
      <c r="A2685" s="1">
        <v>26.83</v>
      </c>
      <c r="B2685" s="2">
        <f>Fulltable[[#This Row],[Distance]]^2</f>
        <v>719.84889999999996</v>
      </c>
      <c r="C2685">
        <f>Fulltable[[#This Row],[Distance]]^3</f>
        <v>19313.545986999998</v>
      </c>
      <c r="D2685">
        <f>Fulltable[[#This Row],[Distance]]^4</f>
        <v>518182.43883120996</v>
      </c>
      <c r="E2685">
        <f>Fulltable[[#This Row],[Distance]]^5</f>
        <v>13902834.833841363</v>
      </c>
      <c r="F2685" s="13" t="e">
        <f>IF(ISNUMBER(VLOOKUP(Fulltable[[#This Row],[Distance]], PBmetric[[Distance (km)]:[PB (hh:mm:ss)]], 6, FALSE)), VLOOKUP(Fulltable[[#This Row],[Distance]], PBmetric[[Distance (km)]:[PB (hh:mm:ss)]], 6, FALSE), NA())</f>
        <v>#N/A</v>
      </c>
      <c r="G2685" s="13">
        <f ca="1">$Q$4+$P$4*Fulltable[[#This Row],[Distance]]+$O$4*Fulltable[[#This Row],[D^2]]+$N$4*Fulltable[[#This Row],[D^3]]</f>
        <v>9.0879634245137925E-2</v>
      </c>
      <c r="H2685" s="13">
        <f ca="1">Fulltable[[#This Row],[Forecast]]*(1+AVERAGE(cform[faster (-ve) /
slower (+ve)]))</f>
        <v>9.4089668421771536E-2</v>
      </c>
      <c r="I2685" s="13" t="e">
        <f>IF(ISNUMBER(VLOOKUP(Fulltable[[#This Row],[Distance]], Predict[[#All],[Distance (km)]:[Time on current form]], 2, FALSE)), VLOOKUP(Fulltable[[#This Row],[Distance]], Predict[[#All],[Distance (km)]:[Time on current form]], 2, FALSE), NA())</f>
        <v>#N/A</v>
      </c>
      <c r="J2685" s="13" t="e">
        <f>IF(ISNUMBER(VLOOKUP(Fulltable[[#This Row],[Distance]], Predict[[#All],[Distance (km)]:[Time on current form]], 3, FALSE)), VLOOKUP(Fulltable[[#This Row],[Distance]], Predict[[#All],[Distance (km)]:[Time on current form]], 3, FALSE), NA())</f>
        <v>#N/A</v>
      </c>
    </row>
    <row r="2686" spans="1:10" x14ac:dyDescent="0.25">
      <c r="A2686" s="1">
        <v>26.84</v>
      </c>
      <c r="B2686" s="2">
        <f>Fulltable[[#This Row],[Distance]]^2</f>
        <v>720.38559999999995</v>
      </c>
      <c r="C2686">
        <f>Fulltable[[#This Row],[Distance]]^3</f>
        <v>19335.149503999997</v>
      </c>
      <c r="D2686">
        <f>Fulltable[[#This Row],[Distance]]^4</f>
        <v>518955.41268735996</v>
      </c>
      <c r="E2686">
        <f>Fulltable[[#This Row],[Distance]]^5</f>
        <v>13928763.276528742</v>
      </c>
      <c r="F2686" s="13" t="e">
        <f>IF(ISNUMBER(VLOOKUP(Fulltable[[#This Row],[Distance]], PBmetric[[Distance (km)]:[PB (hh:mm:ss)]], 6, FALSE)), VLOOKUP(Fulltable[[#This Row],[Distance]], PBmetric[[Distance (km)]:[PB (hh:mm:ss)]], 6, FALSE), NA())</f>
        <v>#N/A</v>
      </c>
      <c r="G2686" s="13">
        <f ca="1">$Q$4+$P$4*Fulltable[[#This Row],[Distance]]+$O$4*Fulltable[[#This Row],[D^2]]+$N$4*Fulltable[[#This Row],[D^3]]</f>
        <v>9.0918350659000793E-2</v>
      </c>
      <c r="H2686" s="13">
        <f ca="1">Fulltable[[#This Row],[Forecast]]*(1+AVERAGE(cform[faster (-ve) /
slower (+ve)]))</f>
        <v>9.412975236987603E-2</v>
      </c>
      <c r="I2686" s="13" t="e">
        <f>IF(ISNUMBER(VLOOKUP(Fulltable[[#This Row],[Distance]], Predict[[#All],[Distance (km)]:[Time on current form]], 2, FALSE)), VLOOKUP(Fulltable[[#This Row],[Distance]], Predict[[#All],[Distance (km)]:[Time on current form]], 2, FALSE), NA())</f>
        <v>#N/A</v>
      </c>
      <c r="J2686" s="13" t="e">
        <f>IF(ISNUMBER(VLOOKUP(Fulltable[[#This Row],[Distance]], Predict[[#All],[Distance (km)]:[Time on current form]], 3, FALSE)), VLOOKUP(Fulltable[[#This Row],[Distance]], Predict[[#All],[Distance (km)]:[Time on current form]], 3, FALSE), NA())</f>
        <v>#N/A</v>
      </c>
    </row>
    <row r="2687" spans="1:10" x14ac:dyDescent="0.25">
      <c r="A2687" s="1">
        <v>26.85</v>
      </c>
      <c r="B2687" s="2">
        <f>Fulltable[[#This Row],[Distance]]^2</f>
        <v>720.92250000000013</v>
      </c>
      <c r="C2687">
        <f>Fulltable[[#This Row],[Distance]]^3</f>
        <v>19356.769125000006</v>
      </c>
      <c r="D2687">
        <f>Fulltable[[#This Row],[Distance]]^4</f>
        <v>519729.25100625021</v>
      </c>
      <c r="E2687">
        <f>Fulltable[[#This Row],[Distance]]^5</f>
        <v>13954730.38951782</v>
      </c>
      <c r="F2687" s="13" t="e">
        <f>IF(ISNUMBER(VLOOKUP(Fulltable[[#This Row],[Distance]], PBmetric[[Distance (km)]:[PB (hh:mm:ss)]], 6, FALSE)), VLOOKUP(Fulltable[[#This Row],[Distance]], PBmetric[[Distance (km)]:[PB (hh:mm:ss)]], 6, FALSE), NA())</f>
        <v>#N/A</v>
      </c>
      <c r="G2687" s="13">
        <f ca="1">$Q$4+$P$4*Fulltable[[#This Row],[Distance]]+$O$4*Fulltable[[#This Row],[D^2]]+$N$4*Fulltable[[#This Row],[D^3]]</f>
        <v>9.0957070650730193E-2</v>
      </c>
      <c r="H2687" s="13">
        <f ca="1">Fulltable[[#This Row],[Forecast]]*(1+AVERAGE(cform[faster (-ve) /
slower (+ve)]))</f>
        <v>9.4169840022223811E-2</v>
      </c>
      <c r="I2687" s="13" t="e">
        <f>IF(ISNUMBER(VLOOKUP(Fulltable[[#This Row],[Distance]], Predict[[#All],[Distance (km)]:[Time on current form]], 2, FALSE)), VLOOKUP(Fulltable[[#This Row],[Distance]], Predict[[#All],[Distance (km)]:[Time on current form]], 2, FALSE), NA())</f>
        <v>#N/A</v>
      </c>
      <c r="J2687" s="13" t="e">
        <f>IF(ISNUMBER(VLOOKUP(Fulltable[[#This Row],[Distance]], Predict[[#All],[Distance (km)]:[Time on current form]], 3, FALSE)), VLOOKUP(Fulltable[[#This Row],[Distance]], Predict[[#All],[Distance (km)]:[Time on current form]], 3, FALSE), NA())</f>
        <v>#N/A</v>
      </c>
    </row>
    <row r="2688" spans="1:10" x14ac:dyDescent="0.25">
      <c r="A2688" s="1">
        <v>26.86</v>
      </c>
      <c r="B2688" s="2">
        <f>Fulltable[[#This Row],[Distance]]^2</f>
        <v>721.45960000000002</v>
      </c>
      <c r="C2688">
        <f>Fulltable[[#This Row],[Distance]]^3</f>
        <v>19378.404856000001</v>
      </c>
      <c r="D2688">
        <f>Fulltable[[#This Row],[Distance]]^4</f>
        <v>520503.95443216001</v>
      </c>
      <c r="E2688">
        <f>Fulltable[[#This Row],[Distance]]^5</f>
        <v>13980736.216047818</v>
      </c>
      <c r="F2688" s="13" t="e">
        <f>IF(ISNUMBER(VLOOKUP(Fulltable[[#This Row],[Distance]], PBmetric[[Distance (km)]:[PB (hh:mm:ss)]], 6, FALSE)), VLOOKUP(Fulltable[[#This Row],[Distance]], PBmetric[[Distance (km)]:[PB (hh:mm:ss)]], 6, FALSE), NA())</f>
        <v>#N/A</v>
      </c>
      <c r="G2688" s="13">
        <f ca="1">$Q$4+$P$4*Fulltable[[#This Row],[Distance]]+$O$4*Fulltable[[#This Row],[D^2]]+$N$4*Fulltable[[#This Row],[D^3]]</f>
        <v>9.0995794220290707E-2</v>
      </c>
      <c r="H2688" s="13">
        <f ca="1">Fulltable[[#This Row],[Forecast]]*(1+AVERAGE(cform[faster (-ve) /
slower (+ve)]))</f>
        <v>9.4209931378778214E-2</v>
      </c>
      <c r="I2688" s="13" t="e">
        <f>IF(ISNUMBER(VLOOKUP(Fulltable[[#This Row],[Distance]], Predict[[#All],[Distance (km)]:[Time on current form]], 2, FALSE)), VLOOKUP(Fulltable[[#This Row],[Distance]], Predict[[#All],[Distance (km)]:[Time on current form]], 2, FALSE), NA())</f>
        <v>#N/A</v>
      </c>
      <c r="J2688" s="13" t="e">
        <f>IF(ISNUMBER(VLOOKUP(Fulltable[[#This Row],[Distance]], Predict[[#All],[Distance (km)]:[Time on current form]], 3, FALSE)), VLOOKUP(Fulltable[[#This Row],[Distance]], Predict[[#All],[Distance (km)]:[Time on current form]], 3, FALSE), NA())</f>
        <v>#N/A</v>
      </c>
    </row>
    <row r="2689" spans="1:10" x14ac:dyDescent="0.25">
      <c r="A2689" s="1">
        <v>26.87</v>
      </c>
      <c r="B2689" s="2">
        <f>Fulltable[[#This Row],[Distance]]^2</f>
        <v>721.9969000000001</v>
      </c>
      <c r="C2689">
        <f>Fulltable[[#This Row],[Distance]]^3</f>
        <v>19400.056703000002</v>
      </c>
      <c r="D2689">
        <f>Fulltable[[#This Row],[Distance]]^4</f>
        <v>521279.52360961016</v>
      </c>
      <c r="E2689">
        <f>Fulltable[[#This Row],[Distance]]^5</f>
        <v>14006780.799390225</v>
      </c>
      <c r="F2689" s="13" t="e">
        <f>IF(ISNUMBER(VLOOKUP(Fulltable[[#This Row],[Distance]], PBmetric[[Distance (km)]:[PB (hh:mm:ss)]], 6, FALSE)), VLOOKUP(Fulltable[[#This Row],[Distance]], PBmetric[[Distance (km)]:[PB (hh:mm:ss)]], 6, FALSE), NA())</f>
        <v>#N/A</v>
      </c>
      <c r="G2689" s="13">
        <f ca="1">$Q$4+$P$4*Fulltable[[#This Row],[Distance]]+$O$4*Fulltable[[#This Row],[D^2]]+$N$4*Fulltable[[#This Row],[D^3]]</f>
        <v>9.103452136764692E-2</v>
      </c>
      <c r="H2689" s="13">
        <f ca="1">Fulltable[[#This Row],[Forecast]]*(1+AVERAGE(cform[faster (-ve) /
slower (+ve)]))</f>
        <v>9.4250026439502588E-2</v>
      </c>
      <c r="I2689" s="13" t="e">
        <f>IF(ISNUMBER(VLOOKUP(Fulltable[[#This Row],[Distance]], Predict[[#All],[Distance (km)]:[Time on current form]], 2, FALSE)), VLOOKUP(Fulltable[[#This Row],[Distance]], Predict[[#All],[Distance (km)]:[Time on current form]], 2, FALSE), NA())</f>
        <v>#N/A</v>
      </c>
      <c r="J2689" s="13" t="e">
        <f>IF(ISNUMBER(VLOOKUP(Fulltable[[#This Row],[Distance]], Predict[[#All],[Distance (km)]:[Time on current form]], 3, FALSE)), VLOOKUP(Fulltable[[#This Row],[Distance]], Predict[[#All],[Distance (km)]:[Time on current form]], 3, FALSE), NA())</f>
        <v>#N/A</v>
      </c>
    </row>
    <row r="2690" spans="1:10" x14ac:dyDescent="0.25">
      <c r="A2690" s="1">
        <v>26.88</v>
      </c>
      <c r="B2690" s="2">
        <f>Fulltable[[#This Row],[Distance]]^2</f>
        <v>722.53439999999989</v>
      </c>
      <c r="C2690">
        <f>Fulltable[[#This Row],[Distance]]^3</f>
        <v>19421.724671999997</v>
      </c>
      <c r="D2690">
        <f>Fulltable[[#This Row],[Distance]]^4</f>
        <v>522055.95918335987</v>
      </c>
      <c r="E2690">
        <f>Fulltable[[#This Row],[Distance]]^5</f>
        <v>14032864.182848712</v>
      </c>
      <c r="F2690" s="13" t="e">
        <f>IF(ISNUMBER(VLOOKUP(Fulltable[[#This Row],[Distance]], PBmetric[[Distance (km)]:[PB (hh:mm:ss)]], 6, FALSE)), VLOOKUP(Fulltable[[#This Row],[Distance]], PBmetric[[Distance (km)]:[PB (hh:mm:ss)]], 6, FALSE), NA())</f>
        <v>#N/A</v>
      </c>
      <c r="G2690" s="13">
        <f ca="1">$Q$4+$P$4*Fulltable[[#This Row],[Distance]]+$O$4*Fulltable[[#This Row],[D^2]]+$N$4*Fulltable[[#This Row],[D^3]]</f>
        <v>9.1073252092763429E-2</v>
      </c>
      <c r="H2690" s="13">
        <f ca="1">Fulltable[[#This Row],[Forecast]]*(1+AVERAGE(cform[faster (-ve) /
slower (+ve)]))</f>
        <v>9.4290125204360253E-2</v>
      </c>
      <c r="I2690" s="13" t="e">
        <f>IF(ISNUMBER(VLOOKUP(Fulltable[[#This Row],[Distance]], Predict[[#All],[Distance (km)]:[Time on current form]], 2, FALSE)), VLOOKUP(Fulltable[[#This Row],[Distance]], Predict[[#All],[Distance (km)]:[Time on current form]], 2, FALSE), NA())</f>
        <v>#N/A</v>
      </c>
      <c r="J2690" s="13" t="e">
        <f>IF(ISNUMBER(VLOOKUP(Fulltable[[#This Row],[Distance]], Predict[[#All],[Distance (km)]:[Time on current form]], 3, FALSE)), VLOOKUP(Fulltable[[#This Row],[Distance]], Predict[[#All],[Distance (km)]:[Time on current form]], 3, FALSE), NA())</f>
        <v>#N/A</v>
      </c>
    </row>
    <row r="2691" spans="1:10" x14ac:dyDescent="0.25">
      <c r="A2691" s="1">
        <v>26.89</v>
      </c>
      <c r="B2691" s="2">
        <f>Fulltable[[#This Row],[Distance]]^2</f>
        <v>723.07209999999998</v>
      </c>
      <c r="C2691">
        <f>Fulltable[[#This Row],[Distance]]^3</f>
        <v>19443.408769000001</v>
      </c>
      <c r="D2691">
        <f>Fulltable[[#This Row],[Distance]]^4</f>
        <v>522833.26179840998</v>
      </c>
      <c r="E2691">
        <f>Fulltable[[#This Row],[Distance]]^5</f>
        <v>14058986.409759244</v>
      </c>
      <c r="F2691" s="13" t="e">
        <f>IF(ISNUMBER(VLOOKUP(Fulltable[[#This Row],[Distance]], PBmetric[[Distance (km)]:[PB (hh:mm:ss)]], 6, FALSE)), VLOOKUP(Fulltable[[#This Row],[Distance]], PBmetric[[Distance (km)]:[PB (hh:mm:ss)]], 6, FALSE), NA())</f>
        <v>#N/A</v>
      </c>
      <c r="G2691" s="13">
        <f ca="1">$Q$4+$P$4*Fulltable[[#This Row],[Distance]]+$O$4*Fulltable[[#This Row],[D^2]]+$N$4*Fulltable[[#This Row],[D^3]]</f>
        <v>9.111198639560486E-2</v>
      </c>
      <c r="H2691" s="13">
        <f ca="1">Fulltable[[#This Row],[Forecast]]*(1+AVERAGE(cform[faster (-ve) /
slower (+ve)]))</f>
        <v>9.4330227673314615E-2</v>
      </c>
      <c r="I2691" s="13" t="e">
        <f>IF(ISNUMBER(VLOOKUP(Fulltable[[#This Row],[Distance]], Predict[[#All],[Distance (km)]:[Time on current form]], 2, FALSE)), VLOOKUP(Fulltable[[#This Row],[Distance]], Predict[[#All],[Distance (km)]:[Time on current form]], 2, FALSE), NA())</f>
        <v>#N/A</v>
      </c>
      <c r="J2691" s="13" t="e">
        <f>IF(ISNUMBER(VLOOKUP(Fulltable[[#This Row],[Distance]], Predict[[#All],[Distance (km)]:[Time on current form]], 3, FALSE)), VLOOKUP(Fulltable[[#This Row],[Distance]], Predict[[#All],[Distance (km)]:[Time on current form]], 3, FALSE), NA())</f>
        <v>#N/A</v>
      </c>
    </row>
    <row r="2692" spans="1:10" x14ac:dyDescent="0.25">
      <c r="A2692" s="1">
        <v>26.9</v>
      </c>
      <c r="B2692" s="2">
        <f>Fulltable[[#This Row],[Distance]]^2</f>
        <v>723.6099999999999</v>
      </c>
      <c r="C2692">
        <f>Fulltable[[#This Row],[Distance]]^3</f>
        <v>19465.108999999997</v>
      </c>
      <c r="D2692">
        <f>Fulltable[[#This Row],[Distance]]^4</f>
        <v>523611.43209999986</v>
      </c>
      <c r="E2692">
        <f>Fulltable[[#This Row],[Distance]]^5</f>
        <v>14085147.523489995</v>
      </c>
      <c r="F2692" s="13" t="e">
        <f>IF(ISNUMBER(VLOOKUP(Fulltable[[#This Row],[Distance]], PBmetric[[Distance (km)]:[PB (hh:mm:ss)]], 6, FALSE)), VLOOKUP(Fulltable[[#This Row],[Distance]], PBmetric[[Distance (km)]:[PB (hh:mm:ss)]], 6, FALSE), NA())</f>
        <v>#N/A</v>
      </c>
      <c r="G2692" s="13">
        <f ca="1">$Q$4+$P$4*Fulltable[[#This Row],[Distance]]+$O$4*Fulltable[[#This Row],[D^2]]+$N$4*Fulltable[[#This Row],[D^3]]</f>
        <v>9.1150724276135769E-2</v>
      </c>
      <c r="H2692" s="13">
        <f ca="1">Fulltable[[#This Row],[Forecast]]*(1+AVERAGE(cform[faster (-ve) /
slower (+ve)]))</f>
        <v>9.4370333846328952E-2</v>
      </c>
      <c r="I2692" s="13" t="e">
        <f>IF(ISNUMBER(VLOOKUP(Fulltable[[#This Row],[Distance]], Predict[[#All],[Distance (km)]:[Time on current form]], 2, FALSE)), VLOOKUP(Fulltable[[#This Row],[Distance]], Predict[[#All],[Distance (km)]:[Time on current form]], 2, FALSE), NA())</f>
        <v>#N/A</v>
      </c>
      <c r="J2692" s="13" t="e">
        <f>IF(ISNUMBER(VLOOKUP(Fulltable[[#This Row],[Distance]], Predict[[#All],[Distance (km)]:[Time on current form]], 3, FALSE)), VLOOKUP(Fulltable[[#This Row],[Distance]], Predict[[#All],[Distance (km)]:[Time on current form]], 3, FALSE), NA())</f>
        <v>#N/A</v>
      </c>
    </row>
    <row r="2693" spans="1:10" x14ac:dyDescent="0.25">
      <c r="A2693" s="1">
        <v>26.91</v>
      </c>
      <c r="B2693" s="2">
        <f>Fulltable[[#This Row],[Distance]]^2</f>
        <v>724.1481</v>
      </c>
      <c r="C2693">
        <f>Fulltable[[#This Row],[Distance]]^3</f>
        <v>19486.825370999999</v>
      </c>
      <c r="D2693">
        <f>Fulltable[[#This Row],[Distance]]^4</f>
        <v>524390.47073360998</v>
      </c>
      <c r="E2693">
        <f>Fulltable[[#This Row],[Distance]]^5</f>
        <v>14111347.567441445</v>
      </c>
      <c r="F2693" s="13" t="e">
        <f>IF(ISNUMBER(VLOOKUP(Fulltable[[#This Row],[Distance]], PBmetric[[Distance (km)]:[PB (hh:mm:ss)]], 6, FALSE)), VLOOKUP(Fulltable[[#This Row],[Distance]], PBmetric[[Distance (km)]:[PB (hh:mm:ss)]], 6, FALSE), NA())</f>
        <v>#N/A</v>
      </c>
      <c r="G2693" s="13">
        <f ca="1">$Q$4+$P$4*Fulltable[[#This Row],[Distance]]+$O$4*Fulltable[[#This Row],[D^2]]+$N$4*Fulltable[[#This Row],[D^3]]</f>
        <v>9.1189465734320782E-2</v>
      </c>
      <c r="H2693" s="13">
        <f ca="1">Fulltable[[#This Row],[Forecast]]*(1+AVERAGE(cform[faster (-ve) /
slower (+ve)]))</f>
        <v>9.4410443723366655E-2</v>
      </c>
      <c r="I2693" s="13" t="e">
        <f>IF(ISNUMBER(VLOOKUP(Fulltable[[#This Row],[Distance]], Predict[[#All],[Distance (km)]:[Time on current form]], 2, FALSE)), VLOOKUP(Fulltable[[#This Row],[Distance]], Predict[[#All],[Distance (km)]:[Time on current form]], 2, FALSE), NA())</f>
        <v>#N/A</v>
      </c>
      <c r="J2693" s="13" t="e">
        <f>IF(ISNUMBER(VLOOKUP(Fulltable[[#This Row],[Distance]], Predict[[#All],[Distance (km)]:[Time on current form]], 3, FALSE)), VLOOKUP(Fulltable[[#This Row],[Distance]], Predict[[#All],[Distance (km)]:[Time on current form]], 3, FALSE), NA())</f>
        <v>#N/A</v>
      </c>
    </row>
    <row r="2694" spans="1:10" x14ac:dyDescent="0.25">
      <c r="A2694" s="1">
        <v>26.92</v>
      </c>
      <c r="B2694" s="2">
        <f>Fulltable[[#This Row],[Distance]]^2</f>
        <v>724.68640000000005</v>
      </c>
      <c r="C2694">
        <f>Fulltable[[#This Row],[Distance]]^3</f>
        <v>19508.557888000003</v>
      </c>
      <c r="D2694">
        <f>Fulltable[[#This Row],[Distance]]^4</f>
        <v>525170.37834496005</v>
      </c>
      <c r="E2694">
        <f>Fulltable[[#This Row],[Distance]]^5</f>
        <v>14137586.585046325</v>
      </c>
      <c r="F2694" s="13" t="e">
        <f>IF(ISNUMBER(VLOOKUP(Fulltable[[#This Row],[Distance]], PBmetric[[Distance (km)]:[PB (hh:mm:ss)]], 6, FALSE)), VLOOKUP(Fulltable[[#This Row],[Distance]], PBmetric[[Distance (km)]:[PB (hh:mm:ss)]], 6, FALSE), NA())</f>
        <v>#N/A</v>
      </c>
      <c r="G2694" s="13">
        <f ca="1">$Q$4+$P$4*Fulltable[[#This Row],[Distance]]+$O$4*Fulltable[[#This Row],[D^2]]+$N$4*Fulltable[[#This Row],[D^3]]</f>
        <v>9.122821077012451E-2</v>
      </c>
      <c r="H2694" s="13">
        <f ca="1">Fulltable[[#This Row],[Forecast]]*(1+AVERAGE(cform[faster (-ve) /
slower (+ve)]))</f>
        <v>9.4450557304391086E-2</v>
      </c>
      <c r="I2694" s="13" t="e">
        <f>IF(ISNUMBER(VLOOKUP(Fulltable[[#This Row],[Distance]], Predict[[#All],[Distance (km)]:[Time on current form]], 2, FALSE)), VLOOKUP(Fulltable[[#This Row],[Distance]], Predict[[#All],[Distance (km)]:[Time on current form]], 2, FALSE), NA())</f>
        <v>#N/A</v>
      </c>
      <c r="J2694" s="13" t="e">
        <f>IF(ISNUMBER(VLOOKUP(Fulltable[[#This Row],[Distance]], Predict[[#All],[Distance (km)]:[Time on current form]], 3, FALSE)), VLOOKUP(Fulltable[[#This Row],[Distance]], Predict[[#All],[Distance (km)]:[Time on current form]], 3, FALSE), NA())</f>
        <v>#N/A</v>
      </c>
    </row>
    <row r="2695" spans="1:10" x14ac:dyDescent="0.25">
      <c r="A2695" s="1">
        <v>26.93</v>
      </c>
      <c r="B2695" s="2">
        <f>Fulltable[[#This Row],[Distance]]^2</f>
        <v>725.22489999999993</v>
      </c>
      <c r="C2695">
        <f>Fulltable[[#This Row],[Distance]]^3</f>
        <v>19530.306556999996</v>
      </c>
      <c r="D2695">
        <f>Fulltable[[#This Row],[Distance]]^4</f>
        <v>525951.15558000992</v>
      </c>
      <c r="E2695">
        <f>Fulltable[[#This Row],[Distance]]^5</f>
        <v>14163864.619769666</v>
      </c>
      <c r="F2695" s="13" t="e">
        <f>IF(ISNUMBER(VLOOKUP(Fulltable[[#This Row],[Distance]], PBmetric[[Distance (km)]:[PB (hh:mm:ss)]], 6, FALSE)), VLOOKUP(Fulltable[[#This Row],[Distance]], PBmetric[[Distance (km)]:[PB (hh:mm:ss)]], 6, FALSE), NA())</f>
        <v>#N/A</v>
      </c>
      <c r="G2695" s="13">
        <f ca="1">$Q$4+$P$4*Fulltable[[#This Row],[Distance]]+$O$4*Fulltable[[#This Row],[D^2]]+$N$4*Fulltable[[#This Row],[D^3]]</f>
        <v>9.1266959383511481E-2</v>
      </c>
      <c r="H2695" s="13">
        <f ca="1">Fulltable[[#This Row],[Forecast]]*(1+AVERAGE(cform[faster (-ve) /
slower (+ve)]))</f>
        <v>9.4490674589365498E-2</v>
      </c>
      <c r="I2695" s="13" t="e">
        <f>IF(ISNUMBER(VLOOKUP(Fulltable[[#This Row],[Distance]], Predict[[#All],[Distance (km)]:[Time on current form]], 2, FALSE)), VLOOKUP(Fulltable[[#This Row],[Distance]], Predict[[#All],[Distance (km)]:[Time on current form]], 2, FALSE), NA())</f>
        <v>#N/A</v>
      </c>
      <c r="J2695" s="13" t="e">
        <f>IF(ISNUMBER(VLOOKUP(Fulltable[[#This Row],[Distance]], Predict[[#All],[Distance (km)]:[Time on current form]], 3, FALSE)), VLOOKUP(Fulltable[[#This Row],[Distance]], Predict[[#All],[Distance (km)]:[Time on current form]], 3, FALSE), NA())</f>
        <v>#N/A</v>
      </c>
    </row>
    <row r="2696" spans="1:10" x14ac:dyDescent="0.25">
      <c r="A2696" s="1">
        <v>26.94</v>
      </c>
      <c r="B2696" s="2">
        <f>Fulltable[[#This Row],[Distance]]^2</f>
        <v>725.76360000000011</v>
      </c>
      <c r="C2696">
        <f>Fulltable[[#This Row],[Distance]]^3</f>
        <v>19552.071384000003</v>
      </c>
      <c r="D2696">
        <f>Fulltable[[#This Row],[Distance]]^4</f>
        <v>526732.80308496021</v>
      </c>
      <c r="E2696">
        <f>Fulltable[[#This Row],[Distance]]^5</f>
        <v>14190181.715108829</v>
      </c>
      <c r="F2696" s="13" t="e">
        <f>IF(ISNUMBER(VLOOKUP(Fulltable[[#This Row],[Distance]], PBmetric[[Distance (km)]:[PB (hh:mm:ss)]], 6, FALSE)), VLOOKUP(Fulltable[[#This Row],[Distance]], PBmetric[[Distance (km)]:[PB (hh:mm:ss)]], 6, FALSE), NA())</f>
        <v>#N/A</v>
      </c>
      <c r="G2696" s="13">
        <f ca="1">$Q$4+$P$4*Fulltable[[#This Row],[Distance]]+$O$4*Fulltable[[#This Row],[D^2]]+$N$4*Fulltable[[#This Row],[D^3]]</f>
        <v>9.1305711574446377E-2</v>
      </c>
      <c r="H2696" s="13">
        <f ca="1">Fulltable[[#This Row],[Forecast]]*(1+AVERAGE(cform[faster (-ve) /
slower (+ve)]))</f>
        <v>9.4530795578253363E-2</v>
      </c>
      <c r="I2696" s="13" t="e">
        <f>IF(ISNUMBER(VLOOKUP(Fulltable[[#This Row],[Distance]], Predict[[#All],[Distance (km)]:[Time on current form]], 2, FALSE)), VLOOKUP(Fulltable[[#This Row],[Distance]], Predict[[#All],[Distance (km)]:[Time on current form]], 2, FALSE), NA())</f>
        <v>#N/A</v>
      </c>
      <c r="J2696" s="13" t="e">
        <f>IF(ISNUMBER(VLOOKUP(Fulltable[[#This Row],[Distance]], Predict[[#All],[Distance (km)]:[Time on current form]], 3, FALSE)), VLOOKUP(Fulltable[[#This Row],[Distance]], Predict[[#All],[Distance (km)]:[Time on current form]], 3, FALSE), NA())</f>
        <v>#N/A</v>
      </c>
    </row>
    <row r="2697" spans="1:10" x14ac:dyDescent="0.25">
      <c r="A2697" s="1">
        <v>26.95</v>
      </c>
      <c r="B2697" s="2">
        <f>Fulltable[[#This Row],[Distance]]^2</f>
        <v>726.30250000000001</v>
      </c>
      <c r="C2697">
        <f>Fulltable[[#This Row],[Distance]]^3</f>
        <v>19573.852374999999</v>
      </c>
      <c r="D2697">
        <f>Fulltable[[#This Row],[Distance]]^4</f>
        <v>527515.32150625007</v>
      </c>
      <c r="E2697">
        <f>Fulltable[[#This Row],[Distance]]^5</f>
        <v>14216537.91459344</v>
      </c>
      <c r="F2697" s="13" t="e">
        <f>IF(ISNUMBER(VLOOKUP(Fulltable[[#This Row],[Distance]], PBmetric[[Distance (km)]:[PB (hh:mm:ss)]], 6, FALSE)), VLOOKUP(Fulltable[[#This Row],[Distance]], PBmetric[[Distance (km)]:[PB (hh:mm:ss)]], 6, FALSE), NA())</f>
        <v>#N/A</v>
      </c>
      <c r="G2697" s="13">
        <f ca="1">$Q$4+$P$4*Fulltable[[#This Row],[Distance]]+$O$4*Fulltable[[#This Row],[D^2]]+$N$4*Fulltable[[#This Row],[D^3]]</f>
        <v>9.134446734289374E-2</v>
      </c>
      <c r="H2697" s="13">
        <f ca="1">Fulltable[[#This Row],[Forecast]]*(1+AVERAGE(cform[faster (-ve) /
slower (+ve)]))</f>
        <v>9.4570920271017933E-2</v>
      </c>
      <c r="I2697" s="13" t="e">
        <f>IF(ISNUMBER(VLOOKUP(Fulltable[[#This Row],[Distance]], Predict[[#All],[Distance (km)]:[Time on current form]], 2, FALSE)), VLOOKUP(Fulltable[[#This Row],[Distance]], Predict[[#All],[Distance (km)]:[Time on current form]], 2, FALSE), NA())</f>
        <v>#N/A</v>
      </c>
      <c r="J2697" s="13" t="e">
        <f>IF(ISNUMBER(VLOOKUP(Fulltable[[#This Row],[Distance]], Predict[[#All],[Distance (km)]:[Time on current form]], 3, FALSE)), VLOOKUP(Fulltable[[#This Row],[Distance]], Predict[[#All],[Distance (km)]:[Time on current form]], 3, FALSE), NA())</f>
        <v>#N/A</v>
      </c>
    </row>
    <row r="2698" spans="1:10" x14ac:dyDescent="0.25">
      <c r="A2698" s="1">
        <v>26.96</v>
      </c>
      <c r="B2698" s="2">
        <f>Fulltable[[#This Row],[Distance]]^2</f>
        <v>726.84160000000008</v>
      </c>
      <c r="C2698">
        <f>Fulltable[[#This Row],[Distance]]^3</f>
        <v>19595.649536000004</v>
      </c>
      <c r="D2698">
        <f>Fulltable[[#This Row],[Distance]]^4</f>
        <v>528298.71149056009</v>
      </c>
      <c r="E2698">
        <f>Fulltable[[#This Row],[Distance]]^5</f>
        <v>14242933.2617855</v>
      </c>
      <c r="F2698" s="13" t="e">
        <f>IF(ISNUMBER(VLOOKUP(Fulltable[[#This Row],[Distance]], PBmetric[[Distance (km)]:[PB (hh:mm:ss)]], 6, FALSE)), VLOOKUP(Fulltable[[#This Row],[Distance]], PBmetric[[Distance (km)]:[PB (hh:mm:ss)]], 6, FALSE), NA())</f>
        <v>#N/A</v>
      </c>
      <c r="G2698" s="13">
        <f ca="1">$Q$4+$P$4*Fulltable[[#This Row],[Distance]]+$O$4*Fulltable[[#This Row],[D^2]]+$N$4*Fulltable[[#This Row],[D^3]]</f>
        <v>9.1383226688818181E-2</v>
      </c>
      <c r="H2698" s="13">
        <f ca="1">Fulltable[[#This Row],[Forecast]]*(1+AVERAGE(cform[faster (-ve) /
slower (+ve)]))</f>
        <v>9.4611048667622599E-2</v>
      </c>
      <c r="I2698" s="13" t="e">
        <f>IF(ISNUMBER(VLOOKUP(Fulltable[[#This Row],[Distance]], Predict[[#All],[Distance (km)]:[Time on current form]], 2, FALSE)), VLOOKUP(Fulltable[[#This Row],[Distance]], Predict[[#All],[Distance (km)]:[Time on current form]], 2, FALSE), NA())</f>
        <v>#N/A</v>
      </c>
      <c r="J2698" s="13" t="e">
        <f>IF(ISNUMBER(VLOOKUP(Fulltable[[#This Row],[Distance]], Predict[[#All],[Distance (km)]:[Time on current form]], 3, FALSE)), VLOOKUP(Fulltable[[#This Row],[Distance]], Predict[[#All],[Distance (km)]:[Time on current form]], 3, FALSE), NA())</f>
        <v>#N/A</v>
      </c>
    </row>
    <row r="2699" spans="1:10" x14ac:dyDescent="0.25">
      <c r="A2699" s="1">
        <v>26.97</v>
      </c>
      <c r="B2699" s="2">
        <f>Fulltable[[#This Row],[Distance]]^2</f>
        <v>727.38089999999988</v>
      </c>
      <c r="C2699">
        <f>Fulltable[[#This Row],[Distance]]^3</f>
        <v>19617.462872999997</v>
      </c>
      <c r="D2699">
        <f>Fulltable[[#This Row],[Distance]]^4</f>
        <v>529082.97368480987</v>
      </c>
      <c r="E2699">
        <f>Fulltable[[#This Row],[Distance]]^5</f>
        <v>14269367.800279321</v>
      </c>
      <c r="F2699" s="13" t="e">
        <f>IF(ISNUMBER(VLOOKUP(Fulltable[[#This Row],[Distance]], PBmetric[[Distance (km)]:[PB (hh:mm:ss)]], 6, FALSE)), VLOOKUP(Fulltable[[#This Row],[Distance]], PBmetric[[Distance (km)]:[PB (hh:mm:ss)]], 6, FALSE), NA())</f>
        <v>#N/A</v>
      </c>
      <c r="G2699" s="13">
        <f ca="1">$Q$4+$P$4*Fulltable[[#This Row],[Distance]]+$O$4*Fulltable[[#This Row],[D^2]]+$N$4*Fulltable[[#This Row],[D^3]]</f>
        <v>9.1421989612184285E-2</v>
      </c>
      <c r="H2699" s="13">
        <f ca="1">Fulltable[[#This Row],[Forecast]]*(1+AVERAGE(cform[faster (-ve) /
slower (+ve)]))</f>
        <v>9.4651180768030668E-2</v>
      </c>
      <c r="I2699" s="13" t="e">
        <f>IF(ISNUMBER(VLOOKUP(Fulltable[[#This Row],[Distance]], Predict[[#All],[Distance (km)]:[Time on current form]], 2, FALSE)), VLOOKUP(Fulltable[[#This Row],[Distance]], Predict[[#All],[Distance (km)]:[Time on current form]], 2, FALSE), NA())</f>
        <v>#N/A</v>
      </c>
      <c r="J2699" s="13" t="e">
        <f>IF(ISNUMBER(VLOOKUP(Fulltable[[#This Row],[Distance]], Predict[[#All],[Distance (km)]:[Time on current form]], 3, FALSE)), VLOOKUP(Fulltable[[#This Row],[Distance]], Predict[[#All],[Distance (km)]:[Time on current form]], 3, FALSE), NA())</f>
        <v>#N/A</v>
      </c>
    </row>
    <row r="2700" spans="1:10" x14ac:dyDescent="0.25">
      <c r="A2700" s="1">
        <v>26.98</v>
      </c>
      <c r="B2700" s="2">
        <f>Fulltable[[#This Row],[Distance]]^2</f>
        <v>727.92039999999997</v>
      </c>
      <c r="C2700">
        <f>Fulltable[[#This Row],[Distance]]^3</f>
        <v>19639.292391999999</v>
      </c>
      <c r="D2700">
        <f>Fulltable[[#This Row],[Distance]]^4</f>
        <v>529868.10873615998</v>
      </c>
      <c r="E2700">
        <f>Fulltable[[#This Row],[Distance]]^5</f>
        <v>14295841.573701596</v>
      </c>
      <c r="F2700" s="13" t="e">
        <f>IF(ISNUMBER(VLOOKUP(Fulltable[[#This Row],[Distance]], PBmetric[[Distance (km)]:[PB (hh:mm:ss)]], 6, FALSE)), VLOOKUP(Fulltable[[#This Row],[Distance]], PBmetric[[Distance (km)]:[PB (hh:mm:ss)]], 6, FALSE), NA())</f>
        <v>#N/A</v>
      </c>
      <c r="G2700" s="13">
        <f ca="1">$Q$4+$P$4*Fulltable[[#This Row],[Distance]]+$O$4*Fulltable[[#This Row],[D^2]]+$N$4*Fulltable[[#This Row],[D^3]]</f>
        <v>9.146075611295669E-2</v>
      </c>
      <c r="H2700" s="13">
        <f ca="1">Fulltable[[#This Row],[Forecast]]*(1+AVERAGE(cform[faster (-ve) /
slower (+ve)]))</f>
        <v>9.4691316572205558E-2</v>
      </c>
      <c r="I2700" s="13" t="e">
        <f>IF(ISNUMBER(VLOOKUP(Fulltable[[#This Row],[Distance]], Predict[[#All],[Distance (km)]:[Time on current form]], 2, FALSE)), VLOOKUP(Fulltable[[#This Row],[Distance]], Predict[[#All],[Distance (km)]:[Time on current form]], 2, FALSE), NA())</f>
        <v>#N/A</v>
      </c>
      <c r="J2700" s="13" t="e">
        <f>IF(ISNUMBER(VLOOKUP(Fulltable[[#This Row],[Distance]], Predict[[#All],[Distance (km)]:[Time on current form]], 3, FALSE)), VLOOKUP(Fulltable[[#This Row],[Distance]], Predict[[#All],[Distance (km)]:[Time on current form]], 3, FALSE), NA())</f>
        <v>#N/A</v>
      </c>
    </row>
    <row r="2701" spans="1:10" x14ac:dyDescent="0.25">
      <c r="A2701" s="1">
        <v>26.99</v>
      </c>
      <c r="B2701" s="2">
        <f>Fulltable[[#This Row],[Distance]]^2</f>
        <v>728.4600999999999</v>
      </c>
      <c r="C2701">
        <f>Fulltable[[#This Row],[Distance]]^3</f>
        <v>19661.138098999996</v>
      </c>
      <c r="D2701">
        <f>Fulltable[[#This Row],[Distance]]^4</f>
        <v>530654.11729200988</v>
      </c>
      <c r="E2701">
        <f>Fulltable[[#This Row],[Distance]]^5</f>
        <v>14322354.625711346</v>
      </c>
      <c r="F2701" s="13" t="e">
        <f>IF(ISNUMBER(VLOOKUP(Fulltable[[#This Row],[Distance]], PBmetric[[Distance (km)]:[PB (hh:mm:ss)]], 6, FALSE)), VLOOKUP(Fulltable[[#This Row],[Distance]], PBmetric[[Distance (km)]:[PB (hh:mm:ss)]], 6, FALSE), NA())</f>
        <v>#N/A</v>
      </c>
      <c r="G2701" s="13">
        <f ca="1">$Q$4+$P$4*Fulltable[[#This Row],[Distance]]+$O$4*Fulltable[[#This Row],[D^2]]+$N$4*Fulltable[[#This Row],[D^3]]</f>
        <v>9.1499526191099939E-2</v>
      </c>
      <c r="H2701" s="13">
        <f ca="1">Fulltable[[#This Row],[Forecast]]*(1+AVERAGE(cform[faster (-ve) /
slower (+ve)]))</f>
        <v>9.4731456080110535E-2</v>
      </c>
      <c r="I2701" s="13" t="e">
        <f>IF(ISNUMBER(VLOOKUP(Fulltable[[#This Row],[Distance]], Predict[[#All],[Distance (km)]:[Time on current form]], 2, FALSE)), VLOOKUP(Fulltable[[#This Row],[Distance]], Predict[[#All],[Distance (km)]:[Time on current form]], 2, FALSE), NA())</f>
        <v>#N/A</v>
      </c>
      <c r="J2701" s="13" t="e">
        <f>IF(ISNUMBER(VLOOKUP(Fulltable[[#This Row],[Distance]], Predict[[#All],[Distance (km)]:[Time on current form]], 3, FALSE)), VLOOKUP(Fulltable[[#This Row],[Distance]], Predict[[#All],[Distance (km)]:[Time on current form]], 3, FALSE), NA())</f>
        <v>#N/A</v>
      </c>
    </row>
    <row r="2702" spans="1:10" x14ac:dyDescent="0.25">
      <c r="A2702" s="1">
        <v>27</v>
      </c>
      <c r="B2702" s="2">
        <f>Fulltable[[#This Row],[Distance]]^2</f>
        <v>729</v>
      </c>
      <c r="C2702">
        <f>Fulltable[[#This Row],[Distance]]^3</f>
        <v>19683</v>
      </c>
      <c r="D2702">
        <f>Fulltable[[#This Row],[Distance]]^4</f>
        <v>531441</v>
      </c>
      <c r="E2702">
        <f>Fulltable[[#This Row],[Distance]]^5</f>
        <v>14348907</v>
      </c>
      <c r="F2702" s="13" t="e">
        <f>IF(ISNUMBER(VLOOKUP(Fulltable[[#This Row],[Distance]], PBmetric[[Distance (km)]:[PB (hh:mm:ss)]], 6, FALSE)), VLOOKUP(Fulltable[[#This Row],[Distance]], PBmetric[[Distance (km)]:[PB (hh:mm:ss)]], 6, FALSE), NA())</f>
        <v>#N/A</v>
      </c>
      <c r="G2702" s="13">
        <f ca="1">$Q$4+$P$4*Fulltable[[#This Row],[Distance]]+$O$4*Fulltable[[#This Row],[D^2]]+$N$4*Fulltable[[#This Row],[D^3]]</f>
        <v>9.1538299846578658E-2</v>
      </c>
      <c r="H2702" s="13">
        <f ca="1">Fulltable[[#This Row],[Forecast]]*(1+AVERAGE(cform[faster (-ve) /
slower (+ve)]))</f>
        <v>9.4771599291708988E-2</v>
      </c>
      <c r="I2702" s="13" t="e">
        <f>IF(ISNUMBER(VLOOKUP(Fulltable[[#This Row],[Distance]], Predict[[#All],[Distance (km)]:[Time on current form]], 2, FALSE)), VLOOKUP(Fulltable[[#This Row],[Distance]], Predict[[#All],[Distance (km)]:[Time on current form]], 2, FALSE), NA())</f>
        <v>#N/A</v>
      </c>
      <c r="J2702" s="13" t="e">
        <f>IF(ISNUMBER(VLOOKUP(Fulltable[[#This Row],[Distance]], Predict[[#All],[Distance (km)]:[Time on current form]], 3, FALSE)), VLOOKUP(Fulltable[[#This Row],[Distance]], Predict[[#All],[Distance (km)]:[Time on current form]], 3, FALSE), NA())</f>
        <v>#N/A</v>
      </c>
    </row>
    <row r="2703" spans="1:10" x14ac:dyDescent="0.25">
      <c r="A2703" s="1">
        <v>27.01</v>
      </c>
      <c r="B2703" s="2">
        <f>Fulltable[[#This Row],[Distance]]^2</f>
        <v>729.54010000000005</v>
      </c>
      <c r="C2703">
        <f>Fulltable[[#This Row],[Distance]]^3</f>
        <v>19704.878101000002</v>
      </c>
      <c r="D2703">
        <f>Fulltable[[#This Row],[Distance]]^4</f>
        <v>532228.75750801002</v>
      </c>
      <c r="E2703">
        <f>Fulltable[[#This Row],[Distance]]^5</f>
        <v>14375498.740291351</v>
      </c>
      <c r="F2703" s="13" t="e">
        <f>IF(ISNUMBER(VLOOKUP(Fulltable[[#This Row],[Distance]], PBmetric[[Distance (km)]:[PB (hh:mm:ss)]], 6, FALSE)), VLOOKUP(Fulltable[[#This Row],[Distance]], PBmetric[[Distance (km)]:[PB (hh:mm:ss)]], 6, FALSE), NA())</f>
        <v>#N/A</v>
      </c>
      <c r="G2703" s="13">
        <f ca="1">$Q$4+$P$4*Fulltable[[#This Row],[Distance]]+$O$4*Fulltable[[#This Row],[D^2]]+$N$4*Fulltable[[#This Row],[D^3]]</f>
        <v>9.1577077079357458E-2</v>
      </c>
      <c r="H2703" s="13">
        <f ca="1">Fulltable[[#This Row],[Forecast]]*(1+AVERAGE(cform[faster (-ve) /
slower (+ve)]))</f>
        <v>9.4811746206964281E-2</v>
      </c>
      <c r="I2703" s="13" t="e">
        <f>IF(ISNUMBER(VLOOKUP(Fulltable[[#This Row],[Distance]], Predict[[#All],[Distance (km)]:[Time on current form]], 2, FALSE)), VLOOKUP(Fulltable[[#This Row],[Distance]], Predict[[#All],[Distance (km)]:[Time on current form]], 2, FALSE), NA())</f>
        <v>#N/A</v>
      </c>
      <c r="J2703" s="13" t="e">
        <f>IF(ISNUMBER(VLOOKUP(Fulltable[[#This Row],[Distance]], Predict[[#All],[Distance (km)]:[Time on current form]], 3, FALSE)), VLOOKUP(Fulltable[[#This Row],[Distance]], Predict[[#All],[Distance (km)]:[Time on current form]], 3, FALSE), NA())</f>
        <v>#N/A</v>
      </c>
    </row>
    <row r="2704" spans="1:10" x14ac:dyDescent="0.25">
      <c r="A2704" s="1">
        <v>27.02</v>
      </c>
      <c r="B2704" s="2">
        <f>Fulltable[[#This Row],[Distance]]^2</f>
        <v>730.08039999999994</v>
      </c>
      <c r="C2704">
        <f>Fulltable[[#This Row],[Distance]]^3</f>
        <v>19726.772407999997</v>
      </c>
      <c r="D2704">
        <f>Fulltable[[#This Row],[Distance]]^4</f>
        <v>533017.39046415989</v>
      </c>
      <c r="E2704">
        <f>Fulltable[[#This Row],[Distance]]^5</f>
        <v>14402129.8903416</v>
      </c>
      <c r="F2704" s="13" t="e">
        <f>IF(ISNUMBER(VLOOKUP(Fulltable[[#This Row],[Distance]], PBmetric[[Distance (km)]:[PB (hh:mm:ss)]], 6, FALSE)), VLOOKUP(Fulltable[[#This Row],[Distance]], PBmetric[[Distance (km)]:[PB (hh:mm:ss)]], 6, FALSE), NA())</f>
        <v>#N/A</v>
      </c>
      <c r="G2704" s="13">
        <f ca="1">$Q$4+$P$4*Fulltable[[#This Row],[Distance]]+$O$4*Fulltable[[#This Row],[D^2]]+$N$4*Fulltable[[#This Row],[D^3]]</f>
        <v>9.1615857889400895E-2</v>
      </c>
      <c r="H2704" s="13">
        <f ca="1">Fulltable[[#This Row],[Forecast]]*(1+AVERAGE(cform[faster (-ve) /
slower (+ve)]))</f>
        <v>9.4851896825839707E-2</v>
      </c>
      <c r="I2704" s="13" t="e">
        <f>IF(ISNUMBER(VLOOKUP(Fulltable[[#This Row],[Distance]], Predict[[#All],[Distance (km)]:[Time on current form]], 2, FALSE)), VLOOKUP(Fulltable[[#This Row],[Distance]], Predict[[#All],[Distance (km)]:[Time on current form]], 2, FALSE), NA())</f>
        <v>#N/A</v>
      </c>
      <c r="J2704" s="13" t="e">
        <f>IF(ISNUMBER(VLOOKUP(Fulltable[[#This Row],[Distance]], Predict[[#All],[Distance (km)]:[Time on current form]], 3, FALSE)), VLOOKUP(Fulltable[[#This Row],[Distance]], Predict[[#All],[Distance (km)]:[Time on current form]], 3, FALSE), NA())</f>
        <v>#N/A</v>
      </c>
    </row>
    <row r="2705" spans="1:10" x14ac:dyDescent="0.25">
      <c r="A2705" s="1">
        <v>27.03</v>
      </c>
      <c r="B2705" s="2">
        <f>Fulltable[[#This Row],[Distance]]^2</f>
        <v>730.62090000000001</v>
      </c>
      <c r="C2705">
        <f>Fulltable[[#This Row],[Distance]]^3</f>
        <v>19748.682927000002</v>
      </c>
      <c r="D2705">
        <f>Fulltable[[#This Row],[Distance]]^4</f>
        <v>533806.89951680996</v>
      </c>
      <c r="E2705">
        <f>Fulltable[[#This Row],[Distance]]^5</f>
        <v>14428800.493939374</v>
      </c>
      <c r="F2705" s="13" t="e">
        <f>IF(ISNUMBER(VLOOKUP(Fulltable[[#This Row],[Distance]], PBmetric[[Distance (km)]:[PB (hh:mm:ss)]], 6, FALSE)), VLOOKUP(Fulltable[[#This Row],[Distance]], PBmetric[[Distance (km)]:[PB (hh:mm:ss)]], 6, FALSE), NA())</f>
        <v>#N/A</v>
      </c>
      <c r="G2705" s="13">
        <f ca="1">$Q$4+$P$4*Fulltable[[#This Row],[Distance]]+$O$4*Fulltable[[#This Row],[D^2]]+$N$4*Fulltable[[#This Row],[D^3]]</f>
        <v>9.1654642276673595E-2</v>
      </c>
      <c r="H2705" s="13">
        <f ca="1">Fulltable[[#This Row],[Forecast]]*(1+AVERAGE(cform[faster (-ve) /
slower (+ve)]))</f>
        <v>9.4892051148298656E-2</v>
      </c>
      <c r="I2705" s="13" t="e">
        <f>IF(ISNUMBER(VLOOKUP(Fulltable[[#This Row],[Distance]], Predict[[#All],[Distance (km)]:[Time on current form]], 2, FALSE)), VLOOKUP(Fulltable[[#This Row],[Distance]], Predict[[#All],[Distance (km)]:[Time on current form]], 2, FALSE), NA())</f>
        <v>#N/A</v>
      </c>
      <c r="J2705" s="13" t="e">
        <f>IF(ISNUMBER(VLOOKUP(Fulltable[[#This Row],[Distance]], Predict[[#All],[Distance (km)]:[Time on current form]], 3, FALSE)), VLOOKUP(Fulltable[[#This Row],[Distance]], Predict[[#All],[Distance (km)]:[Time on current form]], 3, FALSE), NA())</f>
        <v>#N/A</v>
      </c>
    </row>
    <row r="2706" spans="1:10" x14ac:dyDescent="0.25">
      <c r="A2706" s="1">
        <v>27.04</v>
      </c>
      <c r="B2706" s="2">
        <f>Fulltable[[#This Row],[Distance]]^2</f>
        <v>731.16159999999991</v>
      </c>
      <c r="C2706">
        <f>Fulltable[[#This Row],[Distance]]^3</f>
        <v>19770.609663999996</v>
      </c>
      <c r="D2706">
        <f>Fulltable[[#This Row],[Distance]]^4</f>
        <v>534597.28531455982</v>
      </c>
      <c r="E2706">
        <f>Fulltable[[#This Row],[Distance]]^5</f>
        <v>14455510.594905697</v>
      </c>
      <c r="F2706" s="13" t="e">
        <f>IF(ISNUMBER(VLOOKUP(Fulltable[[#This Row],[Distance]], PBmetric[[Distance (km)]:[PB (hh:mm:ss)]], 6, FALSE)), VLOOKUP(Fulltable[[#This Row],[Distance]], PBmetric[[Distance (km)]:[PB (hh:mm:ss)]], 6, FALSE), NA())</f>
        <v>#N/A</v>
      </c>
      <c r="G2706" s="13">
        <f ca="1">$Q$4+$P$4*Fulltable[[#This Row],[Distance]]+$O$4*Fulltable[[#This Row],[D^2]]+$N$4*Fulltable[[#This Row],[D^3]]</f>
        <v>9.1693430241140142E-2</v>
      </c>
      <c r="H2706" s="13">
        <f ca="1">Fulltable[[#This Row],[Forecast]]*(1+AVERAGE(cform[faster (-ve) /
slower (+ve)]))</f>
        <v>9.4932209174304436E-2</v>
      </c>
      <c r="I2706" s="13" t="e">
        <f>IF(ISNUMBER(VLOOKUP(Fulltable[[#This Row],[Distance]], Predict[[#All],[Distance (km)]:[Time on current form]], 2, FALSE)), VLOOKUP(Fulltable[[#This Row],[Distance]], Predict[[#All],[Distance (km)]:[Time on current form]], 2, FALSE), NA())</f>
        <v>#N/A</v>
      </c>
      <c r="J2706" s="13" t="e">
        <f>IF(ISNUMBER(VLOOKUP(Fulltable[[#This Row],[Distance]], Predict[[#All],[Distance (km)]:[Time on current form]], 3, FALSE)), VLOOKUP(Fulltable[[#This Row],[Distance]], Predict[[#All],[Distance (km)]:[Time on current form]], 3, FALSE), NA())</f>
        <v>#N/A</v>
      </c>
    </row>
    <row r="2707" spans="1:10" x14ac:dyDescent="0.25">
      <c r="A2707" s="1">
        <v>27.05</v>
      </c>
      <c r="B2707" s="2">
        <f>Fulltable[[#This Row],[Distance]]^2</f>
        <v>731.70249999999999</v>
      </c>
      <c r="C2707">
        <f>Fulltable[[#This Row],[Distance]]^3</f>
        <v>19792.552625</v>
      </c>
      <c r="D2707">
        <f>Fulltable[[#This Row],[Distance]]^4</f>
        <v>535388.54850625002</v>
      </c>
      <c r="E2707">
        <f>Fulltable[[#This Row],[Distance]]^5</f>
        <v>14482260.237094063</v>
      </c>
      <c r="F2707" s="13" t="e">
        <f>IF(ISNUMBER(VLOOKUP(Fulltable[[#This Row],[Distance]], PBmetric[[Distance (km)]:[PB (hh:mm:ss)]], 6, FALSE)), VLOOKUP(Fulltable[[#This Row],[Distance]], PBmetric[[Distance (km)]:[PB (hh:mm:ss)]], 6, FALSE), NA())</f>
        <v>#N/A</v>
      </c>
      <c r="G2707" s="13">
        <f ca="1">$Q$4+$P$4*Fulltable[[#This Row],[Distance]]+$O$4*Fulltable[[#This Row],[D^2]]+$N$4*Fulltable[[#This Row],[D^3]]</f>
        <v>9.1732221782765147E-2</v>
      </c>
      <c r="H2707" s="13">
        <f ca="1">Fulltable[[#This Row],[Forecast]]*(1+AVERAGE(cform[faster (-ve) /
slower (+ve)]))</f>
        <v>9.4972370903820436E-2</v>
      </c>
      <c r="I2707" s="13" t="e">
        <f>IF(ISNUMBER(VLOOKUP(Fulltable[[#This Row],[Distance]], Predict[[#All],[Distance (km)]:[Time on current form]], 2, FALSE)), VLOOKUP(Fulltable[[#This Row],[Distance]], Predict[[#All],[Distance (km)]:[Time on current form]], 2, FALSE), NA())</f>
        <v>#N/A</v>
      </c>
      <c r="J2707" s="13" t="e">
        <f>IF(ISNUMBER(VLOOKUP(Fulltable[[#This Row],[Distance]], Predict[[#All],[Distance (km)]:[Time on current form]], 3, FALSE)), VLOOKUP(Fulltable[[#This Row],[Distance]], Predict[[#All],[Distance (km)]:[Time on current form]], 3, FALSE), NA())</f>
        <v>#N/A</v>
      </c>
    </row>
    <row r="2708" spans="1:10" x14ac:dyDescent="0.25">
      <c r="A2708" s="1">
        <v>27.06</v>
      </c>
      <c r="B2708" s="2">
        <f>Fulltable[[#This Row],[Distance]]^2</f>
        <v>732.2435999999999</v>
      </c>
      <c r="C2708">
        <f>Fulltable[[#This Row],[Distance]]^3</f>
        <v>19814.511815999995</v>
      </c>
      <c r="D2708">
        <f>Fulltable[[#This Row],[Distance]]^4</f>
        <v>536180.6897409599</v>
      </c>
      <c r="E2708">
        <f>Fulltable[[#This Row],[Distance]]^5</f>
        <v>14509049.464390375</v>
      </c>
      <c r="F2708" s="13" t="e">
        <f>IF(ISNUMBER(VLOOKUP(Fulltable[[#This Row],[Distance]], PBmetric[[Distance (km)]:[PB (hh:mm:ss)]], 6, FALSE)), VLOOKUP(Fulltable[[#This Row],[Distance]], PBmetric[[Distance (km)]:[PB (hh:mm:ss)]], 6, FALSE), NA())</f>
        <v>#N/A</v>
      </c>
      <c r="G2708" s="13">
        <f ca="1">$Q$4+$P$4*Fulltable[[#This Row],[Distance]]+$O$4*Fulltable[[#This Row],[D^2]]+$N$4*Fulltable[[#This Row],[D^3]]</f>
        <v>9.1771016901513194E-2</v>
      </c>
      <c r="H2708" s="13">
        <f ca="1">Fulltable[[#This Row],[Forecast]]*(1+AVERAGE(cform[faster (-ve) /
slower (+ve)]))</f>
        <v>9.5012536336809977E-2</v>
      </c>
      <c r="I2708" s="13" t="e">
        <f>IF(ISNUMBER(VLOOKUP(Fulltable[[#This Row],[Distance]], Predict[[#All],[Distance (km)]:[Time on current form]], 2, FALSE)), VLOOKUP(Fulltable[[#This Row],[Distance]], Predict[[#All],[Distance (km)]:[Time on current form]], 2, FALSE), NA())</f>
        <v>#N/A</v>
      </c>
      <c r="J2708" s="13" t="e">
        <f>IF(ISNUMBER(VLOOKUP(Fulltable[[#This Row],[Distance]], Predict[[#All],[Distance (km)]:[Time on current form]], 3, FALSE)), VLOOKUP(Fulltable[[#This Row],[Distance]], Predict[[#All],[Distance (km)]:[Time on current form]], 3, FALSE), NA())</f>
        <v>#N/A</v>
      </c>
    </row>
    <row r="2709" spans="1:10" x14ac:dyDescent="0.25">
      <c r="A2709" s="1">
        <v>27.07</v>
      </c>
      <c r="B2709" s="2">
        <f>Fulltable[[#This Row],[Distance]]^2</f>
        <v>732.78489999999999</v>
      </c>
      <c r="C2709">
        <f>Fulltable[[#This Row],[Distance]]^3</f>
        <v>19836.487243</v>
      </c>
      <c r="D2709">
        <f>Fulltable[[#This Row],[Distance]]^4</f>
        <v>536973.70966801001</v>
      </c>
      <c r="E2709">
        <f>Fulltable[[#This Row],[Distance]]^5</f>
        <v>14535878.32071303</v>
      </c>
      <c r="F2709" s="13" t="e">
        <f>IF(ISNUMBER(VLOOKUP(Fulltable[[#This Row],[Distance]], PBmetric[[Distance (km)]:[PB (hh:mm:ss)]], 6, FALSE)), VLOOKUP(Fulltable[[#This Row],[Distance]], PBmetric[[Distance (km)]:[PB (hh:mm:ss)]], 6, FALSE), NA())</f>
        <v>#N/A</v>
      </c>
      <c r="G2709" s="13">
        <f ca="1">$Q$4+$P$4*Fulltable[[#This Row],[Distance]]+$O$4*Fulltable[[#This Row],[D^2]]+$N$4*Fulltable[[#This Row],[D^3]]</f>
        <v>9.1809815597348868E-2</v>
      </c>
      <c r="H2709" s="13">
        <f ca="1">Fulltable[[#This Row],[Forecast]]*(1+AVERAGE(cform[faster (-ve) /
slower (+ve)]))</f>
        <v>9.5052705473236396E-2</v>
      </c>
      <c r="I2709" s="13" t="e">
        <f>IF(ISNUMBER(VLOOKUP(Fulltable[[#This Row],[Distance]], Predict[[#All],[Distance (km)]:[Time on current form]], 2, FALSE)), VLOOKUP(Fulltable[[#This Row],[Distance]], Predict[[#All],[Distance (km)]:[Time on current form]], 2, FALSE), NA())</f>
        <v>#N/A</v>
      </c>
      <c r="J2709" s="13" t="e">
        <f>IF(ISNUMBER(VLOOKUP(Fulltable[[#This Row],[Distance]], Predict[[#All],[Distance (km)]:[Time on current form]], 3, FALSE)), VLOOKUP(Fulltable[[#This Row],[Distance]], Predict[[#All],[Distance (km)]:[Time on current form]], 3, FALSE), NA())</f>
        <v>#N/A</v>
      </c>
    </row>
    <row r="2710" spans="1:10" x14ac:dyDescent="0.25">
      <c r="A2710" s="1">
        <v>27.08</v>
      </c>
      <c r="B2710" s="2">
        <f>Fulltable[[#This Row],[Distance]]^2</f>
        <v>733.32639999999992</v>
      </c>
      <c r="C2710">
        <f>Fulltable[[#This Row],[Distance]]^3</f>
        <v>19858.478911999995</v>
      </c>
      <c r="D2710">
        <f>Fulltable[[#This Row],[Distance]]^4</f>
        <v>537767.60893695988</v>
      </c>
      <c r="E2710">
        <f>Fulltable[[#This Row],[Distance]]^5</f>
        <v>14562746.850012872</v>
      </c>
      <c r="F2710" s="13" t="e">
        <f>IF(ISNUMBER(VLOOKUP(Fulltable[[#This Row],[Distance]], PBmetric[[Distance (km)]:[PB (hh:mm:ss)]], 6, FALSE)), VLOOKUP(Fulltable[[#This Row],[Distance]], PBmetric[[Distance (km)]:[PB (hh:mm:ss)]], 6, FALSE), NA())</f>
        <v>#N/A</v>
      </c>
      <c r="G2710" s="13">
        <f ca="1">$Q$4+$P$4*Fulltable[[#This Row],[Distance]]+$O$4*Fulltable[[#This Row],[D^2]]+$N$4*Fulltable[[#This Row],[D^3]]</f>
        <v>9.1848617870236807E-2</v>
      </c>
      <c r="H2710" s="13">
        <f ca="1">Fulltable[[#This Row],[Forecast]]*(1+AVERAGE(cform[faster (-ve) /
slower (+ve)]))</f>
        <v>9.5092878313063067E-2</v>
      </c>
      <c r="I2710" s="13" t="e">
        <f>IF(ISNUMBER(VLOOKUP(Fulltable[[#This Row],[Distance]], Predict[[#All],[Distance (km)]:[Time on current form]], 2, FALSE)), VLOOKUP(Fulltable[[#This Row],[Distance]], Predict[[#All],[Distance (km)]:[Time on current form]], 2, FALSE), NA())</f>
        <v>#N/A</v>
      </c>
      <c r="J2710" s="13" t="e">
        <f>IF(ISNUMBER(VLOOKUP(Fulltable[[#This Row],[Distance]], Predict[[#All],[Distance (km)]:[Time on current form]], 3, FALSE)), VLOOKUP(Fulltable[[#This Row],[Distance]], Predict[[#All],[Distance (km)]:[Time on current form]], 3, FALSE), NA())</f>
        <v>#N/A</v>
      </c>
    </row>
    <row r="2711" spans="1:10" x14ac:dyDescent="0.25">
      <c r="A2711" s="1">
        <v>27.09</v>
      </c>
      <c r="B2711" s="2">
        <f>Fulltable[[#This Row],[Distance]]^2</f>
        <v>733.86810000000003</v>
      </c>
      <c r="C2711">
        <f>Fulltable[[#This Row],[Distance]]^3</f>
        <v>19880.486829000001</v>
      </c>
      <c r="D2711">
        <f>Fulltable[[#This Row],[Distance]]^4</f>
        <v>538562.38819761004</v>
      </c>
      <c r="E2711">
        <f>Fulltable[[#This Row],[Distance]]^5</f>
        <v>14589655.096273256</v>
      </c>
      <c r="F2711" s="13" t="e">
        <f>IF(ISNUMBER(VLOOKUP(Fulltable[[#This Row],[Distance]], PBmetric[[Distance (km)]:[PB (hh:mm:ss)]], 6, FALSE)), VLOOKUP(Fulltable[[#This Row],[Distance]], PBmetric[[Distance (km)]:[PB (hh:mm:ss)]], 6, FALSE), NA())</f>
        <v>#N/A</v>
      </c>
      <c r="G2711" s="13">
        <f ca="1">$Q$4+$P$4*Fulltable[[#This Row],[Distance]]+$O$4*Fulltable[[#This Row],[D^2]]+$N$4*Fulltable[[#This Row],[D^3]]</f>
        <v>9.1887423720141581E-2</v>
      </c>
      <c r="H2711" s="13">
        <f ca="1">Fulltable[[#This Row],[Forecast]]*(1+AVERAGE(cform[faster (-ve) /
slower (+ve)]))</f>
        <v>9.5133054856253341E-2</v>
      </c>
      <c r="I2711" s="13" t="e">
        <f>IF(ISNUMBER(VLOOKUP(Fulltable[[#This Row],[Distance]], Predict[[#All],[Distance (km)]:[Time on current form]], 2, FALSE)), VLOOKUP(Fulltable[[#This Row],[Distance]], Predict[[#All],[Distance (km)]:[Time on current form]], 2, FALSE), NA())</f>
        <v>#N/A</v>
      </c>
      <c r="J2711" s="13" t="e">
        <f>IF(ISNUMBER(VLOOKUP(Fulltable[[#This Row],[Distance]], Predict[[#All],[Distance (km)]:[Time on current form]], 3, FALSE)), VLOOKUP(Fulltable[[#This Row],[Distance]], Predict[[#All],[Distance (km)]:[Time on current form]], 3, FALSE), NA())</f>
        <v>#N/A</v>
      </c>
    </row>
    <row r="2712" spans="1:10" x14ac:dyDescent="0.25">
      <c r="A2712" s="1">
        <v>27.1</v>
      </c>
      <c r="B2712" s="2">
        <f>Fulltable[[#This Row],[Distance]]^2</f>
        <v>734.41000000000008</v>
      </c>
      <c r="C2712">
        <f>Fulltable[[#This Row],[Distance]]^3</f>
        <v>19902.511000000002</v>
      </c>
      <c r="D2712">
        <f>Fulltable[[#This Row],[Distance]]^4</f>
        <v>539358.04810000013</v>
      </c>
      <c r="E2712">
        <f>Fulltable[[#This Row],[Distance]]^5</f>
        <v>14616603.103510004</v>
      </c>
      <c r="F2712" s="13" t="e">
        <f>IF(ISNUMBER(VLOOKUP(Fulltable[[#This Row],[Distance]], PBmetric[[Distance (km)]:[PB (hh:mm:ss)]], 6, FALSE)), VLOOKUP(Fulltable[[#This Row],[Distance]], PBmetric[[Distance (km)]:[PB (hh:mm:ss)]], 6, FALSE), NA())</f>
        <v>#N/A</v>
      </c>
      <c r="G2712" s="13">
        <f ca="1">$Q$4+$P$4*Fulltable[[#This Row],[Distance]]+$O$4*Fulltable[[#This Row],[D^2]]+$N$4*Fulltable[[#This Row],[D^3]]</f>
        <v>9.1926233147027761E-2</v>
      </c>
      <c r="H2712" s="13">
        <f ca="1">Fulltable[[#This Row],[Forecast]]*(1+AVERAGE(cform[faster (-ve) /
slower (+ve)]))</f>
        <v>9.5173235102770509E-2</v>
      </c>
      <c r="I2712" s="13" t="e">
        <f>IF(ISNUMBER(VLOOKUP(Fulltable[[#This Row],[Distance]], Predict[[#All],[Distance (km)]:[Time on current form]], 2, FALSE)), VLOOKUP(Fulltable[[#This Row],[Distance]], Predict[[#All],[Distance (km)]:[Time on current form]], 2, FALSE), NA())</f>
        <v>#N/A</v>
      </c>
      <c r="J2712" s="13" t="e">
        <f>IF(ISNUMBER(VLOOKUP(Fulltable[[#This Row],[Distance]], Predict[[#All],[Distance (km)]:[Time on current form]], 3, FALSE)), VLOOKUP(Fulltable[[#This Row],[Distance]], Predict[[#All],[Distance (km)]:[Time on current form]], 3, FALSE), NA())</f>
        <v>#N/A</v>
      </c>
    </row>
    <row r="2713" spans="1:10" x14ac:dyDescent="0.25">
      <c r="A2713" s="1">
        <v>27.11</v>
      </c>
      <c r="B2713" s="2">
        <f>Fulltable[[#This Row],[Distance]]^2</f>
        <v>734.95209999999997</v>
      </c>
      <c r="C2713">
        <f>Fulltable[[#This Row],[Distance]]^3</f>
        <v>19924.551431</v>
      </c>
      <c r="D2713">
        <f>Fulltable[[#This Row],[Distance]]^4</f>
        <v>540154.58929440996</v>
      </c>
      <c r="E2713">
        <f>Fulltable[[#This Row],[Distance]]^5</f>
        <v>14643590.915771455</v>
      </c>
      <c r="F2713" s="13" t="e">
        <f>IF(ISNUMBER(VLOOKUP(Fulltable[[#This Row],[Distance]], PBmetric[[Distance (km)]:[PB (hh:mm:ss)]], 6, FALSE)), VLOOKUP(Fulltable[[#This Row],[Distance]], PBmetric[[Distance (km)]:[PB (hh:mm:ss)]], 6, FALSE), NA())</f>
        <v>#N/A</v>
      </c>
      <c r="G2713" s="13">
        <f ca="1">$Q$4+$P$4*Fulltable[[#This Row],[Distance]]+$O$4*Fulltable[[#This Row],[D^2]]+$N$4*Fulltable[[#This Row],[D^3]]</f>
        <v>9.1965046150859972E-2</v>
      </c>
      <c r="H2713" s="13">
        <f ca="1">Fulltable[[#This Row],[Forecast]]*(1+AVERAGE(cform[faster (-ve) /
slower (+ve)]))</f>
        <v>9.5213419052577949E-2</v>
      </c>
      <c r="I2713" s="13" t="e">
        <f>IF(ISNUMBER(VLOOKUP(Fulltable[[#This Row],[Distance]], Predict[[#All],[Distance (km)]:[Time on current form]], 2, FALSE)), VLOOKUP(Fulltable[[#This Row],[Distance]], Predict[[#All],[Distance (km)]:[Time on current form]], 2, FALSE), NA())</f>
        <v>#N/A</v>
      </c>
      <c r="J2713" s="13" t="e">
        <f>IF(ISNUMBER(VLOOKUP(Fulltable[[#This Row],[Distance]], Predict[[#All],[Distance (km)]:[Time on current form]], 3, FALSE)), VLOOKUP(Fulltable[[#This Row],[Distance]], Predict[[#All],[Distance (km)]:[Time on current form]], 3, FALSE), NA())</f>
        <v>#N/A</v>
      </c>
    </row>
    <row r="2714" spans="1:10" x14ac:dyDescent="0.25">
      <c r="A2714" s="1">
        <v>27.12</v>
      </c>
      <c r="B2714" s="2">
        <f>Fulltable[[#This Row],[Distance]]^2</f>
        <v>735.49440000000004</v>
      </c>
      <c r="C2714">
        <f>Fulltable[[#This Row],[Distance]]^3</f>
        <v>19946.608128000003</v>
      </c>
      <c r="D2714">
        <f>Fulltable[[#This Row],[Distance]]^4</f>
        <v>540952.01243136008</v>
      </c>
      <c r="E2714">
        <f>Fulltable[[#This Row],[Distance]]^5</f>
        <v>14670618.577138485</v>
      </c>
      <c r="F2714" s="13" t="e">
        <f>IF(ISNUMBER(VLOOKUP(Fulltable[[#This Row],[Distance]], PBmetric[[Distance (km)]:[PB (hh:mm:ss)]], 6, FALSE)), VLOOKUP(Fulltable[[#This Row],[Distance]], PBmetric[[Distance (km)]:[PB (hh:mm:ss)]], 6, FALSE), NA())</f>
        <v>#N/A</v>
      </c>
      <c r="G2714" s="13">
        <f ca="1">$Q$4+$P$4*Fulltable[[#This Row],[Distance]]+$O$4*Fulltable[[#This Row],[D^2]]+$N$4*Fulltable[[#This Row],[D^3]]</f>
        <v>9.200386273160284E-2</v>
      </c>
      <c r="H2714" s="13">
        <f ca="1">Fulltable[[#This Row],[Forecast]]*(1+AVERAGE(cform[faster (-ve) /
slower (+ve)]))</f>
        <v>9.5253606705639052E-2</v>
      </c>
      <c r="I2714" s="13" t="e">
        <f>IF(ISNUMBER(VLOOKUP(Fulltable[[#This Row],[Distance]], Predict[[#All],[Distance (km)]:[Time on current form]], 2, FALSE)), VLOOKUP(Fulltable[[#This Row],[Distance]], Predict[[#All],[Distance (km)]:[Time on current form]], 2, FALSE), NA())</f>
        <v>#N/A</v>
      </c>
      <c r="J2714" s="13" t="e">
        <f>IF(ISNUMBER(VLOOKUP(Fulltable[[#This Row],[Distance]], Predict[[#All],[Distance (km)]:[Time on current form]], 3, FALSE)), VLOOKUP(Fulltable[[#This Row],[Distance]], Predict[[#All],[Distance (km)]:[Time on current form]], 3, FALSE), NA())</f>
        <v>#N/A</v>
      </c>
    </row>
    <row r="2715" spans="1:10" x14ac:dyDescent="0.25">
      <c r="A2715" s="1">
        <v>27.13</v>
      </c>
      <c r="B2715" s="2">
        <f>Fulltable[[#This Row],[Distance]]^2</f>
        <v>736.03689999999995</v>
      </c>
      <c r="C2715">
        <f>Fulltable[[#This Row],[Distance]]^3</f>
        <v>19968.681096999997</v>
      </c>
      <c r="D2715">
        <f>Fulltable[[#This Row],[Distance]]^4</f>
        <v>541750.31816160993</v>
      </c>
      <c r="E2715">
        <f>Fulltable[[#This Row],[Distance]]^5</f>
        <v>14697686.131724477</v>
      </c>
      <c r="F2715" s="13" t="e">
        <f>IF(ISNUMBER(VLOOKUP(Fulltable[[#This Row],[Distance]], PBmetric[[Distance (km)]:[PB (hh:mm:ss)]], 6, FALSE)), VLOOKUP(Fulltable[[#This Row],[Distance]], PBmetric[[Distance (km)]:[PB (hh:mm:ss)]], 6, FALSE), NA())</f>
        <v>#N/A</v>
      </c>
      <c r="G2715" s="13">
        <f ca="1">$Q$4+$P$4*Fulltable[[#This Row],[Distance]]+$O$4*Fulltable[[#This Row],[D^2]]+$N$4*Fulltable[[#This Row],[D^3]]</f>
        <v>9.204268288922092E-2</v>
      </c>
      <c r="H2715" s="13">
        <f ca="1">Fulltable[[#This Row],[Forecast]]*(1+AVERAGE(cform[faster (-ve) /
slower (+ve)]))</f>
        <v>9.5293798061917109E-2</v>
      </c>
      <c r="I2715" s="13" t="e">
        <f>IF(ISNUMBER(VLOOKUP(Fulltable[[#This Row],[Distance]], Predict[[#All],[Distance (km)]:[Time on current form]], 2, FALSE)), VLOOKUP(Fulltable[[#This Row],[Distance]], Predict[[#All],[Distance (km)]:[Time on current form]], 2, FALSE), NA())</f>
        <v>#N/A</v>
      </c>
      <c r="J2715" s="13" t="e">
        <f>IF(ISNUMBER(VLOOKUP(Fulltable[[#This Row],[Distance]], Predict[[#All],[Distance (km)]:[Time on current form]], 3, FALSE)), VLOOKUP(Fulltable[[#This Row],[Distance]], Predict[[#All],[Distance (km)]:[Time on current form]], 3, FALSE), NA())</f>
        <v>#N/A</v>
      </c>
    </row>
    <row r="2716" spans="1:10" x14ac:dyDescent="0.25">
      <c r="A2716" s="1">
        <v>27.14</v>
      </c>
      <c r="B2716" s="2">
        <f>Fulltable[[#This Row],[Distance]]^2</f>
        <v>736.57960000000003</v>
      </c>
      <c r="C2716">
        <f>Fulltable[[#This Row],[Distance]]^3</f>
        <v>19990.770344</v>
      </c>
      <c r="D2716">
        <f>Fulltable[[#This Row],[Distance]]^4</f>
        <v>542549.50713616004</v>
      </c>
      <c r="E2716">
        <f>Fulltable[[#This Row],[Distance]]^5</f>
        <v>14724793.623675384</v>
      </c>
      <c r="F2716" s="13" t="e">
        <f>IF(ISNUMBER(VLOOKUP(Fulltable[[#This Row],[Distance]], PBmetric[[Distance (km)]:[PB (hh:mm:ss)]], 6, FALSE)), VLOOKUP(Fulltable[[#This Row],[Distance]], PBmetric[[Distance (km)]:[PB (hh:mm:ss)]], 6, FALSE), NA())</f>
        <v>#N/A</v>
      </c>
      <c r="G2716" s="13">
        <f ca="1">$Q$4+$P$4*Fulltable[[#This Row],[Distance]]+$O$4*Fulltable[[#This Row],[D^2]]+$N$4*Fulltable[[#This Row],[D^3]]</f>
        <v>9.208150662367881E-2</v>
      </c>
      <c r="H2716" s="13">
        <f ca="1">Fulltable[[#This Row],[Forecast]]*(1+AVERAGE(cform[faster (-ve) /
slower (+ve)]))</f>
        <v>9.5333993121375471E-2</v>
      </c>
      <c r="I2716" s="13" t="e">
        <f>IF(ISNUMBER(VLOOKUP(Fulltable[[#This Row],[Distance]], Predict[[#All],[Distance (km)]:[Time on current form]], 2, FALSE)), VLOOKUP(Fulltable[[#This Row],[Distance]], Predict[[#All],[Distance (km)]:[Time on current form]], 2, FALSE), NA())</f>
        <v>#N/A</v>
      </c>
      <c r="J2716" s="13" t="e">
        <f>IF(ISNUMBER(VLOOKUP(Fulltable[[#This Row],[Distance]], Predict[[#All],[Distance (km)]:[Time on current form]], 3, FALSE)), VLOOKUP(Fulltable[[#This Row],[Distance]], Predict[[#All],[Distance (km)]:[Time on current form]], 3, FALSE), NA())</f>
        <v>#N/A</v>
      </c>
    </row>
    <row r="2717" spans="1:10" x14ac:dyDescent="0.25">
      <c r="A2717" s="1">
        <v>27.15</v>
      </c>
      <c r="B2717" s="2">
        <f>Fulltable[[#This Row],[Distance]]^2</f>
        <v>737.12249999999995</v>
      </c>
      <c r="C2717">
        <f>Fulltable[[#This Row],[Distance]]^3</f>
        <v>20012.875874999998</v>
      </c>
      <c r="D2717">
        <f>Fulltable[[#This Row],[Distance]]^4</f>
        <v>543349.58000624995</v>
      </c>
      <c r="E2717">
        <f>Fulltable[[#This Row],[Distance]]^5</f>
        <v>14751941.097169686</v>
      </c>
      <c r="F2717" s="13" t="e">
        <f>IF(ISNUMBER(VLOOKUP(Fulltable[[#This Row],[Distance]], PBmetric[[Distance (km)]:[PB (hh:mm:ss)]], 6, FALSE)), VLOOKUP(Fulltable[[#This Row],[Distance]], PBmetric[[Distance (km)]:[PB (hh:mm:ss)]], 6, FALSE), NA())</f>
        <v>#N/A</v>
      </c>
      <c r="G2717" s="13">
        <f ca="1">$Q$4+$P$4*Fulltable[[#This Row],[Distance]]+$O$4*Fulltable[[#This Row],[D^2]]+$N$4*Fulltable[[#This Row],[D^3]]</f>
        <v>9.2120333934941095E-2</v>
      </c>
      <c r="H2717" s="13">
        <f ca="1">Fulltable[[#This Row],[Forecast]]*(1+AVERAGE(cform[faster (-ve) /
slower (+ve)]))</f>
        <v>9.5374191883977485E-2</v>
      </c>
      <c r="I2717" s="13" t="e">
        <f>IF(ISNUMBER(VLOOKUP(Fulltable[[#This Row],[Distance]], Predict[[#All],[Distance (km)]:[Time on current form]], 2, FALSE)), VLOOKUP(Fulltable[[#This Row],[Distance]], Predict[[#All],[Distance (km)]:[Time on current form]], 2, FALSE), NA())</f>
        <v>#N/A</v>
      </c>
      <c r="J2717" s="13" t="e">
        <f>IF(ISNUMBER(VLOOKUP(Fulltable[[#This Row],[Distance]], Predict[[#All],[Distance (km)]:[Time on current form]], 3, FALSE)), VLOOKUP(Fulltable[[#This Row],[Distance]], Predict[[#All],[Distance (km)]:[Time on current form]], 3, FALSE), NA())</f>
        <v>#N/A</v>
      </c>
    </row>
    <row r="2718" spans="1:10" x14ac:dyDescent="0.25">
      <c r="A2718" s="1">
        <v>27.16</v>
      </c>
      <c r="B2718" s="2">
        <f>Fulltable[[#This Row],[Distance]]^2</f>
        <v>737.66560000000004</v>
      </c>
      <c r="C2718">
        <f>Fulltable[[#This Row],[Distance]]^3</f>
        <v>20034.997696000002</v>
      </c>
      <c r="D2718">
        <f>Fulltable[[#This Row],[Distance]]^4</f>
        <v>544150.53742336005</v>
      </c>
      <c r="E2718">
        <f>Fulltable[[#This Row],[Distance]]^5</f>
        <v>14779128.596418459</v>
      </c>
      <c r="F2718" s="13" t="e">
        <f>IF(ISNUMBER(VLOOKUP(Fulltable[[#This Row],[Distance]], PBmetric[[Distance (km)]:[PB (hh:mm:ss)]], 6, FALSE)), VLOOKUP(Fulltable[[#This Row],[Distance]], PBmetric[[Distance (km)]:[PB (hh:mm:ss)]], 6, FALSE), NA())</f>
        <v>#N/A</v>
      </c>
      <c r="G2718" s="13">
        <f ca="1">$Q$4+$P$4*Fulltable[[#This Row],[Distance]]+$O$4*Fulltable[[#This Row],[D^2]]+$N$4*Fulltable[[#This Row],[D^3]]</f>
        <v>9.2159164822972428E-2</v>
      </c>
      <c r="H2718" s="13">
        <f ca="1">Fulltable[[#This Row],[Forecast]]*(1+AVERAGE(cform[faster (-ve) /
slower (+ve)]))</f>
        <v>9.5414394349686529E-2</v>
      </c>
      <c r="I2718" s="13" t="e">
        <f>IF(ISNUMBER(VLOOKUP(Fulltable[[#This Row],[Distance]], Predict[[#All],[Distance (km)]:[Time on current form]], 2, FALSE)), VLOOKUP(Fulltable[[#This Row],[Distance]], Predict[[#All],[Distance (km)]:[Time on current form]], 2, FALSE), NA())</f>
        <v>#N/A</v>
      </c>
      <c r="J2718" s="13" t="e">
        <f>IF(ISNUMBER(VLOOKUP(Fulltable[[#This Row],[Distance]], Predict[[#All],[Distance (km)]:[Time on current form]], 3, FALSE)), VLOOKUP(Fulltable[[#This Row],[Distance]], Predict[[#All],[Distance (km)]:[Time on current form]], 3, FALSE), NA())</f>
        <v>#N/A</v>
      </c>
    </row>
    <row r="2719" spans="1:10" x14ac:dyDescent="0.25">
      <c r="A2719" s="1">
        <v>27.17</v>
      </c>
      <c r="B2719" s="2">
        <f>Fulltable[[#This Row],[Distance]]^2</f>
        <v>738.20890000000009</v>
      </c>
      <c r="C2719">
        <f>Fulltable[[#This Row],[Distance]]^3</f>
        <v>20057.135813000004</v>
      </c>
      <c r="D2719">
        <f>Fulltable[[#This Row],[Distance]]^4</f>
        <v>544952.38003921008</v>
      </c>
      <c r="E2719">
        <f>Fulltable[[#This Row],[Distance]]^5</f>
        <v>14806356.16566534</v>
      </c>
      <c r="F2719" s="13" t="e">
        <f>IF(ISNUMBER(VLOOKUP(Fulltable[[#This Row],[Distance]], PBmetric[[Distance (km)]:[PB (hh:mm:ss)]], 6, FALSE)), VLOOKUP(Fulltable[[#This Row],[Distance]], PBmetric[[Distance (km)]:[PB (hh:mm:ss)]], 6, FALSE), NA())</f>
        <v>#N/A</v>
      </c>
      <c r="G2719" s="13">
        <f ca="1">$Q$4+$P$4*Fulltable[[#This Row],[Distance]]+$O$4*Fulltable[[#This Row],[D^2]]+$N$4*Fulltable[[#This Row],[D^3]]</f>
        <v>9.2197999287737351E-2</v>
      </c>
      <c r="H2719" s="13">
        <f ca="1">Fulltable[[#This Row],[Forecast]]*(1+AVERAGE(cform[faster (-ve) /
slower (+ve)]))</f>
        <v>9.545460051846591E-2</v>
      </c>
      <c r="I2719" s="13" t="e">
        <f>IF(ISNUMBER(VLOOKUP(Fulltable[[#This Row],[Distance]], Predict[[#All],[Distance (km)]:[Time on current form]], 2, FALSE)), VLOOKUP(Fulltable[[#This Row],[Distance]], Predict[[#All],[Distance (km)]:[Time on current form]], 2, FALSE), NA())</f>
        <v>#N/A</v>
      </c>
      <c r="J2719" s="13" t="e">
        <f>IF(ISNUMBER(VLOOKUP(Fulltable[[#This Row],[Distance]], Predict[[#All],[Distance (km)]:[Time on current form]], 3, FALSE)), VLOOKUP(Fulltable[[#This Row],[Distance]], Predict[[#All],[Distance (km)]:[Time on current form]], 3, FALSE), NA())</f>
        <v>#N/A</v>
      </c>
    </row>
    <row r="2720" spans="1:10" x14ac:dyDescent="0.25">
      <c r="A2720" s="1">
        <v>27.18</v>
      </c>
      <c r="B2720" s="2">
        <f>Fulltable[[#This Row],[Distance]]^2</f>
        <v>738.75239999999997</v>
      </c>
      <c r="C2720">
        <f>Fulltable[[#This Row],[Distance]]^3</f>
        <v>20079.290231999999</v>
      </c>
      <c r="D2720">
        <f>Fulltable[[#This Row],[Distance]]^4</f>
        <v>545755.10850575997</v>
      </c>
      <c r="E2720">
        <f>Fulltable[[#This Row],[Distance]]^5</f>
        <v>14833623.849186556</v>
      </c>
      <c r="F2720" s="13" t="e">
        <f>IF(ISNUMBER(VLOOKUP(Fulltable[[#This Row],[Distance]], PBmetric[[Distance (km)]:[PB (hh:mm:ss)]], 6, FALSE)), VLOOKUP(Fulltable[[#This Row],[Distance]], PBmetric[[Distance (km)]:[PB (hh:mm:ss)]], 6, FALSE), NA())</f>
        <v>#N/A</v>
      </c>
      <c r="G2720" s="13">
        <f ca="1">$Q$4+$P$4*Fulltable[[#This Row],[Distance]]+$O$4*Fulltable[[#This Row],[D^2]]+$N$4*Fulltable[[#This Row],[D^3]]</f>
        <v>9.2236837329200488E-2</v>
      </c>
      <c r="H2720" s="13">
        <f ca="1">Fulltable[[#This Row],[Forecast]]*(1+AVERAGE(cform[faster (-ve) /
slower (+ve)]))</f>
        <v>9.5494810390279003E-2</v>
      </c>
      <c r="I2720" s="13" t="e">
        <f>IF(ISNUMBER(VLOOKUP(Fulltable[[#This Row],[Distance]], Predict[[#All],[Distance (km)]:[Time on current form]], 2, FALSE)), VLOOKUP(Fulltable[[#This Row],[Distance]], Predict[[#All],[Distance (km)]:[Time on current form]], 2, FALSE), NA())</f>
        <v>#N/A</v>
      </c>
      <c r="J2720" s="13" t="e">
        <f>IF(ISNUMBER(VLOOKUP(Fulltable[[#This Row],[Distance]], Predict[[#All],[Distance (km)]:[Time on current form]], 3, FALSE)), VLOOKUP(Fulltable[[#This Row],[Distance]], Predict[[#All],[Distance (km)]:[Time on current form]], 3, FALSE), NA())</f>
        <v>#N/A</v>
      </c>
    </row>
    <row r="2721" spans="1:10" x14ac:dyDescent="0.25">
      <c r="A2721" s="1">
        <v>27.19</v>
      </c>
      <c r="B2721" s="2">
        <f>Fulltable[[#This Row],[Distance]]^2</f>
        <v>739.29610000000002</v>
      </c>
      <c r="C2721">
        <f>Fulltable[[#This Row],[Distance]]^3</f>
        <v>20101.460959</v>
      </c>
      <c r="D2721">
        <f>Fulltable[[#This Row],[Distance]]^4</f>
        <v>546558.72347521002</v>
      </c>
      <c r="E2721">
        <f>Fulltable[[#This Row],[Distance]]^5</f>
        <v>14860931.691290962</v>
      </c>
      <c r="F2721" s="13" t="e">
        <f>IF(ISNUMBER(VLOOKUP(Fulltable[[#This Row],[Distance]], PBmetric[[Distance (km)]:[PB (hh:mm:ss)]], 6, FALSE)), VLOOKUP(Fulltable[[#This Row],[Distance]], PBmetric[[Distance (km)]:[PB (hh:mm:ss)]], 6, FALSE), NA())</f>
        <v>#N/A</v>
      </c>
      <c r="G2721" s="13">
        <f ca="1">$Q$4+$P$4*Fulltable[[#This Row],[Distance]]+$O$4*Fulltable[[#This Row],[D^2]]+$N$4*Fulltable[[#This Row],[D^3]]</f>
        <v>9.2275678947326426E-2</v>
      </c>
      <c r="H2721" s="13">
        <f ca="1">Fulltable[[#This Row],[Forecast]]*(1+AVERAGE(cform[faster (-ve) /
slower (+ve)]))</f>
        <v>9.5535023965089144E-2</v>
      </c>
      <c r="I2721" s="13" t="e">
        <f>IF(ISNUMBER(VLOOKUP(Fulltable[[#This Row],[Distance]], Predict[[#All],[Distance (km)]:[Time on current form]], 2, FALSE)), VLOOKUP(Fulltable[[#This Row],[Distance]], Predict[[#All],[Distance (km)]:[Time on current form]], 2, FALSE), NA())</f>
        <v>#N/A</v>
      </c>
      <c r="J2721" s="13" t="e">
        <f>IF(ISNUMBER(VLOOKUP(Fulltable[[#This Row],[Distance]], Predict[[#All],[Distance (km)]:[Time on current form]], 3, FALSE)), VLOOKUP(Fulltable[[#This Row],[Distance]], Predict[[#All],[Distance (km)]:[Time on current form]], 3, FALSE), NA())</f>
        <v>#N/A</v>
      </c>
    </row>
    <row r="2722" spans="1:10" x14ac:dyDescent="0.25">
      <c r="A2722" s="1">
        <v>27.2</v>
      </c>
      <c r="B2722" s="2">
        <f>Fulltable[[#This Row],[Distance]]^2</f>
        <v>739.83999999999992</v>
      </c>
      <c r="C2722">
        <f>Fulltable[[#This Row],[Distance]]^3</f>
        <v>20123.647999999997</v>
      </c>
      <c r="D2722">
        <f>Fulltable[[#This Row],[Distance]]^4</f>
        <v>547363.22559999989</v>
      </c>
      <c r="E2722">
        <f>Fulltable[[#This Row],[Distance]]^5</f>
        <v>14888279.736319996</v>
      </c>
      <c r="F2722" s="13" t="e">
        <f>IF(ISNUMBER(VLOOKUP(Fulltable[[#This Row],[Distance]], PBmetric[[Distance (km)]:[PB (hh:mm:ss)]], 6, FALSE)), VLOOKUP(Fulltable[[#This Row],[Distance]], PBmetric[[Distance (km)]:[PB (hh:mm:ss)]], 6, FALSE), NA())</f>
        <v>#N/A</v>
      </c>
      <c r="G2722" s="13">
        <f ca="1">$Q$4+$P$4*Fulltable[[#This Row],[Distance]]+$O$4*Fulltable[[#This Row],[D^2]]+$N$4*Fulltable[[#This Row],[D^3]]</f>
        <v>9.2314524142079746E-2</v>
      </c>
      <c r="H2722" s="13">
        <f ca="1">Fulltable[[#This Row],[Forecast]]*(1+AVERAGE(cform[faster (-ve) /
slower (+ve)]))</f>
        <v>9.5575241242859654E-2</v>
      </c>
      <c r="I2722" s="13" t="e">
        <f>IF(ISNUMBER(VLOOKUP(Fulltable[[#This Row],[Distance]], Predict[[#All],[Distance (km)]:[Time on current form]], 2, FALSE)), VLOOKUP(Fulltable[[#This Row],[Distance]], Predict[[#All],[Distance (km)]:[Time on current form]], 2, FALSE), NA())</f>
        <v>#N/A</v>
      </c>
      <c r="J2722" s="13" t="e">
        <f>IF(ISNUMBER(VLOOKUP(Fulltable[[#This Row],[Distance]], Predict[[#All],[Distance (km)]:[Time on current form]], 3, FALSE)), VLOOKUP(Fulltable[[#This Row],[Distance]], Predict[[#All],[Distance (km)]:[Time on current form]], 3, FALSE), NA())</f>
        <v>#N/A</v>
      </c>
    </row>
    <row r="2723" spans="1:10" x14ac:dyDescent="0.25">
      <c r="A2723" s="1">
        <v>27.21</v>
      </c>
      <c r="B2723" s="2">
        <f>Fulltable[[#This Row],[Distance]]^2</f>
        <v>740.3841000000001</v>
      </c>
      <c r="C2723">
        <f>Fulltable[[#This Row],[Distance]]^3</f>
        <v>20145.851361000005</v>
      </c>
      <c r="D2723">
        <f>Fulltable[[#This Row],[Distance]]^4</f>
        <v>548168.6155328101</v>
      </c>
      <c r="E2723">
        <f>Fulltable[[#This Row],[Distance]]^5</f>
        <v>14915668.028647764</v>
      </c>
      <c r="F2723" s="13" t="e">
        <f>IF(ISNUMBER(VLOOKUP(Fulltable[[#This Row],[Distance]], PBmetric[[Distance (km)]:[PB (hh:mm:ss)]], 6, FALSE)), VLOOKUP(Fulltable[[#This Row],[Distance]], PBmetric[[Distance (km)]:[PB (hh:mm:ss)]], 6, FALSE), NA())</f>
        <v>#N/A</v>
      </c>
      <c r="G2723" s="13">
        <f ca="1">$Q$4+$P$4*Fulltable[[#This Row],[Distance]]+$O$4*Fulltable[[#This Row],[D^2]]+$N$4*Fulltable[[#This Row],[D^3]]</f>
        <v>9.2353372913425075E-2</v>
      </c>
      <c r="H2723" s="13">
        <f ca="1">Fulltable[[#This Row],[Forecast]]*(1+AVERAGE(cform[faster (-ve) /
slower (+ve)]))</f>
        <v>9.561546222355391E-2</v>
      </c>
      <c r="I2723" s="13" t="e">
        <f>IF(ISNUMBER(VLOOKUP(Fulltable[[#This Row],[Distance]], Predict[[#All],[Distance (km)]:[Time on current form]], 2, FALSE)), VLOOKUP(Fulltable[[#This Row],[Distance]], Predict[[#All],[Distance (km)]:[Time on current form]], 2, FALSE), NA())</f>
        <v>#N/A</v>
      </c>
      <c r="J2723" s="13" t="e">
        <f>IF(ISNUMBER(VLOOKUP(Fulltable[[#This Row],[Distance]], Predict[[#All],[Distance (km)]:[Time on current form]], 3, FALSE)), VLOOKUP(Fulltable[[#This Row],[Distance]], Predict[[#All],[Distance (km)]:[Time on current form]], 3, FALSE), NA())</f>
        <v>#N/A</v>
      </c>
    </row>
    <row r="2724" spans="1:10" x14ac:dyDescent="0.25">
      <c r="A2724" s="1">
        <v>27.22</v>
      </c>
      <c r="B2724" s="2">
        <f>Fulltable[[#This Row],[Distance]]^2</f>
        <v>740.9283999999999</v>
      </c>
      <c r="C2724">
        <f>Fulltable[[#This Row],[Distance]]^3</f>
        <v>20168.071047999998</v>
      </c>
      <c r="D2724">
        <f>Fulltable[[#This Row],[Distance]]^4</f>
        <v>548974.89392655983</v>
      </c>
      <c r="E2724">
        <f>Fulltable[[#This Row],[Distance]]^5</f>
        <v>14943096.612680959</v>
      </c>
      <c r="F2724" s="13" t="e">
        <f>IF(ISNUMBER(VLOOKUP(Fulltable[[#This Row],[Distance]], PBmetric[[Distance (km)]:[PB (hh:mm:ss)]], 6, FALSE)), VLOOKUP(Fulltable[[#This Row],[Distance]], PBmetric[[Distance (km)]:[PB (hh:mm:ss)]], 6, FALSE), NA())</f>
        <v>#N/A</v>
      </c>
      <c r="G2724" s="13">
        <f ca="1">$Q$4+$P$4*Fulltable[[#This Row],[Distance]]+$O$4*Fulltable[[#This Row],[D^2]]+$N$4*Fulltable[[#This Row],[D^3]]</f>
        <v>9.2392225261326996E-2</v>
      </c>
      <c r="H2724" s="13">
        <f ca="1">Fulltable[[#This Row],[Forecast]]*(1+AVERAGE(cform[faster (-ve) /
slower (+ve)]))</f>
        <v>9.5655686907135259E-2</v>
      </c>
      <c r="I2724" s="13" t="e">
        <f>IF(ISNUMBER(VLOOKUP(Fulltable[[#This Row],[Distance]], Predict[[#All],[Distance (km)]:[Time on current form]], 2, FALSE)), VLOOKUP(Fulltable[[#This Row],[Distance]], Predict[[#All],[Distance (km)]:[Time on current form]], 2, FALSE), NA())</f>
        <v>#N/A</v>
      </c>
      <c r="J2724" s="13" t="e">
        <f>IF(ISNUMBER(VLOOKUP(Fulltable[[#This Row],[Distance]], Predict[[#All],[Distance (km)]:[Time on current form]], 3, FALSE)), VLOOKUP(Fulltable[[#This Row],[Distance]], Predict[[#All],[Distance (km)]:[Time on current form]], 3, FALSE), NA())</f>
        <v>#N/A</v>
      </c>
    </row>
    <row r="2725" spans="1:10" x14ac:dyDescent="0.25">
      <c r="A2725" s="1">
        <v>27.23</v>
      </c>
      <c r="B2725" s="2">
        <f>Fulltable[[#This Row],[Distance]]^2</f>
        <v>741.47289999999998</v>
      </c>
      <c r="C2725">
        <f>Fulltable[[#This Row],[Distance]]^3</f>
        <v>20190.307067000002</v>
      </c>
      <c r="D2725">
        <f>Fulltable[[#This Row],[Distance]]^4</f>
        <v>549782.06143440993</v>
      </c>
      <c r="E2725">
        <f>Fulltable[[#This Row],[Distance]]^5</f>
        <v>14970565.532858983</v>
      </c>
      <c r="F2725" s="13" t="e">
        <f>IF(ISNUMBER(VLOOKUP(Fulltable[[#This Row],[Distance]], PBmetric[[Distance (km)]:[PB (hh:mm:ss)]], 6, FALSE)), VLOOKUP(Fulltable[[#This Row],[Distance]], PBmetric[[Distance (km)]:[PB (hh:mm:ss)]], 6, FALSE), NA())</f>
        <v>#N/A</v>
      </c>
      <c r="G2725" s="13">
        <f ca="1">$Q$4+$P$4*Fulltable[[#This Row],[Distance]]+$O$4*Fulltable[[#This Row],[D^2]]+$N$4*Fulltable[[#This Row],[D^3]]</f>
        <v>9.2431081185750108E-2</v>
      </c>
      <c r="H2725" s="13">
        <f ca="1">Fulltable[[#This Row],[Forecast]]*(1+AVERAGE(cform[faster (-ve) /
slower (+ve)]))</f>
        <v>9.5695915293567038E-2</v>
      </c>
      <c r="I2725" s="13" t="e">
        <f>IF(ISNUMBER(VLOOKUP(Fulltable[[#This Row],[Distance]], Predict[[#All],[Distance (km)]:[Time on current form]], 2, FALSE)), VLOOKUP(Fulltable[[#This Row],[Distance]], Predict[[#All],[Distance (km)]:[Time on current form]], 2, FALSE), NA())</f>
        <v>#N/A</v>
      </c>
      <c r="J2725" s="13" t="e">
        <f>IF(ISNUMBER(VLOOKUP(Fulltable[[#This Row],[Distance]], Predict[[#All],[Distance (km)]:[Time on current form]], 3, FALSE)), VLOOKUP(Fulltable[[#This Row],[Distance]], Predict[[#All],[Distance (km)]:[Time on current form]], 3, FALSE), NA())</f>
        <v>#N/A</v>
      </c>
    </row>
    <row r="2726" spans="1:10" x14ac:dyDescent="0.25">
      <c r="A2726" s="1">
        <v>27.24</v>
      </c>
      <c r="B2726" s="2">
        <f>Fulltable[[#This Row],[Distance]]^2</f>
        <v>742.0175999999999</v>
      </c>
      <c r="C2726">
        <f>Fulltable[[#This Row],[Distance]]^3</f>
        <v>20212.559423999995</v>
      </c>
      <c r="D2726">
        <f>Fulltable[[#This Row],[Distance]]^4</f>
        <v>550590.1187097599</v>
      </c>
      <c r="E2726">
        <f>Fulltable[[#This Row],[Distance]]^5</f>
        <v>14998074.83365386</v>
      </c>
      <c r="F2726" s="13" t="e">
        <f>IF(ISNUMBER(VLOOKUP(Fulltable[[#This Row],[Distance]], PBmetric[[Distance (km)]:[PB (hh:mm:ss)]], 6, FALSE)), VLOOKUP(Fulltable[[#This Row],[Distance]], PBmetric[[Distance (km)]:[PB (hh:mm:ss)]], 6, FALSE), NA())</f>
        <v>#N/A</v>
      </c>
      <c r="G2726" s="13">
        <f ca="1">$Q$4+$P$4*Fulltable[[#This Row],[Distance]]+$O$4*Fulltable[[#This Row],[D^2]]+$N$4*Fulltable[[#This Row],[D^3]]</f>
        <v>9.2469940686658994E-2</v>
      </c>
      <c r="H2726" s="13">
        <f ca="1">Fulltable[[#This Row],[Forecast]]*(1+AVERAGE(cform[faster (-ve) /
slower (+ve)]))</f>
        <v>9.5736147382812581E-2</v>
      </c>
      <c r="I2726" s="13" t="e">
        <f>IF(ISNUMBER(VLOOKUP(Fulltable[[#This Row],[Distance]], Predict[[#All],[Distance (km)]:[Time on current form]], 2, FALSE)), VLOOKUP(Fulltable[[#This Row],[Distance]], Predict[[#All],[Distance (km)]:[Time on current form]], 2, FALSE), NA())</f>
        <v>#N/A</v>
      </c>
      <c r="J2726" s="13" t="e">
        <f>IF(ISNUMBER(VLOOKUP(Fulltable[[#This Row],[Distance]], Predict[[#All],[Distance (km)]:[Time on current form]], 3, FALSE)), VLOOKUP(Fulltable[[#This Row],[Distance]], Predict[[#All],[Distance (km)]:[Time on current form]], 3, FALSE), NA())</f>
        <v>#N/A</v>
      </c>
    </row>
    <row r="2727" spans="1:10" x14ac:dyDescent="0.25">
      <c r="A2727" s="1">
        <v>27.25</v>
      </c>
      <c r="B2727" s="2">
        <f>Fulltable[[#This Row],[Distance]]^2</f>
        <v>742.5625</v>
      </c>
      <c r="C2727">
        <f>Fulltable[[#This Row],[Distance]]^3</f>
        <v>20234.828125</v>
      </c>
      <c r="D2727">
        <f>Fulltable[[#This Row],[Distance]]^4</f>
        <v>551399.06640625</v>
      </c>
      <c r="E2727">
        <f>Fulltable[[#This Row],[Distance]]^5</f>
        <v>15025624.559570312</v>
      </c>
      <c r="F2727" s="13" t="e">
        <f>IF(ISNUMBER(VLOOKUP(Fulltable[[#This Row],[Distance]], PBmetric[[Distance (km)]:[PB (hh:mm:ss)]], 6, FALSE)), VLOOKUP(Fulltable[[#This Row],[Distance]], PBmetric[[Distance (km)]:[PB (hh:mm:ss)]], 6, FALSE), NA())</f>
        <v>#N/A</v>
      </c>
      <c r="G2727" s="13">
        <f ca="1">$Q$4+$P$4*Fulltable[[#This Row],[Distance]]+$O$4*Fulltable[[#This Row],[D^2]]+$N$4*Fulltable[[#This Row],[D^3]]</f>
        <v>9.250880376401828E-2</v>
      </c>
      <c r="H2727" s="13">
        <f ca="1">Fulltable[[#This Row],[Forecast]]*(1+AVERAGE(cform[faster (-ve) /
slower (+ve)]))</f>
        <v>9.5776383174835264E-2</v>
      </c>
      <c r="I2727" s="13" t="e">
        <f>IF(ISNUMBER(VLOOKUP(Fulltable[[#This Row],[Distance]], Predict[[#All],[Distance (km)]:[Time on current form]], 2, FALSE)), VLOOKUP(Fulltable[[#This Row],[Distance]], Predict[[#All],[Distance (km)]:[Time on current form]], 2, FALSE), NA())</f>
        <v>#N/A</v>
      </c>
      <c r="J2727" s="13" t="e">
        <f>IF(ISNUMBER(VLOOKUP(Fulltable[[#This Row],[Distance]], Predict[[#All],[Distance (km)]:[Time on current form]], 3, FALSE)), VLOOKUP(Fulltable[[#This Row],[Distance]], Predict[[#All],[Distance (km)]:[Time on current form]], 3, FALSE), NA())</f>
        <v>#N/A</v>
      </c>
    </row>
    <row r="2728" spans="1:10" x14ac:dyDescent="0.25">
      <c r="A2728" s="1">
        <v>27.26</v>
      </c>
      <c r="B2728" s="2">
        <f>Fulltable[[#This Row],[Distance]]^2</f>
        <v>743.10760000000005</v>
      </c>
      <c r="C2728">
        <f>Fulltable[[#This Row],[Distance]]^3</f>
        <v>20257.113176000003</v>
      </c>
      <c r="D2728">
        <f>Fulltable[[#This Row],[Distance]]^4</f>
        <v>552208.90517776005</v>
      </c>
      <c r="E2728">
        <f>Fulltable[[#This Row],[Distance]]^5</f>
        <v>15053214.75514574</v>
      </c>
      <c r="F2728" s="13" t="e">
        <f>IF(ISNUMBER(VLOOKUP(Fulltable[[#This Row],[Distance]], PBmetric[[Distance (km)]:[PB (hh:mm:ss)]], 6, FALSE)), VLOOKUP(Fulltable[[#This Row],[Distance]], PBmetric[[Distance (km)]:[PB (hh:mm:ss)]], 6, FALSE), NA())</f>
        <v>#N/A</v>
      </c>
      <c r="G2728" s="13">
        <f ca="1">$Q$4+$P$4*Fulltable[[#This Row],[Distance]]+$O$4*Fulltable[[#This Row],[D^2]]+$N$4*Fulltable[[#This Row],[D^3]]</f>
        <v>9.2547670417792535E-2</v>
      </c>
      <c r="H2728" s="13">
        <f ca="1">Fulltable[[#This Row],[Forecast]]*(1+AVERAGE(cform[faster (-ve) /
slower (+ve)]))</f>
        <v>9.5816622669598395E-2</v>
      </c>
      <c r="I2728" s="13" t="e">
        <f>IF(ISNUMBER(VLOOKUP(Fulltable[[#This Row],[Distance]], Predict[[#All],[Distance (km)]:[Time on current form]], 2, FALSE)), VLOOKUP(Fulltable[[#This Row],[Distance]], Predict[[#All],[Distance (km)]:[Time on current form]], 2, FALSE), NA())</f>
        <v>#N/A</v>
      </c>
      <c r="J2728" s="13" t="e">
        <f>IF(ISNUMBER(VLOOKUP(Fulltable[[#This Row],[Distance]], Predict[[#All],[Distance (km)]:[Time on current form]], 3, FALSE)), VLOOKUP(Fulltable[[#This Row],[Distance]], Predict[[#All],[Distance (km)]:[Time on current form]], 3, FALSE), NA())</f>
        <v>#N/A</v>
      </c>
    </row>
    <row r="2729" spans="1:10" x14ac:dyDescent="0.25">
      <c r="A2729" s="1">
        <v>27.27</v>
      </c>
      <c r="B2729" s="2">
        <f>Fulltable[[#This Row],[Distance]]^2</f>
        <v>743.65289999999993</v>
      </c>
      <c r="C2729">
        <f>Fulltable[[#This Row],[Distance]]^3</f>
        <v>20279.414582999998</v>
      </c>
      <c r="D2729">
        <f>Fulltable[[#This Row],[Distance]]^4</f>
        <v>553019.63567840995</v>
      </c>
      <c r="E2729">
        <f>Fulltable[[#This Row],[Distance]]^5</f>
        <v>15080845.464950239</v>
      </c>
      <c r="F2729" s="13" t="e">
        <f>IF(ISNUMBER(VLOOKUP(Fulltable[[#This Row],[Distance]], PBmetric[[Distance (km)]:[PB (hh:mm:ss)]], 6, FALSE)), VLOOKUP(Fulltable[[#This Row],[Distance]], PBmetric[[Distance (km)]:[PB (hh:mm:ss)]], 6, FALSE), NA())</f>
        <v>#N/A</v>
      </c>
      <c r="G2729" s="13">
        <f ca="1">$Q$4+$P$4*Fulltable[[#This Row],[Distance]]+$O$4*Fulltable[[#This Row],[D^2]]+$N$4*Fulltable[[#This Row],[D^3]]</f>
        <v>9.2586540647946372E-2</v>
      </c>
      <c r="H2729" s="13">
        <f ca="1">Fulltable[[#This Row],[Forecast]]*(1+AVERAGE(cform[faster (-ve) /
slower (+ve)]))</f>
        <v>9.5856865867065363E-2</v>
      </c>
      <c r="I2729" s="13" t="e">
        <f>IF(ISNUMBER(VLOOKUP(Fulltable[[#This Row],[Distance]], Predict[[#All],[Distance (km)]:[Time on current form]], 2, FALSE)), VLOOKUP(Fulltable[[#This Row],[Distance]], Predict[[#All],[Distance (km)]:[Time on current form]], 2, FALSE), NA())</f>
        <v>#N/A</v>
      </c>
      <c r="J2729" s="13" t="e">
        <f>IF(ISNUMBER(VLOOKUP(Fulltable[[#This Row],[Distance]], Predict[[#All],[Distance (km)]:[Time on current form]], 3, FALSE)), VLOOKUP(Fulltable[[#This Row],[Distance]], Predict[[#All],[Distance (km)]:[Time on current form]], 3, FALSE), NA())</f>
        <v>#N/A</v>
      </c>
    </row>
    <row r="2730" spans="1:10" x14ac:dyDescent="0.25">
      <c r="A2730" s="1">
        <v>27.28</v>
      </c>
      <c r="B2730" s="2">
        <f>Fulltable[[#This Row],[Distance]]^2</f>
        <v>744.19840000000011</v>
      </c>
      <c r="C2730">
        <f>Fulltable[[#This Row],[Distance]]^3</f>
        <v>20301.732352000003</v>
      </c>
      <c r="D2730">
        <f>Fulltable[[#This Row],[Distance]]^4</f>
        <v>553831.25856256019</v>
      </c>
      <c r="E2730">
        <f>Fulltable[[#This Row],[Distance]]^5</f>
        <v>15108516.733586643</v>
      </c>
      <c r="F2730" s="13" t="e">
        <f>IF(ISNUMBER(VLOOKUP(Fulltable[[#This Row],[Distance]], PBmetric[[Distance (km)]:[PB (hh:mm:ss)]], 6, FALSE)), VLOOKUP(Fulltable[[#This Row],[Distance]], PBmetric[[Distance (km)]:[PB (hh:mm:ss)]], 6, FALSE), NA())</f>
        <v>#N/A</v>
      </c>
      <c r="G2730" s="13">
        <f ca="1">$Q$4+$P$4*Fulltable[[#This Row],[Distance]]+$O$4*Fulltable[[#This Row],[D^2]]+$N$4*Fulltable[[#This Row],[D^3]]</f>
        <v>9.2625414454444388E-2</v>
      </c>
      <c r="H2730" s="13">
        <f ca="1">Fulltable[[#This Row],[Forecast]]*(1+AVERAGE(cform[faster (-ve) /
slower (+ve)]))</f>
        <v>9.5897112767199491E-2</v>
      </c>
      <c r="I2730" s="13" t="e">
        <f>IF(ISNUMBER(VLOOKUP(Fulltable[[#This Row],[Distance]], Predict[[#All],[Distance (km)]:[Time on current form]], 2, FALSE)), VLOOKUP(Fulltable[[#This Row],[Distance]], Predict[[#All],[Distance (km)]:[Time on current form]], 2, FALSE), NA())</f>
        <v>#N/A</v>
      </c>
      <c r="J2730" s="13" t="e">
        <f>IF(ISNUMBER(VLOOKUP(Fulltable[[#This Row],[Distance]], Predict[[#All],[Distance (km)]:[Time on current form]], 3, FALSE)), VLOOKUP(Fulltable[[#This Row],[Distance]], Predict[[#All],[Distance (km)]:[Time on current form]], 3, FALSE), NA())</f>
        <v>#N/A</v>
      </c>
    </row>
    <row r="2731" spans="1:10" x14ac:dyDescent="0.25">
      <c r="A2731" s="1">
        <v>27.29</v>
      </c>
      <c r="B2731" s="2">
        <f>Fulltable[[#This Row],[Distance]]^2</f>
        <v>744.7441</v>
      </c>
      <c r="C2731">
        <f>Fulltable[[#This Row],[Distance]]^3</f>
        <v>20324.066489000001</v>
      </c>
      <c r="D2731">
        <f>Fulltable[[#This Row],[Distance]]^4</f>
        <v>554643.77448480995</v>
      </c>
      <c r="E2731">
        <f>Fulltable[[#This Row],[Distance]]^5</f>
        <v>15136228.605690463</v>
      </c>
      <c r="F2731" s="13" t="e">
        <f>IF(ISNUMBER(VLOOKUP(Fulltable[[#This Row],[Distance]], PBmetric[[Distance (km)]:[PB (hh:mm:ss)]], 6, FALSE)), VLOOKUP(Fulltable[[#This Row],[Distance]], PBmetric[[Distance (km)]:[PB (hh:mm:ss)]], 6, FALSE), NA())</f>
        <v>#N/A</v>
      </c>
      <c r="G2731" s="13">
        <f ca="1">$Q$4+$P$4*Fulltable[[#This Row],[Distance]]+$O$4*Fulltable[[#This Row],[D^2]]+$N$4*Fulltable[[#This Row],[D^3]]</f>
        <v>9.2664291837251167E-2</v>
      </c>
      <c r="H2731" s="13">
        <f ca="1">Fulltable[[#This Row],[Forecast]]*(1+AVERAGE(cform[faster (-ve) /
slower (+ve)]))</f>
        <v>9.5937363369964127E-2</v>
      </c>
      <c r="I2731" s="13" t="e">
        <f>IF(ISNUMBER(VLOOKUP(Fulltable[[#This Row],[Distance]], Predict[[#All],[Distance (km)]:[Time on current form]], 2, FALSE)), VLOOKUP(Fulltable[[#This Row],[Distance]], Predict[[#All],[Distance (km)]:[Time on current form]], 2, FALSE), NA())</f>
        <v>#N/A</v>
      </c>
      <c r="J2731" s="13" t="e">
        <f>IF(ISNUMBER(VLOOKUP(Fulltable[[#This Row],[Distance]], Predict[[#All],[Distance (km)]:[Time on current form]], 3, FALSE)), VLOOKUP(Fulltable[[#This Row],[Distance]], Predict[[#All],[Distance (km)]:[Time on current form]], 3, FALSE), NA())</f>
        <v>#N/A</v>
      </c>
    </row>
    <row r="2732" spans="1:10" x14ac:dyDescent="0.25">
      <c r="A2732" s="1">
        <v>27.3</v>
      </c>
      <c r="B2732" s="2">
        <f>Fulltable[[#This Row],[Distance]]^2</f>
        <v>745.29000000000008</v>
      </c>
      <c r="C2732">
        <f>Fulltable[[#This Row],[Distance]]^3</f>
        <v>20346.417000000001</v>
      </c>
      <c r="D2732">
        <f>Fulltable[[#This Row],[Distance]]^4</f>
        <v>555457.18410000007</v>
      </c>
      <c r="E2732">
        <f>Fulltable[[#This Row],[Distance]]^5</f>
        <v>15163981.125930002</v>
      </c>
      <c r="F2732" s="13" t="e">
        <f>IF(ISNUMBER(VLOOKUP(Fulltable[[#This Row],[Distance]], PBmetric[[Distance (km)]:[PB (hh:mm:ss)]], 6, FALSE)), VLOOKUP(Fulltable[[#This Row],[Distance]], PBmetric[[Distance (km)]:[PB (hh:mm:ss)]], 6, FALSE), NA())</f>
        <v>#N/A</v>
      </c>
      <c r="G2732" s="13">
        <f ca="1">$Q$4+$P$4*Fulltable[[#This Row],[Distance]]+$O$4*Fulltable[[#This Row],[D^2]]+$N$4*Fulltable[[#This Row],[D^3]]</f>
        <v>9.2703172796331293E-2</v>
      </c>
      <c r="H2732" s="13">
        <f ca="1">Fulltable[[#This Row],[Forecast]]*(1+AVERAGE(cform[faster (-ve) /
slower (+ve)]))</f>
        <v>9.5977617675322591E-2</v>
      </c>
      <c r="I2732" s="13" t="e">
        <f>IF(ISNUMBER(VLOOKUP(Fulltable[[#This Row],[Distance]], Predict[[#All],[Distance (km)]:[Time on current form]], 2, FALSE)), VLOOKUP(Fulltable[[#This Row],[Distance]], Predict[[#All],[Distance (km)]:[Time on current form]], 2, FALSE), NA())</f>
        <v>#N/A</v>
      </c>
      <c r="J2732" s="13" t="e">
        <f>IF(ISNUMBER(VLOOKUP(Fulltable[[#This Row],[Distance]], Predict[[#All],[Distance (km)]:[Time on current form]], 3, FALSE)), VLOOKUP(Fulltable[[#This Row],[Distance]], Predict[[#All],[Distance (km)]:[Time on current form]], 3, FALSE), NA())</f>
        <v>#N/A</v>
      </c>
    </row>
    <row r="2733" spans="1:10" x14ac:dyDescent="0.25">
      <c r="A2733" s="1">
        <v>27.31</v>
      </c>
      <c r="B2733" s="2">
        <f>Fulltable[[#This Row],[Distance]]^2</f>
        <v>745.83609999999987</v>
      </c>
      <c r="C2733">
        <f>Fulltable[[#This Row],[Distance]]^3</f>
        <v>20368.783890999995</v>
      </c>
      <c r="D2733">
        <f>Fulltable[[#This Row],[Distance]]^4</f>
        <v>556271.48806320981</v>
      </c>
      <c r="E2733">
        <f>Fulltable[[#This Row],[Distance]]^5</f>
        <v>15191774.33900626</v>
      </c>
      <c r="F2733" s="13" t="e">
        <f>IF(ISNUMBER(VLOOKUP(Fulltable[[#This Row],[Distance]], PBmetric[[Distance (km)]:[PB (hh:mm:ss)]], 6, FALSE)), VLOOKUP(Fulltable[[#This Row],[Distance]], PBmetric[[Distance (km)]:[PB (hh:mm:ss)]], 6, FALSE), NA())</f>
        <v>#N/A</v>
      </c>
      <c r="G2733" s="13">
        <f ca="1">$Q$4+$P$4*Fulltable[[#This Row],[Distance]]+$O$4*Fulltable[[#This Row],[D^2]]+$N$4*Fulltable[[#This Row],[D^3]]</f>
        <v>9.2742057331649391E-2</v>
      </c>
      <c r="H2733" s="13">
        <f ca="1">Fulltable[[#This Row],[Forecast]]*(1+AVERAGE(cform[faster (-ve) /
slower (+ve)]))</f>
        <v>9.6017875683238274E-2</v>
      </c>
      <c r="I2733" s="13" t="e">
        <f>IF(ISNUMBER(VLOOKUP(Fulltable[[#This Row],[Distance]], Predict[[#All],[Distance (km)]:[Time on current form]], 2, FALSE)), VLOOKUP(Fulltable[[#This Row],[Distance]], Predict[[#All],[Distance (km)]:[Time on current form]], 2, FALSE), NA())</f>
        <v>#N/A</v>
      </c>
      <c r="J2733" s="13" t="e">
        <f>IF(ISNUMBER(VLOOKUP(Fulltable[[#This Row],[Distance]], Predict[[#All],[Distance (km)]:[Time on current form]], 3, FALSE)), VLOOKUP(Fulltable[[#This Row],[Distance]], Predict[[#All],[Distance (km)]:[Time on current form]], 3, FALSE), NA())</f>
        <v>#N/A</v>
      </c>
    </row>
    <row r="2734" spans="1:10" x14ac:dyDescent="0.25">
      <c r="A2734" s="1">
        <v>27.32</v>
      </c>
      <c r="B2734" s="2">
        <f>Fulltable[[#This Row],[Distance]]^2</f>
        <v>746.38239999999996</v>
      </c>
      <c r="C2734">
        <f>Fulltable[[#This Row],[Distance]]^3</f>
        <v>20391.167168</v>
      </c>
      <c r="D2734">
        <f>Fulltable[[#This Row],[Distance]]^4</f>
        <v>557086.68702975998</v>
      </c>
      <c r="E2734">
        <f>Fulltable[[#This Row],[Distance]]^5</f>
        <v>15219608.289653042</v>
      </c>
      <c r="F2734" s="13" t="e">
        <f>IF(ISNUMBER(VLOOKUP(Fulltable[[#This Row],[Distance]], PBmetric[[Distance (km)]:[PB (hh:mm:ss)]], 6, FALSE)), VLOOKUP(Fulltable[[#This Row],[Distance]], PBmetric[[Distance (km)]:[PB (hh:mm:ss)]], 6, FALSE), NA())</f>
        <v>#N/A</v>
      </c>
      <c r="G2734" s="13">
        <f ca="1">$Q$4+$P$4*Fulltable[[#This Row],[Distance]]+$O$4*Fulltable[[#This Row],[D^2]]+$N$4*Fulltable[[#This Row],[D^3]]</f>
        <v>9.2780945443170074E-2</v>
      </c>
      <c r="H2734" s="13">
        <f ca="1">Fulltable[[#This Row],[Forecast]]*(1+AVERAGE(cform[faster (-ve) /
slower (+ve)]))</f>
        <v>9.6058137393674511E-2</v>
      </c>
      <c r="I2734" s="13" t="e">
        <f>IF(ISNUMBER(VLOOKUP(Fulltable[[#This Row],[Distance]], Predict[[#All],[Distance (km)]:[Time on current form]], 2, FALSE)), VLOOKUP(Fulltable[[#This Row],[Distance]], Predict[[#All],[Distance (km)]:[Time on current form]], 2, FALSE), NA())</f>
        <v>#N/A</v>
      </c>
      <c r="J2734" s="13" t="e">
        <f>IF(ISNUMBER(VLOOKUP(Fulltable[[#This Row],[Distance]], Predict[[#All],[Distance (km)]:[Time on current form]], 3, FALSE)), VLOOKUP(Fulltable[[#This Row],[Distance]], Predict[[#All],[Distance (km)]:[Time on current form]], 3, FALSE), NA())</f>
        <v>#N/A</v>
      </c>
    </row>
    <row r="2735" spans="1:10" x14ac:dyDescent="0.25">
      <c r="A2735" s="1">
        <v>27.33</v>
      </c>
      <c r="B2735" s="2">
        <f>Fulltable[[#This Row],[Distance]]^2</f>
        <v>746.92889999999989</v>
      </c>
      <c r="C2735">
        <f>Fulltable[[#This Row],[Distance]]^3</f>
        <v>20413.566836999995</v>
      </c>
      <c r="D2735">
        <f>Fulltable[[#This Row],[Distance]]^4</f>
        <v>557902.78165520984</v>
      </c>
      <c r="E2735">
        <f>Fulltable[[#This Row],[Distance]]^5</f>
        <v>15247483.022636885</v>
      </c>
      <c r="F2735" s="13" t="e">
        <f>IF(ISNUMBER(VLOOKUP(Fulltable[[#This Row],[Distance]], PBmetric[[Distance (km)]:[PB (hh:mm:ss)]], 6, FALSE)), VLOOKUP(Fulltable[[#This Row],[Distance]], PBmetric[[Distance (km)]:[PB (hh:mm:ss)]], 6, FALSE), NA())</f>
        <v>#N/A</v>
      </c>
      <c r="G2735" s="13">
        <f ca="1">$Q$4+$P$4*Fulltable[[#This Row],[Distance]]+$O$4*Fulltable[[#This Row],[D^2]]+$N$4*Fulltable[[#This Row],[D^3]]</f>
        <v>9.2819837130857882E-2</v>
      </c>
      <c r="H2735" s="13">
        <f ca="1">Fulltable[[#This Row],[Forecast]]*(1+AVERAGE(cform[faster (-ve) /
slower (+ve)]))</f>
        <v>9.6098402806594624E-2</v>
      </c>
      <c r="I2735" s="13" t="e">
        <f>IF(ISNUMBER(VLOOKUP(Fulltable[[#This Row],[Distance]], Predict[[#All],[Distance (km)]:[Time on current form]], 2, FALSE)), VLOOKUP(Fulltable[[#This Row],[Distance]], Predict[[#All],[Distance (km)]:[Time on current form]], 2, FALSE), NA())</f>
        <v>#N/A</v>
      </c>
      <c r="J2735" s="13" t="e">
        <f>IF(ISNUMBER(VLOOKUP(Fulltable[[#This Row],[Distance]], Predict[[#All],[Distance (km)]:[Time on current form]], 3, FALSE)), VLOOKUP(Fulltable[[#This Row],[Distance]], Predict[[#All],[Distance (km)]:[Time on current form]], 3, FALSE), NA())</f>
        <v>#N/A</v>
      </c>
    </row>
    <row r="2736" spans="1:10" x14ac:dyDescent="0.25">
      <c r="A2736" s="1">
        <v>27.34</v>
      </c>
      <c r="B2736" s="2">
        <f>Fulltable[[#This Row],[Distance]]^2</f>
        <v>747.47559999999999</v>
      </c>
      <c r="C2736">
        <f>Fulltable[[#This Row],[Distance]]^3</f>
        <v>20435.982904</v>
      </c>
      <c r="D2736">
        <f>Fulltable[[#This Row],[Distance]]^4</f>
        <v>558719.77259535994</v>
      </c>
      <c r="E2736">
        <f>Fulltable[[#This Row],[Distance]]^5</f>
        <v>15275398.582757141</v>
      </c>
      <c r="F2736" s="13" t="e">
        <f>IF(ISNUMBER(VLOOKUP(Fulltable[[#This Row],[Distance]], PBmetric[[Distance (km)]:[PB (hh:mm:ss)]], 6, FALSE)), VLOOKUP(Fulltable[[#This Row],[Distance]], PBmetric[[Distance (km)]:[PB (hh:mm:ss)]], 6, FALSE), NA())</f>
        <v>#N/A</v>
      </c>
      <c r="G2736" s="13">
        <f ca="1">$Q$4+$P$4*Fulltable[[#This Row],[Distance]]+$O$4*Fulltable[[#This Row],[D^2]]+$N$4*Fulltable[[#This Row],[D^3]]</f>
        <v>9.2858732394677443E-2</v>
      </c>
      <c r="H2736" s="13">
        <f ca="1">Fulltable[[#This Row],[Forecast]]*(1+AVERAGE(cform[faster (-ve) /
slower (+ve)]))</f>
        <v>9.6138671921961974E-2</v>
      </c>
      <c r="I2736" s="13" t="e">
        <f>IF(ISNUMBER(VLOOKUP(Fulltable[[#This Row],[Distance]], Predict[[#All],[Distance (km)]:[Time on current form]], 2, FALSE)), VLOOKUP(Fulltable[[#This Row],[Distance]], Predict[[#All],[Distance (km)]:[Time on current form]], 2, FALSE), NA())</f>
        <v>#N/A</v>
      </c>
      <c r="J2736" s="13" t="e">
        <f>IF(ISNUMBER(VLOOKUP(Fulltable[[#This Row],[Distance]], Predict[[#All],[Distance (km)]:[Time on current form]], 3, FALSE)), VLOOKUP(Fulltable[[#This Row],[Distance]], Predict[[#All],[Distance (km)]:[Time on current form]], 3, FALSE), NA())</f>
        <v>#N/A</v>
      </c>
    </row>
    <row r="2737" spans="1:10" x14ac:dyDescent="0.25">
      <c r="A2737" s="1">
        <v>27.35</v>
      </c>
      <c r="B2737" s="2">
        <f>Fulltable[[#This Row],[Distance]]^2</f>
        <v>748.02250000000004</v>
      </c>
      <c r="C2737">
        <f>Fulltable[[#This Row],[Distance]]^3</f>
        <v>20458.415375</v>
      </c>
      <c r="D2737">
        <f>Fulltable[[#This Row],[Distance]]^4</f>
        <v>559537.6605062501</v>
      </c>
      <c r="E2737">
        <f>Fulltable[[#This Row],[Distance]]^5</f>
        <v>15303355.014845941</v>
      </c>
      <c r="F2737" s="13" t="e">
        <f>IF(ISNUMBER(VLOOKUP(Fulltable[[#This Row],[Distance]], PBmetric[[Distance (km)]:[PB (hh:mm:ss)]], 6, FALSE)), VLOOKUP(Fulltable[[#This Row],[Distance]], PBmetric[[Distance (km)]:[PB (hh:mm:ss)]], 6, FALSE), NA())</f>
        <v>#N/A</v>
      </c>
      <c r="G2737" s="13">
        <f ca="1">$Q$4+$P$4*Fulltable[[#This Row],[Distance]]+$O$4*Fulltable[[#This Row],[D^2]]+$N$4*Fulltable[[#This Row],[D^3]]</f>
        <v>9.2897631234593381E-2</v>
      </c>
      <c r="H2737" s="13">
        <f ca="1">Fulltable[[#This Row],[Forecast]]*(1+AVERAGE(cform[faster (-ve) /
slower (+ve)]))</f>
        <v>9.6178944739739938E-2</v>
      </c>
      <c r="I2737" s="13" t="e">
        <f>IF(ISNUMBER(VLOOKUP(Fulltable[[#This Row],[Distance]], Predict[[#All],[Distance (km)]:[Time on current form]], 2, FALSE)), VLOOKUP(Fulltable[[#This Row],[Distance]], Predict[[#All],[Distance (km)]:[Time on current form]], 2, FALSE), NA())</f>
        <v>#N/A</v>
      </c>
      <c r="J2737" s="13" t="e">
        <f>IF(ISNUMBER(VLOOKUP(Fulltable[[#This Row],[Distance]], Predict[[#All],[Distance (km)]:[Time on current form]], 3, FALSE)), VLOOKUP(Fulltable[[#This Row],[Distance]], Predict[[#All],[Distance (km)]:[Time on current form]], 3, FALSE), NA())</f>
        <v>#N/A</v>
      </c>
    </row>
    <row r="2738" spans="1:10" x14ac:dyDescent="0.25">
      <c r="A2738" s="1">
        <v>27.36</v>
      </c>
      <c r="B2738" s="2">
        <f>Fulltable[[#This Row],[Distance]]^2</f>
        <v>748.56959999999992</v>
      </c>
      <c r="C2738">
        <f>Fulltable[[#This Row],[Distance]]^3</f>
        <v>20480.864255999997</v>
      </c>
      <c r="D2738">
        <f>Fulltable[[#This Row],[Distance]]^4</f>
        <v>560356.44604415994</v>
      </c>
      <c r="E2738">
        <f>Fulltable[[#This Row],[Distance]]^5</f>
        <v>15331352.363768216</v>
      </c>
      <c r="F2738" s="13" t="e">
        <f>IF(ISNUMBER(VLOOKUP(Fulltable[[#This Row],[Distance]], PBmetric[[Distance (km)]:[PB (hh:mm:ss)]], 6, FALSE)), VLOOKUP(Fulltable[[#This Row],[Distance]], PBmetric[[Distance (km)]:[PB (hh:mm:ss)]], 6, FALSE), NA())</f>
        <v>#N/A</v>
      </c>
      <c r="G2738" s="13">
        <f ca="1">$Q$4+$P$4*Fulltable[[#This Row],[Distance]]+$O$4*Fulltable[[#This Row],[D^2]]+$N$4*Fulltable[[#This Row],[D^3]]</f>
        <v>9.2936533650570252E-2</v>
      </c>
      <c r="H2738" s="13">
        <f ca="1">Fulltable[[#This Row],[Forecast]]*(1+AVERAGE(cform[faster (-ve) /
slower (+ve)]))</f>
        <v>9.621922125989181E-2</v>
      </c>
      <c r="I2738" s="13" t="e">
        <f>IF(ISNUMBER(VLOOKUP(Fulltable[[#This Row],[Distance]], Predict[[#All],[Distance (km)]:[Time on current form]], 2, FALSE)), VLOOKUP(Fulltable[[#This Row],[Distance]], Predict[[#All],[Distance (km)]:[Time on current form]], 2, FALSE), NA())</f>
        <v>#N/A</v>
      </c>
      <c r="J2738" s="13" t="e">
        <f>IF(ISNUMBER(VLOOKUP(Fulltable[[#This Row],[Distance]], Predict[[#All],[Distance (km)]:[Time on current form]], 3, FALSE)), VLOOKUP(Fulltable[[#This Row],[Distance]], Predict[[#All],[Distance (km)]:[Time on current form]], 3, FALSE), NA())</f>
        <v>#N/A</v>
      </c>
    </row>
    <row r="2739" spans="1:10" x14ac:dyDescent="0.25">
      <c r="A2739" s="1">
        <v>27.37</v>
      </c>
      <c r="B2739" s="2">
        <f>Fulltable[[#This Row],[Distance]]^2</f>
        <v>749.1169000000001</v>
      </c>
      <c r="C2739">
        <f>Fulltable[[#This Row],[Distance]]^3</f>
        <v>20503.329553000003</v>
      </c>
      <c r="D2739">
        <f>Fulltable[[#This Row],[Distance]]^4</f>
        <v>561176.12986561016</v>
      </c>
      <c r="E2739">
        <f>Fulltable[[#This Row],[Distance]]^5</f>
        <v>15359390.67442175</v>
      </c>
      <c r="F2739" s="13" t="e">
        <f>IF(ISNUMBER(VLOOKUP(Fulltable[[#This Row],[Distance]], PBmetric[[Distance (km)]:[PB (hh:mm:ss)]], 6, FALSE)), VLOOKUP(Fulltable[[#This Row],[Distance]], PBmetric[[Distance (km)]:[PB (hh:mm:ss)]], 6, FALSE), NA())</f>
        <v>#N/A</v>
      </c>
      <c r="G2739" s="13">
        <f ca="1">$Q$4+$P$4*Fulltable[[#This Row],[Distance]]+$O$4*Fulltable[[#This Row],[D^2]]+$N$4*Fulltable[[#This Row],[D^3]]</f>
        <v>9.2975439642572655E-2</v>
      </c>
      <c r="H2739" s="13">
        <f ca="1">Fulltable[[#This Row],[Forecast]]*(1+AVERAGE(cform[faster (-ve) /
slower (+ve)]))</f>
        <v>9.6259501482380952E-2</v>
      </c>
      <c r="I2739" s="13" t="e">
        <f>IF(ISNUMBER(VLOOKUP(Fulltable[[#This Row],[Distance]], Predict[[#All],[Distance (km)]:[Time on current form]], 2, FALSE)), VLOOKUP(Fulltable[[#This Row],[Distance]], Predict[[#All],[Distance (km)]:[Time on current form]], 2, FALSE), NA())</f>
        <v>#N/A</v>
      </c>
      <c r="J2739" s="13" t="e">
        <f>IF(ISNUMBER(VLOOKUP(Fulltable[[#This Row],[Distance]], Predict[[#All],[Distance (km)]:[Time on current form]], 3, FALSE)), VLOOKUP(Fulltable[[#This Row],[Distance]], Predict[[#All],[Distance (km)]:[Time on current form]], 3, FALSE), NA())</f>
        <v>#N/A</v>
      </c>
    </row>
    <row r="2740" spans="1:10" x14ac:dyDescent="0.25">
      <c r="A2740" s="1">
        <v>27.38</v>
      </c>
      <c r="B2740" s="2">
        <f>Fulltable[[#This Row],[Distance]]^2</f>
        <v>749.6644</v>
      </c>
      <c r="C2740">
        <f>Fulltable[[#This Row],[Distance]]^3</f>
        <v>20525.811271999999</v>
      </c>
      <c r="D2740">
        <f>Fulltable[[#This Row],[Distance]]^4</f>
        <v>561996.71262736002</v>
      </c>
      <c r="E2740">
        <f>Fulltable[[#This Row],[Distance]]^5</f>
        <v>15387469.991737116</v>
      </c>
      <c r="F2740" s="13" t="e">
        <f>IF(ISNUMBER(VLOOKUP(Fulltable[[#This Row],[Distance]], PBmetric[[Distance (km)]:[PB (hh:mm:ss)]], 6, FALSE)), VLOOKUP(Fulltable[[#This Row],[Distance]], PBmetric[[Distance (km)]:[PB (hh:mm:ss)]], 6, FALSE), NA())</f>
        <v>#N/A</v>
      </c>
      <c r="G2740" s="13">
        <f ca="1">$Q$4+$P$4*Fulltable[[#This Row],[Distance]]+$O$4*Fulltable[[#This Row],[D^2]]+$N$4*Fulltable[[#This Row],[D^3]]</f>
        <v>9.3014349210565186E-2</v>
      </c>
      <c r="H2740" s="13">
        <f ca="1">Fulltable[[#This Row],[Forecast]]*(1+AVERAGE(cform[faster (-ve) /
slower (+ve)]))</f>
        <v>9.6299785407170713E-2</v>
      </c>
      <c r="I2740" s="13" t="e">
        <f>IF(ISNUMBER(VLOOKUP(Fulltable[[#This Row],[Distance]], Predict[[#All],[Distance (km)]:[Time on current form]], 2, FALSE)), VLOOKUP(Fulltable[[#This Row],[Distance]], Predict[[#All],[Distance (km)]:[Time on current form]], 2, FALSE), NA())</f>
        <v>#N/A</v>
      </c>
      <c r="J2740" s="13" t="e">
        <f>IF(ISNUMBER(VLOOKUP(Fulltable[[#This Row],[Distance]], Predict[[#All],[Distance (km)]:[Time on current form]], 3, FALSE)), VLOOKUP(Fulltable[[#This Row],[Distance]], Predict[[#All],[Distance (km)]:[Time on current form]], 3, FALSE), NA())</f>
        <v>#N/A</v>
      </c>
    </row>
    <row r="2741" spans="1:10" x14ac:dyDescent="0.25">
      <c r="A2741" s="1">
        <v>27.39</v>
      </c>
      <c r="B2741" s="2">
        <f>Fulltable[[#This Row],[Distance]]^2</f>
        <v>750.21210000000008</v>
      </c>
      <c r="C2741">
        <f>Fulltable[[#This Row],[Distance]]^3</f>
        <v>20548.309419000001</v>
      </c>
      <c r="D2741">
        <f>Fulltable[[#This Row],[Distance]]^4</f>
        <v>562818.19498641009</v>
      </c>
      <c r="E2741">
        <f>Fulltable[[#This Row],[Distance]]^5</f>
        <v>15415590.360677773</v>
      </c>
      <c r="F2741" s="13" t="e">
        <f>IF(ISNUMBER(VLOOKUP(Fulltable[[#This Row],[Distance]], PBmetric[[Distance (km)]:[PB (hh:mm:ss)]], 6, FALSE)), VLOOKUP(Fulltable[[#This Row],[Distance]], PBmetric[[Distance (km)]:[PB (hh:mm:ss)]], 6, FALSE), NA())</f>
        <v>#N/A</v>
      </c>
      <c r="G2741" s="13">
        <f ca="1">$Q$4+$P$4*Fulltable[[#This Row],[Distance]]+$O$4*Fulltable[[#This Row],[D^2]]+$N$4*Fulltable[[#This Row],[D^3]]</f>
        <v>9.3053262354512487E-2</v>
      </c>
      <c r="H2741" s="13">
        <f ca="1">Fulltable[[#This Row],[Forecast]]*(1+AVERAGE(cform[faster (-ve) /
slower (+ve)]))</f>
        <v>9.6340073034224469E-2</v>
      </c>
      <c r="I2741" s="13" t="e">
        <f>IF(ISNUMBER(VLOOKUP(Fulltable[[#This Row],[Distance]], Predict[[#All],[Distance (km)]:[Time on current form]], 2, FALSE)), VLOOKUP(Fulltable[[#This Row],[Distance]], Predict[[#All],[Distance (km)]:[Time on current form]], 2, FALSE), NA())</f>
        <v>#N/A</v>
      </c>
      <c r="J2741" s="13" t="e">
        <f>IF(ISNUMBER(VLOOKUP(Fulltable[[#This Row],[Distance]], Predict[[#All],[Distance (km)]:[Time on current form]], 3, FALSE)), VLOOKUP(Fulltable[[#This Row],[Distance]], Predict[[#All],[Distance (km)]:[Time on current form]], 3, FALSE), NA())</f>
        <v>#N/A</v>
      </c>
    </row>
    <row r="2742" spans="1:10" x14ac:dyDescent="0.25">
      <c r="A2742" s="1">
        <v>27.4</v>
      </c>
      <c r="B2742" s="2">
        <f>Fulltable[[#This Row],[Distance]]^2</f>
        <v>750.75999999999988</v>
      </c>
      <c r="C2742">
        <f>Fulltable[[#This Row],[Distance]]^3</f>
        <v>20570.823999999997</v>
      </c>
      <c r="D2742">
        <f>Fulltable[[#This Row],[Distance]]^4</f>
        <v>563640.57759999984</v>
      </c>
      <c r="E2742">
        <f>Fulltable[[#This Row],[Distance]]^5</f>
        <v>15443751.826239996</v>
      </c>
      <c r="F2742" s="13" t="e">
        <f>IF(ISNUMBER(VLOOKUP(Fulltable[[#This Row],[Distance]], PBmetric[[Distance (km)]:[PB (hh:mm:ss)]], 6, FALSE)), VLOOKUP(Fulltable[[#This Row],[Distance]], PBmetric[[Distance (km)]:[PB (hh:mm:ss)]], 6, FALSE), NA())</f>
        <v>#N/A</v>
      </c>
      <c r="G2742" s="13">
        <f ca="1">$Q$4+$P$4*Fulltable[[#This Row],[Distance]]+$O$4*Fulltable[[#This Row],[D^2]]+$N$4*Fulltable[[#This Row],[D^3]]</f>
        <v>9.3092179074379097E-2</v>
      </c>
      <c r="H2742" s="13">
        <f ca="1">Fulltable[[#This Row],[Forecast]]*(1+AVERAGE(cform[faster (-ve) /
slower (+ve)]))</f>
        <v>9.6380364363505527E-2</v>
      </c>
      <c r="I2742" s="13" t="e">
        <f>IF(ISNUMBER(VLOOKUP(Fulltable[[#This Row],[Distance]], Predict[[#All],[Distance (km)]:[Time on current form]], 2, FALSE)), VLOOKUP(Fulltable[[#This Row],[Distance]], Predict[[#All],[Distance (km)]:[Time on current form]], 2, FALSE), NA())</f>
        <v>#N/A</v>
      </c>
      <c r="J2742" s="13" t="e">
        <f>IF(ISNUMBER(VLOOKUP(Fulltable[[#This Row],[Distance]], Predict[[#All],[Distance (km)]:[Time on current form]], 3, FALSE)), VLOOKUP(Fulltable[[#This Row],[Distance]], Predict[[#All],[Distance (km)]:[Time on current form]], 3, FALSE), NA())</f>
        <v>#N/A</v>
      </c>
    </row>
    <row r="2743" spans="1:10" x14ac:dyDescent="0.25">
      <c r="A2743" s="1">
        <v>27.41</v>
      </c>
      <c r="B2743" s="2">
        <f>Fulltable[[#This Row],[Distance]]^2</f>
        <v>751.30809999999997</v>
      </c>
      <c r="C2743">
        <f>Fulltable[[#This Row],[Distance]]^3</f>
        <v>20593.355020999999</v>
      </c>
      <c r="D2743">
        <f>Fulltable[[#This Row],[Distance]]^4</f>
        <v>564463.86112560995</v>
      </c>
      <c r="E2743">
        <f>Fulltable[[#This Row],[Distance]]^5</f>
        <v>15471954.433452969</v>
      </c>
      <c r="F2743" s="13" t="e">
        <f>IF(ISNUMBER(VLOOKUP(Fulltable[[#This Row],[Distance]], PBmetric[[Distance (km)]:[PB (hh:mm:ss)]], 6, FALSE)), VLOOKUP(Fulltable[[#This Row],[Distance]], PBmetric[[Distance (km)]:[PB (hh:mm:ss)]], 6, FALSE), NA())</f>
        <v>#N/A</v>
      </c>
      <c r="G2743" s="13">
        <f ca="1">$Q$4+$P$4*Fulltable[[#This Row],[Distance]]+$O$4*Fulltable[[#This Row],[D^2]]+$N$4*Fulltable[[#This Row],[D^3]]</f>
        <v>9.3131099370129644E-2</v>
      </c>
      <c r="H2743" s="13">
        <f ca="1">Fulltable[[#This Row],[Forecast]]*(1+AVERAGE(cform[faster (-ve) /
slower (+ve)]))</f>
        <v>9.6420659394977237E-2</v>
      </c>
      <c r="I2743" s="13" t="e">
        <f>IF(ISNUMBER(VLOOKUP(Fulltable[[#This Row],[Distance]], Predict[[#All],[Distance (km)]:[Time on current form]], 2, FALSE)), VLOOKUP(Fulltable[[#This Row],[Distance]], Predict[[#All],[Distance (km)]:[Time on current form]], 2, FALSE), NA())</f>
        <v>#N/A</v>
      </c>
      <c r="J2743" s="13" t="e">
        <f>IF(ISNUMBER(VLOOKUP(Fulltable[[#This Row],[Distance]], Predict[[#All],[Distance (km)]:[Time on current form]], 3, FALSE)), VLOOKUP(Fulltable[[#This Row],[Distance]], Predict[[#All],[Distance (km)]:[Time on current form]], 3, FALSE), NA())</f>
        <v>#N/A</v>
      </c>
    </row>
    <row r="2744" spans="1:10" x14ac:dyDescent="0.25">
      <c r="A2744" s="1">
        <v>27.42</v>
      </c>
      <c r="B2744" s="2">
        <f>Fulltable[[#This Row],[Distance]]^2</f>
        <v>751.85640000000012</v>
      </c>
      <c r="C2744">
        <f>Fulltable[[#This Row],[Distance]]^3</f>
        <v>20615.902488000003</v>
      </c>
      <c r="D2744">
        <f>Fulltable[[#This Row],[Distance]]^4</f>
        <v>565288.04622096021</v>
      </c>
      <c r="E2744">
        <f>Fulltable[[#This Row],[Distance]]^5</f>
        <v>15500198.22737873</v>
      </c>
      <c r="F2744" s="13" t="e">
        <f>IF(ISNUMBER(VLOOKUP(Fulltable[[#This Row],[Distance]], PBmetric[[Distance (km)]:[PB (hh:mm:ss)]], 6, FALSE)), VLOOKUP(Fulltable[[#This Row],[Distance]], PBmetric[[Distance (km)]:[PB (hh:mm:ss)]], 6, FALSE), NA())</f>
        <v>#N/A</v>
      </c>
      <c r="G2744" s="13">
        <f ca="1">$Q$4+$P$4*Fulltable[[#This Row],[Distance]]+$O$4*Fulltable[[#This Row],[D^2]]+$N$4*Fulltable[[#This Row],[D^3]]</f>
        <v>9.3170023241728725E-2</v>
      </c>
      <c r="H2744" s="13">
        <f ca="1">Fulltable[[#This Row],[Forecast]]*(1+AVERAGE(cform[faster (-ve) /
slower (+ve)]))</f>
        <v>9.6460958128602975E-2</v>
      </c>
      <c r="I2744" s="13" t="e">
        <f>IF(ISNUMBER(VLOOKUP(Fulltable[[#This Row],[Distance]], Predict[[#All],[Distance (km)]:[Time on current form]], 2, FALSE)), VLOOKUP(Fulltable[[#This Row],[Distance]], Predict[[#All],[Distance (km)]:[Time on current form]], 2, FALSE), NA())</f>
        <v>#N/A</v>
      </c>
      <c r="J2744" s="13" t="e">
        <f>IF(ISNUMBER(VLOOKUP(Fulltable[[#This Row],[Distance]], Predict[[#All],[Distance (km)]:[Time on current form]], 3, FALSE)), VLOOKUP(Fulltable[[#This Row],[Distance]], Predict[[#All],[Distance (km)]:[Time on current form]], 3, FALSE), NA())</f>
        <v>#N/A</v>
      </c>
    </row>
    <row r="2745" spans="1:10" x14ac:dyDescent="0.25">
      <c r="A2745" s="1">
        <v>27.43</v>
      </c>
      <c r="B2745" s="2">
        <f>Fulltable[[#This Row],[Distance]]^2</f>
        <v>752.4049</v>
      </c>
      <c r="C2745">
        <f>Fulltable[[#This Row],[Distance]]^3</f>
        <v>20638.466407</v>
      </c>
      <c r="D2745">
        <f>Fulltable[[#This Row],[Distance]]^4</f>
        <v>566113.13354400999</v>
      </c>
      <c r="E2745">
        <f>Fulltable[[#This Row],[Distance]]^5</f>
        <v>15528483.253112193</v>
      </c>
      <c r="F2745" s="13" t="e">
        <f>IF(ISNUMBER(VLOOKUP(Fulltable[[#This Row],[Distance]], PBmetric[[Distance (km)]:[PB (hh:mm:ss)]], 6, FALSE)), VLOOKUP(Fulltable[[#This Row],[Distance]], PBmetric[[Distance (km)]:[PB (hh:mm:ss)]], 6, FALSE), NA())</f>
        <v>#N/A</v>
      </c>
      <c r="G2745" s="13">
        <f ca="1">$Q$4+$P$4*Fulltable[[#This Row],[Distance]]+$O$4*Fulltable[[#This Row],[D^2]]+$N$4*Fulltable[[#This Row],[D^3]]</f>
        <v>9.3208950689140924E-2</v>
      </c>
      <c r="H2745" s="13">
        <f ca="1">Fulltable[[#This Row],[Forecast]]*(1+AVERAGE(cform[faster (-ve) /
slower (+ve)]))</f>
        <v>9.6501260564346061E-2</v>
      </c>
      <c r="I2745" s="13" t="e">
        <f>IF(ISNUMBER(VLOOKUP(Fulltable[[#This Row],[Distance]], Predict[[#All],[Distance (km)]:[Time on current form]], 2, FALSE)), VLOOKUP(Fulltable[[#This Row],[Distance]], Predict[[#All],[Distance (km)]:[Time on current form]], 2, FALSE), NA())</f>
        <v>#N/A</v>
      </c>
      <c r="J2745" s="13" t="e">
        <f>IF(ISNUMBER(VLOOKUP(Fulltable[[#This Row],[Distance]], Predict[[#All],[Distance (km)]:[Time on current form]], 3, FALSE)), VLOOKUP(Fulltable[[#This Row],[Distance]], Predict[[#All],[Distance (km)]:[Time on current form]], 3, FALSE), NA())</f>
        <v>#N/A</v>
      </c>
    </row>
    <row r="2746" spans="1:10" x14ac:dyDescent="0.25">
      <c r="A2746" s="1">
        <v>27.44</v>
      </c>
      <c r="B2746" s="2">
        <f>Fulltable[[#This Row],[Distance]]^2</f>
        <v>752.95360000000005</v>
      </c>
      <c r="C2746">
        <f>Fulltable[[#This Row],[Distance]]^3</f>
        <v>20661.046784000002</v>
      </c>
      <c r="D2746">
        <f>Fulltable[[#This Row],[Distance]]^4</f>
        <v>566939.12375296012</v>
      </c>
      <c r="E2746">
        <f>Fulltable[[#This Row],[Distance]]^5</f>
        <v>15556809.555781227</v>
      </c>
      <c r="F2746" s="13" t="e">
        <f>IF(ISNUMBER(VLOOKUP(Fulltable[[#This Row],[Distance]], PBmetric[[Distance (km)]:[PB (hh:mm:ss)]], 6, FALSE)), VLOOKUP(Fulltable[[#This Row],[Distance]], PBmetric[[Distance (km)]:[PB (hh:mm:ss)]], 6, FALSE), NA())</f>
        <v>#N/A</v>
      </c>
      <c r="G2746" s="13">
        <f ca="1">$Q$4+$P$4*Fulltable[[#This Row],[Distance]]+$O$4*Fulltable[[#This Row],[D^2]]+$N$4*Fulltable[[#This Row],[D^3]]</f>
        <v>9.3247881712330824E-2</v>
      </c>
      <c r="H2746" s="13">
        <f ca="1">Fulltable[[#This Row],[Forecast]]*(1+AVERAGE(cform[faster (-ve) /
slower (+ve)]))</f>
        <v>9.6541566702169831E-2</v>
      </c>
      <c r="I2746" s="13" t="e">
        <f>IF(ISNUMBER(VLOOKUP(Fulltable[[#This Row],[Distance]], Predict[[#All],[Distance (km)]:[Time on current form]], 2, FALSE)), VLOOKUP(Fulltable[[#This Row],[Distance]], Predict[[#All],[Distance (km)]:[Time on current form]], 2, FALSE), NA())</f>
        <v>#N/A</v>
      </c>
      <c r="J2746" s="13" t="e">
        <f>IF(ISNUMBER(VLOOKUP(Fulltable[[#This Row],[Distance]], Predict[[#All],[Distance (km)]:[Time on current form]], 3, FALSE)), VLOOKUP(Fulltable[[#This Row],[Distance]], Predict[[#All],[Distance (km)]:[Time on current form]], 3, FALSE), NA())</f>
        <v>#N/A</v>
      </c>
    </row>
    <row r="2747" spans="1:10" x14ac:dyDescent="0.25">
      <c r="A2747" s="1">
        <v>27.45</v>
      </c>
      <c r="B2747" s="2">
        <f>Fulltable[[#This Row],[Distance]]^2</f>
        <v>753.50249999999994</v>
      </c>
      <c r="C2747">
        <f>Fulltable[[#This Row],[Distance]]^3</f>
        <v>20683.643624999997</v>
      </c>
      <c r="D2747">
        <f>Fulltable[[#This Row],[Distance]]^4</f>
        <v>567766.01750624995</v>
      </c>
      <c r="E2747">
        <f>Fulltable[[#This Row],[Distance]]^5</f>
        <v>15585177.180546561</v>
      </c>
      <c r="F2747" s="13" t="e">
        <f>IF(ISNUMBER(VLOOKUP(Fulltable[[#This Row],[Distance]], PBmetric[[Distance (km)]:[PB (hh:mm:ss)]], 6, FALSE)), VLOOKUP(Fulltable[[#This Row],[Distance]], PBmetric[[Distance (km)]:[PB (hh:mm:ss)]], 6, FALSE), NA())</f>
        <v>#N/A</v>
      </c>
      <c r="G2747" s="13">
        <f ca="1">$Q$4+$P$4*Fulltable[[#This Row],[Distance]]+$O$4*Fulltable[[#This Row],[D^2]]+$N$4*Fulltable[[#This Row],[D^3]]</f>
        <v>9.3286816311263052E-2</v>
      </c>
      <c r="H2747" s="13">
        <f ca="1">Fulltable[[#This Row],[Forecast]]*(1+AVERAGE(cform[faster (-ve) /
slower (+ve)]))</f>
        <v>9.6581876542037662E-2</v>
      </c>
      <c r="I2747" s="13" t="e">
        <f>IF(ISNUMBER(VLOOKUP(Fulltable[[#This Row],[Distance]], Predict[[#All],[Distance (km)]:[Time on current form]], 2, FALSE)), VLOOKUP(Fulltable[[#This Row],[Distance]], Predict[[#All],[Distance (km)]:[Time on current form]], 2, FALSE), NA())</f>
        <v>#N/A</v>
      </c>
      <c r="J2747" s="13" t="e">
        <f>IF(ISNUMBER(VLOOKUP(Fulltable[[#This Row],[Distance]], Predict[[#All],[Distance (km)]:[Time on current form]], 3, FALSE)), VLOOKUP(Fulltable[[#This Row],[Distance]], Predict[[#All],[Distance (km)]:[Time on current form]], 3, FALSE), NA())</f>
        <v>#N/A</v>
      </c>
    </row>
    <row r="2748" spans="1:10" x14ac:dyDescent="0.25">
      <c r="A2748" s="1">
        <v>27.46</v>
      </c>
      <c r="B2748" s="2">
        <f>Fulltable[[#This Row],[Distance]]^2</f>
        <v>754.05160000000001</v>
      </c>
      <c r="C2748">
        <f>Fulltable[[#This Row],[Distance]]^3</f>
        <v>20706.256936000002</v>
      </c>
      <c r="D2748">
        <f>Fulltable[[#This Row],[Distance]]^4</f>
        <v>568593.81546256004</v>
      </c>
      <c r="E2748">
        <f>Fulltable[[#This Row],[Distance]]^5</f>
        <v>15613586.172601899</v>
      </c>
      <c r="F2748" s="13" t="e">
        <f>IF(ISNUMBER(VLOOKUP(Fulltable[[#This Row],[Distance]], PBmetric[[Distance (km)]:[PB (hh:mm:ss)]], 6, FALSE)), VLOOKUP(Fulltable[[#This Row],[Distance]], PBmetric[[Distance (km)]:[PB (hh:mm:ss)]], 6, FALSE), NA())</f>
        <v>#N/A</v>
      </c>
      <c r="G2748" s="13">
        <f ca="1">$Q$4+$P$4*Fulltable[[#This Row],[Distance]]+$O$4*Fulltable[[#This Row],[D^2]]+$N$4*Fulltable[[#This Row],[D^3]]</f>
        <v>9.3325754485902204E-2</v>
      </c>
      <c r="H2748" s="13">
        <f ca="1">Fulltable[[#This Row],[Forecast]]*(1+AVERAGE(cform[faster (-ve) /
slower (+ve)]))</f>
        <v>9.6622190083912887E-2</v>
      </c>
      <c r="I2748" s="13" t="e">
        <f>IF(ISNUMBER(VLOOKUP(Fulltable[[#This Row],[Distance]], Predict[[#All],[Distance (km)]:[Time on current form]], 2, FALSE)), VLOOKUP(Fulltable[[#This Row],[Distance]], Predict[[#All],[Distance (km)]:[Time on current form]], 2, FALSE), NA())</f>
        <v>#N/A</v>
      </c>
      <c r="J2748" s="13" t="e">
        <f>IF(ISNUMBER(VLOOKUP(Fulltable[[#This Row],[Distance]], Predict[[#All],[Distance (km)]:[Time on current form]], 3, FALSE)), VLOOKUP(Fulltable[[#This Row],[Distance]], Predict[[#All],[Distance (km)]:[Time on current form]], 3, FALSE), NA())</f>
        <v>#N/A</v>
      </c>
    </row>
    <row r="2749" spans="1:10" x14ac:dyDescent="0.25">
      <c r="A2749" s="1">
        <v>27.47</v>
      </c>
      <c r="B2749" s="2">
        <f>Fulltable[[#This Row],[Distance]]^2</f>
        <v>754.60089999999991</v>
      </c>
      <c r="C2749">
        <f>Fulltable[[#This Row],[Distance]]^3</f>
        <v>20728.886722999996</v>
      </c>
      <c r="D2749">
        <f>Fulltable[[#This Row],[Distance]]^4</f>
        <v>569422.51828080986</v>
      </c>
      <c r="E2749">
        <f>Fulltable[[#This Row],[Distance]]^5</f>
        <v>15642036.577173846</v>
      </c>
      <c r="F2749" s="13" t="e">
        <f>IF(ISNUMBER(VLOOKUP(Fulltable[[#This Row],[Distance]], PBmetric[[Distance (km)]:[PB (hh:mm:ss)]], 6, FALSE)), VLOOKUP(Fulltable[[#This Row],[Distance]], PBmetric[[Distance (km)]:[PB (hh:mm:ss)]], 6, FALSE), NA())</f>
        <v>#N/A</v>
      </c>
      <c r="G2749" s="13">
        <f ca="1">$Q$4+$P$4*Fulltable[[#This Row],[Distance]]+$O$4*Fulltable[[#This Row],[D^2]]+$N$4*Fulltable[[#This Row],[D^3]]</f>
        <v>9.3364696236212824E-2</v>
      </c>
      <c r="H2749" s="13">
        <f ca="1">Fulltable[[#This Row],[Forecast]]*(1+AVERAGE(cform[faster (-ve) /
slower (+ve)]))</f>
        <v>9.6662507327758815E-2</v>
      </c>
      <c r="I2749" s="13" t="e">
        <f>IF(ISNUMBER(VLOOKUP(Fulltable[[#This Row],[Distance]], Predict[[#All],[Distance (km)]:[Time on current form]], 2, FALSE)), VLOOKUP(Fulltable[[#This Row],[Distance]], Predict[[#All],[Distance (km)]:[Time on current form]], 2, FALSE), NA())</f>
        <v>#N/A</v>
      </c>
      <c r="J2749" s="13" t="e">
        <f>IF(ISNUMBER(VLOOKUP(Fulltable[[#This Row],[Distance]], Predict[[#All],[Distance (km)]:[Time on current form]], 3, FALSE)), VLOOKUP(Fulltable[[#This Row],[Distance]], Predict[[#All],[Distance (km)]:[Time on current form]], 3, FALSE), NA())</f>
        <v>#N/A</v>
      </c>
    </row>
    <row r="2750" spans="1:10" x14ac:dyDescent="0.25">
      <c r="A2750" s="1">
        <v>27.48</v>
      </c>
      <c r="B2750" s="2">
        <f>Fulltable[[#This Row],[Distance]]^2</f>
        <v>755.15039999999999</v>
      </c>
      <c r="C2750">
        <f>Fulltable[[#This Row],[Distance]]^3</f>
        <v>20751.532992</v>
      </c>
      <c r="D2750">
        <f>Fulltable[[#This Row],[Distance]]^4</f>
        <v>570252.12662015995</v>
      </c>
      <c r="E2750">
        <f>Fulltable[[#This Row],[Distance]]^5</f>
        <v>15670528.439521996</v>
      </c>
      <c r="F2750" s="13" t="e">
        <f>IF(ISNUMBER(VLOOKUP(Fulltable[[#This Row],[Distance]], PBmetric[[Distance (km)]:[PB (hh:mm:ss)]], 6, FALSE)), VLOOKUP(Fulltable[[#This Row],[Distance]], PBmetric[[Distance (km)]:[PB (hh:mm:ss)]], 6, FALSE), NA())</f>
        <v>#N/A</v>
      </c>
      <c r="G2750" s="13">
        <f ca="1">$Q$4+$P$4*Fulltable[[#This Row],[Distance]]+$O$4*Fulltable[[#This Row],[D^2]]+$N$4*Fulltable[[#This Row],[D^3]]</f>
        <v>9.3403641562159592E-2</v>
      </c>
      <c r="H2750" s="13">
        <f ca="1">Fulltable[[#This Row],[Forecast]]*(1+AVERAGE(cform[faster (-ve) /
slower (+ve)]))</f>
        <v>9.6702828273538863E-2</v>
      </c>
      <c r="I2750" s="13" t="e">
        <f>IF(ISNUMBER(VLOOKUP(Fulltable[[#This Row],[Distance]], Predict[[#All],[Distance (km)]:[Time on current form]], 2, FALSE)), VLOOKUP(Fulltable[[#This Row],[Distance]], Predict[[#All],[Distance (km)]:[Time on current form]], 2, FALSE), NA())</f>
        <v>#N/A</v>
      </c>
      <c r="J2750" s="13" t="e">
        <f>IF(ISNUMBER(VLOOKUP(Fulltable[[#This Row],[Distance]], Predict[[#All],[Distance (km)]:[Time on current form]], 3, FALSE)), VLOOKUP(Fulltable[[#This Row],[Distance]], Predict[[#All],[Distance (km)]:[Time on current form]], 3, FALSE), NA())</f>
        <v>#N/A</v>
      </c>
    </row>
    <row r="2751" spans="1:10" x14ac:dyDescent="0.25">
      <c r="A2751" s="1">
        <v>27.49</v>
      </c>
      <c r="B2751" s="2">
        <f>Fulltable[[#This Row],[Distance]]^2</f>
        <v>755.70009999999991</v>
      </c>
      <c r="C2751">
        <f>Fulltable[[#This Row],[Distance]]^3</f>
        <v>20774.195748999995</v>
      </c>
      <c r="D2751">
        <f>Fulltable[[#This Row],[Distance]]^4</f>
        <v>571082.64114000986</v>
      </c>
      <c r="E2751">
        <f>Fulltable[[#This Row],[Distance]]^5</f>
        <v>15699061.80493887</v>
      </c>
      <c r="F2751" s="13" t="e">
        <f>IF(ISNUMBER(VLOOKUP(Fulltable[[#This Row],[Distance]], PBmetric[[Distance (km)]:[PB (hh:mm:ss)]], 6, FALSE)), VLOOKUP(Fulltable[[#This Row],[Distance]], PBmetric[[Distance (km)]:[PB (hh:mm:ss)]], 6, FALSE), NA())</f>
        <v>#N/A</v>
      </c>
      <c r="G2751" s="13">
        <f ca="1">$Q$4+$P$4*Fulltable[[#This Row],[Distance]]+$O$4*Fulltable[[#This Row],[D^2]]+$N$4*Fulltable[[#This Row],[D^3]]</f>
        <v>9.3442590463707051E-2</v>
      </c>
      <c r="H2751" s="13">
        <f ca="1">Fulltable[[#This Row],[Forecast]]*(1+AVERAGE(cform[faster (-ve) /
slower (+ve)]))</f>
        <v>9.6743152921216338E-2</v>
      </c>
      <c r="I2751" s="13" t="e">
        <f>IF(ISNUMBER(VLOOKUP(Fulltable[[#This Row],[Distance]], Predict[[#All],[Distance (km)]:[Time on current form]], 2, FALSE)), VLOOKUP(Fulltable[[#This Row],[Distance]], Predict[[#All],[Distance (km)]:[Time on current form]], 2, FALSE), NA())</f>
        <v>#N/A</v>
      </c>
      <c r="J2751" s="13" t="e">
        <f>IF(ISNUMBER(VLOOKUP(Fulltable[[#This Row],[Distance]], Predict[[#All],[Distance (km)]:[Time on current form]], 3, FALSE)), VLOOKUP(Fulltable[[#This Row],[Distance]], Predict[[#All],[Distance (km)]:[Time on current form]], 3, FALSE), NA())</f>
        <v>#N/A</v>
      </c>
    </row>
    <row r="2752" spans="1:10" x14ac:dyDescent="0.25">
      <c r="A2752" s="1">
        <v>27.5</v>
      </c>
      <c r="B2752" s="2">
        <f>Fulltable[[#This Row],[Distance]]^2</f>
        <v>756.25</v>
      </c>
      <c r="C2752">
        <f>Fulltable[[#This Row],[Distance]]^3</f>
        <v>20796.875</v>
      </c>
      <c r="D2752">
        <f>Fulltable[[#This Row],[Distance]]^4</f>
        <v>571914.0625</v>
      </c>
      <c r="E2752">
        <f>Fulltable[[#This Row],[Distance]]^5</f>
        <v>15727636.71875</v>
      </c>
      <c r="F2752" s="13" t="e">
        <f>IF(ISNUMBER(VLOOKUP(Fulltable[[#This Row],[Distance]], PBmetric[[Distance (km)]:[PB (hh:mm:ss)]], 6, FALSE)), VLOOKUP(Fulltable[[#This Row],[Distance]], PBmetric[[Distance (km)]:[PB (hh:mm:ss)]], 6, FALSE), NA())</f>
        <v>#N/A</v>
      </c>
      <c r="G2752" s="13">
        <f ca="1">$Q$4+$P$4*Fulltable[[#This Row],[Distance]]+$O$4*Fulltable[[#This Row],[D^2]]+$N$4*Fulltable[[#This Row],[D^3]]</f>
        <v>9.3481542940819812E-2</v>
      </c>
      <c r="H2752" s="13">
        <f ca="1">Fulltable[[#This Row],[Forecast]]*(1+AVERAGE(cform[faster (-ve) /
slower (+ve)]))</f>
        <v>9.678348127075459E-2</v>
      </c>
      <c r="I2752" s="13" t="e">
        <f>IF(ISNUMBER(VLOOKUP(Fulltable[[#This Row],[Distance]], Predict[[#All],[Distance (km)]:[Time on current form]], 2, FALSE)), VLOOKUP(Fulltable[[#This Row],[Distance]], Predict[[#All],[Distance (km)]:[Time on current form]], 2, FALSE), NA())</f>
        <v>#N/A</v>
      </c>
      <c r="J2752" s="13" t="e">
        <f>IF(ISNUMBER(VLOOKUP(Fulltable[[#This Row],[Distance]], Predict[[#All],[Distance (km)]:[Time on current form]], 3, FALSE)), VLOOKUP(Fulltable[[#This Row],[Distance]], Predict[[#All],[Distance (km)]:[Time on current form]], 3, FALSE), NA())</f>
        <v>#N/A</v>
      </c>
    </row>
    <row r="2753" spans="1:10" x14ac:dyDescent="0.25">
      <c r="A2753" s="1">
        <v>27.51</v>
      </c>
      <c r="B2753" s="2">
        <f>Fulltable[[#This Row],[Distance]]^2</f>
        <v>756.80010000000004</v>
      </c>
      <c r="C2753">
        <f>Fulltable[[#This Row],[Distance]]^3</f>
        <v>20819.570751000003</v>
      </c>
      <c r="D2753">
        <f>Fulltable[[#This Row],[Distance]]^4</f>
        <v>572746.39136001002</v>
      </c>
      <c r="E2753">
        <f>Fulltable[[#This Row],[Distance]]^5</f>
        <v>15756253.226313876</v>
      </c>
      <c r="F2753" s="13" t="e">
        <f>IF(ISNUMBER(VLOOKUP(Fulltable[[#This Row],[Distance]], PBmetric[[Distance (km)]:[PB (hh:mm:ss)]], 6, FALSE)), VLOOKUP(Fulltable[[#This Row],[Distance]], PBmetric[[Distance (km)]:[PB (hh:mm:ss)]], 6, FALSE), NA())</f>
        <v>#N/A</v>
      </c>
      <c r="G2753" s="13">
        <f ca="1">$Q$4+$P$4*Fulltable[[#This Row],[Distance]]+$O$4*Fulltable[[#This Row],[D^2]]+$N$4*Fulltable[[#This Row],[D^3]]</f>
        <v>9.3520498993462486E-2</v>
      </c>
      <c r="H2753" s="13">
        <f ca="1">Fulltable[[#This Row],[Forecast]]*(1+AVERAGE(cform[faster (-ve) /
slower (+ve)]))</f>
        <v>9.6823813322116981E-2</v>
      </c>
      <c r="I2753" s="13" t="e">
        <f>IF(ISNUMBER(VLOOKUP(Fulltable[[#This Row],[Distance]], Predict[[#All],[Distance (km)]:[Time on current form]], 2, FALSE)), VLOOKUP(Fulltable[[#This Row],[Distance]], Predict[[#All],[Distance (km)]:[Time on current form]], 2, FALSE), NA())</f>
        <v>#N/A</v>
      </c>
      <c r="J2753" s="13" t="e">
        <f>IF(ISNUMBER(VLOOKUP(Fulltable[[#This Row],[Distance]], Predict[[#All],[Distance (km)]:[Time on current form]], 3, FALSE)), VLOOKUP(Fulltable[[#This Row],[Distance]], Predict[[#All],[Distance (km)]:[Time on current form]], 3, FALSE), NA())</f>
        <v>#N/A</v>
      </c>
    </row>
    <row r="2754" spans="1:10" x14ac:dyDescent="0.25">
      <c r="A2754" s="1">
        <v>27.52</v>
      </c>
      <c r="B2754" s="2">
        <f>Fulltable[[#This Row],[Distance]]^2</f>
        <v>757.35039999999992</v>
      </c>
      <c r="C2754">
        <f>Fulltable[[#This Row],[Distance]]^3</f>
        <v>20842.283007999999</v>
      </c>
      <c r="D2754">
        <f>Fulltable[[#This Row],[Distance]]^4</f>
        <v>573579.62838015985</v>
      </c>
      <c r="E2754">
        <f>Fulltable[[#This Row],[Distance]]^5</f>
        <v>15784911.373021999</v>
      </c>
      <c r="F2754" s="13" t="e">
        <f>IF(ISNUMBER(VLOOKUP(Fulltable[[#This Row],[Distance]], PBmetric[[Distance (km)]:[PB (hh:mm:ss)]], 6, FALSE)), VLOOKUP(Fulltable[[#This Row],[Distance]], PBmetric[[Distance (km)]:[PB (hh:mm:ss)]], 6, FALSE), NA())</f>
        <v>#N/A</v>
      </c>
      <c r="G2754" s="13">
        <f ca="1">$Q$4+$P$4*Fulltable[[#This Row],[Distance]]+$O$4*Fulltable[[#This Row],[D^2]]+$N$4*Fulltable[[#This Row],[D^3]]</f>
        <v>9.3559458621599617E-2</v>
      </c>
      <c r="H2754" s="13">
        <f ca="1">Fulltable[[#This Row],[Forecast]]*(1+AVERAGE(cform[faster (-ve) /
slower (+ve)]))</f>
        <v>9.6864149075266803E-2</v>
      </c>
      <c r="I2754" s="13" t="e">
        <f>IF(ISNUMBER(VLOOKUP(Fulltable[[#This Row],[Distance]], Predict[[#All],[Distance (km)]:[Time on current form]], 2, FALSE)), VLOOKUP(Fulltable[[#This Row],[Distance]], Predict[[#All],[Distance (km)]:[Time on current form]], 2, FALSE), NA())</f>
        <v>#N/A</v>
      </c>
      <c r="J2754" s="13" t="e">
        <f>IF(ISNUMBER(VLOOKUP(Fulltable[[#This Row],[Distance]], Predict[[#All],[Distance (km)]:[Time on current form]], 3, FALSE)), VLOOKUP(Fulltable[[#This Row],[Distance]], Predict[[#All],[Distance (km)]:[Time on current form]], 3, FALSE), NA())</f>
        <v>#N/A</v>
      </c>
    </row>
    <row r="2755" spans="1:10" x14ac:dyDescent="0.25">
      <c r="A2755" s="1">
        <v>27.53</v>
      </c>
      <c r="B2755" s="2">
        <f>Fulltable[[#This Row],[Distance]]^2</f>
        <v>757.90090000000009</v>
      </c>
      <c r="C2755">
        <f>Fulltable[[#This Row],[Distance]]^3</f>
        <v>20865.011777000003</v>
      </c>
      <c r="D2755">
        <f>Fulltable[[#This Row],[Distance]]^4</f>
        <v>574413.77422081016</v>
      </c>
      <c r="E2755">
        <f>Fulltable[[#This Row],[Distance]]^5</f>
        <v>15813611.204298904</v>
      </c>
      <c r="F2755" s="13" t="e">
        <f>IF(ISNUMBER(VLOOKUP(Fulltable[[#This Row],[Distance]], PBmetric[[Distance (km)]:[PB (hh:mm:ss)]], 6, FALSE)), VLOOKUP(Fulltable[[#This Row],[Distance]], PBmetric[[Distance (km)]:[PB (hh:mm:ss)]], 6, FALSE), NA())</f>
        <v>#N/A</v>
      </c>
      <c r="G2755" s="13">
        <f ca="1">$Q$4+$P$4*Fulltable[[#This Row],[Distance]]+$O$4*Fulltable[[#This Row],[D^2]]+$N$4*Fulltable[[#This Row],[D^3]]</f>
        <v>9.3598421825195857E-2</v>
      </c>
      <c r="H2755" s="13">
        <f ca="1">Fulltable[[#This Row],[Forecast]]*(1+AVERAGE(cform[faster (-ve) /
slower (+ve)]))</f>
        <v>9.6904488530167462E-2</v>
      </c>
      <c r="I2755" s="13" t="e">
        <f>IF(ISNUMBER(VLOOKUP(Fulltable[[#This Row],[Distance]], Predict[[#All],[Distance (km)]:[Time on current form]], 2, FALSE)), VLOOKUP(Fulltable[[#This Row],[Distance]], Predict[[#All],[Distance (km)]:[Time on current form]], 2, FALSE), NA())</f>
        <v>#N/A</v>
      </c>
      <c r="J2755" s="13" t="e">
        <f>IF(ISNUMBER(VLOOKUP(Fulltable[[#This Row],[Distance]], Predict[[#All],[Distance (km)]:[Time on current form]], 3, FALSE)), VLOOKUP(Fulltable[[#This Row],[Distance]], Predict[[#All],[Distance (km)]:[Time on current form]], 3, FALSE), NA())</f>
        <v>#N/A</v>
      </c>
    </row>
    <row r="2756" spans="1:10" x14ac:dyDescent="0.25">
      <c r="A2756" s="1">
        <v>27.54</v>
      </c>
      <c r="B2756" s="2">
        <f>Fulltable[[#This Row],[Distance]]^2</f>
        <v>758.45159999999998</v>
      </c>
      <c r="C2756">
        <f>Fulltable[[#This Row],[Distance]]^3</f>
        <v>20887.757063999998</v>
      </c>
      <c r="D2756">
        <f>Fulltable[[#This Row],[Distance]]^4</f>
        <v>575248.82954255992</v>
      </c>
      <c r="E2756">
        <f>Fulltable[[#This Row],[Distance]]^5</f>
        <v>15842352.765602101</v>
      </c>
      <c r="F2756" s="13" t="e">
        <f>IF(ISNUMBER(VLOOKUP(Fulltable[[#This Row],[Distance]], PBmetric[[Distance (km)]:[PB (hh:mm:ss)]], 6, FALSE)), VLOOKUP(Fulltable[[#This Row],[Distance]], PBmetric[[Distance (km)]:[PB (hh:mm:ss)]], 6, FALSE), NA())</f>
        <v>#N/A</v>
      </c>
      <c r="G2756" s="13">
        <f ca="1">$Q$4+$P$4*Fulltable[[#This Row],[Distance]]+$O$4*Fulltable[[#This Row],[D^2]]+$N$4*Fulltable[[#This Row],[D^3]]</f>
        <v>9.3637388604215777E-2</v>
      </c>
      <c r="H2756" s="13">
        <f ca="1">Fulltable[[#This Row],[Forecast]]*(1+AVERAGE(cform[faster (-ve) /
slower (+ve)]))</f>
        <v>9.6944831686782279E-2</v>
      </c>
      <c r="I2756" s="13" t="e">
        <f>IF(ISNUMBER(VLOOKUP(Fulltable[[#This Row],[Distance]], Predict[[#All],[Distance (km)]:[Time on current form]], 2, FALSE)), VLOOKUP(Fulltable[[#This Row],[Distance]], Predict[[#All],[Distance (km)]:[Time on current form]], 2, FALSE), NA())</f>
        <v>#N/A</v>
      </c>
      <c r="J2756" s="13" t="e">
        <f>IF(ISNUMBER(VLOOKUP(Fulltable[[#This Row],[Distance]], Predict[[#All],[Distance (km)]:[Time on current form]], 3, FALSE)), VLOOKUP(Fulltable[[#This Row],[Distance]], Predict[[#All],[Distance (km)]:[Time on current form]], 3, FALSE), NA())</f>
        <v>#N/A</v>
      </c>
    </row>
    <row r="2757" spans="1:10" x14ac:dyDescent="0.25">
      <c r="A2757" s="1">
        <v>27.55</v>
      </c>
      <c r="B2757" s="2">
        <f>Fulltable[[#This Row],[Distance]]^2</f>
        <v>759.00250000000005</v>
      </c>
      <c r="C2757">
        <f>Fulltable[[#This Row],[Distance]]^3</f>
        <v>20910.518875000002</v>
      </c>
      <c r="D2757">
        <f>Fulltable[[#This Row],[Distance]]^4</f>
        <v>576084.79500625003</v>
      </c>
      <c r="E2757">
        <f>Fulltable[[#This Row],[Distance]]^5</f>
        <v>15871136.102422189</v>
      </c>
      <c r="F2757" s="13" t="e">
        <f>IF(ISNUMBER(VLOOKUP(Fulltable[[#This Row],[Distance]], PBmetric[[Distance (km)]:[PB (hh:mm:ss)]], 6, FALSE)), VLOOKUP(Fulltable[[#This Row],[Distance]], PBmetric[[Distance (km)]:[PB (hh:mm:ss)]], 6, FALSE), NA())</f>
        <v>#N/A</v>
      </c>
      <c r="G2757" s="13">
        <f ca="1">$Q$4+$P$4*Fulltable[[#This Row],[Distance]]+$O$4*Fulltable[[#This Row],[D^2]]+$N$4*Fulltable[[#This Row],[D^3]]</f>
        <v>9.3676358958623987E-2</v>
      </c>
      <c r="H2757" s="13">
        <f ca="1">Fulltable[[#This Row],[Forecast]]*(1+AVERAGE(cform[faster (-ve) /
slower (+ve)]))</f>
        <v>9.6985178545074602E-2</v>
      </c>
      <c r="I2757" s="13" t="e">
        <f>IF(ISNUMBER(VLOOKUP(Fulltable[[#This Row],[Distance]], Predict[[#All],[Distance (km)]:[Time on current form]], 2, FALSE)), VLOOKUP(Fulltable[[#This Row],[Distance]], Predict[[#All],[Distance (km)]:[Time on current form]], 2, FALSE), NA())</f>
        <v>#N/A</v>
      </c>
      <c r="J2757" s="13" t="e">
        <f>IF(ISNUMBER(VLOOKUP(Fulltable[[#This Row],[Distance]], Predict[[#All],[Distance (km)]:[Time on current form]], 3, FALSE)), VLOOKUP(Fulltable[[#This Row],[Distance]], Predict[[#All],[Distance (km)]:[Time on current form]], 3, FALSE), NA())</f>
        <v>#N/A</v>
      </c>
    </row>
    <row r="2758" spans="1:10" x14ac:dyDescent="0.25">
      <c r="A2758" s="1">
        <v>27.56</v>
      </c>
      <c r="B2758" s="2">
        <f>Fulltable[[#This Row],[Distance]]^2</f>
        <v>759.55359999999996</v>
      </c>
      <c r="C2758">
        <f>Fulltable[[#This Row],[Distance]]^3</f>
        <v>20933.297215999999</v>
      </c>
      <c r="D2758">
        <f>Fulltable[[#This Row],[Distance]]^4</f>
        <v>576921.67127295991</v>
      </c>
      <c r="E2758">
        <f>Fulltable[[#This Row],[Distance]]^5</f>
        <v>15899961.260282774</v>
      </c>
      <c r="F2758" s="13" t="e">
        <f>IF(ISNUMBER(VLOOKUP(Fulltable[[#This Row],[Distance]], PBmetric[[Distance (km)]:[PB (hh:mm:ss)]], 6, FALSE)), VLOOKUP(Fulltable[[#This Row],[Distance]], PBmetric[[Distance (km)]:[PB (hh:mm:ss)]], 6, FALSE), NA())</f>
        <v>#N/A</v>
      </c>
      <c r="G2758" s="13">
        <f ca="1">$Q$4+$P$4*Fulltable[[#This Row],[Distance]]+$O$4*Fulltable[[#This Row],[D^2]]+$N$4*Fulltable[[#This Row],[D^3]]</f>
        <v>9.3715332888385086E-2</v>
      </c>
      <c r="H2758" s="13">
        <f ca="1">Fulltable[[#This Row],[Forecast]]*(1+AVERAGE(cform[faster (-ve) /
slower (+ve)]))</f>
        <v>9.7025529105007793E-2</v>
      </c>
      <c r="I2758" s="13" t="e">
        <f>IF(ISNUMBER(VLOOKUP(Fulltable[[#This Row],[Distance]], Predict[[#All],[Distance (km)]:[Time on current form]], 2, FALSE)), VLOOKUP(Fulltable[[#This Row],[Distance]], Predict[[#All],[Distance (km)]:[Time on current form]], 2, FALSE), NA())</f>
        <v>#N/A</v>
      </c>
      <c r="J2758" s="13" t="e">
        <f>IF(ISNUMBER(VLOOKUP(Fulltable[[#This Row],[Distance]], Predict[[#All],[Distance (km)]:[Time on current form]], 3, FALSE)), VLOOKUP(Fulltable[[#This Row],[Distance]], Predict[[#All],[Distance (km)]:[Time on current form]], 3, FALSE), NA())</f>
        <v>#N/A</v>
      </c>
    </row>
    <row r="2759" spans="1:10" x14ac:dyDescent="0.25">
      <c r="A2759" s="1">
        <v>27.57</v>
      </c>
      <c r="B2759" s="2">
        <f>Fulltable[[#This Row],[Distance]]^2</f>
        <v>760.10490000000004</v>
      </c>
      <c r="C2759">
        <f>Fulltable[[#This Row],[Distance]]^3</f>
        <v>20956.092093000003</v>
      </c>
      <c r="D2759">
        <f>Fulltable[[#This Row],[Distance]]^4</f>
        <v>577759.45900401007</v>
      </c>
      <c r="E2759">
        <f>Fulltable[[#This Row],[Distance]]^5</f>
        <v>15928828.284740558</v>
      </c>
      <c r="F2759" s="13" t="e">
        <f>IF(ISNUMBER(VLOOKUP(Fulltable[[#This Row],[Distance]], PBmetric[[Distance (km)]:[PB (hh:mm:ss)]], 6, FALSE)), VLOOKUP(Fulltable[[#This Row],[Distance]], PBmetric[[Distance (km)]:[PB (hh:mm:ss)]], 6, FALSE), NA())</f>
        <v>#N/A</v>
      </c>
      <c r="G2759" s="13">
        <f ca="1">$Q$4+$P$4*Fulltable[[#This Row],[Distance]]+$O$4*Fulltable[[#This Row],[D^2]]+$N$4*Fulltable[[#This Row],[D^3]]</f>
        <v>9.375431039346363E-2</v>
      </c>
      <c r="H2759" s="13">
        <f ca="1">Fulltable[[#This Row],[Forecast]]*(1+AVERAGE(cform[faster (-ve) /
slower (+ve)]))</f>
        <v>9.7065883366545161E-2</v>
      </c>
      <c r="I2759" s="13" t="e">
        <f>IF(ISNUMBER(VLOOKUP(Fulltable[[#This Row],[Distance]], Predict[[#All],[Distance (km)]:[Time on current form]], 2, FALSE)), VLOOKUP(Fulltable[[#This Row],[Distance]], Predict[[#All],[Distance (km)]:[Time on current form]], 2, FALSE), NA())</f>
        <v>#N/A</v>
      </c>
      <c r="J2759" s="13" t="e">
        <f>IF(ISNUMBER(VLOOKUP(Fulltable[[#This Row],[Distance]], Predict[[#All],[Distance (km)]:[Time on current form]], 3, FALSE)), VLOOKUP(Fulltable[[#This Row],[Distance]], Predict[[#All],[Distance (km)]:[Time on current form]], 3, FALSE), NA())</f>
        <v>#N/A</v>
      </c>
    </row>
    <row r="2760" spans="1:10" x14ac:dyDescent="0.25">
      <c r="A2760" s="1">
        <v>27.58</v>
      </c>
      <c r="B2760" s="2">
        <f>Fulltable[[#This Row],[Distance]]^2</f>
        <v>760.65639999999996</v>
      </c>
      <c r="C2760">
        <f>Fulltable[[#This Row],[Distance]]^3</f>
        <v>20978.903511999997</v>
      </c>
      <c r="D2760">
        <f>Fulltable[[#This Row],[Distance]]^4</f>
        <v>578598.15886095993</v>
      </c>
      <c r="E2760">
        <f>Fulltable[[#This Row],[Distance]]^5</f>
        <v>15957737.221385274</v>
      </c>
      <c r="F2760" s="13" t="e">
        <f>IF(ISNUMBER(VLOOKUP(Fulltable[[#This Row],[Distance]], PBmetric[[Distance (km)]:[PB (hh:mm:ss)]], 6, FALSE)), VLOOKUP(Fulltable[[#This Row],[Distance]], PBmetric[[Distance (km)]:[PB (hh:mm:ss)]], 6, FALSE), NA())</f>
        <v>#N/A</v>
      </c>
      <c r="G2760" s="13">
        <f ca="1">$Q$4+$P$4*Fulltable[[#This Row],[Distance]]+$O$4*Fulltable[[#This Row],[D^2]]+$N$4*Fulltable[[#This Row],[D^3]]</f>
        <v>9.3793291473824258E-2</v>
      </c>
      <c r="H2760" s="13">
        <f ca="1">Fulltable[[#This Row],[Forecast]]*(1+AVERAGE(cform[faster (-ve) /
slower (+ve)]))</f>
        <v>9.7106241329650081E-2</v>
      </c>
      <c r="I2760" s="13" t="e">
        <f>IF(ISNUMBER(VLOOKUP(Fulltable[[#This Row],[Distance]], Predict[[#All],[Distance (km)]:[Time on current form]], 2, FALSE)), VLOOKUP(Fulltable[[#This Row],[Distance]], Predict[[#All],[Distance (km)]:[Time on current form]], 2, FALSE), NA())</f>
        <v>#N/A</v>
      </c>
      <c r="J2760" s="13" t="e">
        <f>IF(ISNUMBER(VLOOKUP(Fulltable[[#This Row],[Distance]], Predict[[#All],[Distance (km)]:[Time on current form]], 3, FALSE)), VLOOKUP(Fulltable[[#This Row],[Distance]], Predict[[#All],[Distance (km)]:[Time on current form]], 3, FALSE), NA())</f>
        <v>#N/A</v>
      </c>
    </row>
    <row r="2761" spans="1:10" x14ac:dyDescent="0.25">
      <c r="A2761" s="1">
        <v>27.59</v>
      </c>
      <c r="B2761" s="2">
        <f>Fulltable[[#This Row],[Distance]]^2</f>
        <v>761.20809999999994</v>
      </c>
      <c r="C2761">
        <f>Fulltable[[#This Row],[Distance]]^3</f>
        <v>21001.731478999998</v>
      </c>
      <c r="D2761">
        <f>Fulltable[[#This Row],[Distance]]^4</f>
        <v>579437.77150560997</v>
      </c>
      <c r="E2761">
        <f>Fulltable[[#This Row],[Distance]]^5</f>
        <v>15986688.115839779</v>
      </c>
      <c r="F2761" s="13" t="e">
        <f>IF(ISNUMBER(VLOOKUP(Fulltable[[#This Row],[Distance]], PBmetric[[Distance (km)]:[PB (hh:mm:ss)]], 6, FALSE)), VLOOKUP(Fulltable[[#This Row],[Distance]], PBmetric[[Distance (km)]:[PB (hh:mm:ss)]], 6, FALSE), NA())</f>
        <v>#N/A</v>
      </c>
      <c r="G2761" s="13">
        <f ca="1">$Q$4+$P$4*Fulltable[[#This Row],[Distance]]+$O$4*Fulltable[[#This Row],[D^2]]+$N$4*Fulltable[[#This Row],[D^3]]</f>
        <v>9.3832276129431583E-2</v>
      </c>
      <c r="H2761" s="13">
        <f ca="1">Fulltable[[#This Row],[Forecast]]*(1+AVERAGE(cform[faster (-ve) /
slower (+ve)]))</f>
        <v>9.7146602994285916E-2</v>
      </c>
      <c r="I2761" s="13" t="e">
        <f>IF(ISNUMBER(VLOOKUP(Fulltable[[#This Row],[Distance]], Predict[[#All],[Distance (km)]:[Time on current form]], 2, FALSE)), VLOOKUP(Fulltable[[#This Row],[Distance]], Predict[[#All],[Distance (km)]:[Time on current form]], 2, FALSE), NA())</f>
        <v>#N/A</v>
      </c>
      <c r="J2761" s="13" t="e">
        <f>IF(ISNUMBER(VLOOKUP(Fulltable[[#This Row],[Distance]], Predict[[#All],[Distance (km)]:[Time on current form]], 3, FALSE)), VLOOKUP(Fulltable[[#This Row],[Distance]], Predict[[#All],[Distance (km)]:[Time on current form]], 3, FALSE), NA())</f>
        <v>#N/A</v>
      </c>
    </row>
    <row r="2762" spans="1:10" x14ac:dyDescent="0.25">
      <c r="A2762" s="1">
        <v>27.6</v>
      </c>
      <c r="B2762" s="2">
        <f>Fulltable[[#This Row],[Distance]]^2</f>
        <v>761.7600000000001</v>
      </c>
      <c r="C2762">
        <f>Fulltable[[#This Row],[Distance]]^3</f>
        <v>21024.576000000005</v>
      </c>
      <c r="D2762">
        <f>Fulltable[[#This Row],[Distance]]^4</f>
        <v>580278.29760000017</v>
      </c>
      <c r="E2762">
        <f>Fulltable[[#This Row],[Distance]]^5</f>
        <v>16015681.013760006</v>
      </c>
      <c r="F2762" s="13" t="e">
        <f>IF(ISNUMBER(VLOOKUP(Fulltable[[#This Row],[Distance]], PBmetric[[Distance (km)]:[PB (hh:mm:ss)]], 6, FALSE)), VLOOKUP(Fulltable[[#This Row],[Distance]], PBmetric[[Distance (km)]:[PB (hh:mm:ss)]], 6, FALSE), NA())</f>
        <v>#N/A</v>
      </c>
      <c r="G2762" s="13">
        <f ca="1">$Q$4+$P$4*Fulltable[[#This Row],[Distance]]+$O$4*Fulltable[[#This Row],[D^2]]+$N$4*Fulltable[[#This Row],[D^3]]</f>
        <v>9.3871264360250159E-2</v>
      </c>
      <c r="H2762" s="13">
        <f ca="1">Fulltable[[#This Row],[Forecast]]*(1+AVERAGE(cform[faster (-ve) /
slower (+ve)]))</f>
        <v>9.7186968360415987E-2</v>
      </c>
      <c r="I2762" s="13" t="e">
        <f>IF(ISNUMBER(VLOOKUP(Fulltable[[#This Row],[Distance]], Predict[[#All],[Distance (km)]:[Time on current form]], 2, FALSE)), VLOOKUP(Fulltable[[#This Row],[Distance]], Predict[[#All],[Distance (km)]:[Time on current form]], 2, FALSE), NA())</f>
        <v>#N/A</v>
      </c>
      <c r="J2762" s="13" t="e">
        <f>IF(ISNUMBER(VLOOKUP(Fulltable[[#This Row],[Distance]], Predict[[#All],[Distance (km)]:[Time on current form]], 3, FALSE)), VLOOKUP(Fulltable[[#This Row],[Distance]], Predict[[#All],[Distance (km)]:[Time on current form]], 3, FALSE), NA())</f>
        <v>#N/A</v>
      </c>
    </row>
    <row r="2763" spans="1:10" x14ac:dyDescent="0.25">
      <c r="A2763" s="1">
        <v>27.61</v>
      </c>
      <c r="B2763" s="2">
        <f>Fulltable[[#This Row],[Distance]]^2</f>
        <v>762.31209999999999</v>
      </c>
      <c r="C2763">
        <f>Fulltable[[#This Row],[Distance]]^3</f>
        <v>21047.437081</v>
      </c>
      <c r="D2763">
        <f>Fulltable[[#This Row],[Distance]]^4</f>
        <v>581119.73780640995</v>
      </c>
      <c r="E2763">
        <f>Fulltable[[#This Row],[Distance]]^5</f>
        <v>16044715.960834978</v>
      </c>
      <c r="F2763" s="13" t="e">
        <f>IF(ISNUMBER(VLOOKUP(Fulltable[[#This Row],[Distance]], PBmetric[[Distance (km)]:[PB (hh:mm:ss)]], 6, FALSE)), VLOOKUP(Fulltable[[#This Row],[Distance]], PBmetric[[Distance (km)]:[PB (hh:mm:ss)]], 6, FALSE), NA())</f>
        <v>#N/A</v>
      </c>
      <c r="G2763" s="13">
        <f ca="1">$Q$4+$P$4*Fulltable[[#This Row],[Distance]]+$O$4*Fulltable[[#This Row],[D^2]]+$N$4*Fulltable[[#This Row],[D^3]]</f>
        <v>9.3910256166244585E-2</v>
      </c>
      <c r="H2763" s="13">
        <f ca="1">Fulltable[[#This Row],[Forecast]]*(1+AVERAGE(cform[faster (-ve) /
slower (+ve)]))</f>
        <v>9.722733742800363E-2</v>
      </c>
      <c r="I2763" s="13" t="e">
        <f>IF(ISNUMBER(VLOOKUP(Fulltable[[#This Row],[Distance]], Predict[[#All],[Distance (km)]:[Time on current form]], 2, FALSE)), VLOOKUP(Fulltable[[#This Row],[Distance]], Predict[[#All],[Distance (km)]:[Time on current form]], 2, FALSE), NA())</f>
        <v>#N/A</v>
      </c>
      <c r="J2763" s="13" t="e">
        <f>IF(ISNUMBER(VLOOKUP(Fulltable[[#This Row],[Distance]], Predict[[#All],[Distance (km)]:[Time on current form]], 3, FALSE)), VLOOKUP(Fulltable[[#This Row],[Distance]], Predict[[#All],[Distance (km)]:[Time on current form]], 3, FALSE), NA())</f>
        <v>#N/A</v>
      </c>
    </row>
    <row r="2764" spans="1:10" x14ac:dyDescent="0.25">
      <c r="A2764" s="1">
        <v>27.62</v>
      </c>
      <c r="B2764" s="2">
        <f>Fulltable[[#This Row],[Distance]]^2</f>
        <v>762.86440000000005</v>
      </c>
      <c r="C2764">
        <f>Fulltable[[#This Row],[Distance]]^3</f>
        <v>21070.314728000001</v>
      </c>
      <c r="D2764">
        <f>Fulltable[[#This Row],[Distance]]^4</f>
        <v>581962.09278736007</v>
      </c>
      <c r="E2764">
        <f>Fulltable[[#This Row],[Distance]]^5</f>
        <v>16073793.002786886</v>
      </c>
      <c r="F2764" s="13" t="e">
        <f>IF(ISNUMBER(VLOOKUP(Fulltable[[#This Row],[Distance]], PBmetric[[Distance (km)]:[PB (hh:mm:ss)]], 6, FALSE)), VLOOKUP(Fulltable[[#This Row],[Distance]], PBmetric[[Distance (km)]:[PB (hh:mm:ss)]], 6, FALSE), NA())</f>
        <v>#N/A</v>
      </c>
      <c r="G2764" s="13">
        <f ca="1">$Q$4+$P$4*Fulltable[[#This Row],[Distance]]+$O$4*Fulltable[[#This Row],[D^2]]+$N$4*Fulltable[[#This Row],[D^3]]</f>
        <v>9.3949251547379486E-2</v>
      </c>
      <c r="H2764" s="13">
        <f ca="1">Fulltable[[#This Row],[Forecast]]*(1+AVERAGE(cform[faster (-ve) /
slower (+ve)]))</f>
        <v>9.7267710197012205E-2</v>
      </c>
      <c r="I2764" s="13" t="e">
        <f>IF(ISNUMBER(VLOOKUP(Fulltable[[#This Row],[Distance]], Predict[[#All],[Distance (km)]:[Time on current form]], 2, FALSE)), VLOOKUP(Fulltable[[#This Row],[Distance]], Predict[[#All],[Distance (km)]:[Time on current form]], 2, FALSE), NA())</f>
        <v>#N/A</v>
      </c>
      <c r="J2764" s="13" t="e">
        <f>IF(ISNUMBER(VLOOKUP(Fulltable[[#This Row],[Distance]], Predict[[#All],[Distance (km)]:[Time on current form]], 3, FALSE)), VLOOKUP(Fulltable[[#This Row],[Distance]], Predict[[#All],[Distance (km)]:[Time on current form]], 3, FALSE), NA())</f>
        <v>#N/A</v>
      </c>
    </row>
    <row r="2765" spans="1:10" x14ac:dyDescent="0.25">
      <c r="A2765" s="1">
        <v>27.63</v>
      </c>
      <c r="B2765" s="2">
        <f>Fulltable[[#This Row],[Distance]]^2</f>
        <v>763.41689999999994</v>
      </c>
      <c r="C2765">
        <f>Fulltable[[#This Row],[Distance]]^3</f>
        <v>21093.208946999999</v>
      </c>
      <c r="D2765">
        <f>Fulltable[[#This Row],[Distance]]^4</f>
        <v>582805.36320560996</v>
      </c>
      <c r="E2765">
        <f>Fulltable[[#This Row],[Distance]]^5</f>
        <v>16102912.185371002</v>
      </c>
      <c r="F2765" s="13" t="e">
        <f>IF(ISNUMBER(VLOOKUP(Fulltable[[#This Row],[Distance]], PBmetric[[Distance (km)]:[PB (hh:mm:ss)]], 6, FALSE)), VLOOKUP(Fulltable[[#This Row],[Distance]], PBmetric[[Distance (km)]:[PB (hh:mm:ss)]], 6, FALSE), NA())</f>
        <v>#N/A</v>
      </c>
      <c r="G2765" s="13">
        <f ca="1">$Q$4+$P$4*Fulltable[[#This Row],[Distance]]+$O$4*Fulltable[[#This Row],[D^2]]+$N$4*Fulltable[[#This Row],[D^3]]</f>
        <v>9.3988250503619433E-2</v>
      </c>
      <c r="H2765" s="13">
        <f ca="1">Fulltable[[#This Row],[Forecast]]*(1+AVERAGE(cform[faster (-ve) /
slower (+ve)]))</f>
        <v>9.730808666740505E-2</v>
      </c>
      <c r="I2765" s="13" t="e">
        <f>IF(ISNUMBER(VLOOKUP(Fulltable[[#This Row],[Distance]], Predict[[#All],[Distance (km)]:[Time on current form]], 2, FALSE)), VLOOKUP(Fulltable[[#This Row],[Distance]], Predict[[#All],[Distance (km)]:[Time on current form]], 2, FALSE), NA())</f>
        <v>#N/A</v>
      </c>
      <c r="J2765" s="13" t="e">
        <f>IF(ISNUMBER(VLOOKUP(Fulltable[[#This Row],[Distance]], Predict[[#All],[Distance (km)]:[Time on current form]], 3, FALSE)), VLOOKUP(Fulltable[[#This Row],[Distance]], Predict[[#All],[Distance (km)]:[Time on current form]], 3, FALSE), NA())</f>
        <v>#N/A</v>
      </c>
    </row>
    <row r="2766" spans="1:10" x14ac:dyDescent="0.25">
      <c r="A2766" s="1">
        <v>27.64</v>
      </c>
      <c r="B2766" s="2">
        <f>Fulltable[[#This Row],[Distance]]^2</f>
        <v>763.96960000000001</v>
      </c>
      <c r="C2766">
        <f>Fulltable[[#This Row],[Distance]]^3</f>
        <v>21116.119744</v>
      </c>
      <c r="D2766">
        <f>Fulltable[[#This Row],[Distance]]^4</f>
        <v>583649.54972416</v>
      </c>
      <c r="E2766">
        <f>Fulltable[[#This Row],[Distance]]^5</f>
        <v>16132073.554375783</v>
      </c>
      <c r="F2766" s="13" t="e">
        <f>IF(ISNUMBER(VLOOKUP(Fulltable[[#This Row],[Distance]], PBmetric[[Distance (km)]:[PB (hh:mm:ss)]], 6, FALSE)), VLOOKUP(Fulltable[[#This Row],[Distance]], PBmetric[[Distance (km)]:[PB (hh:mm:ss)]], 6, FALSE), NA())</f>
        <v>#N/A</v>
      </c>
      <c r="G2766" s="13">
        <f ca="1">$Q$4+$P$4*Fulltable[[#This Row],[Distance]]+$O$4*Fulltable[[#This Row],[D^2]]+$N$4*Fulltable[[#This Row],[D^3]]</f>
        <v>9.4027253034929023E-2</v>
      </c>
      <c r="H2766" s="13">
        <f ca="1">Fulltable[[#This Row],[Forecast]]*(1+AVERAGE(cform[faster (-ve) /
slower (+ve)]))</f>
        <v>9.7348466839145512E-2</v>
      </c>
      <c r="I2766" s="13" t="e">
        <f>IF(ISNUMBER(VLOOKUP(Fulltable[[#This Row],[Distance]], Predict[[#All],[Distance (km)]:[Time on current form]], 2, FALSE)), VLOOKUP(Fulltable[[#This Row],[Distance]], Predict[[#All],[Distance (km)]:[Time on current form]], 2, FALSE), NA())</f>
        <v>#N/A</v>
      </c>
      <c r="J2766" s="13" t="e">
        <f>IF(ISNUMBER(VLOOKUP(Fulltable[[#This Row],[Distance]], Predict[[#All],[Distance (km)]:[Time on current form]], 3, FALSE)), VLOOKUP(Fulltable[[#This Row],[Distance]], Predict[[#All],[Distance (km)]:[Time on current form]], 3, FALSE), NA())</f>
        <v>#N/A</v>
      </c>
    </row>
    <row r="2767" spans="1:10" x14ac:dyDescent="0.25">
      <c r="A2767" s="1">
        <v>27.65</v>
      </c>
      <c r="B2767" s="2">
        <f>Fulltable[[#This Row],[Distance]]^2</f>
        <v>764.52249999999992</v>
      </c>
      <c r="C2767">
        <f>Fulltable[[#This Row],[Distance]]^3</f>
        <v>21139.047124999997</v>
      </c>
      <c r="D2767">
        <f>Fulltable[[#This Row],[Distance]]^4</f>
        <v>584494.65300624992</v>
      </c>
      <c r="E2767">
        <f>Fulltable[[#This Row],[Distance]]^5</f>
        <v>16161277.15562281</v>
      </c>
      <c r="F2767" s="13" t="e">
        <f>IF(ISNUMBER(VLOOKUP(Fulltable[[#This Row],[Distance]], PBmetric[[Distance (km)]:[PB (hh:mm:ss)]], 6, FALSE)), VLOOKUP(Fulltable[[#This Row],[Distance]], PBmetric[[Distance (km)]:[PB (hh:mm:ss)]], 6, FALSE), NA())</f>
        <v>#N/A</v>
      </c>
      <c r="G2767" s="13">
        <f ca="1">$Q$4+$P$4*Fulltable[[#This Row],[Distance]]+$O$4*Fulltable[[#This Row],[D^2]]+$N$4*Fulltable[[#This Row],[D^3]]</f>
        <v>9.4066259141272868E-2</v>
      </c>
      <c r="H2767" s="13">
        <f ca="1">Fulltable[[#This Row],[Forecast]]*(1+AVERAGE(cform[faster (-ve) /
slower (+ve)]))</f>
        <v>9.7388850712196953E-2</v>
      </c>
      <c r="I2767" s="13" t="e">
        <f>IF(ISNUMBER(VLOOKUP(Fulltable[[#This Row],[Distance]], Predict[[#All],[Distance (km)]:[Time on current form]], 2, FALSE)), VLOOKUP(Fulltable[[#This Row],[Distance]], Predict[[#All],[Distance (km)]:[Time on current form]], 2, FALSE), NA())</f>
        <v>#N/A</v>
      </c>
      <c r="J2767" s="13" t="e">
        <f>IF(ISNUMBER(VLOOKUP(Fulltable[[#This Row],[Distance]], Predict[[#All],[Distance (km)]:[Time on current form]], 3, FALSE)), VLOOKUP(Fulltable[[#This Row],[Distance]], Predict[[#All],[Distance (km)]:[Time on current form]], 3, FALSE), NA())</f>
        <v>#N/A</v>
      </c>
    </row>
    <row r="2768" spans="1:10" x14ac:dyDescent="0.25">
      <c r="A2768" s="1">
        <v>27.66</v>
      </c>
      <c r="B2768" s="2">
        <f>Fulltable[[#This Row],[Distance]]^2</f>
        <v>765.07560000000001</v>
      </c>
      <c r="C2768">
        <f>Fulltable[[#This Row],[Distance]]^3</f>
        <v>21161.991096000002</v>
      </c>
      <c r="D2768">
        <f>Fulltable[[#This Row],[Distance]]^4</f>
        <v>585340.67371536</v>
      </c>
      <c r="E2768">
        <f>Fulltable[[#This Row],[Distance]]^5</f>
        <v>16190523.034966858</v>
      </c>
      <c r="F2768" s="13" t="e">
        <f>IF(ISNUMBER(VLOOKUP(Fulltable[[#This Row],[Distance]], PBmetric[[Distance (km)]:[PB (hh:mm:ss)]], 6, FALSE)), VLOOKUP(Fulltable[[#This Row],[Distance]], PBmetric[[Distance (km)]:[PB (hh:mm:ss)]], 6, FALSE), NA())</f>
        <v>#N/A</v>
      </c>
      <c r="G2768" s="13">
        <f ca="1">$Q$4+$P$4*Fulltable[[#This Row],[Distance]]+$O$4*Fulltable[[#This Row],[D^2]]+$N$4*Fulltable[[#This Row],[D^3]]</f>
        <v>9.4105268822615593E-2</v>
      </c>
      <c r="H2768" s="13">
        <f ca="1">Fulltable[[#This Row],[Forecast]]*(1+AVERAGE(cform[faster (-ve) /
slower (+ve)]))</f>
        <v>9.7429238286522737E-2</v>
      </c>
      <c r="I2768" s="13" t="e">
        <f>IF(ISNUMBER(VLOOKUP(Fulltable[[#This Row],[Distance]], Predict[[#All],[Distance (km)]:[Time on current form]], 2, FALSE)), VLOOKUP(Fulltable[[#This Row],[Distance]], Predict[[#All],[Distance (km)]:[Time on current form]], 2, FALSE), NA())</f>
        <v>#N/A</v>
      </c>
      <c r="J2768" s="13" t="e">
        <f>IF(ISNUMBER(VLOOKUP(Fulltable[[#This Row],[Distance]], Predict[[#All],[Distance (km)]:[Time on current form]], 3, FALSE)), VLOOKUP(Fulltable[[#This Row],[Distance]], Predict[[#All],[Distance (km)]:[Time on current form]], 3, FALSE), NA())</f>
        <v>#N/A</v>
      </c>
    </row>
    <row r="2769" spans="1:10" x14ac:dyDescent="0.25">
      <c r="A2769" s="1">
        <v>27.67</v>
      </c>
      <c r="B2769" s="2">
        <f>Fulltable[[#This Row],[Distance]]^2</f>
        <v>765.62890000000004</v>
      </c>
      <c r="C2769">
        <f>Fulltable[[#This Row],[Distance]]^3</f>
        <v>21184.951663000003</v>
      </c>
      <c r="D2769">
        <f>Fulltable[[#This Row],[Distance]]^4</f>
        <v>586187.61251521006</v>
      </c>
      <c r="E2769">
        <f>Fulltable[[#This Row],[Distance]]^5</f>
        <v>16219811.238295862</v>
      </c>
      <c r="F2769" s="13" t="e">
        <f>IF(ISNUMBER(VLOOKUP(Fulltable[[#This Row],[Distance]], PBmetric[[Distance (km)]:[PB (hh:mm:ss)]], 6, FALSE)), VLOOKUP(Fulltable[[#This Row],[Distance]], PBmetric[[Distance (km)]:[PB (hh:mm:ss)]], 6, FALSE), NA())</f>
        <v>#N/A</v>
      </c>
      <c r="G2769" s="13">
        <f ca="1">$Q$4+$P$4*Fulltable[[#This Row],[Distance]]+$O$4*Fulltable[[#This Row],[D^2]]+$N$4*Fulltable[[#This Row],[D^3]]</f>
        <v>9.4144282078921712E-2</v>
      </c>
      <c r="H2769" s="13">
        <f ca="1">Fulltable[[#This Row],[Forecast]]*(1+AVERAGE(cform[faster (-ve) /
slower (+ve)]))</f>
        <v>9.7469629562086144E-2</v>
      </c>
      <c r="I2769" s="13" t="e">
        <f>IF(ISNUMBER(VLOOKUP(Fulltable[[#This Row],[Distance]], Predict[[#All],[Distance (km)]:[Time on current form]], 2, FALSE)), VLOOKUP(Fulltable[[#This Row],[Distance]], Predict[[#All],[Distance (km)]:[Time on current form]], 2, FALSE), NA())</f>
        <v>#N/A</v>
      </c>
      <c r="J2769" s="13" t="e">
        <f>IF(ISNUMBER(VLOOKUP(Fulltable[[#This Row],[Distance]], Predict[[#All],[Distance (km)]:[Time on current form]], 3, FALSE)), VLOOKUP(Fulltable[[#This Row],[Distance]], Predict[[#All],[Distance (km)]:[Time on current form]], 3, FALSE), NA())</f>
        <v>#N/A</v>
      </c>
    </row>
    <row r="2770" spans="1:10" x14ac:dyDescent="0.25">
      <c r="A2770" s="1">
        <v>27.68</v>
      </c>
      <c r="B2770" s="2">
        <f>Fulltable[[#This Row],[Distance]]^2</f>
        <v>766.18240000000003</v>
      </c>
      <c r="C2770">
        <f>Fulltable[[#This Row],[Distance]]^3</f>
        <v>21207.928832000001</v>
      </c>
      <c r="D2770">
        <f>Fulltable[[#This Row],[Distance]]^4</f>
        <v>587035.47006975999</v>
      </c>
      <c r="E2770">
        <f>Fulltable[[#This Row],[Distance]]^5</f>
        <v>16249141.811530957</v>
      </c>
      <c r="F2770" s="13" t="e">
        <f>IF(ISNUMBER(VLOOKUP(Fulltable[[#This Row],[Distance]], PBmetric[[Distance (km)]:[PB (hh:mm:ss)]], 6, FALSE)), VLOOKUP(Fulltable[[#This Row],[Distance]], PBmetric[[Distance (km)]:[PB (hh:mm:ss)]], 6, FALSE), NA())</f>
        <v>#N/A</v>
      </c>
      <c r="G2770" s="13">
        <f ca="1">$Q$4+$P$4*Fulltable[[#This Row],[Distance]]+$O$4*Fulltable[[#This Row],[D^2]]+$N$4*Fulltable[[#This Row],[D^3]]</f>
        <v>9.4183298910155894E-2</v>
      </c>
      <c r="H2770" s="13">
        <f ca="1">Fulltable[[#This Row],[Forecast]]*(1+AVERAGE(cform[faster (-ve) /
slower (+ve)]))</f>
        <v>9.7510024538850576E-2</v>
      </c>
      <c r="I2770" s="13" t="e">
        <f>IF(ISNUMBER(VLOOKUP(Fulltable[[#This Row],[Distance]], Predict[[#All],[Distance (km)]:[Time on current form]], 2, FALSE)), VLOOKUP(Fulltable[[#This Row],[Distance]], Predict[[#All],[Distance (km)]:[Time on current form]], 2, FALSE), NA())</f>
        <v>#N/A</v>
      </c>
      <c r="J2770" s="13" t="e">
        <f>IF(ISNUMBER(VLOOKUP(Fulltable[[#This Row],[Distance]], Predict[[#All],[Distance (km)]:[Time on current form]], 3, FALSE)), VLOOKUP(Fulltable[[#This Row],[Distance]], Predict[[#All],[Distance (km)]:[Time on current form]], 3, FALSE), NA())</f>
        <v>#N/A</v>
      </c>
    </row>
    <row r="2771" spans="1:10" x14ac:dyDescent="0.25">
      <c r="A2771" s="1">
        <v>27.69</v>
      </c>
      <c r="B2771" s="2">
        <f>Fulltable[[#This Row],[Distance]]^2</f>
        <v>766.73610000000008</v>
      </c>
      <c r="C2771">
        <f>Fulltable[[#This Row],[Distance]]^3</f>
        <v>21230.922609000005</v>
      </c>
      <c r="D2771">
        <f>Fulltable[[#This Row],[Distance]]^4</f>
        <v>587884.24704321008</v>
      </c>
      <c r="E2771">
        <f>Fulltable[[#This Row],[Distance]]^5</f>
        <v>16278514.800626488</v>
      </c>
      <c r="F2771" s="13" t="e">
        <f>IF(ISNUMBER(VLOOKUP(Fulltable[[#This Row],[Distance]], PBmetric[[Distance (km)]:[PB (hh:mm:ss)]], 6, FALSE)), VLOOKUP(Fulltable[[#This Row],[Distance]], PBmetric[[Distance (km)]:[PB (hh:mm:ss)]], 6, FALSE), NA())</f>
        <v>#N/A</v>
      </c>
      <c r="G2771" s="13">
        <f ca="1">$Q$4+$P$4*Fulltable[[#This Row],[Distance]]+$O$4*Fulltable[[#This Row],[D^2]]+$N$4*Fulltable[[#This Row],[D^3]]</f>
        <v>9.4222319316282735E-2</v>
      </c>
      <c r="H2771" s="13">
        <f ca="1">Fulltable[[#This Row],[Forecast]]*(1+AVERAGE(cform[faster (-ve) /
slower (+ve)]))</f>
        <v>9.7550423216779383E-2</v>
      </c>
      <c r="I2771" s="13" t="e">
        <f>IF(ISNUMBER(VLOOKUP(Fulltable[[#This Row],[Distance]], Predict[[#All],[Distance (km)]:[Time on current form]], 2, FALSE)), VLOOKUP(Fulltable[[#This Row],[Distance]], Predict[[#All],[Distance (km)]:[Time on current form]], 2, FALSE), NA())</f>
        <v>#N/A</v>
      </c>
      <c r="J2771" s="13" t="e">
        <f>IF(ISNUMBER(VLOOKUP(Fulltable[[#This Row],[Distance]], Predict[[#All],[Distance (km)]:[Time on current form]], 3, FALSE)), VLOOKUP(Fulltable[[#This Row],[Distance]], Predict[[#All],[Distance (km)]:[Time on current form]], 3, FALSE), NA())</f>
        <v>#N/A</v>
      </c>
    </row>
    <row r="2772" spans="1:10" x14ac:dyDescent="0.25">
      <c r="A2772" s="1">
        <v>27.7</v>
      </c>
      <c r="B2772" s="2">
        <f>Fulltable[[#This Row],[Distance]]^2</f>
        <v>767.29</v>
      </c>
      <c r="C2772">
        <f>Fulltable[[#This Row],[Distance]]^3</f>
        <v>21253.932999999997</v>
      </c>
      <c r="D2772">
        <f>Fulltable[[#This Row],[Distance]]^4</f>
        <v>588733.94409999996</v>
      </c>
      <c r="E2772">
        <f>Fulltable[[#This Row],[Distance]]^5</f>
        <v>16307930.251569999</v>
      </c>
      <c r="F2772" s="13" t="e">
        <f>IF(ISNUMBER(VLOOKUP(Fulltable[[#This Row],[Distance]], PBmetric[[Distance (km)]:[PB (hh:mm:ss)]], 6, FALSE)), VLOOKUP(Fulltable[[#This Row],[Distance]], PBmetric[[Distance (km)]:[PB (hh:mm:ss)]], 6, FALSE), NA())</f>
        <v>#N/A</v>
      </c>
      <c r="G2772" s="13">
        <f ca="1">$Q$4+$P$4*Fulltable[[#This Row],[Distance]]+$O$4*Fulltable[[#This Row],[D^2]]+$N$4*Fulltable[[#This Row],[D^3]]</f>
        <v>9.4261343297266764E-2</v>
      </c>
      <c r="H2772" s="13">
        <f ca="1">Fulltable[[#This Row],[Forecast]]*(1+AVERAGE(cform[faster (-ve) /
slower (+ve)]))</f>
        <v>9.7590825595835845E-2</v>
      </c>
      <c r="I2772" s="13" t="e">
        <f>IF(ISNUMBER(VLOOKUP(Fulltable[[#This Row],[Distance]], Predict[[#All],[Distance (km)]:[Time on current form]], 2, FALSE)), VLOOKUP(Fulltable[[#This Row],[Distance]], Predict[[#All],[Distance (km)]:[Time on current form]], 2, FALSE), NA())</f>
        <v>#N/A</v>
      </c>
      <c r="J2772" s="13" t="e">
        <f>IF(ISNUMBER(VLOOKUP(Fulltable[[#This Row],[Distance]], Predict[[#All],[Distance (km)]:[Time on current form]], 3, FALSE)), VLOOKUP(Fulltable[[#This Row],[Distance]], Predict[[#All],[Distance (km)]:[Time on current form]], 3, FALSE), NA())</f>
        <v>#N/A</v>
      </c>
    </row>
    <row r="2773" spans="1:10" x14ac:dyDescent="0.25">
      <c r="A2773" s="1">
        <v>27.71</v>
      </c>
      <c r="B2773" s="2">
        <f>Fulltable[[#This Row],[Distance]]^2</f>
        <v>767.84410000000003</v>
      </c>
      <c r="C2773">
        <f>Fulltable[[#This Row],[Distance]]^3</f>
        <v>21276.960011000003</v>
      </c>
      <c r="D2773">
        <f>Fulltable[[#This Row],[Distance]]^4</f>
        <v>589584.56190481002</v>
      </c>
      <c r="E2773">
        <f>Fulltable[[#This Row],[Distance]]^5</f>
        <v>16337388.210382286</v>
      </c>
      <c r="F2773" s="13" t="e">
        <f>IF(ISNUMBER(VLOOKUP(Fulltable[[#This Row],[Distance]], PBmetric[[Distance (km)]:[PB (hh:mm:ss)]], 6, FALSE)), VLOOKUP(Fulltable[[#This Row],[Distance]], PBmetric[[Distance (km)]:[PB (hh:mm:ss)]], 6, FALSE), NA())</f>
        <v>#N/A</v>
      </c>
      <c r="G2773" s="13">
        <f ca="1">$Q$4+$P$4*Fulltable[[#This Row],[Distance]]+$O$4*Fulltable[[#This Row],[D^2]]+$N$4*Fulltable[[#This Row],[D^3]]</f>
        <v>9.4300370853072663E-2</v>
      </c>
      <c r="H2773" s="13">
        <f ca="1">Fulltable[[#This Row],[Forecast]]*(1+AVERAGE(cform[faster (-ve) /
slower (+ve)]))</f>
        <v>9.7631231675983393E-2</v>
      </c>
      <c r="I2773" s="13" t="e">
        <f>IF(ISNUMBER(VLOOKUP(Fulltable[[#This Row],[Distance]], Predict[[#All],[Distance (km)]:[Time on current form]], 2, FALSE)), VLOOKUP(Fulltable[[#This Row],[Distance]], Predict[[#All],[Distance (km)]:[Time on current form]], 2, FALSE), NA())</f>
        <v>#N/A</v>
      </c>
      <c r="J2773" s="13" t="e">
        <f>IF(ISNUMBER(VLOOKUP(Fulltable[[#This Row],[Distance]], Predict[[#All],[Distance (km)]:[Time on current form]], 3, FALSE)), VLOOKUP(Fulltable[[#This Row],[Distance]], Predict[[#All],[Distance (km)]:[Time on current form]], 3, FALSE), NA())</f>
        <v>#N/A</v>
      </c>
    </row>
    <row r="2774" spans="1:10" x14ac:dyDescent="0.25">
      <c r="A2774" s="1">
        <v>27.72</v>
      </c>
      <c r="B2774" s="2">
        <f>Fulltable[[#This Row],[Distance]]^2</f>
        <v>768.39839999999992</v>
      </c>
      <c r="C2774">
        <f>Fulltable[[#This Row],[Distance]]^3</f>
        <v>21300.003647999998</v>
      </c>
      <c r="D2774">
        <f>Fulltable[[#This Row],[Distance]]^4</f>
        <v>590436.10112255986</v>
      </c>
      <c r="E2774">
        <f>Fulltable[[#This Row],[Distance]]^5</f>
        <v>16366888.723117359</v>
      </c>
      <c r="F2774" s="13" t="e">
        <f>IF(ISNUMBER(VLOOKUP(Fulltable[[#This Row],[Distance]], PBmetric[[Distance (km)]:[PB (hh:mm:ss)]], 6, FALSE)), VLOOKUP(Fulltable[[#This Row],[Distance]], PBmetric[[Distance (km)]:[PB (hh:mm:ss)]], 6, FALSE), NA())</f>
        <v>#N/A</v>
      </c>
      <c r="G2774" s="13">
        <f ca="1">$Q$4+$P$4*Fulltable[[#This Row],[Distance]]+$O$4*Fulltable[[#This Row],[D^2]]+$N$4*Fulltable[[#This Row],[D^3]]</f>
        <v>9.4339401983664958E-2</v>
      </c>
      <c r="H2774" s="13">
        <f ca="1">Fulltable[[#This Row],[Forecast]]*(1+AVERAGE(cform[faster (-ve) /
slower (+ve)]))</f>
        <v>9.7671641457185307E-2</v>
      </c>
      <c r="I2774" s="13" t="e">
        <f>IF(ISNUMBER(VLOOKUP(Fulltable[[#This Row],[Distance]], Predict[[#All],[Distance (km)]:[Time on current form]], 2, FALSE)), VLOOKUP(Fulltable[[#This Row],[Distance]], Predict[[#All],[Distance (km)]:[Time on current form]], 2, FALSE), NA())</f>
        <v>#N/A</v>
      </c>
      <c r="J2774" s="13" t="e">
        <f>IF(ISNUMBER(VLOOKUP(Fulltable[[#This Row],[Distance]], Predict[[#All],[Distance (km)]:[Time on current form]], 3, FALSE)), VLOOKUP(Fulltable[[#This Row],[Distance]], Predict[[#All],[Distance (km)]:[Time on current form]], 3, FALSE), NA())</f>
        <v>#N/A</v>
      </c>
    </row>
    <row r="2775" spans="1:10" x14ac:dyDescent="0.25">
      <c r="A2775" s="1">
        <v>27.73</v>
      </c>
      <c r="B2775" s="2">
        <f>Fulltable[[#This Row],[Distance]]^2</f>
        <v>768.9529</v>
      </c>
      <c r="C2775">
        <f>Fulltable[[#This Row],[Distance]]^3</f>
        <v>21323.063916999999</v>
      </c>
      <c r="D2775">
        <f>Fulltable[[#This Row],[Distance]]^4</f>
        <v>591288.56241840997</v>
      </c>
      <c r="E2775">
        <f>Fulltable[[#This Row],[Distance]]^5</f>
        <v>16396431.835862508</v>
      </c>
      <c r="F2775" s="13" t="e">
        <f>IF(ISNUMBER(VLOOKUP(Fulltable[[#This Row],[Distance]], PBmetric[[Distance (km)]:[PB (hh:mm:ss)]], 6, FALSE)), VLOOKUP(Fulltable[[#This Row],[Distance]], PBmetric[[Distance (km)]:[PB (hh:mm:ss)]], 6, FALSE), NA())</f>
        <v>#N/A</v>
      </c>
      <c r="G2775" s="13">
        <f ca="1">$Q$4+$P$4*Fulltable[[#This Row],[Distance]]+$O$4*Fulltable[[#This Row],[D^2]]+$N$4*Fulltable[[#This Row],[D^3]]</f>
        <v>9.4378436689008291E-2</v>
      </c>
      <c r="H2775" s="13">
        <f ca="1">Fulltable[[#This Row],[Forecast]]*(1+AVERAGE(cform[faster (-ve) /
slower (+ve)]))</f>
        <v>9.7712054939404977E-2</v>
      </c>
      <c r="I2775" s="13" t="e">
        <f>IF(ISNUMBER(VLOOKUP(Fulltable[[#This Row],[Distance]], Predict[[#All],[Distance (km)]:[Time on current form]], 2, FALSE)), VLOOKUP(Fulltable[[#This Row],[Distance]], Predict[[#All],[Distance (km)]:[Time on current form]], 2, FALSE), NA())</f>
        <v>#N/A</v>
      </c>
      <c r="J2775" s="13" t="e">
        <f>IF(ISNUMBER(VLOOKUP(Fulltable[[#This Row],[Distance]], Predict[[#All],[Distance (km)]:[Time on current form]], 3, FALSE)), VLOOKUP(Fulltable[[#This Row],[Distance]], Predict[[#All],[Distance (km)]:[Time on current form]], 3, FALSE), NA())</f>
        <v>#N/A</v>
      </c>
    </row>
    <row r="2776" spans="1:10" x14ac:dyDescent="0.25">
      <c r="A2776" s="1">
        <v>27.74</v>
      </c>
      <c r="B2776" s="2">
        <f>Fulltable[[#This Row],[Distance]]^2</f>
        <v>769.50759999999991</v>
      </c>
      <c r="C2776">
        <f>Fulltable[[#This Row],[Distance]]^3</f>
        <v>21346.140823999995</v>
      </c>
      <c r="D2776">
        <f>Fulltable[[#This Row],[Distance]]^4</f>
        <v>592141.94645775983</v>
      </c>
      <c r="E2776">
        <f>Fulltable[[#This Row],[Distance]]^5</f>
        <v>16426017.594738256</v>
      </c>
      <c r="F2776" s="13" t="e">
        <f>IF(ISNUMBER(VLOOKUP(Fulltable[[#This Row],[Distance]], PBmetric[[Distance (km)]:[PB (hh:mm:ss)]], 6, FALSE)), VLOOKUP(Fulltable[[#This Row],[Distance]], PBmetric[[Distance (km)]:[PB (hh:mm:ss)]], 6, FALSE), NA())</f>
        <v>#N/A</v>
      </c>
      <c r="G2776" s="13">
        <f ca="1">$Q$4+$P$4*Fulltable[[#This Row],[Distance]]+$O$4*Fulltable[[#This Row],[D^2]]+$N$4*Fulltable[[#This Row],[D^3]]</f>
        <v>9.441747496906723E-2</v>
      </c>
      <c r="H2776" s="13">
        <f ca="1">Fulltable[[#This Row],[Forecast]]*(1+AVERAGE(cform[faster (-ve) /
slower (+ve)]))</f>
        <v>9.7752472122605724E-2</v>
      </c>
      <c r="I2776" s="13" t="e">
        <f>IF(ISNUMBER(VLOOKUP(Fulltable[[#This Row],[Distance]], Predict[[#All],[Distance (km)]:[Time on current form]], 2, FALSE)), VLOOKUP(Fulltable[[#This Row],[Distance]], Predict[[#All],[Distance (km)]:[Time on current form]], 2, FALSE), NA())</f>
        <v>#N/A</v>
      </c>
      <c r="J2776" s="13" t="e">
        <f>IF(ISNUMBER(VLOOKUP(Fulltable[[#This Row],[Distance]], Predict[[#All],[Distance (km)]:[Time on current form]], 3, FALSE)), VLOOKUP(Fulltable[[#This Row],[Distance]], Predict[[#All],[Distance (km)]:[Time on current form]], 3, FALSE), NA())</f>
        <v>#N/A</v>
      </c>
    </row>
    <row r="2777" spans="1:10" x14ac:dyDescent="0.25">
      <c r="A2777" s="1">
        <v>27.75</v>
      </c>
      <c r="B2777" s="2">
        <f>Fulltable[[#This Row],[Distance]]^2</f>
        <v>770.0625</v>
      </c>
      <c r="C2777">
        <f>Fulltable[[#This Row],[Distance]]^3</f>
        <v>21369.234375</v>
      </c>
      <c r="D2777">
        <f>Fulltable[[#This Row],[Distance]]^4</f>
        <v>592996.25390625</v>
      </c>
      <c r="E2777">
        <f>Fulltable[[#This Row],[Distance]]^5</f>
        <v>16455646.045898437</v>
      </c>
      <c r="F2777" s="13" t="e">
        <f>IF(ISNUMBER(VLOOKUP(Fulltable[[#This Row],[Distance]], PBmetric[[Distance (km)]:[PB (hh:mm:ss)]], 6, FALSE)), VLOOKUP(Fulltable[[#This Row],[Distance]], PBmetric[[Distance (km)]:[PB (hh:mm:ss)]], 6, FALSE), NA())</f>
        <v>#N/A</v>
      </c>
      <c r="G2777" s="13">
        <f ca="1">$Q$4+$P$4*Fulltable[[#This Row],[Distance]]+$O$4*Fulltable[[#This Row],[D^2]]+$N$4*Fulltable[[#This Row],[D^3]]</f>
        <v>9.4456516823806388E-2</v>
      </c>
      <c r="H2777" s="13">
        <f ca="1">Fulltable[[#This Row],[Forecast]]*(1+AVERAGE(cform[faster (-ve) /
slower (+ve)]))</f>
        <v>9.7792893006750883E-2</v>
      </c>
      <c r="I2777" s="13" t="e">
        <f>IF(ISNUMBER(VLOOKUP(Fulltable[[#This Row],[Distance]], Predict[[#All],[Distance (km)]:[Time on current form]], 2, FALSE)), VLOOKUP(Fulltable[[#This Row],[Distance]], Predict[[#All],[Distance (km)]:[Time on current form]], 2, FALSE), NA())</f>
        <v>#N/A</v>
      </c>
      <c r="J2777" s="13" t="e">
        <f>IF(ISNUMBER(VLOOKUP(Fulltable[[#This Row],[Distance]], Predict[[#All],[Distance (km)]:[Time on current form]], 3, FALSE)), VLOOKUP(Fulltable[[#This Row],[Distance]], Predict[[#All],[Distance (km)]:[Time on current form]], 3, FALSE), NA())</f>
        <v>#N/A</v>
      </c>
    </row>
    <row r="2778" spans="1:10" x14ac:dyDescent="0.25">
      <c r="A2778" s="1">
        <v>27.76</v>
      </c>
      <c r="B2778" s="2">
        <f>Fulltable[[#This Row],[Distance]]^2</f>
        <v>770.61760000000004</v>
      </c>
      <c r="C2778">
        <f>Fulltable[[#This Row],[Distance]]^3</f>
        <v>21392.344576000003</v>
      </c>
      <c r="D2778">
        <f>Fulltable[[#This Row],[Distance]]^4</f>
        <v>593851.48542976007</v>
      </c>
      <c r="E2778">
        <f>Fulltable[[#This Row],[Distance]]^5</f>
        <v>16485317.23553014</v>
      </c>
      <c r="F2778" s="13" t="e">
        <f>IF(ISNUMBER(VLOOKUP(Fulltable[[#This Row],[Distance]], PBmetric[[Distance (km)]:[PB (hh:mm:ss)]], 6, FALSE)), VLOOKUP(Fulltable[[#This Row],[Distance]], PBmetric[[Distance (km)]:[PB (hh:mm:ss)]], 6, FALSE), NA())</f>
        <v>#N/A</v>
      </c>
      <c r="G2778" s="13">
        <f ca="1">$Q$4+$P$4*Fulltable[[#This Row],[Distance]]+$O$4*Fulltable[[#This Row],[D^2]]+$N$4*Fulltable[[#This Row],[D^3]]</f>
        <v>9.449556225319039E-2</v>
      </c>
      <c r="H2778" s="13">
        <f ca="1">Fulltable[[#This Row],[Forecast]]*(1+AVERAGE(cform[faster (-ve) /
slower (+ve)]))</f>
        <v>9.7833317591803873E-2</v>
      </c>
      <c r="I2778" s="13" t="e">
        <f>IF(ISNUMBER(VLOOKUP(Fulltable[[#This Row],[Distance]], Predict[[#All],[Distance (km)]:[Time on current form]], 2, FALSE)), VLOOKUP(Fulltable[[#This Row],[Distance]], Predict[[#All],[Distance (km)]:[Time on current form]], 2, FALSE), NA())</f>
        <v>#N/A</v>
      </c>
      <c r="J2778" s="13" t="e">
        <f>IF(ISNUMBER(VLOOKUP(Fulltable[[#This Row],[Distance]], Predict[[#All],[Distance (km)]:[Time on current form]], 3, FALSE)), VLOOKUP(Fulltable[[#This Row],[Distance]], Predict[[#All],[Distance (km)]:[Time on current form]], 3, FALSE), NA())</f>
        <v>#N/A</v>
      </c>
    </row>
    <row r="2779" spans="1:10" x14ac:dyDescent="0.25">
      <c r="A2779" s="1">
        <v>27.77</v>
      </c>
      <c r="B2779" s="2">
        <f>Fulltable[[#This Row],[Distance]]^2</f>
        <v>771.17290000000003</v>
      </c>
      <c r="C2779">
        <f>Fulltable[[#This Row],[Distance]]^3</f>
        <v>21415.471432999999</v>
      </c>
      <c r="D2779">
        <f>Fulltable[[#This Row],[Distance]]^4</f>
        <v>594707.64169441001</v>
      </c>
      <c r="E2779">
        <f>Fulltable[[#This Row],[Distance]]^5</f>
        <v>16515031.209853766</v>
      </c>
      <c r="F2779" s="13" t="e">
        <f>IF(ISNUMBER(VLOOKUP(Fulltable[[#This Row],[Distance]], PBmetric[[Distance (km)]:[PB (hh:mm:ss)]], 6, FALSE)), VLOOKUP(Fulltable[[#This Row],[Distance]], PBmetric[[Distance (km)]:[PB (hh:mm:ss)]], 6, FALSE), NA())</f>
        <v>#N/A</v>
      </c>
      <c r="G2779" s="13">
        <f ca="1">$Q$4+$P$4*Fulltable[[#This Row],[Distance]]+$O$4*Fulltable[[#This Row],[D^2]]+$N$4*Fulltable[[#This Row],[D^3]]</f>
        <v>9.4534611257183751E-2</v>
      </c>
      <c r="H2779" s="13">
        <f ca="1">Fulltable[[#This Row],[Forecast]]*(1+AVERAGE(cform[faster (-ve) /
slower (+ve)]))</f>
        <v>9.787374587772793E-2</v>
      </c>
      <c r="I2779" s="13" t="e">
        <f>IF(ISNUMBER(VLOOKUP(Fulltable[[#This Row],[Distance]], Predict[[#All],[Distance (km)]:[Time on current form]], 2, FALSE)), VLOOKUP(Fulltable[[#This Row],[Distance]], Predict[[#All],[Distance (km)]:[Time on current form]], 2, FALSE), NA())</f>
        <v>#N/A</v>
      </c>
      <c r="J2779" s="13" t="e">
        <f>IF(ISNUMBER(VLOOKUP(Fulltable[[#This Row],[Distance]], Predict[[#All],[Distance (km)]:[Time on current form]], 3, FALSE)), VLOOKUP(Fulltable[[#This Row],[Distance]], Predict[[#All],[Distance (km)]:[Time on current form]], 3, FALSE), NA())</f>
        <v>#N/A</v>
      </c>
    </row>
    <row r="2780" spans="1:10" x14ac:dyDescent="0.25">
      <c r="A2780" s="1">
        <v>27.78</v>
      </c>
      <c r="B2780" s="2">
        <f>Fulltable[[#This Row],[Distance]]^2</f>
        <v>771.72840000000008</v>
      </c>
      <c r="C2780">
        <f>Fulltable[[#This Row],[Distance]]^3</f>
        <v>21438.614952000004</v>
      </c>
      <c r="D2780">
        <f>Fulltable[[#This Row],[Distance]]^4</f>
        <v>595564.72336656007</v>
      </c>
      <c r="E2780">
        <f>Fulltable[[#This Row],[Distance]]^5</f>
        <v>16544788.015123039</v>
      </c>
      <c r="F2780" s="13" t="e">
        <f>IF(ISNUMBER(VLOOKUP(Fulltable[[#This Row],[Distance]], PBmetric[[Distance (km)]:[PB (hh:mm:ss)]], 6, FALSE)), VLOOKUP(Fulltable[[#This Row],[Distance]], PBmetric[[Distance (km)]:[PB (hh:mm:ss)]], 6, FALSE), NA())</f>
        <v>#N/A</v>
      </c>
      <c r="G2780" s="13">
        <f ca="1">$Q$4+$P$4*Fulltable[[#This Row],[Distance]]+$O$4*Fulltable[[#This Row],[D^2]]+$N$4*Fulltable[[#This Row],[D^3]]</f>
        <v>9.4573663835751165E-2</v>
      </c>
      <c r="H2780" s="13">
        <f ca="1">Fulltable[[#This Row],[Forecast]]*(1+AVERAGE(cform[faster (-ve) /
slower (+ve)]))</f>
        <v>9.7914177864486501E-2</v>
      </c>
      <c r="I2780" s="13" t="e">
        <f>IF(ISNUMBER(VLOOKUP(Fulltable[[#This Row],[Distance]], Predict[[#All],[Distance (km)]:[Time on current form]], 2, FALSE)), VLOOKUP(Fulltable[[#This Row],[Distance]], Predict[[#All],[Distance (km)]:[Time on current form]], 2, FALSE), NA())</f>
        <v>#N/A</v>
      </c>
      <c r="J2780" s="13" t="e">
        <f>IF(ISNUMBER(VLOOKUP(Fulltable[[#This Row],[Distance]], Predict[[#All],[Distance (km)]:[Time on current form]], 3, FALSE)), VLOOKUP(Fulltable[[#This Row],[Distance]], Predict[[#All],[Distance (km)]:[Time on current form]], 3, FALSE), NA())</f>
        <v>#N/A</v>
      </c>
    </row>
    <row r="2781" spans="1:10" x14ac:dyDescent="0.25">
      <c r="A2781" s="1">
        <v>27.79</v>
      </c>
      <c r="B2781" s="2">
        <f>Fulltable[[#This Row],[Distance]]^2</f>
        <v>772.28409999999997</v>
      </c>
      <c r="C2781">
        <f>Fulltable[[#This Row],[Distance]]^3</f>
        <v>21461.775138999998</v>
      </c>
      <c r="D2781">
        <f>Fulltable[[#This Row],[Distance]]^4</f>
        <v>596422.73111280997</v>
      </c>
      <c r="E2781">
        <f>Fulltable[[#This Row],[Distance]]^5</f>
        <v>16574587.697624989</v>
      </c>
      <c r="F2781" s="13" t="e">
        <f>IF(ISNUMBER(VLOOKUP(Fulltable[[#This Row],[Distance]], PBmetric[[Distance (km)]:[PB (hh:mm:ss)]], 6, FALSE)), VLOOKUP(Fulltable[[#This Row],[Distance]], PBmetric[[Distance (km)]:[PB (hh:mm:ss)]], 6, FALSE), NA())</f>
        <v>#N/A</v>
      </c>
      <c r="G2781" s="13">
        <f ca="1">$Q$4+$P$4*Fulltable[[#This Row],[Distance]]+$O$4*Fulltable[[#This Row],[D^2]]+$N$4*Fulltable[[#This Row],[D^3]]</f>
        <v>9.4612719988857161E-2</v>
      </c>
      <c r="H2781" s="13">
        <f ca="1">Fulltable[[#This Row],[Forecast]]*(1+AVERAGE(cform[faster (-ve) /
slower (+ve)]))</f>
        <v>9.7954613552042866E-2</v>
      </c>
      <c r="I2781" s="13" t="e">
        <f>IF(ISNUMBER(VLOOKUP(Fulltable[[#This Row],[Distance]], Predict[[#All],[Distance (km)]:[Time on current form]], 2, FALSE)), VLOOKUP(Fulltable[[#This Row],[Distance]], Predict[[#All],[Distance (km)]:[Time on current form]], 2, FALSE), NA())</f>
        <v>#N/A</v>
      </c>
      <c r="J2781" s="13" t="e">
        <f>IF(ISNUMBER(VLOOKUP(Fulltable[[#This Row],[Distance]], Predict[[#All],[Distance (km)]:[Time on current form]], 3, FALSE)), VLOOKUP(Fulltable[[#This Row],[Distance]], Predict[[#All],[Distance (km)]:[Time on current form]], 3, FALSE), NA())</f>
        <v>#N/A</v>
      </c>
    </row>
    <row r="2782" spans="1:10" x14ac:dyDescent="0.25">
      <c r="A2782" s="1">
        <v>27.8</v>
      </c>
      <c r="B2782" s="2">
        <f>Fulltable[[#This Row],[Distance]]^2</f>
        <v>772.84</v>
      </c>
      <c r="C2782">
        <f>Fulltable[[#This Row],[Distance]]^3</f>
        <v>21484.952000000001</v>
      </c>
      <c r="D2782">
        <f>Fulltable[[#This Row],[Distance]]^4</f>
        <v>597281.66560000007</v>
      </c>
      <c r="E2782">
        <f>Fulltable[[#This Row],[Distance]]^5</f>
        <v>16604430.303680003</v>
      </c>
      <c r="F2782" s="13" t="e">
        <f>IF(ISNUMBER(VLOOKUP(Fulltable[[#This Row],[Distance]], PBmetric[[Distance (km)]:[PB (hh:mm:ss)]], 6, FALSE)), VLOOKUP(Fulltable[[#This Row],[Distance]], PBmetric[[Distance (km)]:[PB (hh:mm:ss)]], 6, FALSE), NA())</f>
        <v>#N/A</v>
      </c>
      <c r="G2782" s="13">
        <f ca="1">$Q$4+$P$4*Fulltable[[#This Row],[Distance]]+$O$4*Fulltable[[#This Row],[D^2]]+$N$4*Fulltable[[#This Row],[D^3]]</f>
        <v>9.465177971646635E-2</v>
      </c>
      <c r="H2782" s="13">
        <f ca="1">Fulltable[[#This Row],[Forecast]]*(1+AVERAGE(cform[faster (-ve) /
slower (+ve)]))</f>
        <v>9.7995052940360386E-2</v>
      </c>
      <c r="I2782" s="13" t="e">
        <f>IF(ISNUMBER(VLOOKUP(Fulltable[[#This Row],[Distance]], Predict[[#All],[Distance (km)]:[Time on current form]], 2, FALSE)), VLOOKUP(Fulltable[[#This Row],[Distance]], Predict[[#All],[Distance (km)]:[Time on current form]], 2, FALSE), NA())</f>
        <v>#N/A</v>
      </c>
      <c r="J2782" s="13" t="e">
        <f>IF(ISNUMBER(VLOOKUP(Fulltable[[#This Row],[Distance]], Predict[[#All],[Distance (km)]:[Time on current form]], 3, FALSE)), VLOOKUP(Fulltable[[#This Row],[Distance]], Predict[[#All],[Distance (km)]:[Time on current form]], 3, FALSE), NA())</f>
        <v>#N/A</v>
      </c>
    </row>
    <row r="2783" spans="1:10" x14ac:dyDescent="0.25">
      <c r="A2783" s="1">
        <v>27.81</v>
      </c>
      <c r="B2783" s="2">
        <f>Fulltable[[#This Row],[Distance]]^2</f>
        <v>773.39609999999993</v>
      </c>
      <c r="C2783">
        <f>Fulltable[[#This Row],[Distance]]^3</f>
        <v>21508.145540999998</v>
      </c>
      <c r="D2783">
        <f>Fulltable[[#This Row],[Distance]]^4</f>
        <v>598141.52749520994</v>
      </c>
      <c r="E2783">
        <f>Fulltable[[#This Row],[Distance]]^5</f>
        <v>16634315.879641788</v>
      </c>
      <c r="F2783" s="13" t="e">
        <f>IF(ISNUMBER(VLOOKUP(Fulltable[[#This Row],[Distance]], PBmetric[[Distance (km)]:[PB (hh:mm:ss)]], 6, FALSE)), VLOOKUP(Fulltable[[#This Row],[Distance]], PBmetric[[Distance (km)]:[PB (hh:mm:ss)]], 6, FALSE), NA())</f>
        <v>#N/A</v>
      </c>
      <c r="G2783" s="13">
        <f ca="1">$Q$4+$P$4*Fulltable[[#This Row],[Distance]]+$O$4*Fulltable[[#This Row],[D^2]]+$N$4*Fulltable[[#This Row],[D^3]]</f>
        <v>9.4690843018543344E-2</v>
      </c>
      <c r="H2783" s="13">
        <f ca="1">Fulltable[[#This Row],[Forecast]]*(1+AVERAGE(cform[faster (-ve) /
slower (+ve)]))</f>
        <v>9.8035496029402411E-2</v>
      </c>
      <c r="I2783" s="13" t="e">
        <f>IF(ISNUMBER(VLOOKUP(Fulltable[[#This Row],[Distance]], Predict[[#All],[Distance (km)]:[Time on current form]], 2, FALSE)), VLOOKUP(Fulltable[[#This Row],[Distance]], Predict[[#All],[Distance (km)]:[Time on current form]], 2, FALSE), NA())</f>
        <v>#N/A</v>
      </c>
      <c r="J2783" s="13" t="e">
        <f>IF(ISNUMBER(VLOOKUP(Fulltable[[#This Row],[Distance]], Predict[[#All],[Distance (km)]:[Time on current form]], 3, FALSE)), VLOOKUP(Fulltable[[#This Row],[Distance]], Predict[[#All],[Distance (km)]:[Time on current form]], 3, FALSE), NA())</f>
        <v>#N/A</v>
      </c>
    </row>
    <row r="2784" spans="1:10" x14ac:dyDescent="0.25">
      <c r="A2784" s="1">
        <v>27.82</v>
      </c>
      <c r="B2784" s="2">
        <f>Fulltable[[#This Row],[Distance]]^2</f>
        <v>773.95240000000001</v>
      </c>
      <c r="C2784">
        <f>Fulltable[[#This Row],[Distance]]^3</f>
        <v>21531.355768000001</v>
      </c>
      <c r="D2784">
        <f>Fulltable[[#This Row],[Distance]]^4</f>
        <v>599002.31746576005</v>
      </c>
      <c r="E2784">
        <f>Fulltable[[#This Row],[Distance]]^5</f>
        <v>16664244.471897444</v>
      </c>
      <c r="F2784" s="13" t="e">
        <f>IF(ISNUMBER(VLOOKUP(Fulltable[[#This Row],[Distance]], PBmetric[[Distance (km)]:[PB (hh:mm:ss)]], 6, FALSE)), VLOOKUP(Fulltable[[#This Row],[Distance]], PBmetric[[Distance (km)]:[PB (hh:mm:ss)]], 6, FALSE), NA())</f>
        <v>#N/A</v>
      </c>
      <c r="G2784" s="13">
        <f ca="1">$Q$4+$P$4*Fulltable[[#This Row],[Distance]]+$O$4*Fulltable[[#This Row],[D^2]]+$N$4*Fulltable[[#This Row],[D^3]]</f>
        <v>9.4729909895052741E-2</v>
      </c>
      <c r="H2784" s="13">
        <f ca="1">Fulltable[[#This Row],[Forecast]]*(1+AVERAGE(cform[faster (-ve) /
slower (+ve)]))</f>
        <v>9.8075942819132317E-2</v>
      </c>
      <c r="I2784" s="13" t="e">
        <f>IF(ISNUMBER(VLOOKUP(Fulltable[[#This Row],[Distance]], Predict[[#All],[Distance (km)]:[Time on current form]], 2, FALSE)), VLOOKUP(Fulltable[[#This Row],[Distance]], Predict[[#All],[Distance (km)]:[Time on current form]], 2, FALSE), NA())</f>
        <v>#N/A</v>
      </c>
      <c r="J2784" s="13" t="e">
        <f>IF(ISNUMBER(VLOOKUP(Fulltable[[#This Row],[Distance]], Predict[[#All],[Distance (km)]:[Time on current form]], 3, FALSE)), VLOOKUP(Fulltable[[#This Row],[Distance]], Predict[[#All],[Distance (km)]:[Time on current form]], 3, FALSE), NA())</f>
        <v>#N/A</v>
      </c>
    </row>
    <row r="2785" spans="1:10" x14ac:dyDescent="0.25">
      <c r="A2785" s="1">
        <v>27.83</v>
      </c>
      <c r="B2785" s="2">
        <f>Fulltable[[#This Row],[Distance]]^2</f>
        <v>774.50889999999993</v>
      </c>
      <c r="C2785">
        <f>Fulltable[[#This Row],[Distance]]^3</f>
        <v>21554.582686999998</v>
      </c>
      <c r="D2785">
        <f>Fulltable[[#This Row],[Distance]]^4</f>
        <v>599864.03617920994</v>
      </c>
      <c r="E2785">
        <f>Fulltable[[#This Row],[Distance]]^5</f>
        <v>16694216.126867412</v>
      </c>
      <c r="F2785" s="13" t="e">
        <f>IF(ISNUMBER(VLOOKUP(Fulltable[[#This Row],[Distance]], PBmetric[[Distance (km)]:[PB (hh:mm:ss)]], 6, FALSE)), VLOOKUP(Fulltable[[#This Row],[Distance]], PBmetric[[Distance (km)]:[PB (hh:mm:ss)]], 6, FALSE), NA())</f>
        <v>#N/A</v>
      </c>
      <c r="G2785" s="13">
        <f ca="1">$Q$4+$P$4*Fulltable[[#This Row],[Distance]]+$O$4*Fulltable[[#This Row],[D^2]]+$N$4*Fulltable[[#This Row],[D^3]]</f>
        <v>9.4768980345959111E-2</v>
      </c>
      <c r="H2785" s="13">
        <f ca="1">Fulltable[[#This Row],[Forecast]]*(1+AVERAGE(cform[faster (-ve) /
slower (+ve)]))</f>
        <v>9.8116393309513397E-2</v>
      </c>
      <c r="I2785" s="13" t="e">
        <f>IF(ISNUMBER(VLOOKUP(Fulltable[[#This Row],[Distance]], Predict[[#All],[Distance (km)]:[Time on current form]], 2, FALSE)), VLOOKUP(Fulltable[[#This Row],[Distance]], Predict[[#All],[Distance (km)]:[Time on current form]], 2, FALSE), NA())</f>
        <v>#N/A</v>
      </c>
      <c r="J2785" s="13" t="e">
        <f>IF(ISNUMBER(VLOOKUP(Fulltable[[#This Row],[Distance]], Predict[[#All],[Distance (km)]:[Time on current form]], 3, FALSE)), VLOOKUP(Fulltable[[#This Row],[Distance]], Predict[[#All],[Distance (km)]:[Time on current form]], 3, FALSE), NA())</f>
        <v>#N/A</v>
      </c>
    </row>
    <row r="2786" spans="1:10" x14ac:dyDescent="0.25">
      <c r="A2786" s="1">
        <v>27.84</v>
      </c>
      <c r="B2786" s="2">
        <f>Fulltable[[#This Row],[Distance]]^2</f>
        <v>775.06560000000002</v>
      </c>
      <c r="C2786">
        <f>Fulltable[[#This Row],[Distance]]^3</f>
        <v>21577.826304000002</v>
      </c>
      <c r="D2786">
        <f>Fulltable[[#This Row],[Distance]]^4</f>
        <v>600726.68430336006</v>
      </c>
      <c r="E2786">
        <f>Fulltable[[#This Row],[Distance]]^5</f>
        <v>16724230.891005544</v>
      </c>
      <c r="F2786" s="13" t="e">
        <f>IF(ISNUMBER(VLOOKUP(Fulltable[[#This Row],[Distance]], PBmetric[[Distance (km)]:[PB (hh:mm:ss)]], 6, FALSE)), VLOOKUP(Fulltable[[#This Row],[Distance]], PBmetric[[Distance (km)]:[PB (hh:mm:ss)]], 6, FALSE), NA())</f>
        <v>#N/A</v>
      </c>
      <c r="G2786" s="13">
        <f ca="1">$Q$4+$P$4*Fulltable[[#This Row],[Distance]]+$O$4*Fulltable[[#This Row],[D^2]]+$N$4*Fulltable[[#This Row],[D^3]]</f>
        <v>9.4808054371227066E-2</v>
      </c>
      <c r="H2786" s="13">
        <f ca="1">Fulltable[[#This Row],[Forecast]]*(1+AVERAGE(cform[faster (-ve) /
slower (+ve)]))</f>
        <v>9.8156847500509029E-2</v>
      </c>
      <c r="I2786" s="13" t="e">
        <f>IF(ISNUMBER(VLOOKUP(Fulltable[[#This Row],[Distance]], Predict[[#All],[Distance (km)]:[Time on current form]], 2, FALSE)), VLOOKUP(Fulltable[[#This Row],[Distance]], Predict[[#All],[Distance (km)]:[Time on current form]], 2, FALSE), NA())</f>
        <v>#N/A</v>
      </c>
      <c r="J2786" s="13" t="e">
        <f>IF(ISNUMBER(VLOOKUP(Fulltable[[#This Row],[Distance]], Predict[[#All],[Distance (km)]:[Time on current form]], 3, FALSE)), VLOOKUP(Fulltable[[#This Row],[Distance]], Predict[[#All],[Distance (km)]:[Time on current form]], 3, FALSE), NA())</f>
        <v>#N/A</v>
      </c>
    </row>
    <row r="2787" spans="1:10" x14ac:dyDescent="0.25">
      <c r="A2787" s="1">
        <v>27.85</v>
      </c>
      <c r="B2787" s="2">
        <f>Fulltable[[#This Row],[Distance]]^2</f>
        <v>775.62250000000006</v>
      </c>
      <c r="C2787">
        <f>Fulltable[[#This Row],[Distance]]^3</f>
        <v>21601.086625000004</v>
      </c>
      <c r="D2787">
        <f>Fulltable[[#This Row],[Distance]]^4</f>
        <v>601590.26250625006</v>
      </c>
      <c r="E2787">
        <f>Fulltable[[#This Row],[Distance]]^5</f>
        <v>16754288.810799064</v>
      </c>
      <c r="F2787" s="13" t="e">
        <f>IF(ISNUMBER(VLOOKUP(Fulltable[[#This Row],[Distance]], PBmetric[[Distance (km)]:[PB (hh:mm:ss)]], 6, FALSE)), VLOOKUP(Fulltable[[#This Row],[Distance]], PBmetric[[Distance (km)]:[PB (hh:mm:ss)]], 6, FALSE), NA())</f>
        <v>#N/A</v>
      </c>
      <c r="G2787" s="13">
        <f ca="1">$Q$4+$P$4*Fulltable[[#This Row],[Distance]]+$O$4*Fulltable[[#This Row],[D^2]]+$N$4*Fulltable[[#This Row],[D^3]]</f>
        <v>9.484713197082123E-2</v>
      </c>
      <c r="H2787" s="13">
        <f ca="1">Fulltable[[#This Row],[Forecast]]*(1+AVERAGE(cform[faster (-ve) /
slower (+ve)]))</f>
        <v>9.8197305392082587E-2</v>
      </c>
      <c r="I2787" s="13" t="e">
        <f>IF(ISNUMBER(VLOOKUP(Fulltable[[#This Row],[Distance]], Predict[[#All],[Distance (km)]:[Time on current form]], 2, FALSE)), VLOOKUP(Fulltable[[#This Row],[Distance]], Predict[[#All],[Distance (km)]:[Time on current form]], 2, FALSE), NA())</f>
        <v>#N/A</v>
      </c>
      <c r="J2787" s="13" t="e">
        <f>IF(ISNUMBER(VLOOKUP(Fulltable[[#This Row],[Distance]], Predict[[#All],[Distance (km)]:[Time on current form]], 3, FALSE)), VLOOKUP(Fulltable[[#This Row],[Distance]], Predict[[#All],[Distance (km)]:[Time on current form]], 3, FALSE), NA())</f>
        <v>#N/A</v>
      </c>
    </row>
    <row r="2788" spans="1:10" x14ac:dyDescent="0.25">
      <c r="A2788" s="1">
        <v>27.86</v>
      </c>
      <c r="B2788" s="2">
        <f>Fulltable[[#This Row],[Distance]]^2</f>
        <v>776.17959999999994</v>
      </c>
      <c r="C2788">
        <f>Fulltable[[#This Row],[Distance]]^3</f>
        <v>21624.363655999998</v>
      </c>
      <c r="D2788">
        <f>Fulltable[[#This Row],[Distance]]^4</f>
        <v>602454.77145615988</v>
      </c>
      <c r="E2788">
        <f>Fulltable[[#This Row],[Distance]]^5</f>
        <v>16784389.932768613</v>
      </c>
      <c r="F2788" s="13" t="e">
        <f>IF(ISNUMBER(VLOOKUP(Fulltable[[#This Row],[Distance]], PBmetric[[Distance (km)]:[PB (hh:mm:ss)]], 6, FALSE)), VLOOKUP(Fulltable[[#This Row],[Distance]], PBmetric[[Distance (km)]:[PB (hh:mm:ss)]], 6, FALSE), NA())</f>
        <v>#N/A</v>
      </c>
      <c r="G2788" s="13">
        <f ca="1">$Q$4+$P$4*Fulltable[[#This Row],[Distance]]+$O$4*Fulltable[[#This Row],[D^2]]+$N$4*Fulltable[[#This Row],[D^3]]</f>
        <v>9.4886213144706147E-2</v>
      </c>
      <c r="H2788" s="13">
        <f ca="1">Fulltable[[#This Row],[Forecast]]*(1+AVERAGE(cform[faster (-ve) /
slower (+ve)]))</f>
        <v>9.8237766984197339E-2</v>
      </c>
      <c r="I2788" s="13" t="e">
        <f>IF(ISNUMBER(VLOOKUP(Fulltable[[#This Row],[Distance]], Predict[[#All],[Distance (km)]:[Time on current form]], 2, FALSE)), VLOOKUP(Fulltable[[#This Row],[Distance]], Predict[[#All],[Distance (km)]:[Time on current form]], 2, FALSE), NA())</f>
        <v>#N/A</v>
      </c>
      <c r="J2788" s="13" t="e">
        <f>IF(ISNUMBER(VLOOKUP(Fulltable[[#This Row],[Distance]], Predict[[#All],[Distance (km)]:[Time on current form]], 3, FALSE)), VLOOKUP(Fulltable[[#This Row],[Distance]], Predict[[#All],[Distance (km)]:[Time on current form]], 3, FALSE), NA())</f>
        <v>#N/A</v>
      </c>
    </row>
    <row r="2789" spans="1:10" x14ac:dyDescent="0.25">
      <c r="A2789" s="1">
        <v>27.87</v>
      </c>
      <c r="B2789" s="2">
        <f>Fulltable[[#This Row],[Distance]]^2</f>
        <v>776.73690000000011</v>
      </c>
      <c r="C2789">
        <f>Fulltable[[#This Row],[Distance]]^3</f>
        <v>21647.657403000005</v>
      </c>
      <c r="D2789">
        <f>Fulltable[[#This Row],[Distance]]^4</f>
        <v>603320.21182161011</v>
      </c>
      <c r="E2789">
        <f>Fulltable[[#This Row],[Distance]]^5</f>
        <v>16814534.303468276</v>
      </c>
      <c r="F2789" s="13" t="e">
        <f>IF(ISNUMBER(VLOOKUP(Fulltable[[#This Row],[Distance]], PBmetric[[Distance (km)]:[PB (hh:mm:ss)]], 6, FALSE)), VLOOKUP(Fulltable[[#This Row],[Distance]], PBmetric[[Distance (km)]:[PB (hh:mm:ss)]], 6, FALSE), NA())</f>
        <v>#N/A</v>
      </c>
      <c r="G2789" s="13">
        <f ca="1">$Q$4+$P$4*Fulltable[[#This Row],[Distance]]+$O$4*Fulltable[[#This Row],[D^2]]+$N$4*Fulltable[[#This Row],[D^3]]</f>
        <v>9.4925297892846441E-2</v>
      </c>
      <c r="H2789" s="13">
        <f ca="1">Fulltable[[#This Row],[Forecast]]*(1+AVERAGE(cform[faster (-ve) /
slower (+ve)]))</f>
        <v>9.8278232276816688E-2</v>
      </c>
      <c r="I2789" s="13" t="e">
        <f>IF(ISNUMBER(VLOOKUP(Fulltable[[#This Row],[Distance]], Predict[[#All],[Distance (km)]:[Time on current form]], 2, FALSE)), VLOOKUP(Fulltable[[#This Row],[Distance]], Predict[[#All],[Distance (km)]:[Time on current form]], 2, FALSE), NA())</f>
        <v>#N/A</v>
      </c>
      <c r="J2789" s="13" t="e">
        <f>IF(ISNUMBER(VLOOKUP(Fulltable[[#This Row],[Distance]], Predict[[#All],[Distance (km)]:[Time on current form]], 3, FALSE)), VLOOKUP(Fulltable[[#This Row],[Distance]], Predict[[#All],[Distance (km)]:[Time on current form]], 3, FALSE), NA())</f>
        <v>#N/A</v>
      </c>
    </row>
    <row r="2790" spans="1:10" x14ac:dyDescent="0.25">
      <c r="A2790" s="1">
        <v>27.88</v>
      </c>
      <c r="B2790" s="2">
        <f>Fulltable[[#This Row],[Distance]]^2</f>
        <v>777.2944</v>
      </c>
      <c r="C2790">
        <f>Fulltable[[#This Row],[Distance]]^3</f>
        <v>21670.967871999997</v>
      </c>
      <c r="D2790">
        <f>Fulltable[[#This Row],[Distance]]^4</f>
        <v>604186.58427135996</v>
      </c>
      <c r="E2790">
        <f>Fulltable[[#This Row],[Distance]]^5</f>
        <v>16844721.969485514</v>
      </c>
      <c r="F2790" s="13" t="e">
        <f>IF(ISNUMBER(VLOOKUP(Fulltable[[#This Row],[Distance]], PBmetric[[Distance (km)]:[PB (hh:mm:ss)]], 6, FALSE)), VLOOKUP(Fulltable[[#This Row],[Distance]], PBmetric[[Distance (km)]:[PB (hh:mm:ss)]], 6, FALSE), NA())</f>
        <v>#N/A</v>
      </c>
      <c r="G2790" s="13">
        <f ca="1">$Q$4+$P$4*Fulltable[[#This Row],[Distance]]+$O$4*Fulltable[[#This Row],[D^2]]+$N$4*Fulltable[[#This Row],[D^3]]</f>
        <v>9.4964386215206711E-2</v>
      </c>
      <c r="H2790" s="13">
        <f ca="1">Fulltable[[#This Row],[Forecast]]*(1+AVERAGE(cform[faster (-ve) /
slower (+ve)]))</f>
        <v>9.8318701269903969E-2</v>
      </c>
      <c r="I2790" s="13" t="e">
        <f>IF(ISNUMBER(VLOOKUP(Fulltable[[#This Row],[Distance]], Predict[[#All],[Distance (km)]:[Time on current form]], 2, FALSE)), VLOOKUP(Fulltable[[#This Row],[Distance]], Predict[[#All],[Distance (km)]:[Time on current form]], 2, FALSE), NA())</f>
        <v>#N/A</v>
      </c>
      <c r="J2790" s="13" t="e">
        <f>IF(ISNUMBER(VLOOKUP(Fulltable[[#This Row],[Distance]], Predict[[#All],[Distance (km)]:[Time on current form]], 3, FALSE)), VLOOKUP(Fulltable[[#This Row],[Distance]], Predict[[#All],[Distance (km)]:[Time on current form]], 3, FALSE), NA())</f>
        <v>#N/A</v>
      </c>
    </row>
    <row r="2791" spans="1:10" x14ac:dyDescent="0.25">
      <c r="A2791" s="1">
        <v>27.89</v>
      </c>
      <c r="B2791" s="2">
        <f>Fulltable[[#This Row],[Distance]]^2</f>
        <v>777.85210000000006</v>
      </c>
      <c r="C2791">
        <f>Fulltable[[#This Row],[Distance]]^3</f>
        <v>21694.295069000003</v>
      </c>
      <c r="D2791">
        <f>Fulltable[[#This Row],[Distance]]^4</f>
        <v>605053.8894744101</v>
      </c>
      <c r="E2791">
        <f>Fulltable[[#This Row],[Distance]]^5</f>
        <v>16874952.9774413</v>
      </c>
      <c r="F2791" s="13" t="e">
        <f>IF(ISNUMBER(VLOOKUP(Fulltable[[#This Row],[Distance]], PBmetric[[Distance (km)]:[PB (hh:mm:ss)]], 6, FALSE)), VLOOKUP(Fulltable[[#This Row],[Distance]], PBmetric[[Distance (km)]:[PB (hh:mm:ss)]], 6, FALSE), NA())</f>
        <v>#N/A</v>
      </c>
      <c r="G2791" s="13">
        <f ca="1">$Q$4+$P$4*Fulltable[[#This Row],[Distance]]+$O$4*Fulltable[[#This Row],[D^2]]+$N$4*Fulltable[[#This Row],[D^3]]</f>
        <v>9.5003478111751583E-2</v>
      </c>
      <c r="H2791" s="13">
        <f ca="1">Fulltable[[#This Row],[Forecast]]*(1+AVERAGE(cform[faster (-ve) /
slower (+ve)]))</f>
        <v>9.8359173963422558E-2</v>
      </c>
      <c r="I2791" s="13" t="e">
        <f>IF(ISNUMBER(VLOOKUP(Fulltable[[#This Row],[Distance]], Predict[[#All],[Distance (km)]:[Time on current form]], 2, FALSE)), VLOOKUP(Fulltable[[#This Row],[Distance]], Predict[[#All],[Distance (km)]:[Time on current form]], 2, FALSE), NA())</f>
        <v>#N/A</v>
      </c>
      <c r="J2791" s="13" t="e">
        <f>IF(ISNUMBER(VLOOKUP(Fulltable[[#This Row],[Distance]], Predict[[#All],[Distance (km)]:[Time on current form]], 3, FALSE)), VLOOKUP(Fulltable[[#This Row],[Distance]], Predict[[#All],[Distance (km)]:[Time on current form]], 3, FALSE), NA())</f>
        <v>#N/A</v>
      </c>
    </row>
    <row r="2792" spans="1:10" x14ac:dyDescent="0.25">
      <c r="A2792" s="1">
        <v>27.9</v>
      </c>
      <c r="B2792" s="2">
        <f>Fulltable[[#This Row],[Distance]]^2</f>
        <v>778.41</v>
      </c>
      <c r="C2792">
        <f>Fulltable[[#This Row],[Distance]]^3</f>
        <v>21717.638999999999</v>
      </c>
      <c r="D2792">
        <f>Fulltable[[#This Row],[Distance]]^4</f>
        <v>605922.12809999997</v>
      </c>
      <c r="E2792">
        <f>Fulltable[[#This Row],[Distance]]^5</f>
        <v>16905227.373989999</v>
      </c>
      <c r="F2792" s="13" t="e">
        <f>IF(ISNUMBER(VLOOKUP(Fulltable[[#This Row],[Distance]], PBmetric[[Distance (km)]:[PB (hh:mm:ss)]], 6, FALSE)), VLOOKUP(Fulltable[[#This Row],[Distance]], PBmetric[[Distance (km)]:[PB (hh:mm:ss)]], 6, FALSE), NA())</f>
        <v>#N/A</v>
      </c>
      <c r="G2792" s="13">
        <f ca="1">$Q$4+$P$4*Fulltable[[#This Row],[Distance]]+$O$4*Fulltable[[#This Row],[D^2]]+$N$4*Fulltable[[#This Row],[D^3]]</f>
        <v>9.5042573582445597E-2</v>
      </c>
      <c r="H2792" s="13">
        <f ca="1">Fulltable[[#This Row],[Forecast]]*(1+AVERAGE(cform[faster (-ve) /
slower (+ve)]))</f>
        <v>9.8399650357335749E-2</v>
      </c>
      <c r="I2792" s="13" t="e">
        <f>IF(ISNUMBER(VLOOKUP(Fulltable[[#This Row],[Distance]], Predict[[#All],[Distance (km)]:[Time on current form]], 2, FALSE)), VLOOKUP(Fulltable[[#This Row],[Distance]], Predict[[#All],[Distance (km)]:[Time on current form]], 2, FALSE), NA())</f>
        <v>#N/A</v>
      </c>
      <c r="J2792" s="13" t="e">
        <f>IF(ISNUMBER(VLOOKUP(Fulltable[[#This Row],[Distance]], Predict[[#All],[Distance (km)]:[Time on current form]], 3, FALSE)), VLOOKUP(Fulltable[[#This Row],[Distance]], Predict[[#All],[Distance (km)]:[Time on current form]], 3, FALSE), NA())</f>
        <v>#N/A</v>
      </c>
    </row>
    <row r="2793" spans="1:10" x14ac:dyDescent="0.25">
      <c r="A2793" s="1">
        <v>27.91</v>
      </c>
      <c r="B2793" s="2">
        <f>Fulltable[[#This Row],[Distance]]^2</f>
        <v>778.96810000000005</v>
      </c>
      <c r="C2793">
        <f>Fulltable[[#This Row],[Distance]]^3</f>
        <v>21740.999671000001</v>
      </c>
      <c r="D2793">
        <f>Fulltable[[#This Row],[Distance]]^4</f>
        <v>606791.30081761011</v>
      </c>
      <c r="E2793">
        <f>Fulltable[[#This Row],[Distance]]^5</f>
        <v>16935545.205819499</v>
      </c>
      <c r="F2793" s="13" t="e">
        <f>IF(ISNUMBER(VLOOKUP(Fulltable[[#This Row],[Distance]], PBmetric[[Distance (km)]:[PB (hh:mm:ss)]], 6, FALSE)), VLOOKUP(Fulltable[[#This Row],[Distance]], PBmetric[[Distance (km)]:[PB (hh:mm:ss)]], 6, FALSE), NA())</f>
        <v>#N/A</v>
      </c>
      <c r="G2793" s="13">
        <f ca="1">$Q$4+$P$4*Fulltable[[#This Row],[Distance]]+$O$4*Fulltable[[#This Row],[D^2]]+$N$4*Fulltable[[#This Row],[D^3]]</f>
        <v>9.5081672627253366E-2</v>
      </c>
      <c r="H2793" s="13">
        <f ca="1">Fulltable[[#This Row],[Forecast]]*(1+AVERAGE(cform[faster (-ve) /
slower (+ve)]))</f>
        <v>9.8440130451606905E-2</v>
      </c>
      <c r="I2793" s="13" t="e">
        <f>IF(ISNUMBER(VLOOKUP(Fulltable[[#This Row],[Distance]], Predict[[#All],[Distance (km)]:[Time on current form]], 2, FALSE)), VLOOKUP(Fulltable[[#This Row],[Distance]], Predict[[#All],[Distance (km)]:[Time on current form]], 2, FALSE), NA())</f>
        <v>#N/A</v>
      </c>
      <c r="J2793" s="13" t="e">
        <f>IF(ISNUMBER(VLOOKUP(Fulltable[[#This Row],[Distance]], Predict[[#All],[Distance (km)]:[Time on current form]], 3, FALSE)), VLOOKUP(Fulltable[[#This Row],[Distance]], Predict[[#All],[Distance (km)]:[Time on current form]], 3, FALSE), NA())</f>
        <v>#N/A</v>
      </c>
    </row>
    <row r="2794" spans="1:10" x14ac:dyDescent="0.25">
      <c r="A2794" s="1">
        <v>27.92</v>
      </c>
      <c r="B2794" s="2">
        <f>Fulltable[[#This Row],[Distance]]^2</f>
        <v>779.52640000000008</v>
      </c>
      <c r="C2794">
        <f>Fulltable[[#This Row],[Distance]]^3</f>
        <v>21764.377088000005</v>
      </c>
      <c r="D2794">
        <f>Fulltable[[#This Row],[Distance]]^4</f>
        <v>607661.40829696017</v>
      </c>
      <c r="E2794">
        <f>Fulltable[[#This Row],[Distance]]^5</f>
        <v>16965906.51965113</v>
      </c>
      <c r="F2794" s="13" t="e">
        <f>IF(ISNUMBER(VLOOKUP(Fulltable[[#This Row],[Distance]], PBmetric[[Distance (km)]:[PB (hh:mm:ss)]], 6, FALSE)), VLOOKUP(Fulltable[[#This Row],[Distance]], PBmetric[[Distance (km)]:[PB (hh:mm:ss)]], 6, FALSE), NA())</f>
        <v>#N/A</v>
      </c>
      <c r="G2794" s="13">
        <f ca="1">$Q$4+$P$4*Fulltable[[#This Row],[Distance]]+$O$4*Fulltable[[#This Row],[D^2]]+$N$4*Fulltable[[#This Row],[D^3]]</f>
        <v>9.5120775246139516E-2</v>
      </c>
      <c r="H2794" s="13">
        <f ca="1">Fulltable[[#This Row],[Forecast]]*(1+AVERAGE(cform[faster (-ve) /
slower (+ve)]))</f>
        <v>9.8480614246199402E-2</v>
      </c>
      <c r="I2794" s="13" t="e">
        <f>IF(ISNUMBER(VLOOKUP(Fulltable[[#This Row],[Distance]], Predict[[#All],[Distance (km)]:[Time on current form]], 2, FALSE)), VLOOKUP(Fulltable[[#This Row],[Distance]], Predict[[#All],[Distance (km)]:[Time on current form]], 2, FALSE), NA())</f>
        <v>#N/A</v>
      </c>
      <c r="J2794" s="13" t="e">
        <f>IF(ISNUMBER(VLOOKUP(Fulltable[[#This Row],[Distance]], Predict[[#All],[Distance (km)]:[Time on current form]], 3, FALSE)), VLOOKUP(Fulltable[[#This Row],[Distance]], Predict[[#All],[Distance (km)]:[Time on current form]], 3, FALSE), NA())</f>
        <v>#N/A</v>
      </c>
    </row>
    <row r="2795" spans="1:10" x14ac:dyDescent="0.25">
      <c r="A2795" s="1">
        <v>27.93</v>
      </c>
      <c r="B2795" s="2">
        <f>Fulltable[[#This Row],[Distance]]^2</f>
        <v>780.08489999999995</v>
      </c>
      <c r="C2795">
        <f>Fulltable[[#This Row],[Distance]]^3</f>
        <v>21787.771256999997</v>
      </c>
      <c r="D2795">
        <f>Fulltable[[#This Row],[Distance]]^4</f>
        <v>608532.45120800997</v>
      </c>
      <c r="E2795">
        <f>Fulltable[[#This Row],[Distance]]^5</f>
        <v>16996311.362239718</v>
      </c>
      <c r="F2795" s="13" t="e">
        <f>IF(ISNUMBER(VLOOKUP(Fulltable[[#This Row],[Distance]], PBmetric[[Distance (km)]:[PB (hh:mm:ss)]], 6, FALSE)), VLOOKUP(Fulltable[[#This Row],[Distance]], PBmetric[[Distance (km)]:[PB (hh:mm:ss)]], 6, FALSE), NA())</f>
        <v>#N/A</v>
      </c>
      <c r="G2795" s="13">
        <f ca="1">$Q$4+$P$4*Fulltable[[#This Row],[Distance]]+$O$4*Fulltable[[#This Row],[D^2]]+$N$4*Fulltable[[#This Row],[D^3]]</f>
        <v>9.5159881439068589E-2</v>
      </c>
      <c r="H2795" s="13">
        <f ca="1">Fulltable[[#This Row],[Forecast]]*(1+AVERAGE(cform[faster (-ve) /
slower (+ve)]))</f>
        <v>9.8521101741076506E-2</v>
      </c>
      <c r="I2795" s="13" t="e">
        <f>IF(ISNUMBER(VLOOKUP(Fulltable[[#This Row],[Distance]], Predict[[#All],[Distance (km)]:[Time on current form]], 2, FALSE)), VLOOKUP(Fulltable[[#This Row],[Distance]], Predict[[#All],[Distance (km)]:[Time on current form]], 2, FALSE), NA())</f>
        <v>#N/A</v>
      </c>
      <c r="J2795" s="13" t="e">
        <f>IF(ISNUMBER(VLOOKUP(Fulltable[[#This Row],[Distance]], Predict[[#All],[Distance (km)]:[Time on current form]], 3, FALSE)), VLOOKUP(Fulltable[[#This Row],[Distance]], Predict[[#All],[Distance (km)]:[Time on current form]], 3, FALSE), NA())</f>
        <v>#N/A</v>
      </c>
    </row>
    <row r="2796" spans="1:10" x14ac:dyDescent="0.25">
      <c r="A2796" s="1">
        <v>27.94</v>
      </c>
      <c r="B2796" s="2">
        <f>Fulltable[[#This Row],[Distance]]^2</f>
        <v>780.64360000000011</v>
      </c>
      <c r="C2796">
        <f>Fulltable[[#This Row],[Distance]]^3</f>
        <v>21811.182184000005</v>
      </c>
      <c r="D2796">
        <f>Fulltable[[#This Row],[Distance]]^4</f>
        <v>609404.43022096017</v>
      </c>
      <c r="E2796">
        <f>Fulltable[[#This Row],[Distance]]^5</f>
        <v>17026759.780373629</v>
      </c>
      <c r="F2796" s="13" t="e">
        <f>IF(ISNUMBER(VLOOKUP(Fulltable[[#This Row],[Distance]], PBmetric[[Distance (km)]:[PB (hh:mm:ss)]], 6, FALSE)), VLOOKUP(Fulltable[[#This Row],[Distance]], PBmetric[[Distance (km)]:[PB (hh:mm:ss)]], 6, FALSE), NA())</f>
        <v>#N/A</v>
      </c>
      <c r="G2796" s="13">
        <f ca="1">$Q$4+$P$4*Fulltable[[#This Row],[Distance]]+$O$4*Fulltable[[#This Row],[D^2]]+$N$4*Fulltable[[#This Row],[D^3]]</f>
        <v>9.5198991206005237E-2</v>
      </c>
      <c r="H2796" s="13">
        <f ca="1">Fulltable[[#This Row],[Forecast]]*(1+AVERAGE(cform[faster (-ve) /
slower (+ve)]))</f>
        <v>9.8561592936201661E-2</v>
      </c>
      <c r="I2796" s="13" t="e">
        <f>IF(ISNUMBER(VLOOKUP(Fulltable[[#This Row],[Distance]], Predict[[#All],[Distance (km)]:[Time on current form]], 2, FALSE)), VLOOKUP(Fulltable[[#This Row],[Distance]], Predict[[#All],[Distance (km)]:[Time on current form]], 2, FALSE), NA())</f>
        <v>#N/A</v>
      </c>
      <c r="J2796" s="13" t="e">
        <f>IF(ISNUMBER(VLOOKUP(Fulltable[[#This Row],[Distance]], Predict[[#All],[Distance (km)]:[Time on current form]], 3, FALSE)), VLOOKUP(Fulltable[[#This Row],[Distance]], Predict[[#All],[Distance (km)]:[Time on current form]], 3, FALSE), NA())</f>
        <v>#N/A</v>
      </c>
    </row>
    <row r="2797" spans="1:10" x14ac:dyDescent="0.25">
      <c r="A2797" s="1">
        <v>27.95</v>
      </c>
      <c r="B2797" s="2">
        <f>Fulltable[[#This Row],[Distance]]^2</f>
        <v>781.20249999999999</v>
      </c>
      <c r="C2797">
        <f>Fulltable[[#This Row],[Distance]]^3</f>
        <v>21834.609874999998</v>
      </c>
      <c r="D2797">
        <f>Fulltable[[#This Row],[Distance]]^4</f>
        <v>610277.34600625001</v>
      </c>
      <c r="E2797">
        <f>Fulltable[[#This Row],[Distance]]^5</f>
        <v>17057251.820874687</v>
      </c>
      <c r="F2797" s="13" t="e">
        <f>IF(ISNUMBER(VLOOKUP(Fulltable[[#This Row],[Distance]], PBmetric[[Distance (km)]:[PB (hh:mm:ss)]], 6, FALSE)), VLOOKUP(Fulltable[[#This Row],[Distance]], PBmetric[[Distance (km)]:[PB (hh:mm:ss)]], 6, FALSE), NA())</f>
        <v>#N/A</v>
      </c>
      <c r="G2797" s="13">
        <f ca="1">$Q$4+$P$4*Fulltable[[#This Row],[Distance]]+$O$4*Fulltable[[#This Row],[D^2]]+$N$4*Fulltable[[#This Row],[D^3]]</f>
        <v>9.5238104546914018E-2</v>
      </c>
      <c r="H2797" s="13">
        <f ca="1">Fulltable[[#This Row],[Forecast]]*(1+AVERAGE(cform[faster (-ve) /
slower (+ve)]))</f>
        <v>9.8602087831538149E-2</v>
      </c>
      <c r="I2797" s="13" t="e">
        <f>IF(ISNUMBER(VLOOKUP(Fulltable[[#This Row],[Distance]], Predict[[#All],[Distance (km)]:[Time on current form]], 2, FALSE)), VLOOKUP(Fulltable[[#This Row],[Distance]], Predict[[#All],[Distance (km)]:[Time on current form]], 2, FALSE), NA())</f>
        <v>#N/A</v>
      </c>
      <c r="J2797" s="13" t="e">
        <f>IF(ISNUMBER(VLOOKUP(Fulltable[[#This Row],[Distance]], Predict[[#All],[Distance (km)]:[Time on current form]], 3, FALSE)), VLOOKUP(Fulltable[[#This Row],[Distance]], Predict[[#All],[Distance (km)]:[Time on current form]], 3, FALSE), NA())</f>
        <v>#N/A</v>
      </c>
    </row>
    <row r="2798" spans="1:10" x14ac:dyDescent="0.25">
      <c r="A2798" s="1">
        <v>27.96</v>
      </c>
      <c r="B2798" s="2">
        <f>Fulltable[[#This Row],[Distance]]^2</f>
        <v>781.76160000000004</v>
      </c>
      <c r="C2798">
        <f>Fulltable[[#This Row],[Distance]]^3</f>
        <v>21858.054336000001</v>
      </c>
      <c r="D2798">
        <f>Fulltable[[#This Row],[Distance]]^4</f>
        <v>611151.19923456002</v>
      </c>
      <c r="E2798">
        <f>Fulltable[[#This Row],[Distance]]^5</f>
        <v>17087787.530598298</v>
      </c>
      <c r="F2798" s="13" t="e">
        <f>IF(ISNUMBER(VLOOKUP(Fulltable[[#This Row],[Distance]], PBmetric[[Distance (km)]:[PB (hh:mm:ss)]], 6, FALSE)), VLOOKUP(Fulltable[[#This Row],[Distance]], PBmetric[[Distance (km)]:[PB (hh:mm:ss)]], 6, FALSE), NA())</f>
        <v>#N/A</v>
      </c>
      <c r="G2798" s="13">
        <f ca="1">$Q$4+$P$4*Fulltable[[#This Row],[Distance]]+$O$4*Fulltable[[#This Row],[D^2]]+$N$4*Fulltable[[#This Row],[D^3]]</f>
        <v>9.527722146175957E-2</v>
      </c>
      <c r="H2798" s="13">
        <f ca="1">Fulltable[[#This Row],[Forecast]]*(1+AVERAGE(cform[faster (-ve) /
slower (+ve)]))</f>
        <v>9.8642586427049359E-2</v>
      </c>
      <c r="I2798" s="13" t="e">
        <f>IF(ISNUMBER(VLOOKUP(Fulltable[[#This Row],[Distance]], Predict[[#All],[Distance (km)]:[Time on current form]], 2, FALSE)), VLOOKUP(Fulltable[[#This Row],[Distance]], Predict[[#All],[Distance (km)]:[Time on current form]], 2, FALSE), NA())</f>
        <v>#N/A</v>
      </c>
      <c r="J2798" s="13" t="e">
        <f>IF(ISNUMBER(VLOOKUP(Fulltable[[#This Row],[Distance]], Predict[[#All],[Distance (km)]:[Time on current form]], 3, FALSE)), VLOOKUP(Fulltable[[#This Row],[Distance]], Predict[[#All],[Distance (km)]:[Time on current form]], 3, FALSE), NA())</f>
        <v>#N/A</v>
      </c>
    </row>
    <row r="2799" spans="1:10" x14ac:dyDescent="0.25">
      <c r="A2799" s="1">
        <v>27.97</v>
      </c>
      <c r="B2799" s="2">
        <f>Fulltable[[#This Row],[Distance]]^2</f>
        <v>782.32089999999994</v>
      </c>
      <c r="C2799">
        <f>Fulltable[[#This Row],[Distance]]^3</f>
        <v>21881.515572999997</v>
      </c>
      <c r="D2799">
        <f>Fulltable[[#This Row],[Distance]]^4</f>
        <v>612025.99057680985</v>
      </c>
      <c r="E2799">
        <f>Fulltable[[#This Row],[Distance]]^5</f>
        <v>17118366.956433371</v>
      </c>
      <c r="F2799" s="13" t="e">
        <f>IF(ISNUMBER(VLOOKUP(Fulltable[[#This Row],[Distance]], PBmetric[[Distance (km)]:[PB (hh:mm:ss)]], 6, FALSE)), VLOOKUP(Fulltable[[#This Row],[Distance]], PBmetric[[Distance (km)]:[PB (hh:mm:ss)]], 6, FALSE), NA())</f>
        <v>#N/A</v>
      </c>
      <c r="G2799" s="13">
        <f ca="1">$Q$4+$P$4*Fulltable[[#This Row],[Distance]]+$O$4*Fulltable[[#This Row],[D^2]]+$N$4*Fulltable[[#This Row],[D^3]]</f>
        <v>9.531634195050645E-2</v>
      </c>
      <c r="H2799" s="13">
        <f ca="1">Fulltable[[#This Row],[Forecast]]*(1+AVERAGE(cform[faster (-ve) /
slower (+ve)]))</f>
        <v>9.8683088722698598E-2</v>
      </c>
      <c r="I2799" s="13" t="e">
        <f>IF(ISNUMBER(VLOOKUP(Fulltable[[#This Row],[Distance]], Predict[[#All],[Distance (km)]:[Time on current form]], 2, FALSE)), VLOOKUP(Fulltable[[#This Row],[Distance]], Predict[[#All],[Distance (km)]:[Time on current form]], 2, FALSE), NA())</f>
        <v>#N/A</v>
      </c>
      <c r="J2799" s="13" t="e">
        <f>IF(ISNUMBER(VLOOKUP(Fulltable[[#This Row],[Distance]], Predict[[#All],[Distance (km)]:[Time on current form]], 3, FALSE)), VLOOKUP(Fulltable[[#This Row],[Distance]], Predict[[#All],[Distance (km)]:[Time on current form]], 3, FALSE), NA())</f>
        <v>#N/A</v>
      </c>
    </row>
    <row r="2800" spans="1:10" x14ac:dyDescent="0.25">
      <c r="A2800" s="1">
        <v>27.98</v>
      </c>
      <c r="B2800" s="2">
        <f>Fulltable[[#This Row],[Distance]]^2</f>
        <v>782.88040000000001</v>
      </c>
      <c r="C2800">
        <f>Fulltable[[#This Row],[Distance]]^3</f>
        <v>21904.993591999999</v>
      </c>
      <c r="D2800">
        <f>Fulltable[[#This Row],[Distance]]^4</f>
        <v>612901.72070416005</v>
      </c>
      <c r="E2800">
        <f>Fulltable[[#This Row],[Distance]]^5</f>
        <v>17148990.1453024</v>
      </c>
      <c r="F2800" s="13" t="e">
        <f>IF(ISNUMBER(VLOOKUP(Fulltable[[#This Row],[Distance]], PBmetric[[Distance (km)]:[PB (hh:mm:ss)]], 6, FALSE)), VLOOKUP(Fulltable[[#This Row],[Distance]], PBmetric[[Distance (km)]:[PB (hh:mm:ss)]], 6, FALSE), NA())</f>
        <v>#N/A</v>
      </c>
      <c r="G2800" s="13">
        <f ca="1">$Q$4+$P$4*Fulltable[[#This Row],[Distance]]+$O$4*Fulltable[[#This Row],[D^2]]+$N$4*Fulltable[[#This Row],[D^3]]</f>
        <v>9.5355466013119297E-2</v>
      </c>
      <c r="H2800" s="13">
        <f ca="1">Fulltable[[#This Row],[Forecast]]*(1+AVERAGE(cform[faster (-ve) /
slower (+ve)]))</f>
        <v>9.8723594718449256E-2</v>
      </c>
      <c r="I2800" s="13" t="e">
        <f>IF(ISNUMBER(VLOOKUP(Fulltable[[#This Row],[Distance]], Predict[[#All],[Distance (km)]:[Time on current form]], 2, FALSE)), VLOOKUP(Fulltable[[#This Row],[Distance]], Predict[[#All],[Distance (km)]:[Time on current form]], 2, FALSE), NA())</f>
        <v>#N/A</v>
      </c>
      <c r="J2800" s="13" t="e">
        <f>IF(ISNUMBER(VLOOKUP(Fulltable[[#This Row],[Distance]], Predict[[#All],[Distance (km)]:[Time on current form]], 3, FALSE)), VLOOKUP(Fulltable[[#This Row],[Distance]], Predict[[#All],[Distance (km)]:[Time on current form]], 3, FALSE), NA())</f>
        <v>#N/A</v>
      </c>
    </row>
    <row r="2801" spans="1:10" x14ac:dyDescent="0.25">
      <c r="A2801" s="1">
        <v>27.99</v>
      </c>
      <c r="B2801" s="2">
        <f>Fulltable[[#This Row],[Distance]]^2</f>
        <v>783.44009999999992</v>
      </c>
      <c r="C2801">
        <f>Fulltable[[#This Row],[Distance]]^3</f>
        <v>21928.488398999998</v>
      </c>
      <c r="D2801">
        <f>Fulltable[[#This Row],[Distance]]^4</f>
        <v>613778.39028800989</v>
      </c>
      <c r="E2801">
        <f>Fulltable[[#This Row],[Distance]]^5</f>
        <v>17179657.144161396</v>
      </c>
      <c r="F2801" s="13" t="e">
        <f>IF(ISNUMBER(VLOOKUP(Fulltable[[#This Row],[Distance]], PBmetric[[Distance (km)]:[PB (hh:mm:ss)]], 6, FALSE)), VLOOKUP(Fulltable[[#This Row],[Distance]], PBmetric[[Distance (km)]:[PB (hh:mm:ss)]], 6, FALSE), NA())</f>
        <v>#N/A</v>
      </c>
      <c r="G2801" s="13">
        <f ca="1">$Q$4+$P$4*Fulltable[[#This Row],[Distance]]+$O$4*Fulltable[[#This Row],[D^2]]+$N$4*Fulltable[[#This Row],[D^3]]</f>
        <v>9.5394593649562653E-2</v>
      </c>
      <c r="H2801" s="13">
        <f ca="1">Fulltable[[#This Row],[Forecast]]*(1+AVERAGE(cform[faster (-ve) /
slower (+ve)]))</f>
        <v>9.8764104414264642E-2</v>
      </c>
      <c r="I2801" s="13" t="e">
        <f>IF(ISNUMBER(VLOOKUP(Fulltable[[#This Row],[Distance]], Predict[[#All],[Distance (km)]:[Time on current form]], 2, FALSE)), VLOOKUP(Fulltable[[#This Row],[Distance]], Predict[[#All],[Distance (km)]:[Time on current form]], 2, FALSE), NA())</f>
        <v>#N/A</v>
      </c>
      <c r="J2801" s="13" t="e">
        <f>IF(ISNUMBER(VLOOKUP(Fulltable[[#This Row],[Distance]], Predict[[#All],[Distance (km)]:[Time on current form]], 3, FALSE)), VLOOKUP(Fulltable[[#This Row],[Distance]], Predict[[#All],[Distance (km)]:[Time on current form]], 3, FALSE), NA())</f>
        <v>#N/A</v>
      </c>
    </row>
    <row r="2802" spans="1:10" x14ac:dyDescent="0.25">
      <c r="A2802" s="1">
        <v>28</v>
      </c>
      <c r="B2802" s="2">
        <f>Fulltable[[#This Row],[Distance]]^2</f>
        <v>784</v>
      </c>
      <c r="C2802">
        <f>Fulltable[[#This Row],[Distance]]^3</f>
        <v>21952</v>
      </c>
      <c r="D2802">
        <f>Fulltable[[#This Row],[Distance]]^4</f>
        <v>614656</v>
      </c>
      <c r="E2802">
        <f>Fulltable[[#This Row],[Distance]]^5</f>
        <v>17210368</v>
      </c>
      <c r="F2802" s="13" t="e">
        <f>IF(ISNUMBER(VLOOKUP(Fulltable[[#This Row],[Distance]], PBmetric[[Distance (km)]:[PB (hh:mm:ss)]], 6, FALSE)), VLOOKUP(Fulltable[[#This Row],[Distance]], PBmetric[[Distance (km)]:[PB (hh:mm:ss)]], 6, FALSE), NA())</f>
        <v>#N/A</v>
      </c>
      <c r="G2802" s="13">
        <f ca="1">$Q$4+$P$4*Fulltable[[#This Row],[Distance]]+$O$4*Fulltable[[#This Row],[D^2]]+$N$4*Fulltable[[#This Row],[D^3]]</f>
        <v>9.5433724859801158E-2</v>
      </c>
      <c r="H2802" s="13">
        <f ca="1">Fulltable[[#This Row],[Forecast]]*(1+AVERAGE(cform[faster (-ve) /
slower (+ve)]))</f>
        <v>9.8804617810108117E-2</v>
      </c>
      <c r="I2802" s="13" t="e">
        <f>IF(ISNUMBER(VLOOKUP(Fulltable[[#This Row],[Distance]], Predict[[#All],[Distance (km)]:[Time on current form]], 2, FALSE)), VLOOKUP(Fulltable[[#This Row],[Distance]], Predict[[#All],[Distance (km)]:[Time on current form]], 2, FALSE), NA())</f>
        <v>#N/A</v>
      </c>
      <c r="J2802" s="13" t="e">
        <f>IF(ISNUMBER(VLOOKUP(Fulltable[[#This Row],[Distance]], Predict[[#All],[Distance (km)]:[Time on current form]], 3, FALSE)), VLOOKUP(Fulltable[[#This Row],[Distance]], Predict[[#All],[Distance (km)]:[Time on current form]], 3, FALSE), NA())</f>
        <v>#N/A</v>
      </c>
    </row>
    <row r="2803" spans="1:10" x14ac:dyDescent="0.25">
      <c r="A2803" s="1">
        <v>28.01</v>
      </c>
      <c r="B2803" s="2">
        <f>Fulltable[[#This Row],[Distance]]^2</f>
        <v>784.56010000000003</v>
      </c>
      <c r="C2803">
        <f>Fulltable[[#This Row],[Distance]]^3</f>
        <v>21975.528401000003</v>
      </c>
      <c r="D2803">
        <f>Fulltable[[#This Row],[Distance]]^4</f>
        <v>615534.55051201</v>
      </c>
      <c r="E2803">
        <f>Fulltable[[#This Row],[Distance]]^5</f>
        <v>17241122.759841401</v>
      </c>
      <c r="F2803" s="13" t="e">
        <f>IF(ISNUMBER(VLOOKUP(Fulltable[[#This Row],[Distance]], PBmetric[[Distance (km)]:[PB (hh:mm:ss)]], 6, FALSE)), VLOOKUP(Fulltable[[#This Row],[Distance]], PBmetric[[Distance (km)]:[PB (hh:mm:ss)]], 6, FALSE), NA())</f>
        <v>#N/A</v>
      </c>
      <c r="G2803" s="13">
        <f ca="1">$Q$4+$P$4*Fulltable[[#This Row],[Distance]]+$O$4*Fulltable[[#This Row],[D^2]]+$N$4*Fulltable[[#This Row],[D^3]]</f>
        <v>9.5472859643799382E-2</v>
      </c>
      <c r="H2803" s="13">
        <f ca="1">Fulltable[[#This Row],[Forecast]]*(1+AVERAGE(cform[faster (-ve) /
slower (+ve)]))</f>
        <v>9.8845134905943002E-2</v>
      </c>
      <c r="I2803" s="13" t="e">
        <f>IF(ISNUMBER(VLOOKUP(Fulltable[[#This Row],[Distance]], Predict[[#All],[Distance (km)]:[Time on current form]], 2, FALSE)), VLOOKUP(Fulltable[[#This Row],[Distance]], Predict[[#All],[Distance (km)]:[Time on current form]], 2, FALSE), NA())</f>
        <v>#N/A</v>
      </c>
      <c r="J2803" s="13" t="e">
        <f>IF(ISNUMBER(VLOOKUP(Fulltable[[#This Row],[Distance]], Predict[[#All],[Distance (km)]:[Time on current form]], 3, FALSE)), VLOOKUP(Fulltable[[#This Row],[Distance]], Predict[[#All],[Distance (km)]:[Time on current form]], 3, FALSE), NA())</f>
        <v>#N/A</v>
      </c>
    </row>
    <row r="2804" spans="1:10" x14ac:dyDescent="0.25">
      <c r="A2804" s="1">
        <v>28.02</v>
      </c>
      <c r="B2804" s="2">
        <f>Fulltable[[#This Row],[Distance]]^2</f>
        <v>785.12040000000002</v>
      </c>
      <c r="C2804">
        <f>Fulltable[[#This Row],[Distance]]^3</f>
        <v>21999.073607999999</v>
      </c>
      <c r="D2804">
        <f>Fulltable[[#This Row],[Distance]]^4</f>
        <v>616414.04249616002</v>
      </c>
      <c r="E2804">
        <f>Fulltable[[#This Row],[Distance]]^5</f>
        <v>17271921.470742404</v>
      </c>
      <c r="F2804" s="13" t="e">
        <f>IF(ISNUMBER(VLOOKUP(Fulltable[[#This Row],[Distance]], PBmetric[[Distance (km)]:[PB (hh:mm:ss)]], 6, FALSE)), VLOOKUP(Fulltable[[#This Row],[Distance]], PBmetric[[Distance (km)]:[PB (hh:mm:ss)]], 6, FALSE), NA())</f>
        <v>#N/A</v>
      </c>
      <c r="G2804" s="13">
        <f ca="1">$Q$4+$P$4*Fulltable[[#This Row],[Distance]]+$O$4*Fulltable[[#This Row],[D^2]]+$N$4*Fulltable[[#This Row],[D^3]]</f>
        <v>9.5511998001521922E-2</v>
      </c>
      <c r="H2804" s="13">
        <f ca="1">Fulltable[[#This Row],[Forecast]]*(1+AVERAGE(cform[faster (-ve) /
slower (+ve)]))</f>
        <v>9.8885655701732675E-2</v>
      </c>
      <c r="I2804" s="13" t="e">
        <f>IF(ISNUMBER(VLOOKUP(Fulltable[[#This Row],[Distance]], Predict[[#All],[Distance (km)]:[Time on current form]], 2, FALSE)), VLOOKUP(Fulltable[[#This Row],[Distance]], Predict[[#All],[Distance (km)]:[Time on current form]], 2, FALSE), NA())</f>
        <v>#N/A</v>
      </c>
      <c r="J2804" s="13" t="e">
        <f>IF(ISNUMBER(VLOOKUP(Fulltable[[#This Row],[Distance]], Predict[[#All],[Distance (km)]:[Time on current form]], 3, FALSE)), VLOOKUP(Fulltable[[#This Row],[Distance]], Predict[[#All],[Distance (km)]:[Time on current form]], 3, FALSE), NA())</f>
        <v>#N/A</v>
      </c>
    </row>
    <row r="2805" spans="1:10" x14ac:dyDescent="0.25">
      <c r="A2805" s="1">
        <v>28.03</v>
      </c>
      <c r="B2805" s="2">
        <f>Fulltable[[#This Row],[Distance]]^2</f>
        <v>785.68090000000007</v>
      </c>
      <c r="C2805">
        <f>Fulltable[[#This Row],[Distance]]^3</f>
        <v>22022.635627000003</v>
      </c>
      <c r="D2805">
        <f>Fulltable[[#This Row],[Distance]]^4</f>
        <v>617294.47662481014</v>
      </c>
      <c r="E2805">
        <f>Fulltable[[#This Row],[Distance]]^5</f>
        <v>17302764.179793429</v>
      </c>
      <c r="F2805" s="13" t="e">
        <f>IF(ISNUMBER(VLOOKUP(Fulltable[[#This Row],[Distance]], PBmetric[[Distance (km)]:[PB (hh:mm:ss)]], 6, FALSE)), VLOOKUP(Fulltable[[#This Row],[Distance]], PBmetric[[Distance (km)]:[PB (hh:mm:ss)]], 6, FALSE), NA())</f>
        <v>#N/A</v>
      </c>
      <c r="G2805" s="13">
        <f ca="1">$Q$4+$P$4*Fulltable[[#This Row],[Distance]]+$O$4*Fulltable[[#This Row],[D^2]]+$N$4*Fulltable[[#This Row],[D^3]]</f>
        <v>9.5551139932933418E-2</v>
      </c>
      <c r="H2805" s="13">
        <f ca="1">Fulltable[[#This Row],[Forecast]]*(1+AVERAGE(cform[faster (-ve) /
slower (+ve)]))</f>
        <v>9.8926180197440497E-2</v>
      </c>
      <c r="I2805" s="13" t="e">
        <f>IF(ISNUMBER(VLOOKUP(Fulltable[[#This Row],[Distance]], Predict[[#All],[Distance (km)]:[Time on current form]], 2, FALSE)), VLOOKUP(Fulltable[[#This Row],[Distance]], Predict[[#All],[Distance (km)]:[Time on current form]], 2, FALSE), NA())</f>
        <v>#N/A</v>
      </c>
      <c r="J2805" s="13" t="e">
        <f>IF(ISNUMBER(VLOOKUP(Fulltable[[#This Row],[Distance]], Predict[[#All],[Distance (km)]:[Time on current form]], 3, FALSE)), VLOOKUP(Fulltable[[#This Row],[Distance]], Predict[[#All],[Distance (km)]:[Time on current form]], 3, FALSE), NA())</f>
        <v>#N/A</v>
      </c>
    </row>
    <row r="2806" spans="1:10" x14ac:dyDescent="0.25">
      <c r="A2806" s="1">
        <v>28.04</v>
      </c>
      <c r="B2806" s="2">
        <f>Fulltable[[#This Row],[Distance]]^2</f>
        <v>786.24159999999995</v>
      </c>
      <c r="C2806">
        <f>Fulltable[[#This Row],[Distance]]^3</f>
        <v>22046.214463999997</v>
      </c>
      <c r="D2806">
        <f>Fulltable[[#This Row],[Distance]]^4</f>
        <v>618175.85357055988</v>
      </c>
      <c r="E2806">
        <f>Fulltable[[#This Row],[Distance]]^5</f>
        <v>17333650.934118498</v>
      </c>
      <c r="F2806" s="13" t="e">
        <f>IF(ISNUMBER(VLOOKUP(Fulltable[[#This Row],[Distance]], PBmetric[[Distance (km)]:[PB (hh:mm:ss)]], 6, FALSE)), VLOOKUP(Fulltable[[#This Row],[Distance]], PBmetric[[Distance (km)]:[PB (hh:mm:ss)]], 6, FALSE), NA())</f>
        <v>#N/A</v>
      </c>
      <c r="G2806" s="13">
        <f ca="1">$Q$4+$P$4*Fulltable[[#This Row],[Distance]]+$O$4*Fulltable[[#This Row],[D^2]]+$N$4*Fulltable[[#This Row],[D^3]]</f>
        <v>9.5590285437998385E-2</v>
      </c>
      <c r="H2806" s="13">
        <f ca="1">Fulltable[[#This Row],[Forecast]]*(1+AVERAGE(cform[faster (-ve) /
slower (+ve)]))</f>
        <v>9.8966708393029734E-2</v>
      </c>
      <c r="I2806" s="13" t="e">
        <f>IF(ISNUMBER(VLOOKUP(Fulltable[[#This Row],[Distance]], Predict[[#All],[Distance (km)]:[Time on current form]], 2, FALSE)), VLOOKUP(Fulltable[[#This Row],[Distance]], Predict[[#All],[Distance (km)]:[Time on current form]], 2, FALSE), NA())</f>
        <v>#N/A</v>
      </c>
      <c r="J2806" s="13" t="e">
        <f>IF(ISNUMBER(VLOOKUP(Fulltable[[#This Row],[Distance]], Predict[[#All],[Distance (km)]:[Time on current form]], 3, FALSE)), VLOOKUP(Fulltable[[#This Row],[Distance]], Predict[[#All],[Distance (km)]:[Time on current form]], 3, FALSE), NA())</f>
        <v>#N/A</v>
      </c>
    </row>
    <row r="2807" spans="1:10" x14ac:dyDescent="0.25">
      <c r="A2807" s="1">
        <v>28.05</v>
      </c>
      <c r="B2807" s="2">
        <f>Fulltable[[#This Row],[Distance]]^2</f>
        <v>786.80250000000001</v>
      </c>
      <c r="C2807">
        <f>Fulltable[[#This Row],[Distance]]^3</f>
        <v>22069.810125</v>
      </c>
      <c r="D2807">
        <f>Fulltable[[#This Row],[Distance]]^4</f>
        <v>619058.17400624999</v>
      </c>
      <c r="E2807">
        <f>Fulltable[[#This Row],[Distance]]^5</f>
        <v>17364581.780875314</v>
      </c>
      <c r="F2807" s="13" t="e">
        <f>IF(ISNUMBER(VLOOKUP(Fulltable[[#This Row],[Distance]], PBmetric[[Distance (km)]:[PB (hh:mm:ss)]], 6, FALSE)), VLOOKUP(Fulltable[[#This Row],[Distance]], PBmetric[[Distance (km)]:[PB (hh:mm:ss)]], 6, FALSE), NA())</f>
        <v>#N/A</v>
      </c>
      <c r="G2807" s="13">
        <f ca="1">$Q$4+$P$4*Fulltable[[#This Row],[Distance]]+$O$4*Fulltable[[#This Row],[D^2]]+$N$4*Fulltable[[#This Row],[D^3]]</f>
        <v>9.5629434516681516E-2</v>
      </c>
      <c r="H2807" s="13">
        <f ca="1">Fulltable[[#This Row],[Forecast]]*(1+AVERAGE(cform[faster (-ve) /
slower (+ve)]))</f>
        <v>9.9007240288463833E-2</v>
      </c>
      <c r="I2807" s="13" t="e">
        <f>IF(ISNUMBER(VLOOKUP(Fulltable[[#This Row],[Distance]], Predict[[#All],[Distance (km)]:[Time on current form]], 2, FALSE)), VLOOKUP(Fulltable[[#This Row],[Distance]], Predict[[#All],[Distance (km)]:[Time on current form]], 2, FALSE), NA())</f>
        <v>#N/A</v>
      </c>
      <c r="J2807" s="13" t="e">
        <f>IF(ISNUMBER(VLOOKUP(Fulltable[[#This Row],[Distance]], Predict[[#All],[Distance (km)]:[Time on current form]], 3, FALSE)), VLOOKUP(Fulltable[[#This Row],[Distance]], Predict[[#All],[Distance (km)]:[Time on current form]], 3, FALSE), NA())</f>
        <v>#N/A</v>
      </c>
    </row>
    <row r="2808" spans="1:10" x14ac:dyDescent="0.25">
      <c r="A2808" s="1">
        <v>28.06</v>
      </c>
      <c r="B2808" s="2">
        <f>Fulltable[[#This Row],[Distance]]^2</f>
        <v>787.36359999999991</v>
      </c>
      <c r="C2808">
        <f>Fulltable[[#This Row],[Distance]]^3</f>
        <v>22093.422615999996</v>
      </c>
      <c r="D2808">
        <f>Fulltable[[#This Row],[Distance]]^4</f>
        <v>619941.43860495987</v>
      </c>
      <c r="E2808">
        <f>Fulltable[[#This Row],[Distance]]^5</f>
        <v>17395556.767255172</v>
      </c>
      <c r="F2808" s="13" t="e">
        <f>IF(ISNUMBER(VLOOKUP(Fulltable[[#This Row],[Distance]], PBmetric[[Distance (km)]:[PB (hh:mm:ss)]], 6, FALSE)), VLOOKUP(Fulltable[[#This Row],[Distance]], PBmetric[[Distance (km)]:[PB (hh:mm:ss)]], 6, FALSE), NA())</f>
        <v>#N/A</v>
      </c>
      <c r="G2808" s="13">
        <f ca="1">$Q$4+$P$4*Fulltable[[#This Row],[Distance]]+$O$4*Fulltable[[#This Row],[D^2]]+$N$4*Fulltable[[#This Row],[D^3]]</f>
        <v>9.5668587168947328E-2</v>
      </c>
      <c r="H2808" s="13">
        <f ca="1">Fulltable[[#This Row],[Forecast]]*(1+AVERAGE(cform[faster (-ve) /
slower (+ve)]))</f>
        <v>9.9047775883706071E-2</v>
      </c>
      <c r="I2808" s="13" t="e">
        <f>IF(ISNUMBER(VLOOKUP(Fulltable[[#This Row],[Distance]], Predict[[#All],[Distance (km)]:[Time on current form]], 2, FALSE)), VLOOKUP(Fulltable[[#This Row],[Distance]], Predict[[#All],[Distance (km)]:[Time on current form]], 2, FALSE), NA())</f>
        <v>#N/A</v>
      </c>
      <c r="J2808" s="13" t="e">
        <f>IF(ISNUMBER(VLOOKUP(Fulltable[[#This Row],[Distance]], Predict[[#All],[Distance (km)]:[Time on current form]], 3, FALSE)), VLOOKUP(Fulltable[[#This Row],[Distance]], Predict[[#All],[Distance (km)]:[Time on current form]], 3, FALSE), NA())</f>
        <v>#N/A</v>
      </c>
    </row>
    <row r="2809" spans="1:10" x14ac:dyDescent="0.25">
      <c r="A2809" s="1">
        <v>28.07</v>
      </c>
      <c r="B2809" s="2">
        <f>Fulltable[[#This Row],[Distance]]^2</f>
        <v>787.92489999999998</v>
      </c>
      <c r="C2809">
        <f>Fulltable[[#This Row],[Distance]]^3</f>
        <v>22117.051942999999</v>
      </c>
      <c r="D2809">
        <f>Fulltable[[#This Row],[Distance]]^4</f>
        <v>620825.64804001001</v>
      </c>
      <c r="E2809">
        <f>Fulltable[[#This Row],[Distance]]^5</f>
        <v>17426575.940483082</v>
      </c>
      <c r="F2809" s="13" t="e">
        <f>IF(ISNUMBER(VLOOKUP(Fulltable[[#This Row],[Distance]], PBmetric[[Distance (km)]:[PB (hh:mm:ss)]], 6, FALSE)), VLOOKUP(Fulltable[[#This Row],[Distance]], PBmetric[[Distance (km)]:[PB (hh:mm:ss)]], 6, FALSE), NA())</f>
        <v>#N/A</v>
      </c>
      <c r="G2809" s="13">
        <f ca="1">$Q$4+$P$4*Fulltable[[#This Row],[Distance]]+$O$4*Fulltable[[#This Row],[D^2]]+$N$4*Fulltable[[#This Row],[D^3]]</f>
        <v>9.5707743394760472E-2</v>
      </c>
      <c r="H2809" s="13">
        <f ca="1">Fulltable[[#This Row],[Forecast]]*(1+AVERAGE(cform[faster (-ve) /
slower (+ve)]))</f>
        <v>9.9088315178719841E-2</v>
      </c>
      <c r="I2809" s="13" t="e">
        <f>IF(ISNUMBER(VLOOKUP(Fulltable[[#This Row],[Distance]], Predict[[#All],[Distance (km)]:[Time on current form]], 2, FALSE)), VLOOKUP(Fulltable[[#This Row],[Distance]], Predict[[#All],[Distance (km)]:[Time on current form]], 2, FALSE), NA())</f>
        <v>#N/A</v>
      </c>
      <c r="J2809" s="13" t="e">
        <f>IF(ISNUMBER(VLOOKUP(Fulltable[[#This Row],[Distance]], Predict[[#All],[Distance (km)]:[Time on current form]], 3, FALSE)), VLOOKUP(Fulltable[[#This Row],[Distance]], Predict[[#All],[Distance (km)]:[Time on current form]], 3, FALSE), NA())</f>
        <v>#N/A</v>
      </c>
    </row>
    <row r="2810" spans="1:10" x14ac:dyDescent="0.25">
      <c r="A2810" s="1">
        <v>28.08</v>
      </c>
      <c r="B2810" s="2">
        <f>Fulltable[[#This Row],[Distance]]^2</f>
        <v>788.48639999999989</v>
      </c>
      <c r="C2810">
        <f>Fulltable[[#This Row],[Distance]]^3</f>
        <v>22140.698111999995</v>
      </c>
      <c r="D2810">
        <f>Fulltable[[#This Row],[Distance]]^4</f>
        <v>621710.8029849598</v>
      </c>
      <c r="E2810">
        <f>Fulltable[[#This Row],[Distance]]^5</f>
        <v>17457639.347817671</v>
      </c>
      <c r="F2810" s="13" t="e">
        <f>IF(ISNUMBER(VLOOKUP(Fulltable[[#This Row],[Distance]], PBmetric[[Distance (km)]:[PB (hh:mm:ss)]], 6, FALSE)), VLOOKUP(Fulltable[[#This Row],[Distance]], PBmetric[[Distance (km)]:[PB (hh:mm:ss)]], 6, FALSE), NA())</f>
        <v>#N/A</v>
      </c>
      <c r="G2810" s="13">
        <f ca="1">$Q$4+$P$4*Fulltable[[#This Row],[Distance]]+$O$4*Fulltable[[#This Row],[D^2]]+$N$4*Fulltable[[#This Row],[D^3]]</f>
        <v>9.5746903194085506E-2</v>
      </c>
      <c r="H2810" s="13">
        <f ca="1">Fulltable[[#This Row],[Forecast]]*(1+AVERAGE(cform[faster (-ve) /
slower (+ve)]))</f>
        <v>9.9128858173468434E-2</v>
      </c>
      <c r="I2810" s="13" t="e">
        <f>IF(ISNUMBER(VLOOKUP(Fulltable[[#This Row],[Distance]], Predict[[#All],[Distance (km)]:[Time on current form]], 2, FALSE)), VLOOKUP(Fulltable[[#This Row],[Distance]], Predict[[#All],[Distance (km)]:[Time on current form]], 2, FALSE), NA())</f>
        <v>#N/A</v>
      </c>
      <c r="J2810" s="13" t="e">
        <f>IF(ISNUMBER(VLOOKUP(Fulltable[[#This Row],[Distance]], Predict[[#All],[Distance (km)]:[Time on current form]], 3, FALSE)), VLOOKUP(Fulltable[[#This Row],[Distance]], Predict[[#All],[Distance (km)]:[Time on current form]], 3, FALSE), NA())</f>
        <v>#N/A</v>
      </c>
    </row>
    <row r="2811" spans="1:10" x14ac:dyDescent="0.25">
      <c r="A2811" s="1">
        <v>28.09</v>
      </c>
      <c r="B2811" s="2">
        <f>Fulltable[[#This Row],[Distance]]^2</f>
        <v>789.04809999999998</v>
      </c>
      <c r="C2811">
        <f>Fulltable[[#This Row],[Distance]]^3</f>
        <v>22164.361129000001</v>
      </c>
      <c r="D2811">
        <f>Fulltable[[#This Row],[Distance]]^4</f>
        <v>622596.90411360993</v>
      </c>
      <c r="E2811">
        <f>Fulltable[[#This Row],[Distance]]^5</f>
        <v>17488747.036551304</v>
      </c>
      <c r="F2811" s="13" t="e">
        <f>IF(ISNUMBER(VLOOKUP(Fulltable[[#This Row],[Distance]], PBmetric[[Distance (km)]:[PB (hh:mm:ss)]], 6, FALSE)), VLOOKUP(Fulltable[[#This Row],[Distance]], PBmetric[[Distance (km)]:[PB (hh:mm:ss)]], 6, FALSE), NA())</f>
        <v>#N/A</v>
      </c>
      <c r="G2811" s="13">
        <f ca="1">$Q$4+$P$4*Fulltable[[#This Row],[Distance]]+$O$4*Fulltable[[#This Row],[D^2]]+$N$4*Fulltable[[#This Row],[D^3]]</f>
        <v>9.5786066566887068E-2</v>
      </c>
      <c r="H2811" s="13">
        <f ca="1">Fulltable[[#This Row],[Forecast]]*(1+AVERAGE(cform[faster (-ve) /
slower (+ve)]))</f>
        <v>9.916940486791527E-2</v>
      </c>
      <c r="I2811" s="13" t="e">
        <f>IF(ISNUMBER(VLOOKUP(Fulltable[[#This Row],[Distance]], Predict[[#All],[Distance (km)]:[Time on current form]], 2, FALSE)), VLOOKUP(Fulltable[[#This Row],[Distance]], Predict[[#All],[Distance (km)]:[Time on current form]], 2, FALSE), NA())</f>
        <v>#N/A</v>
      </c>
      <c r="J2811" s="13" t="e">
        <f>IF(ISNUMBER(VLOOKUP(Fulltable[[#This Row],[Distance]], Predict[[#All],[Distance (km)]:[Time on current form]], 3, FALSE)), VLOOKUP(Fulltable[[#This Row],[Distance]], Predict[[#All],[Distance (km)]:[Time on current form]], 3, FALSE), NA())</f>
        <v>#N/A</v>
      </c>
    </row>
    <row r="2812" spans="1:10" x14ac:dyDescent="0.25">
      <c r="A2812" s="1">
        <v>28.1</v>
      </c>
      <c r="B2812" s="2">
        <f>Fulltable[[#This Row],[Distance]]^2</f>
        <v>789.61000000000013</v>
      </c>
      <c r="C2812">
        <f>Fulltable[[#This Row],[Distance]]^3</f>
        <v>22188.041000000005</v>
      </c>
      <c r="D2812">
        <f>Fulltable[[#This Row],[Distance]]^4</f>
        <v>623483.95210000023</v>
      </c>
      <c r="E2812">
        <f>Fulltable[[#This Row],[Distance]]^5</f>
        <v>17519899.054010008</v>
      </c>
      <c r="F2812" s="13" t="e">
        <f>IF(ISNUMBER(VLOOKUP(Fulltable[[#This Row],[Distance]], PBmetric[[Distance (km)]:[PB (hh:mm:ss)]], 6, FALSE)), VLOOKUP(Fulltable[[#This Row],[Distance]], PBmetric[[Distance (km)]:[PB (hh:mm:ss)]], 6, FALSE), NA())</f>
        <v>#N/A</v>
      </c>
      <c r="G2812" s="13">
        <f ca="1">$Q$4+$P$4*Fulltable[[#This Row],[Distance]]+$O$4*Fulltable[[#This Row],[D^2]]+$N$4*Fulltable[[#This Row],[D^3]]</f>
        <v>9.5825233513129715E-2</v>
      </c>
      <c r="H2812" s="13">
        <f ca="1">Fulltable[[#This Row],[Forecast]]*(1+AVERAGE(cform[faster (-ve) /
slower (+ve)]))</f>
        <v>9.9209955262023627E-2</v>
      </c>
      <c r="I2812" s="13" t="e">
        <f>IF(ISNUMBER(VLOOKUP(Fulltable[[#This Row],[Distance]], Predict[[#All],[Distance (km)]:[Time on current form]], 2, FALSE)), VLOOKUP(Fulltable[[#This Row],[Distance]], Predict[[#All],[Distance (km)]:[Time on current form]], 2, FALSE), NA())</f>
        <v>#N/A</v>
      </c>
      <c r="J2812" s="13" t="e">
        <f>IF(ISNUMBER(VLOOKUP(Fulltable[[#This Row],[Distance]], Predict[[#All],[Distance (km)]:[Time on current form]], 3, FALSE)), VLOOKUP(Fulltable[[#This Row],[Distance]], Predict[[#All],[Distance (km)]:[Time on current form]], 3, FALSE), NA())</f>
        <v>#N/A</v>
      </c>
    </row>
    <row r="2813" spans="1:10" x14ac:dyDescent="0.25">
      <c r="A2813" s="1">
        <v>28.11</v>
      </c>
      <c r="B2813" s="2">
        <f>Fulltable[[#This Row],[Distance]]^2</f>
        <v>790.1721</v>
      </c>
      <c r="C2813">
        <f>Fulltable[[#This Row],[Distance]]^3</f>
        <v>22211.737731000001</v>
      </c>
      <c r="D2813">
        <f>Fulltable[[#This Row],[Distance]]^4</f>
        <v>624371.94761840999</v>
      </c>
      <c r="E2813">
        <f>Fulltable[[#This Row],[Distance]]^5</f>
        <v>17551095.447553504</v>
      </c>
      <c r="F2813" s="13" t="e">
        <f>IF(ISNUMBER(VLOOKUP(Fulltable[[#This Row],[Distance]], PBmetric[[Distance (km)]:[PB (hh:mm:ss)]], 6, FALSE)), VLOOKUP(Fulltable[[#This Row],[Distance]], PBmetric[[Distance (km)]:[PB (hh:mm:ss)]], 6, FALSE), NA())</f>
        <v>#N/A</v>
      </c>
      <c r="G2813" s="13">
        <f ca="1">$Q$4+$P$4*Fulltable[[#This Row],[Distance]]+$O$4*Fulltable[[#This Row],[D^2]]+$N$4*Fulltable[[#This Row],[D^3]]</f>
        <v>9.5864404032778058E-2</v>
      </c>
      <c r="H2813" s="13">
        <f ca="1">Fulltable[[#This Row],[Forecast]]*(1+AVERAGE(cform[faster (-ve) /
slower (+ve)]))</f>
        <v>9.9250509355756883E-2</v>
      </c>
      <c r="I2813" s="13" t="e">
        <f>IF(ISNUMBER(VLOOKUP(Fulltable[[#This Row],[Distance]], Predict[[#All],[Distance (km)]:[Time on current form]], 2, FALSE)), VLOOKUP(Fulltable[[#This Row],[Distance]], Predict[[#All],[Distance (km)]:[Time on current form]], 2, FALSE), NA())</f>
        <v>#N/A</v>
      </c>
      <c r="J2813" s="13" t="e">
        <f>IF(ISNUMBER(VLOOKUP(Fulltable[[#This Row],[Distance]], Predict[[#All],[Distance (km)]:[Time on current form]], 3, FALSE)), VLOOKUP(Fulltable[[#This Row],[Distance]], Predict[[#All],[Distance (km)]:[Time on current form]], 3, FALSE), NA())</f>
        <v>#N/A</v>
      </c>
    </row>
    <row r="2814" spans="1:10" x14ac:dyDescent="0.25">
      <c r="A2814" s="1">
        <v>28.12</v>
      </c>
      <c r="B2814" s="2">
        <f>Fulltable[[#This Row],[Distance]]^2</f>
        <v>790.73440000000005</v>
      </c>
      <c r="C2814">
        <f>Fulltable[[#This Row],[Distance]]^3</f>
        <v>22235.451328000003</v>
      </c>
      <c r="D2814">
        <f>Fulltable[[#This Row],[Distance]]^4</f>
        <v>625260.89134336007</v>
      </c>
      <c r="E2814">
        <f>Fulltable[[#This Row],[Distance]]^5</f>
        <v>17582336.264575284</v>
      </c>
      <c r="F2814" s="13" t="e">
        <f>IF(ISNUMBER(VLOOKUP(Fulltable[[#This Row],[Distance]], PBmetric[[Distance (km)]:[PB (hh:mm:ss)]], 6, FALSE)), VLOOKUP(Fulltable[[#This Row],[Distance]], PBmetric[[Distance (km)]:[PB (hh:mm:ss)]], 6, FALSE), NA())</f>
        <v>#N/A</v>
      </c>
      <c r="G2814" s="13">
        <f ca="1">$Q$4+$P$4*Fulltable[[#This Row],[Distance]]+$O$4*Fulltable[[#This Row],[D^2]]+$N$4*Fulltable[[#This Row],[D^3]]</f>
        <v>9.5903578125796696E-2</v>
      </c>
      <c r="H2814" s="13">
        <f ca="1">Fulltable[[#This Row],[Forecast]]*(1+AVERAGE(cform[faster (-ve) /
slower (+ve)]))</f>
        <v>9.9291067149078371E-2</v>
      </c>
      <c r="I2814" s="13" t="e">
        <f>IF(ISNUMBER(VLOOKUP(Fulltable[[#This Row],[Distance]], Predict[[#All],[Distance (km)]:[Time on current form]], 2, FALSE)), VLOOKUP(Fulltable[[#This Row],[Distance]], Predict[[#All],[Distance (km)]:[Time on current form]], 2, FALSE), NA())</f>
        <v>#N/A</v>
      </c>
      <c r="J2814" s="13" t="e">
        <f>IF(ISNUMBER(VLOOKUP(Fulltable[[#This Row],[Distance]], Predict[[#All],[Distance (km)]:[Time on current form]], 3, FALSE)), VLOOKUP(Fulltable[[#This Row],[Distance]], Predict[[#All],[Distance (km)]:[Time on current form]], 3, FALSE), NA())</f>
        <v>#N/A</v>
      </c>
    </row>
    <row r="2815" spans="1:10" x14ac:dyDescent="0.25">
      <c r="A2815" s="1">
        <v>28.13</v>
      </c>
      <c r="B2815" s="2">
        <f>Fulltable[[#This Row],[Distance]]^2</f>
        <v>791.29689999999994</v>
      </c>
      <c r="C2815">
        <f>Fulltable[[#This Row],[Distance]]^3</f>
        <v>22259.181796999997</v>
      </c>
      <c r="D2815">
        <f>Fulltable[[#This Row],[Distance]]^4</f>
        <v>626150.78394960985</v>
      </c>
      <c r="E2815">
        <f>Fulltable[[#This Row],[Distance]]^5</f>
        <v>17613621.552502524</v>
      </c>
      <c r="F2815" s="13" t="e">
        <f>IF(ISNUMBER(VLOOKUP(Fulltable[[#This Row],[Distance]], PBmetric[[Distance (km)]:[PB (hh:mm:ss)]], 6, FALSE)), VLOOKUP(Fulltable[[#This Row],[Distance]], PBmetric[[Distance (km)]:[PB (hh:mm:ss)]], 6, FALSE), NA())</f>
        <v>#N/A</v>
      </c>
      <c r="G2815" s="13">
        <f ca="1">$Q$4+$P$4*Fulltable[[#This Row],[Distance]]+$O$4*Fulltable[[#This Row],[D^2]]+$N$4*Fulltable[[#This Row],[D^3]]</f>
        <v>9.5942755792150225E-2</v>
      </c>
      <c r="H2815" s="13">
        <f ca="1">Fulltable[[#This Row],[Forecast]]*(1+AVERAGE(cform[faster (-ve) /
slower (+ve)]))</f>
        <v>9.9331628641951455E-2</v>
      </c>
      <c r="I2815" s="13" t="e">
        <f>IF(ISNUMBER(VLOOKUP(Fulltable[[#This Row],[Distance]], Predict[[#All],[Distance (km)]:[Time on current form]], 2, FALSE)), VLOOKUP(Fulltable[[#This Row],[Distance]], Predict[[#All],[Distance (km)]:[Time on current form]], 2, FALSE), NA())</f>
        <v>#N/A</v>
      </c>
      <c r="J2815" s="13" t="e">
        <f>IF(ISNUMBER(VLOOKUP(Fulltable[[#This Row],[Distance]], Predict[[#All],[Distance (km)]:[Time on current form]], 3, FALSE)), VLOOKUP(Fulltable[[#This Row],[Distance]], Predict[[#All],[Distance (km)]:[Time on current form]], 3, FALSE), NA())</f>
        <v>#N/A</v>
      </c>
    </row>
    <row r="2816" spans="1:10" x14ac:dyDescent="0.25">
      <c r="A2816" s="1">
        <v>28.14</v>
      </c>
      <c r="B2816" s="2">
        <f>Fulltable[[#This Row],[Distance]]^2</f>
        <v>791.8596</v>
      </c>
      <c r="C2816">
        <f>Fulltable[[#This Row],[Distance]]^3</f>
        <v>22282.929144000002</v>
      </c>
      <c r="D2816">
        <f>Fulltable[[#This Row],[Distance]]^4</f>
        <v>627041.62611216004</v>
      </c>
      <c r="E2816">
        <f>Fulltable[[#This Row],[Distance]]^5</f>
        <v>17644951.358796183</v>
      </c>
      <c r="F2816" s="13" t="e">
        <f>IF(ISNUMBER(VLOOKUP(Fulltable[[#This Row],[Distance]], PBmetric[[Distance (km)]:[PB (hh:mm:ss)]], 6, FALSE)), VLOOKUP(Fulltable[[#This Row],[Distance]], PBmetric[[Distance (km)]:[PB (hh:mm:ss)]], 6, FALSE), NA())</f>
        <v>#N/A</v>
      </c>
      <c r="G2816" s="13">
        <f ca="1">$Q$4+$P$4*Fulltable[[#This Row],[Distance]]+$O$4*Fulltable[[#This Row],[D^2]]+$N$4*Fulltable[[#This Row],[D^3]]</f>
        <v>9.5981937031803244E-2</v>
      </c>
      <c r="H2816" s="13">
        <f ca="1">Fulltable[[#This Row],[Forecast]]*(1+AVERAGE(cform[faster (-ve) /
slower (+ve)]))</f>
        <v>9.937219383433947E-2</v>
      </c>
      <c r="I2816" s="13" t="e">
        <f>IF(ISNUMBER(VLOOKUP(Fulltable[[#This Row],[Distance]], Predict[[#All],[Distance (km)]:[Time on current form]], 2, FALSE)), VLOOKUP(Fulltable[[#This Row],[Distance]], Predict[[#All],[Distance (km)]:[Time on current form]], 2, FALSE), NA())</f>
        <v>#N/A</v>
      </c>
      <c r="J2816" s="13" t="e">
        <f>IF(ISNUMBER(VLOOKUP(Fulltable[[#This Row],[Distance]], Predict[[#All],[Distance (km)]:[Time on current form]], 3, FALSE)), VLOOKUP(Fulltable[[#This Row],[Distance]], Predict[[#All],[Distance (km)]:[Time on current form]], 3, FALSE), NA())</f>
        <v>#N/A</v>
      </c>
    </row>
    <row r="2817" spans="1:10" x14ac:dyDescent="0.25">
      <c r="A2817" s="1">
        <v>28.15</v>
      </c>
      <c r="B2817" s="2">
        <f>Fulltable[[#This Row],[Distance]]^2</f>
        <v>792.4224999999999</v>
      </c>
      <c r="C2817">
        <f>Fulltable[[#This Row],[Distance]]^3</f>
        <v>22306.693374999995</v>
      </c>
      <c r="D2817">
        <f>Fulltable[[#This Row],[Distance]]^4</f>
        <v>627933.41850624979</v>
      </c>
      <c r="E2817">
        <f>Fulltable[[#This Row],[Distance]]^5</f>
        <v>17676325.730950929</v>
      </c>
      <c r="F2817" s="13" t="e">
        <f>IF(ISNUMBER(VLOOKUP(Fulltable[[#This Row],[Distance]], PBmetric[[Distance (km)]:[PB (hh:mm:ss)]], 6, FALSE)), VLOOKUP(Fulltable[[#This Row],[Distance]], PBmetric[[Distance (km)]:[PB (hh:mm:ss)]], 6, FALSE), NA())</f>
        <v>#N/A</v>
      </c>
      <c r="G2817" s="13">
        <f ca="1">$Q$4+$P$4*Fulltable[[#This Row],[Distance]]+$O$4*Fulltable[[#This Row],[D^2]]+$N$4*Fulltable[[#This Row],[D^3]]</f>
        <v>9.6021121844720336E-2</v>
      </c>
      <c r="H2817" s="13">
        <f ca="1">Fulltable[[#This Row],[Forecast]]*(1+AVERAGE(cform[faster (-ve) /
slower (+ve)]))</f>
        <v>9.941276272620575E-2</v>
      </c>
      <c r="I2817" s="13" t="e">
        <f>IF(ISNUMBER(VLOOKUP(Fulltable[[#This Row],[Distance]], Predict[[#All],[Distance (km)]:[Time on current form]], 2, FALSE)), VLOOKUP(Fulltable[[#This Row],[Distance]], Predict[[#All],[Distance (km)]:[Time on current form]], 2, FALSE), NA())</f>
        <v>#N/A</v>
      </c>
      <c r="J2817" s="13" t="e">
        <f>IF(ISNUMBER(VLOOKUP(Fulltable[[#This Row],[Distance]], Predict[[#All],[Distance (km)]:[Time on current form]], 3, FALSE)), VLOOKUP(Fulltable[[#This Row],[Distance]], Predict[[#All],[Distance (km)]:[Time on current form]], 3, FALSE), NA())</f>
        <v>#N/A</v>
      </c>
    </row>
    <row r="2818" spans="1:10" x14ac:dyDescent="0.25">
      <c r="A2818" s="1">
        <v>28.16</v>
      </c>
      <c r="B2818" s="2">
        <f>Fulltable[[#This Row],[Distance]]^2</f>
        <v>792.98559999999998</v>
      </c>
      <c r="C2818">
        <f>Fulltable[[#This Row],[Distance]]^3</f>
        <v>22330.474495999999</v>
      </c>
      <c r="D2818">
        <f>Fulltable[[#This Row],[Distance]]^4</f>
        <v>628826.16180736001</v>
      </c>
      <c r="E2818">
        <f>Fulltable[[#This Row],[Distance]]^5</f>
        <v>17707744.716495257</v>
      </c>
      <c r="F2818" s="13" t="e">
        <f>IF(ISNUMBER(VLOOKUP(Fulltable[[#This Row],[Distance]], PBmetric[[Distance (km)]:[PB (hh:mm:ss)]], 6, FALSE)), VLOOKUP(Fulltable[[#This Row],[Distance]], PBmetric[[Distance (km)]:[PB (hh:mm:ss)]], 6, FALSE), NA())</f>
        <v>#N/A</v>
      </c>
      <c r="G2818" s="13">
        <f ca="1">$Q$4+$P$4*Fulltable[[#This Row],[Distance]]+$O$4*Fulltable[[#This Row],[D^2]]+$N$4*Fulltable[[#This Row],[D^3]]</f>
        <v>9.6060310230866128E-2</v>
      </c>
      <c r="H2818" s="13">
        <f ca="1">Fulltable[[#This Row],[Forecast]]*(1+AVERAGE(cform[faster (-ve) /
slower (+ve)]))</f>
        <v>9.9453335317513686E-2</v>
      </c>
      <c r="I2818" s="13" t="e">
        <f>IF(ISNUMBER(VLOOKUP(Fulltable[[#This Row],[Distance]], Predict[[#All],[Distance (km)]:[Time on current form]], 2, FALSE)), VLOOKUP(Fulltable[[#This Row],[Distance]], Predict[[#All],[Distance (km)]:[Time on current form]], 2, FALSE), NA())</f>
        <v>#N/A</v>
      </c>
      <c r="J2818" s="13" t="e">
        <f>IF(ISNUMBER(VLOOKUP(Fulltable[[#This Row],[Distance]], Predict[[#All],[Distance (km)]:[Time on current form]], 3, FALSE)), VLOOKUP(Fulltable[[#This Row],[Distance]], Predict[[#All],[Distance (km)]:[Time on current form]], 3, FALSE), NA())</f>
        <v>#N/A</v>
      </c>
    </row>
    <row r="2819" spans="1:10" x14ac:dyDescent="0.25">
      <c r="A2819" s="1">
        <v>28.17</v>
      </c>
      <c r="B2819" s="2">
        <f>Fulltable[[#This Row],[Distance]]^2</f>
        <v>793.54890000000012</v>
      </c>
      <c r="C2819">
        <f>Fulltable[[#This Row],[Distance]]^3</f>
        <v>22354.272513000004</v>
      </c>
      <c r="D2819">
        <f>Fulltable[[#This Row],[Distance]]^4</f>
        <v>629719.85669121018</v>
      </c>
      <c r="E2819">
        <f>Fulltable[[#This Row],[Distance]]^5</f>
        <v>17739208.362991393</v>
      </c>
      <c r="F2819" s="13" t="e">
        <f>IF(ISNUMBER(VLOOKUP(Fulltable[[#This Row],[Distance]], PBmetric[[Distance (km)]:[PB (hh:mm:ss)]], 6, FALSE)), VLOOKUP(Fulltable[[#This Row],[Distance]], PBmetric[[Distance (km)]:[PB (hh:mm:ss)]], 6, FALSE), NA())</f>
        <v>#N/A</v>
      </c>
      <c r="G2819" s="13">
        <f ca="1">$Q$4+$P$4*Fulltable[[#This Row],[Distance]]+$O$4*Fulltable[[#This Row],[D^2]]+$N$4*Fulltable[[#This Row],[D^3]]</f>
        <v>9.6099502190205174E-2</v>
      </c>
      <c r="H2819" s="13">
        <f ca="1">Fulltable[[#This Row],[Forecast]]*(1+AVERAGE(cform[faster (-ve) /
slower (+ve)]))</f>
        <v>9.9493911608226557E-2</v>
      </c>
      <c r="I2819" s="13" t="e">
        <f>IF(ISNUMBER(VLOOKUP(Fulltable[[#This Row],[Distance]], Predict[[#All],[Distance (km)]:[Time on current form]], 2, FALSE)), VLOOKUP(Fulltable[[#This Row],[Distance]], Predict[[#All],[Distance (km)]:[Time on current form]], 2, FALSE), NA())</f>
        <v>#N/A</v>
      </c>
      <c r="J2819" s="13" t="e">
        <f>IF(ISNUMBER(VLOOKUP(Fulltable[[#This Row],[Distance]], Predict[[#All],[Distance (km)]:[Time on current form]], 3, FALSE)), VLOOKUP(Fulltable[[#This Row],[Distance]], Predict[[#All],[Distance (km)]:[Time on current form]], 3, FALSE), NA())</f>
        <v>#N/A</v>
      </c>
    </row>
    <row r="2820" spans="1:10" x14ac:dyDescent="0.25">
      <c r="A2820" s="1">
        <v>28.18</v>
      </c>
      <c r="B2820" s="2">
        <f>Fulltable[[#This Row],[Distance]]^2</f>
        <v>794.11239999999998</v>
      </c>
      <c r="C2820">
        <f>Fulltable[[#This Row],[Distance]]^3</f>
        <v>22378.087432</v>
      </c>
      <c r="D2820">
        <f>Fulltable[[#This Row],[Distance]]^4</f>
        <v>630614.50383375993</v>
      </c>
      <c r="E2820">
        <f>Fulltable[[#This Row],[Distance]]^5</f>
        <v>17770716.718035355</v>
      </c>
      <c r="F2820" s="13" t="e">
        <f>IF(ISNUMBER(VLOOKUP(Fulltable[[#This Row],[Distance]], PBmetric[[Distance (km)]:[PB (hh:mm:ss)]], 6, FALSE)), VLOOKUP(Fulltable[[#This Row],[Distance]], PBmetric[[Distance (km)]:[PB (hh:mm:ss)]], 6, FALSE), NA())</f>
        <v>#N/A</v>
      </c>
      <c r="G2820" s="13">
        <f ca="1">$Q$4+$P$4*Fulltable[[#This Row],[Distance]]+$O$4*Fulltable[[#This Row],[D^2]]+$N$4*Fulltable[[#This Row],[D^3]]</f>
        <v>9.6138697722702102E-2</v>
      </c>
      <c r="H2820" s="13">
        <f ca="1">Fulltable[[#This Row],[Forecast]]*(1+AVERAGE(cform[faster (-ve) /
slower (+ve)]))</f>
        <v>9.9534491598307753E-2</v>
      </c>
      <c r="I2820" s="13" t="e">
        <f>IF(ISNUMBER(VLOOKUP(Fulltable[[#This Row],[Distance]], Predict[[#All],[Distance (km)]:[Time on current form]], 2, FALSE)), VLOOKUP(Fulltable[[#This Row],[Distance]], Predict[[#All],[Distance (km)]:[Time on current form]], 2, FALSE), NA())</f>
        <v>#N/A</v>
      </c>
      <c r="J2820" s="13" t="e">
        <f>IF(ISNUMBER(VLOOKUP(Fulltable[[#This Row],[Distance]], Predict[[#All],[Distance (km)]:[Time on current form]], 3, FALSE)), VLOOKUP(Fulltable[[#This Row],[Distance]], Predict[[#All],[Distance (km)]:[Time on current form]], 3, FALSE), NA())</f>
        <v>#N/A</v>
      </c>
    </row>
    <row r="2821" spans="1:10" x14ac:dyDescent="0.25">
      <c r="A2821" s="1">
        <v>28.19</v>
      </c>
      <c r="B2821" s="2">
        <f>Fulltable[[#This Row],[Distance]]^2</f>
        <v>794.67610000000002</v>
      </c>
      <c r="C2821">
        <f>Fulltable[[#This Row],[Distance]]^3</f>
        <v>22401.919259000002</v>
      </c>
      <c r="D2821">
        <f>Fulltable[[#This Row],[Distance]]^4</f>
        <v>631510.10391121008</v>
      </c>
      <c r="E2821">
        <f>Fulltable[[#This Row],[Distance]]^5</f>
        <v>17802269.829257011</v>
      </c>
      <c r="F2821" s="13" t="e">
        <f>IF(ISNUMBER(VLOOKUP(Fulltable[[#This Row],[Distance]], PBmetric[[Distance (km)]:[PB (hh:mm:ss)]], 6, FALSE)), VLOOKUP(Fulltable[[#This Row],[Distance]], PBmetric[[Distance (km)]:[PB (hh:mm:ss)]], 6, FALSE), NA())</f>
        <v>#N/A</v>
      </c>
      <c r="G2821" s="13">
        <f ca="1">$Q$4+$P$4*Fulltable[[#This Row],[Distance]]+$O$4*Fulltable[[#This Row],[D^2]]+$N$4*Fulltable[[#This Row],[D^3]]</f>
        <v>9.6177896828321507E-2</v>
      </c>
      <c r="H2821" s="13">
        <f ca="1">Fulltable[[#This Row],[Forecast]]*(1+AVERAGE(cform[faster (-ve) /
slower (+ve)]))</f>
        <v>9.9575075287720624E-2</v>
      </c>
      <c r="I2821" s="13" t="e">
        <f>IF(ISNUMBER(VLOOKUP(Fulltable[[#This Row],[Distance]], Predict[[#All],[Distance (km)]:[Time on current form]], 2, FALSE)), VLOOKUP(Fulltable[[#This Row],[Distance]], Predict[[#All],[Distance (km)]:[Time on current form]], 2, FALSE), NA())</f>
        <v>#N/A</v>
      </c>
      <c r="J2821" s="13" t="e">
        <f>IF(ISNUMBER(VLOOKUP(Fulltable[[#This Row],[Distance]], Predict[[#All],[Distance (km)]:[Time on current form]], 3, FALSE)), VLOOKUP(Fulltable[[#This Row],[Distance]], Predict[[#All],[Distance (km)]:[Time on current form]], 3, FALSE), NA())</f>
        <v>#N/A</v>
      </c>
    </row>
    <row r="2822" spans="1:10" x14ac:dyDescent="0.25">
      <c r="A2822" s="1">
        <v>28.2</v>
      </c>
      <c r="B2822" s="2">
        <f>Fulltable[[#This Row],[Distance]]^2</f>
        <v>795.24</v>
      </c>
      <c r="C2822">
        <f>Fulltable[[#This Row],[Distance]]^3</f>
        <v>22425.768</v>
      </c>
      <c r="D2822">
        <f>Fulltable[[#This Row],[Distance]]^4</f>
        <v>632406.65760000004</v>
      </c>
      <c r="E2822">
        <f>Fulltable[[#This Row],[Distance]]^5</f>
        <v>17833867.744320001</v>
      </c>
      <c r="F2822" s="13" t="e">
        <f>IF(ISNUMBER(VLOOKUP(Fulltable[[#This Row],[Distance]], PBmetric[[Distance (km)]:[PB (hh:mm:ss)]], 6, FALSE)), VLOOKUP(Fulltable[[#This Row],[Distance]], PBmetric[[Distance (km)]:[PB (hh:mm:ss)]], 6, FALSE), NA())</f>
        <v>#N/A</v>
      </c>
      <c r="G2822" s="13">
        <f ca="1">$Q$4+$P$4*Fulltable[[#This Row],[Distance]]+$O$4*Fulltable[[#This Row],[D^2]]+$N$4*Fulltable[[#This Row],[D^3]]</f>
        <v>9.6217099507027976E-2</v>
      </c>
      <c r="H2822" s="13">
        <f ca="1">Fulltable[[#This Row],[Forecast]]*(1+AVERAGE(cform[faster (-ve) /
slower (+ve)]))</f>
        <v>9.9615662676428504E-2</v>
      </c>
      <c r="I2822" s="13" t="e">
        <f>IF(ISNUMBER(VLOOKUP(Fulltable[[#This Row],[Distance]], Predict[[#All],[Distance (km)]:[Time on current form]], 2, FALSE)), VLOOKUP(Fulltable[[#This Row],[Distance]], Predict[[#All],[Distance (km)]:[Time on current form]], 2, FALSE), NA())</f>
        <v>#N/A</v>
      </c>
      <c r="J2822" s="13" t="e">
        <f>IF(ISNUMBER(VLOOKUP(Fulltable[[#This Row],[Distance]], Predict[[#All],[Distance (km)]:[Time on current form]], 3, FALSE)), VLOOKUP(Fulltable[[#This Row],[Distance]], Predict[[#All],[Distance (km)]:[Time on current form]], 3, FALSE), NA())</f>
        <v>#N/A</v>
      </c>
    </row>
    <row r="2823" spans="1:10" x14ac:dyDescent="0.25">
      <c r="A2823" s="1">
        <v>28.21</v>
      </c>
      <c r="B2823" s="2">
        <f>Fulltable[[#This Row],[Distance]]^2</f>
        <v>795.80410000000006</v>
      </c>
      <c r="C2823">
        <f>Fulltable[[#This Row],[Distance]]^3</f>
        <v>22449.633661000003</v>
      </c>
      <c r="D2823">
        <f>Fulltable[[#This Row],[Distance]]^4</f>
        <v>633304.16557681013</v>
      </c>
      <c r="E2823">
        <f>Fulltable[[#This Row],[Distance]]^5</f>
        <v>17865510.510921814</v>
      </c>
      <c r="F2823" s="13" t="e">
        <f>IF(ISNUMBER(VLOOKUP(Fulltable[[#This Row],[Distance]], PBmetric[[Distance (km)]:[PB (hh:mm:ss)]], 6, FALSE)), VLOOKUP(Fulltable[[#This Row],[Distance]], PBmetric[[Distance (km)]:[PB (hh:mm:ss)]], 6, FALSE), NA())</f>
        <v>#N/A</v>
      </c>
      <c r="G2823" s="13">
        <f ca="1">$Q$4+$P$4*Fulltable[[#This Row],[Distance]]+$O$4*Fulltable[[#This Row],[D^2]]+$N$4*Fulltable[[#This Row],[D^3]]</f>
        <v>9.6256305758786104E-2</v>
      </c>
      <c r="H2823" s="13">
        <f ca="1">Fulltable[[#This Row],[Forecast]]*(1+AVERAGE(cform[faster (-ve) /
slower (+ve)]))</f>
        <v>9.9656253764394728E-2</v>
      </c>
      <c r="I2823" s="13" t="e">
        <f>IF(ISNUMBER(VLOOKUP(Fulltable[[#This Row],[Distance]], Predict[[#All],[Distance (km)]:[Time on current form]], 2, FALSE)), VLOOKUP(Fulltable[[#This Row],[Distance]], Predict[[#All],[Distance (km)]:[Time on current form]], 2, FALSE), NA())</f>
        <v>#N/A</v>
      </c>
      <c r="J2823" s="13" t="e">
        <f>IF(ISNUMBER(VLOOKUP(Fulltable[[#This Row],[Distance]], Predict[[#All],[Distance (km)]:[Time on current form]], 3, FALSE)), VLOOKUP(Fulltable[[#This Row],[Distance]], Predict[[#All],[Distance (km)]:[Time on current form]], 3, FALSE), NA())</f>
        <v>#N/A</v>
      </c>
    </row>
    <row r="2824" spans="1:10" x14ac:dyDescent="0.25">
      <c r="A2824" s="1">
        <v>28.22</v>
      </c>
      <c r="B2824" s="2">
        <f>Fulltable[[#This Row],[Distance]]^2</f>
        <v>796.36839999999995</v>
      </c>
      <c r="C2824">
        <f>Fulltable[[#This Row],[Distance]]^3</f>
        <v>22473.516247999996</v>
      </c>
      <c r="D2824">
        <f>Fulltable[[#This Row],[Distance]]^4</f>
        <v>634202.62851855997</v>
      </c>
      <c r="E2824">
        <f>Fulltable[[#This Row],[Distance]]^5</f>
        <v>17897198.176793762</v>
      </c>
      <c r="F2824" s="13" t="e">
        <f>IF(ISNUMBER(VLOOKUP(Fulltable[[#This Row],[Distance]], PBmetric[[Distance (km)]:[PB (hh:mm:ss)]], 6, FALSE)), VLOOKUP(Fulltable[[#This Row],[Distance]], PBmetric[[Distance (km)]:[PB (hh:mm:ss)]], 6, FALSE), NA())</f>
        <v>#N/A</v>
      </c>
      <c r="G2824" s="13">
        <f ca="1">$Q$4+$P$4*Fulltable[[#This Row],[Distance]]+$O$4*Fulltable[[#This Row],[D^2]]+$N$4*Fulltable[[#This Row],[D^3]]</f>
        <v>9.6295515583560476E-2</v>
      </c>
      <c r="H2824" s="13">
        <f ca="1">Fulltable[[#This Row],[Forecast]]*(1+AVERAGE(cform[faster (-ve) /
slower (+ve)]))</f>
        <v>9.9696848551582631E-2</v>
      </c>
      <c r="I2824" s="13" t="e">
        <f>IF(ISNUMBER(VLOOKUP(Fulltable[[#This Row],[Distance]], Predict[[#All],[Distance (km)]:[Time on current form]], 2, FALSE)), VLOOKUP(Fulltable[[#This Row],[Distance]], Predict[[#All],[Distance (km)]:[Time on current form]], 2, FALSE), NA())</f>
        <v>#N/A</v>
      </c>
      <c r="J2824" s="13" t="e">
        <f>IF(ISNUMBER(VLOOKUP(Fulltable[[#This Row],[Distance]], Predict[[#All],[Distance (km)]:[Time on current form]], 3, FALSE)), VLOOKUP(Fulltable[[#This Row],[Distance]], Predict[[#All],[Distance (km)]:[Time on current form]], 3, FALSE), NA())</f>
        <v>#N/A</v>
      </c>
    </row>
    <row r="2825" spans="1:10" x14ac:dyDescent="0.25">
      <c r="A2825" s="1">
        <v>28.23</v>
      </c>
      <c r="B2825" s="2">
        <f>Fulltable[[#This Row],[Distance]]^2</f>
        <v>796.93290000000002</v>
      </c>
      <c r="C2825">
        <f>Fulltable[[#This Row],[Distance]]^3</f>
        <v>22497.415767000002</v>
      </c>
      <c r="D2825">
        <f>Fulltable[[#This Row],[Distance]]^4</f>
        <v>635102.04710241</v>
      </c>
      <c r="E2825">
        <f>Fulltable[[#This Row],[Distance]]^5</f>
        <v>17928930.789701033</v>
      </c>
      <c r="F2825" s="13" t="e">
        <f>IF(ISNUMBER(VLOOKUP(Fulltable[[#This Row],[Distance]], PBmetric[[Distance (km)]:[PB (hh:mm:ss)]], 6, FALSE)), VLOOKUP(Fulltable[[#This Row],[Distance]], PBmetric[[Distance (km)]:[PB (hh:mm:ss)]], 6, FALSE), NA())</f>
        <v>#N/A</v>
      </c>
      <c r="G2825" s="13">
        <f ca="1">$Q$4+$P$4*Fulltable[[#This Row],[Distance]]+$O$4*Fulltable[[#This Row],[D^2]]+$N$4*Fulltable[[#This Row],[D^3]]</f>
        <v>9.6334728981315745E-2</v>
      </c>
      <c r="H2825" s="13">
        <f ca="1">Fulltable[[#This Row],[Forecast]]*(1+AVERAGE(cform[faster (-ve) /
slower (+ve)]))</f>
        <v>9.9737447037955632E-2</v>
      </c>
      <c r="I2825" s="13" t="e">
        <f>IF(ISNUMBER(VLOOKUP(Fulltable[[#This Row],[Distance]], Predict[[#All],[Distance (km)]:[Time on current form]], 2, FALSE)), VLOOKUP(Fulltable[[#This Row],[Distance]], Predict[[#All],[Distance (km)]:[Time on current form]], 2, FALSE), NA())</f>
        <v>#N/A</v>
      </c>
      <c r="J2825" s="13" t="e">
        <f>IF(ISNUMBER(VLOOKUP(Fulltable[[#This Row],[Distance]], Predict[[#All],[Distance (km)]:[Time on current form]], 3, FALSE)), VLOOKUP(Fulltable[[#This Row],[Distance]], Predict[[#All],[Distance (km)]:[Time on current form]], 3, FALSE), NA())</f>
        <v>#N/A</v>
      </c>
    </row>
    <row r="2826" spans="1:10" x14ac:dyDescent="0.25">
      <c r="A2826" s="1">
        <v>28.24</v>
      </c>
      <c r="B2826" s="2">
        <f>Fulltable[[#This Row],[Distance]]^2</f>
        <v>797.49759999999992</v>
      </c>
      <c r="C2826">
        <f>Fulltable[[#This Row],[Distance]]^3</f>
        <v>22521.332223999998</v>
      </c>
      <c r="D2826">
        <f>Fulltable[[#This Row],[Distance]]^4</f>
        <v>636002.4220057599</v>
      </c>
      <c r="E2826">
        <f>Fulltable[[#This Row],[Distance]]^5</f>
        <v>17960708.397442658</v>
      </c>
      <c r="F2826" s="13" t="e">
        <f>IF(ISNUMBER(VLOOKUP(Fulltable[[#This Row],[Distance]], PBmetric[[Distance (km)]:[PB (hh:mm:ss)]], 6, FALSE)), VLOOKUP(Fulltable[[#This Row],[Distance]], PBmetric[[Distance (km)]:[PB (hh:mm:ss)]], 6, FALSE), NA())</f>
        <v>#N/A</v>
      </c>
      <c r="G2826" s="13">
        <f ca="1">$Q$4+$P$4*Fulltable[[#This Row],[Distance]]+$O$4*Fulltable[[#This Row],[D^2]]+$N$4*Fulltable[[#This Row],[D^3]]</f>
        <v>9.6373945952016427E-2</v>
      </c>
      <c r="H2826" s="13">
        <f ca="1">Fulltable[[#This Row],[Forecast]]*(1+AVERAGE(cform[faster (-ve) /
slower (+ve)]))</f>
        <v>9.9778049223476981E-2</v>
      </c>
      <c r="I2826" s="13" t="e">
        <f>IF(ISNUMBER(VLOOKUP(Fulltable[[#This Row],[Distance]], Predict[[#All],[Distance (km)]:[Time on current form]], 2, FALSE)), VLOOKUP(Fulltable[[#This Row],[Distance]], Predict[[#All],[Distance (km)]:[Time on current form]], 2, FALSE), NA())</f>
        <v>#N/A</v>
      </c>
      <c r="J2826" s="13" t="e">
        <f>IF(ISNUMBER(VLOOKUP(Fulltable[[#This Row],[Distance]], Predict[[#All],[Distance (km)]:[Time on current form]], 3, FALSE)), VLOOKUP(Fulltable[[#This Row],[Distance]], Predict[[#All],[Distance (km)]:[Time on current form]], 3, FALSE), NA())</f>
        <v>#N/A</v>
      </c>
    </row>
    <row r="2827" spans="1:10" x14ac:dyDescent="0.25">
      <c r="A2827" s="1">
        <v>28.25</v>
      </c>
      <c r="B2827" s="2">
        <f>Fulltable[[#This Row],[Distance]]^2</f>
        <v>798.0625</v>
      </c>
      <c r="C2827">
        <f>Fulltable[[#This Row],[Distance]]^3</f>
        <v>22545.265625</v>
      </c>
      <c r="D2827">
        <f>Fulltable[[#This Row],[Distance]]^4</f>
        <v>636903.75390625</v>
      </c>
      <c r="E2827">
        <f>Fulltable[[#This Row],[Distance]]^5</f>
        <v>17992531.047851562</v>
      </c>
      <c r="F2827" s="13" t="e">
        <f>IF(ISNUMBER(VLOOKUP(Fulltable[[#This Row],[Distance]], PBmetric[[Distance (km)]:[PB (hh:mm:ss)]], 6, FALSE)), VLOOKUP(Fulltable[[#This Row],[Distance]], PBmetric[[Distance (km)]:[PB (hh:mm:ss)]], 6, FALSE), NA())</f>
        <v>#N/A</v>
      </c>
      <c r="G2827" s="13">
        <f ca="1">$Q$4+$P$4*Fulltable[[#This Row],[Distance]]+$O$4*Fulltable[[#This Row],[D^2]]+$N$4*Fulltable[[#This Row],[D^3]]</f>
        <v>9.6413166495627187E-2</v>
      </c>
      <c r="H2827" s="13">
        <f ca="1">Fulltable[[#This Row],[Forecast]]*(1+AVERAGE(cform[faster (-ve) /
slower (+ve)]))</f>
        <v>9.9818655108110096E-2</v>
      </c>
      <c r="I2827" s="13" t="e">
        <f>IF(ISNUMBER(VLOOKUP(Fulltable[[#This Row],[Distance]], Predict[[#All],[Distance (km)]:[Time on current form]], 2, FALSE)), VLOOKUP(Fulltable[[#This Row],[Distance]], Predict[[#All],[Distance (km)]:[Time on current form]], 2, FALSE), NA())</f>
        <v>#N/A</v>
      </c>
      <c r="J2827" s="13" t="e">
        <f>IF(ISNUMBER(VLOOKUP(Fulltable[[#This Row],[Distance]], Predict[[#All],[Distance (km)]:[Time on current form]], 3, FALSE)), VLOOKUP(Fulltable[[#This Row],[Distance]], Predict[[#All],[Distance (km)]:[Time on current form]], 3, FALSE), NA())</f>
        <v>#N/A</v>
      </c>
    </row>
    <row r="2828" spans="1:10" x14ac:dyDescent="0.25">
      <c r="A2828" s="1">
        <v>28.26</v>
      </c>
      <c r="B2828" s="2">
        <f>Fulltable[[#This Row],[Distance]]^2</f>
        <v>798.62760000000014</v>
      </c>
      <c r="C2828">
        <f>Fulltable[[#This Row],[Distance]]^3</f>
        <v>22569.215976000007</v>
      </c>
      <c r="D2828">
        <f>Fulltable[[#This Row],[Distance]]^4</f>
        <v>637806.04348176019</v>
      </c>
      <c r="E2828">
        <f>Fulltable[[#This Row],[Distance]]^5</f>
        <v>18024398.788794544</v>
      </c>
      <c r="F2828" s="13" t="e">
        <f>IF(ISNUMBER(VLOOKUP(Fulltable[[#This Row],[Distance]], PBmetric[[Distance (km)]:[PB (hh:mm:ss)]], 6, FALSE)), VLOOKUP(Fulltable[[#This Row],[Distance]], PBmetric[[Distance (km)]:[PB (hh:mm:ss)]], 6, FALSE), NA())</f>
        <v>#N/A</v>
      </c>
      <c r="G2828" s="13">
        <f ca="1">$Q$4+$P$4*Fulltable[[#This Row],[Distance]]+$O$4*Fulltable[[#This Row],[D^2]]+$N$4*Fulltable[[#This Row],[D^3]]</f>
        <v>9.6452390612112596E-2</v>
      </c>
      <c r="H2828" s="13">
        <f ca="1">Fulltable[[#This Row],[Forecast]]*(1+AVERAGE(cform[faster (-ve) /
slower (+ve)]))</f>
        <v>9.98592646918183E-2</v>
      </c>
      <c r="I2828" s="13" t="e">
        <f>IF(ISNUMBER(VLOOKUP(Fulltable[[#This Row],[Distance]], Predict[[#All],[Distance (km)]:[Time on current form]], 2, FALSE)), VLOOKUP(Fulltable[[#This Row],[Distance]], Predict[[#All],[Distance (km)]:[Time on current form]], 2, FALSE), NA())</f>
        <v>#N/A</v>
      </c>
      <c r="J2828" s="13" t="e">
        <f>IF(ISNUMBER(VLOOKUP(Fulltable[[#This Row],[Distance]], Predict[[#All],[Distance (km)]:[Time on current form]], 3, FALSE)), VLOOKUP(Fulltable[[#This Row],[Distance]], Predict[[#All],[Distance (km)]:[Time on current form]], 3, FALSE), NA())</f>
        <v>#N/A</v>
      </c>
    </row>
    <row r="2829" spans="1:10" x14ac:dyDescent="0.25">
      <c r="A2829" s="1">
        <v>28.27</v>
      </c>
      <c r="B2829" s="2">
        <f>Fulltable[[#This Row],[Distance]]^2</f>
        <v>799.19290000000001</v>
      </c>
      <c r="C2829">
        <f>Fulltable[[#This Row],[Distance]]^3</f>
        <v>22593.183282999998</v>
      </c>
      <c r="D2829">
        <f>Fulltable[[#This Row],[Distance]]^4</f>
        <v>638709.29141040996</v>
      </c>
      <c r="E2829">
        <f>Fulltable[[#This Row],[Distance]]^5</f>
        <v>18056311.668172289</v>
      </c>
      <c r="F2829" s="13" t="e">
        <f>IF(ISNUMBER(VLOOKUP(Fulltable[[#This Row],[Distance]], PBmetric[[Distance (km)]:[PB (hh:mm:ss)]], 6, FALSE)), VLOOKUP(Fulltable[[#This Row],[Distance]], PBmetric[[Distance (km)]:[PB (hh:mm:ss)]], 6, FALSE), NA())</f>
        <v>#N/A</v>
      </c>
      <c r="G2829" s="13">
        <f ca="1">$Q$4+$P$4*Fulltable[[#This Row],[Distance]]+$O$4*Fulltable[[#This Row],[D^2]]+$N$4*Fulltable[[#This Row],[D^3]]</f>
        <v>9.6491618301437224E-2</v>
      </c>
      <c r="H2829" s="13">
        <f ca="1">Fulltable[[#This Row],[Forecast]]*(1+AVERAGE(cform[faster (-ve) /
slower (+ve)]))</f>
        <v>9.9899877974564913E-2</v>
      </c>
      <c r="I2829" s="13" t="e">
        <f>IF(ISNUMBER(VLOOKUP(Fulltable[[#This Row],[Distance]], Predict[[#All],[Distance (km)]:[Time on current form]], 2, FALSE)), VLOOKUP(Fulltable[[#This Row],[Distance]], Predict[[#All],[Distance (km)]:[Time on current form]], 2, FALSE), NA())</f>
        <v>#N/A</v>
      </c>
      <c r="J2829" s="13" t="e">
        <f>IF(ISNUMBER(VLOOKUP(Fulltable[[#This Row],[Distance]], Predict[[#All],[Distance (km)]:[Time on current form]], 3, FALSE)), VLOOKUP(Fulltable[[#This Row],[Distance]], Predict[[#All],[Distance (km)]:[Time on current form]], 3, FALSE), NA())</f>
        <v>#N/A</v>
      </c>
    </row>
    <row r="2830" spans="1:10" x14ac:dyDescent="0.25">
      <c r="A2830" s="1">
        <v>28.28</v>
      </c>
      <c r="B2830" s="2">
        <f>Fulltable[[#This Row],[Distance]]^2</f>
        <v>799.75840000000005</v>
      </c>
      <c r="C2830">
        <f>Fulltable[[#This Row],[Distance]]^3</f>
        <v>22617.167552000003</v>
      </c>
      <c r="D2830">
        <f>Fulltable[[#This Row],[Distance]]^4</f>
        <v>639613.49837056012</v>
      </c>
      <c r="E2830">
        <f>Fulltable[[#This Row],[Distance]]^5</f>
        <v>18088269.733919442</v>
      </c>
      <c r="F2830" s="13" t="e">
        <f>IF(ISNUMBER(VLOOKUP(Fulltable[[#This Row],[Distance]], PBmetric[[Distance (km)]:[PB (hh:mm:ss)]], 6, FALSE)), VLOOKUP(Fulltable[[#This Row],[Distance]], PBmetric[[Distance (km)]:[PB (hh:mm:ss)]], 6, FALSE), NA())</f>
        <v>#N/A</v>
      </c>
      <c r="G2830" s="13">
        <f ca="1">$Q$4+$P$4*Fulltable[[#This Row],[Distance]]+$O$4*Fulltable[[#This Row],[D^2]]+$N$4*Fulltable[[#This Row],[D^3]]</f>
        <v>9.6530849563565724E-2</v>
      </c>
      <c r="H2830" s="13">
        <f ca="1">Fulltable[[#This Row],[Forecast]]*(1+AVERAGE(cform[faster (-ve) /
slower (+ve)]))</f>
        <v>9.9940494956313339E-2</v>
      </c>
      <c r="I2830" s="13" t="e">
        <f>IF(ISNUMBER(VLOOKUP(Fulltable[[#This Row],[Distance]], Predict[[#All],[Distance (km)]:[Time on current form]], 2, FALSE)), VLOOKUP(Fulltable[[#This Row],[Distance]], Predict[[#All],[Distance (km)]:[Time on current form]], 2, FALSE), NA())</f>
        <v>#N/A</v>
      </c>
      <c r="J2830" s="13" t="e">
        <f>IF(ISNUMBER(VLOOKUP(Fulltable[[#This Row],[Distance]], Predict[[#All],[Distance (km)]:[Time on current form]], 3, FALSE)), VLOOKUP(Fulltable[[#This Row],[Distance]], Predict[[#All],[Distance (km)]:[Time on current form]], 3, FALSE), NA())</f>
        <v>#N/A</v>
      </c>
    </row>
    <row r="2831" spans="1:10" x14ac:dyDescent="0.25">
      <c r="A2831" s="1">
        <v>28.29</v>
      </c>
      <c r="B2831" s="2">
        <f>Fulltable[[#This Row],[Distance]]^2</f>
        <v>800.32409999999993</v>
      </c>
      <c r="C2831">
        <f>Fulltable[[#This Row],[Distance]]^3</f>
        <v>22641.168788999996</v>
      </c>
      <c r="D2831">
        <f>Fulltable[[#This Row],[Distance]]^4</f>
        <v>640518.66504080989</v>
      </c>
      <c r="E2831">
        <f>Fulltable[[#This Row],[Distance]]^5</f>
        <v>18120273.034004513</v>
      </c>
      <c r="F2831" s="13" t="e">
        <f>IF(ISNUMBER(VLOOKUP(Fulltable[[#This Row],[Distance]], PBmetric[[Distance (km)]:[PB (hh:mm:ss)]], 6, FALSE)), VLOOKUP(Fulltable[[#This Row],[Distance]], PBmetric[[Distance (km)]:[PB (hh:mm:ss)]], 6, FALSE), NA())</f>
        <v>#N/A</v>
      </c>
      <c r="G2831" s="13">
        <f ca="1">$Q$4+$P$4*Fulltable[[#This Row],[Distance]]+$O$4*Fulltable[[#This Row],[D^2]]+$N$4*Fulltable[[#This Row],[D^3]]</f>
        <v>9.6570084398462624E-2</v>
      </c>
      <c r="H2831" s="13">
        <f ca="1">Fulltable[[#This Row],[Forecast]]*(1+AVERAGE(cform[faster (-ve) /
slower (+ve)]))</f>
        <v>9.9981115637026857E-2</v>
      </c>
      <c r="I2831" s="13" t="e">
        <f>IF(ISNUMBER(VLOOKUP(Fulltable[[#This Row],[Distance]], Predict[[#All],[Distance (km)]:[Time on current form]], 2, FALSE)), VLOOKUP(Fulltable[[#This Row],[Distance]], Predict[[#All],[Distance (km)]:[Time on current form]], 2, FALSE), NA())</f>
        <v>#N/A</v>
      </c>
      <c r="J2831" s="13" t="e">
        <f>IF(ISNUMBER(VLOOKUP(Fulltable[[#This Row],[Distance]], Predict[[#All],[Distance (km)]:[Time on current form]], 3, FALSE)), VLOOKUP(Fulltable[[#This Row],[Distance]], Predict[[#All],[Distance (km)]:[Time on current form]], 3, FALSE), NA())</f>
        <v>#N/A</v>
      </c>
    </row>
    <row r="2832" spans="1:10" x14ac:dyDescent="0.25">
      <c r="A2832" s="1">
        <v>28.3</v>
      </c>
      <c r="B2832" s="2">
        <f>Fulltable[[#This Row],[Distance]]^2</f>
        <v>800.89</v>
      </c>
      <c r="C2832">
        <f>Fulltable[[#This Row],[Distance]]^3</f>
        <v>22665.187000000002</v>
      </c>
      <c r="D2832">
        <f>Fulltable[[#This Row],[Distance]]^4</f>
        <v>641424.79209999996</v>
      </c>
      <c r="E2832">
        <f>Fulltable[[#This Row],[Distance]]^5</f>
        <v>18152321.616429999</v>
      </c>
      <c r="F2832" s="13" t="e">
        <f>IF(ISNUMBER(VLOOKUP(Fulltable[[#This Row],[Distance]], PBmetric[[Distance (km)]:[PB (hh:mm:ss)]], 6, FALSE)), VLOOKUP(Fulltable[[#This Row],[Distance]], PBmetric[[Distance (km)]:[PB (hh:mm:ss)]], 6, FALSE), NA())</f>
        <v>#N/A</v>
      </c>
      <c r="G2832" s="13">
        <f ca="1">$Q$4+$P$4*Fulltable[[#This Row],[Distance]]+$O$4*Fulltable[[#This Row],[D^2]]+$N$4*Fulltable[[#This Row],[D^3]]</f>
        <v>9.6609322806092593E-2</v>
      </c>
      <c r="H2832" s="13">
        <f ca="1">Fulltable[[#This Row],[Forecast]]*(1+AVERAGE(cform[faster (-ve) /
slower (+ve)]))</f>
        <v>0.10002174001666887</v>
      </c>
      <c r="I2832" s="13" t="e">
        <f>IF(ISNUMBER(VLOOKUP(Fulltable[[#This Row],[Distance]], Predict[[#All],[Distance (km)]:[Time on current form]], 2, FALSE)), VLOOKUP(Fulltable[[#This Row],[Distance]], Predict[[#All],[Distance (km)]:[Time on current form]], 2, FALSE), NA())</f>
        <v>#N/A</v>
      </c>
      <c r="J2832" s="13" t="e">
        <f>IF(ISNUMBER(VLOOKUP(Fulltable[[#This Row],[Distance]], Predict[[#All],[Distance (km)]:[Time on current form]], 3, FALSE)), VLOOKUP(Fulltable[[#This Row],[Distance]], Predict[[#All],[Distance (km)]:[Time on current form]], 3, FALSE), NA())</f>
        <v>#N/A</v>
      </c>
    </row>
    <row r="2833" spans="1:10" x14ac:dyDescent="0.25">
      <c r="A2833" s="1">
        <v>28.31</v>
      </c>
      <c r="B2833" s="2">
        <f>Fulltable[[#This Row],[Distance]]^2</f>
        <v>801.45609999999988</v>
      </c>
      <c r="C2833">
        <f>Fulltable[[#This Row],[Distance]]^3</f>
        <v>22689.222190999997</v>
      </c>
      <c r="D2833">
        <f>Fulltable[[#This Row],[Distance]]^4</f>
        <v>642331.88022720977</v>
      </c>
      <c r="E2833">
        <f>Fulltable[[#This Row],[Distance]]^5</f>
        <v>18184415.529232308</v>
      </c>
      <c r="F2833" s="13" t="e">
        <f>IF(ISNUMBER(VLOOKUP(Fulltable[[#This Row],[Distance]], PBmetric[[Distance (km)]:[PB (hh:mm:ss)]], 6, FALSE)), VLOOKUP(Fulltable[[#This Row],[Distance]], PBmetric[[Distance (km)]:[PB (hh:mm:ss)]], 6, FALSE), NA())</f>
        <v>#N/A</v>
      </c>
      <c r="G2833" s="13">
        <f ca="1">$Q$4+$P$4*Fulltable[[#This Row],[Distance]]+$O$4*Fulltable[[#This Row],[D^2]]+$N$4*Fulltable[[#This Row],[D^3]]</f>
        <v>9.6648564786420157E-2</v>
      </c>
      <c r="H2833" s="13">
        <f ca="1">Fulltable[[#This Row],[Forecast]]*(1+AVERAGE(cform[faster (-ve) /
slower (+ve)]))</f>
        <v>0.10006236809520266</v>
      </c>
      <c r="I2833" s="13" t="e">
        <f>IF(ISNUMBER(VLOOKUP(Fulltable[[#This Row],[Distance]], Predict[[#All],[Distance (km)]:[Time on current form]], 2, FALSE)), VLOOKUP(Fulltable[[#This Row],[Distance]], Predict[[#All],[Distance (km)]:[Time on current form]], 2, FALSE), NA())</f>
        <v>#N/A</v>
      </c>
      <c r="J2833" s="13" t="e">
        <f>IF(ISNUMBER(VLOOKUP(Fulltable[[#This Row],[Distance]], Predict[[#All],[Distance (km)]:[Time on current form]], 3, FALSE)), VLOOKUP(Fulltable[[#This Row],[Distance]], Predict[[#All],[Distance (km)]:[Time on current form]], 3, FALSE), NA())</f>
        <v>#N/A</v>
      </c>
    </row>
    <row r="2834" spans="1:10" x14ac:dyDescent="0.25">
      <c r="A2834" s="1">
        <v>28.32</v>
      </c>
      <c r="B2834" s="2">
        <f>Fulltable[[#This Row],[Distance]]^2</f>
        <v>802.02240000000006</v>
      </c>
      <c r="C2834">
        <f>Fulltable[[#This Row],[Distance]]^3</f>
        <v>22713.274368000002</v>
      </c>
      <c r="D2834">
        <f>Fulltable[[#This Row],[Distance]]^4</f>
        <v>643239.93010176008</v>
      </c>
      <c r="E2834">
        <f>Fulltable[[#This Row],[Distance]]^5</f>
        <v>18216554.820481844</v>
      </c>
      <c r="F2834" s="13" t="e">
        <f>IF(ISNUMBER(VLOOKUP(Fulltable[[#This Row],[Distance]], PBmetric[[Distance (km)]:[PB (hh:mm:ss)]], 6, FALSE)), VLOOKUP(Fulltable[[#This Row],[Distance]], PBmetric[[Distance (km)]:[PB (hh:mm:ss)]], 6, FALSE), NA())</f>
        <v>#N/A</v>
      </c>
      <c r="G2834" s="13">
        <f ca="1">$Q$4+$P$4*Fulltable[[#This Row],[Distance]]+$O$4*Fulltable[[#This Row],[D^2]]+$N$4*Fulltable[[#This Row],[D^3]]</f>
        <v>9.6687810339409985E-2</v>
      </c>
      <c r="H2834" s="13">
        <f ca="1">Fulltable[[#This Row],[Forecast]]*(1+AVERAGE(cform[faster (-ve) /
slower (+ve)]))</f>
        <v>0.10010299987259166</v>
      </c>
      <c r="I2834" s="13" t="e">
        <f>IF(ISNUMBER(VLOOKUP(Fulltable[[#This Row],[Distance]], Predict[[#All],[Distance (km)]:[Time on current form]], 2, FALSE)), VLOOKUP(Fulltable[[#This Row],[Distance]], Predict[[#All],[Distance (km)]:[Time on current form]], 2, FALSE), NA())</f>
        <v>#N/A</v>
      </c>
      <c r="J2834" s="13" t="e">
        <f>IF(ISNUMBER(VLOOKUP(Fulltable[[#This Row],[Distance]], Predict[[#All],[Distance (km)]:[Time on current form]], 3, FALSE)), VLOOKUP(Fulltable[[#This Row],[Distance]], Predict[[#All],[Distance (km)]:[Time on current form]], 3, FALSE), NA())</f>
        <v>#N/A</v>
      </c>
    </row>
    <row r="2835" spans="1:10" x14ac:dyDescent="0.25">
      <c r="A2835" s="1">
        <v>28.33</v>
      </c>
      <c r="B2835" s="2">
        <f>Fulltable[[#This Row],[Distance]]^2</f>
        <v>802.58889999999985</v>
      </c>
      <c r="C2835">
        <f>Fulltable[[#This Row],[Distance]]^3</f>
        <v>22737.343536999993</v>
      </c>
      <c r="D2835">
        <f>Fulltable[[#This Row],[Distance]]^4</f>
        <v>644148.94240320974</v>
      </c>
      <c r="E2835">
        <f>Fulltable[[#This Row],[Distance]]^5</f>
        <v>18248739.538282931</v>
      </c>
      <c r="F2835" s="13" t="e">
        <f>IF(ISNUMBER(VLOOKUP(Fulltable[[#This Row],[Distance]], PBmetric[[Distance (km)]:[PB (hh:mm:ss)]], 6, FALSE)), VLOOKUP(Fulltable[[#This Row],[Distance]], PBmetric[[Distance (km)]:[PB (hh:mm:ss)]], 6, FALSE), NA())</f>
        <v>#N/A</v>
      </c>
      <c r="G2835" s="13">
        <f ca="1">$Q$4+$P$4*Fulltable[[#This Row],[Distance]]+$O$4*Fulltable[[#This Row],[D^2]]+$N$4*Fulltable[[#This Row],[D^3]]</f>
        <v>9.6727059465026619E-2</v>
      </c>
      <c r="H2835" s="13">
        <f ca="1">Fulltable[[#This Row],[Forecast]]*(1+AVERAGE(cform[faster (-ve) /
slower (+ve)]))</f>
        <v>0.10014363534879915</v>
      </c>
      <c r="I2835" s="13" t="e">
        <f>IF(ISNUMBER(VLOOKUP(Fulltable[[#This Row],[Distance]], Predict[[#All],[Distance (km)]:[Time on current form]], 2, FALSE)), VLOOKUP(Fulltable[[#This Row],[Distance]], Predict[[#All],[Distance (km)]:[Time on current form]], 2, FALSE), NA())</f>
        <v>#N/A</v>
      </c>
      <c r="J2835" s="13" t="e">
        <f>IF(ISNUMBER(VLOOKUP(Fulltable[[#This Row],[Distance]], Predict[[#All],[Distance (km)]:[Time on current form]], 3, FALSE)), VLOOKUP(Fulltable[[#This Row],[Distance]], Predict[[#All],[Distance (km)]:[Time on current form]], 3, FALSE), NA())</f>
        <v>#N/A</v>
      </c>
    </row>
    <row r="2836" spans="1:10" x14ac:dyDescent="0.25">
      <c r="A2836" s="1">
        <v>28.34</v>
      </c>
      <c r="B2836" s="2">
        <f>Fulltable[[#This Row],[Distance]]^2</f>
        <v>803.15559999999994</v>
      </c>
      <c r="C2836">
        <f>Fulltable[[#This Row],[Distance]]^3</f>
        <v>22761.429703999998</v>
      </c>
      <c r="D2836">
        <f>Fulltable[[#This Row],[Distance]]^4</f>
        <v>645058.91781135986</v>
      </c>
      <c r="E2836">
        <f>Fulltable[[#This Row],[Distance]]^5</f>
        <v>18280969.730773937</v>
      </c>
      <c r="F2836" s="13" t="e">
        <f>IF(ISNUMBER(VLOOKUP(Fulltable[[#This Row],[Distance]], PBmetric[[Distance (km)]:[PB (hh:mm:ss)]], 6, FALSE)), VLOOKUP(Fulltable[[#This Row],[Distance]], PBmetric[[Distance (km)]:[PB (hh:mm:ss)]], 6, FALSE), NA())</f>
        <v>#N/A</v>
      </c>
      <c r="G2836" s="13">
        <f ca="1">$Q$4+$P$4*Fulltable[[#This Row],[Distance]]+$O$4*Fulltable[[#This Row],[D^2]]+$N$4*Fulltable[[#This Row],[D^3]]</f>
        <v>9.6766312163234669E-2</v>
      </c>
      <c r="H2836" s="13">
        <f ca="1">Fulltable[[#This Row],[Forecast]]*(1+AVERAGE(cform[faster (-ve) /
slower (+ve)]))</f>
        <v>0.10018427452378849</v>
      </c>
      <c r="I2836" s="13" t="e">
        <f>IF(ISNUMBER(VLOOKUP(Fulltable[[#This Row],[Distance]], Predict[[#All],[Distance (km)]:[Time on current form]], 2, FALSE)), VLOOKUP(Fulltable[[#This Row],[Distance]], Predict[[#All],[Distance (km)]:[Time on current form]], 2, FALSE), NA())</f>
        <v>#N/A</v>
      </c>
      <c r="J2836" s="13" t="e">
        <f>IF(ISNUMBER(VLOOKUP(Fulltable[[#This Row],[Distance]], Predict[[#All],[Distance (km)]:[Time on current form]], 3, FALSE)), VLOOKUP(Fulltable[[#This Row],[Distance]], Predict[[#All],[Distance (km)]:[Time on current form]], 3, FALSE), NA())</f>
        <v>#N/A</v>
      </c>
    </row>
    <row r="2837" spans="1:10" x14ac:dyDescent="0.25">
      <c r="A2837" s="1">
        <v>28.35</v>
      </c>
      <c r="B2837" s="2">
        <f>Fulltable[[#This Row],[Distance]]^2</f>
        <v>803.72250000000008</v>
      </c>
      <c r="C2837">
        <f>Fulltable[[#This Row],[Distance]]^3</f>
        <v>22785.532875000004</v>
      </c>
      <c r="D2837">
        <f>Fulltable[[#This Row],[Distance]]^4</f>
        <v>645969.85700625018</v>
      </c>
      <c r="E2837">
        <f>Fulltable[[#This Row],[Distance]]^5</f>
        <v>18313245.446127195</v>
      </c>
      <c r="F2837" s="13" t="e">
        <f>IF(ISNUMBER(VLOOKUP(Fulltable[[#This Row],[Distance]], PBmetric[[Distance (km)]:[PB (hh:mm:ss)]], 6, FALSE)), VLOOKUP(Fulltable[[#This Row],[Distance]], PBmetric[[Distance (km)]:[PB (hh:mm:ss)]], 6, FALSE), NA())</f>
        <v>#N/A</v>
      </c>
      <c r="G2837" s="13">
        <f ca="1">$Q$4+$P$4*Fulltable[[#This Row],[Distance]]+$O$4*Fulltable[[#This Row],[D^2]]+$N$4*Fulltable[[#This Row],[D^3]]</f>
        <v>9.6805568433998762E-2</v>
      </c>
      <c r="H2837" s="13">
        <f ca="1">Fulltable[[#This Row],[Forecast]]*(1+AVERAGE(cform[faster (-ve) /
slower (+ve)]))</f>
        <v>0.10022491739752305</v>
      </c>
      <c r="I2837" s="13" t="e">
        <f>IF(ISNUMBER(VLOOKUP(Fulltable[[#This Row],[Distance]], Predict[[#All],[Distance (km)]:[Time on current form]], 2, FALSE)), VLOOKUP(Fulltable[[#This Row],[Distance]], Predict[[#All],[Distance (km)]:[Time on current form]], 2, FALSE), NA())</f>
        <v>#N/A</v>
      </c>
      <c r="J2837" s="13" t="e">
        <f>IF(ISNUMBER(VLOOKUP(Fulltable[[#This Row],[Distance]], Predict[[#All],[Distance (km)]:[Time on current form]], 3, FALSE)), VLOOKUP(Fulltable[[#This Row],[Distance]], Predict[[#All],[Distance (km)]:[Time on current form]], 3, FALSE), NA())</f>
        <v>#N/A</v>
      </c>
    </row>
    <row r="2838" spans="1:10" x14ac:dyDescent="0.25">
      <c r="A2838" s="1">
        <v>28.36</v>
      </c>
      <c r="B2838" s="2">
        <f>Fulltable[[#This Row],[Distance]]^2</f>
        <v>804.28959999999995</v>
      </c>
      <c r="C2838">
        <f>Fulltable[[#This Row],[Distance]]^3</f>
        <v>22809.653055999999</v>
      </c>
      <c r="D2838">
        <f>Fulltable[[#This Row],[Distance]]^4</f>
        <v>646881.76066815993</v>
      </c>
      <c r="E2838">
        <f>Fulltable[[#This Row],[Distance]]^5</f>
        <v>18345566.732549015</v>
      </c>
      <c r="F2838" s="13" t="e">
        <f>IF(ISNUMBER(VLOOKUP(Fulltable[[#This Row],[Distance]], PBmetric[[Distance (km)]:[PB (hh:mm:ss)]], 6, FALSE)), VLOOKUP(Fulltable[[#This Row],[Distance]], PBmetric[[Distance (km)]:[PB (hh:mm:ss)]], 6, FALSE), NA())</f>
        <v>#N/A</v>
      </c>
      <c r="G2838" s="13">
        <f ca="1">$Q$4+$P$4*Fulltable[[#This Row],[Distance]]+$O$4*Fulltable[[#This Row],[D^2]]+$N$4*Fulltable[[#This Row],[D^3]]</f>
        <v>9.684482827728344E-2</v>
      </c>
      <c r="H2838" s="13">
        <f ca="1">Fulltable[[#This Row],[Forecast]]*(1+AVERAGE(cform[faster (-ve) /
slower (+ve)]))</f>
        <v>0.10026556396996614</v>
      </c>
      <c r="I2838" s="13" t="e">
        <f>IF(ISNUMBER(VLOOKUP(Fulltable[[#This Row],[Distance]], Predict[[#All],[Distance (km)]:[Time on current form]], 2, FALSE)), VLOOKUP(Fulltable[[#This Row],[Distance]], Predict[[#All],[Distance (km)]:[Time on current form]], 2, FALSE), NA())</f>
        <v>#N/A</v>
      </c>
      <c r="J2838" s="13" t="e">
        <f>IF(ISNUMBER(VLOOKUP(Fulltable[[#This Row],[Distance]], Predict[[#All],[Distance (km)]:[Time on current form]], 3, FALSE)), VLOOKUP(Fulltable[[#This Row],[Distance]], Predict[[#All],[Distance (km)]:[Time on current form]], 3, FALSE), NA())</f>
        <v>#N/A</v>
      </c>
    </row>
    <row r="2839" spans="1:10" x14ac:dyDescent="0.25">
      <c r="A2839" s="1">
        <v>28.37</v>
      </c>
      <c r="B2839" s="2">
        <f>Fulltable[[#This Row],[Distance]]^2</f>
        <v>804.85690000000011</v>
      </c>
      <c r="C2839">
        <f>Fulltable[[#This Row],[Distance]]^3</f>
        <v>22833.790253000003</v>
      </c>
      <c r="D2839">
        <f>Fulltable[[#This Row],[Distance]]^4</f>
        <v>647794.62947761023</v>
      </c>
      <c r="E2839">
        <f>Fulltable[[#This Row],[Distance]]^5</f>
        <v>18377933.638279803</v>
      </c>
      <c r="F2839" s="13" t="e">
        <f>IF(ISNUMBER(VLOOKUP(Fulltable[[#This Row],[Distance]], PBmetric[[Distance (km)]:[PB (hh:mm:ss)]], 6, FALSE)), VLOOKUP(Fulltable[[#This Row],[Distance]], PBmetric[[Distance (km)]:[PB (hh:mm:ss)]], 6, FALSE), NA())</f>
        <v>#N/A</v>
      </c>
      <c r="G2839" s="13">
        <f ca="1">$Q$4+$P$4*Fulltable[[#This Row],[Distance]]+$O$4*Fulltable[[#This Row],[D^2]]+$N$4*Fulltable[[#This Row],[D^3]]</f>
        <v>9.6884091693053329E-2</v>
      </c>
      <c r="H2839" s="13">
        <f ca="1">Fulltable[[#This Row],[Forecast]]*(1+AVERAGE(cform[faster (-ve) /
slower (+ve)]))</f>
        <v>0.10030621424108112</v>
      </c>
      <c r="I2839" s="13" t="e">
        <f>IF(ISNUMBER(VLOOKUP(Fulltable[[#This Row],[Distance]], Predict[[#All],[Distance (km)]:[Time on current form]], 2, FALSE)), VLOOKUP(Fulltable[[#This Row],[Distance]], Predict[[#All],[Distance (km)]:[Time on current form]], 2, FALSE), NA())</f>
        <v>#N/A</v>
      </c>
      <c r="J2839" s="13" t="e">
        <f>IF(ISNUMBER(VLOOKUP(Fulltable[[#This Row],[Distance]], Predict[[#All],[Distance (km)]:[Time on current form]], 3, FALSE)), VLOOKUP(Fulltable[[#This Row],[Distance]], Predict[[#All],[Distance (km)]:[Time on current form]], 3, FALSE), NA())</f>
        <v>#N/A</v>
      </c>
    </row>
    <row r="2840" spans="1:10" x14ac:dyDescent="0.25">
      <c r="A2840" s="1">
        <v>28.38</v>
      </c>
      <c r="B2840" s="2">
        <f>Fulltable[[#This Row],[Distance]]^2</f>
        <v>805.42439999999999</v>
      </c>
      <c r="C2840">
        <f>Fulltable[[#This Row],[Distance]]^3</f>
        <v>22857.944471999999</v>
      </c>
      <c r="D2840">
        <f>Fulltable[[#This Row],[Distance]]^4</f>
        <v>648708.46411535994</v>
      </c>
      <c r="E2840">
        <f>Fulltable[[#This Row],[Distance]]^5</f>
        <v>18410346.211593915</v>
      </c>
      <c r="F2840" s="13" t="e">
        <f>IF(ISNUMBER(VLOOKUP(Fulltable[[#This Row],[Distance]], PBmetric[[Distance (km)]:[PB (hh:mm:ss)]], 6, FALSE)), VLOOKUP(Fulltable[[#This Row],[Distance]], PBmetric[[Distance (km)]:[PB (hh:mm:ss)]], 6, FALSE), NA())</f>
        <v>#N/A</v>
      </c>
      <c r="G2840" s="13">
        <f ca="1">$Q$4+$P$4*Fulltable[[#This Row],[Distance]]+$O$4*Fulltable[[#This Row],[D^2]]+$N$4*Fulltable[[#This Row],[D^3]]</f>
        <v>9.6923358681273039E-2</v>
      </c>
      <c r="H2840" s="13">
        <f ca="1">Fulltable[[#This Row],[Forecast]]*(1+AVERAGE(cform[faster (-ve) /
slower (+ve)]))</f>
        <v>0.10034686821083136</v>
      </c>
      <c r="I2840" s="13" t="e">
        <f>IF(ISNUMBER(VLOOKUP(Fulltable[[#This Row],[Distance]], Predict[[#All],[Distance (km)]:[Time on current form]], 2, FALSE)), VLOOKUP(Fulltable[[#This Row],[Distance]], Predict[[#All],[Distance (km)]:[Time on current form]], 2, FALSE), NA())</f>
        <v>#N/A</v>
      </c>
      <c r="J2840" s="13" t="e">
        <f>IF(ISNUMBER(VLOOKUP(Fulltable[[#This Row],[Distance]], Predict[[#All],[Distance (km)]:[Time on current form]], 3, FALSE)), VLOOKUP(Fulltable[[#This Row],[Distance]], Predict[[#All],[Distance (km)]:[Time on current form]], 3, FALSE), NA())</f>
        <v>#N/A</v>
      </c>
    </row>
    <row r="2841" spans="1:10" x14ac:dyDescent="0.25">
      <c r="A2841" s="1">
        <v>28.39</v>
      </c>
      <c r="B2841" s="2">
        <f>Fulltable[[#This Row],[Distance]]^2</f>
        <v>805.99210000000005</v>
      </c>
      <c r="C2841">
        <f>Fulltable[[#This Row],[Distance]]^3</f>
        <v>22882.115719000001</v>
      </c>
      <c r="D2841">
        <f>Fulltable[[#This Row],[Distance]]^4</f>
        <v>649623.26526241004</v>
      </c>
      <c r="E2841">
        <f>Fulltable[[#This Row],[Distance]]^5</f>
        <v>18442804.50079982</v>
      </c>
      <c r="F2841" s="13" t="e">
        <f>IF(ISNUMBER(VLOOKUP(Fulltable[[#This Row],[Distance]], PBmetric[[Distance (km)]:[PB (hh:mm:ss)]], 6, FALSE)), VLOOKUP(Fulltable[[#This Row],[Distance]], PBmetric[[Distance (km)]:[PB (hh:mm:ss)]], 6, FALSE), NA())</f>
        <v>#N/A</v>
      </c>
      <c r="G2841" s="13">
        <f ca="1">$Q$4+$P$4*Fulltable[[#This Row],[Distance]]+$O$4*Fulltable[[#This Row],[D^2]]+$N$4*Fulltable[[#This Row],[D^3]]</f>
        <v>9.6962629241907169E-2</v>
      </c>
      <c r="H2841" s="13">
        <f ca="1">Fulltable[[#This Row],[Forecast]]*(1+AVERAGE(cform[faster (-ve) /
slower (+ve)]))</f>
        <v>0.10038752587918019</v>
      </c>
      <c r="I2841" s="13" t="e">
        <f>IF(ISNUMBER(VLOOKUP(Fulltable[[#This Row],[Distance]], Predict[[#All],[Distance (km)]:[Time on current form]], 2, FALSE)), VLOOKUP(Fulltable[[#This Row],[Distance]], Predict[[#All],[Distance (km)]:[Time on current form]], 2, FALSE), NA())</f>
        <v>#N/A</v>
      </c>
      <c r="J2841" s="13" t="e">
        <f>IF(ISNUMBER(VLOOKUP(Fulltable[[#This Row],[Distance]], Predict[[#All],[Distance (km)]:[Time on current form]], 3, FALSE)), VLOOKUP(Fulltable[[#This Row],[Distance]], Predict[[#All],[Distance (km)]:[Time on current form]], 3, FALSE), NA())</f>
        <v>#N/A</v>
      </c>
    </row>
    <row r="2842" spans="1:10" x14ac:dyDescent="0.25">
      <c r="A2842" s="1">
        <v>28.4</v>
      </c>
      <c r="B2842" s="2">
        <f>Fulltable[[#This Row],[Distance]]^2</f>
        <v>806.56</v>
      </c>
      <c r="C2842">
        <f>Fulltable[[#This Row],[Distance]]^3</f>
        <v>22906.303999999996</v>
      </c>
      <c r="D2842">
        <f>Fulltable[[#This Row],[Distance]]^4</f>
        <v>650539.03359999997</v>
      </c>
      <c r="E2842">
        <f>Fulltable[[#This Row],[Distance]]^5</f>
        <v>18475308.55424</v>
      </c>
      <c r="F2842" s="13" t="e">
        <f>IF(ISNUMBER(VLOOKUP(Fulltable[[#This Row],[Distance]], PBmetric[[Distance (km)]:[PB (hh:mm:ss)]], 6, FALSE)), VLOOKUP(Fulltable[[#This Row],[Distance]], PBmetric[[Distance (km)]:[PB (hh:mm:ss)]], 6, FALSE), NA())</f>
        <v>#N/A</v>
      </c>
      <c r="G2842" s="13">
        <f ca="1">$Q$4+$P$4*Fulltable[[#This Row],[Distance]]+$O$4*Fulltable[[#This Row],[D^2]]+$N$4*Fulltable[[#This Row],[D^3]]</f>
        <v>9.7001903374920262E-2</v>
      </c>
      <c r="H2842" s="13">
        <f ca="1">Fulltable[[#This Row],[Forecast]]*(1+AVERAGE(cform[faster (-ve) /
slower (+ve)]))</f>
        <v>0.10042818724609093</v>
      </c>
      <c r="I2842" s="13" t="e">
        <f>IF(ISNUMBER(VLOOKUP(Fulltable[[#This Row],[Distance]], Predict[[#All],[Distance (km)]:[Time on current form]], 2, FALSE)), VLOOKUP(Fulltable[[#This Row],[Distance]], Predict[[#All],[Distance (km)]:[Time on current form]], 2, FALSE), NA())</f>
        <v>#N/A</v>
      </c>
      <c r="J2842" s="13" t="e">
        <f>IF(ISNUMBER(VLOOKUP(Fulltable[[#This Row],[Distance]], Predict[[#All],[Distance (km)]:[Time on current form]], 3, FALSE)), VLOOKUP(Fulltable[[#This Row],[Distance]], Predict[[#All],[Distance (km)]:[Time on current form]], 3, FALSE), NA())</f>
        <v>#N/A</v>
      </c>
    </row>
    <row r="2843" spans="1:10" x14ac:dyDescent="0.25">
      <c r="A2843" s="1">
        <v>28.41</v>
      </c>
      <c r="B2843" s="2">
        <f>Fulltable[[#This Row],[Distance]]^2</f>
        <v>807.12810000000002</v>
      </c>
      <c r="C2843">
        <f>Fulltable[[#This Row],[Distance]]^3</f>
        <v>22930.509321000001</v>
      </c>
      <c r="D2843">
        <f>Fulltable[[#This Row],[Distance]]^4</f>
        <v>651455.76980960998</v>
      </c>
      <c r="E2843">
        <f>Fulltable[[#This Row],[Distance]]^5</f>
        <v>18507858.420291018</v>
      </c>
      <c r="F2843" s="13" t="e">
        <f>IF(ISNUMBER(VLOOKUP(Fulltable[[#This Row],[Distance]], PBmetric[[Distance (km)]:[PB (hh:mm:ss)]], 6, FALSE)), VLOOKUP(Fulltable[[#This Row],[Distance]], PBmetric[[Distance (km)]:[PB (hh:mm:ss)]], 6, FALSE), NA())</f>
        <v>#N/A</v>
      </c>
      <c r="G2843" s="13">
        <f ca="1">$Q$4+$P$4*Fulltable[[#This Row],[Distance]]+$O$4*Fulltable[[#This Row],[D^2]]+$N$4*Fulltable[[#This Row],[D^3]]</f>
        <v>9.7041181080276956E-2</v>
      </c>
      <c r="H2843" s="13">
        <f ca="1">Fulltable[[#This Row],[Forecast]]*(1+AVERAGE(cform[faster (-ve) /
slower (+ve)]))</f>
        <v>0.10046885231152693</v>
      </c>
      <c r="I2843" s="13" t="e">
        <f>IF(ISNUMBER(VLOOKUP(Fulltable[[#This Row],[Distance]], Predict[[#All],[Distance (km)]:[Time on current form]], 2, FALSE)), VLOOKUP(Fulltable[[#This Row],[Distance]], Predict[[#All],[Distance (km)]:[Time on current form]], 2, FALSE), NA())</f>
        <v>#N/A</v>
      </c>
      <c r="J2843" s="13" t="e">
        <f>IF(ISNUMBER(VLOOKUP(Fulltable[[#This Row],[Distance]], Predict[[#All],[Distance (km)]:[Time on current form]], 3, FALSE)), VLOOKUP(Fulltable[[#This Row],[Distance]], Predict[[#All],[Distance (km)]:[Time on current form]], 3, FALSE), NA())</f>
        <v>#N/A</v>
      </c>
    </row>
    <row r="2844" spans="1:10" x14ac:dyDescent="0.25">
      <c r="A2844" s="1">
        <v>28.42</v>
      </c>
      <c r="B2844" s="2">
        <f>Fulltable[[#This Row],[Distance]]^2</f>
        <v>807.69640000000015</v>
      </c>
      <c r="C2844">
        <f>Fulltable[[#This Row],[Distance]]^3</f>
        <v>22954.731688000007</v>
      </c>
      <c r="D2844">
        <f>Fulltable[[#This Row],[Distance]]^4</f>
        <v>652373.47457296029</v>
      </c>
      <c r="E2844">
        <f>Fulltable[[#This Row],[Distance]]^5</f>
        <v>18540454.147363532</v>
      </c>
      <c r="F2844" s="13" t="e">
        <f>IF(ISNUMBER(VLOOKUP(Fulltable[[#This Row],[Distance]], PBmetric[[Distance (km)]:[PB (hh:mm:ss)]], 6, FALSE)), VLOOKUP(Fulltable[[#This Row],[Distance]], PBmetric[[Distance (km)]:[PB (hh:mm:ss)]], 6, FALSE), NA())</f>
        <v>#N/A</v>
      </c>
      <c r="G2844" s="13">
        <f ca="1">$Q$4+$P$4*Fulltable[[#This Row],[Distance]]+$O$4*Fulltable[[#This Row],[D^2]]+$N$4*Fulltable[[#This Row],[D^3]]</f>
        <v>9.7080462357941877E-2</v>
      </c>
      <c r="H2844" s="13">
        <f ca="1">Fulltable[[#This Row],[Forecast]]*(1+AVERAGE(cform[faster (-ve) /
slower (+ve)]))</f>
        <v>0.10050952107545161</v>
      </c>
      <c r="I2844" s="13" t="e">
        <f>IF(ISNUMBER(VLOOKUP(Fulltable[[#This Row],[Distance]], Predict[[#All],[Distance (km)]:[Time on current form]], 2, FALSE)), VLOOKUP(Fulltable[[#This Row],[Distance]], Predict[[#All],[Distance (km)]:[Time on current form]], 2, FALSE), NA())</f>
        <v>#N/A</v>
      </c>
      <c r="J2844" s="13" t="e">
        <f>IF(ISNUMBER(VLOOKUP(Fulltable[[#This Row],[Distance]], Predict[[#All],[Distance (km)]:[Time on current form]], 3, FALSE)), VLOOKUP(Fulltable[[#This Row],[Distance]], Predict[[#All],[Distance (km)]:[Time on current form]], 3, FALSE), NA())</f>
        <v>#N/A</v>
      </c>
    </row>
    <row r="2845" spans="1:10" x14ac:dyDescent="0.25">
      <c r="A2845" s="1">
        <v>28.43</v>
      </c>
      <c r="B2845" s="2">
        <f>Fulltable[[#This Row],[Distance]]^2</f>
        <v>808.26490000000001</v>
      </c>
      <c r="C2845">
        <f>Fulltable[[#This Row],[Distance]]^3</f>
        <v>22978.971107000001</v>
      </c>
      <c r="D2845">
        <f>Fulltable[[#This Row],[Distance]]^4</f>
        <v>653292.14857200999</v>
      </c>
      <c r="E2845">
        <f>Fulltable[[#This Row],[Distance]]^5</f>
        <v>18573095.783902243</v>
      </c>
      <c r="F2845" s="13" t="e">
        <f>IF(ISNUMBER(VLOOKUP(Fulltable[[#This Row],[Distance]], PBmetric[[Distance (km)]:[PB (hh:mm:ss)]], 6, FALSE)), VLOOKUP(Fulltable[[#This Row],[Distance]], PBmetric[[Distance (km)]:[PB (hh:mm:ss)]], 6, FALSE), NA())</f>
        <v>#N/A</v>
      </c>
      <c r="G2845" s="13">
        <f ca="1">$Q$4+$P$4*Fulltable[[#This Row],[Distance]]+$O$4*Fulltable[[#This Row],[D^2]]+$N$4*Fulltable[[#This Row],[D^3]]</f>
        <v>9.7119747207879567E-2</v>
      </c>
      <c r="H2845" s="13">
        <f ca="1">Fulltable[[#This Row],[Forecast]]*(1+AVERAGE(cform[faster (-ve) /
slower (+ve)]))</f>
        <v>0.10055019353782822</v>
      </c>
      <c r="I2845" s="13" t="e">
        <f>IF(ISNUMBER(VLOOKUP(Fulltable[[#This Row],[Distance]], Predict[[#All],[Distance (km)]:[Time on current form]], 2, FALSE)), VLOOKUP(Fulltable[[#This Row],[Distance]], Predict[[#All],[Distance (km)]:[Time on current form]], 2, FALSE), NA())</f>
        <v>#N/A</v>
      </c>
      <c r="J2845" s="13" t="e">
        <f>IF(ISNUMBER(VLOOKUP(Fulltable[[#This Row],[Distance]], Predict[[#All],[Distance (km)]:[Time on current form]], 3, FALSE)), VLOOKUP(Fulltable[[#This Row],[Distance]], Predict[[#All],[Distance (km)]:[Time on current form]], 3, FALSE), NA())</f>
        <v>#N/A</v>
      </c>
    </row>
    <row r="2846" spans="1:10" x14ac:dyDescent="0.25">
      <c r="A2846" s="1">
        <v>28.44</v>
      </c>
      <c r="B2846" s="2">
        <f>Fulltable[[#This Row],[Distance]]^2</f>
        <v>808.83360000000005</v>
      </c>
      <c r="C2846">
        <f>Fulltable[[#This Row],[Distance]]^3</f>
        <v>23003.227584000004</v>
      </c>
      <c r="D2846">
        <f>Fulltable[[#This Row],[Distance]]^4</f>
        <v>654211.79248896008</v>
      </c>
      <c r="E2846">
        <f>Fulltable[[#This Row],[Distance]]^5</f>
        <v>18605783.378386024</v>
      </c>
      <c r="F2846" s="13" t="e">
        <f>IF(ISNUMBER(VLOOKUP(Fulltable[[#This Row],[Distance]], PBmetric[[Distance (km)]:[PB (hh:mm:ss)]], 6, FALSE)), VLOOKUP(Fulltable[[#This Row],[Distance]], PBmetric[[Distance (km)]:[PB (hh:mm:ss)]], 6, FALSE), NA())</f>
        <v>#N/A</v>
      </c>
      <c r="G2846" s="13">
        <f ca="1">$Q$4+$P$4*Fulltable[[#This Row],[Distance]]+$O$4*Fulltable[[#This Row],[D^2]]+$N$4*Fulltable[[#This Row],[D^3]]</f>
        <v>9.7159035630054638E-2</v>
      </c>
      <c r="H2846" s="13">
        <f ca="1">Fulltable[[#This Row],[Forecast]]*(1+AVERAGE(cform[faster (-ve) /
slower (+ve)]))</f>
        <v>0.10059086969862015</v>
      </c>
      <c r="I2846" s="13" t="e">
        <f>IF(ISNUMBER(VLOOKUP(Fulltable[[#This Row],[Distance]], Predict[[#All],[Distance (km)]:[Time on current form]], 2, FALSE)), VLOOKUP(Fulltable[[#This Row],[Distance]], Predict[[#All],[Distance (km)]:[Time on current form]], 2, FALSE), NA())</f>
        <v>#N/A</v>
      </c>
      <c r="J2846" s="13" t="e">
        <f>IF(ISNUMBER(VLOOKUP(Fulltable[[#This Row],[Distance]], Predict[[#All],[Distance (km)]:[Time on current form]], 3, FALSE)), VLOOKUP(Fulltable[[#This Row],[Distance]], Predict[[#All],[Distance (km)]:[Time on current form]], 3, FALSE), NA())</f>
        <v>#N/A</v>
      </c>
    </row>
    <row r="2847" spans="1:10" x14ac:dyDescent="0.25">
      <c r="A2847" s="1">
        <v>28.45</v>
      </c>
      <c r="B2847" s="2">
        <f>Fulltable[[#This Row],[Distance]]^2</f>
        <v>809.40249999999992</v>
      </c>
      <c r="C2847">
        <f>Fulltable[[#This Row],[Distance]]^3</f>
        <v>23027.501124999999</v>
      </c>
      <c r="D2847">
        <f>Fulltable[[#This Row],[Distance]]^4</f>
        <v>655132.40700624988</v>
      </c>
      <c r="E2847">
        <f>Fulltable[[#This Row],[Distance]]^5</f>
        <v>18638516.979327809</v>
      </c>
      <c r="F2847" s="13" t="e">
        <f>IF(ISNUMBER(VLOOKUP(Fulltable[[#This Row],[Distance]], PBmetric[[Distance (km)]:[PB (hh:mm:ss)]], 6, FALSE)), VLOOKUP(Fulltable[[#This Row],[Distance]], PBmetric[[Distance (km)]:[PB (hh:mm:ss)]], 6, FALSE), NA())</f>
        <v>#N/A</v>
      </c>
      <c r="G2847" s="13">
        <f ca="1">$Q$4+$P$4*Fulltable[[#This Row],[Distance]]+$O$4*Fulltable[[#This Row],[D^2]]+$N$4*Fulltable[[#This Row],[D^3]]</f>
        <v>9.7198327624431688E-2</v>
      </c>
      <c r="H2847" s="13">
        <f ca="1">Fulltable[[#This Row],[Forecast]]*(1+AVERAGE(cform[faster (-ve) /
slower (+ve)]))</f>
        <v>0.10063154955779074</v>
      </c>
      <c r="I2847" s="13" t="e">
        <f>IF(ISNUMBER(VLOOKUP(Fulltable[[#This Row],[Distance]], Predict[[#All],[Distance (km)]:[Time on current form]], 2, FALSE)), VLOOKUP(Fulltable[[#This Row],[Distance]], Predict[[#All],[Distance (km)]:[Time on current form]], 2, FALSE), NA())</f>
        <v>#N/A</v>
      </c>
      <c r="J2847" s="13" t="e">
        <f>IF(ISNUMBER(VLOOKUP(Fulltable[[#This Row],[Distance]], Predict[[#All],[Distance (km)]:[Time on current form]], 3, FALSE)), VLOOKUP(Fulltable[[#This Row],[Distance]], Predict[[#All],[Distance (km)]:[Time on current form]], 3, FALSE), NA())</f>
        <v>#N/A</v>
      </c>
    </row>
    <row r="2848" spans="1:10" x14ac:dyDescent="0.25">
      <c r="A2848" s="1">
        <v>28.46</v>
      </c>
      <c r="B2848" s="2">
        <f>Fulltable[[#This Row],[Distance]]^2</f>
        <v>809.97160000000008</v>
      </c>
      <c r="C2848">
        <f>Fulltable[[#This Row],[Distance]]^3</f>
        <v>23051.791736000003</v>
      </c>
      <c r="D2848">
        <f>Fulltable[[#This Row],[Distance]]^4</f>
        <v>656053.99280656013</v>
      </c>
      <c r="E2848">
        <f>Fulltable[[#This Row],[Distance]]^5</f>
        <v>18671296.635274701</v>
      </c>
      <c r="F2848" s="13" t="e">
        <f>IF(ISNUMBER(VLOOKUP(Fulltable[[#This Row],[Distance]], PBmetric[[Distance (km)]:[PB (hh:mm:ss)]], 6, FALSE)), VLOOKUP(Fulltable[[#This Row],[Distance]], PBmetric[[Distance (km)]:[PB (hh:mm:ss)]], 6, FALSE), NA())</f>
        <v>#N/A</v>
      </c>
      <c r="G2848" s="13">
        <f ca="1">$Q$4+$P$4*Fulltable[[#This Row],[Distance]]+$O$4*Fulltable[[#This Row],[D^2]]+$N$4*Fulltable[[#This Row],[D^3]]</f>
        <v>9.7237623190975342E-2</v>
      </c>
      <c r="H2848" s="13">
        <f ca="1">Fulltable[[#This Row],[Forecast]]*(1+AVERAGE(cform[faster (-ve) /
slower (+ve)]))</f>
        <v>0.10067223311530336</v>
      </c>
      <c r="I2848" s="13" t="e">
        <f>IF(ISNUMBER(VLOOKUP(Fulltable[[#This Row],[Distance]], Predict[[#All],[Distance (km)]:[Time on current form]], 2, FALSE)), VLOOKUP(Fulltable[[#This Row],[Distance]], Predict[[#All],[Distance (km)]:[Time on current form]], 2, FALSE), NA())</f>
        <v>#N/A</v>
      </c>
      <c r="J2848" s="13" t="e">
        <f>IF(ISNUMBER(VLOOKUP(Fulltable[[#This Row],[Distance]], Predict[[#All],[Distance (km)]:[Time on current form]], 3, FALSE)), VLOOKUP(Fulltable[[#This Row],[Distance]], Predict[[#All],[Distance (km)]:[Time on current form]], 3, FALSE), NA())</f>
        <v>#N/A</v>
      </c>
    </row>
    <row r="2849" spans="1:10" x14ac:dyDescent="0.25">
      <c r="A2849" s="1">
        <v>28.47</v>
      </c>
      <c r="B2849" s="2">
        <f>Fulltable[[#This Row],[Distance]]^2</f>
        <v>810.54089999999997</v>
      </c>
      <c r="C2849">
        <f>Fulltable[[#This Row],[Distance]]^3</f>
        <v>23076.099423</v>
      </c>
      <c r="D2849">
        <f>Fulltable[[#This Row],[Distance]]^4</f>
        <v>656976.55057281</v>
      </c>
      <c r="E2849">
        <f>Fulltable[[#This Row],[Distance]]^5</f>
        <v>18704122.394807901</v>
      </c>
      <c r="F2849" s="13" t="e">
        <f>IF(ISNUMBER(VLOOKUP(Fulltable[[#This Row],[Distance]], PBmetric[[Distance (km)]:[PB (hh:mm:ss)]], 6, FALSE)), VLOOKUP(Fulltable[[#This Row],[Distance]], PBmetric[[Distance (km)]:[PB (hh:mm:ss)]], 6, FALSE), NA())</f>
        <v>#N/A</v>
      </c>
      <c r="G2849" s="13">
        <f ca="1">$Q$4+$P$4*Fulltable[[#This Row],[Distance]]+$O$4*Fulltable[[#This Row],[D^2]]+$N$4*Fulltable[[#This Row],[D^3]]</f>
        <v>9.7276922329650156E-2</v>
      </c>
      <c r="H2849" s="13">
        <f ca="1">Fulltable[[#This Row],[Forecast]]*(1+AVERAGE(cform[faster (-ve) /
slower (+ve)]))</f>
        <v>0.10071292037112133</v>
      </c>
      <c r="I2849" s="13" t="e">
        <f>IF(ISNUMBER(VLOOKUP(Fulltable[[#This Row],[Distance]], Predict[[#All],[Distance (km)]:[Time on current form]], 2, FALSE)), VLOOKUP(Fulltable[[#This Row],[Distance]], Predict[[#All],[Distance (km)]:[Time on current form]], 2, FALSE), NA())</f>
        <v>#N/A</v>
      </c>
      <c r="J2849" s="13" t="e">
        <f>IF(ISNUMBER(VLOOKUP(Fulltable[[#This Row],[Distance]], Predict[[#All],[Distance (km)]:[Time on current form]], 3, FALSE)), VLOOKUP(Fulltable[[#This Row],[Distance]], Predict[[#All],[Distance (km)]:[Time on current form]], 3, FALSE), NA())</f>
        <v>#N/A</v>
      </c>
    </row>
    <row r="2850" spans="1:10" x14ac:dyDescent="0.25">
      <c r="A2850" s="1">
        <v>28.48</v>
      </c>
      <c r="B2850" s="2">
        <f>Fulltable[[#This Row],[Distance]]^2</f>
        <v>811.11040000000003</v>
      </c>
      <c r="C2850">
        <f>Fulltable[[#This Row],[Distance]]^3</f>
        <v>23100.424192000002</v>
      </c>
      <c r="D2850">
        <f>Fulltable[[#This Row],[Distance]]^4</f>
        <v>657900.0809881601</v>
      </c>
      <c r="E2850">
        <f>Fulltable[[#This Row],[Distance]]^5</f>
        <v>18736994.306542799</v>
      </c>
      <c r="F2850" s="13" t="e">
        <f>IF(ISNUMBER(VLOOKUP(Fulltable[[#This Row],[Distance]], PBmetric[[Distance (km)]:[PB (hh:mm:ss)]], 6, FALSE)), VLOOKUP(Fulltable[[#This Row],[Distance]], PBmetric[[Distance (km)]:[PB (hh:mm:ss)]], 6, FALSE), NA())</f>
        <v>#N/A</v>
      </c>
      <c r="G2850" s="13">
        <f ca="1">$Q$4+$P$4*Fulltable[[#This Row],[Distance]]+$O$4*Fulltable[[#This Row],[D^2]]+$N$4*Fulltable[[#This Row],[D^3]]</f>
        <v>9.7316225040420756E-2</v>
      </c>
      <c r="H2850" s="13">
        <f ca="1">Fulltable[[#This Row],[Forecast]]*(1+AVERAGE(cform[faster (-ve) /
slower (+ve)]))</f>
        <v>0.10075361132520799</v>
      </c>
      <c r="I2850" s="13" t="e">
        <f>IF(ISNUMBER(VLOOKUP(Fulltable[[#This Row],[Distance]], Predict[[#All],[Distance (km)]:[Time on current form]], 2, FALSE)), VLOOKUP(Fulltable[[#This Row],[Distance]], Predict[[#All],[Distance (km)]:[Time on current form]], 2, FALSE), NA())</f>
        <v>#N/A</v>
      </c>
      <c r="J2850" s="13" t="e">
        <f>IF(ISNUMBER(VLOOKUP(Fulltable[[#This Row],[Distance]], Predict[[#All],[Distance (km)]:[Time on current form]], 3, FALSE)), VLOOKUP(Fulltable[[#This Row],[Distance]], Predict[[#All],[Distance (km)]:[Time on current form]], 3, FALSE), NA())</f>
        <v>#N/A</v>
      </c>
    </row>
    <row r="2851" spans="1:10" x14ac:dyDescent="0.25">
      <c r="A2851" s="1">
        <v>28.49</v>
      </c>
      <c r="B2851" s="2">
        <f>Fulltable[[#This Row],[Distance]]^2</f>
        <v>811.68009999999992</v>
      </c>
      <c r="C2851">
        <f>Fulltable[[#This Row],[Distance]]^3</f>
        <v>23124.766048999998</v>
      </c>
      <c r="D2851">
        <f>Fulltable[[#This Row],[Distance]]^4</f>
        <v>658824.58473600983</v>
      </c>
      <c r="E2851">
        <f>Fulltable[[#This Row],[Distance]]^5</f>
        <v>18769912.419128917</v>
      </c>
      <c r="F2851" s="13" t="e">
        <f>IF(ISNUMBER(VLOOKUP(Fulltable[[#This Row],[Distance]], PBmetric[[Distance (km)]:[PB (hh:mm:ss)]], 6, FALSE)), VLOOKUP(Fulltable[[#This Row],[Distance]], PBmetric[[Distance (km)]:[PB (hh:mm:ss)]], 6, FALSE), NA())</f>
        <v>#N/A</v>
      </c>
      <c r="G2851" s="13">
        <f ca="1">$Q$4+$P$4*Fulltable[[#This Row],[Distance]]+$O$4*Fulltable[[#This Row],[D^2]]+$N$4*Fulltable[[#This Row],[D^3]]</f>
        <v>9.7355531323251726E-2</v>
      </c>
      <c r="H2851" s="13">
        <f ca="1">Fulltable[[#This Row],[Forecast]]*(1+AVERAGE(cform[faster (-ve) /
slower (+ve)]))</f>
        <v>0.10079430597752671</v>
      </c>
      <c r="I2851" s="13" t="e">
        <f>IF(ISNUMBER(VLOOKUP(Fulltable[[#This Row],[Distance]], Predict[[#All],[Distance (km)]:[Time on current form]], 2, FALSE)), VLOOKUP(Fulltable[[#This Row],[Distance]], Predict[[#All],[Distance (km)]:[Time on current form]], 2, FALSE), NA())</f>
        <v>#N/A</v>
      </c>
      <c r="J2851" s="13" t="e">
        <f>IF(ISNUMBER(VLOOKUP(Fulltable[[#This Row],[Distance]], Predict[[#All],[Distance (km)]:[Time on current form]], 3, FALSE)), VLOOKUP(Fulltable[[#This Row],[Distance]], Predict[[#All],[Distance (km)]:[Time on current form]], 3, FALSE), NA())</f>
        <v>#N/A</v>
      </c>
    </row>
    <row r="2852" spans="1:10" x14ac:dyDescent="0.25">
      <c r="A2852" s="1">
        <v>28.5</v>
      </c>
      <c r="B2852" s="2">
        <f>Fulltable[[#This Row],[Distance]]^2</f>
        <v>812.25</v>
      </c>
      <c r="C2852">
        <f>Fulltable[[#This Row],[Distance]]^3</f>
        <v>23149.125</v>
      </c>
      <c r="D2852">
        <f>Fulltable[[#This Row],[Distance]]^4</f>
        <v>659750.0625</v>
      </c>
      <c r="E2852">
        <f>Fulltable[[#This Row],[Distance]]^5</f>
        <v>18802876.78125</v>
      </c>
      <c r="F2852" s="13" t="e">
        <f>IF(ISNUMBER(VLOOKUP(Fulltable[[#This Row],[Distance]], PBmetric[[Distance (km)]:[PB (hh:mm:ss)]], 6, FALSE)), VLOOKUP(Fulltable[[#This Row],[Distance]], PBmetric[[Distance (km)]:[PB (hh:mm:ss)]], 6, FALSE), NA())</f>
        <v>#N/A</v>
      </c>
      <c r="G2852" s="13">
        <f ca="1">$Q$4+$P$4*Fulltable[[#This Row],[Distance]]+$O$4*Fulltable[[#This Row],[D^2]]+$N$4*Fulltable[[#This Row],[D^3]]</f>
        <v>9.7394841178107663E-2</v>
      </c>
      <c r="H2852" s="13">
        <f ca="1">Fulltable[[#This Row],[Forecast]]*(1+AVERAGE(cform[faster (-ve) /
slower (+ve)]))</f>
        <v>0.10083500432804082</v>
      </c>
      <c r="I2852" s="13" t="e">
        <f>IF(ISNUMBER(VLOOKUP(Fulltable[[#This Row],[Distance]], Predict[[#All],[Distance (km)]:[Time on current form]], 2, FALSE)), VLOOKUP(Fulltable[[#This Row],[Distance]], Predict[[#All],[Distance (km)]:[Time on current form]], 2, FALSE), NA())</f>
        <v>#N/A</v>
      </c>
      <c r="J2852" s="13" t="e">
        <f>IF(ISNUMBER(VLOOKUP(Fulltable[[#This Row],[Distance]], Predict[[#All],[Distance (km)]:[Time on current form]], 3, FALSE)), VLOOKUP(Fulltable[[#This Row],[Distance]], Predict[[#All],[Distance (km)]:[Time on current form]], 3, FALSE), NA())</f>
        <v>#N/A</v>
      </c>
    </row>
    <row r="2853" spans="1:10" x14ac:dyDescent="0.25">
      <c r="A2853" s="1">
        <v>28.51</v>
      </c>
      <c r="B2853" s="2">
        <f>Fulltable[[#This Row],[Distance]]^2</f>
        <v>812.82010000000014</v>
      </c>
      <c r="C2853">
        <f>Fulltable[[#This Row],[Distance]]^3</f>
        <v>23173.501051000007</v>
      </c>
      <c r="D2853">
        <f>Fulltable[[#This Row],[Distance]]^4</f>
        <v>660676.51496401022</v>
      </c>
      <c r="E2853">
        <f>Fulltable[[#This Row],[Distance]]^5</f>
        <v>18835887.441623934</v>
      </c>
      <c r="F2853" s="13" t="e">
        <f>IF(ISNUMBER(VLOOKUP(Fulltable[[#This Row],[Distance]], PBmetric[[Distance (km)]:[PB (hh:mm:ss)]], 6, FALSE)), VLOOKUP(Fulltable[[#This Row],[Distance]], PBmetric[[Distance (km)]:[PB (hh:mm:ss)]], 6, FALSE), NA())</f>
        <v>#N/A</v>
      </c>
      <c r="G2853" s="13">
        <f ca="1">$Q$4+$P$4*Fulltable[[#This Row],[Distance]]+$O$4*Fulltable[[#This Row],[D^2]]+$N$4*Fulltable[[#This Row],[D^3]]</f>
        <v>9.7434154604953152E-2</v>
      </c>
      <c r="H2853" s="13">
        <f ca="1">Fulltable[[#This Row],[Forecast]]*(1+AVERAGE(cform[faster (-ve) /
slower (+ve)]))</f>
        <v>0.10087570637671367</v>
      </c>
      <c r="I2853" s="13" t="e">
        <f>IF(ISNUMBER(VLOOKUP(Fulltable[[#This Row],[Distance]], Predict[[#All],[Distance (km)]:[Time on current form]], 2, FALSE)), VLOOKUP(Fulltable[[#This Row],[Distance]], Predict[[#All],[Distance (km)]:[Time on current form]], 2, FALSE), NA())</f>
        <v>#N/A</v>
      </c>
      <c r="J2853" s="13" t="e">
        <f>IF(ISNUMBER(VLOOKUP(Fulltable[[#This Row],[Distance]], Predict[[#All],[Distance (km)]:[Time on current form]], 3, FALSE)), VLOOKUP(Fulltable[[#This Row],[Distance]], Predict[[#All],[Distance (km)]:[Time on current form]], 3, FALSE), NA())</f>
        <v>#N/A</v>
      </c>
    </row>
    <row r="2854" spans="1:10" x14ac:dyDescent="0.25">
      <c r="A2854" s="1">
        <v>28.52</v>
      </c>
      <c r="B2854" s="2">
        <f>Fulltable[[#This Row],[Distance]]^2</f>
        <v>813.3904</v>
      </c>
      <c r="C2854">
        <f>Fulltable[[#This Row],[Distance]]^3</f>
        <v>23197.894207999998</v>
      </c>
      <c r="D2854">
        <f>Fulltable[[#This Row],[Distance]]^4</f>
        <v>661603.94281216001</v>
      </c>
      <c r="E2854">
        <f>Fulltable[[#This Row],[Distance]]^5</f>
        <v>18868944.449002802</v>
      </c>
      <c r="F2854" s="13" t="e">
        <f>IF(ISNUMBER(VLOOKUP(Fulltable[[#This Row],[Distance]], PBmetric[[Distance (km)]:[PB (hh:mm:ss)]], 6, FALSE)), VLOOKUP(Fulltable[[#This Row],[Distance]], PBmetric[[Distance (km)]:[PB (hh:mm:ss)]], 6, FALSE), NA())</f>
        <v>#N/A</v>
      </c>
      <c r="G2854" s="13">
        <f ca="1">$Q$4+$P$4*Fulltable[[#This Row],[Distance]]+$O$4*Fulltable[[#This Row],[D^2]]+$N$4*Fulltable[[#This Row],[D^3]]</f>
        <v>9.7473471603752818E-2</v>
      </c>
      <c r="H2854" s="13">
        <f ca="1">Fulltable[[#This Row],[Forecast]]*(1+AVERAGE(cform[faster (-ve) /
slower (+ve)]))</f>
        <v>0.10091641212350862</v>
      </c>
      <c r="I2854" s="13" t="e">
        <f>IF(ISNUMBER(VLOOKUP(Fulltable[[#This Row],[Distance]], Predict[[#All],[Distance (km)]:[Time on current form]], 2, FALSE)), VLOOKUP(Fulltable[[#This Row],[Distance]], Predict[[#All],[Distance (km)]:[Time on current form]], 2, FALSE), NA())</f>
        <v>#N/A</v>
      </c>
      <c r="J2854" s="13" t="e">
        <f>IF(ISNUMBER(VLOOKUP(Fulltable[[#This Row],[Distance]], Predict[[#All],[Distance (km)]:[Time on current form]], 3, FALSE)), VLOOKUP(Fulltable[[#This Row],[Distance]], Predict[[#All],[Distance (km)]:[Time on current form]], 3, FALSE), NA())</f>
        <v>#N/A</v>
      </c>
    </row>
    <row r="2855" spans="1:10" x14ac:dyDescent="0.25">
      <c r="A2855" s="1">
        <v>28.53</v>
      </c>
      <c r="B2855" s="2">
        <f>Fulltable[[#This Row],[Distance]]^2</f>
        <v>813.96090000000004</v>
      </c>
      <c r="C2855">
        <f>Fulltable[[#This Row],[Distance]]^3</f>
        <v>23222.304477000001</v>
      </c>
      <c r="D2855">
        <f>Fulltable[[#This Row],[Distance]]^4</f>
        <v>662532.34672881011</v>
      </c>
      <c r="E2855">
        <f>Fulltable[[#This Row],[Distance]]^5</f>
        <v>18902047.852172952</v>
      </c>
      <c r="F2855" s="13" t="e">
        <f>IF(ISNUMBER(VLOOKUP(Fulltable[[#This Row],[Distance]], PBmetric[[Distance (km)]:[PB (hh:mm:ss)]], 6, FALSE)), VLOOKUP(Fulltable[[#This Row],[Distance]], PBmetric[[Distance (km)]:[PB (hh:mm:ss)]], 6, FALSE), NA())</f>
        <v>#N/A</v>
      </c>
      <c r="G2855" s="13">
        <f ca="1">$Q$4+$P$4*Fulltable[[#This Row],[Distance]]+$O$4*Fulltable[[#This Row],[D^2]]+$N$4*Fulltable[[#This Row],[D^3]]</f>
        <v>9.751279217447123E-2</v>
      </c>
      <c r="H2855" s="13">
        <f ca="1">Fulltable[[#This Row],[Forecast]]*(1+AVERAGE(cform[faster (-ve) /
slower (+ve)]))</f>
        <v>0.10095712156838899</v>
      </c>
      <c r="I2855" s="13" t="e">
        <f>IF(ISNUMBER(VLOOKUP(Fulltable[[#This Row],[Distance]], Predict[[#All],[Distance (km)]:[Time on current form]], 2, FALSE)), VLOOKUP(Fulltable[[#This Row],[Distance]], Predict[[#All],[Distance (km)]:[Time on current form]], 2, FALSE), NA())</f>
        <v>#N/A</v>
      </c>
      <c r="J2855" s="13" t="e">
        <f>IF(ISNUMBER(VLOOKUP(Fulltable[[#This Row],[Distance]], Predict[[#All],[Distance (km)]:[Time on current form]], 3, FALSE)), VLOOKUP(Fulltable[[#This Row],[Distance]], Predict[[#All],[Distance (km)]:[Time on current form]], 3, FALSE), NA())</f>
        <v>#N/A</v>
      </c>
    </row>
    <row r="2856" spans="1:10" x14ac:dyDescent="0.25">
      <c r="A2856" s="1">
        <v>28.54</v>
      </c>
      <c r="B2856" s="2">
        <f>Fulltable[[#This Row],[Distance]]^2</f>
        <v>814.53159999999991</v>
      </c>
      <c r="C2856">
        <f>Fulltable[[#This Row],[Distance]]^3</f>
        <v>23246.731863999998</v>
      </c>
      <c r="D2856">
        <f>Fulltable[[#This Row],[Distance]]^4</f>
        <v>663461.7273985598</v>
      </c>
      <c r="E2856">
        <f>Fulltable[[#This Row],[Distance]]^5</f>
        <v>18935197.699954897</v>
      </c>
      <c r="F2856" s="13" t="e">
        <f>IF(ISNUMBER(VLOOKUP(Fulltable[[#This Row],[Distance]], PBmetric[[Distance (km)]:[PB (hh:mm:ss)]], 6, FALSE)), VLOOKUP(Fulltable[[#This Row],[Distance]], PBmetric[[Distance (km)]:[PB (hh:mm:ss)]], 6, FALSE), NA())</f>
        <v>#N/A</v>
      </c>
      <c r="G2856" s="13">
        <f ca="1">$Q$4+$P$4*Fulltable[[#This Row],[Distance]]+$O$4*Fulltable[[#This Row],[D^2]]+$N$4*Fulltable[[#This Row],[D^3]]</f>
        <v>9.7552116317072987E-2</v>
      </c>
      <c r="H2856" s="13">
        <f ca="1">Fulltable[[#This Row],[Forecast]]*(1+AVERAGE(cform[faster (-ve) /
slower (+ve)]))</f>
        <v>0.10099783471131811</v>
      </c>
      <c r="I2856" s="13" t="e">
        <f>IF(ISNUMBER(VLOOKUP(Fulltable[[#This Row],[Distance]], Predict[[#All],[Distance (km)]:[Time on current form]], 2, FALSE)), VLOOKUP(Fulltable[[#This Row],[Distance]], Predict[[#All],[Distance (km)]:[Time on current form]], 2, FALSE), NA())</f>
        <v>#N/A</v>
      </c>
      <c r="J2856" s="13" t="e">
        <f>IF(ISNUMBER(VLOOKUP(Fulltable[[#This Row],[Distance]], Predict[[#All],[Distance (km)]:[Time on current form]], 3, FALSE)), VLOOKUP(Fulltable[[#This Row],[Distance]], Predict[[#All],[Distance (km)]:[Time on current form]], 3, FALSE), NA())</f>
        <v>#N/A</v>
      </c>
    </row>
    <row r="2857" spans="1:10" x14ac:dyDescent="0.25">
      <c r="A2857" s="1">
        <v>28.55</v>
      </c>
      <c r="B2857" s="2">
        <f>Fulltable[[#This Row],[Distance]]^2</f>
        <v>815.10250000000008</v>
      </c>
      <c r="C2857">
        <f>Fulltable[[#This Row],[Distance]]^3</f>
        <v>23271.176375000003</v>
      </c>
      <c r="D2857">
        <f>Fulltable[[#This Row],[Distance]]^4</f>
        <v>664392.08550625015</v>
      </c>
      <c r="E2857">
        <f>Fulltable[[#This Row],[Distance]]^5</f>
        <v>18968394.041203443</v>
      </c>
      <c r="F2857" s="13" t="e">
        <f>IF(ISNUMBER(VLOOKUP(Fulltable[[#This Row],[Distance]], PBmetric[[Distance (km)]:[PB (hh:mm:ss)]], 6, FALSE)), VLOOKUP(Fulltable[[#This Row],[Distance]], PBmetric[[Distance (km)]:[PB (hh:mm:ss)]], 6, FALSE), NA())</f>
        <v>#N/A</v>
      </c>
      <c r="G2857" s="13">
        <f ca="1">$Q$4+$P$4*Fulltable[[#This Row],[Distance]]+$O$4*Fulltable[[#This Row],[D^2]]+$N$4*Fulltable[[#This Row],[D^3]]</f>
        <v>9.7591444031522714E-2</v>
      </c>
      <c r="H2857" s="13">
        <f ca="1">Fulltable[[#This Row],[Forecast]]*(1+AVERAGE(cform[faster (-ve) /
slower (+ve)]))</f>
        <v>0.1010385515522594</v>
      </c>
      <c r="I2857" s="13" t="e">
        <f>IF(ISNUMBER(VLOOKUP(Fulltable[[#This Row],[Distance]], Predict[[#All],[Distance (km)]:[Time on current form]], 2, FALSE)), VLOOKUP(Fulltable[[#This Row],[Distance]], Predict[[#All],[Distance (km)]:[Time on current form]], 2, FALSE), NA())</f>
        <v>#N/A</v>
      </c>
      <c r="J2857" s="13" t="e">
        <f>IF(ISNUMBER(VLOOKUP(Fulltable[[#This Row],[Distance]], Predict[[#All],[Distance (km)]:[Time on current form]], 3, FALSE)), VLOOKUP(Fulltable[[#This Row],[Distance]], Predict[[#All],[Distance (km)]:[Time on current form]], 3, FALSE), NA())</f>
        <v>#N/A</v>
      </c>
    </row>
    <row r="2858" spans="1:10" x14ac:dyDescent="0.25">
      <c r="A2858" s="1">
        <v>28.56</v>
      </c>
      <c r="B2858" s="2">
        <f>Fulltable[[#This Row],[Distance]]^2</f>
        <v>815.67359999999996</v>
      </c>
      <c r="C2858">
        <f>Fulltable[[#This Row],[Distance]]^3</f>
        <v>23295.638015999997</v>
      </c>
      <c r="D2858">
        <f>Fulltable[[#This Row],[Distance]]^4</f>
        <v>665323.42173695995</v>
      </c>
      <c r="E2858">
        <f>Fulltable[[#This Row],[Distance]]^5</f>
        <v>19001636.924807575</v>
      </c>
      <c r="F2858" s="13" t="e">
        <f>IF(ISNUMBER(VLOOKUP(Fulltable[[#This Row],[Distance]], PBmetric[[Distance (km)]:[PB (hh:mm:ss)]], 6, FALSE)), VLOOKUP(Fulltable[[#This Row],[Distance]], PBmetric[[Distance (km)]:[PB (hh:mm:ss)]], 6, FALSE), NA())</f>
        <v>#N/A</v>
      </c>
      <c r="G2858" s="13">
        <f ca="1">$Q$4+$P$4*Fulltable[[#This Row],[Distance]]+$O$4*Fulltable[[#This Row],[D^2]]+$N$4*Fulltable[[#This Row],[D^3]]</f>
        <v>9.7630775317784982E-2</v>
      </c>
      <c r="H2858" s="13">
        <f ca="1">Fulltable[[#This Row],[Forecast]]*(1+AVERAGE(cform[faster (-ve) /
slower (+ve)]))</f>
        <v>0.10107927209117613</v>
      </c>
      <c r="I2858" s="13" t="e">
        <f>IF(ISNUMBER(VLOOKUP(Fulltable[[#This Row],[Distance]], Predict[[#All],[Distance (km)]:[Time on current form]], 2, FALSE)), VLOOKUP(Fulltable[[#This Row],[Distance]], Predict[[#All],[Distance (km)]:[Time on current form]], 2, FALSE), NA())</f>
        <v>#N/A</v>
      </c>
      <c r="J2858" s="13" t="e">
        <f>IF(ISNUMBER(VLOOKUP(Fulltable[[#This Row],[Distance]], Predict[[#All],[Distance (km)]:[Time on current form]], 3, FALSE)), VLOOKUP(Fulltable[[#This Row],[Distance]], Predict[[#All],[Distance (km)]:[Time on current form]], 3, FALSE), NA())</f>
        <v>#N/A</v>
      </c>
    </row>
    <row r="2859" spans="1:10" x14ac:dyDescent="0.25">
      <c r="A2859" s="1">
        <v>28.57</v>
      </c>
      <c r="B2859" s="2">
        <f>Fulltable[[#This Row],[Distance]]^2</f>
        <v>816.24490000000003</v>
      </c>
      <c r="C2859">
        <f>Fulltable[[#This Row],[Distance]]^3</f>
        <v>23320.116793000001</v>
      </c>
      <c r="D2859">
        <f>Fulltable[[#This Row],[Distance]]^4</f>
        <v>666255.73677601002</v>
      </c>
      <c r="E2859">
        <f>Fulltable[[#This Row],[Distance]]^5</f>
        <v>19034926.399690606</v>
      </c>
      <c r="F2859" s="13" t="e">
        <f>IF(ISNUMBER(VLOOKUP(Fulltable[[#This Row],[Distance]], PBmetric[[Distance (km)]:[PB (hh:mm:ss)]], 6, FALSE)), VLOOKUP(Fulltable[[#This Row],[Distance]], PBmetric[[Distance (km)]:[PB (hh:mm:ss)]], 6, FALSE), NA())</f>
        <v>#N/A</v>
      </c>
      <c r="G2859" s="13">
        <f ca="1">$Q$4+$P$4*Fulltable[[#This Row],[Distance]]+$O$4*Fulltable[[#This Row],[D^2]]+$N$4*Fulltable[[#This Row],[D^3]]</f>
        <v>9.7670110175824401E-2</v>
      </c>
      <c r="H2859" s="13">
        <f ca="1">Fulltable[[#This Row],[Forecast]]*(1+AVERAGE(cform[faster (-ve) /
slower (+ve)]))</f>
        <v>0.1011199963280317</v>
      </c>
      <c r="I2859" s="13" t="e">
        <f>IF(ISNUMBER(VLOOKUP(Fulltable[[#This Row],[Distance]], Predict[[#All],[Distance (km)]:[Time on current form]], 2, FALSE)), VLOOKUP(Fulltable[[#This Row],[Distance]], Predict[[#All],[Distance (km)]:[Time on current form]], 2, FALSE), NA())</f>
        <v>#N/A</v>
      </c>
      <c r="J2859" s="13" t="e">
        <f>IF(ISNUMBER(VLOOKUP(Fulltable[[#This Row],[Distance]], Predict[[#All],[Distance (km)]:[Time on current form]], 3, FALSE)), VLOOKUP(Fulltable[[#This Row],[Distance]], Predict[[#All],[Distance (km)]:[Time on current form]], 3, FALSE), NA())</f>
        <v>#N/A</v>
      </c>
    </row>
    <row r="2860" spans="1:10" x14ac:dyDescent="0.25">
      <c r="A2860" s="1">
        <v>28.58</v>
      </c>
      <c r="B2860" s="2">
        <f>Fulltable[[#This Row],[Distance]]^2</f>
        <v>816.81639999999993</v>
      </c>
      <c r="C2860">
        <f>Fulltable[[#This Row],[Distance]]^3</f>
        <v>23344.612711999998</v>
      </c>
      <c r="D2860">
        <f>Fulltable[[#This Row],[Distance]]^4</f>
        <v>667189.03130895994</v>
      </c>
      <c r="E2860">
        <f>Fulltable[[#This Row],[Distance]]^5</f>
        <v>19068262.514810074</v>
      </c>
      <c r="F2860" s="13" t="e">
        <f>IF(ISNUMBER(VLOOKUP(Fulltable[[#This Row],[Distance]], PBmetric[[Distance (km)]:[PB (hh:mm:ss)]], 6, FALSE)), VLOOKUP(Fulltable[[#This Row],[Distance]], PBmetric[[Distance (km)]:[PB (hh:mm:ss)]], 6, FALSE), NA())</f>
        <v>#N/A</v>
      </c>
      <c r="G2860" s="13">
        <f ca="1">$Q$4+$P$4*Fulltable[[#This Row],[Distance]]+$O$4*Fulltable[[#This Row],[D^2]]+$N$4*Fulltable[[#This Row],[D^3]]</f>
        <v>9.7709448605605542E-2</v>
      </c>
      <c r="H2860" s="13">
        <f ca="1">Fulltable[[#This Row],[Forecast]]*(1+AVERAGE(cform[faster (-ve) /
slower (+ve)]))</f>
        <v>0.10116072426278942</v>
      </c>
      <c r="I2860" s="13" t="e">
        <f>IF(ISNUMBER(VLOOKUP(Fulltable[[#This Row],[Distance]], Predict[[#All],[Distance (km)]:[Time on current form]], 2, FALSE)), VLOOKUP(Fulltable[[#This Row],[Distance]], Predict[[#All],[Distance (km)]:[Time on current form]], 2, FALSE), NA())</f>
        <v>#N/A</v>
      </c>
      <c r="J2860" s="13" t="e">
        <f>IF(ISNUMBER(VLOOKUP(Fulltable[[#This Row],[Distance]], Predict[[#All],[Distance (km)]:[Time on current form]], 3, FALSE)), VLOOKUP(Fulltable[[#This Row],[Distance]], Predict[[#All],[Distance (km)]:[Time on current form]], 3, FALSE), NA())</f>
        <v>#N/A</v>
      </c>
    </row>
    <row r="2861" spans="1:10" x14ac:dyDescent="0.25">
      <c r="A2861" s="1">
        <v>28.59</v>
      </c>
      <c r="B2861" s="2">
        <f>Fulltable[[#This Row],[Distance]]^2</f>
        <v>817.38810000000001</v>
      </c>
      <c r="C2861">
        <f>Fulltable[[#This Row],[Distance]]^3</f>
        <v>23369.125779000002</v>
      </c>
      <c r="D2861">
        <f>Fulltable[[#This Row],[Distance]]^4</f>
        <v>668123.30602161004</v>
      </c>
      <c r="E2861">
        <f>Fulltable[[#This Row],[Distance]]^5</f>
        <v>19101645.319157831</v>
      </c>
      <c r="F2861" s="13" t="e">
        <f>IF(ISNUMBER(VLOOKUP(Fulltable[[#This Row],[Distance]], PBmetric[[Distance (km)]:[PB (hh:mm:ss)]], 6, FALSE)), VLOOKUP(Fulltable[[#This Row],[Distance]], PBmetric[[Distance (km)]:[PB (hh:mm:ss)]], 6, FALSE), NA())</f>
        <v>#N/A</v>
      </c>
      <c r="G2861" s="13">
        <f ca="1">$Q$4+$P$4*Fulltable[[#This Row],[Distance]]+$O$4*Fulltable[[#This Row],[D^2]]+$N$4*Fulltable[[#This Row],[D^3]]</f>
        <v>9.7748790607093031E-2</v>
      </c>
      <c r="H2861" s="13">
        <f ca="1">Fulltable[[#This Row],[Forecast]]*(1+AVERAGE(cform[faster (-ve) /
slower (+ve)]))</f>
        <v>0.10120145589541266</v>
      </c>
      <c r="I2861" s="13" t="e">
        <f>IF(ISNUMBER(VLOOKUP(Fulltable[[#This Row],[Distance]], Predict[[#All],[Distance (km)]:[Time on current form]], 2, FALSE)), VLOOKUP(Fulltable[[#This Row],[Distance]], Predict[[#All],[Distance (km)]:[Time on current form]], 2, FALSE), NA())</f>
        <v>#N/A</v>
      </c>
      <c r="J2861" s="13" t="e">
        <f>IF(ISNUMBER(VLOOKUP(Fulltable[[#This Row],[Distance]], Predict[[#All],[Distance (km)]:[Time on current form]], 3, FALSE)), VLOOKUP(Fulltable[[#This Row],[Distance]], Predict[[#All],[Distance (km)]:[Time on current form]], 3, FALSE), NA())</f>
        <v>#N/A</v>
      </c>
    </row>
    <row r="2862" spans="1:10" x14ac:dyDescent="0.25">
      <c r="A2862" s="1">
        <v>28.6</v>
      </c>
      <c r="B2862" s="2">
        <f>Fulltable[[#This Row],[Distance]]^2</f>
        <v>817.96</v>
      </c>
      <c r="C2862">
        <f>Fulltable[[#This Row],[Distance]]^3</f>
        <v>23393.656000000003</v>
      </c>
      <c r="D2862">
        <f>Fulltable[[#This Row],[Distance]]^4</f>
        <v>669058.56160000002</v>
      </c>
      <c r="E2862">
        <f>Fulltable[[#This Row],[Distance]]^5</f>
        <v>19135074.861760002</v>
      </c>
      <c r="F2862" s="13" t="e">
        <f>IF(ISNUMBER(VLOOKUP(Fulltable[[#This Row],[Distance]], PBmetric[[Distance (km)]:[PB (hh:mm:ss)]], 6, FALSE)), VLOOKUP(Fulltable[[#This Row],[Distance]], PBmetric[[Distance (km)]:[PB (hh:mm:ss)]], 6, FALSE), NA())</f>
        <v>#N/A</v>
      </c>
      <c r="G2862" s="13">
        <f ca="1">$Q$4+$P$4*Fulltable[[#This Row],[Distance]]+$O$4*Fulltable[[#This Row],[D^2]]+$N$4*Fulltable[[#This Row],[D^3]]</f>
        <v>9.7788136180251464E-2</v>
      </c>
      <c r="H2862" s="13">
        <f ca="1">Fulltable[[#This Row],[Forecast]]*(1+AVERAGE(cform[faster (-ve) /
slower (+ve)]))</f>
        <v>0.10124219122586475</v>
      </c>
      <c r="I2862" s="13" t="e">
        <f>IF(ISNUMBER(VLOOKUP(Fulltable[[#This Row],[Distance]], Predict[[#All],[Distance (km)]:[Time on current form]], 2, FALSE)), VLOOKUP(Fulltable[[#This Row],[Distance]], Predict[[#All],[Distance (km)]:[Time on current form]], 2, FALSE), NA())</f>
        <v>#N/A</v>
      </c>
      <c r="J2862" s="13" t="e">
        <f>IF(ISNUMBER(VLOOKUP(Fulltable[[#This Row],[Distance]], Predict[[#All],[Distance (km)]:[Time on current form]], 3, FALSE)), VLOOKUP(Fulltable[[#This Row],[Distance]], Predict[[#All],[Distance (km)]:[Time on current form]], 3, FALSE), NA())</f>
        <v>#N/A</v>
      </c>
    </row>
    <row r="2863" spans="1:10" x14ac:dyDescent="0.25">
      <c r="A2863" s="1">
        <v>28.61</v>
      </c>
      <c r="B2863" s="2">
        <f>Fulltable[[#This Row],[Distance]]^2</f>
        <v>818.53210000000001</v>
      </c>
      <c r="C2863">
        <f>Fulltable[[#This Row],[Distance]]^3</f>
        <v>23418.203380999999</v>
      </c>
      <c r="D2863">
        <f>Fulltable[[#This Row],[Distance]]^4</f>
        <v>669994.79873041005</v>
      </c>
      <c r="E2863">
        <f>Fulltable[[#This Row],[Distance]]^5</f>
        <v>19168551.19167703</v>
      </c>
      <c r="F2863" s="13" t="e">
        <f>IF(ISNUMBER(VLOOKUP(Fulltable[[#This Row],[Distance]], PBmetric[[Distance (km)]:[PB (hh:mm:ss)]], 6, FALSE)), VLOOKUP(Fulltable[[#This Row],[Distance]], PBmetric[[Distance (km)]:[PB (hh:mm:ss)]], 6, FALSE), NA())</f>
        <v>#N/A</v>
      </c>
      <c r="G2863" s="13">
        <f ca="1">$Q$4+$P$4*Fulltable[[#This Row],[Distance]]+$O$4*Fulltable[[#This Row],[D^2]]+$N$4*Fulltable[[#This Row],[D^3]]</f>
        <v>9.7827485325045427E-2</v>
      </c>
      <c r="H2863" s="13">
        <f ca="1">Fulltable[[#This Row],[Forecast]]*(1+AVERAGE(cform[faster (-ve) /
slower (+ve)]))</f>
        <v>0.10128293025410905</v>
      </c>
      <c r="I2863" s="13" t="e">
        <f>IF(ISNUMBER(VLOOKUP(Fulltable[[#This Row],[Distance]], Predict[[#All],[Distance (km)]:[Time on current form]], 2, FALSE)), VLOOKUP(Fulltable[[#This Row],[Distance]], Predict[[#All],[Distance (km)]:[Time on current form]], 2, FALSE), NA())</f>
        <v>#N/A</v>
      </c>
      <c r="J2863" s="13" t="e">
        <f>IF(ISNUMBER(VLOOKUP(Fulltable[[#This Row],[Distance]], Predict[[#All],[Distance (km)]:[Time on current form]], 3, FALSE)), VLOOKUP(Fulltable[[#This Row],[Distance]], Predict[[#All],[Distance (km)]:[Time on current form]], 3, FALSE), NA())</f>
        <v>#N/A</v>
      </c>
    </row>
    <row r="2864" spans="1:10" x14ac:dyDescent="0.25">
      <c r="A2864" s="1">
        <v>28.62</v>
      </c>
      <c r="B2864" s="2">
        <f>Fulltable[[#This Row],[Distance]]^2</f>
        <v>819.10440000000006</v>
      </c>
      <c r="C2864">
        <f>Fulltable[[#This Row],[Distance]]^3</f>
        <v>23442.767928000001</v>
      </c>
      <c r="D2864">
        <f>Fulltable[[#This Row],[Distance]]^4</f>
        <v>670932.01809936005</v>
      </c>
      <c r="E2864">
        <f>Fulltable[[#This Row],[Distance]]^5</f>
        <v>19202074.358003687</v>
      </c>
      <c r="F2864" s="13" t="e">
        <f>IF(ISNUMBER(VLOOKUP(Fulltable[[#This Row],[Distance]], PBmetric[[Distance (km)]:[PB (hh:mm:ss)]], 6, FALSE)), VLOOKUP(Fulltable[[#This Row],[Distance]], PBmetric[[Distance (km)]:[PB (hh:mm:ss)]], 6, FALSE), NA())</f>
        <v>#N/A</v>
      </c>
      <c r="G2864" s="13">
        <f ca="1">$Q$4+$P$4*Fulltable[[#This Row],[Distance]]+$O$4*Fulltable[[#This Row],[D^2]]+$N$4*Fulltable[[#This Row],[D^3]]</f>
        <v>9.7866838041439502E-2</v>
      </c>
      <c r="H2864" s="13">
        <f ca="1">Fulltable[[#This Row],[Forecast]]*(1+AVERAGE(cform[faster (-ve) /
slower (+ve)]))</f>
        <v>0.10132367298010887</v>
      </c>
      <c r="I2864" s="13" t="e">
        <f>IF(ISNUMBER(VLOOKUP(Fulltable[[#This Row],[Distance]], Predict[[#All],[Distance (km)]:[Time on current form]], 2, FALSE)), VLOOKUP(Fulltable[[#This Row],[Distance]], Predict[[#All],[Distance (km)]:[Time on current form]], 2, FALSE), NA())</f>
        <v>#N/A</v>
      </c>
      <c r="J2864" s="13" t="e">
        <f>IF(ISNUMBER(VLOOKUP(Fulltable[[#This Row],[Distance]], Predict[[#All],[Distance (km)]:[Time on current form]], 3, FALSE)), VLOOKUP(Fulltable[[#This Row],[Distance]], Predict[[#All],[Distance (km)]:[Time on current form]], 3, FALSE), NA())</f>
        <v>#N/A</v>
      </c>
    </row>
    <row r="2865" spans="1:10" x14ac:dyDescent="0.25">
      <c r="A2865" s="1">
        <v>28.63</v>
      </c>
      <c r="B2865" s="2">
        <f>Fulltable[[#This Row],[Distance]]^2</f>
        <v>819.67689999999993</v>
      </c>
      <c r="C2865">
        <f>Fulltable[[#This Row],[Distance]]^3</f>
        <v>23467.349646999995</v>
      </c>
      <c r="D2865">
        <f>Fulltable[[#This Row],[Distance]]^4</f>
        <v>671870.22039360984</v>
      </c>
      <c r="E2865">
        <f>Fulltable[[#This Row],[Distance]]^5</f>
        <v>19235644.409869049</v>
      </c>
      <c r="F2865" s="13" t="e">
        <f>IF(ISNUMBER(VLOOKUP(Fulltable[[#This Row],[Distance]], PBmetric[[Distance (km)]:[PB (hh:mm:ss)]], 6, FALSE)), VLOOKUP(Fulltable[[#This Row],[Distance]], PBmetric[[Distance (km)]:[PB (hh:mm:ss)]], 6, FALSE), NA())</f>
        <v>#N/A</v>
      </c>
      <c r="G2865" s="13">
        <f ca="1">$Q$4+$P$4*Fulltable[[#This Row],[Distance]]+$O$4*Fulltable[[#This Row],[D^2]]+$N$4*Fulltable[[#This Row],[D^3]]</f>
        <v>9.7906194329398302E-2</v>
      </c>
      <c r="H2865" s="13">
        <f ca="1">Fulltable[[#This Row],[Forecast]]*(1+AVERAGE(cform[faster (-ve) /
slower (+ve)]))</f>
        <v>0.10136441940382761</v>
      </c>
      <c r="I2865" s="13" t="e">
        <f>IF(ISNUMBER(VLOOKUP(Fulltable[[#This Row],[Distance]], Predict[[#All],[Distance (km)]:[Time on current form]], 2, FALSE)), VLOOKUP(Fulltable[[#This Row],[Distance]], Predict[[#All],[Distance (km)]:[Time on current form]], 2, FALSE), NA())</f>
        <v>#N/A</v>
      </c>
      <c r="J2865" s="13" t="e">
        <f>IF(ISNUMBER(VLOOKUP(Fulltable[[#This Row],[Distance]], Predict[[#All],[Distance (km)]:[Time on current form]], 3, FALSE)), VLOOKUP(Fulltable[[#This Row],[Distance]], Predict[[#All],[Distance (km)]:[Time on current form]], 3, FALSE), NA())</f>
        <v>#N/A</v>
      </c>
    </row>
    <row r="2866" spans="1:10" x14ac:dyDescent="0.25">
      <c r="A2866" s="1">
        <v>28.64</v>
      </c>
      <c r="B2866" s="2">
        <f>Fulltable[[#This Row],[Distance]]^2</f>
        <v>820.24959999999999</v>
      </c>
      <c r="C2866">
        <f>Fulltable[[#This Row],[Distance]]^3</f>
        <v>23491.948543999999</v>
      </c>
      <c r="D2866">
        <f>Fulltable[[#This Row],[Distance]]^4</f>
        <v>672809.40630015999</v>
      </c>
      <c r="E2866">
        <f>Fulltable[[#This Row],[Distance]]^5</f>
        <v>19269261.396436583</v>
      </c>
      <c r="F2866" s="13" t="e">
        <f>IF(ISNUMBER(VLOOKUP(Fulltable[[#This Row],[Distance]], PBmetric[[Distance (km)]:[PB (hh:mm:ss)]], 6, FALSE)), VLOOKUP(Fulltable[[#This Row],[Distance]], PBmetric[[Distance (km)]:[PB (hh:mm:ss)]], 6, FALSE), NA())</f>
        <v>#N/A</v>
      </c>
      <c r="G2866" s="13">
        <f ca="1">$Q$4+$P$4*Fulltable[[#This Row],[Distance]]+$O$4*Fulltable[[#This Row],[D^2]]+$N$4*Fulltable[[#This Row],[D^3]]</f>
        <v>9.7945554188886438E-2</v>
      </c>
      <c r="H2866" s="13">
        <f ca="1">Fulltable[[#This Row],[Forecast]]*(1+AVERAGE(cform[faster (-ve) /
slower (+ve)]))</f>
        <v>0.10140516952522859</v>
      </c>
      <c r="I2866" s="13" t="e">
        <f>IF(ISNUMBER(VLOOKUP(Fulltable[[#This Row],[Distance]], Predict[[#All],[Distance (km)]:[Time on current form]], 2, FALSE)), VLOOKUP(Fulltable[[#This Row],[Distance]], Predict[[#All],[Distance (km)]:[Time on current form]], 2, FALSE), NA())</f>
        <v>#N/A</v>
      </c>
      <c r="J2866" s="13" t="e">
        <f>IF(ISNUMBER(VLOOKUP(Fulltable[[#This Row],[Distance]], Predict[[#All],[Distance (km)]:[Time on current form]], 3, FALSE)), VLOOKUP(Fulltable[[#This Row],[Distance]], Predict[[#All],[Distance (km)]:[Time on current form]], 3, FALSE), NA())</f>
        <v>#N/A</v>
      </c>
    </row>
    <row r="2867" spans="1:10" x14ac:dyDescent="0.25">
      <c r="A2867" s="1">
        <v>28.65</v>
      </c>
      <c r="B2867" s="2">
        <f>Fulltable[[#This Row],[Distance]]^2</f>
        <v>820.82249999999988</v>
      </c>
      <c r="C2867">
        <f>Fulltable[[#This Row],[Distance]]^3</f>
        <v>23516.564624999995</v>
      </c>
      <c r="D2867">
        <f>Fulltable[[#This Row],[Distance]]^4</f>
        <v>673749.57650624984</v>
      </c>
      <c r="E2867">
        <f>Fulltable[[#This Row],[Distance]]^5</f>
        <v>19302925.366904058</v>
      </c>
      <c r="F2867" s="13" t="e">
        <f>IF(ISNUMBER(VLOOKUP(Fulltable[[#This Row],[Distance]], PBmetric[[Distance (km)]:[PB (hh:mm:ss)]], 6, FALSE)), VLOOKUP(Fulltable[[#This Row],[Distance]], PBmetric[[Distance (km)]:[PB (hh:mm:ss)]], 6, FALSE), NA())</f>
        <v>#N/A</v>
      </c>
      <c r="G2867" s="13">
        <f ca="1">$Q$4+$P$4*Fulltable[[#This Row],[Distance]]+$O$4*Fulltable[[#This Row],[D^2]]+$N$4*Fulltable[[#This Row],[D^3]]</f>
        <v>9.7984917619868481E-2</v>
      </c>
      <c r="H2867" s="13">
        <f ca="1">Fulltable[[#This Row],[Forecast]]*(1+AVERAGE(cform[faster (-ve) /
slower (+ve)]))</f>
        <v>0.10144592334427514</v>
      </c>
      <c r="I2867" s="13" t="e">
        <f>IF(ISNUMBER(VLOOKUP(Fulltable[[#This Row],[Distance]], Predict[[#All],[Distance (km)]:[Time on current form]], 2, FALSE)), VLOOKUP(Fulltable[[#This Row],[Distance]], Predict[[#All],[Distance (km)]:[Time on current form]], 2, FALSE), NA())</f>
        <v>#N/A</v>
      </c>
      <c r="J2867" s="13" t="e">
        <f>IF(ISNUMBER(VLOOKUP(Fulltable[[#This Row],[Distance]], Predict[[#All],[Distance (km)]:[Time on current form]], 3, FALSE)), VLOOKUP(Fulltable[[#This Row],[Distance]], Predict[[#All],[Distance (km)]:[Time on current form]], 3, FALSE), NA())</f>
        <v>#N/A</v>
      </c>
    </row>
    <row r="2868" spans="1:10" x14ac:dyDescent="0.25">
      <c r="A2868" s="1">
        <v>28.66</v>
      </c>
      <c r="B2868" s="2">
        <f>Fulltable[[#This Row],[Distance]]^2</f>
        <v>821.39560000000006</v>
      </c>
      <c r="C2868">
        <f>Fulltable[[#This Row],[Distance]]^3</f>
        <v>23541.197896000001</v>
      </c>
      <c r="D2868">
        <f>Fulltable[[#This Row],[Distance]]^4</f>
        <v>674690.73169936007</v>
      </c>
      <c r="E2868">
        <f>Fulltable[[#This Row],[Distance]]^5</f>
        <v>19336636.37050366</v>
      </c>
      <c r="F2868" s="13" t="e">
        <f>IF(ISNUMBER(VLOOKUP(Fulltable[[#This Row],[Distance]], PBmetric[[Distance (km)]:[PB (hh:mm:ss)]], 6, FALSE)), VLOOKUP(Fulltable[[#This Row],[Distance]], PBmetric[[Distance (km)]:[PB (hh:mm:ss)]], 6, FALSE), NA())</f>
        <v>#N/A</v>
      </c>
      <c r="G2868" s="13">
        <f ca="1">$Q$4+$P$4*Fulltable[[#This Row],[Distance]]+$O$4*Fulltable[[#This Row],[D^2]]+$N$4*Fulltable[[#This Row],[D^3]]</f>
        <v>9.8024284622309041E-2</v>
      </c>
      <c r="H2868" s="13">
        <f ca="1">Fulltable[[#This Row],[Forecast]]*(1+AVERAGE(cform[faster (-ve) /
slower (+ve)]))</f>
        <v>0.10148668086093064</v>
      </c>
      <c r="I2868" s="13" t="e">
        <f>IF(ISNUMBER(VLOOKUP(Fulltable[[#This Row],[Distance]], Predict[[#All],[Distance (km)]:[Time on current form]], 2, FALSE)), VLOOKUP(Fulltable[[#This Row],[Distance]], Predict[[#All],[Distance (km)]:[Time on current form]], 2, FALSE), NA())</f>
        <v>#N/A</v>
      </c>
      <c r="J2868" s="13" t="e">
        <f>IF(ISNUMBER(VLOOKUP(Fulltable[[#This Row],[Distance]], Predict[[#All],[Distance (km)]:[Time on current form]], 3, FALSE)), VLOOKUP(Fulltable[[#This Row],[Distance]], Predict[[#All],[Distance (km)]:[Time on current form]], 3, FALSE), NA())</f>
        <v>#N/A</v>
      </c>
    </row>
    <row r="2869" spans="1:10" x14ac:dyDescent="0.25">
      <c r="A2869" s="1">
        <v>28.67</v>
      </c>
      <c r="B2869" s="2">
        <f>Fulltable[[#This Row],[Distance]]^2</f>
        <v>821.96890000000008</v>
      </c>
      <c r="C2869">
        <f>Fulltable[[#This Row],[Distance]]^3</f>
        <v>23565.848363000005</v>
      </c>
      <c r="D2869">
        <f>Fulltable[[#This Row],[Distance]]^4</f>
        <v>675632.87256721011</v>
      </c>
      <c r="E2869">
        <f>Fulltable[[#This Row],[Distance]]^5</f>
        <v>19370394.456501916</v>
      </c>
      <c r="F2869" s="13" t="e">
        <f>IF(ISNUMBER(VLOOKUP(Fulltable[[#This Row],[Distance]], PBmetric[[Distance (km)]:[PB (hh:mm:ss)]], 6, FALSE)), VLOOKUP(Fulltable[[#This Row],[Distance]], PBmetric[[Distance (km)]:[PB (hh:mm:ss)]], 6, FALSE), NA())</f>
        <v>#N/A</v>
      </c>
      <c r="G2869" s="13">
        <f ca="1">$Q$4+$P$4*Fulltable[[#This Row],[Distance]]+$O$4*Fulltable[[#This Row],[D^2]]+$N$4*Fulltable[[#This Row],[D^3]]</f>
        <v>9.8063655196172717E-2</v>
      </c>
      <c r="H2869" s="13">
        <f ca="1">Fulltable[[#This Row],[Forecast]]*(1+AVERAGE(cform[faster (-ve) /
slower (+ve)]))</f>
        <v>0.10152744207515842</v>
      </c>
      <c r="I2869" s="13" t="e">
        <f>IF(ISNUMBER(VLOOKUP(Fulltable[[#This Row],[Distance]], Predict[[#All],[Distance (km)]:[Time on current form]], 2, FALSE)), VLOOKUP(Fulltable[[#This Row],[Distance]], Predict[[#All],[Distance (km)]:[Time on current form]], 2, FALSE), NA())</f>
        <v>#N/A</v>
      </c>
      <c r="J2869" s="13" t="e">
        <f>IF(ISNUMBER(VLOOKUP(Fulltable[[#This Row],[Distance]], Predict[[#All],[Distance (km)]:[Time on current form]], 3, FALSE)), VLOOKUP(Fulltable[[#This Row],[Distance]], Predict[[#All],[Distance (km)]:[Time on current form]], 3, FALSE), NA())</f>
        <v>#N/A</v>
      </c>
    </row>
    <row r="2870" spans="1:10" x14ac:dyDescent="0.25">
      <c r="A2870" s="1">
        <v>28.68</v>
      </c>
      <c r="B2870" s="2">
        <f>Fulltable[[#This Row],[Distance]]^2</f>
        <v>822.54239999999993</v>
      </c>
      <c r="C2870">
        <f>Fulltable[[#This Row],[Distance]]^3</f>
        <v>23590.516032</v>
      </c>
      <c r="D2870">
        <f>Fulltable[[#This Row],[Distance]]^4</f>
        <v>676575.99979775993</v>
      </c>
      <c r="E2870">
        <f>Fulltable[[#This Row],[Distance]]^5</f>
        <v>19404199.674199756</v>
      </c>
      <c r="F2870" s="13" t="e">
        <f>IF(ISNUMBER(VLOOKUP(Fulltable[[#This Row],[Distance]], PBmetric[[Distance (km)]:[PB (hh:mm:ss)]], 6, FALSE)), VLOOKUP(Fulltable[[#This Row],[Distance]], PBmetric[[Distance (km)]:[PB (hh:mm:ss)]], 6, FALSE), NA())</f>
        <v>#N/A</v>
      </c>
      <c r="G2870" s="13">
        <f ca="1">$Q$4+$P$4*Fulltable[[#This Row],[Distance]]+$O$4*Fulltable[[#This Row],[D^2]]+$N$4*Fulltable[[#This Row],[D^3]]</f>
        <v>9.8103029341424078E-2</v>
      </c>
      <c r="H2870" s="13">
        <f ca="1">Fulltable[[#This Row],[Forecast]]*(1+AVERAGE(cform[faster (-ve) /
slower (+ve)]))</f>
        <v>0.10156820698692179</v>
      </c>
      <c r="I2870" s="13" t="e">
        <f>IF(ISNUMBER(VLOOKUP(Fulltable[[#This Row],[Distance]], Predict[[#All],[Distance (km)]:[Time on current form]], 2, FALSE)), VLOOKUP(Fulltable[[#This Row],[Distance]], Predict[[#All],[Distance (km)]:[Time on current form]], 2, FALSE), NA())</f>
        <v>#N/A</v>
      </c>
      <c r="J2870" s="13" t="e">
        <f>IF(ISNUMBER(VLOOKUP(Fulltable[[#This Row],[Distance]], Predict[[#All],[Distance (km)]:[Time on current form]], 3, FALSE)), VLOOKUP(Fulltable[[#This Row],[Distance]], Predict[[#All],[Distance (km)]:[Time on current form]], 3, FALSE), NA())</f>
        <v>#N/A</v>
      </c>
    </row>
    <row r="2871" spans="1:10" x14ac:dyDescent="0.25">
      <c r="A2871" s="1">
        <v>28.69</v>
      </c>
      <c r="B2871" s="2">
        <f>Fulltable[[#This Row],[Distance]]^2</f>
        <v>823.11610000000007</v>
      </c>
      <c r="C2871">
        <f>Fulltable[[#This Row],[Distance]]^3</f>
        <v>23615.200909000003</v>
      </c>
      <c r="D2871">
        <f>Fulltable[[#This Row],[Distance]]^4</f>
        <v>677520.11407921009</v>
      </c>
      <c r="E2871">
        <f>Fulltable[[#This Row],[Distance]]^5</f>
        <v>19438052.072932538</v>
      </c>
      <c r="F2871" s="13" t="e">
        <f>IF(ISNUMBER(VLOOKUP(Fulltable[[#This Row],[Distance]], PBmetric[[Distance (km)]:[PB (hh:mm:ss)]], 6, FALSE)), VLOOKUP(Fulltable[[#This Row],[Distance]], PBmetric[[Distance (km)]:[PB (hh:mm:ss)]], 6, FALSE), NA())</f>
        <v>#N/A</v>
      </c>
      <c r="G2871" s="13">
        <f ca="1">$Q$4+$P$4*Fulltable[[#This Row],[Distance]]+$O$4*Fulltable[[#This Row],[D^2]]+$N$4*Fulltable[[#This Row],[D^3]]</f>
        <v>9.8142407058027792E-2</v>
      </c>
      <c r="H2871" s="13">
        <f ca="1">Fulltable[[#This Row],[Forecast]]*(1+AVERAGE(cform[faster (-ve) /
slower (+ve)]))</f>
        <v>0.10160897559618419</v>
      </c>
      <c r="I2871" s="13" t="e">
        <f>IF(ISNUMBER(VLOOKUP(Fulltable[[#This Row],[Distance]], Predict[[#All],[Distance (km)]:[Time on current form]], 2, FALSE)), VLOOKUP(Fulltable[[#This Row],[Distance]], Predict[[#All],[Distance (km)]:[Time on current form]], 2, FALSE), NA())</f>
        <v>#N/A</v>
      </c>
      <c r="J2871" s="13" t="e">
        <f>IF(ISNUMBER(VLOOKUP(Fulltable[[#This Row],[Distance]], Predict[[#All],[Distance (km)]:[Time on current form]], 3, FALSE)), VLOOKUP(Fulltable[[#This Row],[Distance]], Predict[[#All],[Distance (km)]:[Time on current form]], 3, FALSE), NA())</f>
        <v>#N/A</v>
      </c>
    </row>
    <row r="2872" spans="1:10" x14ac:dyDescent="0.25">
      <c r="A2872" s="1">
        <v>28.7</v>
      </c>
      <c r="B2872" s="2">
        <f>Fulltable[[#This Row],[Distance]]^2</f>
        <v>823.68999999999994</v>
      </c>
      <c r="C2872">
        <f>Fulltable[[#This Row],[Distance]]^3</f>
        <v>23639.902999999998</v>
      </c>
      <c r="D2872">
        <f>Fulltable[[#This Row],[Distance]]^4</f>
        <v>678465.21609999985</v>
      </c>
      <c r="E2872">
        <f>Fulltable[[#This Row],[Distance]]^5</f>
        <v>19471951.702069994</v>
      </c>
      <c r="F2872" s="13" t="e">
        <f>IF(ISNUMBER(VLOOKUP(Fulltable[[#This Row],[Distance]], PBmetric[[Distance (km)]:[PB (hh:mm:ss)]], 6, FALSE)), VLOOKUP(Fulltable[[#This Row],[Distance]], PBmetric[[Distance (km)]:[PB (hh:mm:ss)]], 6, FALSE), NA())</f>
        <v>#N/A</v>
      </c>
      <c r="G2872" s="13">
        <f ca="1">$Q$4+$P$4*Fulltable[[#This Row],[Distance]]+$O$4*Fulltable[[#This Row],[D^2]]+$N$4*Fulltable[[#This Row],[D^3]]</f>
        <v>9.8181788345948359E-2</v>
      </c>
      <c r="H2872" s="13">
        <f ca="1">Fulltable[[#This Row],[Forecast]]*(1+AVERAGE(cform[faster (-ve) /
slower (+ve)]))</f>
        <v>0.10164974790290887</v>
      </c>
      <c r="I2872" s="13" t="e">
        <f>IF(ISNUMBER(VLOOKUP(Fulltable[[#This Row],[Distance]], Predict[[#All],[Distance (km)]:[Time on current form]], 2, FALSE)), VLOOKUP(Fulltable[[#This Row],[Distance]], Predict[[#All],[Distance (km)]:[Time on current form]], 2, FALSE), NA())</f>
        <v>#N/A</v>
      </c>
      <c r="J2872" s="13" t="e">
        <f>IF(ISNUMBER(VLOOKUP(Fulltable[[#This Row],[Distance]], Predict[[#All],[Distance (km)]:[Time on current form]], 3, FALSE)), VLOOKUP(Fulltable[[#This Row],[Distance]], Predict[[#All],[Distance (km)]:[Time on current form]], 3, FALSE), NA())</f>
        <v>#N/A</v>
      </c>
    </row>
    <row r="2873" spans="1:10" x14ac:dyDescent="0.25">
      <c r="A2873" s="1">
        <v>28.71</v>
      </c>
      <c r="B2873" s="2">
        <f>Fulltable[[#This Row],[Distance]]^2</f>
        <v>824.2641000000001</v>
      </c>
      <c r="C2873">
        <f>Fulltable[[#This Row],[Distance]]^3</f>
        <v>23664.622311000003</v>
      </c>
      <c r="D2873">
        <f>Fulltable[[#This Row],[Distance]]^4</f>
        <v>679411.30654881021</v>
      </c>
      <c r="E2873">
        <f>Fulltable[[#This Row],[Distance]]^5</f>
        <v>19505898.611016341</v>
      </c>
      <c r="F2873" s="13" t="e">
        <f>IF(ISNUMBER(VLOOKUP(Fulltable[[#This Row],[Distance]], PBmetric[[Distance (km)]:[PB (hh:mm:ss)]], 6, FALSE)), VLOOKUP(Fulltable[[#This Row],[Distance]], PBmetric[[Distance (km)]:[PB (hh:mm:ss)]], 6, FALSE), NA())</f>
        <v>#N/A</v>
      </c>
      <c r="G2873" s="13">
        <f ca="1">$Q$4+$P$4*Fulltable[[#This Row],[Distance]]+$O$4*Fulltable[[#This Row],[D^2]]+$N$4*Fulltable[[#This Row],[D^3]]</f>
        <v>9.8221173205150447E-2</v>
      </c>
      <c r="H2873" s="13">
        <f ca="1">Fulltable[[#This Row],[Forecast]]*(1+AVERAGE(cform[faster (-ve) /
slower (+ve)]))</f>
        <v>0.10169052390705922</v>
      </c>
      <c r="I2873" s="13" t="e">
        <f>IF(ISNUMBER(VLOOKUP(Fulltable[[#This Row],[Distance]], Predict[[#All],[Distance (km)]:[Time on current form]], 2, FALSE)), VLOOKUP(Fulltable[[#This Row],[Distance]], Predict[[#All],[Distance (km)]:[Time on current form]], 2, FALSE), NA())</f>
        <v>#N/A</v>
      </c>
      <c r="J2873" s="13" t="e">
        <f>IF(ISNUMBER(VLOOKUP(Fulltable[[#This Row],[Distance]], Predict[[#All],[Distance (km)]:[Time on current form]], 3, FALSE)), VLOOKUP(Fulltable[[#This Row],[Distance]], Predict[[#All],[Distance (km)]:[Time on current form]], 3, FALSE), NA())</f>
        <v>#N/A</v>
      </c>
    </row>
    <row r="2874" spans="1:10" x14ac:dyDescent="0.25">
      <c r="A2874" s="1">
        <v>28.72</v>
      </c>
      <c r="B2874" s="2">
        <f>Fulltable[[#This Row],[Distance]]^2</f>
        <v>824.83839999999998</v>
      </c>
      <c r="C2874">
        <f>Fulltable[[#This Row],[Distance]]^3</f>
        <v>23689.358848</v>
      </c>
      <c r="D2874">
        <f>Fulltable[[#This Row],[Distance]]^4</f>
        <v>680358.38611455995</v>
      </c>
      <c r="E2874">
        <f>Fulltable[[#This Row],[Distance]]^5</f>
        <v>19539892.849210162</v>
      </c>
      <c r="F2874" s="13" t="e">
        <f>IF(ISNUMBER(VLOOKUP(Fulltable[[#This Row],[Distance]], PBmetric[[Distance (km)]:[PB (hh:mm:ss)]], 6, FALSE)), VLOOKUP(Fulltable[[#This Row],[Distance]], PBmetric[[Distance (km)]:[PB (hh:mm:ss)]], 6, FALSE), NA())</f>
        <v>#N/A</v>
      </c>
      <c r="G2874" s="13">
        <f ca="1">$Q$4+$P$4*Fulltable[[#This Row],[Distance]]+$O$4*Fulltable[[#This Row],[D^2]]+$N$4*Fulltable[[#This Row],[D^3]]</f>
        <v>9.8260561635598612E-2</v>
      </c>
      <c r="H2874" s="13">
        <f ca="1">Fulltable[[#This Row],[Forecast]]*(1+AVERAGE(cform[faster (-ve) /
slower (+ve)]))</f>
        <v>0.10173130360859857</v>
      </c>
      <c r="I2874" s="13" t="e">
        <f>IF(ISNUMBER(VLOOKUP(Fulltable[[#This Row],[Distance]], Predict[[#All],[Distance (km)]:[Time on current form]], 2, FALSE)), VLOOKUP(Fulltable[[#This Row],[Distance]], Predict[[#All],[Distance (km)]:[Time on current form]], 2, FALSE), NA())</f>
        <v>#N/A</v>
      </c>
      <c r="J2874" s="13" t="e">
        <f>IF(ISNUMBER(VLOOKUP(Fulltable[[#This Row],[Distance]], Predict[[#All],[Distance (km)]:[Time on current form]], 3, FALSE)), VLOOKUP(Fulltable[[#This Row],[Distance]], Predict[[#All],[Distance (km)]:[Time on current form]], 3, FALSE), NA())</f>
        <v>#N/A</v>
      </c>
    </row>
    <row r="2875" spans="1:10" x14ac:dyDescent="0.25">
      <c r="A2875" s="1">
        <v>28.73</v>
      </c>
      <c r="B2875" s="2">
        <f>Fulltable[[#This Row],[Distance]]^2</f>
        <v>825.41290000000004</v>
      </c>
      <c r="C2875">
        <f>Fulltable[[#This Row],[Distance]]^3</f>
        <v>23714.112617000003</v>
      </c>
      <c r="D2875">
        <f>Fulltable[[#This Row],[Distance]]^4</f>
        <v>681306.45548641006</v>
      </c>
      <c r="E2875">
        <f>Fulltable[[#This Row],[Distance]]^5</f>
        <v>19573934.466124561</v>
      </c>
      <c r="F2875" s="13" t="e">
        <f>IF(ISNUMBER(VLOOKUP(Fulltable[[#This Row],[Distance]], PBmetric[[Distance (km)]:[PB (hh:mm:ss)]], 6, FALSE)), VLOOKUP(Fulltable[[#This Row],[Distance]], PBmetric[[Distance (km)]:[PB (hh:mm:ss)]], 6, FALSE), NA())</f>
        <v>#N/A</v>
      </c>
      <c r="G2875" s="13">
        <f ca="1">$Q$4+$P$4*Fulltable[[#This Row],[Distance]]+$O$4*Fulltable[[#This Row],[D^2]]+$N$4*Fulltable[[#This Row],[D^3]]</f>
        <v>9.8299953637257492E-2</v>
      </c>
      <c r="H2875" s="13">
        <f ca="1">Fulltable[[#This Row],[Forecast]]*(1+AVERAGE(cform[faster (-ve) /
slower (+ve)]))</f>
        <v>0.1017720870074903</v>
      </c>
      <c r="I2875" s="13" t="e">
        <f>IF(ISNUMBER(VLOOKUP(Fulltable[[#This Row],[Distance]], Predict[[#All],[Distance (km)]:[Time on current form]], 2, FALSE)), VLOOKUP(Fulltable[[#This Row],[Distance]], Predict[[#All],[Distance (km)]:[Time on current form]], 2, FALSE), NA())</f>
        <v>#N/A</v>
      </c>
      <c r="J2875" s="13" t="e">
        <f>IF(ISNUMBER(VLOOKUP(Fulltable[[#This Row],[Distance]], Predict[[#All],[Distance (km)]:[Time on current form]], 3, FALSE)), VLOOKUP(Fulltable[[#This Row],[Distance]], Predict[[#All],[Distance (km)]:[Time on current form]], 3, FALSE), NA())</f>
        <v>#N/A</v>
      </c>
    </row>
    <row r="2876" spans="1:10" x14ac:dyDescent="0.25">
      <c r="A2876" s="1">
        <v>28.74</v>
      </c>
      <c r="B2876" s="2">
        <f>Fulltable[[#This Row],[Distance]]^2</f>
        <v>825.98759999999993</v>
      </c>
      <c r="C2876">
        <f>Fulltable[[#This Row],[Distance]]^3</f>
        <v>23738.883623999998</v>
      </c>
      <c r="D2876">
        <f>Fulltable[[#This Row],[Distance]]^4</f>
        <v>682255.51535375987</v>
      </c>
      <c r="E2876">
        <f>Fulltable[[#This Row],[Distance]]^5</f>
        <v>19608023.511267059</v>
      </c>
      <c r="F2876" s="13" t="e">
        <f>IF(ISNUMBER(VLOOKUP(Fulltable[[#This Row],[Distance]], PBmetric[[Distance (km)]:[PB (hh:mm:ss)]], 6, FALSE)), VLOOKUP(Fulltable[[#This Row],[Distance]], PBmetric[[Distance (km)]:[PB (hh:mm:ss)]], 6, FALSE), NA())</f>
        <v>#N/A</v>
      </c>
      <c r="G2876" s="13">
        <f ca="1">$Q$4+$P$4*Fulltable[[#This Row],[Distance]]+$O$4*Fulltable[[#This Row],[D^2]]+$N$4*Fulltable[[#This Row],[D^3]]</f>
        <v>9.8339349210091645E-2</v>
      </c>
      <c r="H2876" s="13">
        <f ca="1">Fulltable[[#This Row],[Forecast]]*(1+AVERAGE(cform[faster (-ve) /
slower (+ve)]))</f>
        <v>0.10181287410369771</v>
      </c>
      <c r="I2876" s="13" t="e">
        <f>IF(ISNUMBER(VLOOKUP(Fulltable[[#This Row],[Distance]], Predict[[#All],[Distance (km)]:[Time on current form]], 2, FALSE)), VLOOKUP(Fulltable[[#This Row],[Distance]], Predict[[#All],[Distance (km)]:[Time on current form]], 2, FALSE), NA())</f>
        <v>#N/A</v>
      </c>
      <c r="J2876" s="13" t="e">
        <f>IF(ISNUMBER(VLOOKUP(Fulltable[[#This Row],[Distance]], Predict[[#All],[Distance (km)]:[Time on current form]], 3, FALSE)), VLOOKUP(Fulltable[[#This Row],[Distance]], Predict[[#All],[Distance (km)]:[Time on current form]], 3, FALSE), NA())</f>
        <v>#N/A</v>
      </c>
    </row>
    <row r="2877" spans="1:10" x14ac:dyDescent="0.25">
      <c r="A2877" s="1">
        <v>28.75</v>
      </c>
      <c r="B2877" s="2">
        <f>Fulltable[[#This Row],[Distance]]^2</f>
        <v>826.5625</v>
      </c>
      <c r="C2877">
        <f>Fulltable[[#This Row],[Distance]]^3</f>
        <v>23763.671875</v>
      </c>
      <c r="D2877">
        <f>Fulltable[[#This Row],[Distance]]^4</f>
        <v>683205.56640625</v>
      </c>
      <c r="E2877">
        <f>Fulltable[[#This Row],[Distance]]^5</f>
        <v>19642160.034179687</v>
      </c>
      <c r="F2877" s="13" t="e">
        <f>IF(ISNUMBER(VLOOKUP(Fulltable[[#This Row],[Distance]], PBmetric[[Distance (km)]:[PB (hh:mm:ss)]], 6, FALSE)), VLOOKUP(Fulltable[[#This Row],[Distance]], PBmetric[[Distance (km)]:[PB (hh:mm:ss)]], 6, FALSE), NA())</f>
        <v>#N/A</v>
      </c>
      <c r="G2877" s="13">
        <f ca="1">$Q$4+$P$4*Fulltable[[#This Row],[Distance]]+$O$4*Fulltable[[#This Row],[D^2]]+$N$4*Fulltable[[#This Row],[D^3]]</f>
        <v>9.8378748354065682E-2</v>
      </c>
      <c r="H2877" s="13">
        <f ca="1">Fulltable[[#This Row],[Forecast]]*(1+AVERAGE(cform[faster (-ve) /
slower (+ve)]))</f>
        <v>0.10185366489718417</v>
      </c>
      <c r="I2877" s="13" t="e">
        <f>IF(ISNUMBER(VLOOKUP(Fulltable[[#This Row],[Distance]], Predict[[#All],[Distance (km)]:[Time on current form]], 2, FALSE)), VLOOKUP(Fulltable[[#This Row],[Distance]], Predict[[#All],[Distance (km)]:[Time on current form]], 2, FALSE), NA())</f>
        <v>#N/A</v>
      </c>
      <c r="J2877" s="13" t="e">
        <f>IF(ISNUMBER(VLOOKUP(Fulltable[[#This Row],[Distance]], Predict[[#All],[Distance (km)]:[Time on current form]], 3, FALSE)), VLOOKUP(Fulltable[[#This Row],[Distance]], Predict[[#All],[Distance (km)]:[Time on current form]], 3, FALSE), NA())</f>
        <v>#N/A</v>
      </c>
    </row>
    <row r="2878" spans="1:10" x14ac:dyDescent="0.25">
      <c r="A2878" s="1">
        <v>28.76</v>
      </c>
      <c r="B2878" s="2">
        <f>Fulltable[[#This Row],[Distance]]^2</f>
        <v>827.13760000000013</v>
      </c>
      <c r="C2878">
        <f>Fulltable[[#This Row],[Distance]]^3</f>
        <v>23788.477376000006</v>
      </c>
      <c r="D2878">
        <f>Fulltable[[#This Row],[Distance]]^4</f>
        <v>684156.60933376022</v>
      </c>
      <c r="E2878">
        <f>Fulltable[[#This Row],[Distance]]^5</f>
        <v>19676344.084438946</v>
      </c>
      <c r="F2878" s="13" t="e">
        <f>IF(ISNUMBER(VLOOKUP(Fulltable[[#This Row],[Distance]], PBmetric[[Distance (km)]:[PB (hh:mm:ss)]], 6, FALSE)), VLOOKUP(Fulltable[[#This Row],[Distance]], PBmetric[[Distance (km)]:[PB (hh:mm:ss)]], 6, FALSE), NA())</f>
        <v>#N/A</v>
      </c>
      <c r="G2878" s="13">
        <f ca="1">$Q$4+$P$4*Fulltable[[#This Row],[Distance]]+$O$4*Fulltable[[#This Row],[D^2]]+$N$4*Fulltable[[#This Row],[D^3]]</f>
        <v>9.8418151069144214E-2</v>
      </c>
      <c r="H2878" s="13">
        <f ca="1">Fulltable[[#This Row],[Forecast]]*(1+AVERAGE(cform[faster (-ve) /
slower (+ve)]))</f>
        <v>0.10189445938791306</v>
      </c>
      <c r="I2878" s="13" t="e">
        <f>IF(ISNUMBER(VLOOKUP(Fulltable[[#This Row],[Distance]], Predict[[#All],[Distance (km)]:[Time on current form]], 2, FALSE)), VLOOKUP(Fulltable[[#This Row],[Distance]], Predict[[#All],[Distance (km)]:[Time on current form]], 2, FALSE), NA())</f>
        <v>#N/A</v>
      </c>
      <c r="J2878" s="13" t="e">
        <f>IF(ISNUMBER(VLOOKUP(Fulltable[[#This Row],[Distance]], Predict[[#All],[Distance (km)]:[Time on current form]], 3, FALSE)), VLOOKUP(Fulltable[[#This Row],[Distance]], Predict[[#All],[Distance (km)]:[Time on current form]], 3, FALSE), NA())</f>
        <v>#N/A</v>
      </c>
    </row>
    <row r="2879" spans="1:10" x14ac:dyDescent="0.25">
      <c r="A2879" s="1">
        <v>28.77</v>
      </c>
      <c r="B2879" s="2">
        <f>Fulltable[[#This Row],[Distance]]^2</f>
        <v>827.71289999999999</v>
      </c>
      <c r="C2879">
        <f>Fulltable[[#This Row],[Distance]]^3</f>
        <v>23813.300133000001</v>
      </c>
      <c r="D2879">
        <f>Fulltable[[#This Row],[Distance]]^4</f>
        <v>685108.64482640999</v>
      </c>
      <c r="E2879">
        <f>Fulltable[[#This Row],[Distance]]^5</f>
        <v>19710575.711655814</v>
      </c>
      <c r="F2879" s="13" t="e">
        <f>IF(ISNUMBER(VLOOKUP(Fulltable[[#This Row],[Distance]], PBmetric[[Distance (km)]:[PB (hh:mm:ss)]], 6, FALSE)), VLOOKUP(Fulltable[[#This Row],[Distance]], PBmetric[[Distance (km)]:[PB (hh:mm:ss)]], 6, FALSE), NA())</f>
        <v>#N/A</v>
      </c>
      <c r="G2879" s="13">
        <f ca="1">$Q$4+$P$4*Fulltable[[#This Row],[Distance]]+$O$4*Fulltable[[#This Row],[D^2]]+$N$4*Fulltable[[#This Row],[D^3]]</f>
        <v>9.8457557355291811E-2</v>
      </c>
      <c r="H2879" s="13">
        <f ca="1">Fulltable[[#This Row],[Forecast]]*(1+AVERAGE(cform[faster (-ve) /
slower (+ve)]))</f>
        <v>0.10193525757584765</v>
      </c>
      <c r="I2879" s="13" t="e">
        <f>IF(ISNUMBER(VLOOKUP(Fulltable[[#This Row],[Distance]], Predict[[#All],[Distance (km)]:[Time on current form]], 2, FALSE)), VLOOKUP(Fulltable[[#This Row],[Distance]], Predict[[#All],[Distance (km)]:[Time on current form]], 2, FALSE), NA())</f>
        <v>#N/A</v>
      </c>
      <c r="J2879" s="13" t="e">
        <f>IF(ISNUMBER(VLOOKUP(Fulltable[[#This Row],[Distance]], Predict[[#All],[Distance (km)]:[Time on current form]], 3, FALSE)), VLOOKUP(Fulltable[[#This Row],[Distance]], Predict[[#All],[Distance (km)]:[Time on current form]], 3, FALSE), NA())</f>
        <v>#N/A</v>
      </c>
    </row>
    <row r="2880" spans="1:10" x14ac:dyDescent="0.25">
      <c r="A2880" s="1">
        <v>28.78</v>
      </c>
      <c r="B2880" s="2">
        <f>Fulltable[[#This Row],[Distance]]^2</f>
        <v>828.28840000000002</v>
      </c>
      <c r="C2880">
        <f>Fulltable[[#This Row],[Distance]]^3</f>
        <v>23838.140152</v>
      </c>
      <c r="D2880">
        <f>Fulltable[[#This Row],[Distance]]^4</f>
        <v>686061.67357456009</v>
      </c>
      <c r="E2880">
        <f>Fulltable[[#This Row],[Distance]]^5</f>
        <v>19744854.965475839</v>
      </c>
      <c r="F2880" s="13" t="e">
        <f>IF(ISNUMBER(VLOOKUP(Fulltable[[#This Row],[Distance]], PBmetric[[Distance (km)]:[PB (hh:mm:ss)]], 6, FALSE)), VLOOKUP(Fulltable[[#This Row],[Distance]], PBmetric[[Distance (km)]:[PB (hh:mm:ss)]], 6, FALSE), NA())</f>
        <v>#N/A</v>
      </c>
      <c r="G2880" s="13">
        <f ca="1">$Q$4+$P$4*Fulltable[[#This Row],[Distance]]+$O$4*Fulltable[[#This Row],[D^2]]+$N$4*Fulltable[[#This Row],[D^3]]</f>
        <v>9.8496967212473072E-2</v>
      </c>
      <c r="H2880" s="13">
        <f ca="1">Fulltable[[#This Row],[Forecast]]*(1+AVERAGE(cform[faster (-ve) /
slower (+ve)]))</f>
        <v>0.10197605946095133</v>
      </c>
      <c r="I2880" s="13" t="e">
        <f>IF(ISNUMBER(VLOOKUP(Fulltable[[#This Row],[Distance]], Predict[[#All],[Distance (km)]:[Time on current form]], 2, FALSE)), VLOOKUP(Fulltable[[#This Row],[Distance]], Predict[[#All],[Distance (km)]:[Time on current form]], 2, FALSE), NA())</f>
        <v>#N/A</v>
      </c>
      <c r="J2880" s="13" t="e">
        <f>IF(ISNUMBER(VLOOKUP(Fulltable[[#This Row],[Distance]], Predict[[#All],[Distance (km)]:[Time on current form]], 3, FALSE)), VLOOKUP(Fulltable[[#This Row],[Distance]], Predict[[#All],[Distance (km)]:[Time on current form]], 3, FALSE), NA())</f>
        <v>#N/A</v>
      </c>
    </row>
    <row r="2881" spans="1:10" x14ac:dyDescent="0.25">
      <c r="A2881" s="1">
        <v>28.79</v>
      </c>
      <c r="B2881" s="2">
        <f>Fulltable[[#This Row],[Distance]]^2</f>
        <v>828.86410000000001</v>
      </c>
      <c r="C2881">
        <f>Fulltable[[#This Row],[Distance]]^3</f>
        <v>23862.997438999999</v>
      </c>
      <c r="D2881">
        <f>Fulltable[[#This Row],[Distance]]^4</f>
        <v>687015.69626880996</v>
      </c>
      <c r="E2881">
        <f>Fulltable[[#This Row],[Distance]]^5</f>
        <v>19779181.895579036</v>
      </c>
      <c r="F2881" s="13" t="e">
        <f>IF(ISNUMBER(VLOOKUP(Fulltable[[#This Row],[Distance]], PBmetric[[Distance (km)]:[PB (hh:mm:ss)]], 6, FALSE)), VLOOKUP(Fulltable[[#This Row],[Distance]], PBmetric[[Distance (km)]:[PB (hh:mm:ss)]], 6, FALSE), NA())</f>
        <v>#N/A</v>
      </c>
      <c r="G2881" s="13">
        <f ca="1">$Q$4+$P$4*Fulltable[[#This Row],[Distance]]+$O$4*Fulltable[[#This Row],[D^2]]+$N$4*Fulltable[[#This Row],[D^3]]</f>
        <v>9.8536380640652607E-2</v>
      </c>
      <c r="H2881" s="13">
        <f ca="1">Fulltable[[#This Row],[Forecast]]*(1+AVERAGE(cform[faster (-ve) /
slower (+ve)]))</f>
        <v>0.10201686504318744</v>
      </c>
      <c r="I2881" s="13" t="e">
        <f>IF(ISNUMBER(VLOOKUP(Fulltable[[#This Row],[Distance]], Predict[[#All],[Distance (km)]:[Time on current form]], 2, FALSE)), VLOOKUP(Fulltable[[#This Row],[Distance]], Predict[[#All],[Distance (km)]:[Time on current form]], 2, FALSE), NA())</f>
        <v>#N/A</v>
      </c>
      <c r="J2881" s="13" t="e">
        <f>IF(ISNUMBER(VLOOKUP(Fulltable[[#This Row],[Distance]], Predict[[#All],[Distance (km)]:[Time on current form]], 3, FALSE)), VLOOKUP(Fulltable[[#This Row],[Distance]], Predict[[#All],[Distance (km)]:[Time on current form]], 3, FALSE), NA())</f>
        <v>#N/A</v>
      </c>
    </row>
    <row r="2882" spans="1:10" x14ac:dyDescent="0.25">
      <c r="A2882" s="1">
        <v>28.8</v>
      </c>
      <c r="B2882" s="2">
        <f>Fulltable[[#This Row],[Distance]]^2</f>
        <v>829.44</v>
      </c>
      <c r="C2882">
        <f>Fulltable[[#This Row],[Distance]]^3</f>
        <v>23887.872000000003</v>
      </c>
      <c r="D2882">
        <f>Fulltable[[#This Row],[Distance]]^4</f>
        <v>687970.71360000013</v>
      </c>
      <c r="E2882">
        <f>Fulltable[[#This Row],[Distance]]^5</f>
        <v>19813556.551680006</v>
      </c>
      <c r="F2882" s="13" t="e">
        <f>IF(ISNUMBER(VLOOKUP(Fulltable[[#This Row],[Distance]], PBmetric[[Distance (km)]:[PB (hh:mm:ss)]], 6, FALSE)), VLOOKUP(Fulltable[[#This Row],[Distance]], PBmetric[[Distance (km)]:[PB (hh:mm:ss)]], 6, FALSE), NA())</f>
        <v>#N/A</v>
      </c>
      <c r="G2882" s="13">
        <f ca="1">$Q$4+$P$4*Fulltable[[#This Row],[Distance]]+$O$4*Fulltable[[#This Row],[D^2]]+$N$4*Fulltable[[#This Row],[D^3]]</f>
        <v>9.8575797639795043E-2</v>
      </c>
      <c r="H2882" s="13">
        <f ca="1">Fulltable[[#This Row],[Forecast]]*(1+AVERAGE(cform[faster (-ve) /
slower (+ve)]))</f>
        <v>0.10205767432251936</v>
      </c>
      <c r="I2882" s="13" t="e">
        <f>IF(ISNUMBER(VLOOKUP(Fulltable[[#This Row],[Distance]], Predict[[#All],[Distance (km)]:[Time on current form]], 2, FALSE)), VLOOKUP(Fulltable[[#This Row],[Distance]], Predict[[#All],[Distance (km)]:[Time on current form]], 2, FALSE), NA())</f>
        <v>#N/A</v>
      </c>
      <c r="J2882" s="13" t="e">
        <f>IF(ISNUMBER(VLOOKUP(Fulltable[[#This Row],[Distance]], Predict[[#All],[Distance (km)]:[Time on current form]], 3, FALSE)), VLOOKUP(Fulltable[[#This Row],[Distance]], Predict[[#All],[Distance (km)]:[Time on current form]], 3, FALSE), NA())</f>
        <v>#N/A</v>
      </c>
    </row>
    <row r="2883" spans="1:10" x14ac:dyDescent="0.25">
      <c r="A2883" s="1">
        <v>28.81</v>
      </c>
      <c r="B2883" s="2">
        <f>Fulltable[[#This Row],[Distance]]^2</f>
        <v>830.01609999999994</v>
      </c>
      <c r="C2883">
        <f>Fulltable[[#This Row],[Distance]]^3</f>
        <v>23912.763840999996</v>
      </c>
      <c r="D2883">
        <f>Fulltable[[#This Row],[Distance]]^4</f>
        <v>688926.72625920991</v>
      </c>
      <c r="E2883">
        <f>Fulltable[[#This Row],[Distance]]^5</f>
        <v>19847978.983527835</v>
      </c>
      <c r="F2883" s="13" t="e">
        <f>IF(ISNUMBER(VLOOKUP(Fulltable[[#This Row],[Distance]], PBmetric[[Distance (km)]:[PB (hh:mm:ss)]], 6, FALSE)), VLOOKUP(Fulltable[[#This Row],[Distance]], PBmetric[[Distance (km)]:[PB (hh:mm:ss)]], 6, FALSE), NA())</f>
        <v>#N/A</v>
      </c>
      <c r="G2883" s="13">
        <f ca="1">$Q$4+$P$4*Fulltable[[#This Row],[Distance]]+$O$4*Fulltable[[#This Row],[D^2]]+$N$4*Fulltable[[#This Row],[D^3]]</f>
        <v>9.8615218209864894E-2</v>
      </c>
      <c r="H2883" s="13">
        <f ca="1">Fulltable[[#This Row],[Forecast]]*(1+AVERAGE(cform[faster (-ve) /
slower (+ve)]))</f>
        <v>0.10209848729891037</v>
      </c>
      <c r="I2883" s="13" t="e">
        <f>IF(ISNUMBER(VLOOKUP(Fulltable[[#This Row],[Distance]], Predict[[#All],[Distance (km)]:[Time on current form]], 2, FALSE)), VLOOKUP(Fulltable[[#This Row],[Distance]], Predict[[#All],[Distance (km)]:[Time on current form]], 2, FALSE), NA())</f>
        <v>#N/A</v>
      </c>
      <c r="J2883" s="13" t="e">
        <f>IF(ISNUMBER(VLOOKUP(Fulltable[[#This Row],[Distance]], Predict[[#All],[Distance (km)]:[Time on current form]], 3, FALSE)), VLOOKUP(Fulltable[[#This Row],[Distance]], Predict[[#All],[Distance (km)]:[Time on current form]], 3, FALSE), NA())</f>
        <v>#N/A</v>
      </c>
    </row>
    <row r="2884" spans="1:10" x14ac:dyDescent="0.25">
      <c r="A2884" s="1">
        <v>28.82</v>
      </c>
      <c r="B2884" s="2">
        <f>Fulltable[[#This Row],[Distance]]^2</f>
        <v>830.5924</v>
      </c>
      <c r="C2884">
        <f>Fulltable[[#This Row],[Distance]]^3</f>
        <v>23937.672967999999</v>
      </c>
      <c r="D2884">
        <f>Fulltable[[#This Row],[Distance]]^4</f>
        <v>689883.73493776005</v>
      </c>
      <c r="E2884">
        <f>Fulltable[[#This Row],[Distance]]^5</f>
        <v>19882449.240906246</v>
      </c>
      <c r="F2884" s="13" t="e">
        <f>IF(ISNUMBER(VLOOKUP(Fulltable[[#This Row],[Distance]], PBmetric[[Distance (km)]:[PB (hh:mm:ss)]], 6, FALSE)), VLOOKUP(Fulltable[[#This Row],[Distance]], PBmetric[[Distance (km)]:[PB (hh:mm:ss)]], 6, FALSE), NA())</f>
        <v>#N/A</v>
      </c>
      <c r="G2884" s="13">
        <f ca="1">$Q$4+$P$4*Fulltable[[#This Row],[Distance]]+$O$4*Fulltable[[#This Row],[D^2]]+$N$4*Fulltable[[#This Row],[D^3]]</f>
        <v>9.8654642350826841E-2</v>
      </c>
      <c r="H2884" s="13">
        <f ca="1">Fulltable[[#This Row],[Forecast]]*(1+AVERAGE(cform[faster (-ve) /
slower (+ve)]))</f>
        <v>0.10213930397232387</v>
      </c>
      <c r="I2884" s="13" t="e">
        <f>IF(ISNUMBER(VLOOKUP(Fulltable[[#This Row],[Distance]], Predict[[#All],[Distance (km)]:[Time on current form]], 2, FALSE)), VLOOKUP(Fulltable[[#This Row],[Distance]], Predict[[#All],[Distance (km)]:[Time on current form]], 2, FALSE), NA())</f>
        <v>#N/A</v>
      </c>
      <c r="J2884" s="13" t="e">
        <f>IF(ISNUMBER(VLOOKUP(Fulltable[[#This Row],[Distance]], Predict[[#All],[Distance (km)]:[Time on current form]], 3, FALSE)), VLOOKUP(Fulltable[[#This Row],[Distance]], Predict[[#All],[Distance (km)]:[Time on current form]], 3, FALSE), NA())</f>
        <v>#N/A</v>
      </c>
    </row>
    <row r="2885" spans="1:10" x14ac:dyDescent="0.25">
      <c r="A2885" s="1">
        <v>28.83</v>
      </c>
      <c r="B2885" s="2">
        <f>Fulltable[[#This Row],[Distance]]^2</f>
        <v>831.16889999999989</v>
      </c>
      <c r="C2885">
        <f>Fulltable[[#This Row],[Distance]]^3</f>
        <v>23962.599386999995</v>
      </c>
      <c r="D2885">
        <f>Fulltable[[#This Row],[Distance]]^4</f>
        <v>690841.74032720982</v>
      </c>
      <c r="E2885">
        <f>Fulltable[[#This Row],[Distance]]^5</f>
        <v>19916967.373633459</v>
      </c>
      <c r="F2885" s="13" t="e">
        <f>IF(ISNUMBER(VLOOKUP(Fulltable[[#This Row],[Distance]], PBmetric[[Distance (km)]:[PB (hh:mm:ss)]], 6, FALSE)), VLOOKUP(Fulltable[[#This Row],[Distance]], PBmetric[[Distance (km)]:[PB (hh:mm:ss)]], 6, FALSE), NA())</f>
        <v>#N/A</v>
      </c>
      <c r="G2885" s="13">
        <f ca="1">$Q$4+$P$4*Fulltable[[#This Row],[Distance]]+$O$4*Fulltable[[#This Row],[D^2]]+$N$4*Fulltable[[#This Row],[D^3]]</f>
        <v>9.8694070062645425E-2</v>
      </c>
      <c r="H2885" s="13">
        <f ca="1">Fulltable[[#This Row],[Forecast]]*(1+AVERAGE(cform[faster (-ve) /
slower (+ve)]))</f>
        <v>0.10218012434272318</v>
      </c>
      <c r="I2885" s="13" t="e">
        <f>IF(ISNUMBER(VLOOKUP(Fulltable[[#This Row],[Distance]], Predict[[#All],[Distance (km)]:[Time on current form]], 2, FALSE)), VLOOKUP(Fulltable[[#This Row],[Distance]], Predict[[#All],[Distance (km)]:[Time on current form]], 2, FALSE), NA())</f>
        <v>#N/A</v>
      </c>
      <c r="J2885" s="13" t="e">
        <f>IF(ISNUMBER(VLOOKUP(Fulltable[[#This Row],[Distance]], Predict[[#All],[Distance (km)]:[Time on current form]], 3, FALSE)), VLOOKUP(Fulltable[[#This Row],[Distance]], Predict[[#All],[Distance (km)]:[Time on current form]], 3, FALSE), NA())</f>
        <v>#N/A</v>
      </c>
    </row>
    <row r="2886" spans="1:10" x14ac:dyDescent="0.25">
      <c r="A2886" s="1">
        <v>28.84</v>
      </c>
      <c r="B2886" s="2">
        <f>Fulltable[[#This Row],[Distance]]^2</f>
        <v>831.74559999999997</v>
      </c>
      <c r="C2886">
        <f>Fulltable[[#This Row],[Distance]]^3</f>
        <v>23987.543104</v>
      </c>
      <c r="D2886">
        <f>Fulltable[[#This Row],[Distance]]^4</f>
        <v>691800.74311935995</v>
      </c>
      <c r="E2886">
        <f>Fulltable[[#This Row],[Distance]]^5</f>
        <v>19951533.431562342</v>
      </c>
      <c r="F2886" s="13" t="e">
        <f>IF(ISNUMBER(VLOOKUP(Fulltable[[#This Row],[Distance]], PBmetric[[Distance (km)]:[PB (hh:mm:ss)]], 6, FALSE)), VLOOKUP(Fulltable[[#This Row],[Distance]], PBmetric[[Distance (km)]:[PB (hh:mm:ss)]], 6, FALSE), NA())</f>
        <v>#N/A</v>
      </c>
      <c r="G2886" s="13">
        <f ca="1">$Q$4+$P$4*Fulltable[[#This Row],[Distance]]+$O$4*Fulltable[[#This Row],[D^2]]+$N$4*Fulltable[[#This Row],[D^3]]</f>
        <v>9.8733501345285274E-2</v>
      </c>
      <c r="H2886" s="13">
        <f ca="1">Fulltable[[#This Row],[Forecast]]*(1+AVERAGE(cform[faster (-ve) /
slower (+ve)]))</f>
        <v>0.10222094841007165</v>
      </c>
      <c r="I2886" s="13" t="e">
        <f>IF(ISNUMBER(VLOOKUP(Fulltable[[#This Row],[Distance]], Predict[[#All],[Distance (km)]:[Time on current form]], 2, FALSE)), VLOOKUP(Fulltable[[#This Row],[Distance]], Predict[[#All],[Distance (km)]:[Time on current form]], 2, FALSE), NA())</f>
        <v>#N/A</v>
      </c>
      <c r="J2886" s="13" t="e">
        <f>IF(ISNUMBER(VLOOKUP(Fulltable[[#This Row],[Distance]], Predict[[#All],[Distance (km)]:[Time on current form]], 3, FALSE)), VLOOKUP(Fulltable[[#This Row],[Distance]], Predict[[#All],[Distance (km)]:[Time on current form]], 3, FALSE), NA())</f>
        <v>#N/A</v>
      </c>
    </row>
    <row r="2887" spans="1:10" x14ac:dyDescent="0.25">
      <c r="A2887" s="1">
        <v>28.85</v>
      </c>
      <c r="B2887" s="2">
        <f>Fulltable[[#This Row],[Distance]]^2</f>
        <v>832.3225000000001</v>
      </c>
      <c r="C2887">
        <f>Fulltable[[#This Row],[Distance]]^3</f>
        <v>24012.504125000003</v>
      </c>
      <c r="D2887">
        <f>Fulltable[[#This Row],[Distance]]^4</f>
        <v>692760.74400625017</v>
      </c>
      <c r="E2887">
        <f>Fulltable[[#This Row],[Distance]]^5</f>
        <v>19986147.46458032</v>
      </c>
      <c r="F2887" s="13" t="e">
        <f>IF(ISNUMBER(VLOOKUP(Fulltable[[#This Row],[Distance]], PBmetric[[Distance (km)]:[PB (hh:mm:ss)]], 6, FALSE)), VLOOKUP(Fulltable[[#This Row],[Distance]], PBmetric[[Distance (km)]:[PB (hh:mm:ss)]], 6, FALSE), NA())</f>
        <v>#N/A</v>
      </c>
      <c r="G2887" s="13">
        <f ca="1">$Q$4+$P$4*Fulltable[[#This Row],[Distance]]+$O$4*Fulltable[[#This Row],[D^2]]+$N$4*Fulltable[[#This Row],[D^3]]</f>
        <v>9.8772936198710984E-2</v>
      </c>
      <c r="H2887" s="13">
        <f ca="1">Fulltable[[#This Row],[Forecast]]*(1+AVERAGE(cform[faster (-ve) /
slower (+ve)]))</f>
        <v>0.10226177617433264</v>
      </c>
      <c r="I2887" s="13" t="e">
        <f>IF(ISNUMBER(VLOOKUP(Fulltable[[#This Row],[Distance]], Predict[[#All],[Distance (km)]:[Time on current form]], 2, FALSE)), VLOOKUP(Fulltable[[#This Row],[Distance]], Predict[[#All],[Distance (km)]:[Time on current form]], 2, FALSE), NA())</f>
        <v>#N/A</v>
      </c>
      <c r="J2887" s="13" t="e">
        <f>IF(ISNUMBER(VLOOKUP(Fulltable[[#This Row],[Distance]], Predict[[#All],[Distance (km)]:[Time on current form]], 3, FALSE)), VLOOKUP(Fulltable[[#This Row],[Distance]], Predict[[#All],[Distance (km)]:[Time on current form]], 3, FALSE), NA())</f>
        <v>#N/A</v>
      </c>
    </row>
    <row r="2888" spans="1:10" x14ac:dyDescent="0.25">
      <c r="A2888" s="1">
        <v>28.86</v>
      </c>
      <c r="B2888" s="2">
        <f>Fulltable[[#This Row],[Distance]]^2</f>
        <v>832.89959999999996</v>
      </c>
      <c r="C2888">
        <f>Fulltable[[#This Row],[Distance]]^3</f>
        <v>24037.482455999998</v>
      </c>
      <c r="D2888">
        <f>Fulltable[[#This Row],[Distance]]^4</f>
        <v>693721.74368015991</v>
      </c>
      <c r="E2888">
        <f>Fulltable[[#This Row],[Distance]]^5</f>
        <v>20020809.522609416</v>
      </c>
      <c r="F2888" s="13" t="e">
        <f>IF(ISNUMBER(VLOOKUP(Fulltable[[#This Row],[Distance]], PBmetric[[Distance (km)]:[PB (hh:mm:ss)]], 6, FALSE)), VLOOKUP(Fulltable[[#This Row],[Distance]], PBmetric[[Distance (km)]:[PB (hh:mm:ss)]], 6, FALSE), NA())</f>
        <v>#N/A</v>
      </c>
      <c r="G2888" s="13">
        <f ca="1">$Q$4+$P$4*Fulltable[[#This Row],[Distance]]+$O$4*Fulltable[[#This Row],[D^2]]+$N$4*Fulltable[[#This Row],[D^3]]</f>
        <v>9.8812374622887125E-2</v>
      </c>
      <c r="H2888" s="13">
        <f ca="1">Fulltable[[#This Row],[Forecast]]*(1+AVERAGE(cform[faster (-ve) /
slower (+ve)]))</f>
        <v>0.10230260763546949</v>
      </c>
      <c r="I2888" s="13" t="e">
        <f>IF(ISNUMBER(VLOOKUP(Fulltable[[#This Row],[Distance]], Predict[[#All],[Distance (km)]:[Time on current form]], 2, FALSE)), VLOOKUP(Fulltable[[#This Row],[Distance]], Predict[[#All],[Distance (km)]:[Time on current form]], 2, FALSE), NA())</f>
        <v>#N/A</v>
      </c>
      <c r="J2888" s="13" t="e">
        <f>IF(ISNUMBER(VLOOKUP(Fulltable[[#This Row],[Distance]], Predict[[#All],[Distance (km)]:[Time on current form]], 3, FALSE)), VLOOKUP(Fulltable[[#This Row],[Distance]], Predict[[#All],[Distance (km)]:[Time on current form]], 3, FALSE), NA())</f>
        <v>#N/A</v>
      </c>
    </row>
    <row r="2889" spans="1:10" x14ac:dyDescent="0.25">
      <c r="A2889" s="1">
        <v>28.87</v>
      </c>
      <c r="B2889" s="2">
        <f>Fulltable[[#This Row],[Distance]]^2</f>
        <v>833.47690000000011</v>
      </c>
      <c r="C2889">
        <f>Fulltable[[#This Row],[Distance]]^3</f>
        <v>24062.478103000005</v>
      </c>
      <c r="D2889">
        <f>Fulltable[[#This Row],[Distance]]^4</f>
        <v>694683.74283361016</v>
      </c>
      <c r="E2889">
        <f>Fulltable[[#This Row],[Distance]]^5</f>
        <v>20055519.655606326</v>
      </c>
      <c r="F2889" s="13" t="e">
        <f>IF(ISNUMBER(VLOOKUP(Fulltable[[#This Row],[Distance]], PBmetric[[Distance (km)]:[PB (hh:mm:ss)]], 6, FALSE)), VLOOKUP(Fulltable[[#This Row],[Distance]], PBmetric[[Distance (km)]:[PB (hh:mm:ss)]], 6, FALSE), NA())</f>
        <v>#N/A</v>
      </c>
      <c r="G2889" s="13">
        <f ca="1">$Q$4+$P$4*Fulltable[[#This Row],[Distance]]+$O$4*Fulltable[[#This Row],[D^2]]+$N$4*Fulltable[[#This Row],[D^3]]</f>
        <v>9.8851816617778324E-2</v>
      </c>
      <c r="H2889" s="13">
        <f ca="1">Fulltable[[#This Row],[Forecast]]*(1+AVERAGE(cform[faster (-ve) /
slower (+ve)]))</f>
        <v>0.10234344279344554</v>
      </c>
      <c r="I2889" s="13" t="e">
        <f>IF(ISNUMBER(VLOOKUP(Fulltable[[#This Row],[Distance]], Predict[[#All],[Distance (km)]:[Time on current form]], 2, FALSE)), VLOOKUP(Fulltable[[#This Row],[Distance]], Predict[[#All],[Distance (km)]:[Time on current form]], 2, FALSE), NA())</f>
        <v>#N/A</v>
      </c>
      <c r="J2889" s="13" t="e">
        <f>IF(ISNUMBER(VLOOKUP(Fulltable[[#This Row],[Distance]], Predict[[#All],[Distance (km)]:[Time on current form]], 3, FALSE)), VLOOKUP(Fulltable[[#This Row],[Distance]], Predict[[#All],[Distance (km)]:[Time on current form]], 3, FALSE), NA())</f>
        <v>#N/A</v>
      </c>
    </row>
    <row r="2890" spans="1:10" x14ac:dyDescent="0.25">
      <c r="A2890" s="1">
        <v>28.88</v>
      </c>
      <c r="B2890" s="2">
        <f>Fulltable[[#This Row],[Distance]]^2</f>
        <v>834.05439999999999</v>
      </c>
      <c r="C2890">
        <f>Fulltable[[#This Row],[Distance]]^3</f>
        <v>24087.491071999997</v>
      </c>
      <c r="D2890">
        <f>Fulltable[[#This Row],[Distance]]^4</f>
        <v>695646.74215935997</v>
      </c>
      <c r="E2890">
        <f>Fulltable[[#This Row],[Distance]]^5</f>
        <v>20090277.913562316</v>
      </c>
      <c r="F2890" s="13" t="e">
        <f>IF(ISNUMBER(VLOOKUP(Fulltable[[#This Row],[Distance]], PBmetric[[Distance (km)]:[PB (hh:mm:ss)]], 6, FALSE)), VLOOKUP(Fulltable[[#This Row],[Distance]], PBmetric[[Distance (km)]:[PB (hh:mm:ss)]], 6, FALSE), NA())</f>
        <v>#N/A</v>
      </c>
      <c r="G2890" s="13">
        <f ca="1">$Q$4+$P$4*Fulltable[[#This Row],[Distance]]+$O$4*Fulltable[[#This Row],[D^2]]+$N$4*Fulltable[[#This Row],[D^3]]</f>
        <v>9.8891262183349149E-2</v>
      </c>
      <c r="H2890" s="13">
        <f ca="1">Fulltable[[#This Row],[Forecast]]*(1+AVERAGE(cform[faster (-ve) /
slower (+ve)]))</f>
        <v>0.10238428164822412</v>
      </c>
      <c r="I2890" s="13" t="e">
        <f>IF(ISNUMBER(VLOOKUP(Fulltable[[#This Row],[Distance]], Predict[[#All],[Distance (km)]:[Time on current form]], 2, FALSE)), VLOOKUP(Fulltable[[#This Row],[Distance]], Predict[[#All],[Distance (km)]:[Time on current form]], 2, FALSE), NA())</f>
        <v>#N/A</v>
      </c>
      <c r="J2890" s="13" t="e">
        <f>IF(ISNUMBER(VLOOKUP(Fulltable[[#This Row],[Distance]], Predict[[#All],[Distance (km)]:[Time on current form]], 3, FALSE)), VLOOKUP(Fulltable[[#This Row],[Distance]], Predict[[#All],[Distance (km)]:[Time on current form]], 3, FALSE), NA())</f>
        <v>#N/A</v>
      </c>
    </row>
    <row r="2891" spans="1:10" x14ac:dyDescent="0.25">
      <c r="A2891" s="1">
        <v>28.89</v>
      </c>
      <c r="B2891" s="2">
        <f>Fulltable[[#This Row],[Distance]]^2</f>
        <v>834.63210000000004</v>
      </c>
      <c r="C2891">
        <f>Fulltable[[#This Row],[Distance]]^3</f>
        <v>24112.521369000002</v>
      </c>
      <c r="D2891">
        <f>Fulltable[[#This Row],[Distance]]^4</f>
        <v>696610.74235041009</v>
      </c>
      <c r="E2891">
        <f>Fulltable[[#This Row],[Distance]]^5</f>
        <v>20125084.346503347</v>
      </c>
      <c r="F2891" s="13" t="e">
        <f>IF(ISNUMBER(VLOOKUP(Fulltable[[#This Row],[Distance]], PBmetric[[Distance (km)]:[PB (hh:mm:ss)]], 6, FALSE)), VLOOKUP(Fulltable[[#This Row],[Distance]], PBmetric[[Distance (km)]:[PB (hh:mm:ss)]], 6, FALSE), NA())</f>
        <v>#N/A</v>
      </c>
      <c r="G2891" s="13">
        <f ca="1">$Q$4+$P$4*Fulltable[[#This Row],[Distance]]+$O$4*Fulltable[[#This Row],[D^2]]+$N$4*Fulltable[[#This Row],[D^3]]</f>
        <v>9.8930711319564227E-2</v>
      </c>
      <c r="H2891" s="13">
        <f ca="1">Fulltable[[#This Row],[Forecast]]*(1+AVERAGE(cform[faster (-ve) /
slower (+ve)]))</f>
        <v>0.10242512419976862</v>
      </c>
      <c r="I2891" s="13" t="e">
        <f>IF(ISNUMBER(VLOOKUP(Fulltable[[#This Row],[Distance]], Predict[[#All],[Distance (km)]:[Time on current form]], 2, FALSE)), VLOOKUP(Fulltable[[#This Row],[Distance]], Predict[[#All],[Distance (km)]:[Time on current form]], 2, FALSE), NA())</f>
        <v>#N/A</v>
      </c>
      <c r="J2891" s="13" t="e">
        <f>IF(ISNUMBER(VLOOKUP(Fulltable[[#This Row],[Distance]], Predict[[#All],[Distance (km)]:[Time on current form]], 3, FALSE)), VLOOKUP(Fulltable[[#This Row],[Distance]], Predict[[#All],[Distance (km)]:[Time on current form]], 3, FALSE), NA())</f>
        <v>#N/A</v>
      </c>
    </row>
    <row r="2892" spans="1:10" x14ac:dyDescent="0.25">
      <c r="A2892" s="1">
        <v>28.9</v>
      </c>
      <c r="B2892" s="2">
        <f>Fulltable[[#This Row],[Distance]]^2</f>
        <v>835.20999999999992</v>
      </c>
      <c r="C2892">
        <f>Fulltable[[#This Row],[Distance]]^3</f>
        <v>24137.568999999996</v>
      </c>
      <c r="D2892">
        <f>Fulltable[[#This Row],[Distance]]^4</f>
        <v>697575.74409999989</v>
      </c>
      <c r="E2892">
        <f>Fulltable[[#This Row],[Distance]]^5</f>
        <v>20159939.004489996</v>
      </c>
      <c r="F2892" s="13" t="e">
        <f>IF(ISNUMBER(VLOOKUP(Fulltable[[#This Row],[Distance]], PBmetric[[Distance (km)]:[PB (hh:mm:ss)]], 6, FALSE)), VLOOKUP(Fulltable[[#This Row],[Distance]], PBmetric[[Distance (km)]:[PB (hh:mm:ss)]], 6, FALSE), NA())</f>
        <v>#N/A</v>
      </c>
      <c r="G2892" s="13">
        <f ca="1">$Q$4+$P$4*Fulltable[[#This Row],[Distance]]+$O$4*Fulltable[[#This Row],[D^2]]+$N$4*Fulltable[[#This Row],[D^3]]</f>
        <v>9.8970164026388141E-2</v>
      </c>
      <c r="H2892" s="13">
        <f ca="1">Fulltable[[#This Row],[Forecast]]*(1+AVERAGE(cform[faster (-ve) /
slower (+ve)]))</f>
        <v>0.10246597044804236</v>
      </c>
      <c r="I2892" s="13" t="e">
        <f>IF(ISNUMBER(VLOOKUP(Fulltable[[#This Row],[Distance]], Predict[[#All],[Distance (km)]:[Time on current form]], 2, FALSE)), VLOOKUP(Fulltable[[#This Row],[Distance]], Predict[[#All],[Distance (km)]:[Time on current form]], 2, FALSE), NA())</f>
        <v>#N/A</v>
      </c>
      <c r="J2892" s="13" t="e">
        <f>IF(ISNUMBER(VLOOKUP(Fulltable[[#This Row],[Distance]], Predict[[#All],[Distance (km)]:[Time on current form]], 3, FALSE)), VLOOKUP(Fulltable[[#This Row],[Distance]], Predict[[#All],[Distance (km)]:[Time on current form]], 3, FALSE), NA())</f>
        <v>#N/A</v>
      </c>
    </row>
    <row r="2893" spans="1:10" x14ac:dyDescent="0.25">
      <c r="A2893" s="1">
        <v>28.91</v>
      </c>
      <c r="B2893" s="2">
        <f>Fulltable[[#This Row],[Distance]]^2</f>
        <v>835.78809999999999</v>
      </c>
      <c r="C2893">
        <f>Fulltable[[#This Row],[Distance]]^3</f>
        <v>24162.633970999999</v>
      </c>
      <c r="D2893">
        <f>Fulltable[[#This Row],[Distance]]^4</f>
        <v>698541.74810160999</v>
      </c>
      <c r="E2893">
        <f>Fulltable[[#This Row],[Distance]]^5</f>
        <v>20194841.937617544</v>
      </c>
      <c r="F2893" s="13" t="e">
        <f>IF(ISNUMBER(VLOOKUP(Fulltable[[#This Row],[Distance]], PBmetric[[Distance (km)]:[PB (hh:mm:ss)]], 6, FALSE)), VLOOKUP(Fulltable[[#This Row],[Distance]], PBmetric[[Distance (km)]:[PB (hh:mm:ss)]], 6, FALSE), NA())</f>
        <v>#N/A</v>
      </c>
      <c r="G2893" s="13">
        <f ca="1">$Q$4+$P$4*Fulltable[[#This Row],[Distance]]+$O$4*Fulltable[[#This Row],[D^2]]+$N$4*Fulltable[[#This Row],[D^3]]</f>
        <v>9.9009620303785476E-2</v>
      </c>
      <c r="H2893" s="13">
        <f ca="1">Fulltable[[#This Row],[Forecast]]*(1+AVERAGE(cform[faster (-ve) /
slower (+ve)]))</f>
        <v>0.10250682039300868</v>
      </c>
      <c r="I2893" s="13" t="e">
        <f>IF(ISNUMBER(VLOOKUP(Fulltable[[#This Row],[Distance]], Predict[[#All],[Distance (km)]:[Time on current form]], 2, FALSE)), VLOOKUP(Fulltable[[#This Row],[Distance]], Predict[[#All],[Distance (km)]:[Time on current form]], 2, FALSE), NA())</f>
        <v>#N/A</v>
      </c>
      <c r="J2893" s="13" t="e">
        <f>IF(ISNUMBER(VLOOKUP(Fulltable[[#This Row],[Distance]], Predict[[#All],[Distance (km)]:[Time on current form]], 3, FALSE)), VLOOKUP(Fulltable[[#This Row],[Distance]], Predict[[#All],[Distance (km)]:[Time on current form]], 3, FALSE), NA())</f>
        <v>#N/A</v>
      </c>
    </row>
    <row r="2894" spans="1:10" x14ac:dyDescent="0.25">
      <c r="A2894" s="1">
        <v>28.92</v>
      </c>
      <c r="B2894" s="2">
        <f>Fulltable[[#This Row],[Distance]]^2</f>
        <v>836.36640000000011</v>
      </c>
      <c r="C2894">
        <f>Fulltable[[#This Row],[Distance]]^3</f>
        <v>24187.716288000003</v>
      </c>
      <c r="D2894">
        <f>Fulltable[[#This Row],[Distance]]^4</f>
        <v>699508.75504896021</v>
      </c>
      <c r="E2894">
        <f>Fulltable[[#This Row],[Distance]]^5</f>
        <v>20229793.196015932</v>
      </c>
      <c r="F2894" s="13" t="e">
        <f>IF(ISNUMBER(VLOOKUP(Fulltable[[#This Row],[Distance]], PBmetric[[Distance (km)]:[PB (hh:mm:ss)]], 6, FALSE)), VLOOKUP(Fulltable[[#This Row],[Distance]], PBmetric[[Distance (km)]:[PB (hh:mm:ss)]], 6, FALSE), NA())</f>
        <v>#N/A</v>
      </c>
      <c r="G2894" s="13">
        <f ca="1">$Q$4+$P$4*Fulltable[[#This Row],[Distance]]+$O$4*Fulltable[[#This Row],[D^2]]+$N$4*Fulltable[[#This Row],[D^3]]</f>
        <v>9.9049080151720842E-2</v>
      </c>
      <c r="H2894" s="13">
        <f ca="1">Fulltable[[#This Row],[Forecast]]*(1+AVERAGE(cform[faster (-ve) /
slower (+ve)]))</f>
        <v>0.10254767403463093</v>
      </c>
      <c r="I2894" s="13" t="e">
        <f>IF(ISNUMBER(VLOOKUP(Fulltable[[#This Row],[Distance]], Predict[[#All],[Distance (km)]:[Time on current form]], 2, FALSE)), VLOOKUP(Fulltable[[#This Row],[Distance]], Predict[[#All],[Distance (km)]:[Time on current form]], 2, FALSE), NA())</f>
        <v>#N/A</v>
      </c>
      <c r="J2894" s="13" t="e">
        <f>IF(ISNUMBER(VLOOKUP(Fulltable[[#This Row],[Distance]], Predict[[#All],[Distance (km)]:[Time on current form]], 3, FALSE)), VLOOKUP(Fulltable[[#This Row],[Distance]], Predict[[#All],[Distance (km)]:[Time on current form]], 3, FALSE), NA())</f>
        <v>#N/A</v>
      </c>
    </row>
    <row r="2895" spans="1:10" x14ac:dyDescent="0.25">
      <c r="A2895" s="1">
        <v>28.93</v>
      </c>
      <c r="B2895" s="2">
        <f>Fulltable[[#This Row],[Distance]]^2</f>
        <v>836.94489999999996</v>
      </c>
      <c r="C2895">
        <f>Fulltable[[#This Row],[Distance]]^3</f>
        <v>24212.815956999999</v>
      </c>
      <c r="D2895">
        <f>Fulltable[[#This Row],[Distance]]^4</f>
        <v>700476.76563600998</v>
      </c>
      <c r="E2895">
        <f>Fulltable[[#This Row],[Distance]]^5</f>
        <v>20264792.829849768</v>
      </c>
      <c r="F2895" s="13" t="e">
        <f>IF(ISNUMBER(VLOOKUP(Fulltable[[#This Row],[Distance]], PBmetric[[Distance (km)]:[PB (hh:mm:ss)]], 6, FALSE)), VLOOKUP(Fulltable[[#This Row],[Distance]], PBmetric[[Distance (km)]:[PB (hh:mm:ss)]], 6, FALSE), NA())</f>
        <v>#N/A</v>
      </c>
      <c r="G2895" s="13">
        <f ca="1">$Q$4+$P$4*Fulltable[[#This Row],[Distance]]+$O$4*Fulltable[[#This Row],[D^2]]+$N$4*Fulltable[[#This Row],[D^3]]</f>
        <v>9.9088543570158838E-2</v>
      </c>
      <c r="H2895" s="13">
        <f ca="1">Fulltable[[#This Row],[Forecast]]*(1+AVERAGE(cform[faster (-ve) /
slower (+ve)]))</f>
        <v>0.10258853137287247</v>
      </c>
      <c r="I2895" s="13" t="e">
        <f>IF(ISNUMBER(VLOOKUP(Fulltable[[#This Row],[Distance]], Predict[[#All],[Distance (km)]:[Time on current form]], 2, FALSE)), VLOOKUP(Fulltable[[#This Row],[Distance]], Predict[[#All],[Distance (km)]:[Time on current form]], 2, FALSE), NA())</f>
        <v>#N/A</v>
      </c>
      <c r="J2895" s="13" t="e">
        <f>IF(ISNUMBER(VLOOKUP(Fulltable[[#This Row],[Distance]], Predict[[#All],[Distance (km)]:[Time on current form]], 3, FALSE)), VLOOKUP(Fulltable[[#This Row],[Distance]], Predict[[#All],[Distance (km)]:[Time on current form]], 3, FALSE), NA())</f>
        <v>#N/A</v>
      </c>
    </row>
    <row r="2896" spans="1:10" x14ac:dyDescent="0.25">
      <c r="A2896" s="1">
        <v>28.94</v>
      </c>
      <c r="B2896" s="2">
        <f>Fulltable[[#This Row],[Distance]]^2</f>
        <v>837.5236000000001</v>
      </c>
      <c r="C2896">
        <f>Fulltable[[#This Row],[Distance]]^3</f>
        <v>24237.932984000003</v>
      </c>
      <c r="D2896">
        <f>Fulltable[[#This Row],[Distance]]^4</f>
        <v>701445.78055696015</v>
      </c>
      <c r="E2896">
        <f>Fulltable[[#This Row],[Distance]]^5</f>
        <v>20299840.889318429</v>
      </c>
      <c r="F2896" s="13" t="e">
        <f>IF(ISNUMBER(VLOOKUP(Fulltable[[#This Row],[Distance]], PBmetric[[Distance (km)]:[PB (hh:mm:ss)]], 6, FALSE)), VLOOKUP(Fulltable[[#This Row],[Distance]], PBmetric[[Distance (km)]:[PB (hh:mm:ss)]], 6, FALSE), NA())</f>
        <v>#N/A</v>
      </c>
      <c r="G2896" s="13">
        <f ca="1">$Q$4+$P$4*Fulltable[[#This Row],[Distance]]+$O$4*Fulltable[[#This Row],[D^2]]+$N$4*Fulltable[[#This Row],[D^3]]</f>
        <v>9.9128010559064048E-2</v>
      </c>
      <c r="H2896" s="13">
        <f ca="1">Fulltable[[#This Row],[Forecast]]*(1+AVERAGE(cform[faster (-ve) /
slower (+ve)]))</f>
        <v>0.10262939240769661</v>
      </c>
      <c r="I2896" s="13" t="e">
        <f>IF(ISNUMBER(VLOOKUP(Fulltable[[#This Row],[Distance]], Predict[[#All],[Distance (km)]:[Time on current form]], 2, FALSE)), VLOOKUP(Fulltable[[#This Row],[Distance]], Predict[[#All],[Distance (km)]:[Time on current form]], 2, FALSE), NA())</f>
        <v>#N/A</v>
      </c>
      <c r="J2896" s="13" t="e">
        <f>IF(ISNUMBER(VLOOKUP(Fulltable[[#This Row],[Distance]], Predict[[#All],[Distance (km)]:[Time on current form]], 3, FALSE)), VLOOKUP(Fulltable[[#This Row],[Distance]], Predict[[#All],[Distance (km)]:[Time on current form]], 3, FALSE), NA())</f>
        <v>#N/A</v>
      </c>
    </row>
    <row r="2897" spans="1:10" x14ac:dyDescent="0.25">
      <c r="A2897" s="1">
        <v>28.95</v>
      </c>
      <c r="B2897" s="2">
        <f>Fulltable[[#This Row],[Distance]]^2</f>
        <v>838.10249999999996</v>
      </c>
      <c r="C2897">
        <f>Fulltable[[#This Row],[Distance]]^3</f>
        <v>24263.067374999999</v>
      </c>
      <c r="D2897">
        <f>Fulltable[[#This Row],[Distance]]^4</f>
        <v>702415.80050624989</v>
      </c>
      <c r="E2897">
        <f>Fulltable[[#This Row],[Distance]]^5</f>
        <v>20334937.424655933</v>
      </c>
      <c r="F2897" s="13" t="e">
        <f>IF(ISNUMBER(VLOOKUP(Fulltable[[#This Row],[Distance]], PBmetric[[Distance (km)]:[PB (hh:mm:ss)]], 6, FALSE)), VLOOKUP(Fulltable[[#This Row],[Distance]], PBmetric[[Distance (km)]:[PB (hh:mm:ss)]], 6, FALSE), NA())</f>
        <v>#N/A</v>
      </c>
      <c r="G2897" s="13">
        <f ca="1">$Q$4+$P$4*Fulltable[[#This Row],[Distance]]+$O$4*Fulltable[[#This Row],[D^2]]+$N$4*Fulltable[[#This Row],[D^3]]</f>
        <v>9.9167481118401068E-2</v>
      </c>
      <c r="H2897" s="13">
        <f ca="1">Fulltable[[#This Row],[Forecast]]*(1+AVERAGE(cform[faster (-ve) /
slower (+ve)]))</f>
        <v>0.10267025713906673</v>
      </c>
      <c r="I2897" s="13" t="e">
        <f>IF(ISNUMBER(VLOOKUP(Fulltable[[#This Row],[Distance]], Predict[[#All],[Distance (km)]:[Time on current form]], 2, FALSE)), VLOOKUP(Fulltable[[#This Row],[Distance]], Predict[[#All],[Distance (km)]:[Time on current form]], 2, FALSE), NA())</f>
        <v>#N/A</v>
      </c>
      <c r="J2897" s="13" t="e">
        <f>IF(ISNUMBER(VLOOKUP(Fulltable[[#This Row],[Distance]], Predict[[#All],[Distance (km)]:[Time on current form]], 3, FALSE)), VLOOKUP(Fulltable[[#This Row],[Distance]], Predict[[#All],[Distance (km)]:[Time on current form]], 3, FALSE), NA())</f>
        <v>#N/A</v>
      </c>
    </row>
    <row r="2898" spans="1:10" x14ac:dyDescent="0.25">
      <c r="A2898" s="1">
        <v>28.96</v>
      </c>
      <c r="B2898" s="2">
        <f>Fulltable[[#This Row],[Distance]]^2</f>
        <v>838.6816</v>
      </c>
      <c r="C2898">
        <f>Fulltable[[#This Row],[Distance]]^3</f>
        <v>24288.219136</v>
      </c>
      <c r="D2898">
        <f>Fulltable[[#This Row],[Distance]]^4</f>
        <v>703386.82617856003</v>
      </c>
      <c r="E2898">
        <f>Fulltable[[#This Row],[Distance]]^5</f>
        <v>20370082.486131098</v>
      </c>
      <c r="F2898" s="13" t="e">
        <f>IF(ISNUMBER(VLOOKUP(Fulltable[[#This Row],[Distance]], PBmetric[[Distance (km)]:[PB (hh:mm:ss)]], 6, FALSE)), VLOOKUP(Fulltable[[#This Row],[Distance]], PBmetric[[Distance (km)]:[PB (hh:mm:ss)]], 6, FALSE), NA())</f>
        <v>#N/A</v>
      </c>
      <c r="G2898" s="13">
        <f ca="1">$Q$4+$P$4*Fulltable[[#This Row],[Distance]]+$O$4*Fulltable[[#This Row],[D^2]]+$N$4*Fulltable[[#This Row],[D^3]]</f>
        <v>9.9206955248134526E-2</v>
      </c>
      <c r="H2898" s="13">
        <f ca="1">Fulltable[[#This Row],[Forecast]]*(1+AVERAGE(cform[faster (-ve) /
slower (+ve)]))</f>
        <v>0.1027111255669462</v>
      </c>
      <c r="I2898" s="13" t="e">
        <f>IF(ISNUMBER(VLOOKUP(Fulltable[[#This Row],[Distance]], Predict[[#All],[Distance (km)]:[Time on current form]], 2, FALSE)), VLOOKUP(Fulltable[[#This Row],[Distance]], Predict[[#All],[Distance (km)]:[Time on current form]], 2, FALSE), NA())</f>
        <v>#N/A</v>
      </c>
      <c r="J2898" s="13" t="e">
        <f>IF(ISNUMBER(VLOOKUP(Fulltable[[#This Row],[Distance]], Predict[[#All],[Distance (km)]:[Time on current form]], 3, FALSE)), VLOOKUP(Fulltable[[#This Row],[Distance]], Predict[[#All],[Distance (km)]:[Time on current form]], 3, FALSE), NA())</f>
        <v>#N/A</v>
      </c>
    </row>
    <row r="2899" spans="1:10" x14ac:dyDescent="0.25">
      <c r="A2899" s="1">
        <v>28.97</v>
      </c>
      <c r="B2899" s="2">
        <f>Fulltable[[#This Row],[Distance]]^2</f>
        <v>839.26089999999988</v>
      </c>
      <c r="C2899">
        <f>Fulltable[[#This Row],[Distance]]^3</f>
        <v>24313.388272999997</v>
      </c>
      <c r="D2899">
        <f>Fulltable[[#This Row],[Distance]]^4</f>
        <v>704358.85826880985</v>
      </c>
      <c r="E2899">
        <f>Fulltable[[#This Row],[Distance]]^5</f>
        <v>20405276.124047421</v>
      </c>
      <c r="F2899" s="13" t="e">
        <f>IF(ISNUMBER(VLOOKUP(Fulltable[[#This Row],[Distance]], PBmetric[[Distance (km)]:[PB (hh:mm:ss)]], 6, FALSE)), VLOOKUP(Fulltable[[#This Row],[Distance]], PBmetric[[Distance (km)]:[PB (hh:mm:ss)]], 6, FALSE), NA())</f>
        <v>#N/A</v>
      </c>
      <c r="G2899" s="13">
        <f ca="1">$Q$4+$P$4*Fulltable[[#This Row],[Distance]]+$O$4*Fulltable[[#This Row],[D^2]]+$N$4*Fulltable[[#This Row],[D^3]]</f>
        <v>9.9246432948228977E-2</v>
      </c>
      <c r="H2899" s="13">
        <f ca="1">Fulltable[[#This Row],[Forecast]]*(1+AVERAGE(cform[faster (-ve) /
slower (+ve)]))</f>
        <v>0.10275199769129829</v>
      </c>
      <c r="I2899" s="13" t="e">
        <f>IF(ISNUMBER(VLOOKUP(Fulltable[[#This Row],[Distance]], Predict[[#All],[Distance (km)]:[Time on current form]], 2, FALSE)), VLOOKUP(Fulltable[[#This Row],[Distance]], Predict[[#All],[Distance (km)]:[Time on current form]], 2, FALSE), NA())</f>
        <v>#N/A</v>
      </c>
      <c r="J2899" s="13" t="e">
        <f>IF(ISNUMBER(VLOOKUP(Fulltable[[#This Row],[Distance]], Predict[[#All],[Distance (km)]:[Time on current form]], 3, FALSE)), VLOOKUP(Fulltable[[#This Row],[Distance]], Predict[[#All],[Distance (km)]:[Time on current form]], 3, FALSE), NA())</f>
        <v>#N/A</v>
      </c>
    </row>
    <row r="2900" spans="1:10" x14ac:dyDescent="0.25">
      <c r="A2900" s="1">
        <v>28.98</v>
      </c>
      <c r="B2900" s="2">
        <f>Fulltable[[#This Row],[Distance]]^2</f>
        <v>839.84040000000005</v>
      </c>
      <c r="C2900">
        <f>Fulltable[[#This Row],[Distance]]^3</f>
        <v>24338.574792000003</v>
      </c>
      <c r="D2900">
        <f>Fulltable[[#This Row],[Distance]]^4</f>
        <v>705331.89747216005</v>
      </c>
      <c r="E2900">
        <f>Fulltable[[#This Row],[Distance]]^5</f>
        <v>20440518.388743199</v>
      </c>
      <c r="F2900" s="13" t="e">
        <f>IF(ISNUMBER(VLOOKUP(Fulltable[[#This Row],[Distance]], PBmetric[[Distance (km)]:[PB (hh:mm:ss)]], 6, FALSE)), VLOOKUP(Fulltable[[#This Row],[Distance]], PBmetric[[Distance (km)]:[PB (hh:mm:ss)]], 6, FALSE), NA())</f>
        <v>#N/A</v>
      </c>
      <c r="G2900" s="13">
        <f ca="1">$Q$4+$P$4*Fulltable[[#This Row],[Distance]]+$O$4*Fulltable[[#This Row],[D^2]]+$N$4*Fulltable[[#This Row],[D^3]]</f>
        <v>9.9285914218649032E-2</v>
      </c>
      <c r="H2900" s="13">
        <f ca="1">Fulltable[[#This Row],[Forecast]]*(1+AVERAGE(cform[faster (-ve) /
slower (+ve)]))</f>
        <v>0.10279287351208641</v>
      </c>
      <c r="I2900" s="13" t="e">
        <f>IF(ISNUMBER(VLOOKUP(Fulltable[[#This Row],[Distance]], Predict[[#All],[Distance (km)]:[Time on current form]], 2, FALSE)), VLOOKUP(Fulltable[[#This Row],[Distance]], Predict[[#All],[Distance (km)]:[Time on current form]], 2, FALSE), NA())</f>
        <v>#N/A</v>
      </c>
      <c r="J2900" s="13" t="e">
        <f>IF(ISNUMBER(VLOOKUP(Fulltable[[#This Row],[Distance]], Predict[[#All],[Distance (km)]:[Time on current form]], 3, FALSE)), VLOOKUP(Fulltable[[#This Row],[Distance]], Predict[[#All],[Distance (km)]:[Time on current form]], 3, FALSE), NA())</f>
        <v>#N/A</v>
      </c>
    </row>
    <row r="2901" spans="1:10" x14ac:dyDescent="0.25">
      <c r="A2901" s="1">
        <v>28.99</v>
      </c>
      <c r="B2901" s="2">
        <f>Fulltable[[#This Row],[Distance]]^2</f>
        <v>840.42009999999993</v>
      </c>
      <c r="C2901">
        <f>Fulltable[[#This Row],[Distance]]^3</f>
        <v>24363.778698999995</v>
      </c>
      <c r="D2901">
        <f>Fulltable[[#This Row],[Distance]]^4</f>
        <v>706305.94448400987</v>
      </c>
      <c r="E2901">
        <f>Fulltable[[#This Row],[Distance]]^5</f>
        <v>20475809.330591444</v>
      </c>
      <c r="F2901" s="13" t="e">
        <f>IF(ISNUMBER(VLOOKUP(Fulltable[[#This Row],[Distance]], PBmetric[[Distance (km)]:[PB (hh:mm:ss)]], 6, FALSE)), VLOOKUP(Fulltable[[#This Row],[Distance]], PBmetric[[Distance (km)]:[PB (hh:mm:ss)]], 6, FALSE), NA())</f>
        <v>#N/A</v>
      </c>
      <c r="G2901" s="13">
        <f ca="1">$Q$4+$P$4*Fulltable[[#This Row],[Distance]]+$O$4*Fulltable[[#This Row],[D^2]]+$N$4*Fulltable[[#This Row],[D^3]]</f>
        <v>9.9325399059359304E-2</v>
      </c>
      <c r="H2901" s="13">
        <f ca="1">Fulltable[[#This Row],[Forecast]]*(1+AVERAGE(cform[faster (-ve) /
slower (+ve)]))</f>
        <v>0.10283375302927389</v>
      </c>
      <c r="I2901" s="13" t="e">
        <f>IF(ISNUMBER(VLOOKUP(Fulltable[[#This Row],[Distance]], Predict[[#All],[Distance (km)]:[Time on current form]], 2, FALSE)), VLOOKUP(Fulltable[[#This Row],[Distance]], Predict[[#All],[Distance (km)]:[Time on current form]], 2, FALSE), NA())</f>
        <v>#N/A</v>
      </c>
      <c r="J2901" s="13" t="e">
        <f>IF(ISNUMBER(VLOOKUP(Fulltable[[#This Row],[Distance]], Predict[[#All],[Distance (km)]:[Time on current form]], 3, FALSE)), VLOOKUP(Fulltable[[#This Row],[Distance]], Predict[[#All],[Distance (km)]:[Time on current form]], 3, FALSE), NA())</f>
        <v>#N/A</v>
      </c>
    </row>
    <row r="2902" spans="1:10" x14ac:dyDescent="0.25">
      <c r="A2902" s="1">
        <v>29</v>
      </c>
      <c r="B2902" s="2">
        <f>Fulltable[[#This Row],[Distance]]^2</f>
        <v>841</v>
      </c>
      <c r="C2902">
        <f>Fulltable[[#This Row],[Distance]]^3</f>
        <v>24389</v>
      </c>
      <c r="D2902">
        <f>Fulltable[[#This Row],[Distance]]^4</f>
        <v>707281</v>
      </c>
      <c r="E2902">
        <f>Fulltable[[#This Row],[Distance]]^5</f>
        <v>20511149</v>
      </c>
      <c r="F2902" s="13" t="e">
        <f>IF(ISNUMBER(VLOOKUP(Fulltable[[#This Row],[Distance]], PBmetric[[Distance (km)]:[PB (hh:mm:ss)]], 6, FALSE)), VLOOKUP(Fulltable[[#This Row],[Distance]], PBmetric[[Distance (km)]:[PB (hh:mm:ss)]], 6, FALSE), NA())</f>
        <v>#N/A</v>
      </c>
      <c r="G2902" s="13">
        <f ca="1">$Q$4+$P$4*Fulltable[[#This Row],[Distance]]+$O$4*Fulltable[[#This Row],[D^2]]+$N$4*Fulltable[[#This Row],[D^3]]</f>
        <v>9.936488747032439E-2</v>
      </c>
      <c r="H2902" s="13">
        <f ca="1">Fulltable[[#This Row],[Forecast]]*(1+AVERAGE(cform[faster (-ve) /
slower (+ve)]))</f>
        <v>0.10287463624282409</v>
      </c>
      <c r="I2902" s="13" t="e">
        <f>IF(ISNUMBER(VLOOKUP(Fulltable[[#This Row],[Distance]], Predict[[#All],[Distance (km)]:[Time on current form]], 2, FALSE)), VLOOKUP(Fulltable[[#This Row],[Distance]], Predict[[#All],[Distance (km)]:[Time on current form]], 2, FALSE), NA())</f>
        <v>#N/A</v>
      </c>
      <c r="J2902" s="13" t="e">
        <f>IF(ISNUMBER(VLOOKUP(Fulltable[[#This Row],[Distance]], Predict[[#All],[Distance (km)]:[Time on current form]], 3, FALSE)), VLOOKUP(Fulltable[[#This Row],[Distance]], Predict[[#All],[Distance (km)]:[Time on current form]], 3, FALSE), NA())</f>
        <v>#N/A</v>
      </c>
    </row>
    <row r="2903" spans="1:10" x14ac:dyDescent="0.25">
      <c r="A2903" s="1">
        <v>29.01</v>
      </c>
      <c r="B2903" s="2">
        <f>Fulltable[[#This Row],[Distance]]^2</f>
        <v>841.58010000000013</v>
      </c>
      <c r="C2903">
        <f>Fulltable[[#This Row],[Distance]]^3</f>
        <v>24414.238701000006</v>
      </c>
      <c r="D2903">
        <f>Fulltable[[#This Row],[Distance]]^4</f>
        <v>708257.06471601024</v>
      </c>
      <c r="E2903">
        <f>Fulltable[[#This Row],[Distance]]^5</f>
        <v>20546537.447411459</v>
      </c>
      <c r="F2903" s="13" t="e">
        <f>IF(ISNUMBER(VLOOKUP(Fulltable[[#This Row],[Distance]], PBmetric[[Distance (km)]:[PB (hh:mm:ss)]], 6, FALSE)), VLOOKUP(Fulltable[[#This Row],[Distance]], PBmetric[[Distance (km)]:[PB (hh:mm:ss)]], 6, FALSE), NA())</f>
        <v>#N/A</v>
      </c>
      <c r="G2903" s="13">
        <f ca="1">$Q$4+$P$4*Fulltable[[#This Row],[Distance]]+$O$4*Fulltable[[#This Row],[D^2]]+$N$4*Fulltable[[#This Row],[D^3]]</f>
        <v>9.9404379451508859E-2</v>
      </c>
      <c r="H2903" s="13">
        <f ca="1">Fulltable[[#This Row],[Forecast]]*(1+AVERAGE(cform[faster (-ve) /
slower (+ve)]))</f>
        <v>0.10291552315270031</v>
      </c>
      <c r="I2903" s="13" t="e">
        <f>IF(ISNUMBER(VLOOKUP(Fulltable[[#This Row],[Distance]], Predict[[#All],[Distance (km)]:[Time on current form]], 2, FALSE)), VLOOKUP(Fulltable[[#This Row],[Distance]], Predict[[#All],[Distance (km)]:[Time on current form]], 2, FALSE), NA())</f>
        <v>#N/A</v>
      </c>
      <c r="J2903" s="13" t="e">
        <f>IF(ISNUMBER(VLOOKUP(Fulltable[[#This Row],[Distance]], Predict[[#All],[Distance (km)]:[Time on current form]], 3, FALSE)), VLOOKUP(Fulltable[[#This Row],[Distance]], Predict[[#All],[Distance (km)]:[Time on current form]], 3, FALSE), NA())</f>
        <v>#N/A</v>
      </c>
    </row>
    <row r="2904" spans="1:10" x14ac:dyDescent="0.25">
      <c r="A2904" s="1">
        <v>29.02</v>
      </c>
      <c r="B2904" s="2">
        <f>Fulltable[[#This Row],[Distance]]^2</f>
        <v>842.16039999999998</v>
      </c>
      <c r="C2904">
        <f>Fulltable[[#This Row],[Distance]]^3</f>
        <v>24439.494807999999</v>
      </c>
      <c r="D2904">
        <f>Fulltable[[#This Row],[Distance]]^4</f>
        <v>709234.13932815997</v>
      </c>
      <c r="E2904">
        <f>Fulltable[[#This Row],[Distance]]^5</f>
        <v>20581974.723303203</v>
      </c>
      <c r="F2904" s="13" t="e">
        <f>IF(ISNUMBER(VLOOKUP(Fulltable[[#This Row],[Distance]], PBmetric[[Distance (km)]:[PB (hh:mm:ss)]], 6, FALSE)), VLOOKUP(Fulltable[[#This Row],[Distance]], PBmetric[[Distance (km)]:[PB (hh:mm:ss)]], 6, FALSE), NA())</f>
        <v>#N/A</v>
      </c>
      <c r="G2904" s="13">
        <f ca="1">$Q$4+$P$4*Fulltable[[#This Row],[Distance]]+$O$4*Fulltable[[#This Row],[D^2]]+$N$4*Fulltable[[#This Row],[D^3]]</f>
        <v>9.9443875002877297E-2</v>
      </c>
      <c r="H2904" s="13">
        <f ca="1">Fulltable[[#This Row],[Forecast]]*(1+AVERAGE(cform[faster (-ve) /
slower (+ve)]))</f>
        <v>0.10295641375886591</v>
      </c>
      <c r="I2904" s="13" t="e">
        <f>IF(ISNUMBER(VLOOKUP(Fulltable[[#This Row],[Distance]], Predict[[#All],[Distance (km)]:[Time on current form]], 2, FALSE)), VLOOKUP(Fulltable[[#This Row],[Distance]], Predict[[#All],[Distance (km)]:[Time on current form]], 2, FALSE), NA())</f>
        <v>#N/A</v>
      </c>
      <c r="J2904" s="13" t="e">
        <f>IF(ISNUMBER(VLOOKUP(Fulltable[[#This Row],[Distance]], Predict[[#All],[Distance (km)]:[Time on current form]], 3, FALSE)), VLOOKUP(Fulltable[[#This Row],[Distance]], Predict[[#All],[Distance (km)]:[Time on current form]], 3, FALSE), NA())</f>
        <v>#N/A</v>
      </c>
    </row>
    <row r="2905" spans="1:10" x14ac:dyDescent="0.25">
      <c r="A2905" s="1">
        <v>29.03</v>
      </c>
      <c r="B2905" s="2">
        <f>Fulltable[[#This Row],[Distance]]^2</f>
        <v>842.74090000000001</v>
      </c>
      <c r="C2905">
        <f>Fulltable[[#This Row],[Distance]]^3</f>
        <v>24464.768327000002</v>
      </c>
      <c r="D2905">
        <f>Fulltable[[#This Row],[Distance]]^4</f>
        <v>710212.22453281004</v>
      </c>
      <c r="E2905">
        <f>Fulltable[[#This Row],[Distance]]^5</f>
        <v>20617460.878187478</v>
      </c>
      <c r="F2905" s="13" t="e">
        <f>IF(ISNUMBER(VLOOKUP(Fulltable[[#This Row],[Distance]], PBmetric[[Distance (km)]:[PB (hh:mm:ss)]], 6, FALSE)), VLOOKUP(Fulltable[[#This Row],[Distance]], PBmetric[[Distance (km)]:[PB (hh:mm:ss)]], 6, FALSE), NA())</f>
        <v>#N/A</v>
      </c>
      <c r="G2905" s="13">
        <f ca="1">$Q$4+$P$4*Fulltable[[#This Row],[Distance]]+$O$4*Fulltable[[#This Row],[D^2]]+$N$4*Fulltable[[#This Row],[D^3]]</f>
        <v>9.9483374124394369E-2</v>
      </c>
      <c r="H2905" s="13">
        <f ca="1">Fulltable[[#This Row],[Forecast]]*(1+AVERAGE(cform[faster (-ve) /
slower (+ve)]))</f>
        <v>0.10299730806128429</v>
      </c>
      <c r="I2905" s="13" t="e">
        <f>IF(ISNUMBER(VLOOKUP(Fulltable[[#This Row],[Distance]], Predict[[#All],[Distance (km)]:[Time on current form]], 2, FALSE)), VLOOKUP(Fulltable[[#This Row],[Distance]], Predict[[#All],[Distance (km)]:[Time on current form]], 2, FALSE), NA())</f>
        <v>#N/A</v>
      </c>
      <c r="J2905" s="13" t="e">
        <f>IF(ISNUMBER(VLOOKUP(Fulltable[[#This Row],[Distance]], Predict[[#All],[Distance (km)]:[Time on current form]], 3, FALSE)), VLOOKUP(Fulltable[[#This Row],[Distance]], Predict[[#All],[Distance (km)]:[Time on current form]], 3, FALSE), NA())</f>
        <v>#N/A</v>
      </c>
    </row>
    <row r="2906" spans="1:10" x14ac:dyDescent="0.25">
      <c r="A2906" s="1">
        <v>29.04</v>
      </c>
      <c r="B2906" s="2">
        <f>Fulltable[[#This Row],[Distance]]^2</f>
        <v>843.32159999999999</v>
      </c>
      <c r="C2906">
        <f>Fulltable[[#This Row],[Distance]]^3</f>
        <v>24490.059264</v>
      </c>
      <c r="D2906">
        <f>Fulltable[[#This Row],[Distance]]^4</f>
        <v>711191.32102656004</v>
      </c>
      <c r="E2906">
        <f>Fulltable[[#This Row],[Distance]]^5</f>
        <v>20652995.962611303</v>
      </c>
      <c r="F2906" s="13" t="e">
        <f>IF(ISNUMBER(VLOOKUP(Fulltable[[#This Row],[Distance]], PBmetric[[Distance (km)]:[PB (hh:mm:ss)]], 6, FALSE)), VLOOKUP(Fulltable[[#This Row],[Distance]], PBmetric[[Distance (km)]:[PB (hh:mm:ss)]], 6, FALSE), NA())</f>
        <v>#N/A</v>
      </c>
      <c r="G2906" s="13">
        <f ca="1">$Q$4+$P$4*Fulltable[[#This Row],[Distance]]+$O$4*Fulltable[[#This Row],[D^2]]+$N$4*Fulltable[[#This Row],[D^3]]</f>
        <v>9.9522876816024591E-2</v>
      </c>
      <c r="H2906" s="13">
        <f ca="1">Fulltable[[#This Row],[Forecast]]*(1+AVERAGE(cform[faster (-ve) /
slower (+ve)]))</f>
        <v>0.10303820605991872</v>
      </c>
      <c r="I2906" s="13" t="e">
        <f>IF(ISNUMBER(VLOOKUP(Fulltable[[#This Row],[Distance]], Predict[[#All],[Distance (km)]:[Time on current form]], 2, FALSE)), VLOOKUP(Fulltable[[#This Row],[Distance]], Predict[[#All],[Distance (km)]:[Time on current form]], 2, FALSE), NA())</f>
        <v>#N/A</v>
      </c>
      <c r="J2906" s="13" t="e">
        <f>IF(ISNUMBER(VLOOKUP(Fulltable[[#This Row],[Distance]], Predict[[#All],[Distance (km)]:[Time on current form]], 3, FALSE)), VLOOKUP(Fulltable[[#This Row],[Distance]], Predict[[#All],[Distance (km)]:[Time on current form]], 3, FALSE), NA())</f>
        <v>#N/A</v>
      </c>
    </row>
    <row r="2907" spans="1:10" x14ac:dyDescent="0.25">
      <c r="A2907" s="1">
        <v>29.05</v>
      </c>
      <c r="B2907" s="2">
        <f>Fulltable[[#This Row],[Distance]]^2</f>
        <v>843.90250000000003</v>
      </c>
      <c r="C2907">
        <f>Fulltable[[#This Row],[Distance]]^3</f>
        <v>24515.367625000003</v>
      </c>
      <c r="D2907">
        <f>Fulltable[[#This Row],[Distance]]^4</f>
        <v>712171.42950625008</v>
      </c>
      <c r="E2907">
        <f>Fulltable[[#This Row],[Distance]]^5</f>
        <v>20688580.027156565</v>
      </c>
      <c r="F2907" s="13" t="e">
        <f>IF(ISNUMBER(VLOOKUP(Fulltable[[#This Row],[Distance]], PBmetric[[Distance (km)]:[PB (hh:mm:ss)]], 6, FALSE)), VLOOKUP(Fulltable[[#This Row],[Distance]], PBmetric[[Distance (km)]:[PB (hh:mm:ss)]], 6, FALSE), NA())</f>
        <v>#N/A</v>
      </c>
      <c r="G2907" s="13">
        <f ca="1">$Q$4+$P$4*Fulltable[[#This Row],[Distance]]+$O$4*Fulltable[[#This Row],[D^2]]+$N$4*Fulltable[[#This Row],[D^3]]</f>
        <v>9.956238307773263E-2</v>
      </c>
      <c r="H2907" s="13">
        <f ca="1">Fulltable[[#This Row],[Forecast]]*(1+AVERAGE(cform[faster (-ve) /
slower (+ve)]))</f>
        <v>0.10307910775473261</v>
      </c>
      <c r="I2907" s="13" t="e">
        <f>IF(ISNUMBER(VLOOKUP(Fulltable[[#This Row],[Distance]], Predict[[#All],[Distance (km)]:[Time on current form]], 2, FALSE)), VLOOKUP(Fulltable[[#This Row],[Distance]], Predict[[#All],[Distance (km)]:[Time on current form]], 2, FALSE), NA())</f>
        <v>#N/A</v>
      </c>
      <c r="J2907" s="13" t="e">
        <f>IF(ISNUMBER(VLOOKUP(Fulltable[[#This Row],[Distance]], Predict[[#All],[Distance (km)]:[Time on current form]], 3, FALSE)), VLOOKUP(Fulltable[[#This Row],[Distance]], Predict[[#All],[Distance (km)]:[Time on current form]], 3, FALSE), NA())</f>
        <v>#N/A</v>
      </c>
    </row>
    <row r="2908" spans="1:10" x14ac:dyDescent="0.25">
      <c r="A2908" s="1">
        <v>29.06</v>
      </c>
      <c r="B2908" s="2">
        <f>Fulltable[[#This Row],[Distance]]^2</f>
        <v>844.48359999999991</v>
      </c>
      <c r="C2908">
        <f>Fulltable[[#This Row],[Distance]]^3</f>
        <v>24540.693415999995</v>
      </c>
      <c r="D2908">
        <f>Fulltable[[#This Row],[Distance]]^4</f>
        <v>713152.55066895986</v>
      </c>
      <c r="E2908">
        <f>Fulltable[[#This Row],[Distance]]^5</f>
        <v>20724213.122439973</v>
      </c>
      <c r="F2908" s="13" t="e">
        <f>IF(ISNUMBER(VLOOKUP(Fulltable[[#This Row],[Distance]], PBmetric[[Distance (km)]:[PB (hh:mm:ss)]], 6, FALSE)), VLOOKUP(Fulltable[[#This Row],[Distance]], PBmetric[[Distance (km)]:[PB (hh:mm:ss)]], 6, FALSE), NA())</f>
        <v>#N/A</v>
      </c>
      <c r="G2908" s="13">
        <f ca="1">$Q$4+$P$4*Fulltable[[#This Row],[Distance]]+$O$4*Fulltable[[#This Row],[D^2]]+$N$4*Fulltable[[#This Row],[D^3]]</f>
        <v>9.9601892909483042E-2</v>
      </c>
      <c r="H2908" s="13">
        <f ca="1">Fulltable[[#This Row],[Forecast]]*(1+AVERAGE(cform[faster (-ve) /
slower (+ve)]))</f>
        <v>0.10312001314568928</v>
      </c>
      <c r="I2908" s="13" t="e">
        <f>IF(ISNUMBER(VLOOKUP(Fulltable[[#This Row],[Distance]], Predict[[#All],[Distance (km)]:[Time on current form]], 2, FALSE)), VLOOKUP(Fulltable[[#This Row],[Distance]], Predict[[#All],[Distance (km)]:[Time on current form]], 2, FALSE), NA())</f>
        <v>#N/A</v>
      </c>
      <c r="J2908" s="13" t="e">
        <f>IF(ISNUMBER(VLOOKUP(Fulltable[[#This Row],[Distance]], Predict[[#All],[Distance (km)]:[Time on current form]], 3, FALSE)), VLOOKUP(Fulltable[[#This Row],[Distance]], Predict[[#All],[Distance (km)]:[Time on current form]], 3, FALSE), NA())</f>
        <v>#N/A</v>
      </c>
    </row>
    <row r="2909" spans="1:10" x14ac:dyDescent="0.25">
      <c r="A2909" s="1">
        <v>29.07</v>
      </c>
      <c r="B2909" s="2">
        <f>Fulltable[[#This Row],[Distance]]^2</f>
        <v>845.06489999999997</v>
      </c>
      <c r="C2909">
        <f>Fulltable[[#This Row],[Distance]]^3</f>
        <v>24566.036642999999</v>
      </c>
      <c r="D2909">
        <f>Fulltable[[#This Row],[Distance]]^4</f>
        <v>714134.68521200994</v>
      </c>
      <c r="E2909">
        <f>Fulltable[[#This Row],[Distance]]^5</f>
        <v>20759895.299113128</v>
      </c>
      <c r="F2909" s="13" t="e">
        <f>IF(ISNUMBER(VLOOKUP(Fulltable[[#This Row],[Distance]], PBmetric[[Distance (km)]:[PB (hh:mm:ss)]], 6, FALSE)), VLOOKUP(Fulltable[[#This Row],[Distance]], PBmetric[[Distance (km)]:[PB (hh:mm:ss)]], 6, FALSE), NA())</f>
        <v>#N/A</v>
      </c>
      <c r="G2909" s="13">
        <f ca="1">$Q$4+$P$4*Fulltable[[#This Row],[Distance]]+$O$4*Fulltable[[#This Row],[D^2]]+$N$4*Fulltable[[#This Row],[D^3]]</f>
        <v>9.9641406311240424E-2</v>
      </c>
      <c r="H2909" s="13">
        <f ca="1">Fulltable[[#This Row],[Forecast]]*(1+AVERAGE(cform[faster (-ve) /
slower (+ve)]))</f>
        <v>0.10316092223275206</v>
      </c>
      <c r="I2909" s="13" t="e">
        <f>IF(ISNUMBER(VLOOKUP(Fulltable[[#This Row],[Distance]], Predict[[#All],[Distance (km)]:[Time on current form]], 2, FALSE)), VLOOKUP(Fulltable[[#This Row],[Distance]], Predict[[#All],[Distance (km)]:[Time on current form]], 2, FALSE), NA())</f>
        <v>#N/A</v>
      </c>
      <c r="J2909" s="13" t="e">
        <f>IF(ISNUMBER(VLOOKUP(Fulltable[[#This Row],[Distance]], Predict[[#All],[Distance (km)]:[Time on current form]], 3, FALSE)), VLOOKUP(Fulltable[[#This Row],[Distance]], Predict[[#All],[Distance (km)]:[Time on current form]], 3, FALSE), NA())</f>
        <v>#N/A</v>
      </c>
    </row>
    <row r="2910" spans="1:10" x14ac:dyDescent="0.25">
      <c r="A2910" s="1">
        <v>29.08</v>
      </c>
      <c r="B2910" s="2">
        <f>Fulltable[[#This Row],[Distance]]^2</f>
        <v>845.64639999999986</v>
      </c>
      <c r="C2910">
        <f>Fulltable[[#This Row],[Distance]]^3</f>
        <v>24591.397311999994</v>
      </c>
      <c r="D2910">
        <f>Fulltable[[#This Row],[Distance]]^4</f>
        <v>715117.83383295976</v>
      </c>
      <c r="E2910">
        <f>Fulltable[[#This Row],[Distance]]^5</f>
        <v>20795626.607862469</v>
      </c>
      <c r="F2910" s="13" t="e">
        <f>IF(ISNUMBER(VLOOKUP(Fulltable[[#This Row],[Distance]], PBmetric[[Distance (km)]:[PB (hh:mm:ss)]], 6, FALSE)), VLOOKUP(Fulltable[[#This Row],[Distance]], PBmetric[[Distance (km)]:[PB (hh:mm:ss)]], 6, FALSE), NA())</f>
        <v>#N/A</v>
      </c>
      <c r="G2910" s="13">
        <f ca="1">$Q$4+$P$4*Fulltable[[#This Row],[Distance]]+$O$4*Fulltable[[#This Row],[D^2]]+$N$4*Fulltable[[#This Row],[D^3]]</f>
        <v>9.9680923282969375E-2</v>
      </c>
      <c r="H2910" s="13">
        <f ca="1">Fulltable[[#This Row],[Forecast]]*(1+AVERAGE(cform[faster (-ve) /
slower (+ve)]))</f>
        <v>0.10320183501588431</v>
      </c>
      <c r="I2910" s="13" t="e">
        <f>IF(ISNUMBER(VLOOKUP(Fulltable[[#This Row],[Distance]], Predict[[#All],[Distance (km)]:[Time on current form]], 2, FALSE)), VLOOKUP(Fulltable[[#This Row],[Distance]], Predict[[#All],[Distance (km)]:[Time on current form]], 2, FALSE), NA())</f>
        <v>#N/A</v>
      </c>
      <c r="J2910" s="13" t="e">
        <f>IF(ISNUMBER(VLOOKUP(Fulltable[[#This Row],[Distance]], Predict[[#All],[Distance (km)]:[Time on current form]], 3, FALSE)), VLOOKUP(Fulltable[[#This Row],[Distance]], Predict[[#All],[Distance (km)]:[Time on current form]], 3, FALSE), NA())</f>
        <v>#N/A</v>
      </c>
    </row>
    <row r="2911" spans="1:10" x14ac:dyDescent="0.25">
      <c r="A2911" s="1">
        <v>29.09</v>
      </c>
      <c r="B2911" s="2">
        <f>Fulltable[[#This Row],[Distance]]^2</f>
        <v>846.22810000000004</v>
      </c>
      <c r="C2911">
        <f>Fulltable[[#This Row],[Distance]]^3</f>
        <v>24616.775429000001</v>
      </c>
      <c r="D2911">
        <f>Fulltable[[#This Row],[Distance]]^4</f>
        <v>716101.9972296101</v>
      </c>
      <c r="E2911">
        <f>Fulltable[[#This Row],[Distance]]^5</f>
        <v>20831407.099409357</v>
      </c>
      <c r="F2911" s="13" t="e">
        <f>IF(ISNUMBER(VLOOKUP(Fulltable[[#This Row],[Distance]], PBmetric[[Distance (km)]:[PB (hh:mm:ss)]], 6, FALSE)), VLOOKUP(Fulltable[[#This Row],[Distance]], PBmetric[[Distance (km)]:[PB (hh:mm:ss)]], 6, FALSE), NA())</f>
        <v>#N/A</v>
      </c>
      <c r="G2911" s="13">
        <f ca="1">$Q$4+$P$4*Fulltable[[#This Row],[Distance]]+$O$4*Fulltable[[#This Row],[D^2]]+$N$4*Fulltable[[#This Row],[D^3]]</f>
        <v>9.9720443824634519E-2</v>
      </c>
      <c r="H2911" s="13">
        <f ca="1">Fulltable[[#This Row],[Forecast]]*(1+AVERAGE(cform[faster (-ve) /
slower (+ve)]))</f>
        <v>0.1032427514950494</v>
      </c>
      <c r="I2911" s="13" t="e">
        <f>IF(ISNUMBER(VLOOKUP(Fulltable[[#This Row],[Distance]], Predict[[#All],[Distance (km)]:[Time on current form]], 2, FALSE)), VLOOKUP(Fulltable[[#This Row],[Distance]], Predict[[#All],[Distance (km)]:[Time on current form]], 2, FALSE), NA())</f>
        <v>#N/A</v>
      </c>
      <c r="J2911" s="13" t="e">
        <f>IF(ISNUMBER(VLOOKUP(Fulltable[[#This Row],[Distance]], Predict[[#All],[Distance (km)]:[Time on current form]], 3, FALSE)), VLOOKUP(Fulltable[[#This Row],[Distance]], Predict[[#All],[Distance (km)]:[Time on current form]], 3, FALSE), NA())</f>
        <v>#N/A</v>
      </c>
    </row>
    <row r="2912" spans="1:10" x14ac:dyDescent="0.25">
      <c r="A2912" s="1">
        <v>29.1</v>
      </c>
      <c r="B2912" s="2">
        <f>Fulltable[[#This Row],[Distance]]^2</f>
        <v>846.81000000000006</v>
      </c>
      <c r="C2912">
        <f>Fulltable[[#This Row],[Distance]]^3</f>
        <v>24642.171000000002</v>
      </c>
      <c r="D2912">
        <f>Fulltable[[#This Row],[Distance]]^4</f>
        <v>717087.17610000016</v>
      </c>
      <c r="E2912">
        <f>Fulltable[[#This Row],[Distance]]^5</f>
        <v>20867236.824510004</v>
      </c>
      <c r="F2912" s="13" t="e">
        <f>IF(ISNUMBER(VLOOKUP(Fulltable[[#This Row],[Distance]], PBmetric[[Distance (km)]:[PB (hh:mm:ss)]], 6, FALSE)), VLOOKUP(Fulltable[[#This Row],[Distance]], PBmetric[[Distance (km)]:[PB (hh:mm:ss)]], 6, FALSE), NA())</f>
        <v>#N/A</v>
      </c>
      <c r="G2912" s="13">
        <f ca="1">$Q$4+$P$4*Fulltable[[#This Row],[Distance]]+$O$4*Fulltable[[#This Row],[D^2]]+$N$4*Fulltable[[#This Row],[D^3]]</f>
        <v>9.9759967936200442E-2</v>
      </c>
      <c r="H2912" s="13">
        <f ca="1">Fulltable[[#This Row],[Forecast]]*(1+AVERAGE(cform[faster (-ve) /
slower (+ve)]))</f>
        <v>0.10328367167021067</v>
      </c>
      <c r="I2912" s="13" t="e">
        <f>IF(ISNUMBER(VLOOKUP(Fulltable[[#This Row],[Distance]], Predict[[#All],[Distance (km)]:[Time on current form]], 2, FALSE)), VLOOKUP(Fulltable[[#This Row],[Distance]], Predict[[#All],[Distance (km)]:[Time on current form]], 2, FALSE), NA())</f>
        <v>#N/A</v>
      </c>
      <c r="J2912" s="13" t="e">
        <f>IF(ISNUMBER(VLOOKUP(Fulltable[[#This Row],[Distance]], Predict[[#All],[Distance (km)]:[Time on current form]], 3, FALSE)), VLOOKUP(Fulltable[[#This Row],[Distance]], Predict[[#All],[Distance (km)]:[Time on current form]], 3, FALSE), NA())</f>
        <v>#N/A</v>
      </c>
    </row>
    <row r="2913" spans="1:10" x14ac:dyDescent="0.25">
      <c r="A2913" s="1">
        <v>29.11</v>
      </c>
      <c r="B2913" s="2">
        <f>Fulltable[[#This Row],[Distance]]^2</f>
        <v>847.39209999999991</v>
      </c>
      <c r="C2913">
        <f>Fulltable[[#This Row],[Distance]]^3</f>
        <v>24667.584030999999</v>
      </c>
      <c r="D2913">
        <f>Fulltable[[#This Row],[Distance]]^4</f>
        <v>718073.37114240986</v>
      </c>
      <c r="E2913">
        <f>Fulltable[[#This Row],[Distance]]^5</f>
        <v>20903115.833955549</v>
      </c>
      <c r="F2913" s="13" t="e">
        <f>IF(ISNUMBER(VLOOKUP(Fulltable[[#This Row],[Distance]], PBmetric[[Distance (km)]:[PB (hh:mm:ss)]], 6, FALSE)), VLOOKUP(Fulltable[[#This Row],[Distance]], PBmetric[[Distance (km)]:[PB (hh:mm:ss)]], 6, FALSE), NA())</f>
        <v>#N/A</v>
      </c>
      <c r="G2913" s="13">
        <f ca="1">$Q$4+$P$4*Fulltable[[#This Row],[Distance]]+$O$4*Fulltable[[#This Row],[D^2]]+$N$4*Fulltable[[#This Row],[D^3]]</f>
        <v>9.9799495617631684E-2</v>
      </c>
      <c r="H2913" s="13">
        <f ca="1">Fulltable[[#This Row],[Forecast]]*(1+AVERAGE(cform[faster (-ve) /
slower (+ve)]))</f>
        <v>0.1033245955413314</v>
      </c>
      <c r="I2913" s="13" t="e">
        <f>IF(ISNUMBER(VLOOKUP(Fulltable[[#This Row],[Distance]], Predict[[#All],[Distance (km)]:[Time on current form]], 2, FALSE)), VLOOKUP(Fulltable[[#This Row],[Distance]], Predict[[#All],[Distance (km)]:[Time on current form]], 2, FALSE), NA())</f>
        <v>#N/A</v>
      </c>
      <c r="J2913" s="13" t="e">
        <f>IF(ISNUMBER(VLOOKUP(Fulltable[[#This Row],[Distance]], Predict[[#All],[Distance (km)]:[Time on current form]], 3, FALSE)), VLOOKUP(Fulltable[[#This Row],[Distance]], Predict[[#All],[Distance (km)]:[Time on current form]], 3, FALSE), NA())</f>
        <v>#N/A</v>
      </c>
    </row>
    <row r="2914" spans="1:10" x14ac:dyDescent="0.25">
      <c r="A2914" s="1">
        <v>29.12</v>
      </c>
      <c r="B2914" s="2">
        <f>Fulltable[[#This Row],[Distance]]^2</f>
        <v>847.97440000000006</v>
      </c>
      <c r="C2914">
        <f>Fulltable[[#This Row],[Distance]]^3</f>
        <v>24693.014528000003</v>
      </c>
      <c r="D2914">
        <f>Fulltable[[#This Row],[Distance]]^4</f>
        <v>719060.58305536013</v>
      </c>
      <c r="E2914">
        <f>Fulltable[[#This Row],[Distance]]^5</f>
        <v>20939044.178572088</v>
      </c>
      <c r="F2914" s="13" t="e">
        <f>IF(ISNUMBER(VLOOKUP(Fulltable[[#This Row],[Distance]], PBmetric[[Distance (km)]:[PB (hh:mm:ss)]], 6, FALSE)), VLOOKUP(Fulltable[[#This Row],[Distance]], PBmetric[[Distance (km)]:[PB (hh:mm:ss)]], 6, FALSE), NA())</f>
        <v>#N/A</v>
      </c>
      <c r="G2914" s="13">
        <f ca="1">$Q$4+$P$4*Fulltable[[#This Row],[Distance]]+$O$4*Fulltable[[#This Row],[D^2]]+$N$4*Fulltable[[#This Row],[D^3]]</f>
        <v>9.9839026868892927E-2</v>
      </c>
      <c r="H2914" s="13">
        <f ca="1">Fulltable[[#This Row],[Forecast]]*(1+AVERAGE(cform[faster (-ve) /
slower (+ve)]))</f>
        <v>0.10336552310837502</v>
      </c>
      <c r="I2914" s="13" t="e">
        <f>IF(ISNUMBER(VLOOKUP(Fulltable[[#This Row],[Distance]], Predict[[#All],[Distance (km)]:[Time on current form]], 2, FALSE)), VLOOKUP(Fulltable[[#This Row],[Distance]], Predict[[#All],[Distance (km)]:[Time on current form]], 2, FALSE), NA())</f>
        <v>#N/A</v>
      </c>
      <c r="J2914" s="13" t="e">
        <f>IF(ISNUMBER(VLOOKUP(Fulltable[[#This Row],[Distance]], Predict[[#All],[Distance (km)]:[Time on current form]], 3, FALSE)), VLOOKUP(Fulltable[[#This Row],[Distance]], Predict[[#All],[Distance (km)]:[Time on current form]], 3, FALSE), NA())</f>
        <v>#N/A</v>
      </c>
    </row>
    <row r="2915" spans="1:10" x14ac:dyDescent="0.25">
      <c r="A2915" s="1">
        <v>29.13</v>
      </c>
      <c r="B2915" s="2">
        <f>Fulltable[[#This Row],[Distance]]^2</f>
        <v>848.55689999999993</v>
      </c>
      <c r="C2915">
        <f>Fulltable[[#This Row],[Distance]]^3</f>
        <v>24718.462496999997</v>
      </c>
      <c r="D2915">
        <f>Fulltable[[#This Row],[Distance]]^4</f>
        <v>720048.81253760983</v>
      </c>
      <c r="E2915">
        <f>Fulltable[[#This Row],[Distance]]^5</f>
        <v>20975021.909220573</v>
      </c>
      <c r="F2915" s="13" t="e">
        <f>IF(ISNUMBER(VLOOKUP(Fulltable[[#This Row],[Distance]], PBmetric[[Distance (km)]:[PB (hh:mm:ss)]], 6, FALSE)), VLOOKUP(Fulltable[[#This Row],[Distance]], PBmetric[[Distance (km)]:[PB (hh:mm:ss)]], 6, FALSE), NA())</f>
        <v>#N/A</v>
      </c>
      <c r="G2915" s="13">
        <f ca="1">$Q$4+$P$4*Fulltable[[#This Row],[Distance]]+$O$4*Fulltable[[#This Row],[D^2]]+$N$4*Fulltable[[#This Row],[D^3]]</f>
        <v>9.98785616899487E-2</v>
      </c>
      <c r="H2915" s="13">
        <f ca="1">Fulltable[[#This Row],[Forecast]]*(1+AVERAGE(cform[faster (-ve) /
slower (+ve)]))</f>
        <v>0.10340645437130483</v>
      </c>
      <c r="I2915" s="13" t="e">
        <f>IF(ISNUMBER(VLOOKUP(Fulltable[[#This Row],[Distance]], Predict[[#All],[Distance (km)]:[Time on current form]], 2, FALSE)), VLOOKUP(Fulltable[[#This Row],[Distance]], Predict[[#All],[Distance (km)]:[Time on current form]], 2, FALSE), NA())</f>
        <v>#N/A</v>
      </c>
      <c r="J2915" s="13" t="e">
        <f>IF(ISNUMBER(VLOOKUP(Fulltable[[#This Row],[Distance]], Predict[[#All],[Distance (km)]:[Time on current form]], 3, FALSE)), VLOOKUP(Fulltable[[#This Row],[Distance]], Predict[[#All],[Distance (km)]:[Time on current form]], 3, FALSE), NA())</f>
        <v>#N/A</v>
      </c>
    </row>
    <row r="2916" spans="1:10" x14ac:dyDescent="0.25">
      <c r="A2916" s="1">
        <v>29.14</v>
      </c>
      <c r="B2916" s="2">
        <f>Fulltable[[#This Row],[Distance]]^2</f>
        <v>849.13960000000009</v>
      </c>
      <c r="C2916">
        <f>Fulltable[[#This Row],[Distance]]^3</f>
        <v>24743.927944000003</v>
      </c>
      <c r="D2916">
        <f>Fulltable[[#This Row],[Distance]]^4</f>
        <v>721038.06028816011</v>
      </c>
      <c r="E2916">
        <f>Fulltable[[#This Row],[Distance]]^5</f>
        <v>21011049.076796986</v>
      </c>
      <c r="F2916" s="13" t="e">
        <f>IF(ISNUMBER(VLOOKUP(Fulltable[[#This Row],[Distance]], PBmetric[[Distance (km)]:[PB (hh:mm:ss)]], 6, FALSE)), VLOOKUP(Fulltable[[#This Row],[Distance]], PBmetric[[Distance (km)]:[PB (hh:mm:ss)]], 6, FALSE), NA())</f>
        <v>#N/A</v>
      </c>
      <c r="G2916" s="13">
        <f ca="1">$Q$4+$P$4*Fulltable[[#This Row],[Distance]]+$O$4*Fulltable[[#This Row],[D^2]]+$N$4*Fulltable[[#This Row],[D^3]]</f>
        <v>9.9918100080763655E-2</v>
      </c>
      <c r="H2916" s="13">
        <f ca="1">Fulltable[[#This Row],[Forecast]]*(1+AVERAGE(cform[faster (-ve) /
slower (+ve)]))</f>
        <v>0.1034473893300842</v>
      </c>
      <c r="I2916" s="13" t="e">
        <f>IF(ISNUMBER(VLOOKUP(Fulltable[[#This Row],[Distance]], Predict[[#All],[Distance (km)]:[Time on current form]], 2, FALSE)), VLOOKUP(Fulltable[[#This Row],[Distance]], Predict[[#All],[Distance (km)]:[Time on current form]], 2, FALSE), NA())</f>
        <v>#N/A</v>
      </c>
      <c r="J2916" s="13" t="e">
        <f>IF(ISNUMBER(VLOOKUP(Fulltable[[#This Row],[Distance]], Predict[[#All],[Distance (km)]:[Time on current form]], 3, FALSE)), VLOOKUP(Fulltable[[#This Row],[Distance]], Predict[[#All],[Distance (km)]:[Time on current form]], 3, FALSE), NA())</f>
        <v>#N/A</v>
      </c>
    </row>
    <row r="2917" spans="1:10" x14ac:dyDescent="0.25">
      <c r="A2917" s="1">
        <v>29.15</v>
      </c>
      <c r="B2917" s="2">
        <f>Fulltable[[#This Row],[Distance]]^2</f>
        <v>849.72249999999997</v>
      </c>
      <c r="C2917">
        <f>Fulltable[[#This Row],[Distance]]^3</f>
        <v>24769.410874999998</v>
      </c>
      <c r="D2917">
        <f>Fulltable[[#This Row],[Distance]]^4</f>
        <v>722028.32700624992</v>
      </c>
      <c r="E2917">
        <f>Fulltable[[#This Row],[Distance]]^5</f>
        <v>21047125.732232183</v>
      </c>
      <c r="F2917" s="13" t="e">
        <f>IF(ISNUMBER(VLOOKUP(Fulltable[[#This Row],[Distance]], PBmetric[[Distance (km)]:[PB (hh:mm:ss)]], 6, FALSE)), VLOOKUP(Fulltable[[#This Row],[Distance]], PBmetric[[Distance (km)]:[PB (hh:mm:ss)]], 6, FALSE), NA())</f>
        <v>#N/A</v>
      </c>
      <c r="G2917" s="13">
        <f ca="1">$Q$4+$P$4*Fulltable[[#This Row],[Distance]]+$O$4*Fulltable[[#This Row],[D^2]]+$N$4*Fulltable[[#This Row],[D^3]]</f>
        <v>9.9957642041302336E-2</v>
      </c>
      <c r="H2917" s="13">
        <f ca="1">Fulltable[[#This Row],[Forecast]]*(1+AVERAGE(cform[faster (-ve) /
slower (+ve)]))</f>
        <v>0.10348832798467644</v>
      </c>
      <c r="I2917" s="13" t="e">
        <f>IF(ISNUMBER(VLOOKUP(Fulltable[[#This Row],[Distance]], Predict[[#All],[Distance (km)]:[Time on current form]], 2, FALSE)), VLOOKUP(Fulltable[[#This Row],[Distance]], Predict[[#All],[Distance (km)]:[Time on current form]], 2, FALSE), NA())</f>
        <v>#N/A</v>
      </c>
      <c r="J2917" s="13" t="e">
        <f>IF(ISNUMBER(VLOOKUP(Fulltable[[#This Row],[Distance]], Predict[[#All],[Distance (km)]:[Time on current form]], 3, FALSE)), VLOOKUP(Fulltable[[#This Row],[Distance]], Predict[[#All],[Distance (km)]:[Time on current form]], 3, FALSE), NA())</f>
        <v>#N/A</v>
      </c>
    </row>
    <row r="2918" spans="1:10" x14ac:dyDescent="0.25">
      <c r="A2918" s="1">
        <v>29.16</v>
      </c>
      <c r="B2918" s="2">
        <f>Fulltable[[#This Row],[Distance]]^2</f>
        <v>850.30560000000003</v>
      </c>
      <c r="C2918">
        <f>Fulltable[[#This Row],[Distance]]^3</f>
        <v>24794.911296000002</v>
      </c>
      <c r="D2918">
        <f>Fulltable[[#This Row],[Distance]]^4</f>
        <v>723019.61339136004</v>
      </c>
      <c r="E2918">
        <f>Fulltable[[#This Row],[Distance]]^5</f>
        <v>21083251.926492058</v>
      </c>
      <c r="F2918" s="13" t="e">
        <f>IF(ISNUMBER(VLOOKUP(Fulltable[[#This Row],[Distance]], PBmetric[[Distance (km)]:[PB (hh:mm:ss)]], 6, FALSE)), VLOOKUP(Fulltable[[#This Row],[Distance]], PBmetric[[Distance (km)]:[PB (hh:mm:ss)]], 6, FALSE), NA())</f>
        <v>#N/A</v>
      </c>
      <c r="G2918" s="13">
        <f ca="1">$Q$4+$P$4*Fulltable[[#This Row],[Distance]]+$O$4*Fulltable[[#This Row],[D^2]]+$N$4*Fulltable[[#This Row],[D^3]]</f>
        <v>9.9997187571529381E-2</v>
      </c>
      <c r="H2918" s="13">
        <f ca="1">Fulltable[[#This Row],[Forecast]]*(1+AVERAGE(cform[faster (-ve) /
slower (+ve)]))</f>
        <v>0.10352927033504494</v>
      </c>
      <c r="I2918" s="13" t="e">
        <f>IF(ISNUMBER(VLOOKUP(Fulltable[[#This Row],[Distance]], Predict[[#All],[Distance (km)]:[Time on current form]], 2, FALSE)), VLOOKUP(Fulltable[[#This Row],[Distance]], Predict[[#All],[Distance (km)]:[Time on current form]], 2, FALSE), NA())</f>
        <v>#N/A</v>
      </c>
      <c r="J2918" s="13" t="e">
        <f>IF(ISNUMBER(VLOOKUP(Fulltable[[#This Row],[Distance]], Predict[[#All],[Distance (km)]:[Time on current form]], 3, FALSE)), VLOOKUP(Fulltable[[#This Row],[Distance]], Predict[[#All],[Distance (km)]:[Time on current form]], 3, FALSE), NA())</f>
        <v>#N/A</v>
      </c>
    </row>
    <row r="2919" spans="1:10" x14ac:dyDescent="0.25">
      <c r="A2919" s="1">
        <v>29.17</v>
      </c>
      <c r="B2919" s="2">
        <f>Fulltable[[#This Row],[Distance]]^2</f>
        <v>850.88890000000015</v>
      </c>
      <c r="C2919">
        <f>Fulltable[[#This Row],[Distance]]^3</f>
        <v>24820.429213000007</v>
      </c>
      <c r="D2919">
        <f>Fulltable[[#This Row],[Distance]]^4</f>
        <v>724011.92014321021</v>
      </c>
      <c r="E2919">
        <f>Fulltable[[#This Row],[Distance]]^5</f>
        <v>21119427.710577443</v>
      </c>
      <c r="F2919" s="13" t="e">
        <f>IF(ISNUMBER(VLOOKUP(Fulltable[[#This Row],[Distance]], PBmetric[[Distance (km)]:[PB (hh:mm:ss)]], 6, FALSE)), VLOOKUP(Fulltable[[#This Row],[Distance]], PBmetric[[Distance (km)]:[PB (hh:mm:ss)]], 6, FALSE), NA())</f>
        <v>#N/A</v>
      </c>
      <c r="G2919" s="13">
        <f ca="1">$Q$4+$P$4*Fulltable[[#This Row],[Distance]]+$O$4*Fulltable[[#This Row],[D^2]]+$N$4*Fulltable[[#This Row],[D^3]]</f>
        <v>0.10003673667140936</v>
      </c>
      <c r="H2919" s="13">
        <f ca="1">Fulltable[[#This Row],[Forecast]]*(1+AVERAGE(cform[faster (-ve) /
slower (+ve)]))</f>
        <v>0.10357021638115302</v>
      </c>
      <c r="I2919" s="13" t="e">
        <f>IF(ISNUMBER(VLOOKUP(Fulltable[[#This Row],[Distance]], Predict[[#All],[Distance (km)]:[Time on current form]], 2, FALSE)), VLOOKUP(Fulltable[[#This Row],[Distance]], Predict[[#All],[Distance (km)]:[Time on current form]], 2, FALSE), NA())</f>
        <v>#N/A</v>
      </c>
      <c r="J2919" s="13" t="e">
        <f>IF(ISNUMBER(VLOOKUP(Fulltable[[#This Row],[Distance]], Predict[[#All],[Distance (km)]:[Time on current form]], 3, FALSE)), VLOOKUP(Fulltable[[#This Row],[Distance]], Predict[[#All],[Distance (km)]:[Time on current form]], 3, FALSE), NA())</f>
        <v>#N/A</v>
      </c>
    </row>
    <row r="2920" spans="1:10" x14ac:dyDescent="0.25">
      <c r="A2920" s="1">
        <v>29.18</v>
      </c>
      <c r="B2920" s="2">
        <f>Fulltable[[#This Row],[Distance]]^2</f>
        <v>851.47239999999999</v>
      </c>
      <c r="C2920">
        <f>Fulltable[[#This Row],[Distance]]^3</f>
        <v>24845.964631999999</v>
      </c>
      <c r="D2920">
        <f>Fulltable[[#This Row],[Distance]]^4</f>
        <v>725005.24796176003</v>
      </c>
      <c r="E2920">
        <f>Fulltable[[#This Row],[Distance]]^5</f>
        <v>21155653.135524157</v>
      </c>
      <c r="F2920" s="13" t="e">
        <f>IF(ISNUMBER(VLOOKUP(Fulltable[[#This Row],[Distance]], PBmetric[[Distance (km)]:[PB (hh:mm:ss)]], 6, FALSE)), VLOOKUP(Fulltable[[#This Row],[Distance]], PBmetric[[Distance (km)]:[PB (hh:mm:ss)]], 6, FALSE), NA())</f>
        <v>#N/A</v>
      </c>
      <c r="G2920" s="13">
        <f ca="1">$Q$4+$P$4*Fulltable[[#This Row],[Distance]]+$O$4*Fulltable[[#This Row],[D^2]]+$N$4*Fulltable[[#This Row],[D^3]]</f>
        <v>0.1000762893409069</v>
      </c>
      <c r="H2920" s="13">
        <f ca="1">Fulltable[[#This Row],[Forecast]]*(1+AVERAGE(cform[faster (-ve) /
slower (+ve)]))</f>
        <v>0.10361116612296406</v>
      </c>
      <c r="I2920" s="13" t="e">
        <f>IF(ISNUMBER(VLOOKUP(Fulltable[[#This Row],[Distance]], Predict[[#All],[Distance (km)]:[Time on current form]], 2, FALSE)), VLOOKUP(Fulltable[[#This Row],[Distance]], Predict[[#All],[Distance (km)]:[Time on current form]], 2, FALSE), NA())</f>
        <v>#N/A</v>
      </c>
      <c r="J2920" s="13" t="e">
        <f>IF(ISNUMBER(VLOOKUP(Fulltable[[#This Row],[Distance]], Predict[[#All],[Distance (km)]:[Time on current form]], 3, FALSE)), VLOOKUP(Fulltable[[#This Row],[Distance]], Predict[[#All],[Distance (km)]:[Time on current form]], 3, FALSE), NA())</f>
        <v>#N/A</v>
      </c>
    </row>
    <row r="2921" spans="1:10" x14ac:dyDescent="0.25">
      <c r="A2921" s="1">
        <v>29.19</v>
      </c>
      <c r="B2921" s="2">
        <f>Fulltable[[#This Row],[Distance]]^2</f>
        <v>852.05610000000013</v>
      </c>
      <c r="C2921">
        <f>Fulltable[[#This Row],[Distance]]^3</f>
        <v>24871.517559000004</v>
      </c>
      <c r="D2921">
        <f>Fulltable[[#This Row],[Distance]]^4</f>
        <v>725999.59754721017</v>
      </c>
      <c r="E2921">
        <f>Fulltable[[#This Row],[Distance]]^5</f>
        <v>21191928.252403066</v>
      </c>
      <c r="F2921" s="13" t="e">
        <f>IF(ISNUMBER(VLOOKUP(Fulltable[[#This Row],[Distance]], PBmetric[[Distance (km)]:[PB (hh:mm:ss)]], 6, FALSE)), VLOOKUP(Fulltable[[#This Row],[Distance]], PBmetric[[Distance (km)]:[PB (hh:mm:ss)]], 6, FALSE), NA())</f>
        <v>#N/A</v>
      </c>
      <c r="G2921" s="13">
        <f ca="1">$Q$4+$P$4*Fulltable[[#This Row],[Distance]]+$O$4*Fulltable[[#This Row],[D^2]]+$N$4*Fulltable[[#This Row],[D^3]]</f>
        <v>0.10011584557998657</v>
      </c>
      <c r="H2921" s="13">
        <f ca="1">Fulltable[[#This Row],[Forecast]]*(1+AVERAGE(cform[faster (-ve) /
slower (+ve)]))</f>
        <v>0.10365211956044136</v>
      </c>
      <c r="I2921" s="13" t="e">
        <f>IF(ISNUMBER(VLOOKUP(Fulltable[[#This Row],[Distance]], Predict[[#All],[Distance (km)]:[Time on current form]], 2, FALSE)), VLOOKUP(Fulltable[[#This Row],[Distance]], Predict[[#All],[Distance (km)]:[Time on current form]], 2, FALSE), NA())</f>
        <v>#N/A</v>
      </c>
      <c r="J2921" s="13" t="e">
        <f>IF(ISNUMBER(VLOOKUP(Fulltable[[#This Row],[Distance]], Predict[[#All],[Distance (km)]:[Time on current form]], 3, FALSE)), VLOOKUP(Fulltable[[#This Row],[Distance]], Predict[[#All],[Distance (km)]:[Time on current form]], 3, FALSE), NA())</f>
        <v>#N/A</v>
      </c>
    </row>
    <row r="2922" spans="1:10" x14ac:dyDescent="0.25">
      <c r="A2922" s="1">
        <v>29.2</v>
      </c>
      <c r="B2922" s="2">
        <f>Fulltable[[#This Row],[Distance]]^2</f>
        <v>852.64</v>
      </c>
      <c r="C2922">
        <f>Fulltable[[#This Row],[Distance]]^3</f>
        <v>24897.088</v>
      </c>
      <c r="D2922">
        <f>Fulltable[[#This Row],[Distance]]^4</f>
        <v>726994.96959999995</v>
      </c>
      <c r="E2922">
        <f>Fulltable[[#This Row],[Distance]]^5</f>
        <v>21228253.112319998</v>
      </c>
      <c r="F2922" s="13" t="e">
        <f>IF(ISNUMBER(VLOOKUP(Fulltable[[#This Row],[Distance]], PBmetric[[Distance (km)]:[PB (hh:mm:ss)]], 6, FALSE)), VLOOKUP(Fulltable[[#This Row],[Distance]], PBmetric[[Distance (km)]:[PB (hh:mm:ss)]], 6, FALSE), NA())</f>
        <v>#N/A</v>
      </c>
      <c r="G2922" s="13">
        <f ca="1">$Q$4+$P$4*Fulltable[[#This Row],[Distance]]+$O$4*Fulltable[[#This Row],[D^2]]+$N$4*Fulltable[[#This Row],[D^3]]</f>
        <v>0.10015540538861296</v>
      </c>
      <c r="H2922" s="13">
        <f ca="1">Fulltable[[#This Row],[Forecast]]*(1+AVERAGE(cform[faster (-ve) /
slower (+ve)]))</f>
        <v>0.10369307669354828</v>
      </c>
      <c r="I2922" s="13" t="e">
        <f>IF(ISNUMBER(VLOOKUP(Fulltable[[#This Row],[Distance]], Predict[[#All],[Distance (km)]:[Time on current form]], 2, FALSE)), VLOOKUP(Fulltable[[#This Row],[Distance]], Predict[[#All],[Distance (km)]:[Time on current form]], 2, FALSE), NA())</f>
        <v>#N/A</v>
      </c>
      <c r="J2922" s="13" t="e">
        <f>IF(ISNUMBER(VLOOKUP(Fulltable[[#This Row],[Distance]], Predict[[#All],[Distance (km)]:[Time on current form]], 3, FALSE)), VLOOKUP(Fulltable[[#This Row],[Distance]], Predict[[#All],[Distance (km)]:[Time on current form]], 3, FALSE), NA())</f>
        <v>#N/A</v>
      </c>
    </row>
    <row r="2923" spans="1:10" x14ac:dyDescent="0.25">
      <c r="A2923" s="1">
        <v>29.21</v>
      </c>
      <c r="B2923" s="2">
        <f>Fulltable[[#This Row],[Distance]]^2</f>
        <v>853.22410000000002</v>
      </c>
      <c r="C2923">
        <f>Fulltable[[#This Row],[Distance]]^3</f>
        <v>24922.675961000001</v>
      </c>
      <c r="D2923">
        <f>Fulltable[[#This Row],[Distance]]^4</f>
        <v>727991.36482081003</v>
      </c>
      <c r="E2923">
        <f>Fulltable[[#This Row],[Distance]]^5</f>
        <v>21264627.766415861</v>
      </c>
      <c r="F2923" s="13" t="e">
        <f>IF(ISNUMBER(VLOOKUP(Fulltable[[#This Row],[Distance]], PBmetric[[Distance (km)]:[PB (hh:mm:ss)]], 6, FALSE)), VLOOKUP(Fulltable[[#This Row],[Distance]], PBmetric[[Distance (km)]:[PB (hh:mm:ss)]], 6, FALSE), NA())</f>
        <v>#N/A</v>
      </c>
      <c r="G2923" s="13">
        <f ca="1">$Q$4+$P$4*Fulltable[[#This Row],[Distance]]+$O$4*Fulltable[[#This Row],[D^2]]+$N$4*Fulltable[[#This Row],[D^3]]</f>
        <v>0.1001949687667507</v>
      </c>
      <c r="H2923" s="13">
        <f ca="1">Fulltable[[#This Row],[Forecast]]*(1+AVERAGE(cform[faster (-ve) /
slower (+ve)]))</f>
        <v>0.10373403752224818</v>
      </c>
      <c r="I2923" s="13" t="e">
        <f>IF(ISNUMBER(VLOOKUP(Fulltable[[#This Row],[Distance]], Predict[[#All],[Distance (km)]:[Time on current form]], 2, FALSE)), VLOOKUP(Fulltable[[#This Row],[Distance]], Predict[[#All],[Distance (km)]:[Time on current form]], 2, FALSE), NA())</f>
        <v>#N/A</v>
      </c>
      <c r="J2923" s="13" t="e">
        <f>IF(ISNUMBER(VLOOKUP(Fulltable[[#This Row],[Distance]], Predict[[#All],[Distance (km)]:[Time on current form]], 3, FALSE)), VLOOKUP(Fulltable[[#This Row],[Distance]], Predict[[#All],[Distance (km)]:[Time on current form]], 3, FALSE), NA())</f>
        <v>#N/A</v>
      </c>
    </row>
    <row r="2924" spans="1:10" x14ac:dyDescent="0.25">
      <c r="A2924" s="1">
        <v>29.22</v>
      </c>
      <c r="B2924" s="2">
        <f>Fulltable[[#This Row],[Distance]]^2</f>
        <v>853.80839999999989</v>
      </c>
      <c r="C2924">
        <f>Fulltable[[#This Row],[Distance]]^3</f>
        <v>24948.281447999994</v>
      </c>
      <c r="D2924">
        <f>Fulltable[[#This Row],[Distance]]^4</f>
        <v>728988.78391055984</v>
      </c>
      <c r="E2924">
        <f>Fulltable[[#This Row],[Distance]]^5</f>
        <v>21301052.265866559</v>
      </c>
      <c r="F2924" s="13" t="e">
        <f>IF(ISNUMBER(VLOOKUP(Fulltable[[#This Row],[Distance]], PBmetric[[Distance (km)]:[PB (hh:mm:ss)]], 6, FALSE)), VLOOKUP(Fulltable[[#This Row],[Distance]], PBmetric[[Distance (km)]:[PB (hh:mm:ss)]], 6, FALSE), NA())</f>
        <v>#N/A</v>
      </c>
      <c r="G2924" s="13">
        <f ca="1">$Q$4+$P$4*Fulltable[[#This Row],[Distance]]+$O$4*Fulltable[[#This Row],[D^2]]+$N$4*Fulltable[[#This Row],[D^3]]</f>
        <v>0.10023453571436436</v>
      </c>
      <c r="H2924" s="13">
        <f ca="1">Fulltable[[#This Row],[Forecast]]*(1+AVERAGE(cform[faster (-ve) /
slower (+ve)]))</f>
        <v>0.10377500204650439</v>
      </c>
      <c r="I2924" s="13" t="e">
        <f>IF(ISNUMBER(VLOOKUP(Fulltable[[#This Row],[Distance]], Predict[[#All],[Distance (km)]:[Time on current form]], 2, FALSE)), VLOOKUP(Fulltable[[#This Row],[Distance]], Predict[[#All],[Distance (km)]:[Time on current form]], 2, FALSE), NA())</f>
        <v>#N/A</v>
      </c>
      <c r="J2924" s="13" t="e">
        <f>IF(ISNUMBER(VLOOKUP(Fulltable[[#This Row],[Distance]], Predict[[#All],[Distance (km)]:[Time on current form]], 3, FALSE)), VLOOKUP(Fulltable[[#This Row],[Distance]], Predict[[#All],[Distance (km)]:[Time on current form]], 3, FALSE), NA())</f>
        <v>#N/A</v>
      </c>
    </row>
    <row r="2925" spans="1:10" x14ac:dyDescent="0.25">
      <c r="A2925" s="1">
        <v>29.23</v>
      </c>
      <c r="B2925" s="2">
        <f>Fulltable[[#This Row],[Distance]]^2</f>
        <v>854.39290000000005</v>
      </c>
      <c r="C2925">
        <f>Fulltable[[#This Row],[Distance]]^3</f>
        <v>24973.904467</v>
      </c>
      <c r="D2925">
        <f>Fulltable[[#This Row],[Distance]]^4</f>
        <v>729987.22757041012</v>
      </c>
      <c r="E2925">
        <f>Fulltable[[#This Row],[Distance]]^5</f>
        <v>21337526.66188309</v>
      </c>
      <c r="F2925" s="13" t="e">
        <f>IF(ISNUMBER(VLOOKUP(Fulltable[[#This Row],[Distance]], PBmetric[[Distance (km)]:[PB (hh:mm:ss)]], 6, FALSE)), VLOOKUP(Fulltable[[#This Row],[Distance]], PBmetric[[Distance (km)]:[PB (hh:mm:ss)]], 6, FALSE), NA())</f>
        <v>#N/A</v>
      </c>
      <c r="G2925" s="13">
        <f ca="1">$Q$4+$P$4*Fulltable[[#This Row],[Distance]]+$O$4*Fulltable[[#This Row],[D^2]]+$N$4*Fulltable[[#This Row],[D^3]]</f>
        <v>0.10027410623141855</v>
      </c>
      <c r="H2925" s="13">
        <f ca="1">Fulltable[[#This Row],[Forecast]]*(1+AVERAGE(cform[faster (-ve) /
slower (+ve)]))</f>
        <v>0.10381597026628028</v>
      </c>
      <c r="I2925" s="13" t="e">
        <f>IF(ISNUMBER(VLOOKUP(Fulltable[[#This Row],[Distance]], Predict[[#All],[Distance (km)]:[Time on current form]], 2, FALSE)), VLOOKUP(Fulltable[[#This Row],[Distance]], Predict[[#All],[Distance (km)]:[Time on current form]], 2, FALSE), NA())</f>
        <v>#N/A</v>
      </c>
      <c r="J2925" s="13" t="e">
        <f>IF(ISNUMBER(VLOOKUP(Fulltable[[#This Row],[Distance]], Predict[[#All],[Distance (km)]:[Time on current form]], 3, FALSE)), VLOOKUP(Fulltable[[#This Row],[Distance]], Predict[[#All],[Distance (km)]:[Time on current form]], 3, FALSE), NA())</f>
        <v>#N/A</v>
      </c>
    </row>
    <row r="2926" spans="1:10" x14ac:dyDescent="0.25">
      <c r="A2926" s="1">
        <v>29.24</v>
      </c>
      <c r="B2926" s="2">
        <f>Fulltable[[#This Row],[Distance]]^2</f>
        <v>854.97759999999994</v>
      </c>
      <c r="C2926">
        <f>Fulltable[[#This Row],[Distance]]^3</f>
        <v>24999.545023999995</v>
      </c>
      <c r="D2926">
        <f>Fulltable[[#This Row],[Distance]]^4</f>
        <v>730986.69650175993</v>
      </c>
      <c r="E2926">
        <f>Fulltable[[#This Row],[Distance]]^5</f>
        <v>21374051.005711459</v>
      </c>
      <c r="F2926" s="13" t="e">
        <f>IF(ISNUMBER(VLOOKUP(Fulltable[[#This Row],[Distance]], PBmetric[[Distance (km)]:[PB (hh:mm:ss)]], 6, FALSE)), VLOOKUP(Fulltable[[#This Row],[Distance]], PBmetric[[Distance (km)]:[PB (hh:mm:ss)]], 6, FALSE), NA())</f>
        <v>#N/A</v>
      </c>
      <c r="G2926" s="13">
        <f ca="1">$Q$4+$P$4*Fulltable[[#This Row],[Distance]]+$O$4*Fulltable[[#This Row],[D^2]]+$N$4*Fulltable[[#This Row],[D^3]]</f>
        <v>0.10031368031787785</v>
      </c>
      <c r="H2926" s="13">
        <f ca="1">Fulltable[[#This Row],[Forecast]]*(1+AVERAGE(cform[faster (-ve) /
slower (+ve)]))</f>
        <v>0.10385694218153917</v>
      </c>
      <c r="I2926" s="13" t="e">
        <f>IF(ISNUMBER(VLOOKUP(Fulltable[[#This Row],[Distance]], Predict[[#All],[Distance (km)]:[Time on current form]], 2, FALSE)), VLOOKUP(Fulltable[[#This Row],[Distance]], Predict[[#All],[Distance (km)]:[Time on current form]], 2, FALSE), NA())</f>
        <v>#N/A</v>
      </c>
      <c r="J2926" s="13" t="e">
        <f>IF(ISNUMBER(VLOOKUP(Fulltable[[#This Row],[Distance]], Predict[[#All],[Distance (km)]:[Time on current form]], 3, FALSE)), VLOOKUP(Fulltable[[#This Row],[Distance]], Predict[[#All],[Distance (km)]:[Time on current form]], 3, FALSE), NA())</f>
        <v>#N/A</v>
      </c>
    </row>
    <row r="2927" spans="1:10" x14ac:dyDescent="0.25">
      <c r="A2927" s="1">
        <v>29.25</v>
      </c>
      <c r="B2927" s="2">
        <f>Fulltable[[#This Row],[Distance]]^2</f>
        <v>855.5625</v>
      </c>
      <c r="C2927">
        <f>Fulltable[[#This Row],[Distance]]^3</f>
        <v>25025.203125</v>
      </c>
      <c r="D2927">
        <f>Fulltable[[#This Row],[Distance]]^4</f>
        <v>731987.19140625</v>
      </c>
      <c r="E2927">
        <f>Fulltable[[#This Row],[Distance]]^5</f>
        <v>21410625.348632812</v>
      </c>
      <c r="F2927" s="13" t="e">
        <f>IF(ISNUMBER(VLOOKUP(Fulltable[[#This Row],[Distance]], PBmetric[[Distance (km)]:[PB (hh:mm:ss)]], 6, FALSE)), VLOOKUP(Fulltable[[#This Row],[Distance]], PBmetric[[Distance (km)]:[PB (hh:mm:ss)]], 6, FALSE), NA())</f>
        <v>#N/A</v>
      </c>
      <c r="G2927" s="13">
        <f ca="1">$Q$4+$P$4*Fulltable[[#This Row],[Distance]]+$O$4*Fulltable[[#This Row],[D^2]]+$N$4*Fulltable[[#This Row],[D^3]]</f>
        <v>0.10035325797370688</v>
      </c>
      <c r="H2927" s="13">
        <f ca="1">Fulltable[[#This Row],[Forecast]]*(1+AVERAGE(cform[faster (-ve) /
slower (+ve)]))</f>
        <v>0.10389791779224442</v>
      </c>
      <c r="I2927" s="13" t="e">
        <f>IF(ISNUMBER(VLOOKUP(Fulltable[[#This Row],[Distance]], Predict[[#All],[Distance (km)]:[Time on current form]], 2, FALSE)), VLOOKUP(Fulltable[[#This Row],[Distance]], Predict[[#All],[Distance (km)]:[Time on current form]], 2, FALSE), NA())</f>
        <v>#N/A</v>
      </c>
      <c r="J2927" s="13" t="e">
        <f>IF(ISNUMBER(VLOOKUP(Fulltable[[#This Row],[Distance]], Predict[[#All],[Distance (km)]:[Time on current form]], 3, FALSE)), VLOOKUP(Fulltable[[#This Row],[Distance]], Predict[[#All],[Distance (km)]:[Time on current form]], 3, FALSE), NA())</f>
        <v>#N/A</v>
      </c>
    </row>
    <row r="2928" spans="1:10" x14ac:dyDescent="0.25">
      <c r="A2928" s="1">
        <v>29.26</v>
      </c>
      <c r="B2928" s="2">
        <f>Fulltable[[#This Row],[Distance]]^2</f>
        <v>856.14760000000012</v>
      </c>
      <c r="C2928">
        <f>Fulltable[[#This Row],[Distance]]^3</f>
        <v>25050.878776000005</v>
      </c>
      <c r="D2928">
        <f>Fulltable[[#This Row],[Distance]]^4</f>
        <v>732988.71298576018</v>
      </c>
      <c r="E2928">
        <f>Fulltable[[#This Row],[Distance]]^5</f>
        <v>21447249.741963346</v>
      </c>
      <c r="F2928" s="13" t="e">
        <f>IF(ISNUMBER(VLOOKUP(Fulltable[[#This Row],[Distance]], PBmetric[[Distance (km)]:[PB (hh:mm:ss)]], 6, FALSE)), VLOOKUP(Fulltable[[#This Row],[Distance]], PBmetric[[Distance (km)]:[PB (hh:mm:ss)]], 6, FALSE), NA())</f>
        <v>#N/A</v>
      </c>
      <c r="G2928" s="13">
        <f ca="1">$Q$4+$P$4*Fulltable[[#This Row],[Distance]]+$O$4*Fulltable[[#This Row],[D^2]]+$N$4*Fulltable[[#This Row],[D^3]]</f>
        <v>0.10039283919887022</v>
      </c>
      <c r="H2928" s="13">
        <f ca="1">Fulltable[[#This Row],[Forecast]]*(1+AVERAGE(cform[faster (-ve) /
slower (+ve)]))</f>
        <v>0.10393889709835936</v>
      </c>
      <c r="I2928" s="13" t="e">
        <f>IF(ISNUMBER(VLOOKUP(Fulltable[[#This Row],[Distance]], Predict[[#All],[Distance (km)]:[Time on current form]], 2, FALSE)), VLOOKUP(Fulltable[[#This Row],[Distance]], Predict[[#All],[Distance (km)]:[Time on current form]], 2, FALSE), NA())</f>
        <v>#N/A</v>
      </c>
      <c r="J2928" s="13" t="e">
        <f>IF(ISNUMBER(VLOOKUP(Fulltable[[#This Row],[Distance]], Predict[[#All],[Distance (km)]:[Time on current form]], 3, FALSE)), VLOOKUP(Fulltable[[#This Row],[Distance]], Predict[[#All],[Distance (km)]:[Time on current form]], 3, FALSE), NA())</f>
        <v>#N/A</v>
      </c>
    </row>
    <row r="2929" spans="1:10" x14ac:dyDescent="0.25">
      <c r="A2929" s="1">
        <v>29.27</v>
      </c>
      <c r="B2929" s="2">
        <f>Fulltable[[#This Row],[Distance]]^2</f>
        <v>856.73289999999997</v>
      </c>
      <c r="C2929">
        <f>Fulltable[[#This Row],[Distance]]^3</f>
        <v>25076.571982999998</v>
      </c>
      <c r="D2929">
        <f>Fulltable[[#This Row],[Distance]]^4</f>
        <v>733991.26194240991</v>
      </c>
      <c r="E2929">
        <f>Fulltable[[#This Row],[Distance]]^5</f>
        <v>21483924.237054337</v>
      </c>
      <c r="F2929" s="13" t="e">
        <f>IF(ISNUMBER(VLOOKUP(Fulltable[[#This Row],[Distance]], PBmetric[[Distance (km)]:[PB (hh:mm:ss)]], 6, FALSE)), VLOOKUP(Fulltable[[#This Row],[Distance]], PBmetric[[Distance (km)]:[PB (hh:mm:ss)]], 6, FALSE), NA())</f>
        <v>#N/A</v>
      </c>
      <c r="G2929" s="13">
        <f ca="1">$Q$4+$P$4*Fulltable[[#This Row],[Distance]]+$O$4*Fulltable[[#This Row],[D^2]]+$N$4*Fulltable[[#This Row],[D^3]]</f>
        <v>0.10043242399333248</v>
      </c>
      <c r="H2929" s="13">
        <f ca="1">Fulltable[[#This Row],[Forecast]]*(1+AVERAGE(cform[faster (-ve) /
slower (+ve)]))</f>
        <v>0.10397988009984736</v>
      </c>
      <c r="I2929" s="13" t="e">
        <f>IF(ISNUMBER(VLOOKUP(Fulltable[[#This Row],[Distance]], Predict[[#All],[Distance (km)]:[Time on current form]], 2, FALSE)), VLOOKUP(Fulltable[[#This Row],[Distance]], Predict[[#All],[Distance (km)]:[Time on current form]], 2, FALSE), NA())</f>
        <v>#N/A</v>
      </c>
      <c r="J2929" s="13" t="e">
        <f>IF(ISNUMBER(VLOOKUP(Fulltable[[#This Row],[Distance]], Predict[[#All],[Distance (km)]:[Time on current form]], 3, FALSE)), VLOOKUP(Fulltable[[#This Row],[Distance]], Predict[[#All],[Distance (km)]:[Time on current form]], 3, FALSE), NA())</f>
        <v>#N/A</v>
      </c>
    </row>
    <row r="2930" spans="1:10" x14ac:dyDescent="0.25">
      <c r="A2930" s="1">
        <v>29.28</v>
      </c>
      <c r="B2930" s="2">
        <f>Fulltable[[#This Row],[Distance]]^2</f>
        <v>857.31840000000011</v>
      </c>
      <c r="C2930">
        <f>Fulltable[[#This Row],[Distance]]^3</f>
        <v>25102.282752000003</v>
      </c>
      <c r="D2930">
        <f>Fulltable[[#This Row],[Distance]]^4</f>
        <v>734994.83897856018</v>
      </c>
      <c r="E2930">
        <f>Fulltable[[#This Row],[Distance]]^5</f>
        <v>21520648.885292243</v>
      </c>
      <c r="F2930" s="13" t="e">
        <f>IF(ISNUMBER(VLOOKUP(Fulltable[[#This Row],[Distance]], PBmetric[[Distance (km)]:[PB (hh:mm:ss)]], 6, FALSE)), VLOOKUP(Fulltable[[#This Row],[Distance]], PBmetric[[Distance (km)]:[PB (hh:mm:ss)]], 6, FALSE), NA())</f>
        <v>#N/A</v>
      </c>
      <c r="G2930" s="13">
        <f ca="1">$Q$4+$P$4*Fulltable[[#This Row],[Distance]]+$O$4*Fulltable[[#This Row],[D^2]]+$N$4*Fulltable[[#This Row],[D^3]]</f>
        <v>0.10047201235705824</v>
      </c>
      <c r="H2930" s="13">
        <f ca="1">Fulltable[[#This Row],[Forecast]]*(1+AVERAGE(cform[faster (-ve) /
slower (+ve)]))</f>
        <v>0.10402086679667177</v>
      </c>
      <c r="I2930" s="13" t="e">
        <f>IF(ISNUMBER(VLOOKUP(Fulltable[[#This Row],[Distance]], Predict[[#All],[Distance (km)]:[Time on current form]], 2, FALSE)), VLOOKUP(Fulltable[[#This Row],[Distance]], Predict[[#All],[Distance (km)]:[Time on current form]], 2, FALSE), NA())</f>
        <v>#N/A</v>
      </c>
      <c r="J2930" s="13" t="e">
        <f>IF(ISNUMBER(VLOOKUP(Fulltable[[#This Row],[Distance]], Predict[[#All],[Distance (km)]:[Time on current form]], 3, FALSE)), VLOOKUP(Fulltable[[#This Row],[Distance]], Predict[[#All],[Distance (km)]:[Time on current form]], 3, FALSE), NA())</f>
        <v>#N/A</v>
      </c>
    </row>
    <row r="2931" spans="1:10" x14ac:dyDescent="0.25">
      <c r="A2931" s="1">
        <v>29.29</v>
      </c>
      <c r="B2931" s="2">
        <f>Fulltable[[#This Row],[Distance]]^2</f>
        <v>857.90409999999997</v>
      </c>
      <c r="C2931">
        <f>Fulltable[[#This Row],[Distance]]^3</f>
        <v>25128.011089</v>
      </c>
      <c r="D2931">
        <f>Fulltable[[#This Row],[Distance]]^4</f>
        <v>735999.44479680993</v>
      </c>
      <c r="E2931">
        <f>Fulltable[[#This Row],[Distance]]^5</f>
        <v>21557423.738098562</v>
      </c>
      <c r="F2931" s="13" t="e">
        <f>IF(ISNUMBER(VLOOKUP(Fulltable[[#This Row],[Distance]], PBmetric[[Distance (km)]:[PB (hh:mm:ss)]], 6, FALSE)), VLOOKUP(Fulltable[[#This Row],[Distance]], PBmetric[[Distance (km)]:[PB (hh:mm:ss)]], 6, FALSE), NA())</f>
        <v>#N/A</v>
      </c>
      <c r="G2931" s="13">
        <f ca="1">$Q$4+$P$4*Fulltable[[#This Row],[Distance]]+$O$4*Fulltable[[#This Row],[D^2]]+$N$4*Fulltable[[#This Row],[D^3]]</f>
        <v>0.1005116042900121</v>
      </c>
      <c r="H2931" s="13">
        <f ca="1">Fulltable[[#This Row],[Forecast]]*(1+AVERAGE(cform[faster (-ve) /
slower (+ve)]))</f>
        <v>0.10406185718879589</v>
      </c>
      <c r="I2931" s="13" t="e">
        <f>IF(ISNUMBER(VLOOKUP(Fulltable[[#This Row],[Distance]], Predict[[#All],[Distance (km)]:[Time on current form]], 2, FALSE)), VLOOKUP(Fulltable[[#This Row],[Distance]], Predict[[#All],[Distance (km)]:[Time on current form]], 2, FALSE), NA())</f>
        <v>#N/A</v>
      </c>
      <c r="J2931" s="13" t="e">
        <f>IF(ISNUMBER(VLOOKUP(Fulltable[[#This Row],[Distance]], Predict[[#All],[Distance (km)]:[Time on current form]], 3, FALSE)), VLOOKUP(Fulltable[[#This Row],[Distance]], Predict[[#All],[Distance (km)]:[Time on current form]], 3, FALSE), NA())</f>
        <v>#N/A</v>
      </c>
    </row>
    <row r="2932" spans="1:10" x14ac:dyDescent="0.25">
      <c r="A2932" s="1">
        <v>29.3</v>
      </c>
      <c r="B2932" s="2">
        <f>Fulltable[[#This Row],[Distance]]^2</f>
        <v>858.49</v>
      </c>
      <c r="C2932">
        <f>Fulltable[[#This Row],[Distance]]^3</f>
        <v>25153.757000000001</v>
      </c>
      <c r="D2932">
        <f>Fulltable[[#This Row],[Distance]]^4</f>
        <v>737005.08010000002</v>
      </c>
      <c r="E2932">
        <f>Fulltable[[#This Row],[Distance]]^5</f>
        <v>21594248.846930001</v>
      </c>
      <c r="F2932" s="13" t="e">
        <f>IF(ISNUMBER(VLOOKUP(Fulltable[[#This Row],[Distance]], PBmetric[[Distance (km)]:[PB (hh:mm:ss)]], 6, FALSE)), VLOOKUP(Fulltable[[#This Row],[Distance]], PBmetric[[Distance (km)]:[PB (hh:mm:ss)]], 6, FALSE), NA())</f>
        <v>#N/A</v>
      </c>
      <c r="G2932" s="13">
        <f ca="1">$Q$4+$P$4*Fulltable[[#This Row],[Distance]]+$O$4*Fulltable[[#This Row],[D^2]]+$N$4*Fulltable[[#This Row],[D^3]]</f>
        <v>0.10055119979215868</v>
      </c>
      <c r="H2932" s="13">
        <f ca="1">Fulltable[[#This Row],[Forecast]]*(1+AVERAGE(cform[faster (-ve) /
slower (+ve)]))</f>
        <v>0.10410285127618313</v>
      </c>
      <c r="I2932" s="13" t="e">
        <f>IF(ISNUMBER(VLOOKUP(Fulltable[[#This Row],[Distance]], Predict[[#All],[Distance (km)]:[Time on current form]], 2, FALSE)), VLOOKUP(Fulltable[[#This Row],[Distance]], Predict[[#All],[Distance (km)]:[Time on current form]], 2, FALSE), NA())</f>
        <v>#N/A</v>
      </c>
      <c r="J2932" s="13" t="e">
        <f>IF(ISNUMBER(VLOOKUP(Fulltable[[#This Row],[Distance]], Predict[[#All],[Distance (km)]:[Time on current form]], 3, FALSE)), VLOOKUP(Fulltable[[#This Row],[Distance]], Predict[[#All],[Distance (km)]:[Time on current form]], 3, FALSE), NA())</f>
        <v>#N/A</v>
      </c>
    </row>
    <row r="2933" spans="1:10" x14ac:dyDescent="0.25">
      <c r="A2933" s="1">
        <v>29.31</v>
      </c>
      <c r="B2933" s="2">
        <f>Fulltable[[#This Row],[Distance]]^2</f>
        <v>859.07609999999988</v>
      </c>
      <c r="C2933">
        <f>Fulltable[[#This Row],[Distance]]^3</f>
        <v>25179.520490999996</v>
      </c>
      <c r="D2933">
        <f>Fulltable[[#This Row],[Distance]]^4</f>
        <v>738011.74559120985</v>
      </c>
      <c r="E2933">
        <f>Fulltable[[#This Row],[Distance]]^5</f>
        <v>21631124.263278361</v>
      </c>
      <c r="F2933" s="13" t="e">
        <f>IF(ISNUMBER(VLOOKUP(Fulltable[[#This Row],[Distance]], PBmetric[[Distance (km)]:[PB (hh:mm:ss)]], 6, FALSE)), VLOOKUP(Fulltable[[#This Row],[Distance]], PBmetric[[Distance (km)]:[PB (hh:mm:ss)]], 6, FALSE), NA())</f>
        <v>#N/A</v>
      </c>
      <c r="G2933" s="13">
        <f ca="1">$Q$4+$P$4*Fulltable[[#This Row],[Distance]]+$O$4*Fulltable[[#This Row],[D^2]]+$N$4*Fulltable[[#This Row],[D^3]]</f>
        <v>0.10059079886346253</v>
      </c>
      <c r="H2933" s="13">
        <f ca="1">Fulltable[[#This Row],[Forecast]]*(1+AVERAGE(cform[faster (-ve) /
slower (+ve)]))</f>
        <v>0.10414384905879677</v>
      </c>
      <c r="I2933" s="13" t="e">
        <f>IF(ISNUMBER(VLOOKUP(Fulltable[[#This Row],[Distance]], Predict[[#All],[Distance (km)]:[Time on current form]], 2, FALSE)), VLOOKUP(Fulltable[[#This Row],[Distance]], Predict[[#All],[Distance (km)]:[Time on current form]], 2, FALSE), NA())</f>
        <v>#N/A</v>
      </c>
      <c r="J2933" s="13" t="e">
        <f>IF(ISNUMBER(VLOOKUP(Fulltable[[#This Row],[Distance]], Predict[[#All],[Distance (km)]:[Time on current form]], 3, FALSE)), VLOOKUP(Fulltable[[#This Row],[Distance]], Predict[[#All],[Distance (km)]:[Time on current form]], 3, FALSE), NA())</f>
        <v>#N/A</v>
      </c>
    </row>
    <row r="2934" spans="1:10" x14ac:dyDescent="0.25">
      <c r="A2934" s="1">
        <v>29.32</v>
      </c>
      <c r="B2934" s="2">
        <f>Fulltable[[#This Row],[Distance]]^2</f>
        <v>859.66240000000005</v>
      </c>
      <c r="C2934">
        <f>Fulltable[[#This Row],[Distance]]^3</f>
        <v>25205.301568000003</v>
      </c>
      <c r="D2934">
        <f>Fulltable[[#This Row],[Distance]]^4</f>
        <v>739019.44197376003</v>
      </c>
      <c r="E2934">
        <f>Fulltable[[#This Row],[Distance]]^5</f>
        <v>21668050.038670644</v>
      </c>
      <c r="F2934" s="13" t="e">
        <f>IF(ISNUMBER(VLOOKUP(Fulltable[[#This Row],[Distance]], PBmetric[[Distance (km)]:[PB (hh:mm:ss)]], 6, FALSE)), VLOOKUP(Fulltable[[#This Row],[Distance]], PBmetric[[Distance (km)]:[PB (hh:mm:ss)]], 6, FALSE), NA())</f>
        <v>#N/A</v>
      </c>
      <c r="G2934" s="13">
        <f ca="1">$Q$4+$P$4*Fulltable[[#This Row],[Distance]]+$O$4*Fulltable[[#This Row],[D^2]]+$N$4*Fulltable[[#This Row],[D^3]]</f>
        <v>0.10063040150388831</v>
      </c>
      <c r="H2934" s="13">
        <f ca="1">Fulltable[[#This Row],[Forecast]]*(1+AVERAGE(cform[faster (-ve) /
slower (+ve)]))</f>
        <v>0.10418485053660023</v>
      </c>
      <c r="I2934" s="13" t="e">
        <f>IF(ISNUMBER(VLOOKUP(Fulltable[[#This Row],[Distance]], Predict[[#All],[Distance (km)]:[Time on current form]], 2, FALSE)), VLOOKUP(Fulltable[[#This Row],[Distance]], Predict[[#All],[Distance (km)]:[Time on current form]], 2, FALSE), NA())</f>
        <v>#N/A</v>
      </c>
      <c r="J2934" s="13" t="e">
        <f>IF(ISNUMBER(VLOOKUP(Fulltable[[#This Row],[Distance]], Predict[[#All],[Distance (km)]:[Time on current form]], 3, FALSE)), VLOOKUP(Fulltable[[#This Row],[Distance]], Predict[[#All],[Distance (km)]:[Time on current form]], 3, FALSE), NA())</f>
        <v>#N/A</v>
      </c>
    </row>
    <row r="2935" spans="1:10" x14ac:dyDescent="0.25">
      <c r="A2935" s="1">
        <v>29.33</v>
      </c>
      <c r="B2935" s="2">
        <f>Fulltable[[#This Row],[Distance]]^2</f>
        <v>860.24889999999994</v>
      </c>
      <c r="C2935">
        <f>Fulltable[[#This Row],[Distance]]^3</f>
        <v>25231.100236999995</v>
      </c>
      <c r="D2935">
        <f>Fulltable[[#This Row],[Distance]]^4</f>
        <v>740028.16995120991</v>
      </c>
      <c r="E2935">
        <f>Fulltable[[#This Row],[Distance]]^5</f>
        <v>21705026.224668987</v>
      </c>
      <c r="F2935" s="13" t="e">
        <f>IF(ISNUMBER(VLOOKUP(Fulltable[[#This Row],[Distance]], PBmetric[[Distance (km)]:[PB (hh:mm:ss)]], 6, FALSE)), VLOOKUP(Fulltable[[#This Row],[Distance]], PBmetric[[Distance (km)]:[PB (hh:mm:ss)]], 6, FALSE), NA())</f>
        <v>#N/A</v>
      </c>
      <c r="G2935" s="13">
        <f ca="1">$Q$4+$P$4*Fulltable[[#This Row],[Distance]]+$O$4*Fulltable[[#This Row],[D^2]]+$N$4*Fulltable[[#This Row],[D^3]]</f>
        <v>0.10067000771340055</v>
      </c>
      <c r="H2935" s="13">
        <f ca="1">Fulltable[[#This Row],[Forecast]]*(1+AVERAGE(cform[faster (-ve) /
slower (+ve)]))</f>
        <v>0.10422585570955678</v>
      </c>
      <c r="I2935" s="13" t="e">
        <f>IF(ISNUMBER(VLOOKUP(Fulltable[[#This Row],[Distance]], Predict[[#All],[Distance (km)]:[Time on current form]], 2, FALSE)), VLOOKUP(Fulltable[[#This Row],[Distance]], Predict[[#All],[Distance (km)]:[Time on current form]], 2, FALSE), NA())</f>
        <v>#N/A</v>
      </c>
      <c r="J2935" s="13" t="e">
        <f>IF(ISNUMBER(VLOOKUP(Fulltable[[#This Row],[Distance]], Predict[[#All],[Distance (km)]:[Time on current form]], 3, FALSE)), VLOOKUP(Fulltable[[#This Row],[Distance]], Predict[[#All],[Distance (km)]:[Time on current form]], 3, FALSE), NA())</f>
        <v>#N/A</v>
      </c>
    </row>
    <row r="2936" spans="1:10" x14ac:dyDescent="0.25">
      <c r="A2936" s="1">
        <v>29.34</v>
      </c>
      <c r="B2936" s="2">
        <f>Fulltable[[#This Row],[Distance]]^2</f>
        <v>860.8356</v>
      </c>
      <c r="C2936">
        <f>Fulltable[[#This Row],[Distance]]^3</f>
        <v>25256.916504000001</v>
      </c>
      <c r="D2936">
        <f>Fulltable[[#This Row],[Distance]]^4</f>
        <v>741037.93022735999</v>
      </c>
      <c r="E2936">
        <f>Fulltable[[#This Row],[Distance]]^5</f>
        <v>21742052.872870743</v>
      </c>
      <c r="F2936" s="13" t="e">
        <f>IF(ISNUMBER(VLOOKUP(Fulltable[[#This Row],[Distance]], PBmetric[[Distance (km)]:[PB (hh:mm:ss)]], 6, FALSE)), VLOOKUP(Fulltable[[#This Row],[Distance]], PBmetric[[Distance (km)]:[PB (hh:mm:ss)]], 6, FALSE), NA())</f>
        <v>#N/A</v>
      </c>
      <c r="G2936" s="13">
        <f ca="1">$Q$4+$P$4*Fulltable[[#This Row],[Distance]]+$O$4*Fulltable[[#This Row],[D^2]]+$N$4*Fulltable[[#This Row],[D^3]]</f>
        <v>0.10070961749196389</v>
      </c>
      <c r="H2936" s="13">
        <f ca="1">Fulltable[[#This Row],[Forecast]]*(1+AVERAGE(cform[faster (-ve) /
slower (+ve)]))</f>
        <v>0.10426686457762981</v>
      </c>
      <c r="I2936" s="13" t="e">
        <f>IF(ISNUMBER(VLOOKUP(Fulltable[[#This Row],[Distance]], Predict[[#All],[Distance (km)]:[Time on current form]], 2, FALSE)), VLOOKUP(Fulltable[[#This Row],[Distance]], Predict[[#All],[Distance (km)]:[Time on current form]], 2, FALSE), NA())</f>
        <v>#N/A</v>
      </c>
      <c r="J2936" s="13" t="e">
        <f>IF(ISNUMBER(VLOOKUP(Fulltable[[#This Row],[Distance]], Predict[[#All],[Distance (km)]:[Time on current form]], 3, FALSE)), VLOOKUP(Fulltable[[#This Row],[Distance]], Predict[[#All],[Distance (km)]:[Time on current form]], 3, FALSE), NA())</f>
        <v>#N/A</v>
      </c>
    </row>
    <row r="2937" spans="1:10" x14ac:dyDescent="0.25">
      <c r="A2937" s="1">
        <v>29.35</v>
      </c>
      <c r="B2937" s="2">
        <f>Fulltable[[#This Row],[Distance]]^2</f>
        <v>861.42250000000013</v>
      </c>
      <c r="C2937">
        <f>Fulltable[[#This Row],[Distance]]^3</f>
        <v>25282.750375000003</v>
      </c>
      <c r="D2937">
        <f>Fulltable[[#This Row],[Distance]]^4</f>
        <v>742048.72350625019</v>
      </c>
      <c r="E2937">
        <f>Fulltable[[#This Row],[Distance]]^5</f>
        <v>21779130.034908444</v>
      </c>
      <c r="F2937" s="13" t="e">
        <f>IF(ISNUMBER(VLOOKUP(Fulltable[[#This Row],[Distance]], PBmetric[[Distance (km)]:[PB (hh:mm:ss)]], 6, FALSE)), VLOOKUP(Fulltable[[#This Row],[Distance]], PBmetric[[Distance (km)]:[PB (hh:mm:ss)]], 6, FALSE), NA())</f>
        <v>#N/A</v>
      </c>
      <c r="G2937" s="13">
        <f ca="1">$Q$4+$P$4*Fulltable[[#This Row],[Distance]]+$O$4*Fulltable[[#This Row],[D^2]]+$N$4*Fulltable[[#This Row],[D^3]]</f>
        <v>0.10074923083954293</v>
      </c>
      <c r="H2937" s="13">
        <f ca="1">Fulltable[[#This Row],[Forecast]]*(1+AVERAGE(cform[faster (-ve) /
slower (+ve)]))</f>
        <v>0.10430787714078268</v>
      </c>
      <c r="I2937" s="13" t="e">
        <f>IF(ISNUMBER(VLOOKUP(Fulltable[[#This Row],[Distance]], Predict[[#All],[Distance (km)]:[Time on current form]], 2, FALSE)), VLOOKUP(Fulltable[[#This Row],[Distance]], Predict[[#All],[Distance (km)]:[Time on current form]], 2, FALSE), NA())</f>
        <v>#N/A</v>
      </c>
      <c r="J2937" s="13" t="e">
        <f>IF(ISNUMBER(VLOOKUP(Fulltable[[#This Row],[Distance]], Predict[[#All],[Distance (km)]:[Time on current form]], 3, FALSE)), VLOOKUP(Fulltable[[#This Row],[Distance]], Predict[[#All],[Distance (km)]:[Time on current form]], 3, FALSE), NA())</f>
        <v>#N/A</v>
      </c>
    </row>
    <row r="2938" spans="1:10" x14ac:dyDescent="0.25">
      <c r="A2938" s="1">
        <v>29.36</v>
      </c>
      <c r="B2938" s="2">
        <f>Fulltable[[#This Row],[Distance]]^2</f>
        <v>862.00959999999998</v>
      </c>
      <c r="C2938">
        <f>Fulltable[[#This Row],[Distance]]^3</f>
        <v>25308.601855999997</v>
      </c>
      <c r="D2938">
        <f>Fulltable[[#This Row],[Distance]]^4</f>
        <v>743060.55049215991</v>
      </c>
      <c r="E2938">
        <f>Fulltable[[#This Row],[Distance]]^5</f>
        <v>21816257.762449816</v>
      </c>
      <c r="F2938" s="13" t="e">
        <f>IF(ISNUMBER(VLOOKUP(Fulltable[[#This Row],[Distance]], PBmetric[[Distance (km)]:[PB (hh:mm:ss)]], 6, FALSE)), VLOOKUP(Fulltable[[#This Row],[Distance]], PBmetric[[Distance (km)]:[PB (hh:mm:ss)]], 6, FALSE), NA())</f>
        <v>#N/A</v>
      </c>
      <c r="G2938" s="13">
        <f ca="1">$Q$4+$P$4*Fulltable[[#This Row],[Distance]]+$O$4*Fulltable[[#This Row],[D^2]]+$N$4*Fulltable[[#This Row],[D^3]]</f>
        <v>0.10078884775610224</v>
      </c>
      <c r="H2938" s="13">
        <f ca="1">Fulltable[[#This Row],[Forecast]]*(1+AVERAGE(cform[faster (-ve) /
slower (+ve)]))</f>
        <v>0.1043488933989787</v>
      </c>
      <c r="I2938" s="13" t="e">
        <f>IF(ISNUMBER(VLOOKUP(Fulltable[[#This Row],[Distance]], Predict[[#All],[Distance (km)]:[Time on current form]], 2, FALSE)), VLOOKUP(Fulltable[[#This Row],[Distance]], Predict[[#All],[Distance (km)]:[Time on current form]], 2, FALSE), NA())</f>
        <v>#N/A</v>
      </c>
      <c r="J2938" s="13" t="e">
        <f>IF(ISNUMBER(VLOOKUP(Fulltable[[#This Row],[Distance]], Predict[[#All],[Distance (km)]:[Time on current form]], 3, FALSE)), VLOOKUP(Fulltable[[#This Row],[Distance]], Predict[[#All],[Distance (km)]:[Time on current form]], 3, FALSE), NA())</f>
        <v>#N/A</v>
      </c>
    </row>
    <row r="2939" spans="1:10" x14ac:dyDescent="0.25">
      <c r="A2939" s="1">
        <v>29.37</v>
      </c>
      <c r="B2939" s="2">
        <f>Fulltable[[#This Row],[Distance]]^2</f>
        <v>862.59690000000001</v>
      </c>
      <c r="C2939">
        <f>Fulltable[[#This Row],[Distance]]^3</f>
        <v>25334.470953</v>
      </c>
      <c r="D2939">
        <f>Fulltable[[#This Row],[Distance]]^4</f>
        <v>744073.41188961</v>
      </c>
      <c r="E2939">
        <f>Fulltable[[#This Row],[Distance]]^5</f>
        <v>21853436.107197847</v>
      </c>
      <c r="F2939" s="13" t="e">
        <f>IF(ISNUMBER(VLOOKUP(Fulltable[[#This Row],[Distance]], PBmetric[[Distance (km)]:[PB (hh:mm:ss)]], 6, FALSE)), VLOOKUP(Fulltable[[#This Row],[Distance]], PBmetric[[Distance (km)]:[PB (hh:mm:ss)]], 6, FALSE), NA())</f>
        <v>#N/A</v>
      </c>
      <c r="G2939" s="13">
        <f ca="1">$Q$4+$P$4*Fulltable[[#This Row],[Distance]]+$O$4*Fulltable[[#This Row],[D^2]]+$N$4*Fulltable[[#This Row],[D^3]]</f>
        <v>0.10082846824160642</v>
      </c>
      <c r="H2939" s="13">
        <f ca="1">Fulltable[[#This Row],[Forecast]]*(1+AVERAGE(cform[faster (-ve) /
slower (+ve)]))</f>
        <v>0.10438991335218122</v>
      </c>
      <c r="I2939" s="13" t="e">
        <f>IF(ISNUMBER(VLOOKUP(Fulltable[[#This Row],[Distance]], Predict[[#All],[Distance (km)]:[Time on current form]], 2, FALSE)), VLOOKUP(Fulltable[[#This Row],[Distance]], Predict[[#All],[Distance (km)]:[Time on current form]], 2, FALSE), NA())</f>
        <v>#N/A</v>
      </c>
      <c r="J2939" s="13" t="e">
        <f>IF(ISNUMBER(VLOOKUP(Fulltable[[#This Row],[Distance]], Predict[[#All],[Distance (km)]:[Time on current form]], 3, FALSE)), VLOOKUP(Fulltable[[#This Row],[Distance]], Predict[[#All],[Distance (km)]:[Time on current form]], 3, FALSE), NA())</f>
        <v>#N/A</v>
      </c>
    </row>
    <row r="2940" spans="1:10" x14ac:dyDescent="0.25">
      <c r="A2940" s="1">
        <v>29.38</v>
      </c>
      <c r="B2940" s="2">
        <f>Fulltable[[#This Row],[Distance]]^2</f>
        <v>863.18439999999998</v>
      </c>
      <c r="C2940">
        <f>Fulltable[[#This Row],[Distance]]^3</f>
        <v>25360.357671999998</v>
      </c>
      <c r="D2940">
        <f>Fulltable[[#This Row],[Distance]]^4</f>
        <v>745087.30840335996</v>
      </c>
      <c r="E2940">
        <f>Fulltable[[#This Row],[Distance]]^5</f>
        <v>21890665.120890714</v>
      </c>
      <c r="F2940" s="13" t="e">
        <f>IF(ISNUMBER(VLOOKUP(Fulltable[[#This Row],[Distance]], PBmetric[[Distance (km)]:[PB (hh:mm:ss)]], 6, FALSE)), VLOOKUP(Fulltable[[#This Row],[Distance]], PBmetric[[Distance (km)]:[PB (hh:mm:ss)]], 6, FALSE), NA())</f>
        <v>#N/A</v>
      </c>
      <c r="G2940" s="13">
        <f ca="1">$Q$4+$P$4*Fulltable[[#This Row],[Distance]]+$O$4*Fulltable[[#This Row],[D^2]]+$N$4*Fulltable[[#This Row],[D^3]]</f>
        <v>0.10086809229602008</v>
      </c>
      <c r="H2940" s="13">
        <f ca="1">Fulltable[[#This Row],[Forecast]]*(1+AVERAGE(cform[faster (-ve) /
slower (+ve)]))</f>
        <v>0.10443093700035361</v>
      </c>
      <c r="I2940" s="13" t="e">
        <f>IF(ISNUMBER(VLOOKUP(Fulltable[[#This Row],[Distance]], Predict[[#All],[Distance (km)]:[Time on current form]], 2, FALSE)), VLOOKUP(Fulltable[[#This Row],[Distance]], Predict[[#All],[Distance (km)]:[Time on current form]], 2, FALSE), NA())</f>
        <v>#N/A</v>
      </c>
      <c r="J2940" s="13" t="e">
        <f>IF(ISNUMBER(VLOOKUP(Fulltable[[#This Row],[Distance]], Predict[[#All],[Distance (km)]:[Time on current form]], 3, FALSE)), VLOOKUP(Fulltable[[#This Row],[Distance]], Predict[[#All],[Distance (km)]:[Time on current form]], 3, FALSE), NA())</f>
        <v>#N/A</v>
      </c>
    </row>
    <row r="2941" spans="1:10" x14ac:dyDescent="0.25">
      <c r="A2941" s="1">
        <v>29.39</v>
      </c>
      <c r="B2941" s="2">
        <f>Fulltable[[#This Row],[Distance]]^2</f>
        <v>863.77210000000002</v>
      </c>
      <c r="C2941">
        <f>Fulltable[[#This Row],[Distance]]^3</f>
        <v>25386.262019000002</v>
      </c>
      <c r="D2941">
        <f>Fulltable[[#This Row],[Distance]]^4</f>
        <v>746102.24073841004</v>
      </c>
      <c r="E2941">
        <f>Fulltable[[#This Row],[Distance]]^5</f>
        <v>21927944.855301872</v>
      </c>
      <c r="F2941" s="13" t="e">
        <f>IF(ISNUMBER(VLOOKUP(Fulltable[[#This Row],[Distance]], PBmetric[[Distance (km)]:[PB (hh:mm:ss)]], 6, FALSE)), VLOOKUP(Fulltable[[#This Row],[Distance]], PBmetric[[Distance (km)]:[PB (hh:mm:ss)]], 6, FALSE), NA())</f>
        <v>#N/A</v>
      </c>
      <c r="G2941" s="13">
        <f ca="1">$Q$4+$P$4*Fulltable[[#This Row],[Distance]]+$O$4*Fulltable[[#This Row],[D^2]]+$N$4*Fulltable[[#This Row],[D^3]]</f>
        <v>0.10090771991930785</v>
      </c>
      <c r="H2941" s="13">
        <f ca="1">Fulltable[[#This Row],[Forecast]]*(1+AVERAGE(cform[faster (-ve) /
slower (+ve)]))</f>
        <v>0.10447196434345923</v>
      </c>
      <c r="I2941" s="13" t="e">
        <f>IF(ISNUMBER(VLOOKUP(Fulltable[[#This Row],[Distance]], Predict[[#All],[Distance (km)]:[Time on current form]], 2, FALSE)), VLOOKUP(Fulltable[[#This Row],[Distance]], Predict[[#All],[Distance (km)]:[Time on current form]], 2, FALSE), NA())</f>
        <v>#N/A</v>
      </c>
      <c r="J2941" s="13" t="e">
        <f>IF(ISNUMBER(VLOOKUP(Fulltable[[#This Row],[Distance]], Predict[[#All],[Distance (km)]:[Time on current form]], 3, FALSE)), VLOOKUP(Fulltable[[#This Row],[Distance]], Predict[[#All],[Distance (km)]:[Time on current form]], 3, FALSE), NA())</f>
        <v>#N/A</v>
      </c>
    </row>
    <row r="2942" spans="1:10" x14ac:dyDescent="0.25">
      <c r="A2942" s="1">
        <v>29.4</v>
      </c>
      <c r="B2942" s="2">
        <f>Fulltable[[#This Row],[Distance]]^2</f>
        <v>864.3599999999999</v>
      </c>
      <c r="C2942">
        <f>Fulltable[[#This Row],[Distance]]^3</f>
        <v>25412.183999999997</v>
      </c>
      <c r="D2942">
        <f>Fulltable[[#This Row],[Distance]]^4</f>
        <v>747118.20959999983</v>
      </c>
      <c r="E2942">
        <f>Fulltable[[#This Row],[Distance]]^5</f>
        <v>21965275.362239994</v>
      </c>
      <c r="F2942" s="13" t="e">
        <f>IF(ISNUMBER(VLOOKUP(Fulltable[[#This Row],[Distance]], PBmetric[[Distance (km)]:[PB (hh:mm:ss)]], 6, FALSE)), VLOOKUP(Fulltable[[#This Row],[Distance]], PBmetric[[Distance (km)]:[PB (hh:mm:ss)]], 6, FALSE), NA())</f>
        <v>#N/A</v>
      </c>
      <c r="G2942" s="13">
        <f ca="1">$Q$4+$P$4*Fulltable[[#This Row],[Distance]]+$O$4*Fulltable[[#This Row],[D^2]]+$N$4*Fulltable[[#This Row],[D^3]]</f>
        <v>0.10094735111143423</v>
      </c>
      <c r="H2942" s="13">
        <f ca="1">Fulltable[[#This Row],[Forecast]]*(1+AVERAGE(cform[faster (-ve) /
slower (+ve)]))</f>
        <v>0.10451299538146135</v>
      </c>
      <c r="I2942" s="13" t="e">
        <f>IF(ISNUMBER(VLOOKUP(Fulltable[[#This Row],[Distance]], Predict[[#All],[Distance (km)]:[Time on current form]], 2, FALSE)), VLOOKUP(Fulltable[[#This Row],[Distance]], Predict[[#All],[Distance (km)]:[Time on current form]], 2, FALSE), NA())</f>
        <v>#N/A</v>
      </c>
      <c r="J2942" s="13" t="e">
        <f>IF(ISNUMBER(VLOOKUP(Fulltable[[#This Row],[Distance]], Predict[[#All],[Distance (km)]:[Time on current form]], 3, FALSE)), VLOOKUP(Fulltable[[#This Row],[Distance]], Predict[[#All],[Distance (km)]:[Time on current form]], 3, FALSE), NA())</f>
        <v>#N/A</v>
      </c>
    </row>
    <row r="2943" spans="1:10" x14ac:dyDescent="0.25">
      <c r="A2943" s="1">
        <v>29.41</v>
      </c>
      <c r="B2943" s="2">
        <f>Fulltable[[#This Row],[Distance]]^2</f>
        <v>864.94809999999995</v>
      </c>
      <c r="C2943">
        <f>Fulltable[[#This Row],[Distance]]^3</f>
        <v>25438.123620999999</v>
      </c>
      <c r="D2943">
        <f>Fulltable[[#This Row],[Distance]]^4</f>
        <v>748135.21569360991</v>
      </c>
      <c r="E2943">
        <f>Fulltable[[#This Row],[Distance]]^5</f>
        <v>22002656.693549067</v>
      </c>
      <c r="F2943" s="13" t="e">
        <f>IF(ISNUMBER(VLOOKUP(Fulltable[[#This Row],[Distance]], PBmetric[[Distance (km)]:[PB (hh:mm:ss)]], 6, FALSE)), VLOOKUP(Fulltable[[#This Row],[Distance]], PBmetric[[Distance (km)]:[PB (hh:mm:ss)]], 6, FALSE), NA())</f>
        <v>#N/A</v>
      </c>
      <c r="G2943" s="13">
        <f ca="1">$Q$4+$P$4*Fulltable[[#This Row],[Distance]]+$O$4*Fulltable[[#This Row],[D^2]]+$N$4*Fulltable[[#This Row],[D^3]]</f>
        <v>0.1009869858723639</v>
      </c>
      <c r="H2943" s="13">
        <f ca="1">Fulltable[[#This Row],[Forecast]]*(1+AVERAGE(cform[faster (-ve) /
slower (+ve)]))</f>
        <v>0.10455403011432339</v>
      </c>
      <c r="I2943" s="13" t="e">
        <f>IF(ISNUMBER(VLOOKUP(Fulltable[[#This Row],[Distance]], Predict[[#All],[Distance (km)]:[Time on current form]], 2, FALSE)), VLOOKUP(Fulltable[[#This Row],[Distance]], Predict[[#All],[Distance (km)]:[Time on current form]], 2, FALSE), NA())</f>
        <v>#N/A</v>
      </c>
      <c r="J2943" s="13" t="e">
        <f>IF(ISNUMBER(VLOOKUP(Fulltable[[#This Row],[Distance]], Predict[[#All],[Distance (km)]:[Time on current form]], 3, FALSE)), VLOOKUP(Fulltable[[#This Row],[Distance]], Predict[[#All],[Distance (km)]:[Time on current form]], 3, FALSE), NA())</f>
        <v>#N/A</v>
      </c>
    </row>
    <row r="2944" spans="1:10" x14ac:dyDescent="0.25">
      <c r="A2944" s="1">
        <v>29.42</v>
      </c>
      <c r="B2944" s="2">
        <f>Fulltable[[#This Row],[Distance]]^2</f>
        <v>865.53640000000007</v>
      </c>
      <c r="C2944">
        <f>Fulltable[[#This Row],[Distance]]^3</f>
        <v>25464.080888000004</v>
      </c>
      <c r="D2944">
        <f>Fulltable[[#This Row],[Distance]]^4</f>
        <v>749153.25972496008</v>
      </c>
      <c r="E2944">
        <f>Fulltable[[#This Row],[Distance]]^5</f>
        <v>22040088.901108328</v>
      </c>
      <c r="F2944" s="13" t="e">
        <f>IF(ISNUMBER(VLOOKUP(Fulltable[[#This Row],[Distance]], PBmetric[[Distance (km)]:[PB (hh:mm:ss)]], 6, FALSE)), VLOOKUP(Fulltable[[#This Row],[Distance]], PBmetric[[Distance (km)]:[PB (hh:mm:ss)]], 6, FALSE), NA())</f>
        <v>#N/A</v>
      </c>
      <c r="G2944" s="13">
        <f ca="1">$Q$4+$P$4*Fulltable[[#This Row],[Distance]]+$O$4*Fulltable[[#This Row],[D^2]]+$N$4*Fulltable[[#This Row],[D^3]]</f>
        <v>0.10102662420206143</v>
      </c>
      <c r="H2944" s="13">
        <f ca="1">Fulltable[[#This Row],[Forecast]]*(1+AVERAGE(cform[faster (-ve) /
slower (+ve)]))</f>
        <v>0.10459506854200866</v>
      </c>
      <c r="I2944" s="13" t="e">
        <f>IF(ISNUMBER(VLOOKUP(Fulltable[[#This Row],[Distance]], Predict[[#All],[Distance (km)]:[Time on current form]], 2, FALSE)), VLOOKUP(Fulltable[[#This Row],[Distance]], Predict[[#All],[Distance (km)]:[Time on current form]], 2, FALSE), NA())</f>
        <v>#N/A</v>
      </c>
      <c r="J2944" s="13" t="e">
        <f>IF(ISNUMBER(VLOOKUP(Fulltable[[#This Row],[Distance]], Predict[[#All],[Distance (km)]:[Time on current form]], 3, FALSE)), VLOOKUP(Fulltable[[#This Row],[Distance]], Predict[[#All],[Distance (km)]:[Time on current form]], 3, FALSE), NA())</f>
        <v>#N/A</v>
      </c>
    </row>
    <row r="2945" spans="1:10" x14ac:dyDescent="0.25">
      <c r="A2945" s="1">
        <v>29.43</v>
      </c>
      <c r="B2945" s="2">
        <f>Fulltable[[#This Row],[Distance]]^2</f>
        <v>866.12490000000003</v>
      </c>
      <c r="C2945">
        <f>Fulltable[[#This Row],[Distance]]^3</f>
        <v>25490.055807000001</v>
      </c>
      <c r="D2945">
        <f>Fulltable[[#This Row],[Distance]]^4</f>
        <v>750172.34240001009</v>
      </c>
      <c r="E2945">
        <f>Fulltable[[#This Row],[Distance]]^5</f>
        <v>22077572.036832295</v>
      </c>
      <c r="F2945" s="13" t="e">
        <f>IF(ISNUMBER(VLOOKUP(Fulltable[[#This Row],[Distance]], PBmetric[[Distance (km)]:[PB (hh:mm:ss)]], 6, FALSE)), VLOOKUP(Fulltable[[#This Row],[Distance]], PBmetric[[Distance (km)]:[PB (hh:mm:ss)]], 6, FALSE), NA())</f>
        <v>#N/A</v>
      </c>
      <c r="G2945" s="13">
        <f ca="1">$Q$4+$P$4*Fulltable[[#This Row],[Distance]]+$O$4*Fulltable[[#This Row],[D^2]]+$N$4*Fulltable[[#This Row],[D^3]]</f>
        <v>0.10106626610049144</v>
      </c>
      <c r="H2945" s="13">
        <f ca="1">Fulltable[[#This Row],[Forecast]]*(1+AVERAGE(cform[faster (-ve) /
slower (+ve)]))</f>
        <v>0.10463611066448054</v>
      </c>
      <c r="I2945" s="13" t="e">
        <f>IF(ISNUMBER(VLOOKUP(Fulltable[[#This Row],[Distance]], Predict[[#All],[Distance (km)]:[Time on current form]], 2, FALSE)), VLOOKUP(Fulltable[[#This Row],[Distance]], Predict[[#All],[Distance (km)]:[Time on current form]], 2, FALSE), NA())</f>
        <v>#N/A</v>
      </c>
      <c r="J2945" s="13" t="e">
        <f>IF(ISNUMBER(VLOOKUP(Fulltable[[#This Row],[Distance]], Predict[[#All],[Distance (km)]:[Time on current form]], 3, FALSE)), VLOOKUP(Fulltable[[#This Row],[Distance]], Predict[[#All],[Distance (km)]:[Time on current form]], 3, FALSE), NA())</f>
        <v>#N/A</v>
      </c>
    </row>
    <row r="2946" spans="1:10" x14ac:dyDescent="0.25">
      <c r="A2946" s="1">
        <v>29.44</v>
      </c>
      <c r="B2946" s="2">
        <f>Fulltable[[#This Row],[Distance]]^2</f>
        <v>866.71360000000004</v>
      </c>
      <c r="C2946">
        <f>Fulltable[[#This Row],[Distance]]^3</f>
        <v>25516.048384000002</v>
      </c>
      <c r="D2946">
        <f>Fulltable[[#This Row],[Distance]]^4</f>
        <v>751192.46442496008</v>
      </c>
      <c r="E2946">
        <f>Fulltable[[#This Row],[Distance]]^5</f>
        <v>22115106.152670827</v>
      </c>
      <c r="F2946" s="13" t="e">
        <f>IF(ISNUMBER(VLOOKUP(Fulltable[[#This Row],[Distance]], PBmetric[[Distance (km)]:[PB (hh:mm:ss)]], 6, FALSE)), VLOOKUP(Fulltable[[#This Row],[Distance]], PBmetric[[Distance (km)]:[PB (hh:mm:ss)]], 6, FALSE), NA())</f>
        <v>#N/A</v>
      </c>
      <c r="G2946" s="13">
        <f ca="1">$Q$4+$P$4*Fulltable[[#This Row],[Distance]]+$O$4*Fulltable[[#This Row],[D^2]]+$N$4*Fulltable[[#This Row],[D^3]]</f>
        <v>0.10110591156761846</v>
      </c>
      <c r="H2946" s="13">
        <f ca="1">Fulltable[[#This Row],[Forecast]]*(1+AVERAGE(cform[faster (-ve) /
slower (+ve)]))</f>
        <v>0.10467715648170232</v>
      </c>
      <c r="I2946" s="13" t="e">
        <f>IF(ISNUMBER(VLOOKUP(Fulltable[[#This Row],[Distance]], Predict[[#All],[Distance (km)]:[Time on current form]], 2, FALSE)), VLOOKUP(Fulltable[[#This Row],[Distance]], Predict[[#All],[Distance (km)]:[Time on current form]], 2, FALSE), NA())</f>
        <v>#N/A</v>
      </c>
      <c r="J2946" s="13" t="e">
        <f>IF(ISNUMBER(VLOOKUP(Fulltable[[#This Row],[Distance]], Predict[[#All],[Distance (km)]:[Time on current form]], 3, FALSE)), VLOOKUP(Fulltable[[#This Row],[Distance]], Predict[[#All],[Distance (km)]:[Time on current form]], 3, FALSE), NA())</f>
        <v>#N/A</v>
      </c>
    </row>
    <row r="2947" spans="1:10" x14ac:dyDescent="0.25">
      <c r="A2947" s="1">
        <v>29.45</v>
      </c>
      <c r="B2947" s="2">
        <f>Fulltable[[#This Row],[Distance]]^2</f>
        <v>867.30250000000001</v>
      </c>
      <c r="C2947">
        <f>Fulltable[[#This Row],[Distance]]^3</f>
        <v>25542.058624999998</v>
      </c>
      <c r="D2947">
        <f>Fulltable[[#This Row],[Distance]]^4</f>
        <v>752213.62650625</v>
      </c>
      <c r="E2947">
        <f>Fulltable[[#This Row],[Distance]]^5</f>
        <v>22152691.300609063</v>
      </c>
      <c r="F2947" s="13" t="e">
        <f>IF(ISNUMBER(VLOOKUP(Fulltable[[#This Row],[Distance]], PBmetric[[Distance (km)]:[PB (hh:mm:ss)]], 6, FALSE)), VLOOKUP(Fulltable[[#This Row],[Distance]], PBmetric[[Distance (km)]:[PB (hh:mm:ss)]], 6, FALSE), NA())</f>
        <v>#N/A</v>
      </c>
      <c r="G2947" s="13">
        <f ca="1">$Q$4+$P$4*Fulltable[[#This Row],[Distance]]+$O$4*Fulltable[[#This Row],[D^2]]+$N$4*Fulltable[[#This Row],[D^3]]</f>
        <v>0.10114556060340717</v>
      </c>
      <c r="H2947" s="13">
        <f ca="1">Fulltable[[#This Row],[Forecast]]*(1+AVERAGE(cform[faster (-ve) /
slower (+ve)]))</f>
        <v>0.10471820599363742</v>
      </c>
      <c r="I2947" s="13" t="e">
        <f>IF(ISNUMBER(VLOOKUP(Fulltable[[#This Row],[Distance]], Predict[[#All],[Distance (km)]:[Time on current form]], 2, FALSE)), VLOOKUP(Fulltable[[#This Row],[Distance]], Predict[[#All],[Distance (km)]:[Time on current form]], 2, FALSE), NA())</f>
        <v>#N/A</v>
      </c>
      <c r="J2947" s="13" t="e">
        <f>IF(ISNUMBER(VLOOKUP(Fulltable[[#This Row],[Distance]], Predict[[#All],[Distance (km)]:[Time on current form]], 3, FALSE)), VLOOKUP(Fulltable[[#This Row],[Distance]], Predict[[#All],[Distance (km)]:[Time on current form]], 3, FALSE), NA())</f>
        <v>#N/A</v>
      </c>
    </row>
    <row r="2948" spans="1:10" x14ac:dyDescent="0.25">
      <c r="A2948" s="1">
        <v>29.46</v>
      </c>
      <c r="B2948" s="2">
        <f>Fulltable[[#This Row],[Distance]]^2</f>
        <v>867.89160000000004</v>
      </c>
      <c r="C2948">
        <f>Fulltable[[#This Row],[Distance]]^3</f>
        <v>25568.086536000003</v>
      </c>
      <c r="D2948">
        <f>Fulltable[[#This Row],[Distance]]^4</f>
        <v>753235.82935056009</v>
      </c>
      <c r="E2948">
        <f>Fulltable[[#This Row],[Distance]]^5</f>
        <v>22190327.532667499</v>
      </c>
      <c r="F2948" s="13" t="e">
        <f>IF(ISNUMBER(VLOOKUP(Fulltable[[#This Row],[Distance]], PBmetric[[Distance (km)]:[PB (hh:mm:ss)]], 6, FALSE)), VLOOKUP(Fulltable[[#This Row],[Distance]], PBmetric[[Distance (km)]:[PB (hh:mm:ss)]], 6, FALSE), NA())</f>
        <v>#N/A</v>
      </c>
      <c r="G2948" s="13">
        <f ca="1">$Q$4+$P$4*Fulltable[[#This Row],[Distance]]+$O$4*Fulltable[[#This Row],[D^2]]+$N$4*Fulltable[[#This Row],[D^3]]</f>
        <v>0.10118521320782212</v>
      </c>
      <c r="H2948" s="13">
        <f ca="1">Fulltable[[#This Row],[Forecast]]*(1+AVERAGE(cform[faster (-ve) /
slower (+ve)]))</f>
        <v>0.10475925920024912</v>
      </c>
      <c r="I2948" s="13" t="e">
        <f>IF(ISNUMBER(VLOOKUP(Fulltable[[#This Row],[Distance]], Predict[[#All],[Distance (km)]:[Time on current form]], 2, FALSE)), VLOOKUP(Fulltable[[#This Row],[Distance]], Predict[[#All],[Distance (km)]:[Time on current form]], 2, FALSE), NA())</f>
        <v>#N/A</v>
      </c>
      <c r="J2948" s="13" t="e">
        <f>IF(ISNUMBER(VLOOKUP(Fulltable[[#This Row],[Distance]], Predict[[#All],[Distance (km)]:[Time on current form]], 3, FALSE)), VLOOKUP(Fulltable[[#This Row],[Distance]], Predict[[#All],[Distance (km)]:[Time on current form]], 3, FALSE), NA())</f>
        <v>#N/A</v>
      </c>
    </row>
    <row r="2949" spans="1:10" x14ac:dyDescent="0.25">
      <c r="A2949" s="1">
        <v>29.47</v>
      </c>
      <c r="B2949" s="2">
        <f>Fulltable[[#This Row],[Distance]]^2</f>
        <v>868.48089999999991</v>
      </c>
      <c r="C2949">
        <f>Fulltable[[#This Row],[Distance]]^3</f>
        <v>25594.132122999996</v>
      </c>
      <c r="D2949">
        <f>Fulltable[[#This Row],[Distance]]^4</f>
        <v>754259.07366480981</v>
      </c>
      <c r="E2949">
        <f>Fulltable[[#This Row],[Distance]]^5</f>
        <v>22228014.900901943</v>
      </c>
      <c r="F2949" s="13" t="e">
        <f>IF(ISNUMBER(VLOOKUP(Fulltable[[#This Row],[Distance]], PBmetric[[Distance (km)]:[PB (hh:mm:ss)]], 6, FALSE)), VLOOKUP(Fulltable[[#This Row],[Distance]], PBmetric[[Distance (km)]:[PB (hh:mm:ss)]], 6, FALSE), NA())</f>
        <v>#N/A</v>
      </c>
      <c r="G2949" s="13">
        <f ca="1">$Q$4+$P$4*Fulltable[[#This Row],[Distance]]+$O$4*Fulltable[[#This Row],[D^2]]+$N$4*Fulltable[[#This Row],[D^3]]</f>
        <v>0.10122486938082791</v>
      </c>
      <c r="H2949" s="13">
        <f ca="1">Fulltable[[#This Row],[Forecast]]*(1+AVERAGE(cform[faster (-ve) /
slower (+ve)]))</f>
        <v>0.1048003161015008</v>
      </c>
      <c r="I2949" s="13" t="e">
        <f>IF(ISNUMBER(VLOOKUP(Fulltable[[#This Row],[Distance]], Predict[[#All],[Distance (km)]:[Time on current form]], 2, FALSE)), VLOOKUP(Fulltable[[#This Row],[Distance]], Predict[[#All],[Distance (km)]:[Time on current form]], 2, FALSE), NA())</f>
        <v>#N/A</v>
      </c>
      <c r="J2949" s="13" t="e">
        <f>IF(ISNUMBER(VLOOKUP(Fulltable[[#This Row],[Distance]], Predict[[#All],[Distance (km)]:[Time on current form]], 3, FALSE)), VLOOKUP(Fulltable[[#This Row],[Distance]], Predict[[#All],[Distance (km)]:[Time on current form]], 3, FALSE), NA())</f>
        <v>#N/A</v>
      </c>
    </row>
    <row r="2950" spans="1:10" x14ac:dyDescent="0.25">
      <c r="A2950" s="1">
        <v>29.48</v>
      </c>
      <c r="B2950" s="2">
        <f>Fulltable[[#This Row],[Distance]]^2</f>
        <v>869.07040000000006</v>
      </c>
      <c r="C2950">
        <f>Fulltable[[#This Row],[Distance]]^3</f>
        <v>25620.195392000001</v>
      </c>
      <c r="D2950">
        <f>Fulltable[[#This Row],[Distance]]^4</f>
        <v>755283.36015616008</v>
      </c>
      <c r="E2950">
        <f>Fulltable[[#This Row],[Distance]]^5</f>
        <v>22265753.4574036</v>
      </c>
      <c r="F2950" s="13" t="e">
        <f>IF(ISNUMBER(VLOOKUP(Fulltable[[#This Row],[Distance]], PBmetric[[Distance (km)]:[PB (hh:mm:ss)]], 6, FALSE)), VLOOKUP(Fulltable[[#This Row],[Distance]], PBmetric[[Distance (km)]:[PB (hh:mm:ss)]], 6, FALSE), NA())</f>
        <v>#N/A</v>
      </c>
      <c r="G2950" s="13">
        <f ca="1">$Q$4+$P$4*Fulltable[[#This Row],[Distance]]+$O$4*Fulltable[[#This Row],[D^2]]+$N$4*Fulltable[[#This Row],[D^3]]</f>
        <v>0.10126452912238913</v>
      </c>
      <c r="H2950" s="13">
        <f ca="1">Fulltable[[#This Row],[Forecast]]*(1+AVERAGE(cform[faster (-ve) /
slower (+ve)]))</f>
        <v>0.10484137669735578</v>
      </c>
      <c r="I2950" s="13" t="e">
        <f>IF(ISNUMBER(VLOOKUP(Fulltable[[#This Row],[Distance]], Predict[[#All],[Distance (km)]:[Time on current form]], 2, FALSE)), VLOOKUP(Fulltable[[#This Row],[Distance]], Predict[[#All],[Distance (km)]:[Time on current form]], 2, FALSE), NA())</f>
        <v>#N/A</v>
      </c>
      <c r="J2950" s="13" t="e">
        <f>IF(ISNUMBER(VLOOKUP(Fulltable[[#This Row],[Distance]], Predict[[#All],[Distance (km)]:[Time on current form]], 3, FALSE)), VLOOKUP(Fulltable[[#This Row],[Distance]], Predict[[#All],[Distance (km)]:[Time on current form]], 3, FALSE), NA())</f>
        <v>#N/A</v>
      </c>
    </row>
    <row r="2951" spans="1:10" x14ac:dyDescent="0.25">
      <c r="A2951" s="1">
        <v>29.49</v>
      </c>
      <c r="B2951" s="2">
        <f>Fulltable[[#This Row],[Distance]]^2</f>
        <v>869.66009999999994</v>
      </c>
      <c r="C2951">
        <f>Fulltable[[#This Row],[Distance]]^3</f>
        <v>25646.276348999996</v>
      </c>
      <c r="D2951">
        <f>Fulltable[[#This Row],[Distance]]^4</f>
        <v>756308.68953200988</v>
      </c>
      <c r="E2951">
        <f>Fulltable[[#This Row],[Distance]]^5</f>
        <v>22303543.25429897</v>
      </c>
      <c r="F2951" s="13" t="e">
        <f>IF(ISNUMBER(VLOOKUP(Fulltable[[#This Row],[Distance]], PBmetric[[Distance (km)]:[PB (hh:mm:ss)]], 6, FALSE)), VLOOKUP(Fulltable[[#This Row],[Distance]], PBmetric[[Distance (km)]:[PB (hh:mm:ss)]], 6, FALSE), NA())</f>
        <v>#N/A</v>
      </c>
      <c r="G2951" s="13">
        <f ca="1">$Q$4+$P$4*Fulltable[[#This Row],[Distance]]+$O$4*Fulltable[[#This Row],[D^2]]+$N$4*Fulltable[[#This Row],[D^3]]</f>
        <v>0.10130419243247039</v>
      </c>
      <c r="H2951" s="13">
        <f ca="1">Fulltable[[#This Row],[Forecast]]*(1+AVERAGE(cform[faster (-ve) /
slower (+ve)]))</f>
        <v>0.10488244098777744</v>
      </c>
      <c r="I2951" s="13" t="e">
        <f>IF(ISNUMBER(VLOOKUP(Fulltable[[#This Row],[Distance]], Predict[[#All],[Distance (km)]:[Time on current form]], 2, FALSE)), VLOOKUP(Fulltable[[#This Row],[Distance]], Predict[[#All],[Distance (km)]:[Time on current form]], 2, FALSE), NA())</f>
        <v>#N/A</v>
      </c>
      <c r="J2951" s="13" t="e">
        <f>IF(ISNUMBER(VLOOKUP(Fulltable[[#This Row],[Distance]], Predict[[#All],[Distance (km)]:[Time on current form]], 3, FALSE)), VLOOKUP(Fulltable[[#This Row],[Distance]], Predict[[#All],[Distance (km)]:[Time on current form]], 3, FALSE), NA())</f>
        <v>#N/A</v>
      </c>
    </row>
    <row r="2952" spans="1:10" x14ac:dyDescent="0.25">
      <c r="A2952" s="1">
        <v>29.5</v>
      </c>
      <c r="B2952" s="2">
        <f>Fulltable[[#This Row],[Distance]]^2</f>
        <v>870.25</v>
      </c>
      <c r="C2952">
        <f>Fulltable[[#This Row],[Distance]]^3</f>
        <v>25672.375</v>
      </c>
      <c r="D2952">
        <f>Fulltable[[#This Row],[Distance]]^4</f>
        <v>757335.0625</v>
      </c>
      <c r="E2952">
        <f>Fulltable[[#This Row],[Distance]]^5</f>
        <v>22341384.34375</v>
      </c>
      <c r="F2952" s="13" t="e">
        <f>IF(ISNUMBER(VLOOKUP(Fulltable[[#This Row],[Distance]], PBmetric[[Distance (km)]:[PB (hh:mm:ss)]], 6, FALSE)), VLOOKUP(Fulltable[[#This Row],[Distance]], PBmetric[[Distance (km)]:[PB (hh:mm:ss)]], 6, FALSE), NA())</f>
        <v>#N/A</v>
      </c>
      <c r="G2952" s="13">
        <f ca="1">$Q$4+$P$4*Fulltable[[#This Row],[Distance]]+$O$4*Fulltable[[#This Row],[D^2]]+$N$4*Fulltable[[#This Row],[D^3]]</f>
        <v>0.10134385931103633</v>
      </c>
      <c r="H2952" s="13">
        <f ca="1">Fulltable[[#This Row],[Forecast]]*(1+AVERAGE(cform[faster (-ve) /
slower (+ve)]))</f>
        <v>0.10492350897272915</v>
      </c>
      <c r="I2952" s="13" t="e">
        <f>IF(ISNUMBER(VLOOKUP(Fulltable[[#This Row],[Distance]], Predict[[#All],[Distance (km)]:[Time on current form]], 2, FALSE)), VLOOKUP(Fulltable[[#This Row],[Distance]], Predict[[#All],[Distance (km)]:[Time on current form]], 2, FALSE), NA())</f>
        <v>#N/A</v>
      </c>
      <c r="J2952" s="13" t="e">
        <f>IF(ISNUMBER(VLOOKUP(Fulltable[[#This Row],[Distance]], Predict[[#All],[Distance (km)]:[Time on current form]], 3, FALSE)), VLOOKUP(Fulltable[[#This Row],[Distance]], Predict[[#All],[Distance (km)]:[Time on current form]], 3, FALSE), NA())</f>
        <v>#N/A</v>
      </c>
    </row>
    <row r="2953" spans="1:10" x14ac:dyDescent="0.25">
      <c r="A2953" s="1">
        <v>29.51</v>
      </c>
      <c r="B2953" s="2">
        <f>Fulltable[[#This Row],[Distance]]^2</f>
        <v>870.84010000000012</v>
      </c>
      <c r="C2953">
        <f>Fulltable[[#This Row],[Distance]]^3</f>
        <v>25698.491351000004</v>
      </c>
      <c r="D2953">
        <f>Fulltable[[#This Row],[Distance]]^4</f>
        <v>758362.47976801021</v>
      </c>
      <c r="E2953">
        <f>Fulltable[[#This Row],[Distance]]^5</f>
        <v>22379276.777953982</v>
      </c>
      <c r="F2953" s="13" t="e">
        <f>IF(ISNUMBER(VLOOKUP(Fulltable[[#This Row],[Distance]], PBmetric[[Distance (km)]:[PB (hh:mm:ss)]], 6, FALSE)), VLOOKUP(Fulltable[[#This Row],[Distance]], PBmetric[[Distance (km)]:[PB (hh:mm:ss)]], 6, FALSE), NA())</f>
        <v>#N/A</v>
      </c>
      <c r="G2953" s="13">
        <f ca="1">$Q$4+$P$4*Fulltable[[#This Row],[Distance]]+$O$4*Fulltable[[#This Row],[D^2]]+$N$4*Fulltable[[#This Row],[D^3]]</f>
        <v>0.10138352975805145</v>
      </c>
      <c r="H2953" s="13">
        <f ca="1">Fulltable[[#This Row],[Forecast]]*(1+AVERAGE(cform[faster (-ve) /
slower (+ve)]))</f>
        <v>0.10496458065217416</v>
      </c>
      <c r="I2953" s="13" t="e">
        <f>IF(ISNUMBER(VLOOKUP(Fulltable[[#This Row],[Distance]], Predict[[#All],[Distance (km)]:[Time on current form]], 2, FALSE)), VLOOKUP(Fulltable[[#This Row],[Distance]], Predict[[#All],[Distance (km)]:[Time on current form]], 2, FALSE), NA())</f>
        <v>#N/A</v>
      </c>
      <c r="J2953" s="13" t="e">
        <f>IF(ISNUMBER(VLOOKUP(Fulltable[[#This Row],[Distance]], Predict[[#All],[Distance (km)]:[Time on current form]], 3, FALSE)), VLOOKUP(Fulltable[[#This Row],[Distance]], Predict[[#All],[Distance (km)]:[Time on current form]], 3, FALSE), NA())</f>
        <v>#N/A</v>
      </c>
    </row>
    <row r="2954" spans="1:10" x14ac:dyDescent="0.25">
      <c r="A2954" s="1">
        <v>29.52</v>
      </c>
      <c r="B2954" s="2">
        <f>Fulltable[[#This Row],[Distance]]^2</f>
        <v>871.43039999999996</v>
      </c>
      <c r="C2954">
        <f>Fulltable[[#This Row],[Distance]]^3</f>
        <v>25724.625408</v>
      </c>
      <c r="D2954">
        <f>Fulltable[[#This Row],[Distance]]^4</f>
        <v>759390.94204415998</v>
      </c>
      <c r="E2954">
        <f>Fulltable[[#This Row],[Distance]]^5</f>
        <v>22417220.609143604</v>
      </c>
      <c r="F2954" s="13" t="e">
        <f>IF(ISNUMBER(VLOOKUP(Fulltable[[#This Row],[Distance]], PBmetric[[Distance (km)]:[PB (hh:mm:ss)]], 6, FALSE)), VLOOKUP(Fulltable[[#This Row],[Distance]], PBmetric[[Distance (km)]:[PB (hh:mm:ss)]], 6, FALSE), NA())</f>
        <v>#N/A</v>
      </c>
      <c r="G2954" s="13">
        <f ca="1">$Q$4+$P$4*Fulltable[[#This Row],[Distance]]+$O$4*Fulltable[[#This Row],[D^2]]+$N$4*Fulltable[[#This Row],[D^3]]</f>
        <v>0.10142320377348042</v>
      </c>
      <c r="H2954" s="13">
        <f ca="1">Fulltable[[#This Row],[Forecast]]*(1+AVERAGE(cform[faster (-ve) /
slower (+ve)]))</f>
        <v>0.10500565602607589</v>
      </c>
      <c r="I2954" s="13" t="e">
        <f>IF(ISNUMBER(VLOOKUP(Fulltable[[#This Row],[Distance]], Predict[[#All],[Distance (km)]:[Time on current form]], 2, FALSE)), VLOOKUP(Fulltable[[#This Row],[Distance]], Predict[[#All],[Distance (km)]:[Time on current form]], 2, FALSE), NA())</f>
        <v>#N/A</v>
      </c>
      <c r="J2954" s="13" t="e">
        <f>IF(ISNUMBER(VLOOKUP(Fulltable[[#This Row],[Distance]], Predict[[#All],[Distance (km)]:[Time on current form]], 3, FALSE)), VLOOKUP(Fulltable[[#This Row],[Distance]], Predict[[#All],[Distance (km)]:[Time on current form]], 3, FALSE), NA())</f>
        <v>#N/A</v>
      </c>
    </row>
    <row r="2955" spans="1:10" x14ac:dyDescent="0.25">
      <c r="A2955" s="1">
        <v>29.53</v>
      </c>
      <c r="B2955" s="2">
        <f>Fulltable[[#This Row],[Distance]]^2</f>
        <v>872.0209000000001</v>
      </c>
      <c r="C2955">
        <f>Fulltable[[#This Row],[Distance]]^3</f>
        <v>25750.777177000004</v>
      </c>
      <c r="D2955">
        <f>Fulltable[[#This Row],[Distance]]^4</f>
        <v>760420.45003681013</v>
      </c>
      <c r="E2955">
        <f>Fulltable[[#This Row],[Distance]]^5</f>
        <v>22455215.889587004</v>
      </c>
      <c r="F2955" s="13" t="e">
        <f>IF(ISNUMBER(VLOOKUP(Fulltable[[#This Row],[Distance]], PBmetric[[Distance (km)]:[PB (hh:mm:ss)]], 6, FALSE)), VLOOKUP(Fulltable[[#This Row],[Distance]], PBmetric[[Distance (km)]:[PB (hh:mm:ss)]], 6, FALSE), NA())</f>
        <v>#N/A</v>
      </c>
      <c r="G2955" s="13">
        <f ca="1">$Q$4+$P$4*Fulltable[[#This Row],[Distance]]+$O$4*Fulltable[[#This Row],[D^2]]+$N$4*Fulltable[[#This Row],[D^3]]</f>
        <v>0.10146288135728784</v>
      </c>
      <c r="H2955" s="13">
        <f ca="1">Fulltable[[#This Row],[Forecast]]*(1+AVERAGE(cform[faster (-ve) /
slower (+ve)]))</f>
        <v>0.1050467350943977</v>
      </c>
      <c r="I2955" s="13" t="e">
        <f>IF(ISNUMBER(VLOOKUP(Fulltable[[#This Row],[Distance]], Predict[[#All],[Distance (km)]:[Time on current form]], 2, FALSE)), VLOOKUP(Fulltable[[#This Row],[Distance]], Predict[[#All],[Distance (km)]:[Time on current form]], 2, FALSE), NA())</f>
        <v>#N/A</v>
      </c>
      <c r="J2955" s="13" t="e">
        <f>IF(ISNUMBER(VLOOKUP(Fulltable[[#This Row],[Distance]], Predict[[#All],[Distance (km)]:[Time on current form]], 3, FALSE)), VLOOKUP(Fulltable[[#This Row],[Distance]], Predict[[#All],[Distance (km)]:[Time on current form]], 3, FALSE), NA())</f>
        <v>#N/A</v>
      </c>
    </row>
    <row r="2956" spans="1:10" x14ac:dyDescent="0.25">
      <c r="A2956" s="1">
        <v>29.54</v>
      </c>
      <c r="B2956" s="2">
        <f>Fulltable[[#This Row],[Distance]]^2</f>
        <v>872.61159999999995</v>
      </c>
      <c r="C2956">
        <f>Fulltable[[#This Row],[Distance]]^3</f>
        <v>25776.946663999999</v>
      </c>
      <c r="D2956">
        <f>Fulltable[[#This Row],[Distance]]^4</f>
        <v>761451.00445455988</v>
      </c>
      <c r="E2956">
        <f>Fulltable[[#This Row],[Distance]]^5</f>
        <v>22493262.671587698</v>
      </c>
      <c r="F2956" s="13" t="e">
        <f>IF(ISNUMBER(VLOOKUP(Fulltable[[#This Row],[Distance]], PBmetric[[Distance (km)]:[PB (hh:mm:ss)]], 6, FALSE)), VLOOKUP(Fulltable[[#This Row],[Distance]], PBmetric[[Distance (km)]:[PB (hh:mm:ss)]], 6, FALSE), NA())</f>
        <v>#N/A</v>
      </c>
      <c r="G2956" s="13">
        <f ca="1">$Q$4+$P$4*Fulltable[[#This Row],[Distance]]+$O$4*Fulltable[[#This Row],[D^2]]+$N$4*Fulltable[[#This Row],[D^3]]</f>
        <v>0.10150256250943825</v>
      </c>
      <c r="H2956" s="13">
        <f ca="1">Fulltable[[#This Row],[Forecast]]*(1+AVERAGE(cform[faster (-ve) /
slower (+ve)]))</f>
        <v>0.10508781785710287</v>
      </c>
      <c r="I2956" s="13" t="e">
        <f>IF(ISNUMBER(VLOOKUP(Fulltable[[#This Row],[Distance]], Predict[[#All],[Distance (km)]:[Time on current form]], 2, FALSE)), VLOOKUP(Fulltable[[#This Row],[Distance]], Predict[[#All],[Distance (km)]:[Time on current form]], 2, FALSE), NA())</f>
        <v>#N/A</v>
      </c>
      <c r="J2956" s="13" t="e">
        <f>IF(ISNUMBER(VLOOKUP(Fulltable[[#This Row],[Distance]], Predict[[#All],[Distance (km)]:[Time on current form]], 3, FALSE)), VLOOKUP(Fulltable[[#This Row],[Distance]], Predict[[#All],[Distance (km)]:[Time on current form]], 3, FALSE), NA())</f>
        <v>#N/A</v>
      </c>
    </row>
    <row r="2957" spans="1:10" x14ac:dyDescent="0.25">
      <c r="A2957" s="1">
        <v>29.55</v>
      </c>
      <c r="B2957" s="2">
        <f>Fulltable[[#This Row],[Distance]]^2</f>
        <v>873.20249999999999</v>
      </c>
      <c r="C2957">
        <f>Fulltable[[#This Row],[Distance]]^3</f>
        <v>25803.133875</v>
      </c>
      <c r="D2957">
        <f>Fulltable[[#This Row],[Distance]]^4</f>
        <v>762482.60600625002</v>
      </c>
      <c r="E2957">
        <f>Fulltable[[#This Row],[Distance]]^5</f>
        <v>22531361.007484689</v>
      </c>
      <c r="F2957" s="13" t="e">
        <f>IF(ISNUMBER(VLOOKUP(Fulltable[[#This Row],[Distance]], PBmetric[[Distance (km)]:[PB (hh:mm:ss)]], 6, FALSE)), VLOOKUP(Fulltable[[#This Row],[Distance]], PBmetric[[Distance (km)]:[PB (hh:mm:ss)]], 6, FALSE), NA())</f>
        <v>#N/A</v>
      </c>
      <c r="G2957" s="13">
        <f ca="1">$Q$4+$P$4*Fulltable[[#This Row],[Distance]]+$O$4*Fulltable[[#This Row],[D^2]]+$N$4*Fulltable[[#This Row],[D^3]]</f>
        <v>0.10154224722989628</v>
      </c>
      <c r="H2957" s="13">
        <f ca="1">Fulltable[[#This Row],[Forecast]]*(1+AVERAGE(cform[faster (-ve) /
slower (+ve)]))</f>
        <v>0.10512890431415479</v>
      </c>
      <c r="I2957" s="13" t="e">
        <f>IF(ISNUMBER(VLOOKUP(Fulltable[[#This Row],[Distance]], Predict[[#All],[Distance (km)]:[Time on current form]], 2, FALSE)), VLOOKUP(Fulltable[[#This Row],[Distance]], Predict[[#All],[Distance (km)]:[Time on current form]], 2, FALSE), NA())</f>
        <v>#N/A</v>
      </c>
      <c r="J2957" s="13" t="e">
        <f>IF(ISNUMBER(VLOOKUP(Fulltable[[#This Row],[Distance]], Predict[[#All],[Distance (km)]:[Time on current form]], 3, FALSE)), VLOOKUP(Fulltable[[#This Row],[Distance]], Predict[[#All],[Distance (km)]:[Time on current form]], 3, FALSE), NA())</f>
        <v>#N/A</v>
      </c>
    </row>
    <row r="2958" spans="1:10" x14ac:dyDescent="0.25">
      <c r="A2958" s="1">
        <v>29.56</v>
      </c>
      <c r="B2958" s="2">
        <f>Fulltable[[#This Row],[Distance]]^2</f>
        <v>873.79359999999997</v>
      </c>
      <c r="C2958">
        <f>Fulltable[[#This Row],[Distance]]^3</f>
        <v>25829.338815999999</v>
      </c>
      <c r="D2958">
        <f>Fulltable[[#This Row],[Distance]]^4</f>
        <v>763515.25540095998</v>
      </c>
      <c r="E2958">
        <f>Fulltable[[#This Row],[Distance]]^5</f>
        <v>22569510.949652378</v>
      </c>
      <c r="F2958" s="13" t="e">
        <f>IF(ISNUMBER(VLOOKUP(Fulltable[[#This Row],[Distance]], PBmetric[[Distance (km)]:[PB (hh:mm:ss)]], 6, FALSE)), VLOOKUP(Fulltable[[#This Row],[Distance]], PBmetric[[Distance (km)]:[PB (hh:mm:ss)]], 6, FALSE), NA())</f>
        <v>#N/A</v>
      </c>
      <c r="G2958" s="13">
        <f ca="1">$Q$4+$P$4*Fulltable[[#This Row],[Distance]]+$O$4*Fulltable[[#This Row],[D^2]]+$N$4*Fulltable[[#This Row],[D^3]]</f>
        <v>0.10158193551862653</v>
      </c>
      <c r="H2958" s="13">
        <f ca="1">Fulltable[[#This Row],[Forecast]]*(1+AVERAGE(cform[faster (-ve) /
slower (+ve)]))</f>
        <v>0.10516999446551679</v>
      </c>
      <c r="I2958" s="13" t="e">
        <f>IF(ISNUMBER(VLOOKUP(Fulltable[[#This Row],[Distance]], Predict[[#All],[Distance (km)]:[Time on current form]], 2, FALSE)), VLOOKUP(Fulltable[[#This Row],[Distance]], Predict[[#All],[Distance (km)]:[Time on current form]], 2, FALSE), NA())</f>
        <v>#N/A</v>
      </c>
      <c r="J2958" s="13" t="e">
        <f>IF(ISNUMBER(VLOOKUP(Fulltable[[#This Row],[Distance]], Predict[[#All],[Distance (km)]:[Time on current form]], 3, FALSE)), VLOOKUP(Fulltable[[#This Row],[Distance]], Predict[[#All],[Distance (km)]:[Time on current form]], 3, FALSE), NA())</f>
        <v>#N/A</v>
      </c>
    </row>
    <row r="2959" spans="1:10" x14ac:dyDescent="0.25">
      <c r="A2959" s="1">
        <v>29.57</v>
      </c>
      <c r="B2959" s="2">
        <f>Fulltable[[#This Row],[Distance]]^2</f>
        <v>874.38490000000002</v>
      </c>
      <c r="C2959">
        <f>Fulltable[[#This Row],[Distance]]^3</f>
        <v>25855.561493000001</v>
      </c>
      <c r="D2959">
        <f>Fulltable[[#This Row],[Distance]]^4</f>
        <v>764548.95334801008</v>
      </c>
      <c r="E2959">
        <f>Fulltable[[#This Row],[Distance]]^5</f>
        <v>22607712.550500657</v>
      </c>
      <c r="F2959" s="13" t="e">
        <f>IF(ISNUMBER(VLOOKUP(Fulltable[[#This Row],[Distance]], PBmetric[[Distance (km)]:[PB (hh:mm:ss)]], 6, FALSE)), VLOOKUP(Fulltable[[#This Row],[Distance]], PBmetric[[Distance (km)]:[PB (hh:mm:ss)]], 6, FALSE), NA())</f>
        <v>#N/A</v>
      </c>
      <c r="G2959" s="13">
        <f ca="1">$Q$4+$P$4*Fulltable[[#This Row],[Distance]]+$O$4*Fulltable[[#This Row],[D^2]]+$N$4*Fulltable[[#This Row],[D^3]]</f>
        <v>0.10162162737559359</v>
      </c>
      <c r="H2959" s="13">
        <f ca="1">Fulltable[[#This Row],[Forecast]]*(1+AVERAGE(cform[faster (-ve) /
slower (+ve)]))</f>
        <v>0.10521108831115224</v>
      </c>
      <c r="I2959" s="13" t="e">
        <f>IF(ISNUMBER(VLOOKUP(Fulltable[[#This Row],[Distance]], Predict[[#All],[Distance (km)]:[Time on current form]], 2, FALSE)), VLOOKUP(Fulltable[[#This Row],[Distance]], Predict[[#All],[Distance (km)]:[Time on current form]], 2, FALSE), NA())</f>
        <v>#N/A</v>
      </c>
      <c r="J2959" s="13" t="e">
        <f>IF(ISNUMBER(VLOOKUP(Fulltable[[#This Row],[Distance]], Predict[[#All],[Distance (km)]:[Time on current form]], 3, FALSE)), VLOOKUP(Fulltable[[#This Row],[Distance]], Predict[[#All],[Distance (km)]:[Time on current form]], 3, FALSE), NA())</f>
        <v>#N/A</v>
      </c>
    </row>
    <row r="2960" spans="1:10" x14ac:dyDescent="0.25">
      <c r="A2960" s="1">
        <v>29.58</v>
      </c>
      <c r="B2960" s="2">
        <f>Fulltable[[#This Row],[Distance]]^2</f>
        <v>874.9763999999999</v>
      </c>
      <c r="C2960">
        <f>Fulltable[[#This Row],[Distance]]^3</f>
        <v>25881.801911999995</v>
      </c>
      <c r="D2960">
        <f>Fulltable[[#This Row],[Distance]]^4</f>
        <v>765583.70055695984</v>
      </c>
      <c r="E2960">
        <f>Fulltable[[#This Row],[Distance]]^5</f>
        <v>22645965.86247487</v>
      </c>
      <c r="F2960" s="13" t="e">
        <f>IF(ISNUMBER(VLOOKUP(Fulltable[[#This Row],[Distance]], PBmetric[[Distance (km)]:[PB (hh:mm:ss)]], 6, FALSE)), VLOOKUP(Fulltable[[#This Row],[Distance]], PBmetric[[Distance (km)]:[PB (hh:mm:ss)]], 6, FALSE), NA())</f>
        <v>#N/A</v>
      </c>
      <c r="G2960" s="13">
        <f ca="1">$Q$4+$P$4*Fulltable[[#This Row],[Distance]]+$O$4*Fulltable[[#This Row],[D^2]]+$N$4*Fulltable[[#This Row],[D^3]]</f>
        <v>0.10166132280076204</v>
      </c>
      <c r="H2960" s="13">
        <f ca="1">Fulltable[[#This Row],[Forecast]]*(1+AVERAGE(cform[faster (-ve) /
slower (+ve)]))</f>
        <v>0.10525218585102444</v>
      </c>
      <c r="I2960" s="13" t="e">
        <f>IF(ISNUMBER(VLOOKUP(Fulltable[[#This Row],[Distance]], Predict[[#All],[Distance (km)]:[Time on current form]], 2, FALSE)), VLOOKUP(Fulltable[[#This Row],[Distance]], Predict[[#All],[Distance (km)]:[Time on current form]], 2, FALSE), NA())</f>
        <v>#N/A</v>
      </c>
      <c r="J2960" s="13" t="e">
        <f>IF(ISNUMBER(VLOOKUP(Fulltable[[#This Row],[Distance]], Predict[[#All],[Distance (km)]:[Time on current form]], 3, FALSE)), VLOOKUP(Fulltable[[#This Row],[Distance]], Predict[[#All],[Distance (km)]:[Time on current form]], 3, FALSE), NA())</f>
        <v>#N/A</v>
      </c>
    </row>
    <row r="2961" spans="1:10" x14ac:dyDescent="0.25">
      <c r="A2961" s="1">
        <v>29.59</v>
      </c>
      <c r="B2961" s="2">
        <f>Fulltable[[#This Row],[Distance]]^2</f>
        <v>875.56809999999996</v>
      </c>
      <c r="C2961">
        <f>Fulltable[[#This Row],[Distance]]^3</f>
        <v>25908.060078999999</v>
      </c>
      <c r="D2961">
        <f>Fulltable[[#This Row],[Distance]]^4</f>
        <v>766619.4977376099</v>
      </c>
      <c r="E2961">
        <f>Fulltable[[#This Row],[Distance]]^5</f>
        <v>22684270.938055877</v>
      </c>
      <c r="F2961" s="13" t="e">
        <f>IF(ISNUMBER(VLOOKUP(Fulltable[[#This Row],[Distance]], PBmetric[[Distance (km)]:[PB (hh:mm:ss)]], 6, FALSE)), VLOOKUP(Fulltable[[#This Row],[Distance]], PBmetric[[Distance (km)]:[PB (hh:mm:ss)]], 6, FALSE), NA())</f>
        <v>#N/A</v>
      </c>
      <c r="G2961" s="13">
        <f ca="1">$Q$4+$P$4*Fulltable[[#This Row],[Distance]]+$O$4*Fulltable[[#This Row],[D^2]]+$N$4*Fulltable[[#This Row],[D^3]]</f>
        <v>0.10170102179409654</v>
      </c>
      <c r="H2961" s="13">
        <f ca="1">Fulltable[[#This Row],[Forecast]]*(1+AVERAGE(cform[faster (-ve) /
slower (+ve)]))</f>
        <v>0.10529328708509682</v>
      </c>
      <c r="I2961" s="13" t="e">
        <f>IF(ISNUMBER(VLOOKUP(Fulltable[[#This Row],[Distance]], Predict[[#All],[Distance (km)]:[Time on current form]], 2, FALSE)), VLOOKUP(Fulltable[[#This Row],[Distance]], Predict[[#All],[Distance (km)]:[Time on current form]], 2, FALSE), NA())</f>
        <v>#N/A</v>
      </c>
      <c r="J2961" s="13" t="e">
        <f>IF(ISNUMBER(VLOOKUP(Fulltable[[#This Row],[Distance]], Predict[[#All],[Distance (km)]:[Time on current form]], 3, FALSE)), VLOOKUP(Fulltable[[#This Row],[Distance]], Predict[[#All],[Distance (km)]:[Time on current form]], 3, FALSE), NA())</f>
        <v>#N/A</v>
      </c>
    </row>
    <row r="2962" spans="1:10" x14ac:dyDescent="0.25">
      <c r="A2962" s="1">
        <v>29.6</v>
      </c>
      <c r="B2962" s="2">
        <f>Fulltable[[#This Row],[Distance]]^2</f>
        <v>876.16000000000008</v>
      </c>
      <c r="C2962">
        <f>Fulltable[[#This Row],[Distance]]^3</f>
        <v>25934.336000000003</v>
      </c>
      <c r="D2962">
        <f>Fulltable[[#This Row],[Distance]]^4</f>
        <v>767656.34560000012</v>
      </c>
      <c r="E2962">
        <f>Fulltable[[#This Row],[Distance]]^5</f>
        <v>22722627.829760004</v>
      </c>
      <c r="F2962" s="13" t="e">
        <f>IF(ISNUMBER(VLOOKUP(Fulltable[[#This Row],[Distance]], PBmetric[[Distance (km)]:[PB (hh:mm:ss)]], 6, FALSE)), VLOOKUP(Fulltable[[#This Row],[Distance]], PBmetric[[Distance (km)]:[PB (hh:mm:ss)]], 6, FALSE), NA())</f>
        <v>#N/A</v>
      </c>
      <c r="G2962" s="13">
        <f ca="1">$Q$4+$P$4*Fulltable[[#This Row],[Distance]]+$O$4*Fulltable[[#This Row],[D^2]]+$N$4*Fulltable[[#This Row],[D^3]]</f>
        <v>0.10174072435556164</v>
      </c>
      <c r="H2962" s="13">
        <f ca="1">Fulltable[[#This Row],[Forecast]]*(1+AVERAGE(cform[faster (-ve) /
slower (+ve)]))</f>
        <v>0.10533439201333267</v>
      </c>
      <c r="I2962" s="13" t="e">
        <f>IF(ISNUMBER(VLOOKUP(Fulltable[[#This Row],[Distance]], Predict[[#All],[Distance (km)]:[Time on current form]], 2, FALSE)), VLOOKUP(Fulltable[[#This Row],[Distance]], Predict[[#All],[Distance (km)]:[Time on current form]], 2, FALSE), NA())</f>
        <v>#N/A</v>
      </c>
      <c r="J2962" s="13" t="e">
        <f>IF(ISNUMBER(VLOOKUP(Fulltable[[#This Row],[Distance]], Predict[[#All],[Distance (km)]:[Time on current form]], 3, FALSE)), VLOOKUP(Fulltable[[#This Row],[Distance]], Predict[[#All],[Distance (km)]:[Time on current form]], 3, FALSE), NA())</f>
        <v>#N/A</v>
      </c>
    </row>
    <row r="2963" spans="1:10" x14ac:dyDescent="0.25">
      <c r="A2963" s="1">
        <v>29.61</v>
      </c>
      <c r="B2963" s="2">
        <f>Fulltable[[#This Row],[Distance]]^2</f>
        <v>876.75209999999993</v>
      </c>
      <c r="C2963">
        <f>Fulltable[[#This Row],[Distance]]^3</f>
        <v>25960.629680999999</v>
      </c>
      <c r="D2963">
        <f>Fulltable[[#This Row],[Distance]]^4</f>
        <v>768694.24485440983</v>
      </c>
      <c r="E2963">
        <f>Fulltable[[#This Row],[Distance]]^5</f>
        <v>22761036.590139076</v>
      </c>
      <c r="F2963" s="13" t="e">
        <f>IF(ISNUMBER(VLOOKUP(Fulltable[[#This Row],[Distance]], PBmetric[[Distance (km)]:[PB (hh:mm:ss)]], 6, FALSE)), VLOOKUP(Fulltable[[#This Row],[Distance]], PBmetric[[Distance (km)]:[PB (hh:mm:ss)]], 6, FALSE), NA())</f>
        <v>#N/A</v>
      </c>
      <c r="G2963" s="13">
        <f ca="1">$Q$4+$P$4*Fulltable[[#This Row],[Distance]]+$O$4*Fulltable[[#This Row],[D^2]]+$N$4*Fulltable[[#This Row],[D^3]]</f>
        <v>0.10178043048512188</v>
      </c>
      <c r="H2963" s="13">
        <f ca="1">Fulltable[[#This Row],[Forecast]]*(1+AVERAGE(cform[faster (-ve) /
slower (+ve)]))</f>
        <v>0.10537550063569526</v>
      </c>
      <c r="I2963" s="13" t="e">
        <f>IF(ISNUMBER(VLOOKUP(Fulltable[[#This Row],[Distance]], Predict[[#All],[Distance (km)]:[Time on current form]], 2, FALSE)), VLOOKUP(Fulltable[[#This Row],[Distance]], Predict[[#All],[Distance (km)]:[Time on current form]], 2, FALSE), NA())</f>
        <v>#N/A</v>
      </c>
      <c r="J2963" s="13" t="e">
        <f>IF(ISNUMBER(VLOOKUP(Fulltable[[#This Row],[Distance]], Predict[[#All],[Distance (km)]:[Time on current form]], 3, FALSE)), VLOOKUP(Fulltable[[#This Row],[Distance]], Predict[[#All],[Distance (km)]:[Time on current form]], 3, FALSE), NA())</f>
        <v>#N/A</v>
      </c>
    </row>
    <row r="2964" spans="1:10" x14ac:dyDescent="0.25">
      <c r="A2964" s="1">
        <v>29.62</v>
      </c>
      <c r="B2964" s="2">
        <f>Fulltable[[#This Row],[Distance]]^2</f>
        <v>877.34440000000006</v>
      </c>
      <c r="C2964">
        <f>Fulltable[[#This Row],[Distance]]^3</f>
        <v>25986.941128000002</v>
      </c>
      <c r="D2964">
        <f>Fulltable[[#This Row],[Distance]]^4</f>
        <v>769733.19621136016</v>
      </c>
      <c r="E2964">
        <f>Fulltable[[#This Row],[Distance]]^5</f>
        <v>22799497.271780487</v>
      </c>
      <c r="F2964" s="13" t="e">
        <f>IF(ISNUMBER(VLOOKUP(Fulltable[[#This Row],[Distance]], PBmetric[[Distance (km)]:[PB (hh:mm:ss)]], 6, FALSE)), VLOOKUP(Fulltable[[#This Row],[Distance]], PBmetric[[Distance (km)]:[PB (hh:mm:ss)]], 6, FALSE), NA())</f>
        <v>#N/A</v>
      </c>
      <c r="G2964" s="13">
        <f ca="1">$Q$4+$P$4*Fulltable[[#This Row],[Distance]]+$O$4*Fulltable[[#This Row],[D^2]]+$N$4*Fulltable[[#This Row],[D^3]]</f>
        <v>0.10182014018274198</v>
      </c>
      <c r="H2964" s="13">
        <f ca="1">Fulltable[[#This Row],[Forecast]]*(1+AVERAGE(cform[faster (-ve) /
slower (+ve)]))</f>
        <v>0.1054166129521481</v>
      </c>
      <c r="I2964" s="13" t="e">
        <f>IF(ISNUMBER(VLOOKUP(Fulltable[[#This Row],[Distance]], Predict[[#All],[Distance (km)]:[Time on current form]], 2, FALSE)), VLOOKUP(Fulltable[[#This Row],[Distance]], Predict[[#All],[Distance (km)]:[Time on current form]], 2, FALSE), NA())</f>
        <v>#N/A</v>
      </c>
      <c r="J2964" s="13" t="e">
        <f>IF(ISNUMBER(VLOOKUP(Fulltable[[#This Row],[Distance]], Predict[[#All],[Distance (km)]:[Time on current form]], 3, FALSE)), VLOOKUP(Fulltable[[#This Row],[Distance]], Predict[[#All],[Distance (km)]:[Time on current form]], 3, FALSE), NA())</f>
        <v>#N/A</v>
      </c>
    </row>
    <row r="2965" spans="1:10" x14ac:dyDescent="0.25">
      <c r="A2965" s="1">
        <v>29.63</v>
      </c>
      <c r="B2965" s="2">
        <f>Fulltable[[#This Row],[Distance]]^2</f>
        <v>877.93689999999992</v>
      </c>
      <c r="C2965">
        <f>Fulltable[[#This Row],[Distance]]^3</f>
        <v>26013.270346999998</v>
      </c>
      <c r="D2965">
        <f>Fulltable[[#This Row],[Distance]]^4</f>
        <v>770773.20038160984</v>
      </c>
      <c r="E2965">
        <f>Fulltable[[#This Row],[Distance]]^5</f>
        <v>22838009.927307099</v>
      </c>
      <c r="F2965" s="13" t="e">
        <f>IF(ISNUMBER(VLOOKUP(Fulltable[[#This Row],[Distance]], PBmetric[[Distance (km)]:[PB (hh:mm:ss)]], 6, FALSE)), VLOOKUP(Fulltable[[#This Row],[Distance]], PBmetric[[Distance (km)]:[PB (hh:mm:ss)]], 6, FALSE), NA())</f>
        <v>#N/A</v>
      </c>
      <c r="G2965" s="13">
        <f ca="1">$Q$4+$P$4*Fulltable[[#This Row],[Distance]]+$O$4*Fulltable[[#This Row],[D^2]]+$N$4*Fulltable[[#This Row],[D^3]]</f>
        <v>0.10185985344838643</v>
      </c>
      <c r="H2965" s="13">
        <f ca="1">Fulltable[[#This Row],[Forecast]]*(1+AVERAGE(cform[faster (-ve) /
slower (+ve)]))</f>
        <v>0.1054577289626544</v>
      </c>
      <c r="I2965" s="13" t="e">
        <f>IF(ISNUMBER(VLOOKUP(Fulltable[[#This Row],[Distance]], Predict[[#All],[Distance (km)]:[Time on current form]], 2, FALSE)), VLOOKUP(Fulltable[[#This Row],[Distance]], Predict[[#All],[Distance (km)]:[Time on current form]], 2, FALSE), NA())</f>
        <v>#N/A</v>
      </c>
      <c r="J2965" s="13" t="e">
        <f>IF(ISNUMBER(VLOOKUP(Fulltable[[#This Row],[Distance]], Predict[[#All],[Distance (km)]:[Time on current form]], 3, FALSE)), VLOOKUP(Fulltable[[#This Row],[Distance]], Predict[[#All],[Distance (km)]:[Time on current form]], 3, FALSE), NA())</f>
        <v>#N/A</v>
      </c>
    </row>
    <row r="2966" spans="1:10" x14ac:dyDescent="0.25">
      <c r="A2966" s="1">
        <v>29.64</v>
      </c>
      <c r="B2966" s="2">
        <f>Fulltable[[#This Row],[Distance]]^2</f>
        <v>878.52960000000007</v>
      </c>
      <c r="C2966">
        <f>Fulltable[[#This Row],[Distance]]^3</f>
        <v>26039.617344000002</v>
      </c>
      <c r="D2966">
        <f>Fulltable[[#This Row],[Distance]]^4</f>
        <v>771814.2580761601</v>
      </c>
      <c r="E2966">
        <f>Fulltable[[#This Row],[Distance]]^5</f>
        <v>22876574.609377384</v>
      </c>
      <c r="F2966" s="13" t="e">
        <f>IF(ISNUMBER(VLOOKUP(Fulltable[[#This Row],[Distance]], PBmetric[[Distance (km)]:[PB (hh:mm:ss)]], 6, FALSE)), VLOOKUP(Fulltable[[#This Row],[Distance]], PBmetric[[Distance (km)]:[PB (hh:mm:ss)]], 6, FALSE), NA())</f>
        <v>#N/A</v>
      </c>
      <c r="G2966" s="13">
        <f ca="1">$Q$4+$P$4*Fulltable[[#This Row],[Distance]]+$O$4*Fulltable[[#This Row],[D^2]]+$N$4*Fulltable[[#This Row],[D^3]]</f>
        <v>0.10189957028201989</v>
      </c>
      <c r="H2966" s="13">
        <f ca="1">Fulltable[[#This Row],[Forecast]]*(1+AVERAGE(cform[faster (-ve) /
slower (+ve)]))</f>
        <v>0.10549884866717758</v>
      </c>
      <c r="I2966" s="13" t="e">
        <f>IF(ISNUMBER(VLOOKUP(Fulltable[[#This Row],[Distance]], Predict[[#All],[Distance (km)]:[Time on current form]], 2, FALSE)), VLOOKUP(Fulltable[[#This Row],[Distance]], Predict[[#All],[Distance (km)]:[Time on current form]], 2, FALSE), NA())</f>
        <v>#N/A</v>
      </c>
      <c r="J2966" s="13" t="e">
        <f>IF(ISNUMBER(VLOOKUP(Fulltable[[#This Row],[Distance]], Predict[[#All],[Distance (km)]:[Time on current form]], 3, FALSE)), VLOOKUP(Fulltable[[#This Row],[Distance]], Predict[[#All],[Distance (km)]:[Time on current form]], 3, FALSE), NA())</f>
        <v>#N/A</v>
      </c>
    </row>
    <row r="2967" spans="1:10" x14ac:dyDescent="0.25">
      <c r="A2967" s="1">
        <v>29.65</v>
      </c>
      <c r="B2967" s="2">
        <f>Fulltable[[#This Row],[Distance]]^2</f>
        <v>879.12249999999995</v>
      </c>
      <c r="C2967">
        <f>Fulltable[[#This Row],[Distance]]^3</f>
        <v>26065.982124999999</v>
      </c>
      <c r="D2967">
        <f>Fulltable[[#This Row],[Distance]]^4</f>
        <v>772856.37000624987</v>
      </c>
      <c r="E2967">
        <f>Fulltable[[#This Row],[Distance]]^5</f>
        <v>22915191.370685309</v>
      </c>
      <c r="F2967" s="13" t="e">
        <f>IF(ISNUMBER(VLOOKUP(Fulltable[[#This Row],[Distance]], PBmetric[[Distance (km)]:[PB (hh:mm:ss)]], 6, FALSE)), VLOOKUP(Fulltable[[#This Row],[Distance]], PBmetric[[Distance (km)]:[PB (hh:mm:ss)]], 6, FALSE), NA())</f>
        <v>#N/A</v>
      </c>
      <c r="G2967" s="13">
        <f ca="1">$Q$4+$P$4*Fulltable[[#This Row],[Distance]]+$O$4*Fulltable[[#This Row],[D^2]]+$N$4*Fulltable[[#This Row],[D^3]]</f>
        <v>0.10193929068360692</v>
      </c>
      <c r="H2967" s="13">
        <f ca="1">Fulltable[[#This Row],[Forecast]]*(1+AVERAGE(cform[faster (-ve) /
slower (+ve)]))</f>
        <v>0.10553997206568096</v>
      </c>
      <c r="I2967" s="13" t="e">
        <f>IF(ISNUMBER(VLOOKUP(Fulltable[[#This Row],[Distance]], Predict[[#All],[Distance (km)]:[Time on current form]], 2, FALSE)), VLOOKUP(Fulltable[[#This Row],[Distance]], Predict[[#All],[Distance (km)]:[Time on current form]], 2, FALSE), NA())</f>
        <v>#N/A</v>
      </c>
      <c r="J2967" s="13" t="e">
        <f>IF(ISNUMBER(VLOOKUP(Fulltable[[#This Row],[Distance]], Predict[[#All],[Distance (km)]:[Time on current form]], 3, FALSE)), VLOOKUP(Fulltable[[#This Row],[Distance]], Predict[[#All],[Distance (km)]:[Time on current form]], 3, FALSE), NA())</f>
        <v>#N/A</v>
      </c>
    </row>
    <row r="2968" spans="1:10" x14ac:dyDescent="0.25">
      <c r="A2968" s="1">
        <v>29.66</v>
      </c>
      <c r="B2968" s="2">
        <f>Fulltable[[#This Row],[Distance]]^2</f>
        <v>879.71559999999999</v>
      </c>
      <c r="C2968">
        <f>Fulltable[[#This Row],[Distance]]^3</f>
        <v>26092.364696000001</v>
      </c>
      <c r="D2968">
        <f>Fulltable[[#This Row],[Distance]]^4</f>
        <v>773899.53688336001</v>
      </c>
      <c r="E2968">
        <f>Fulltable[[#This Row],[Distance]]^5</f>
        <v>22953860.263960458</v>
      </c>
      <c r="F2968" s="13" t="e">
        <f>IF(ISNUMBER(VLOOKUP(Fulltable[[#This Row],[Distance]], PBmetric[[Distance (km)]:[PB (hh:mm:ss)]], 6, FALSE)), VLOOKUP(Fulltable[[#This Row],[Distance]], PBmetric[[Distance (km)]:[PB (hh:mm:ss)]], 6, FALSE), NA())</f>
        <v>#N/A</v>
      </c>
      <c r="G2968" s="13">
        <f ca="1">$Q$4+$P$4*Fulltable[[#This Row],[Distance]]+$O$4*Fulltable[[#This Row],[D^2]]+$N$4*Fulltable[[#This Row],[D^3]]</f>
        <v>0.10197901465311215</v>
      </c>
      <c r="H2968" s="13">
        <f ca="1">Fulltable[[#This Row],[Forecast]]*(1+AVERAGE(cform[faster (-ve) /
slower (+ve)]))</f>
        <v>0.1055810991581279</v>
      </c>
      <c r="I2968" s="13" t="e">
        <f>IF(ISNUMBER(VLOOKUP(Fulltable[[#This Row],[Distance]], Predict[[#All],[Distance (km)]:[Time on current form]], 2, FALSE)), VLOOKUP(Fulltable[[#This Row],[Distance]], Predict[[#All],[Distance (km)]:[Time on current form]], 2, FALSE), NA())</f>
        <v>#N/A</v>
      </c>
      <c r="J2968" s="13" t="e">
        <f>IF(ISNUMBER(VLOOKUP(Fulltable[[#This Row],[Distance]], Predict[[#All],[Distance (km)]:[Time on current form]], 3, FALSE)), VLOOKUP(Fulltable[[#This Row],[Distance]], Predict[[#All],[Distance (km)]:[Time on current form]], 3, FALSE), NA())</f>
        <v>#N/A</v>
      </c>
    </row>
    <row r="2969" spans="1:10" x14ac:dyDescent="0.25">
      <c r="A2969" s="1">
        <v>29.67</v>
      </c>
      <c r="B2969" s="2">
        <f>Fulltable[[#This Row],[Distance]]^2</f>
        <v>880.30890000000011</v>
      </c>
      <c r="C2969">
        <f>Fulltable[[#This Row],[Distance]]^3</f>
        <v>26118.765063000006</v>
      </c>
      <c r="D2969">
        <f>Fulltable[[#This Row],[Distance]]^4</f>
        <v>774943.75941921014</v>
      </c>
      <c r="E2969">
        <f>Fulltable[[#This Row],[Distance]]^5</f>
        <v>22992581.341967966</v>
      </c>
      <c r="F2969" s="13" t="e">
        <f>IF(ISNUMBER(VLOOKUP(Fulltable[[#This Row],[Distance]], PBmetric[[Distance (km)]:[PB (hh:mm:ss)]], 6, FALSE)), VLOOKUP(Fulltable[[#This Row],[Distance]], PBmetric[[Distance (km)]:[PB (hh:mm:ss)]], 6, FALSE), NA())</f>
        <v>#N/A</v>
      </c>
      <c r="G2969" s="13">
        <f ca="1">$Q$4+$P$4*Fulltable[[#This Row],[Distance]]+$O$4*Fulltable[[#This Row],[D^2]]+$N$4*Fulltable[[#This Row],[D^3]]</f>
        <v>0.10201874219050015</v>
      </c>
      <c r="H2969" s="13">
        <f ca="1">Fulltable[[#This Row],[Forecast]]*(1+AVERAGE(cform[faster (-ve) /
slower (+ve)]))</f>
        <v>0.10562222994448171</v>
      </c>
      <c r="I2969" s="13" t="e">
        <f>IF(ISNUMBER(VLOOKUP(Fulltable[[#This Row],[Distance]], Predict[[#All],[Distance (km)]:[Time on current form]], 2, FALSE)), VLOOKUP(Fulltable[[#This Row],[Distance]], Predict[[#All],[Distance (km)]:[Time on current form]], 2, FALSE), NA())</f>
        <v>#N/A</v>
      </c>
      <c r="J2969" s="13" t="e">
        <f>IF(ISNUMBER(VLOOKUP(Fulltable[[#This Row],[Distance]], Predict[[#All],[Distance (km)]:[Time on current form]], 3, FALSE)), VLOOKUP(Fulltable[[#This Row],[Distance]], Predict[[#All],[Distance (km)]:[Time on current form]], 3, FALSE), NA())</f>
        <v>#N/A</v>
      </c>
    </row>
    <row r="2970" spans="1:10" x14ac:dyDescent="0.25">
      <c r="A2970" s="1">
        <v>29.68</v>
      </c>
      <c r="B2970" s="2">
        <f>Fulltable[[#This Row],[Distance]]^2</f>
        <v>880.90239999999994</v>
      </c>
      <c r="C2970">
        <f>Fulltable[[#This Row],[Distance]]^3</f>
        <v>26145.183231999999</v>
      </c>
      <c r="D2970">
        <f>Fulltable[[#This Row],[Distance]]^4</f>
        <v>775989.03832575993</v>
      </c>
      <c r="E2970">
        <f>Fulltable[[#This Row],[Distance]]^5</f>
        <v>23031354.657508556</v>
      </c>
      <c r="F2970" s="13" t="e">
        <f>IF(ISNUMBER(VLOOKUP(Fulltable[[#This Row],[Distance]], PBmetric[[Distance (km)]:[PB (hh:mm:ss)]], 6, FALSE)), VLOOKUP(Fulltable[[#This Row],[Distance]], PBmetric[[Distance (km)]:[PB (hh:mm:ss)]], 6, FALSE), NA())</f>
        <v>#N/A</v>
      </c>
      <c r="G2970" s="13">
        <f ca="1">$Q$4+$P$4*Fulltable[[#This Row],[Distance]]+$O$4*Fulltable[[#This Row],[D^2]]+$N$4*Fulltable[[#This Row],[D^3]]</f>
        <v>0.10205847329573553</v>
      </c>
      <c r="H2970" s="13">
        <f ca="1">Fulltable[[#This Row],[Forecast]]*(1+AVERAGE(cform[faster (-ve) /
slower (+ve)]))</f>
        <v>0.10566336442470578</v>
      </c>
      <c r="I2970" s="13" t="e">
        <f>IF(ISNUMBER(VLOOKUP(Fulltable[[#This Row],[Distance]], Predict[[#All],[Distance (km)]:[Time on current form]], 2, FALSE)), VLOOKUP(Fulltable[[#This Row],[Distance]], Predict[[#All],[Distance (km)]:[Time on current form]], 2, FALSE), NA())</f>
        <v>#N/A</v>
      </c>
      <c r="J2970" s="13" t="e">
        <f>IF(ISNUMBER(VLOOKUP(Fulltable[[#This Row],[Distance]], Predict[[#All],[Distance (km)]:[Time on current form]], 3, FALSE)), VLOOKUP(Fulltable[[#This Row],[Distance]], Predict[[#All],[Distance (km)]:[Time on current form]], 3, FALSE), NA())</f>
        <v>#N/A</v>
      </c>
    </row>
    <row r="2971" spans="1:10" x14ac:dyDescent="0.25">
      <c r="A2971" s="1">
        <v>29.69</v>
      </c>
      <c r="B2971" s="2">
        <f>Fulltable[[#This Row],[Distance]]^2</f>
        <v>881.49610000000007</v>
      </c>
      <c r="C2971">
        <f>Fulltable[[#This Row],[Distance]]^3</f>
        <v>26171.619209000004</v>
      </c>
      <c r="D2971">
        <f>Fulltable[[#This Row],[Distance]]^4</f>
        <v>777035.37431521015</v>
      </c>
      <c r="E2971">
        <f>Fulltable[[#This Row],[Distance]]^5</f>
        <v>23070180.263418589</v>
      </c>
      <c r="F2971" s="13" t="e">
        <f>IF(ISNUMBER(VLOOKUP(Fulltable[[#This Row],[Distance]], PBmetric[[Distance (km)]:[PB (hh:mm:ss)]], 6, FALSE)), VLOOKUP(Fulltable[[#This Row],[Distance]], PBmetric[[Distance (km)]:[PB (hh:mm:ss)]], 6, FALSE), NA())</f>
        <v>#N/A</v>
      </c>
      <c r="G2971" s="13">
        <f ca="1">$Q$4+$P$4*Fulltable[[#This Row],[Distance]]+$O$4*Fulltable[[#This Row],[D^2]]+$N$4*Fulltable[[#This Row],[D^3]]</f>
        <v>0.1020982079687829</v>
      </c>
      <c r="H2971" s="13">
        <f ca="1">Fulltable[[#This Row],[Forecast]]*(1+AVERAGE(cform[faster (-ve) /
slower (+ve)]))</f>
        <v>0.10570450259876346</v>
      </c>
      <c r="I2971" s="13" t="e">
        <f>IF(ISNUMBER(VLOOKUP(Fulltable[[#This Row],[Distance]], Predict[[#All],[Distance (km)]:[Time on current form]], 2, FALSE)), VLOOKUP(Fulltable[[#This Row],[Distance]], Predict[[#All],[Distance (km)]:[Time on current form]], 2, FALSE), NA())</f>
        <v>#N/A</v>
      </c>
      <c r="J2971" s="13" t="e">
        <f>IF(ISNUMBER(VLOOKUP(Fulltable[[#This Row],[Distance]], Predict[[#All],[Distance (km)]:[Time on current form]], 3, FALSE)), VLOOKUP(Fulltable[[#This Row],[Distance]], Predict[[#All],[Distance (km)]:[Time on current form]], 3, FALSE), NA())</f>
        <v>#N/A</v>
      </c>
    </row>
    <row r="2972" spans="1:10" x14ac:dyDescent="0.25">
      <c r="A2972" s="1">
        <v>29.7</v>
      </c>
      <c r="B2972" s="2">
        <f>Fulltable[[#This Row],[Distance]]^2</f>
        <v>882.08999999999992</v>
      </c>
      <c r="C2972">
        <f>Fulltable[[#This Row],[Distance]]^3</f>
        <v>26198.072999999997</v>
      </c>
      <c r="D2972">
        <f>Fulltable[[#This Row],[Distance]]^4</f>
        <v>778082.76809999987</v>
      </c>
      <c r="E2972">
        <f>Fulltable[[#This Row],[Distance]]^5</f>
        <v>23109058.212569997</v>
      </c>
      <c r="F2972" s="13" t="e">
        <f>IF(ISNUMBER(VLOOKUP(Fulltable[[#This Row],[Distance]], PBmetric[[Distance (km)]:[PB (hh:mm:ss)]], 6, FALSE)), VLOOKUP(Fulltable[[#This Row],[Distance]], PBmetric[[Distance (km)]:[PB (hh:mm:ss)]], 6, FALSE), NA())</f>
        <v>#N/A</v>
      </c>
      <c r="G2972" s="13">
        <f ca="1">$Q$4+$P$4*Fulltable[[#This Row],[Distance]]+$O$4*Fulltable[[#This Row],[D^2]]+$N$4*Fulltable[[#This Row],[D^3]]</f>
        <v>0.10213794620960681</v>
      </c>
      <c r="H2972" s="13">
        <f ca="1">Fulltable[[#This Row],[Forecast]]*(1+AVERAGE(cform[faster (-ve) /
slower (+ve)]))</f>
        <v>0.10574564446661805</v>
      </c>
      <c r="I2972" s="13" t="e">
        <f>IF(ISNUMBER(VLOOKUP(Fulltable[[#This Row],[Distance]], Predict[[#All],[Distance (km)]:[Time on current form]], 2, FALSE)), VLOOKUP(Fulltable[[#This Row],[Distance]], Predict[[#All],[Distance (km)]:[Time on current form]], 2, FALSE), NA())</f>
        <v>#N/A</v>
      </c>
      <c r="J2972" s="13" t="e">
        <f>IF(ISNUMBER(VLOOKUP(Fulltable[[#This Row],[Distance]], Predict[[#All],[Distance (km)]:[Time on current form]], 3, FALSE)), VLOOKUP(Fulltable[[#This Row],[Distance]], Predict[[#All],[Distance (km)]:[Time on current form]], 3, FALSE), NA())</f>
        <v>#N/A</v>
      </c>
    </row>
    <row r="2973" spans="1:10" x14ac:dyDescent="0.25">
      <c r="A2973" s="1">
        <v>29.71</v>
      </c>
      <c r="B2973" s="2">
        <f>Fulltable[[#This Row],[Distance]]^2</f>
        <v>882.68410000000006</v>
      </c>
      <c r="C2973">
        <f>Fulltable[[#This Row],[Distance]]^3</f>
        <v>26224.544611000001</v>
      </c>
      <c r="D2973">
        <f>Fulltable[[#This Row],[Distance]]^4</f>
        <v>779131.22039281006</v>
      </c>
      <c r="E2973">
        <f>Fulltable[[#This Row],[Distance]]^5</f>
        <v>23147988.557870388</v>
      </c>
      <c r="F2973" s="13" t="e">
        <f>IF(ISNUMBER(VLOOKUP(Fulltable[[#This Row],[Distance]], PBmetric[[Distance (km)]:[PB (hh:mm:ss)]], 6, FALSE)), VLOOKUP(Fulltable[[#This Row],[Distance]], PBmetric[[Distance (km)]:[PB (hh:mm:ss)]], 6, FALSE), NA())</f>
        <v>#N/A</v>
      </c>
      <c r="G2973" s="13">
        <f ca="1">$Q$4+$P$4*Fulltable[[#This Row],[Distance]]+$O$4*Fulltable[[#This Row],[D^2]]+$N$4*Fulltable[[#This Row],[D^3]]</f>
        <v>0.1021776880181719</v>
      </c>
      <c r="H2973" s="13">
        <f ca="1">Fulltable[[#This Row],[Forecast]]*(1+AVERAGE(cform[faster (-ve) /
slower (+ve)]))</f>
        <v>0.10578679002823292</v>
      </c>
      <c r="I2973" s="13" t="e">
        <f>IF(ISNUMBER(VLOOKUP(Fulltable[[#This Row],[Distance]], Predict[[#All],[Distance (km)]:[Time on current form]], 2, FALSE)), VLOOKUP(Fulltable[[#This Row],[Distance]], Predict[[#All],[Distance (km)]:[Time on current form]], 2, FALSE), NA())</f>
        <v>#N/A</v>
      </c>
      <c r="J2973" s="13" t="e">
        <f>IF(ISNUMBER(VLOOKUP(Fulltable[[#This Row],[Distance]], Predict[[#All],[Distance (km)]:[Time on current form]], 3, FALSE)), VLOOKUP(Fulltable[[#This Row],[Distance]], Predict[[#All],[Distance (km)]:[Time on current form]], 3, FALSE), NA())</f>
        <v>#N/A</v>
      </c>
    </row>
    <row r="2974" spans="1:10" x14ac:dyDescent="0.25">
      <c r="A2974" s="1">
        <v>29.72</v>
      </c>
      <c r="B2974" s="2">
        <f>Fulltable[[#This Row],[Distance]]^2</f>
        <v>883.27839999999992</v>
      </c>
      <c r="C2974">
        <f>Fulltable[[#This Row],[Distance]]^3</f>
        <v>26251.034047999998</v>
      </c>
      <c r="D2974">
        <f>Fulltable[[#This Row],[Distance]]^4</f>
        <v>780180.7319065599</v>
      </c>
      <c r="E2974">
        <f>Fulltable[[#This Row],[Distance]]^5</f>
        <v>23186971.352262959</v>
      </c>
      <c r="F2974" s="13" t="e">
        <f>IF(ISNUMBER(VLOOKUP(Fulltable[[#This Row],[Distance]], PBmetric[[Distance (km)]:[PB (hh:mm:ss)]], 6, FALSE)), VLOOKUP(Fulltable[[#This Row],[Distance]], PBmetric[[Distance (km)]:[PB (hh:mm:ss)]], 6, FALSE), NA())</f>
        <v>#N/A</v>
      </c>
      <c r="G2974" s="13">
        <f ca="1">$Q$4+$P$4*Fulltable[[#This Row],[Distance]]+$O$4*Fulltable[[#This Row],[D^2]]+$N$4*Fulltable[[#This Row],[D^3]]</f>
        <v>0.10221743339444274</v>
      </c>
      <c r="H2974" s="13">
        <f ca="1">Fulltable[[#This Row],[Forecast]]*(1+AVERAGE(cform[faster (-ve) /
slower (+ve)]))</f>
        <v>0.10582793928357141</v>
      </c>
      <c r="I2974" s="13" t="e">
        <f>IF(ISNUMBER(VLOOKUP(Fulltable[[#This Row],[Distance]], Predict[[#All],[Distance (km)]:[Time on current form]], 2, FALSE)), VLOOKUP(Fulltable[[#This Row],[Distance]], Predict[[#All],[Distance (km)]:[Time on current form]], 2, FALSE), NA())</f>
        <v>#N/A</v>
      </c>
      <c r="J2974" s="13" t="e">
        <f>IF(ISNUMBER(VLOOKUP(Fulltable[[#This Row],[Distance]], Predict[[#All],[Distance (km)]:[Time on current form]], 3, FALSE)), VLOOKUP(Fulltable[[#This Row],[Distance]], Predict[[#All],[Distance (km)]:[Time on current form]], 3, FALSE), NA())</f>
        <v>#N/A</v>
      </c>
    </row>
    <row r="2975" spans="1:10" x14ac:dyDescent="0.25">
      <c r="A2975" s="1">
        <v>29.73</v>
      </c>
      <c r="B2975" s="2">
        <f>Fulltable[[#This Row],[Distance]]^2</f>
        <v>883.87290000000007</v>
      </c>
      <c r="C2975">
        <f>Fulltable[[#This Row],[Distance]]^3</f>
        <v>26277.541317000003</v>
      </c>
      <c r="D2975">
        <f>Fulltable[[#This Row],[Distance]]^4</f>
        <v>781231.30335441011</v>
      </c>
      <c r="E2975">
        <f>Fulltable[[#This Row],[Distance]]^5</f>
        <v>23226006.648726612</v>
      </c>
      <c r="F2975" s="13" t="e">
        <f>IF(ISNUMBER(VLOOKUP(Fulltable[[#This Row],[Distance]], PBmetric[[Distance (km)]:[PB (hh:mm:ss)]], 6, FALSE)), VLOOKUP(Fulltable[[#This Row],[Distance]], PBmetric[[Distance (km)]:[PB (hh:mm:ss)]], 6, FALSE), NA())</f>
        <v>#N/A</v>
      </c>
      <c r="G2975" s="13">
        <f ca="1">$Q$4+$P$4*Fulltable[[#This Row],[Distance]]+$O$4*Fulltable[[#This Row],[D^2]]+$N$4*Fulltable[[#This Row],[D^3]]</f>
        <v>0.10225718233838395</v>
      </c>
      <c r="H2975" s="13">
        <f ca="1">Fulltable[[#This Row],[Forecast]]*(1+AVERAGE(cform[faster (-ve) /
slower (+ve)]))</f>
        <v>0.10586909223259688</v>
      </c>
      <c r="I2975" s="13" t="e">
        <f>IF(ISNUMBER(VLOOKUP(Fulltable[[#This Row],[Distance]], Predict[[#All],[Distance (km)]:[Time on current form]], 2, FALSE)), VLOOKUP(Fulltable[[#This Row],[Distance]], Predict[[#All],[Distance (km)]:[Time on current form]], 2, FALSE), NA())</f>
        <v>#N/A</v>
      </c>
      <c r="J2975" s="13" t="e">
        <f>IF(ISNUMBER(VLOOKUP(Fulltable[[#This Row],[Distance]], Predict[[#All],[Distance (km)]:[Time on current form]], 3, FALSE)), VLOOKUP(Fulltable[[#This Row],[Distance]], Predict[[#All],[Distance (km)]:[Time on current form]], 3, FALSE), NA())</f>
        <v>#N/A</v>
      </c>
    </row>
    <row r="2976" spans="1:10" x14ac:dyDescent="0.25">
      <c r="A2976" s="1">
        <v>29.74</v>
      </c>
      <c r="B2976" s="2">
        <f>Fulltable[[#This Row],[Distance]]^2</f>
        <v>884.46759999999995</v>
      </c>
      <c r="C2976">
        <f>Fulltable[[#This Row],[Distance]]^3</f>
        <v>26304.066423999997</v>
      </c>
      <c r="D2976">
        <f>Fulltable[[#This Row],[Distance]]^4</f>
        <v>782282.93544975994</v>
      </c>
      <c r="E2976">
        <f>Fulltable[[#This Row],[Distance]]^5</f>
        <v>23265094.500275858</v>
      </c>
      <c r="F2976" s="13" t="e">
        <f>IF(ISNUMBER(VLOOKUP(Fulltable[[#This Row],[Distance]], PBmetric[[Distance (km)]:[PB (hh:mm:ss)]], 6, FALSE)), VLOOKUP(Fulltable[[#This Row],[Distance]], PBmetric[[Distance (km)]:[PB (hh:mm:ss)]], 6, FALSE), NA())</f>
        <v>#N/A</v>
      </c>
      <c r="G2976" s="13">
        <f ca="1">$Q$4+$P$4*Fulltable[[#This Row],[Distance]]+$O$4*Fulltable[[#This Row],[D^2]]+$N$4*Fulltable[[#This Row],[D^3]]</f>
        <v>0.10229693484996011</v>
      </c>
      <c r="H2976" s="13">
        <f ca="1">Fulltable[[#This Row],[Forecast]]*(1+AVERAGE(cform[faster (-ve) /
slower (+ve)]))</f>
        <v>0.10591024887527267</v>
      </c>
      <c r="I2976" s="13" t="e">
        <f>IF(ISNUMBER(VLOOKUP(Fulltable[[#This Row],[Distance]], Predict[[#All],[Distance (km)]:[Time on current form]], 2, FALSE)), VLOOKUP(Fulltable[[#This Row],[Distance]], Predict[[#All],[Distance (km)]:[Time on current form]], 2, FALSE), NA())</f>
        <v>#N/A</v>
      </c>
      <c r="J2976" s="13" t="e">
        <f>IF(ISNUMBER(VLOOKUP(Fulltable[[#This Row],[Distance]], Predict[[#All],[Distance (km)]:[Time on current form]], 3, FALSE)), VLOOKUP(Fulltable[[#This Row],[Distance]], Predict[[#All],[Distance (km)]:[Time on current form]], 3, FALSE), NA())</f>
        <v>#N/A</v>
      </c>
    </row>
    <row r="2977" spans="1:10" x14ac:dyDescent="0.25">
      <c r="A2977" s="1">
        <v>29.75</v>
      </c>
      <c r="B2977" s="2">
        <f>Fulltable[[#This Row],[Distance]]^2</f>
        <v>885.0625</v>
      </c>
      <c r="C2977">
        <f>Fulltable[[#This Row],[Distance]]^3</f>
        <v>26330.609375</v>
      </c>
      <c r="D2977">
        <f>Fulltable[[#This Row],[Distance]]^4</f>
        <v>783335.62890625</v>
      </c>
      <c r="E2977">
        <f>Fulltable[[#This Row],[Distance]]^5</f>
        <v>23304234.959960937</v>
      </c>
      <c r="F2977" s="13" t="e">
        <f>IF(ISNUMBER(VLOOKUP(Fulltable[[#This Row],[Distance]], PBmetric[[Distance (km)]:[PB (hh:mm:ss)]], 6, FALSE)), VLOOKUP(Fulltable[[#This Row],[Distance]], PBmetric[[Distance (km)]:[PB (hh:mm:ss)]], 6, FALSE), NA())</f>
        <v>#N/A</v>
      </c>
      <c r="G2977" s="13">
        <f ca="1">$Q$4+$P$4*Fulltable[[#This Row],[Distance]]+$O$4*Fulltable[[#This Row],[D^2]]+$N$4*Fulltable[[#This Row],[D^3]]</f>
        <v>0.1023366909291358</v>
      </c>
      <c r="H2977" s="13">
        <f ca="1">Fulltable[[#This Row],[Forecast]]*(1+AVERAGE(cform[faster (-ve) /
slower (+ve)]))</f>
        <v>0.10595140921156211</v>
      </c>
      <c r="I2977" s="13" t="e">
        <f>IF(ISNUMBER(VLOOKUP(Fulltable[[#This Row],[Distance]], Predict[[#All],[Distance (km)]:[Time on current form]], 2, FALSE)), VLOOKUP(Fulltable[[#This Row],[Distance]], Predict[[#All],[Distance (km)]:[Time on current form]], 2, FALSE), NA())</f>
        <v>#N/A</v>
      </c>
      <c r="J2977" s="13" t="e">
        <f>IF(ISNUMBER(VLOOKUP(Fulltable[[#This Row],[Distance]], Predict[[#All],[Distance (km)]:[Time on current form]], 3, FALSE)), VLOOKUP(Fulltable[[#This Row],[Distance]], Predict[[#All],[Distance (km)]:[Time on current form]], 3, FALSE), NA())</f>
        <v>#N/A</v>
      </c>
    </row>
    <row r="2978" spans="1:10" x14ac:dyDescent="0.25">
      <c r="A2978" s="1">
        <v>29.76</v>
      </c>
      <c r="B2978" s="2">
        <f>Fulltable[[#This Row],[Distance]]^2</f>
        <v>885.65760000000012</v>
      </c>
      <c r="C2978">
        <f>Fulltable[[#This Row],[Distance]]^3</f>
        <v>26357.170176000003</v>
      </c>
      <c r="D2978">
        <f>Fulltable[[#This Row],[Distance]]^4</f>
        <v>784389.38443776022</v>
      </c>
      <c r="E2978">
        <f>Fulltable[[#This Row],[Distance]]^5</f>
        <v>23343428.080867745</v>
      </c>
      <c r="F2978" s="13" t="e">
        <f>IF(ISNUMBER(VLOOKUP(Fulltable[[#This Row],[Distance]], PBmetric[[Distance (km)]:[PB (hh:mm:ss)]], 6, FALSE)), VLOOKUP(Fulltable[[#This Row],[Distance]], PBmetric[[Distance (km)]:[PB (hh:mm:ss)]], 6, FALSE), NA())</f>
        <v>#N/A</v>
      </c>
      <c r="G2978" s="13">
        <f ca="1">$Q$4+$P$4*Fulltable[[#This Row],[Distance]]+$O$4*Fulltable[[#This Row],[D^2]]+$N$4*Fulltable[[#This Row],[D^3]]</f>
        <v>0.10237645057587569</v>
      </c>
      <c r="H2978" s="13">
        <f ca="1">Fulltable[[#This Row],[Forecast]]*(1+AVERAGE(cform[faster (-ve) /
slower (+ve)]))</f>
        <v>0.10599257324142861</v>
      </c>
      <c r="I2978" s="13" t="e">
        <f>IF(ISNUMBER(VLOOKUP(Fulltable[[#This Row],[Distance]], Predict[[#All],[Distance (km)]:[Time on current form]], 2, FALSE)), VLOOKUP(Fulltable[[#This Row],[Distance]], Predict[[#All],[Distance (km)]:[Time on current form]], 2, FALSE), NA())</f>
        <v>#N/A</v>
      </c>
      <c r="J2978" s="13" t="e">
        <f>IF(ISNUMBER(VLOOKUP(Fulltable[[#This Row],[Distance]], Predict[[#All],[Distance (km)]:[Time on current form]], 3, FALSE)), VLOOKUP(Fulltable[[#This Row],[Distance]], Predict[[#All],[Distance (km)]:[Time on current form]], 3, FALSE), NA())</f>
        <v>#N/A</v>
      </c>
    </row>
    <row r="2979" spans="1:10" x14ac:dyDescent="0.25">
      <c r="A2979" s="1">
        <v>29.77</v>
      </c>
      <c r="B2979" s="2">
        <f>Fulltable[[#This Row],[Distance]]^2</f>
        <v>886.25289999999995</v>
      </c>
      <c r="C2979">
        <f>Fulltable[[#This Row],[Distance]]^3</f>
        <v>26383.748832999998</v>
      </c>
      <c r="D2979">
        <f>Fulltable[[#This Row],[Distance]]^4</f>
        <v>785444.2027584099</v>
      </c>
      <c r="E2979">
        <f>Fulltable[[#This Row],[Distance]]^5</f>
        <v>23382673.916117862</v>
      </c>
      <c r="F2979" s="13" t="e">
        <f>IF(ISNUMBER(VLOOKUP(Fulltable[[#This Row],[Distance]], PBmetric[[Distance (km)]:[PB (hh:mm:ss)]], 6, FALSE)), VLOOKUP(Fulltable[[#This Row],[Distance]], PBmetric[[Distance (km)]:[PB (hh:mm:ss)]], 6, FALSE), NA())</f>
        <v>#N/A</v>
      </c>
      <c r="G2979" s="13">
        <f ca="1">$Q$4+$P$4*Fulltable[[#This Row],[Distance]]+$O$4*Fulltable[[#This Row],[D^2]]+$N$4*Fulltable[[#This Row],[D^3]]</f>
        <v>0.1024162137901443</v>
      </c>
      <c r="H2979" s="13">
        <f ca="1">Fulltable[[#This Row],[Forecast]]*(1+AVERAGE(cform[faster (-ve) /
slower (+ve)]))</f>
        <v>0.10603374096483544</v>
      </c>
      <c r="I2979" s="13" t="e">
        <f>IF(ISNUMBER(VLOOKUP(Fulltable[[#This Row],[Distance]], Predict[[#All],[Distance (km)]:[Time on current form]], 2, FALSE)), VLOOKUP(Fulltable[[#This Row],[Distance]], Predict[[#All],[Distance (km)]:[Time on current form]], 2, FALSE), NA())</f>
        <v>#N/A</v>
      </c>
      <c r="J2979" s="13" t="e">
        <f>IF(ISNUMBER(VLOOKUP(Fulltable[[#This Row],[Distance]], Predict[[#All],[Distance (km)]:[Time on current form]], 3, FALSE)), VLOOKUP(Fulltable[[#This Row],[Distance]], Predict[[#All],[Distance (km)]:[Time on current form]], 3, FALSE), NA())</f>
        <v>#N/A</v>
      </c>
    </row>
    <row r="2980" spans="1:10" x14ac:dyDescent="0.25">
      <c r="A2980" s="1">
        <v>29.78</v>
      </c>
      <c r="B2980" s="2">
        <f>Fulltable[[#This Row],[Distance]]^2</f>
        <v>886.84840000000008</v>
      </c>
      <c r="C2980">
        <f>Fulltable[[#This Row],[Distance]]^3</f>
        <v>26410.345352000004</v>
      </c>
      <c r="D2980">
        <f>Fulltable[[#This Row],[Distance]]^4</f>
        <v>786500.08458256011</v>
      </c>
      <c r="E2980">
        <f>Fulltable[[#This Row],[Distance]]^5</f>
        <v>23421972.51886864</v>
      </c>
      <c r="F2980" s="13" t="e">
        <f>IF(ISNUMBER(VLOOKUP(Fulltable[[#This Row],[Distance]], PBmetric[[Distance (km)]:[PB (hh:mm:ss)]], 6, FALSE)), VLOOKUP(Fulltable[[#This Row],[Distance]], PBmetric[[Distance (km)]:[PB (hh:mm:ss)]], 6, FALSE), NA())</f>
        <v>#N/A</v>
      </c>
      <c r="G2980" s="13">
        <f ca="1">$Q$4+$P$4*Fulltable[[#This Row],[Distance]]+$O$4*Fulltable[[#This Row],[D^2]]+$N$4*Fulltable[[#This Row],[D^3]]</f>
        <v>0.10245598057190625</v>
      </c>
      <c r="H2980" s="13">
        <f ca="1">Fulltable[[#This Row],[Forecast]]*(1+AVERAGE(cform[faster (-ve) /
slower (+ve)]))</f>
        <v>0.10607491238174596</v>
      </c>
      <c r="I2980" s="13" t="e">
        <f>IF(ISNUMBER(VLOOKUP(Fulltable[[#This Row],[Distance]], Predict[[#All],[Distance (km)]:[Time on current form]], 2, FALSE)), VLOOKUP(Fulltable[[#This Row],[Distance]], Predict[[#All],[Distance (km)]:[Time on current form]], 2, FALSE), NA())</f>
        <v>#N/A</v>
      </c>
      <c r="J2980" s="13" t="e">
        <f>IF(ISNUMBER(VLOOKUP(Fulltable[[#This Row],[Distance]], Predict[[#All],[Distance (km)]:[Time on current form]], 3, FALSE)), VLOOKUP(Fulltable[[#This Row],[Distance]], Predict[[#All],[Distance (km)]:[Time on current form]], 3, FALSE), NA())</f>
        <v>#N/A</v>
      </c>
    </row>
    <row r="2981" spans="1:10" x14ac:dyDescent="0.25">
      <c r="A2981" s="1">
        <v>29.79</v>
      </c>
      <c r="B2981" s="2">
        <f>Fulltable[[#This Row],[Distance]]^2</f>
        <v>887.44409999999993</v>
      </c>
      <c r="C2981">
        <f>Fulltable[[#This Row],[Distance]]^3</f>
        <v>26436.959738999998</v>
      </c>
      <c r="D2981">
        <f>Fulltable[[#This Row],[Distance]]^4</f>
        <v>787557.03062480991</v>
      </c>
      <c r="E2981">
        <f>Fulltable[[#This Row],[Distance]]^5</f>
        <v>23461323.942313086</v>
      </c>
      <c r="F2981" s="13" t="e">
        <f>IF(ISNUMBER(VLOOKUP(Fulltable[[#This Row],[Distance]], PBmetric[[Distance (km)]:[PB (hh:mm:ss)]], 6, FALSE)), VLOOKUP(Fulltable[[#This Row],[Distance]], PBmetric[[Distance (km)]:[PB (hh:mm:ss)]], 6, FALSE), NA())</f>
        <v>#N/A</v>
      </c>
      <c r="G2981" s="13">
        <f ca="1">$Q$4+$P$4*Fulltable[[#This Row],[Distance]]+$O$4*Fulltable[[#This Row],[D^2]]+$N$4*Fulltable[[#This Row],[D^3]]</f>
        <v>0.10249575092112613</v>
      </c>
      <c r="H2981" s="13">
        <f ca="1">Fulltable[[#This Row],[Forecast]]*(1+AVERAGE(cform[faster (-ve) /
slower (+ve)]))</f>
        <v>0.10611608749212353</v>
      </c>
      <c r="I2981" s="13" t="e">
        <f>IF(ISNUMBER(VLOOKUP(Fulltable[[#This Row],[Distance]], Predict[[#All],[Distance (km)]:[Time on current form]], 2, FALSE)), VLOOKUP(Fulltable[[#This Row],[Distance]], Predict[[#All],[Distance (km)]:[Time on current form]], 2, FALSE), NA())</f>
        <v>#N/A</v>
      </c>
      <c r="J2981" s="13" t="e">
        <f>IF(ISNUMBER(VLOOKUP(Fulltable[[#This Row],[Distance]], Predict[[#All],[Distance (km)]:[Time on current form]], 3, FALSE)), VLOOKUP(Fulltable[[#This Row],[Distance]], Predict[[#All],[Distance (km)]:[Time on current form]], 3, FALSE), NA())</f>
        <v>#N/A</v>
      </c>
    </row>
    <row r="2982" spans="1:10" x14ac:dyDescent="0.25">
      <c r="A2982" s="1">
        <v>29.8</v>
      </c>
      <c r="B2982" s="2">
        <f>Fulltable[[#This Row],[Distance]]^2</f>
        <v>888.04000000000008</v>
      </c>
      <c r="C2982">
        <f>Fulltable[[#This Row],[Distance]]^3</f>
        <v>26463.592000000004</v>
      </c>
      <c r="D2982">
        <f>Fulltable[[#This Row],[Distance]]^4</f>
        <v>788615.04160000011</v>
      </c>
      <c r="E2982">
        <f>Fulltable[[#This Row],[Distance]]^5</f>
        <v>23500728.239680003</v>
      </c>
      <c r="F2982" s="13" t="e">
        <f>IF(ISNUMBER(VLOOKUP(Fulltable[[#This Row],[Distance]], PBmetric[[Distance (km)]:[PB (hh:mm:ss)]], 6, FALSE)), VLOOKUP(Fulltable[[#This Row],[Distance]], PBmetric[[Distance (km)]:[PB (hh:mm:ss)]], 6, FALSE), NA())</f>
        <v>#N/A</v>
      </c>
      <c r="G2982" s="13">
        <f ca="1">$Q$4+$P$4*Fulltable[[#This Row],[Distance]]+$O$4*Fulltable[[#This Row],[D^2]]+$N$4*Fulltable[[#This Row],[D^3]]</f>
        <v>0.10253552483776857</v>
      </c>
      <c r="H2982" s="13">
        <f ca="1">Fulltable[[#This Row],[Forecast]]*(1+AVERAGE(cform[faster (-ve) /
slower (+ve)]))</f>
        <v>0.10615726629593152</v>
      </c>
      <c r="I2982" s="13" t="e">
        <f>IF(ISNUMBER(VLOOKUP(Fulltable[[#This Row],[Distance]], Predict[[#All],[Distance (km)]:[Time on current form]], 2, FALSE)), VLOOKUP(Fulltable[[#This Row],[Distance]], Predict[[#All],[Distance (km)]:[Time on current form]], 2, FALSE), NA())</f>
        <v>#N/A</v>
      </c>
      <c r="J2982" s="13" t="e">
        <f>IF(ISNUMBER(VLOOKUP(Fulltable[[#This Row],[Distance]], Predict[[#All],[Distance (km)]:[Time on current form]], 3, FALSE)), VLOOKUP(Fulltable[[#This Row],[Distance]], Predict[[#All],[Distance (km)]:[Time on current form]], 3, FALSE), NA())</f>
        <v>#N/A</v>
      </c>
    </row>
    <row r="2983" spans="1:10" x14ac:dyDescent="0.25">
      <c r="A2983" s="1">
        <v>29.81</v>
      </c>
      <c r="B2983" s="2">
        <f>Fulltable[[#This Row],[Distance]]^2</f>
        <v>888.63609999999994</v>
      </c>
      <c r="C2983">
        <f>Fulltable[[#This Row],[Distance]]^3</f>
        <v>26490.242140999999</v>
      </c>
      <c r="D2983">
        <f>Fulltable[[#This Row],[Distance]]^4</f>
        <v>789674.11822320987</v>
      </c>
      <c r="E2983">
        <f>Fulltable[[#This Row],[Distance]]^5</f>
        <v>23540185.464233886</v>
      </c>
      <c r="F2983" s="13" t="e">
        <f>IF(ISNUMBER(VLOOKUP(Fulltable[[#This Row],[Distance]], PBmetric[[Distance (km)]:[PB (hh:mm:ss)]], 6, FALSE)), VLOOKUP(Fulltable[[#This Row],[Distance]], PBmetric[[Distance (km)]:[PB (hh:mm:ss)]], 6, FALSE), NA())</f>
        <v>#N/A</v>
      </c>
      <c r="G2983" s="13">
        <f ca="1">$Q$4+$P$4*Fulltable[[#This Row],[Distance]]+$O$4*Fulltable[[#This Row],[D^2]]+$N$4*Fulltable[[#This Row],[D^3]]</f>
        <v>0.10257530232179812</v>
      </c>
      <c r="H2983" s="13">
        <f ca="1">Fulltable[[#This Row],[Forecast]]*(1+AVERAGE(cform[faster (-ve) /
slower (+ve)]))</f>
        <v>0.10619844879313323</v>
      </c>
      <c r="I2983" s="13" t="e">
        <f>IF(ISNUMBER(VLOOKUP(Fulltable[[#This Row],[Distance]], Predict[[#All],[Distance (km)]:[Time on current form]], 2, FALSE)), VLOOKUP(Fulltable[[#This Row],[Distance]], Predict[[#All],[Distance (km)]:[Time on current form]], 2, FALSE), NA())</f>
        <v>#N/A</v>
      </c>
      <c r="J2983" s="13" t="e">
        <f>IF(ISNUMBER(VLOOKUP(Fulltable[[#This Row],[Distance]], Predict[[#All],[Distance (km)]:[Time on current form]], 3, FALSE)), VLOOKUP(Fulltable[[#This Row],[Distance]], Predict[[#All],[Distance (km)]:[Time on current form]], 3, FALSE), NA())</f>
        <v>#N/A</v>
      </c>
    </row>
    <row r="2984" spans="1:10" x14ac:dyDescent="0.25">
      <c r="A2984" s="1">
        <v>29.82</v>
      </c>
      <c r="B2984" s="2">
        <f>Fulltable[[#This Row],[Distance]]^2</f>
        <v>889.23239999999998</v>
      </c>
      <c r="C2984">
        <f>Fulltable[[#This Row],[Distance]]^3</f>
        <v>26516.910167999999</v>
      </c>
      <c r="D2984">
        <f>Fulltable[[#This Row],[Distance]]^4</f>
        <v>790734.26120975998</v>
      </c>
      <c r="E2984">
        <f>Fulltable[[#This Row],[Distance]]^5</f>
        <v>23579695.669275042</v>
      </c>
      <c r="F2984" s="13" t="e">
        <f>IF(ISNUMBER(VLOOKUP(Fulltable[[#This Row],[Distance]], PBmetric[[Distance (km)]:[PB (hh:mm:ss)]], 6, FALSE)), VLOOKUP(Fulltable[[#This Row],[Distance]], PBmetric[[Distance (km)]:[PB (hh:mm:ss)]], 6, FALSE), NA())</f>
        <v>#N/A</v>
      </c>
      <c r="G2984" s="13">
        <f ca="1">$Q$4+$P$4*Fulltable[[#This Row],[Distance]]+$O$4*Fulltable[[#This Row],[D^2]]+$N$4*Fulltable[[#This Row],[D^3]]</f>
        <v>0.10261508337317941</v>
      </c>
      <c r="H2984" s="13">
        <f ca="1">Fulltable[[#This Row],[Forecast]]*(1+AVERAGE(cform[faster (-ve) /
slower (+ve)]))</f>
        <v>0.10623963498369204</v>
      </c>
      <c r="I2984" s="13" t="e">
        <f>IF(ISNUMBER(VLOOKUP(Fulltable[[#This Row],[Distance]], Predict[[#All],[Distance (km)]:[Time on current form]], 2, FALSE)), VLOOKUP(Fulltable[[#This Row],[Distance]], Predict[[#All],[Distance (km)]:[Time on current form]], 2, FALSE), NA())</f>
        <v>#N/A</v>
      </c>
      <c r="J2984" s="13" t="e">
        <f>IF(ISNUMBER(VLOOKUP(Fulltable[[#This Row],[Distance]], Predict[[#All],[Distance (km)]:[Time on current form]], 3, FALSE)), VLOOKUP(Fulltable[[#This Row],[Distance]], Predict[[#All],[Distance (km)]:[Time on current form]], 3, FALSE), NA())</f>
        <v>#N/A</v>
      </c>
    </row>
    <row r="2985" spans="1:10" x14ac:dyDescent="0.25">
      <c r="A2985" s="1">
        <v>29.83</v>
      </c>
      <c r="B2985" s="2">
        <f>Fulltable[[#This Row],[Distance]]^2</f>
        <v>889.82889999999986</v>
      </c>
      <c r="C2985">
        <f>Fulltable[[#This Row],[Distance]]^3</f>
        <v>26543.596086999994</v>
      </c>
      <c r="D2985">
        <f>Fulltable[[#This Row],[Distance]]^4</f>
        <v>791795.4712752098</v>
      </c>
      <c r="E2985">
        <f>Fulltable[[#This Row],[Distance]]^5</f>
        <v>23619258.908139508</v>
      </c>
      <c r="F2985" s="13" t="e">
        <f>IF(ISNUMBER(VLOOKUP(Fulltable[[#This Row],[Distance]], PBmetric[[Distance (km)]:[PB (hh:mm:ss)]], 6, FALSE)), VLOOKUP(Fulltable[[#This Row],[Distance]], PBmetric[[Distance (km)]:[PB (hh:mm:ss)]], 6, FALSE), NA())</f>
        <v>#N/A</v>
      </c>
      <c r="G2985" s="13">
        <f ca="1">$Q$4+$P$4*Fulltable[[#This Row],[Distance]]+$O$4*Fulltable[[#This Row],[D^2]]+$N$4*Fulltable[[#This Row],[D^3]]</f>
        <v>0.10265486799187702</v>
      </c>
      <c r="H2985" s="13">
        <f ca="1">Fulltable[[#This Row],[Forecast]]*(1+AVERAGE(cform[faster (-ve) /
slower (+ve)]))</f>
        <v>0.10628082486757127</v>
      </c>
      <c r="I2985" s="13" t="e">
        <f>IF(ISNUMBER(VLOOKUP(Fulltable[[#This Row],[Distance]], Predict[[#All],[Distance (km)]:[Time on current form]], 2, FALSE)), VLOOKUP(Fulltable[[#This Row],[Distance]], Predict[[#All],[Distance (km)]:[Time on current form]], 2, FALSE), NA())</f>
        <v>#N/A</v>
      </c>
      <c r="J2985" s="13" t="e">
        <f>IF(ISNUMBER(VLOOKUP(Fulltable[[#This Row],[Distance]], Predict[[#All],[Distance (km)]:[Time on current form]], 3, FALSE)), VLOOKUP(Fulltable[[#This Row],[Distance]], Predict[[#All],[Distance (km)]:[Time on current form]], 3, FALSE), NA())</f>
        <v>#N/A</v>
      </c>
    </row>
    <row r="2986" spans="1:10" x14ac:dyDescent="0.25">
      <c r="A2986" s="1">
        <v>29.84</v>
      </c>
      <c r="B2986" s="2">
        <f>Fulltable[[#This Row],[Distance]]^2</f>
        <v>890.42560000000003</v>
      </c>
      <c r="C2986">
        <f>Fulltable[[#This Row],[Distance]]^3</f>
        <v>26570.299904</v>
      </c>
      <c r="D2986">
        <f>Fulltable[[#This Row],[Distance]]^4</f>
        <v>792857.74913536001</v>
      </c>
      <c r="E2986">
        <f>Fulltable[[#This Row],[Distance]]^5</f>
        <v>23658875.234199144</v>
      </c>
      <c r="F2986" s="13" t="e">
        <f>IF(ISNUMBER(VLOOKUP(Fulltable[[#This Row],[Distance]], PBmetric[[Distance (km)]:[PB (hh:mm:ss)]], 6, FALSE)), VLOOKUP(Fulltable[[#This Row],[Distance]], PBmetric[[Distance (km)]:[PB (hh:mm:ss)]], 6, FALSE), NA())</f>
        <v>#N/A</v>
      </c>
      <c r="G2986" s="13">
        <f ca="1">$Q$4+$P$4*Fulltable[[#This Row],[Distance]]+$O$4*Fulltable[[#This Row],[D^2]]+$N$4*Fulltable[[#This Row],[D^3]]</f>
        <v>0.10269465617785556</v>
      </c>
      <c r="H2986" s="13">
        <f ca="1">Fulltable[[#This Row],[Forecast]]*(1+AVERAGE(cform[faster (-ve) /
slower (+ve)]))</f>
        <v>0.1063220184447343</v>
      </c>
      <c r="I2986" s="13" t="e">
        <f>IF(ISNUMBER(VLOOKUP(Fulltable[[#This Row],[Distance]], Predict[[#All],[Distance (km)]:[Time on current form]], 2, FALSE)), VLOOKUP(Fulltable[[#This Row],[Distance]], Predict[[#All],[Distance (km)]:[Time on current form]], 2, FALSE), NA())</f>
        <v>#N/A</v>
      </c>
      <c r="J2986" s="13" t="e">
        <f>IF(ISNUMBER(VLOOKUP(Fulltable[[#This Row],[Distance]], Predict[[#All],[Distance (km)]:[Time on current form]], 3, FALSE)), VLOOKUP(Fulltable[[#This Row],[Distance]], Predict[[#All],[Distance (km)]:[Time on current form]], 3, FALSE), NA())</f>
        <v>#N/A</v>
      </c>
    </row>
    <row r="2987" spans="1:10" x14ac:dyDescent="0.25">
      <c r="A2987" s="1">
        <v>29.85</v>
      </c>
      <c r="B2987" s="2">
        <f>Fulltable[[#This Row],[Distance]]^2</f>
        <v>891.02250000000004</v>
      </c>
      <c r="C2987">
        <f>Fulltable[[#This Row],[Distance]]^3</f>
        <v>26597.021625000001</v>
      </c>
      <c r="D2987">
        <f>Fulltable[[#This Row],[Distance]]^4</f>
        <v>793921.09550625004</v>
      </c>
      <c r="E2987">
        <f>Fulltable[[#This Row],[Distance]]^5</f>
        <v>23698544.700861566</v>
      </c>
      <c r="F2987" s="13" t="e">
        <f>IF(ISNUMBER(VLOOKUP(Fulltable[[#This Row],[Distance]], PBmetric[[Distance (km)]:[PB (hh:mm:ss)]], 6, FALSE)), VLOOKUP(Fulltable[[#This Row],[Distance]], PBmetric[[Distance (km)]:[PB (hh:mm:ss)]], 6, FALSE), NA())</f>
        <v>#N/A</v>
      </c>
      <c r="G2987" s="13">
        <f ca="1">$Q$4+$P$4*Fulltable[[#This Row],[Distance]]+$O$4*Fulltable[[#This Row],[D^2]]+$N$4*Fulltable[[#This Row],[D^3]]</f>
        <v>0.10273444793107962</v>
      </c>
      <c r="H2987" s="13">
        <f ca="1">Fulltable[[#This Row],[Forecast]]*(1+AVERAGE(cform[faster (-ve) /
slower (+ve)]))</f>
        <v>0.10636321571514445</v>
      </c>
      <c r="I2987" s="13" t="e">
        <f>IF(ISNUMBER(VLOOKUP(Fulltable[[#This Row],[Distance]], Predict[[#All],[Distance (km)]:[Time on current form]], 2, FALSE)), VLOOKUP(Fulltable[[#This Row],[Distance]], Predict[[#All],[Distance (km)]:[Time on current form]], 2, FALSE), NA())</f>
        <v>#N/A</v>
      </c>
      <c r="J2987" s="13" t="e">
        <f>IF(ISNUMBER(VLOOKUP(Fulltable[[#This Row],[Distance]], Predict[[#All],[Distance (km)]:[Time on current form]], 3, FALSE)), VLOOKUP(Fulltable[[#This Row],[Distance]], Predict[[#All],[Distance (km)]:[Time on current form]], 3, FALSE), NA())</f>
        <v>#N/A</v>
      </c>
    </row>
    <row r="2988" spans="1:10" x14ac:dyDescent="0.25">
      <c r="A2988" s="1">
        <v>29.86</v>
      </c>
      <c r="B2988" s="2">
        <f>Fulltable[[#This Row],[Distance]]^2</f>
        <v>891.61959999999999</v>
      </c>
      <c r="C2988">
        <f>Fulltable[[#This Row],[Distance]]^3</f>
        <v>26623.761255999998</v>
      </c>
      <c r="D2988">
        <f>Fulltable[[#This Row],[Distance]]^4</f>
        <v>794985.51110415999</v>
      </c>
      <c r="E2988">
        <f>Fulltable[[#This Row],[Distance]]^5</f>
        <v>23738267.361570217</v>
      </c>
      <c r="F2988" s="13" t="e">
        <f>IF(ISNUMBER(VLOOKUP(Fulltable[[#This Row],[Distance]], PBmetric[[Distance (km)]:[PB (hh:mm:ss)]], 6, FALSE)), VLOOKUP(Fulltable[[#This Row],[Distance]], PBmetric[[Distance (km)]:[PB (hh:mm:ss)]], 6, FALSE), NA())</f>
        <v>#N/A</v>
      </c>
      <c r="G2988" s="13">
        <f ca="1">$Q$4+$P$4*Fulltable[[#This Row],[Distance]]+$O$4*Fulltable[[#This Row],[D^2]]+$N$4*Fulltable[[#This Row],[D^3]]</f>
        <v>0.10277424325151378</v>
      </c>
      <c r="H2988" s="13">
        <f ca="1">Fulltable[[#This Row],[Forecast]]*(1+AVERAGE(cform[faster (-ve) /
slower (+ve)]))</f>
        <v>0.10640441667876506</v>
      </c>
      <c r="I2988" s="13" t="e">
        <f>IF(ISNUMBER(VLOOKUP(Fulltable[[#This Row],[Distance]], Predict[[#All],[Distance (km)]:[Time on current form]], 2, FALSE)), VLOOKUP(Fulltable[[#This Row],[Distance]], Predict[[#All],[Distance (km)]:[Time on current form]], 2, FALSE), NA())</f>
        <v>#N/A</v>
      </c>
      <c r="J2988" s="13" t="e">
        <f>IF(ISNUMBER(VLOOKUP(Fulltable[[#This Row],[Distance]], Predict[[#All],[Distance (km)]:[Time on current form]], 3, FALSE)), VLOOKUP(Fulltable[[#This Row],[Distance]], Predict[[#All],[Distance (km)]:[Time on current form]], 3, FALSE), NA())</f>
        <v>#N/A</v>
      </c>
    </row>
    <row r="2989" spans="1:10" x14ac:dyDescent="0.25">
      <c r="A2989" s="1">
        <v>29.87</v>
      </c>
      <c r="B2989" s="2">
        <f>Fulltable[[#This Row],[Distance]]^2</f>
        <v>892.21690000000001</v>
      </c>
      <c r="C2989">
        <f>Fulltable[[#This Row],[Distance]]^3</f>
        <v>26650.518803000003</v>
      </c>
      <c r="D2989">
        <f>Fulltable[[#This Row],[Distance]]^4</f>
        <v>796050.99664560996</v>
      </c>
      <c r="E2989">
        <f>Fulltable[[#This Row],[Distance]]^5</f>
        <v>23778043.26980437</v>
      </c>
      <c r="F2989" s="13" t="e">
        <f>IF(ISNUMBER(VLOOKUP(Fulltable[[#This Row],[Distance]], PBmetric[[Distance (km)]:[PB (hh:mm:ss)]], 6, FALSE)), VLOOKUP(Fulltable[[#This Row],[Distance]], PBmetric[[Distance (km)]:[PB (hh:mm:ss)]], 6, FALSE), NA())</f>
        <v>#N/A</v>
      </c>
      <c r="G2989" s="13">
        <f ca="1">$Q$4+$P$4*Fulltable[[#This Row],[Distance]]+$O$4*Fulltable[[#This Row],[D^2]]+$N$4*Fulltable[[#This Row],[D^3]]</f>
        <v>0.10281404213912268</v>
      </c>
      <c r="H2989" s="13">
        <f ca="1">Fulltable[[#This Row],[Forecast]]*(1+AVERAGE(cform[faster (-ve) /
slower (+ve)]))</f>
        <v>0.10644562133555951</v>
      </c>
      <c r="I2989" s="13" t="e">
        <f>IF(ISNUMBER(VLOOKUP(Fulltable[[#This Row],[Distance]], Predict[[#All],[Distance (km)]:[Time on current form]], 2, FALSE)), VLOOKUP(Fulltable[[#This Row],[Distance]], Predict[[#All],[Distance (km)]:[Time on current form]], 2, FALSE), NA())</f>
        <v>#N/A</v>
      </c>
      <c r="J2989" s="13" t="e">
        <f>IF(ISNUMBER(VLOOKUP(Fulltable[[#This Row],[Distance]], Predict[[#All],[Distance (km)]:[Time on current form]], 3, FALSE)), VLOOKUP(Fulltable[[#This Row],[Distance]], Predict[[#All],[Distance (km)]:[Time on current form]], 3, FALSE), NA())</f>
        <v>#N/A</v>
      </c>
    </row>
    <row r="2990" spans="1:10" x14ac:dyDescent="0.25">
      <c r="A2990" s="1">
        <v>29.88</v>
      </c>
      <c r="B2990" s="2">
        <f>Fulltable[[#This Row],[Distance]]^2</f>
        <v>892.81439999999998</v>
      </c>
      <c r="C2990">
        <f>Fulltable[[#This Row],[Distance]]^3</f>
        <v>26677.294271999999</v>
      </c>
      <c r="D2990">
        <f>Fulltable[[#This Row],[Distance]]^4</f>
        <v>797117.55284735991</v>
      </c>
      <c r="E2990">
        <f>Fulltable[[#This Row],[Distance]]^5</f>
        <v>23817872.479079112</v>
      </c>
      <c r="F2990" s="13" t="e">
        <f>IF(ISNUMBER(VLOOKUP(Fulltable[[#This Row],[Distance]], PBmetric[[Distance (km)]:[PB (hh:mm:ss)]], 6, FALSE)), VLOOKUP(Fulltable[[#This Row],[Distance]], PBmetric[[Distance (km)]:[PB (hh:mm:ss)]], 6, FALSE), NA())</f>
        <v>#N/A</v>
      </c>
      <c r="G2990" s="13">
        <f ca="1">$Q$4+$P$4*Fulltable[[#This Row],[Distance]]+$O$4*Fulltable[[#This Row],[D^2]]+$N$4*Fulltable[[#This Row],[D^3]]</f>
        <v>0.10285384459387086</v>
      </c>
      <c r="H2990" s="13">
        <f ca="1">Fulltable[[#This Row],[Forecast]]*(1+AVERAGE(cform[faster (-ve) /
slower (+ve)]))</f>
        <v>0.1064868296854911</v>
      </c>
      <c r="I2990" s="13" t="e">
        <f>IF(ISNUMBER(VLOOKUP(Fulltable[[#This Row],[Distance]], Predict[[#All],[Distance (km)]:[Time on current form]], 2, FALSE)), VLOOKUP(Fulltable[[#This Row],[Distance]], Predict[[#All],[Distance (km)]:[Time on current form]], 2, FALSE), NA())</f>
        <v>#N/A</v>
      </c>
      <c r="J2990" s="13" t="e">
        <f>IF(ISNUMBER(VLOOKUP(Fulltable[[#This Row],[Distance]], Predict[[#All],[Distance (km)]:[Time on current form]], 3, FALSE)), VLOOKUP(Fulltable[[#This Row],[Distance]], Predict[[#All],[Distance (km)]:[Time on current form]], 3, FALSE), NA())</f>
        <v>#N/A</v>
      </c>
    </row>
    <row r="2991" spans="1:10" x14ac:dyDescent="0.25">
      <c r="A2991" s="1">
        <v>29.89</v>
      </c>
      <c r="B2991" s="2">
        <f>Fulltable[[#This Row],[Distance]]^2</f>
        <v>893.41210000000001</v>
      </c>
      <c r="C2991">
        <f>Fulltable[[#This Row],[Distance]]^3</f>
        <v>26704.087669</v>
      </c>
      <c r="D2991">
        <f>Fulltable[[#This Row],[Distance]]^4</f>
        <v>798185.18042641005</v>
      </c>
      <c r="E2991">
        <f>Fulltable[[#This Row],[Distance]]^5</f>
        <v>23857755.042945396</v>
      </c>
      <c r="F2991" s="13" t="e">
        <f>IF(ISNUMBER(VLOOKUP(Fulltable[[#This Row],[Distance]], PBmetric[[Distance (km)]:[PB (hh:mm:ss)]], 6, FALSE)), VLOOKUP(Fulltable[[#This Row],[Distance]], PBmetric[[Distance (km)]:[PB (hh:mm:ss)]], 6, FALSE), NA())</f>
        <v>#N/A</v>
      </c>
      <c r="G2991" s="13">
        <f ca="1">$Q$4+$P$4*Fulltable[[#This Row],[Distance]]+$O$4*Fulltable[[#This Row],[D^2]]+$N$4*Fulltable[[#This Row],[D^3]]</f>
        <v>0.10289365061572298</v>
      </c>
      <c r="H2991" s="13">
        <f ca="1">Fulltable[[#This Row],[Forecast]]*(1+AVERAGE(cform[faster (-ve) /
slower (+ve)]))</f>
        <v>0.10652804172852325</v>
      </c>
      <c r="I2991" s="13" t="e">
        <f>IF(ISNUMBER(VLOOKUP(Fulltable[[#This Row],[Distance]], Predict[[#All],[Distance (km)]:[Time on current form]], 2, FALSE)), VLOOKUP(Fulltable[[#This Row],[Distance]], Predict[[#All],[Distance (km)]:[Time on current form]], 2, FALSE), NA())</f>
        <v>#N/A</v>
      </c>
      <c r="J2991" s="13" t="e">
        <f>IF(ISNUMBER(VLOOKUP(Fulltable[[#This Row],[Distance]], Predict[[#All],[Distance (km)]:[Time on current form]], 3, FALSE)), VLOOKUP(Fulltable[[#This Row],[Distance]], Predict[[#All],[Distance (km)]:[Time on current form]], 3, FALSE), NA())</f>
        <v>#N/A</v>
      </c>
    </row>
    <row r="2992" spans="1:10" x14ac:dyDescent="0.25">
      <c r="A2992" s="1">
        <v>29.9</v>
      </c>
      <c r="B2992" s="2">
        <f>Fulltable[[#This Row],[Distance]]^2</f>
        <v>894.00999999999988</v>
      </c>
      <c r="C2992">
        <f>Fulltable[[#This Row],[Distance]]^3</f>
        <v>26730.898999999994</v>
      </c>
      <c r="D2992">
        <f>Fulltable[[#This Row],[Distance]]^4</f>
        <v>799253.88009999983</v>
      </c>
      <c r="E2992">
        <f>Fulltable[[#This Row],[Distance]]^5</f>
        <v>23897691.014989994</v>
      </c>
      <c r="F2992" s="13" t="e">
        <f>IF(ISNUMBER(VLOOKUP(Fulltable[[#This Row],[Distance]], PBmetric[[Distance (km)]:[PB (hh:mm:ss)]], 6, FALSE)), VLOOKUP(Fulltable[[#This Row],[Distance]], PBmetric[[Distance (km)]:[PB (hh:mm:ss)]], 6, FALSE), NA())</f>
        <v>#N/A</v>
      </c>
      <c r="G2992" s="13">
        <f ca="1">$Q$4+$P$4*Fulltable[[#This Row],[Distance]]+$O$4*Fulltable[[#This Row],[D^2]]+$N$4*Fulltable[[#This Row],[D^3]]</f>
        <v>0.10293346020464356</v>
      </c>
      <c r="H2992" s="13">
        <f ca="1">Fulltable[[#This Row],[Forecast]]*(1+AVERAGE(cform[faster (-ve) /
slower (+ve)]))</f>
        <v>0.1065692574646192</v>
      </c>
      <c r="I2992" s="13" t="e">
        <f>IF(ISNUMBER(VLOOKUP(Fulltable[[#This Row],[Distance]], Predict[[#All],[Distance (km)]:[Time on current form]], 2, FALSE)), VLOOKUP(Fulltable[[#This Row],[Distance]], Predict[[#All],[Distance (km)]:[Time on current form]], 2, FALSE), NA())</f>
        <v>#N/A</v>
      </c>
      <c r="J2992" s="13" t="e">
        <f>IF(ISNUMBER(VLOOKUP(Fulltable[[#This Row],[Distance]], Predict[[#All],[Distance (km)]:[Time on current form]], 3, FALSE)), VLOOKUP(Fulltable[[#This Row],[Distance]], Predict[[#All],[Distance (km)]:[Time on current form]], 3, FALSE), NA())</f>
        <v>#N/A</v>
      </c>
    </row>
    <row r="2993" spans="1:10" x14ac:dyDescent="0.25">
      <c r="A2993" s="1">
        <v>29.91</v>
      </c>
      <c r="B2993" s="2">
        <f>Fulltable[[#This Row],[Distance]]^2</f>
        <v>894.60810000000004</v>
      </c>
      <c r="C2993">
        <f>Fulltable[[#This Row],[Distance]]^3</f>
        <v>26757.728271</v>
      </c>
      <c r="D2993">
        <f>Fulltable[[#This Row],[Distance]]^4</f>
        <v>800323.65258561005</v>
      </c>
      <c r="E2993">
        <f>Fulltable[[#This Row],[Distance]]^5</f>
        <v>23937680.448835596</v>
      </c>
      <c r="F2993" s="13" t="e">
        <f>IF(ISNUMBER(VLOOKUP(Fulltable[[#This Row],[Distance]], PBmetric[[Distance (km)]:[PB (hh:mm:ss)]], 6, FALSE)), VLOOKUP(Fulltable[[#This Row],[Distance]], PBmetric[[Distance (km)]:[PB (hh:mm:ss)]], 6, FALSE), NA())</f>
        <v>#N/A</v>
      </c>
      <c r="G2993" s="13">
        <f ca="1">$Q$4+$P$4*Fulltable[[#This Row],[Distance]]+$O$4*Fulltable[[#This Row],[D^2]]+$N$4*Fulltable[[#This Row],[D^3]]</f>
        <v>0.10297327336059726</v>
      </c>
      <c r="H2993" s="13">
        <f ca="1">Fulltable[[#This Row],[Forecast]]*(1+AVERAGE(cform[faster (-ve) /
slower (+ve)]))</f>
        <v>0.10661047689374238</v>
      </c>
      <c r="I2993" s="13" t="e">
        <f>IF(ISNUMBER(VLOOKUP(Fulltable[[#This Row],[Distance]], Predict[[#All],[Distance (km)]:[Time on current form]], 2, FALSE)), VLOOKUP(Fulltable[[#This Row],[Distance]], Predict[[#All],[Distance (km)]:[Time on current form]], 2, FALSE), NA())</f>
        <v>#N/A</v>
      </c>
      <c r="J2993" s="13" t="e">
        <f>IF(ISNUMBER(VLOOKUP(Fulltable[[#This Row],[Distance]], Predict[[#All],[Distance (km)]:[Time on current form]], 3, FALSE)), VLOOKUP(Fulltable[[#This Row],[Distance]], Predict[[#All],[Distance (km)]:[Time on current form]], 3, FALSE), NA())</f>
        <v>#N/A</v>
      </c>
    </row>
    <row r="2994" spans="1:10" x14ac:dyDescent="0.25">
      <c r="A2994" s="1">
        <v>29.92</v>
      </c>
      <c r="B2994" s="2">
        <f>Fulltable[[#This Row],[Distance]]^2</f>
        <v>895.20640000000014</v>
      </c>
      <c r="C2994">
        <f>Fulltable[[#This Row],[Distance]]^3</f>
        <v>26784.575488000006</v>
      </c>
      <c r="D2994">
        <f>Fulltable[[#This Row],[Distance]]^4</f>
        <v>801394.49860096024</v>
      </c>
      <c r="E2994">
        <f>Fulltable[[#This Row],[Distance]]^5</f>
        <v>23977723.398140732</v>
      </c>
      <c r="F2994" s="13" t="e">
        <f>IF(ISNUMBER(VLOOKUP(Fulltable[[#This Row],[Distance]], PBmetric[[Distance (km)]:[PB (hh:mm:ss)]], 6, FALSE)), VLOOKUP(Fulltable[[#This Row],[Distance]], PBmetric[[Distance (km)]:[PB (hh:mm:ss)]], 6, FALSE), NA())</f>
        <v>#N/A</v>
      </c>
      <c r="G2994" s="13">
        <f ca="1">$Q$4+$P$4*Fulltable[[#This Row],[Distance]]+$O$4*Fulltable[[#This Row],[D^2]]+$N$4*Fulltable[[#This Row],[D^3]]</f>
        <v>0.10301309008354867</v>
      </c>
      <c r="H2994" s="13">
        <f ca="1">Fulltable[[#This Row],[Forecast]]*(1+AVERAGE(cform[faster (-ve) /
slower (+ve)]))</f>
        <v>0.10665170001585612</v>
      </c>
      <c r="I2994" s="13" t="e">
        <f>IF(ISNUMBER(VLOOKUP(Fulltable[[#This Row],[Distance]], Predict[[#All],[Distance (km)]:[Time on current form]], 2, FALSE)), VLOOKUP(Fulltable[[#This Row],[Distance]], Predict[[#All],[Distance (km)]:[Time on current form]], 2, FALSE), NA())</f>
        <v>#N/A</v>
      </c>
      <c r="J2994" s="13" t="e">
        <f>IF(ISNUMBER(VLOOKUP(Fulltable[[#This Row],[Distance]], Predict[[#All],[Distance (km)]:[Time on current form]], 3, FALSE)), VLOOKUP(Fulltable[[#This Row],[Distance]], Predict[[#All],[Distance (km)]:[Time on current form]], 3, FALSE), NA())</f>
        <v>#N/A</v>
      </c>
    </row>
    <row r="2995" spans="1:10" x14ac:dyDescent="0.25">
      <c r="A2995" s="1">
        <v>29.93</v>
      </c>
      <c r="B2995" s="2">
        <f>Fulltable[[#This Row],[Distance]]^2</f>
        <v>895.80489999999998</v>
      </c>
      <c r="C2995">
        <f>Fulltable[[#This Row],[Distance]]^3</f>
        <v>26811.440656999999</v>
      </c>
      <c r="D2995">
        <f>Fulltable[[#This Row],[Distance]]^4</f>
        <v>802466.4188640099</v>
      </c>
      <c r="E2995">
        <f>Fulltable[[#This Row],[Distance]]^5</f>
        <v>24017819.916599818</v>
      </c>
      <c r="F2995" s="13" t="e">
        <f>IF(ISNUMBER(VLOOKUP(Fulltable[[#This Row],[Distance]], PBmetric[[Distance (km)]:[PB (hh:mm:ss)]], 6, FALSE)), VLOOKUP(Fulltable[[#This Row],[Distance]], PBmetric[[Distance (km)]:[PB (hh:mm:ss)]], 6, FALSE), NA())</f>
        <v>#N/A</v>
      </c>
      <c r="G2995" s="13">
        <f ca="1">$Q$4+$P$4*Fulltable[[#This Row],[Distance]]+$O$4*Fulltable[[#This Row],[D^2]]+$N$4*Fulltable[[#This Row],[D^3]]</f>
        <v>0.10305291037346237</v>
      </c>
      <c r="H2995" s="13">
        <f ca="1">Fulltable[[#This Row],[Forecast]]*(1+AVERAGE(cform[faster (-ve) /
slower (+ve)]))</f>
        <v>0.10669292683092377</v>
      </c>
      <c r="I2995" s="13" t="e">
        <f>IF(ISNUMBER(VLOOKUP(Fulltable[[#This Row],[Distance]], Predict[[#All],[Distance (km)]:[Time on current form]], 2, FALSE)), VLOOKUP(Fulltable[[#This Row],[Distance]], Predict[[#All],[Distance (km)]:[Time on current form]], 2, FALSE), NA())</f>
        <v>#N/A</v>
      </c>
      <c r="J2995" s="13" t="e">
        <f>IF(ISNUMBER(VLOOKUP(Fulltable[[#This Row],[Distance]], Predict[[#All],[Distance (km)]:[Time on current form]], 3, FALSE)), VLOOKUP(Fulltable[[#This Row],[Distance]], Predict[[#All],[Distance (km)]:[Time on current form]], 3, FALSE), NA())</f>
        <v>#N/A</v>
      </c>
    </row>
    <row r="2996" spans="1:10" x14ac:dyDescent="0.25">
      <c r="A2996" s="1">
        <v>29.94</v>
      </c>
      <c r="B2996" s="2">
        <f>Fulltable[[#This Row],[Distance]]^2</f>
        <v>896.4036000000001</v>
      </c>
      <c r="C2996">
        <f>Fulltable[[#This Row],[Distance]]^3</f>
        <v>26838.323784000004</v>
      </c>
      <c r="D2996">
        <f>Fulltable[[#This Row],[Distance]]^4</f>
        <v>803539.41409296019</v>
      </c>
      <c r="E2996">
        <f>Fulltable[[#This Row],[Distance]]^5</f>
        <v>24057970.057943229</v>
      </c>
      <c r="F2996" s="13" t="e">
        <f>IF(ISNUMBER(VLOOKUP(Fulltable[[#This Row],[Distance]], PBmetric[[Distance (km)]:[PB (hh:mm:ss)]], 6, FALSE)), VLOOKUP(Fulltable[[#This Row],[Distance]], PBmetric[[Distance (km)]:[PB (hh:mm:ss)]], 6, FALSE), NA())</f>
        <v>#N/A</v>
      </c>
      <c r="G2996" s="13">
        <f ca="1">$Q$4+$P$4*Fulltable[[#This Row],[Distance]]+$O$4*Fulltable[[#This Row],[D^2]]+$N$4*Fulltable[[#This Row],[D^3]]</f>
        <v>0.10309273423030295</v>
      </c>
      <c r="H2996" s="13">
        <f ca="1">Fulltable[[#This Row],[Forecast]]*(1+AVERAGE(cform[faster (-ve) /
slower (+ve)]))</f>
        <v>0.10673415733890863</v>
      </c>
      <c r="I2996" s="13" t="e">
        <f>IF(ISNUMBER(VLOOKUP(Fulltable[[#This Row],[Distance]], Predict[[#All],[Distance (km)]:[Time on current form]], 2, FALSE)), VLOOKUP(Fulltable[[#This Row],[Distance]], Predict[[#All],[Distance (km)]:[Time on current form]], 2, FALSE), NA())</f>
        <v>#N/A</v>
      </c>
      <c r="J2996" s="13" t="e">
        <f>IF(ISNUMBER(VLOOKUP(Fulltable[[#This Row],[Distance]], Predict[[#All],[Distance (km)]:[Time on current form]], 3, FALSE)), VLOOKUP(Fulltable[[#This Row],[Distance]], Predict[[#All],[Distance (km)]:[Time on current form]], 3, FALSE), NA())</f>
        <v>#N/A</v>
      </c>
    </row>
    <row r="2997" spans="1:10" x14ac:dyDescent="0.25">
      <c r="A2997" s="1">
        <v>29.95</v>
      </c>
      <c r="B2997" s="2">
        <f>Fulltable[[#This Row],[Distance]]^2</f>
        <v>897.00249999999994</v>
      </c>
      <c r="C2997">
        <f>Fulltable[[#This Row],[Distance]]^3</f>
        <v>26865.224874999996</v>
      </c>
      <c r="D2997">
        <f>Fulltable[[#This Row],[Distance]]^4</f>
        <v>804613.48500624986</v>
      </c>
      <c r="E2997">
        <f>Fulltable[[#This Row],[Distance]]^5</f>
        <v>24098173.875937182</v>
      </c>
      <c r="F2997" s="13" t="e">
        <f>IF(ISNUMBER(VLOOKUP(Fulltable[[#This Row],[Distance]], PBmetric[[Distance (km)]:[PB (hh:mm:ss)]], 6, FALSE)), VLOOKUP(Fulltable[[#This Row],[Distance]], PBmetric[[Distance (km)]:[PB (hh:mm:ss)]], 6, FALSE), NA())</f>
        <v>#N/A</v>
      </c>
      <c r="G2997" s="13">
        <f ca="1">$Q$4+$P$4*Fulltable[[#This Row],[Distance]]+$O$4*Fulltable[[#This Row],[D^2]]+$N$4*Fulltable[[#This Row],[D^3]]</f>
        <v>0.103132561654035</v>
      </c>
      <c r="H2997" s="13">
        <f ca="1">Fulltable[[#This Row],[Forecast]]*(1+AVERAGE(cform[faster (-ve) /
slower (+ve)]))</f>
        <v>0.10677539153977408</v>
      </c>
      <c r="I2997" s="13" t="e">
        <f>IF(ISNUMBER(VLOOKUP(Fulltable[[#This Row],[Distance]], Predict[[#All],[Distance (km)]:[Time on current form]], 2, FALSE)), VLOOKUP(Fulltable[[#This Row],[Distance]], Predict[[#All],[Distance (km)]:[Time on current form]], 2, FALSE), NA())</f>
        <v>#N/A</v>
      </c>
      <c r="J2997" s="13" t="e">
        <f>IF(ISNUMBER(VLOOKUP(Fulltable[[#This Row],[Distance]], Predict[[#All],[Distance (km)]:[Time on current form]], 3, FALSE)), VLOOKUP(Fulltable[[#This Row],[Distance]], Predict[[#All],[Distance (km)]:[Time on current form]], 3, FALSE), NA())</f>
        <v>#N/A</v>
      </c>
    </row>
    <row r="2998" spans="1:10" x14ac:dyDescent="0.25">
      <c r="A2998" s="1">
        <v>29.96</v>
      </c>
      <c r="B2998" s="2">
        <f>Fulltable[[#This Row],[Distance]]^2</f>
        <v>897.60160000000008</v>
      </c>
      <c r="C2998">
        <f>Fulltable[[#This Row],[Distance]]^3</f>
        <v>26892.143936000004</v>
      </c>
      <c r="D2998">
        <f>Fulltable[[#This Row],[Distance]]^4</f>
        <v>805688.63232256018</v>
      </c>
      <c r="E2998">
        <f>Fulltable[[#This Row],[Distance]]^5</f>
        <v>24138431.424383905</v>
      </c>
      <c r="F2998" s="13" t="e">
        <f>IF(ISNUMBER(VLOOKUP(Fulltable[[#This Row],[Distance]], PBmetric[[Distance (km)]:[PB (hh:mm:ss)]], 6, FALSE)), VLOOKUP(Fulltable[[#This Row],[Distance]], PBmetric[[Distance (km)]:[PB (hh:mm:ss)]], 6, FALSE), NA())</f>
        <v>#N/A</v>
      </c>
      <c r="G2998" s="13">
        <f ca="1">$Q$4+$P$4*Fulltable[[#This Row],[Distance]]+$O$4*Fulltable[[#This Row],[D^2]]+$N$4*Fulltable[[#This Row],[D^3]]</f>
        <v>0.10317239264462315</v>
      </c>
      <c r="H2998" s="13">
        <f ca="1">Fulltable[[#This Row],[Forecast]]*(1+AVERAGE(cform[faster (-ve) /
slower (+ve)]))</f>
        <v>0.10681662943348347</v>
      </c>
      <c r="I2998" s="13" t="e">
        <f>IF(ISNUMBER(VLOOKUP(Fulltable[[#This Row],[Distance]], Predict[[#All],[Distance (km)]:[Time on current form]], 2, FALSE)), VLOOKUP(Fulltable[[#This Row],[Distance]], Predict[[#All],[Distance (km)]:[Time on current form]], 2, FALSE), NA())</f>
        <v>#N/A</v>
      </c>
      <c r="J2998" s="13" t="e">
        <f>IF(ISNUMBER(VLOOKUP(Fulltable[[#This Row],[Distance]], Predict[[#All],[Distance (km)]:[Time on current form]], 3, FALSE)), VLOOKUP(Fulltable[[#This Row],[Distance]], Predict[[#All],[Distance (km)]:[Time on current form]], 3, FALSE), NA())</f>
        <v>#N/A</v>
      </c>
    </row>
    <row r="2999" spans="1:10" x14ac:dyDescent="0.25">
      <c r="A2999" s="1">
        <v>29.97</v>
      </c>
      <c r="B2999" s="2">
        <f>Fulltable[[#This Row],[Distance]]^2</f>
        <v>898.20089999999993</v>
      </c>
      <c r="C2999">
        <f>Fulltable[[#This Row],[Distance]]^3</f>
        <v>26919.080972999996</v>
      </c>
      <c r="D2999">
        <f>Fulltable[[#This Row],[Distance]]^4</f>
        <v>806764.8567608099</v>
      </c>
      <c r="E2999">
        <f>Fulltable[[#This Row],[Distance]]^5</f>
        <v>24178742.75712147</v>
      </c>
      <c r="F2999" s="13" t="e">
        <f>IF(ISNUMBER(VLOOKUP(Fulltable[[#This Row],[Distance]], PBmetric[[Distance (km)]:[PB (hh:mm:ss)]], 6, FALSE)), VLOOKUP(Fulltable[[#This Row],[Distance]], PBmetric[[Distance (km)]:[PB (hh:mm:ss)]], 6, FALSE), NA())</f>
        <v>#N/A</v>
      </c>
      <c r="G2999" s="13">
        <f ca="1">$Q$4+$P$4*Fulltable[[#This Row],[Distance]]+$O$4*Fulltable[[#This Row],[D^2]]+$N$4*Fulltable[[#This Row],[D^3]]</f>
        <v>0.10321222720203198</v>
      </c>
      <c r="H2999" s="13">
        <f ca="1">Fulltable[[#This Row],[Forecast]]*(1+AVERAGE(cform[faster (-ve) /
slower (+ve)]))</f>
        <v>0.10685787102000015</v>
      </c>
      <c r="I2999" s="13" t="e">
        <f>IF(ISNUMBER(VLOOKUP(Fulltable[[#This Row],[Distance]], Predict[[#All],[Distance (km)]:[Time on current form]], 2, FALSE)), VLOOKUP(Fulltable[[#This Row],[Distance]], Predict[[#All],[Distance (km)]:[Time on current form]], 2, FALSE), NA())</f>
        <v>#N/A</v>
      </c>
      <c r="J2999" s="13" t="e">
        <f>IF(ISNUMBER(VLOOKUP(Fulltable[[#This Row],[Distance]], Predict[[#All],[Distance (km)]:[Time on current form]], 3, FALSE)), VLOOKUP(Fulltable[[#This Row],[Distance]], Predict[[#All],[Distance (km)]:[Time on current form]], 3, FALSE), NA())</f>
        <v>#N/A</v>
      </c>
    </row>
    <row r="3000" spans="1:10" x14ac:dyDescent="0.25">
      <c r="A3000" s="1">
        <v>29.98</v>
      </c>
      <c r="B3000" s="2">
        <f>Fulltable[[#This Row],[Distance]]^2</f>
        <v>898.80040000000008</v>
      </c>
      <c r="C3000">
        <f>Fulltable[[#This Row],[Distance]]^3</f>
        <v>26946.035992000005</v>
      </c>
      <c r="D3000">
        <f>Fulltable[[#This Row],[Distance]]^4</f>
        <v>807842.15904016013</v>
      </c>
      <c r="E3000">
        <f>Fulltable[[#This Row],[Distance]]^5</f>
        <v>24219107.928024001</v>
      </c>
      <c r="F3000" s="13" t="e">
        <f>IF(ISNUMBER(VLOOKUP(Fulltable[[#This Row],[Distance]], PBmetric[[Distance (km)]:[PB (hh:mm:ss)]], 6, FALSE)), VLOOKUP(Fulltable[[#This Row],[Distance]], PBmetric[[Distance (km)]:[PB (hh:mm:ss)]], 6, FALSE), NA())</f>
        <v>#N/A</v>
      </c>
      <c r="G3000" s="13">
        <f ca="1">$Q$4+$P$4*Fulltable[[#This Row],[Distance]]+$O$4*Fulltable[[#This Row],[D^2]]+$N$4*Fulltable[[#This Row],[D^3]]</f>
        <v>0.10325206532622609</v>
      </c>
      <c r="H3000" s="13">
        <f ca="1">Fulltable[[#This Row],[Forecast]]*(1+AVERAGE(cform[faster (-ve) /
slower (+ve)]))</f>
        <v>0.10689911629928746</v>
      </c>
      <c r="I3000" s="13" t="e">
        <f>IF(ISNUMBER(VLOOKUP(Fulltable[[#This Row],[Distance]], Predict[[#All],[Distance (km)]:[Time on current form]], 2, FALSE)), VLOOKUP(Fulltable[[#This Row],[Distance]], Predict[[#All],[Distance (km)]:[Time on current form]], 2, FALSE), NA())</f>
        <v>#N/A</v>
      </c>
      <c r="J3000" s="13" t="e">
        <f>IF(ISNUMBER(VLOOKUP(Fulltable[[#This Row],[Distance]], Predict[[#All],[Distance (km)]:[Time on current form]], 3, FALSE)), VLOOKUP(Fulltable[[#This Row],[Distance]], Predict[[#All],[Distance (km)]:[Time on current form]], 3, FALSE), NA())</f>
        <v>#N/A</v>
      </c>
    </row>
    <row r="3001" spans="1:10" x14ac:dyDescent="0.25">
      <c r="A3001" s="1">
        <v>29.99</v>
      </c>
      <c r="B3001" s="2">
        <f>Fulltable[[#This Row],[Distance]]^2</f>
        <v>899.40009999999995</v>
      </c>
      <c r="C3001">
        <f>Fulltable[[#This Row],[Distance]]^3</f>
        <v>26973.008998999998</v>
      </c>
      <c r="D3001">
        <f>Fulltable[[#This Row],[Distance]]^4</f>
        <v>808920.53988000995</v>
      </c>
      <c r="E3001">
        <f>Fulltable[[#This Row],[Distance]]^5</f>
        <v>24259526.991001498</v>
      </c>
      <c r="F3001" s="13" t="e">
        <f>IF(ISNUMBER(VLOOKUP(Fulltable[[#This Row],[Distance]], PBmetric[[Distance (km)]:[PB (hh:mm:ss)]], 6, FALSE)), VLOOKUP(Fulltable[[#This Row],[Distance]], PBmetric[[Distance (km)]:[PB (hh:mm:ss)]], 6, FALSE), NA())</f>
        <v>#N/A</v>
      </c>
      <c r="G3001" s="13">
        <f ca="1">$Q$4+$P$4*Fulltable[[#This Row],[Distance]]+$O$4*Fulltable[[#This Row],[D^2]]+$N$4*Fulltable[[#This Row],[D^3]]</f>
        <v>0.10329190701717005</v>
      </c>
      <c r="H3001" s="13">
        <f ca="1">Fulltable[[#This Row],[Forecast]]*(1+AVERAGE(cform[faster (-ve) /
slower (+ve)]))</f>
        <v>0.10694036527130871</v>
      </c>
      <c r="I3001" s="13" t="e">
        <f>IF(ISNUMBER(VLOOKUP(Fulltable[[#This Row],[Distance]], Predict[[#All],[Distance (km)]:[Time on current form]], 2, FALSE)), VLOOKUP(Fulltable[[#This Row],[Distance]], Predict[[#All],[Distance (km)]:[Time on current form]], 2, FALSE), NA())</f>
        <v>#N/A</v>
      </c>
      <c r="J3001" s="13" t="e">
        <f>IF(ISNUMBER(VLOOKUP(Fulltable[[#This Row],[Distance]], Predict[[#All],[Distance (km)]:[Time on current form]], 3, FALSE)), VLOOKUP(Fulltable[[#This Row],[Distance]], Predict[[#All],[Distance (km)]:[Time on current form]], 3, FALSE), NA())</f>
        <v>#N/A</v>
      </c>
    </row>
    <row r="3002" spans="1:10" x14ac:dyDescent="0.25">
      <c r="A3002" s="1">
        <v>30</v>
      </c>
      <c r="B3002" s="2">
        <f>Fulltable[[#This Row],[Distance]]^2</f>
        <v>900</v>
      </c>
      <c r="C3002">
        <f>Fulltable[[#This Row],[Distance]]^3</f>
        <v>27000</v>
      </c>
      <c r="D3002">
        <f>Fulltable[[#This Row],[Distance]]^4</f>
        <v>810000</v>
      </c>
      <c r="E3002">
        <f>Fulltable[[#This Row],[Distance]]^5</f>
        <v>24300000</v>
      </c>
      <c r="F3002" s="13" t="e">
        <f>IF(ISNUMBER(VLOOKUP(Fulltable[[#This Row],[Distance]], PBmetric[[Distance (km)]:[PB (hh:mm:ss)]], 6, FALSE)), VLOOKUP(Fulltable[[#This Row],[Distance]], PBmetric[[Distance (km)]:[PB (hh:mm:ss)]], 6, FALSE), NA())</f>
        <v>#N/A</v>
      </c>
      <c r="G3002" s="13">
        <f ca="1">$Q$4+$P$4*Fulltable[[#This Row],[Distance]]+$O$4*Fulltable[[#This Row],[D^2]]+$N$4*Fulltable[[#This Row],[D^3]]</f>
        <v>0.10333175227482851</v>
      </c>
      <c r="H3002" s="13">
        <f ca="1">Fulltable[[#This Row],[Forecast]]*(1+AVERAGE(cform[faster (-ve) /
slower (+ve)]))</f>
        <v>0.10698161793602733</v>
      </c>
      <c r="I3002" s="13" t="e">
        <f>IF(ISNUMBER(VLOOKUP(Fulltable[[#This Row],[Distance]], Predict[[#All],[Distance (km)]:[Time on current form]], 2, FALSE)), VLOOKUP(Fulltable[[#This Row],[Distance]], Predict[[#All],[Distance (km)]:[Time on current form]], 2, FALSE), NA())</f>
        <v>#N/A</v>
      </c>
      <c r="J3002" s="13" t="e">
        <f>IF(ISNUMBER(VLOOKUP(Fulltable[[#This Row],[Distance]], Predict[[#All],[Distance (km)]:[Time on current form]], 3, FALSE)), VLOOKUP(Fulltable[[#This Row],[Distance]], Predict[[#All],[Distance (km)]:[Time on current form]], 3, FALSE), NA())</f>
        <v>#N/A</v>
      </c>
    </row>
    <row r="3003" spans="1:10" x14ac:dyDescent="0.25">
      <c r="A3003" s="1">
        <v>30.01</v>
      </c>
      <c r="B3003" s="2">
        <f>Fulltable[[#This Row],[Distance]]^2</f>
        <v>900.60010000000011</v>
      </c>
      <c r="C3003">
        <f>Fulltable[[#This Row],[Distance]]^3</f>
        <v>27027.009001000006</v>
      </c>
      <c r="D3003">
        <f>Fulltable[[#This Row],[Distance]]^4</f>
        <v>811080.54012001015</v>
      </c>
      <c r="E3003">
        <f>Fulltable[[#This Row],[Distance]]^5</f>
        <v>24340527.009001505</v>
      </c>
      <c r="F3003" s="13" t="e">
        <f>IF(ISNUMBER(VLOOKUP(Fulltable[[#This Row],[Distance]], PBmetric[[Distance (km)]:[PB (hh:mm:ss)]], 6, FALSE)), VLOOKUP(Fulltable[[#This Row],[Distance]], PBmetric[[Distance (km)]:[PB (hh:mm:ss)]], 6, FALSE), NA())</f>
        <v>#N/A</v>
      </c>
      <c r="G3003" s="13">
        <f ca="1">$Q$4+$P$4*Fulltable[[#This Row],[Distance]]+$O$4*Fulltable[[#This Row],[D^2]]+$N$4*Fulltable[[#This Row],[D^3]]</f>
        <v>0.10337160109916602</v>
      </c>
      <c r="H3003" s="13">
        <f ca="1">Fulltable[[#This Row],[Forecast]]*(1+AVERAGE(cform[faster (-ve) /
slower (+ve)]))</f>
        <v>0.10702287429340658</v>
      </c>
      <c r="I3003" s="13" t="e">
        <f>IF(ISNUMBER(VLOOKUP(Fulltable[[#This Row],[Distance]], Predict[[#All],[Distance (km)]:[Time on current form]], 2, FALSE)), VLOOKUP(Fulltable[[#This Row],[Distance]], Predict[[#All],[Distance (km)]:[Time on current form]], 2, FALSE), NA())</f>
        <v>#N/A</v>
      </c>
      <c r="J3003" s="13" t="e">
        <f>IF(ISNUMBER(VLOOKUP(Fulltable[[#This Row],[Distance]], Predict[[#All],[Distance (km)]:[Time on current form]], 3, FALSE)), VLOOKUP(Fulltable[[#This Row],[Distance]], Predict[[#All],[Distance (km)]:[Time on current form]], 3, FALSE), NA())</f>
        <v>#N/A</v>
      </c>
    </row>
    <row r="3004" spans="1:10" x14ac:dyDescent="0.25">
      <c r="A3004" s="1">
        <v>30.02</v>
      </c>
      <c r="B3004" s="2">
        <f>Fulltable[[#This Row],[Distance]]^2</f>
        <v>901.20039999999995</v>
      </c>
      <c r="C3004">
        <f>Fulltable[[#This Row],[Distance]]^3</f>
        <v>27054.036007999999</v>
      </c>
      <c r="D3004">
        <f>Fulltable[[#This Row],[Distance]]^4</f>
        <v>812162.16096015985</v>
      </c>
      <c r="E3004">
        <f>Fulltable[[#This Row],[Distance]]^5</f>
        <v>24381108.072023999</v>
      </c>
      <c r="F3004" s="13" t="e">
        <f>IF(ISNUMBER(VLOOKUP(Fulltable[[#This Row],[Distance]], PBmetric[[Distance (km)]:[PB (hh:mm:ss)]], 6, FALSE)), VLOOKUP(Fulltable[[#This Row],[Distance]], PBmetric[[Distance (km)]:[PB (hh:mm:ss)]], 6, FALSE), NA())</f>
        <v>#N/A</v>
      </c>
      <c r="G3004" s="13">
        <f ca="1">$Q$4+$P$4*Fulltable[[#This Row],[Distance]]+$O$4*Fulltable[[#This Row],[D^2]]+$N$4*Fulltable[[#This Row],[D^3]]</f>
        <v>0.10341145349014719</v>
      </c>
      <c r="H3004" s="13">
        <f ca="1">Fulltable[[#This Row],[Forecast]]*(1+AVERAGE(cform[faster (-ve) /
slower (+ve)]))</f>
        <v>0.10706413434340985</v>
      </c>
      <c r="I3004" s="13" t="e">
        <f>IF(ISNUMBER(VLOOKUP(Fulltable[[#This Row],[Distance]], Predict[[#All],[Distance (km)]:[Time on current form]], 2, FALSE)), VLOOKUP(Fulltable[[#This Row],[Distance]], Predict[[#All],[Distance (km)]:[Time on current form]], 2, FALSE), NA())</f>
        <v>#N/A</v>
      </c>
      <c r="J3004" s="13" t="e">
        <f>IF(ISNUMBER(VLOOKUP(Fulltable[[#This Row],[Distance]], Predict[[#All],[Distance (km)]:[Time on current form]], 3, FALSE)), VLOOKUP(Fulltable[[#This Row],[Distance]], Predict[[#All],[Distance (km)]:[Time on current form]], 3, FALSE), NA())</f>
        <v>#N/A</v>
      </c>
    </row>
    <row r="3005" spans="1:10" x14ac:dyDescent="0.25">
      <c r="A3005" s="1">
        <v>30.03</v>
      </c>
      <c r="B3005" s="2">
        <f>Fulltable[[#This Row],[Distance]]^2</f>
        <v>901.80090000000007</v>
      </c>
      <c r="C3005">
        <f>Fulltable[[#This Row],[Distance]]^3</f>
        <v>27081.081027000004</v>
      </c>
      <c r="D3005">
        <f>Fulltable[[#This Row],[Distance]]^4</f>
        <v>813244.86324081011</v>
      </c>
      <c r="E3005">
        <f>Fulltable[[#This Row],[Distance]]^5</f>
        <v>24421743.243121527</v>
      </c>
      <c r="F3005" s="13" t="e">
        <f>IF(ISNUMBER(VLOOKUP(Fulltable[[#This Row],[Distance]], PBmetric[[Distance (km)]:[PB (hh:mm:ss)]], 6, FALSE)), VLOOKUP(Fulltable[[#This Row],[Distance]], PBmetric[[Distance (km)]:[PB (hh:mm:ss)]], 6, FALSE), NA())</f>
        <v>#N/A</v>
      </c>
      <c r="G3005" s="13">
        <f ca="1">$Q$4+$P$4*Fulltable[[#This Row],[Distance]]+$O$4*Fulltable[[#This Row],[D^2]]+$N$4*Fulltable[[#This Row],[D^3]]</f>
        <v>0.10345130944773663</v>
      </c>
      <c r="H3005" s="13">
        <f ca="1">Fulltable[[#This Row],[Forecast]]*(1+AVERAGE(cform[faster (-ve) /
slower (+ve)]))</f>
        <v>0.10710539808600049</v>
      </c>
      <c r="I3005" s="13" t="e">
        <f>IF(ISNUMBER(VLOOKUP(Fulltable[[#This Row],[Distance]], Predict[[#All],[Distance (km)]:[Time on current form]], 2, FALSE)), VLOOKUP(Fulltable[[#This Row],[Distance]], Predict[[#All],[Distance (km)]:[Time on current form]], 2, FALSE), NA())</f>
        <v>#N/A</v>
      </c>
      <c r="J3005" s="13" t="e">
        <f>IF(ISNUMBER(VLOOKUP(Fulltable[[#This Row],[Distance]], Predict[[#All],[Distance (km)]:[Time on current form]], 3, FALSE)), VLOOKUP(Fulltable[[#This Row],[Distance]], Predict[[#All],[Distance (km)]:[Time on current form]], 3, FALSE), NA())</f>
        <v>#N/A</v>
      </c>
    </row>
    <row r="3006" spans="1:10" x14ac:dyDescent="0.25">
      <c r="A3006" s="1">
        <v>30.04</v>
      </c>
      <c r="B3006" s="2">
        <f>Fulltable[[#This Row],[Distance]]^2</f>
        <v>902.40159999999992</v>
      </c>
      <c r="C3006">
        <f>Fulltable[[#This Row],[Distance]]^3</f>
        <v>27108.144063999996</v>
      </c>
      <c r="D3006">
        <f>Fulltable[[#This Row],[Distance]]^4</f>
        <v>814328.64768255979</v>
      </c>
      <c r="E3006">
        <f>Fulltable[[#This Row],[Distance]]^5</f>
        <v>24462432.576384097</v>
      </c>
      <c r="F3006" s="13" t="e">
        <f>IF(ISNUMBER(VLOOKUP(Fulltable[[#This Row],[Distance]], PBmetric[[Distance (km)]:[PB (hh:mm:ss)]], 6, FALSE)), VLOOKUP(Fulltable[[#This Row],[Distance]], PBmetric[[Distance (km)]:[PB (hh:mm:ss)]], 6, FALSE), NA())</f>
        <v>#N/A</v>
      </c>
      <c r="G3006" s="13">
        <f ca="1">$Q$4+$P$4*Fulltable[[#This Row],[Distance]]+$O$4*Fulltable[[#This Row],[D^2]]+$N$4*Fulltable[[#This Row],[D^3]]</f>
        <v>0.10349116897189892</v>
      </c>
      <c r="H3006" s="13">
        <f ca="1">Fulltable[[#This Row],[Forecast]]*(1+AVERAGE(cform[faster (-ve) /
slower (+ve)]))</f>
        <v>0.10714666552114183</v>
      </c>
      <c r="I3006" s="13" t="e">
        <f>IF(ISNUMBER(VLOOKUP(Fulltable[[#This Row],[Distance]], Predict[[#All],[Distance (km)]:[Time on current form]], 2, FALSE)), VLOOKUP(Fulltable[[#This Row],[Distance]], Predict[[#All],[Distance (km)]:[Time on current form]], 2, FALSE), NA())</f>
        <v>#N/A</v>
      </c>
      <c r="J3006" s="13" t="e">
        <f>IF(ISNUMBER(VLOOKUP(Fulltable[[#This Row],[Distance]], Predict[[#All],[Distance (km)]:[Time on current form]], 3, FALSE)), VLOOKUP(Fulltable[[#This Row],[Distance]], Predict[[#All],[Distance (km)]:[Time on current form]], 3, FALSE), NA())</f>
        <v>#N/A</v>
      </c>
    </row>
    <row r="3007" spans="1:10" x14ac:dyDescent="0.25">
      <c r="A3007" s="1">
        <v>30.05</v>
      </c>
      <c r="B3007" s="2">
        <f>Fulltable[[#This Row],[Distance]]^2</f>
        <v>903.00250000000005</v>
      </c>
      <c r="C3007">
        <f>Fulltable[[#This Row],[Distance]]^3</f>
        <v>27135.225125000001</v>
      </c>
      <c r="D3007">
        <f>Fulltable[[#This Row],[Distance]]^4</f>
        <v>815413.51500625012</v>
      </c>
      <c r="E3007">
        <f>Fulltable[[#This Row],[Distance]]^5</f>
        <v>24503176.125937816</v>
      </c>
      <c r="F3007" s="13" t="e">
        <f>IF(ISNUMBER(VLOOKUP(Fulltable[[#This Row],[Distance]], PBmetric[[Distance (km)]:[PB (hh:mm:ss)]], 6, FALSE)), VLOOKUP(Fulltable[[#This Row],[Distance]], PBmetric[[Distance (km)]:[PB (hh:mm:ss)]], 6, FALSE), NA())</f>
        <v>#N/A</v>
      </c>
      <c r="G3007" s="13">
        <f ca="1">$Q$4+$P$4*Fulltable[[#This Row],[Distance]]+$O$4*Fulltable[[#This Row],[D^2]]+$N$4*Fulltable[[#This Row],[D^3]]</f>
        <v>0.10353103206259866</v>
      </c>
      <c r="H3007" s="13">
        <f ca="1">Fulltable[[#This Row],[Forecast]]*(1+AVERAGE(cform[faster (-ve) /
slower (+ve)]))</f>
        <v>0.10718793664879721</v>
      </c>
      <c r="I3007" s="13" t="e">
        <f>IF(ISNUMBER(VLOOKUP(Fulltable[[#This Row],[Distance]], Predict[[#All],[Distance (km)]:[Time on current form]], 2, FALSE)), VLOOKUP(Fulltable[[#This Row],[Distance]], Predict[[#All],[Distance (km)]:[Time on current form]], 2, FALSE), NA())</f>
        <v>#N/A</v>
      </c>
      <c r="J3007" s="13" t="e">
        <f>IF(ISNUMBER(VLOOKUP(Fulltable[[#This Row],[Distance]], Predict[[#All],[Distance (km)]:[Time on current form]], 3, FALSE)), VLOOKUP(Fulltable[[#This Row],[Distance]], Predict[[#All],[Distance (km)]:[Time on current form]], 3, FALSE), NA())</f>
        <v>#N/A</v>
      </c>
    </row>
    <row r="3008" spans="1:10" x14ac:dyDescent="0.25">
      <c r="A3008" s="1">
        <v>30.06</v>
      </c>
      <c r="B3008" s="2">
        <f>Fulltable[[#This Row],[Distance]]^2</f>
        <v>903.60359999999991</v>
      </c>
      <c r="C3008">
        <f>Fulltable[[#This Row],[Distance]]^3</f>
        <v>27162.324215999997</v>
      </c>
      <c r="D3008">
        <f>Fulltable[[#This Row],[Distance]]^4</f>
        <v>816499.46593295981</v>
      </c>
      <c r="E3008">
        <f>Fulltable[[#This Row],[Distance]]^5</f>
        <v>24543973.945944771</v>
      </c>
      <c r="F3008" s="13" t="e">
        <f>IF(ISNUMBER(VLOOKUP(Fulltable[[#This Row],[Distance]], PBmetric[[Distance (km)]:[PB (hh:mm:ss)]], 6, FALSE)), VLOOKUP(Fulltable[[#This Row],[Distance]], PBmetric[[Distance (km)]:[PB (hh:mm:ss)]], 6, FALSE), NA())</f>
        <v>#N/A</v>
      </c>
      <c r="G3008" s="13">
        <f ca="1">$Q$4+$P$4*Fulltable[[#This Row],[Distance]]+$O$4*Fulltable[[#This Row],[D^2]]+$N$4*Fulltable[[#This Row],[D^3]]</f>
        <v>0.10357089871980044</v>
      </c>
      <c r="H3008" s="13">
        <f ca="1">Fulltable[[#This Row],[Forecast]]*(1+AVERAGE(cform[faster (-ve) /
slower (+ve)]))</f>
        <v>0.10722921146892997</v>
      </c>
      <c r="I3008" s="13" t="e">
        <f>IF(ISNUMBER(VLOOKUP(Fulltable[[#This Row],[Distance]], Predict[[#All],[Distance (km)]:[Time on current form]], 2, FALSE)), VLOOKUP(Fulltable[[#This Row],[Distance]], Predict[[#All],[Distance (km)]:[Time on current form]], 2, FALSE), NA())</f>
        <v>#N/A</v>
      </c>
      <c r="J3008" s="13" t="e">
        <f>IF(ISNUMBER(VLOOKUP(Fulltable[[#This Row],[Distance]], Predict[[#All],[Distance (km)]:[Time on current form]], 3, FALSE)), VLOOKUP(Fulltable[[#This Row],[Distance]], Predict[[#All],[Distance (km)]:[Time on current form]], 3, FALSE), NA())</f>
        <v>#N/A</v>
      </c>
    </row>
    <row r="3009" spans="1:10" x14ac:dyDescent="0.25">
      <c r="A3009" s="1">
        <v>30.07</v>
      </c>
      <c r="B3009" s="2">
        <f>Fulltable[[#This Row],[Distance]]^2</f>
        <v>904.20490000000007</v>
      </c>
      <c r="C3009">
        <f>Fulltable[[#This Row],[Distance]]^3</f>
        <v>27189.441343000002</v>
      </c>
      <c r="D3009">
        <f>Fulltable[[#This Row],[Distance]]^4</f>
        <v>817586.50118401006</v>
      </c>
      <c r="E3009">
        <f>Fulltable[[#This Row],[Distance]]^5</f>
        <v>24584826.090603184</v>
      </c>
      <c r="F3009" s="13" t="e">
        <f>IF(ISNUMBER(VLOOKUP(Fulltable[[#This Row],[Distance]], PBmetric[[Distance (km)]:[PB (hh:mm:ss)]], 6, FALSE)), VLOOKUP(Fulltable[[#This Row],[Distance]], PBmetric[[Distance (km)]:[PB (hh:mm:ss)]], 6, FALSE), NA())</f>
        <v>#N/A</v>
      </c>
      <c r="G3009" s="13">
        <f ca="1">$Q$4+$P$4*Fulltable[[#This Row],[Distance]]+$O$4*Fulltable[[#This Row],[D^2]]+$N$4*Fulltable[[#This Row],[D^3]]</f>
        <v>0.10361076894346889</v>
      </c>
      <c r="H3009" s="13">
        <f ca="1">Fulltable[[#This Row],[Forecast]]*(1+AVERAGE(cform[faster (-ve) /
slower (+ve)]))</f>
        <v>0.10727048998150351</v>
      </c>
      <c r="I3009" s="13" t="e">
        <f>IF(ISNUMBER(VLOOKUP(Fulltable[[#This Row],[Distance]], Predict[[#All],[Distance (km)]:[Time on current form]], 2, FALSE)), VLOOKUP(Fulltable[[#This Row],[Distance]], Predict[[#All],[Distance (km)]:[Time on current form]], 2, FALSE), NA())</f>
        <v>#N/A</v>
      </c>
      <c r="J3009" s="13" t="e">
        <f>IF(ISNUMBER(VLOOKUP(Fulltable[[#This Row],[Distance]], Predict[[#All],[Distance (km)]:[Time on current form]], 3, FALSE)), VLOOKUP(Fulltable[[#This Row],[Distance]], Predict[[#All],[Distance (km)]:[Time on current form]], 3, FALSE), NA())</f>
        <v>#N/A</v>
      </c>
    </row>
    <row r="3010" spans="1:10" x14ac:dyDescent="0.25">
      <c r="A3010" s="1">
        <v>30.08</v>
      </c>
      <c r="B3010" s="2">
        <f>Fulltable[[#This Row],[Distance]]^2</f>
        <v>904.80639999999994</v>
      </c>
      <c r="C3010">
        <f>Fulltable[[#This Row],[Distance]]^3</f>
        <v>27216.576511999996</v>
      </c>
      <c r="D3010">
        <f>Fulltable[[#This Row],[Distance]]^4</f>
        <v>818674.62148095993</v>
      </c>
      <c r="E3010">
        <f>Fulltable[[#This Row],[Distance]]^5</f>
        <v>24625732.614147272</v>
      </c>
      <c r="F3010" s="13" t="e">
        <f>IF(ISNUMBER(VLOOKUP(Fulltable[[#This Row],[Distance]], PBmetric[[Distance (km)]:[PB (hh:mm:ss)]], 6, FALSE)), VLOOKUP(Fulltable[[#This Row],[Distance]], PBmetric[[Distance (km)]:[PB (hh:mm:ss)]], 6, FALSE), NA())</f>
        <v>#N/A</v>
      </c>
      <c r="G3010" s="13">
        <f ca="1">$Q$4+$P$4*Fulltable[[#This Row],[Distance]]+$O$4*Fulltable[[#This Row],[D^2]]+$N$4*Fulltable[[#This Row],[D^3]]</f>
        <v>0.10365064273356857</v>
      </c>
      <c r="H3010" s="13">
        <f ca="1">Fulltable[[#This Row],[Forecast]]*(1+AVERAGE(cform[faster (-ve) /
slower (+ve)]))</f>
        <v>0.10731177218648112</v>
      </c>
      <c r="I3010" s="13" t="e">
        <f>IF(ISNUMBER(VLOOKUP(Fulltable[[#This Row],[Distance]], Predict[[#All],[Distance (km)]:[Time on current form]], 2, FALSE)), VLOOKUP(Fulltable[[#This Row],[Distance]], Predict[[#All],[Distance (km)]:[Time on current form]], 2, FALSE), NA())</f>
        <v>#N/A</v>
      </c>
      <c r="J3010" s="13" t="e">
        <f>IF(ISNUMBER(VLOOKUP(Fulltable[[#This Row],[Distance]], Predict[[#All],[Distance (km)]:[Time on current form]], 3, FALSE)), VLOOKUP(Fulltable[[#This Row],[Distance]], Predict[[#All],[Distance (km)]:[Time on current form]], 3, FALSE), NA())</f>
        <v>#N/A</v>
      </c>
    </row>
    <row r="3011" spans="1:10" x14ac:dyDescent="0.25">
      <c r="A3011" s="1">
        <v>30.09</v>
      </c>
      <c r="B3011" s="2">
        <f>Fulltable[[#This Row],[Distance]]^2</f>
        <v>905.40809999999999</v>
      </c>
      <c r="C3011">
        <f>Fulltable[[#This Row],[Distance]]^3</f>
        <v>27243.729728999999</v>
      </c>
      <c r="D3011">
        <f>Fulltable[[#This Row],[Distance]]^4</f>
        <v>819763.82754561002</v>
      </c>
      <c r="E3011">
        <f>Fulltable[[#This Row],[Distance]]^5</f>
        <v>24666693.570847407</v>
      </c>
      <c r="F3011" s="13" t="e">
        <f>IF(ISNUMBER(VLOOKUP(Fulltable[[#This Row],[Distance]], PBmetric[[Distance (km)]:[PB (hh:mm:ss)]], 6, FALSE)), VLOOKUP(Fulltable[[#This Row],[Distance]], PBmetric[[Distance (km)]:[PB (hh:mm:ss)]], 6, FALSE), NA())</f>
        <v>#N/A</v>
      </c>
      <c r="G3011" s="13">
        <f ca="1">$Q$4+$P$4*Fulltable[[#This Row],[Distance]]+$O$4*Fulltable[[#This Row],[D^2]]+$N$4*Fulltable[[#This Row],[D^3]]</f>
        <v>0.10369052009006409</v>
      </c>
      <c r="H3011" s="13">
        <f ca="1">Fulltable[[#This Row],[Forecast]]*(1+AVERAGE(cform[faster (-ve) /
slower (+ve)]))</f>
        <v>0.10735305808382617</v>
      </c>
      <c r="I3011" s="13" t="e">
        <f>IF(ISNUMBER(VLOOKUP(Fulltable[[#This Row],[Distance]], Predict[[#All],[Distance (km)]:[Time on current form]], 2, FALSE)), VLOOKUP(Fulltable[[#This Row],[Distance]], Predict[[#All],[Distance (km)]:[Time on current form]], 2, FALSE), NA())</f>
        <v>#N/A</v>
      </c>
      <c r="J3011" s="13" t="e">
        <f>IF(ISNUMBER(VLOOKUP(Fulltable[[#This Row],[Distance]], Predict[[#All],[Distance (km)]:[Time on current form]], 3, FALSE)), VLOOKUP(Fulltable[[#This Row],[Distance]], Predict[[#All],[Distance (km)]:[Time on current form]], 3, FALSE), NA())</f>
        <v>#N/A</v>
      </c>
    </row>
    <row r="3012" spans="1:10" x14ac:dyDescent="0.25">
      <c r="A3012" s="1">
        <v>30.1</v>
      </c>
      <c r="B3012" s="2">
        <f>Fulltable[[#This Row],[Distance]]^2</f>
        <v>906.0100000000001</v>
      </c>
      <c r="C3012">
        <f>Fulltable[[#This Row],[Distance]]^3</f>
        <v>27270.901000000005</v>
      </c>
      <c r="D3012">
        <f>Fulltable[[#This Row],[Distance]]^4</f>
        <v>820854.12010000017</v>
      </c>
      <c r="E3012">
        <f>Fulltable[[#This Row],[Distance]]^5</f>
        <v>24707709.015010007</v>
      </c>
      <c r="F3012" s="13" t="e">
        <f>IF(ISNUMBER(VLOOKUP(Fulltable[[#This Row],[Distance]], PBmetric[[Distance (km)]:[PB (hh:mm:ss)]], 6, FALSE)), VLOOKUP(Fulltable[[#This Row],[Distance]], PBmetric[[Distance (km)]:[PB (hh:mm:ss)]], 6, FALSE), NA())</f>
        <v>#N/A</v>
      </c>
      <c r="G3012" s="13">
        <f ca="1">$Q$4+$P$4*Fulltable[[#This Row],[Distance]]+$O$4*Fulltable[[#This Row],[D^2]]+$N$4*Fulltable[[#This Row],[D^3]]</f>
        <v>0.10373040101292007</v>
      </c>
      <c r="H3012" s="13">
        <f ca="1">Fulltable[[#This Row],[Forecast]]*(1+AVERAGE(cform[faster (-ve) /
slower (+ve)]))</f>
        <v>0.10739434767350202</v>
      </c>
      <c r="I3012" s="13" t="e">
        <f>IF(ISNUMBER(VLOOKUP(Fulltable[[#This Row],[Distance]], Predict[[#All],[Distance (km)]:[Time on current form]], 2, FALSE)), VLOOKUP(Fulltable[[#This Row],[Distance]], Predict[[#All],[Distance (km)]:[Time on current form]], 2, FALSE), NA())</f>
        <v>#N/A</v>
      </c>
      <c r="J3012" s="13" t="e">
        <f>IF(ISNUMBER(VLOOKUP(Fulltable[[#This Row],[Distance]], Predict[[#All],[Distance (km)]:[Time on current form]], 3, FALSE)), VLOOKUP(Fulltable[[#This Row],[Distance]], Predict[[#All],[Distance (km)]:[Time on current form]], 3, FALSE), NA())</f>
        <v>#N/A</v>
      </c>
    </row>
    <row r="3013" spans="1:10" x14ac:dyDescent="0.25">
      <c r="A3013" s="1">
        <v>30.11</v>
      </c>
      <c r="B3013" s="2">
        <f>Fulltable[[#This Row],[Distance]]^2</f>
        <v>906.61209999999994</v>
      </c>
      <c r="C3013">
        <f>Fulltable[[#This Row],[Distance]]^3</f>
        <v>27298.090330999999</v>
      </c>
      <c r="D3013">
        <f>Fulltable[[#This Row],[Distance]]^4</f>
        <v>821945.49986640993</v>
      </c>
      <c r="E3013">
        <f>Fulltable[[#This Row],[Distance]]^5</f>
        <v>24748779.000977602</v>
      </c>
      <c r="F3013" s="13" t="e">
        <f>IF(ISNUMBER(VLOOKUP(Fulltable[[#This Row],[Distance]], PBmetric[[Distance (km)]:[PB (hh:mm:ss)]], 6, FALSE)), VLOOKUP(Fulltable[[#This Row],[Distance]], PBmetric[[Distance (km)]:[PB (hh:mm:ss)]], 6, FALSE), NA())</f>
        <v>#N/A</v>
      </c>
      <c r="G3013" s="13">
        <f ca="1">$Q$4+$P$4*Fulltable[[#This Row],[Distance]]+$O$4*Fulltable[[#This Row],[D^2]]+$N$4*Fulltable[[#This Row],[D^3]]</f>
        <v>0.10377028550210105</v>
      </c>
      <c r="H3013" s="13">
        <f ca="1">Fulltable[[#This Row],[Forecast]]*(1+AVERAGE(cform[faster (-ve) /
slower (+ve)]))</f>
        <v>0.10743564095547196</v>
      </c>
      <c r="I3013" s="13" t="e">
        <f>IF(ISNUMBER(VLOOKUP(Fulltable[[#This Row],[Distance]], Predict[[#All],[Distance (km)]:[Time on current form]], 2, FALSE)), VLOOKUP(Fulltable[[#This Row],[Distance]], Predict[[#All],[Distance (km)]:[Time on current form]], 2, FALSE), NA())</f>
        <v>#N/A</v>
      </c>
      <c r="J3013" s="13" t="e">
        <f>IF(ISNUMBER(VLOOKUP(Fulltable[[#This Row],[Distance]], Predict[[#All],[Distance (km)]:[Time on current form]], 3, FALSE)), VLOOKUP(Fulltable[[#This Row],[Distance]], Predict[[#All],[Distance (km)]:[Time on current form]], 3, FALSE), NA())</f>
        <v>#N/A</v>
      </c>
    </row>
    <row r="3014" spans="1:10" x14ac:dyDescent="0.25">
      <c r="A3014" s="1">
        <v>30.12</v>
      </c>
      <c r="B3014" s="2">
        <f>Fulltable[[#This Row],[Distance]]^2</f>
        <v>907.21440000000007</v>
      </c>
      <c r="C3014">
        <f>Fulltable[[#This Row],[Distance]]^3</f>
        <v>27325.297728000001</v>
      </c>
      <c r="D3014">
        <f>Fulltable[[#This Row],[Distance]]^4</f>
        <v>823037.96756736015</v>
      </c>
      <c r="E3014">
        <f>Fulltable[[#This Row],[Distance]]^5</f>
        <v>24789903.583128888</v>
      </c>
      <c r="F3014" s="13" t="e">
        <f>IF(ISNUMBER(VLOOKUP(Fulltable[[#This Row],[Distance]], PBmetric[[Distance (km)]:[PB (hh:mm:ss)]], 6, FALSE)), VLOOKUP(Fulltable[[#This Row],[Distance]], PBmetric[[Distance (km)]:[PB (hh:mm:ss)]], 6, FALSE), NA())</f>
        <v>#N/A</v>
      </c>
      <c r="G3014" s="13">
        <f ca="1">$Q$4+$P$4*Fulltable[[#This Row],[Distance]]+$O$4*Fulltable[[#This Row],[D^2]]+$N$4*Fulltable[[#This Row],[D^3]]</f>
        <v>0.10381017355757167</v>
      </c>
      <c r="H3014" s="13">
        <f ca="1">Fulltable[[#This Row],[Forecast]]*(1+AVERAGE(cform[faster (-ve) /
slower (+ve)]))</f>
        <v>0.10747693792969941</v>
      </c>
      <c r="I3014" s="13" t="e">
        <f>IF(ISNUMBER(VLOOKUP(Fulltable[[#This Row],[Distance]], Predict[[#All],[Distance (km)]:[Time on current form]], 2, FALSE)), VLOOKUP(Fulltable[[#This Row],[Distance]], Predict[[#All],[Distance (km)]:[Time on current form]], 2, FALSE), NA())</f>
        <v>#N/A</v>
      </c>
      <c r="J3014" s="13" t="e">
        <f>IF(ISNUMBER(VLOOKUP(Fulltable[[#This Row],[Distance]], Predict[[#All],[Distance (km)]:[Time on current form]], 3, FALSE)), VLOOKUP(Fulltable[[#This Row],[Distance]], Predict[[#All],[Distance (km)]:[Time on current form]], 3, FALSE), NA())</f>
        <v>#N/A</v>
      </c>
    </row>
    <row r="3015" spans="1:10" x14ac:dyDescent="0.25">
      <c r="A3015" s="1">
        <v>30.13</v>
      </c>
      <c r="B3015" s="2">
        <f>Fulltable[[#This Row],[Distance]]^2</f>
        <v>907.81689999999992</v>
      </c>
      <c r="C3015">
        <f>Fulltable[[#This Row],[Distance]]^3</f>
        <v>27352.523196999995</v>
      </c>
      <c r="D3015">
        <f>Fulltable[[#This Row],[Distance]]^4</f>
        <v>824131.52392560989</v>
      </c>
      <c r="E3015">
        <f>Fulltable[[#This Row],[Distance]]^5</f>
        <v>24831082.815878626</v>
      </c>
      <c r="F3015" s="13" t="e">
        <f>IF(ISNUMBER(VLOOKUP(Fulltable[[#This Row],[Distance]], PBmetric[[Distance (km)]:[PB (hh:mm:ss)]], 6, FALSE)), VLOOKUP(Fulltable[[#This Row],[Distance]], PBmetric[[Distance (km)]:[PB (hh:mm:ss)]], 6, FALSE), NA())</f>
        <v>#N/A</v>
      </c>
      <c r="G3015" s="13">
        <f ca="1">$Q$4+$P$4*Fulltable[[#This Row],[Distance]]+$O$4*Fulltable[[#This Row],[D^2]]+$N$4*Fulltable[[#This Row],[D^3]]</f>
        <v>0.1038500651792965</v>
      </c>
      <c r="H3015" s="13">
        <f ca="1">Fulltable[[#This Row],[Forecast]]*(1+AVERAGE(cform[faster (-ve) /
slower (+ve)]))</f>
        <v>0.10751823859614763</v>
      </c>
      <c r="I3015" s="13" t="e">
        <f>IF(ISNUMBER(VLOOKUP(Fulltable[[#This Row],[Distance]], Predict[[#All],[Distance (km)]:[Time on current form]], 2, FALSE)), VLOOKUP(Fulltable[[#This Row],[Distance]], Predict[[#All],[Distance (km)]:[Time on current form]], 2, FALSE), NA())</f>
        <v>#N/A</v>
      </c>
      <c r="J3015" s="13" t="e">
        <f>IF(ISNUMBER(VLOOKUP(Fulltable[[#This Row],[Distance]], Predict[[#All],[Distance (km)]:[Time on current form]], 3, FALSE)), VLOOKUP(Fulltable[[#This Row],[Distance]], Predict[[#All],[Distance (km)]:[Time on current form]], 3, FALSE), NA())</f>
        <v>#N/A</v>
      </c>
    </row>
    <row r="3016" spans="1:10" x14ac:dyDescent="0.25">
      <c r="A3016" s="1">
        <v>30.14</v>
      </c>
      <c r="B3016" s="2">
        <f>Fulltable[[#This Row],[Distance]]^2</f>
        <v>908.41960000000006</v>
      </c>
      <c r="C3016">
        <f>Fulltable[[#This Row],[Distance]]^3</f>
        <v>27379.766744000004</v>
      </c>
      <c r="D3016">
        <f>Fulltable[[#This Row],[Distance]]^4</f>
        <v>825226.16966416012</v>
      </c>
      <c r="E3016">
        <f>Fulltable[[#This Row],[Distance]]^5</f>
        <v>24872316.753677785</v>
      </c>
      <c r="F3016" s="13" t="e">
        <f>IF(ISNUMBER(VLOOKUP(Fulltable[[#This Row],[Distance]], PBmetric[[Distance (km)]:[PB (hh:mm:ss)]], 6, FALSE)), VLOOKUP(Fulltable[[#This Row],[Distance]], PBmetric[[Distance (km)]:[PB (hh:mm:ss)]], 6, FALSE), NA())</f>
        <v>#N/A</v>
      </c>
      <c r="G3016" s="13">
        <f ca="1">$Q$4+$P$4*Fulltable[[#This Row],[Distance]]+$O$4*Fulltable[[#This Row],[D^2]]+$N$4*Fulltable[[#This Row],[D^3]]</f>
        <v>0.1038899603672402</v>
      </c>
      <c r="H3016" s="13">
        <f ca="1">Fulltable[[#This Row],[Forecast]]*(1+AVERAGE(cform[faster (-ve) /
slower (+ve)]))</f>
        <v>0.10755954295478008</v>
      </c>
      <c r="I3016" s="13" t="e">
        <f>IF(ISNUMBER(VLOOKUP(Fulltable[[#This Row],[Distance]], Predict[[#All],[Distance (km)]:[Time on current form]], 2, FALSE)), VLOOKUP(Fulltable[[#This Row],[Distance]], Predict[[#All],[Distance (km)]:[Time on current form]], 2, FALSE), NA())</f>
        <v>#N/A</v>
      </c>
      <c r="J3016" s="13" t="e">
        <f>IF(ISNUMBER(VLOOKUP(Fulltable[[#This Row],[Distance]], Predict[[#All],[Distance (km)]:[Time on current form]], 3, FALSE)), VLOOKUP(Fulltable[[#This Row],[Distance]], Predict[[#All],[Distance (km)]:[Time on current form]], 3, FALSE), NA())</f>
        <v>#N/A</v>
      </c>
    </row>
    <row r="3017" spans="1:10" x14ac:dyDescent="0.25">
      <c r="A3017" s="1">
        <v>30.15</v>
      </c>
      <c r="B3017" s="2">
        <f>Fulltable[[#This Row],[Distance]]^2</f>
        <v>909.02249999999992</v>
      </c>
      <c r="C3017">
        <f>Fulltable[[#This Row],[Distance]]^3</f>
        <v>27407.028374999998</v>
      </c>
      <c r="D3017">
        <f>Fulltable[[#This Row],[Distance]]^4</f>
        <v>826321.90550624987</v>
      </c>
      <c r="E3017">
        <f>Fulltable[[#This Row],[Distance]]^5</f>
        <v>24913605.451013431</v>
      </c>
      <c r="F3017" s="13" t="e">
        <f>IF(ISNUMBER(VLOOKUP(Fulltable[[#This Row],[Distance]], PBmetric[[Distance (km)]:[PB (hh:mm:ss)]], 6, FALSE)), VLOOKUP(Fulltable[[#This Row],[Distance]], PBmetric[[Distance (km)]:[PB (hh:mm:ss)]], 6, FALSE), NA())</f>
        <v>#N/A</v>
      </c>
      <c r="G3017" s="13">
        <f ca="1">$Q$4+$P$4*Fulltable[[#This Row],[Distance]]+$O$4*Fulltable[[#This Row],[D^2]]+$N$4*Fulltable[[#This Row],[D^3]]</f>
        <v>0.10392985912136726</v>
      </c>
      <c r="H3017" s="13">
        <f ca="1">Fulltable[[#This Row],[Forecast]]*(1+AVERAGE(cform[faster (-ve) /
slower (+ve)]))</f>
        <v>0.10760085100555999</v>
      </c>
      <c r="I3017" s="13" t="e">
        <f>IF(ISNUMBER(VLOOKUP(Fulltable[[#This Row],[Distance]], Predict[[#All],[Distance (km)]:[Time on current form]], 2, FALSE)), VLOOKUP(Fulltable[[#This Row],[Distance]], Predict[[#All],[Distance (km)]:[Time on current form]], 2, FALSE), NA())</f>
        <v>#N/A</v>
      </c>
      <c r="J3017" s="13" t="e">
        <f>IF(ISNUMBER(VLOOKUP(Fulltable[[#This Row],[Distance]], Predict[[#All],[Distance (km)]:[Time on current form]], 3, FALSE)), VLOOKUP(Fulltable[[#This Row],[Distance]], Predict[[#All],[Distance (km)]:[Time on current form]], 3, FALSE), NA())</f>
        <v>#N/A</v>
      </c>
    </row>
    <row r="3018" spans="1:10" x14ac:dyDescent="0.25">
      <c r="A3018" s="1">
        <v>30.16</v>
      </c>
      <c r="B3018" s="2">
        <f>Fulltable[[#This Row],[Distance]]^2</f>
        <v>909.62559999999996</v>
      </c>
      <c r="C3018">
        <f>Fulltable[[#This Row],[Distance]]^3</f>
        <v>27434.308096000001</v>
      </c>
      <c r="D3018">
        <f>Fulltable[[#This Row],[Distance]]^4</f>
        <v>827418.73217535997</v>
      </c>
      <c r="E3018">
        <f>Fulltable[[#This Row],[Distance]]^5</f>
        <v>24954948.962408856</v>
      </c>
      <c r="F3018" s="13" t="e">
        <f>IF(ISNUMBER(VLOOKUP(Fulltable[[#This Row],[Distance]], PBmetric[[Distance (km)]:[PB (hh:mm:ss)]], 6, FALSE)), VLOOKUP(Fulltable[[#This Row],[Distance]], PBmetric[[Distance (km)]:[PB (hh:mm:ss)]], 6, FALSE), NA())</f>
        <v>#N/A</v>
      </c>
      <c r="G3018" s="13">
        <f ca="1">$Q$4+$P$4*Fulltable[[#This Row],[Distance]]+$O$4*Fulltable[[#This Row],[D^2]]+$N$4*Fulltable[[#This Row],[D^3]]</f>
        <v>0.10396976144164237</v>
      </c>
      <c r="H3018" s="13">
        <f ca="1">Fulltable[[#This Row],[Forecast]]*(1+AVERAGE(cform[faster (-ve) /
slower (+ve)]))</f>
        <v>0.10764216274845077</v>
      </c>
      <c r="I3018" s="13" t="e">
        <f>IF(ISNUMBER(VLOOKUP(Fulltable[[#This Row],[Distance]], Predict[[#All],[Distance (km)]:[Time on current form]], 2, FALSE)), VLOOKUP(Fulltable[[#This Row],[Distance]], Predict[[#All],[Distance (km)]:[Time on current form]], 2, FALSE), NA())</f>
        <v>#N/A</v>
      </c>
      <c r="J3018" s="13" t="e">
        <f>IF(ISNUMBER(VLOOKUP(Fulltable[[#This Row],[Distance]], Predict[[#All],[Distance (km)]:[Time on current form]], 3, FALSE)), VLOOKUP(Fulltable[[#This Row],[Distance]], Predict[[#All],[Distance (km)]:[Time on current form]], 3, FALSE), NA())</f>
        <v>#N/A</v>
      </c>
    </row>
    <row r="3019" spans="1:10" x14ac:dyDescent="0.25">
      <c r="A3019" s="1">
        <v>30.17</v>
      </c>
      <c r="B3019" s="2">
        <f>Fulltable[[#This Row],[Distance]]^2</f>
        <v>910.22890000000007</v>
      </c>
      <c r="C3019">
        <f>Fulltable[[#This Row],[Distance]]^3</f>
        <v>27461.605913000003</v>
      </c>
      <c r="D3019">
        <f>Fulltable[[#This Row],[Distance]]^4</f>
        <v>828516.65039521013</v>
      </c>
      <c r="E3019">
        <f>Fulltable[[#This Row],[Distance]]^5</f>
        <v>24996347.342423491</v>
      </c>
      <c r="F3019" s="13" t="e">
        <f>IF(ISNUMBER(VLOOKUP(Fulltable[[#This Row],[Distance]], PBmetric[[Distance (km)]:[PB (hh:mm:ss)]], 6, FALSE)), VLOOKUP(Fulltable[[#This Row],[Distance]], PBmetric[[Distance (km)]:[PB (hh:mm:ss)]], 6, FALSE), NA())</f>
        <v>#N/A</v>
      </c>
      <c r="G3019" s="13">
        <f ca="1">$Q$4+$P$4*Fulltable[[#This Row],[Distance]]+$O$4*Fulltable[[#This Row],[D^2]]+$N$4*Fulltable[[#This Row],[D^3]]</f>
        <v>0.1040096673280301</v>
      </c>
      <c r="H3019" s="13">
        <f ca="1">Fulltable[[#This Row],[Forecast]]*(1+AVERAGE(cform[faster (-ve) /
slower (+ve)]))</f>
        <v>0.10768347818341578</v>
      </c>
      <c r="I3019" s="13" t="e">
        <f>IF(ISNUMBER(VLOOKUP(Fulltable[[#This Row],[Distance]], Predict[[#All],[Distance (km)]:[Time on current form]], 2, FALSE)), VLOOKUP(Fulltable[[#This Row],[Distance]], Predict[[#All],[Distance (km)]:[Time on current form]], 2, FALSE), NA())</f>
        <v>#N/A</v>
      </c>
      <c r="J3019" s="13" t="e">
        <f>IF(ISNUMBER(VLOOKUP(Fulltable[[#This Row],[Distance]], Predict[[#All],[Distance (km)]:[Time on current form]], 3, FALSE)), VLOOKUP(Fulltable[[#This Row],[Distance]], Predict[[#All],[Distance (km)]:[Time on current form]], 3, FALSE), NA())</f>
        <v>#N/A</v>
      </c>
    </row>
    <row r="3020" spans="1:10" x14ac:dyDescent="0.25">
      <c r="A3020" s="1">
        <v>30.18</v>
      </c>
      <c r="B3020" s="2">
        <f>Fulltable[[#This Row],[Distance]]^2</f>
        <v>910.83240000000001</v>
      </c>
      <c r="C3020">
        <f>Fulltable[[#This Row],[Distance]]^3</f>
        <v>27488.921832</v>
      </c>
      <c r="D3020">
        <f>Fulltable[[#This Row],[Distance]]^4</f>
        <v>829615.66088976001</v>
      </c>
      <c r="E3020">
        <f>Fulltable[[#This Row],[Distance]]^5</f>
        <v>25037800.645652957</v>
      </c>
      <c r="F3020" s="13" t="e">
        <f>IF(ISNUMBER(VLOOKUP(Fulltable[[#This Row],[Distance]], PBmetric[[Distance (km)]:[PB (hh:mm:ss)]], 6, FALSE)), VLOOKUP(Fulltable[[#This Row],[Distance]], PBmetric[[Distance (km)]:[PB (hh:mm:ss)]], 6, FALSE), NA())</f>
        <v>#N/A</v>
      </c>
      <c r="G3020" s="13">
        <f ca="1">$Q$4+$P$4*Fulltable[[#This Row],[Distance]]+$O$4*Fulltable[[#This Row],[D^2]]+$N$4*Fulltable[[#This Row],[D^3]]</f>
        <v>0.10404957678049501</v>
      </c>
      <c r="H3020" s="13">
        <f ca="1">Fulltable[[#This Row],[Forecast]]*(1+AVERAGE(cform[faster (-ve) /
slower (+ve)]))</f>
        <v>0.10772479731041831</v>
      </c>
      <c r="I3020" s="13" t="e">
        <f>IF(ISNUMBER(VLOOKUP(Fulltable[[#This Row],[Distance]], Predict[[#All],[Distance (km)]:[Time on current form]], 2, FALSE)), VLOOKUP(Fulltable[[#This Row],[Distance]], Predict[[#All],[Distance (km)]:[Time on current form]], 2, FALSE), NA())</f>
        <v>#N/A</v>
      </c>
      <c r="J3020" s="13" t="e">
        <f>IF(ISNUMBER(VLOOKUP(Fulltable[[#This Row],[Distance]], Predict[[#All],[Distance (km)]:[Time on current form]], 3, FALSE)), VLOOKUP(Fulltable[[#This Row],[Distance]], Predict[[#All],[Distance (km)]:[Time on current form]], 3, FALSE), NA())</f>
        <v>#N/A</v>
      </c>
    </row>
    <row r="3021" spans="1:10" x14ac:dyDescent="0.25">
      <c r="A3021" s="1">
        <v>30.19</v>
      </c>
      <c r="B3021" s="2">
        <f>Fulltable[[#This Row],[Distance]]^2</f>
        <v>911.43610000000012</v>
      </c>
      <c r="C3021">
        <f>Fulltable[[#This Row],[Distance]]^3</f>
        <v>27516.255859000004</v>
      </c>
      <c r="D3021">
        <f>Fulltable[[#This Row],[Distance]]^4</f>
        <v>830715.76438321022</v>
      </c>
      <c r="E3021">
        <f>Fulltable[[#This Row],[Distance]]^5</f>
        <v>25079308.926729117</v>
      </c>
      <c r="F3021" s="13" t="e">
        <f>IF(ISNUMBER(VLOOKUP(Fulltable[[#This Row],[Distance]], PBmetric[[Distance (km)]:[PB (hh:mm:ss)]], 6, FALSE)), VLOOKUP(Fulltable[[#This Row],[Distance]], PBmetric[[Distance (km)]:[PB (hh:mm:ss)]], 6, FALSE), NA())</f>
        <v>#N/A</v>
      </c>
      <c r="G3021" s="13">
        <f ca="1">$Q$4+$P$4*Fulltable[[#This Row],[Distance]]+$O$4*Fulltable[[#This Row],[D^2]]+$N$4*Fulltable[[#This Row],[D^3]]</f>
        <v>0.10408948979900176</v>
      </c>
      <c r="H3021" s="13">
        <f ca="1">Fulltable[[#This Row],[Forecast]]*(1+AVERAGE(cform[faster (-ve) /
slower (+ve)]))</f>
        <v>0.10776612012942177</v>
      </c>
      <c r="I3021" s="13" t="e">
        <f>IF(ISNUMBER(VLOOKUP(Fulltable[[#This Row],[Distance]], Predict[[#All],[Distance (km)]:[Time on current form]], 2, FALSE)), VLOOKUP(Fulltable[[#This Row],[Distance]], Predict[[#All],[Distance (km)]:[Time on current form]], 2, FALSE), NA())</f>
        <v>#N/A</v>
      </c>
      <c r="J3021" s="13" t="e">
        <f>IF(ISNUMBER(VLOOKUP(Fulltable[[#This Row],[Distance]], Predict[[#All],[Distance (km)]:[Time on current form]], 3, FALSE)), VLOOKUP(Fulltable[[#This Row],[Distance]], Predict[[#All],[Distance (km)]:[Time on current form]], 3, FALSE), NA())</f>
        <v>#N/A</v>
      </c>
    </row>
    <row r="3022" spans="1:10" x14ac:dyDescent="0.25">
      <c r="A3022" s="1">
        <v>30.2</v>
      </c>
      <c r="B3022" s="2">
        <f>Fulltable[[#This Row],[Distance]]^2</f>
        <v>912.04</v>
      </c>
      <c r="C3022">
        <f>Fulltable[[#This Row],[Distance]]^3</f>
        <v>27543.607999999997</v>
      </c>
      <c r="D3022">
        <f>Fulltable[[#This Row],[Distance]]^4</f>
        <v>831816.96159999992</v>
      </c>
      <c r="E3022">
        <f>Fulltable[[#This Row],[Distance]]^5</f>
        <v>25120872.240319997</v>
      </c>
      <c r="F3022" s="13" t="e">
        <f>IF(ISNUMBER(VLOOKUP(Fulltable[[#This Row],[Distance]], PBmetric[[Distance (km)]:[PB (hh:mm:ss)]], 6, FALSE)), VLOOKUP(Fulltable[[#This Row],[Distance]], PBmetric[[Distance (km)]:[PB (hh:mm:ss)]], 6, FALSE), NA())</f>
        <v>#N/A</v>
      </c>
      <c r="G3022" s="13">
        <f ca="1">$Q$4+$P$4*Fulltable[[#This Row],[Distance]]+$O$4*Fulltable[[#This Row],[D^2]]+$N$4*Fulltable[[#This Row],[D^3]]</f>
        <v>0.10412940638351489</v>
      </c>
      <c r="H3022" s="13">
        <f ca="1">Fulltable[[#This Row],[Forecast]]*(1+AVERAGE(cform[faster (-ve) /
slower (+ve)]))</f>
        <v>0.10780744664038945</v>
      </c>
      <c r="I3022" s="13" t="e">
        <f>IF(ISNUMBER(VLOOKUP(Fulltable[[#This Row],[Distance]], Predict[[#All],[Distance (km)]:[Time on current form]], 2, FALSE)), VLOOKUP(Fulltable[[#This Row],[Distance]], Predict[[#All],[Distance (km)]:[Time on current form]], 2, FALSE), NA())</f>
        <v>#N/A</v>
      </c>
      <c r="J3022" s="13" t="e">
        <f>IF(ISNUMBER(VLOOKUP(Fulltable[[#This Row],[Distance]], Predict[[#All],[Distance (km)]:[Time on current form]], 3, FALSE)), VLOOKUP(Fulltable[[#This Row],[Distance]], Predict[[#All],[Distance (km)]:[Time on current form]], 3, FALSE), NA())</f>
        <v>#N/A</v>
      </c>
    </row>
    <row r="3023" spans="1:10" x14ac:dyDescent="0.25">
      <c r="A3023" s="1">
        <v>30.21</v>
      </c>
      <c r="B3023" s="2">
        <f>Fulltable[[#This Row],[Distance]]^2</f>
        <v>912.64410000000009</v>
      </c>
      <c r="C3023">
        <f>Fulltable[[#This Row],[Distance]]^3</f>
        <v>27570.978261000004</v>
      </c>
      <c r="D3023">
        <f>Fulltable[[#This Row],[Distance]]^4</f>
        <v>832919.25326481019</v>
      </c>
      <c r="E3023">
        <f>Fulltable[[#This Row],[Distance]]^5</f>
        <v>25162490.641129918</v>
      </c>
      <c r="F3023" s="13" t="e">
        <f>IF(ISNUMBER(VLOOKUP(Fulltable[[#This Row],[Distance]], PBmetric[[Distance (km)]:[PB (hh:mm:ss)]], 6, FALSE)), VLOOKUP(Fulltable[[#This Row],[Distance]], PBmetric[[Distance (km)]:[PB (hh:mm:ss)]], 6, FALSE), NA())</f>
        <v>#N/A</v>
      </c>
      <c r="G3023" s="13">
        <f ca="1">$Q$4+$P$4*Fulltable[[#This Row],[Distance]]+$O$4*Fulltable[[#This Row],[D^2]]+$N$4*Fulltable[[#This Row],[D^3]]</f>
        <v>0.10416932653399903</v>
      </c>
      <c r="H3023" s="13">
        <f ca="1">Fulltable[[#This Row],[Forecast]]*(1+AVERAGE(cform[faster (-ve) /
slower (+ve)]))</f>
        <v>0.10784877684328471</v>
      </c>
      <c r="I3023" s="13" t="e">
        <f>IF(ISNUMBER(VLOOKUP(Fulltable[[#This Row],[Distance]], Predict[[#All],[Distance (km)]:[Time on current form]], 2, FALSE)), VLOOKUP(Fulltable[[#This Row],[Distance]], Predict[[#All],[Distance (km)]:[Time on current form]], 2, FALSE), NA())</f>
        <v>#N/A</v>
      </c>
      <c r="J3023" s="13" t="e">
        <f>IF(ISNUMBER(VLOOKUP(Fulltable[[#This Row],[Distance]], Predict[[#All],[Distance (km)]:[Time on current form]], 3, FALSE)), VLOOKUP(Fulltable[[#This Row],[Distance]], Predict[[#All],[Distance (km)]:[Time on current form]], 3, FALSE), NA())</f>
        <v>#N/A</v>
      </c>
    </row>
    <row r="3024" spans="1:10" x14ac:dyDescent="0.25">
      <c r="A3024" s="1">
        <v>30.22</v>
      </c>
      <c r="B3024" s="2">
        <f>Fulltable[[#This Row],[Distance]]^2</f>
        <v>913.24839999999995</v>
      </c>
      <c r="C3024">
        <f>Fulltable[[#This Row],[Distance]]^3</f>
        <v>27598.366647999996</v>
      </c>
      <c r="D3024">
        <f>Fulltable[[#This Row],[Distance]]^4</f>
        <v>834022.64010255993</v>
      </c>
      <c r="E3024">
        <f>Fulltable[[#This Row],[Distance]]^5</f>
        <v>25204164.183899362</v>
      </c>
      <c r="F3024" s="13" t="e">
        <f>IF(ISNUMBER(VLOOKUP(Fulltable[[#This Row],[Distance]], PBmetric[[Distance (km)]:[PB (hh:mm:ss)]], 6, FALSE)), VLOOKUP(Fulltable[[#This Row],[Distance]], PBmetric[[Distance (km)]:[PB (hh:mm:ss)]], 6, FALSE), NA())</f>
        <v>#N/A</v>
      </c>
      <c r="G3024" s="13">
        <f ca="1">$Q$4+$P$4*Fulltable[[#This Row],[Distance]]+$O$4*Fulltable[[#This Row],[D^2]]+$N$4*Fulltable[[#This Row],[D^3]]</f>
        <v>0.10420925025041874</v>
      </c>
      <c r="H3024" s="13">
        <f ca="1">Fulltable[[#This Row],[Forecast]]*(1+AVERAGE(cform[faster (-ve) /
slower (+ve)]))</f>
        <v>0.10789011073807091</v>
      </c>
      <c r="I3024" s="13" t="e">
        <f>IF(ISNUMBER(VLOOKUP(Fulltable[[#This Row],[Distance]], Predict[[#All],[Distance (km)]:[Time on current form]], 2, FALSE)), VLOOKUP(Fulltable[[#This Row],[Distance]], Predict[[#All],[Distance (km)]:[Time on current form]], 2, FALSE), NA())</f>
        <v>#N/A</v>
      </c>
      <c r="J3024" s="13" t="e">
        <f>IF(ISNUMBER(VLOOKUP(Fulltable[[#This Row],[Distance]], Predict[[#All],[Distance (km)]:[Time on current form]], 3, FALSE)), VLOOKUP(Fulltable[[#This Row],[Distance]], Predict[[#All],[Distance (km)]:[Time on current form]], 3, FALSE), NA())</f>
        <v>#N/A</v>
      </c>
    </row>
    <row r="3025" spans="1:10" x14ac:dyDescent="0.25">
      <c r="A3025" s="1">
        <v>30.23</v>
      </c>
      <c r="B3025" s="2">
        <f>Fulltable[[#This Row],[Distance]]^2</f>
        <v>913.85289999999998</v>
      </c>
      <c r="C3025">
        <f>Fulltable[[#This Row],[Distance]]^3</f>
        <v>27625.773166999999</v>
      </c>
      <c r="D3025">
        <f>Fulltable[[#This Row],[Distance]]^4</f>
        <v>835127.12283840997</v>
      </c>
      <c r="E3025">
        <f>Fulltable[[#This Row],[Distance]]^5</f>
        <v>25245892.923405133</v>
      </c>
      <c r="F3025" s="13" t="e">
        <f>IF(ISNUMBER(VLOOKUP(Fulltable[[#This Row],[Distance]], PBmetric[[Distance (km)]:[PB (hh:mm:ss)]], 6, FALSE)), VLOOKUP(Fulltable[[#This Row],[Distance]], PBmetric[[Distance (km)]:[PB (hh:mm:ss)]], 6, FALSE), NA())</f>
        <v>#N/A</v>
      </c>
      <c r="G3025" s="13">
        <f ca="1">$Q$4+$P$4*Fulltable[[#This Row],[Distance]]+$O$4*Fulltable[[#This Row],[D^2]]+$N$4*Fulltable[[#This Row],[D^3]]</f>
        <v>0.10424917753273868</v>
      </c>
      <c r="H3025" s="13">
        <f ca="1">Fulltable[[#This Row],[Forecast]]*(1+AVERAGE(cform[faster (-ve) /
slower (+ve)]))</f>
        <v>0.10793144832471141</v>
      </c>
      <c r="I3025" s="13" t="e">
        <f>IF(ISNUMBER(VLOOKUP(Fulltable[[#This Row],[Distance]], Predict[[#All],[Distance (km)]:[Time on current form]], 2, FALSE)), VLOOKUP(Fulltable[[#This Row],[Distance]], Predict[[#All],[Distance (km)]:[Time on current form]], 2, FALSE), NA())</f>
        <v>#N/A</v>
      </c>
      <c r="J3025" s="13" t="e">
        <f>IF(ISNUMBER(VLOOKUP(Fulltable[[#This Row],[Distance]], Predict[[#All],[Distance (km)]:[Time on current form]], 3, FALSE)), VLOOKUP(Fulltable[[#This Row],[Distance]], Predict[[#All],[Distance (km)]:[Time on current form]], 3, FALSE), NA())</f>
        <v>#N/A</v>
      </c>
    </row>
    <row r="3026" spans="1:10" x14ac:dyDescent="0.25">
      <c r="A3026" s="1">
        <v>30.24</v>
      </c>
      <c r="B3026" s="2">
        <f>Fulltable[[#This Row],[Distance]]^2</f>
        <v>914.45759999999996</v>
      </c>
      <c r="C3026">
        <f>Fulltable[[#This Row],[Distance]]^3</f>
        <v>27653.197823999999</v>
      </c>
      <c r="D3026">
        <f>Fulltable[[#This Row],[Distance]]^4</f>
        <v>836232.70219775988</v>
      </c>
      <c r="E3026">
        <f>Fulltable[[#This Row],[Distance]]^5</f>
        <v>25287676.914460257</v>
      </c>
      <c r="F3026" s="13" t="e">
        <f>IF(ISNUMBER(VLOOKUP(Fulltable[[#This Row],[Distance]], PBmetric[[Distance (km)]:[PB (hh:mm:ss)]], 6, FALSE)), VLOOKUP(Fulltable[[#This Row],[Distance]], PBmetric[[Distance (km)]:[PB (hh:mm:ss)]], 6, FALSE), NA())</f>
        <v>#N/A</v>
      </c>
      <c r="G3026" s="13">
        <f ca="1">$Q$4+$P$4*Fulltable[[#This Row],[Distance]]+$O$4*Fulltable[[#This Row],[D^2]]+$N$4*Fulltable[[#This Row],[D^3]]</f>
        <v>0.10428910838092341</v>
      </c>
      <c r="H3026" s="13">
        <f ca="1">Fulltable[[#This Row],[Forecast]]*(1+AVERAGE(cform[faster (-ve) /
slower (+ve)]))</f>
        <v>0.10797278960316953</v>
      </c>
      <c r="I3026" s="13" t="e">
        <f>IF(ISNUMBER(VLOOKUP(Fulltable[[#This Row],[Distance]], Predict[[#All],[Distance (km)]:[Time on current form]], 2, FALSE)), VLOOKUP(Fulltable[[#This Row],[Distance]], Predict[[#All],[Distance (km)]:[Time on current form]], 2, FALSE), NA())</f>
        <v>#N/A</v>
      </c>
      <c r="J3026" s="13" t="e">
        <f>IF(ISNUMBER(VLOOKUP(Fulltable[[#This Row],[Distance]], Predict[[#All],[Distance (km)]:[Time on current form]], 3, FALSE)), VLOOKUP(Fulltable[[#This Row],[Distance]], Predict[[#All],[Distance (km)]:[Time on current form]], 3, FALSE), NA())</f>
        <v>#N/A</v>
      </c>
    </row>
    <row r="3027" spans="1:10" x14ac:dyDescent="0.25">
      <c r="A3027" s="1">
        <v>30.25</v>
      </c>
      <c r="B3027" s="2">
        <f>Fulltable[[#This Row],[Distance]]^2</f>
        <v>915.0625</v>
      </c>
      <c r="C3027">
        <f>Fulltable[[#This Row],[Distance]]^3</f>
        <v>27680.640625</v>
      </c>
      <c r="D3027">
        <f>Fulltable[[#This Row],[Distance]]^4</f>
        <v>837339.37890625</v>
      </c>
      <c r="E3027">
        <f>Fulltable[[#This Row],[Distance]]^5</f>
        <v>25329516.211914062</v>
      </c>
      <c r="F3027" s="13" t="e">
        <f>IF(ISNUMBER(VLOOKUP(Fulltable[[#This Row],[Distance]], PBmetric[[Distance (km)]:[PB (hh:mm:ss)]], 6, FALSE)), VLOOKUP(Fulltable[[#This Row],[Distance]], PBmetric[[Distance (km)]:[PB (hh:mm:ss)]], 6, FALSE), NA())</f>
        <v>#N/A</v>
      </c>
      <c r="G3027" s="13">
        <f ca="1">$Q$4+$P$4*Fulltable[[#This Row],[Distance]]+$O$4*Fulltable[[#This Row],[D^2]]+$N$4*Fulltable[[#This Row],[D^3]]</f>
        <v>0.1043290427949375</v>
      </c>
      <c r="H3027" s="13">
        <f ca="1">Fulltable[[#This Row],[Forecast]]*(1+AVERAGE(cform[faster (-ve) /
slower (+ve)]))</f>
        <v>0.10801413457340861</v>
      </c>
      <c r="I3027" s="13" t="e">
        <f>IF(ISNUMBER(VLOOKUP(Fulltable[[#This Row],[Distance]], Predict[[#All],[Distance (km)]:[Time on current form]], 2, FALSE)), VLOOKUP(Fulltable[[#This Row],[Distance]], Predict[[#All],[Distance (km)]:[Time on current form]], 2, FALSE), NA())</f>
        <v>#N/A</v>
      </c>
      <c r="J3027" s="13" t="e">
        <f>IF(ISNUMBER(VLOOKUP(Fulltable[[#This Row],[Distance]], Predict[[#All],[Distance (km)]:[Time on current form]], 3, FALSE)), VLOOKUP(Fulltable[[#This Row],[Distance]], Predict[[#All],[Distance (km)]:[Time on current form]], 3, FALSE), NA())</f>
        <v>#N/A</v>
      </c>
    </row>
    <row r="3028" spans="1:10" x14ac:dyDescent="0.25">
      <c r="A3028" s="1">
        <v>30.26</v>
      </c>
      <c r="B3028" s="2">
        <f>Fulltable[[#This Row],[Distance]]^2</f>
        <v>915.66760000000011</v>
      </c>
      <c r="C3028">
        <f>Fulltable[[#This Row],[Distance]]^3</f>
        <v>27708.101576000005</v>
      </c>
      <c r="D3028">
        <f>Fulltable[[#This Row],[Distance]]^4</f>
        <v>838447.15368976025</v>
      </c>
      <c r="E3028">
        <f>Fulltable[[#This Row],[Distance]]^5</f>
        <v>25371410.870652147</v>
      </c>
      <c r="F3028" s="13" t="e">
        <f>IF(ISNUMBER(VLOOKUP(Fulltable[[#This Row],[Distance]], PBmetric[[Distance (km)]:[PB (hh:mm:ss)]], 6, FALSE)), VLOOKUP(Fulltable[[#This Row],[Distance]], PBmetric[[Distance (km)]:[PB (hh:mm:ss)]], 6, FALSE), NA())</f>
        <v>#N/A</v>
      </c>
      <c r="G3028" s="13">
        <f ca="1">$Q$4+$P$4*Fulltable[[#This Row],[Distance]]+$O$4*Fulltable[[#This Row],[D^2]]+$N$4*Fulltable[[#This Row],[D^3]]</f>
        <v>0.1043689807747456</v>
      </c>
      <c r="H3028" s="13">
        <f ca="1">Fulltable[[#This Row],[Forecast]]*(1+AVERAGE(cform[faster (-ve) /
slower (+ve)]))</f>
        <v>0.10805548323539203</v>
      </c>
      <c r="I3028" s="13" t="e">
        <f>IF(ISNUMBER(VLOOKUP(Fulltable[[#This Row],[Distance]], Predict[[#All],[Distance (km)]:[Time on current form]], 2, FALSE)), VLOOKUP(Fulltable[[#This Row],[Distance]], Predict[[#All],[Distance (km)]:[Time on current form]], 2, FALSE), NA())</f>
        <v>#N/A</v>
      </c>
      <c r="J3028" s="13" t="e">
        <f>IF(ISNUMBER(VLOOKUP(Fulltable[[#This Row],[Distance]], Predict[[#All],[Distance (km)]:[Time on current form]], 3, FALSE)), VLOOKUP(Fulltable[[#This Row],[Distance]], Predict[[#All],[Distance (km)]:[Time on current form]], 3, FALSE), NA())</f>
        <v>#N/A</v>
      </c>
    </row>
    <row r="3029" spans="1:10" x14ac:dyDescent="0.25">
      <c r="A3029" s="1">
        <v>30.27</v>
      </c>
      <c r="B3029" s="2">
        <f>Fulltable[[#This Row],[Distance]]^2</f>
        <v>916.27289999999994</v>
      </c>
      <c r="C3029">
        <f>Fulltable[[#This Row],[Distance]]^3</f>
        <v>27735.580682999996</v>
      </c>
      <c r="D3029">
        <f>Fulltable[[#This Row],[Distance]]^4</f>
        <v>839556.02727440989</v>
      </c>
      <c r="E3029">
        <f>Fulltable[[#This Row],[Distance]]^5</f>
        <v>25413360.945596386</v>
      </c>
      <c r="F3029" s="13" t="e">
        <f>IF(ISNUMBER(VLOOKUP(Fulltable[[#This Row],[Distance]], PBmetric[[Distance (km)]:[PB (hh:mm:ss)]], 6, FALSE)), VLOOKUP(Fulltable[[#This Row],[Distance]], PBmetric[[Distance (km)]:[PB (hh:mm:ss)]], 6, FALSE), NA())</f>
        <v>#N/A</v>
      </c>
      <c r="G3029" s="13">
        <f ca="1">$Q$4+$P$4*Fulltable[[#This Row],[Distance]]+$O$4*Fulltable[[#This Row],[D^2]]+$N$4*Fulltable[[#This Row],[D^3]]</f>
        <v>0.10440892232031226</v>
      </c>
      <c r="H3029" s="13">
        <f ca="1">Fulltable[[#This Row],[Forecast]]*(1+AVERAGE(cform[faster (-ve) /
slower (+ve)]))</f>
        <v>0.10809683558908312</v>
      </c>
      <c r="I3029" s="13" t="e">
        <f>IF(ISNUMBER(VLOOKUP(Fulltable[[#This Row],[Distance]], Predict[[#All],[Distance (km)]:[Time on current form]], 2, FALSE)), VLOOKUP(Fulltable[[#This Row],[Distance]], Predict[[#All],[Distance (km)]:[Time on current form]], 2, FALSE), NA())</f>
        <v>#N/A</v>
      </c>
      <c r="J3029" s="13" t="e">
        <f>IF(ISNUMBER(VLOOKUP(Fulltable[[#This Row],[Distance]], Predict[[#All],[Distance (km)]:[Time on current form]], 3, FALSE)), VLOOKUP(Fulltable[[#This Row],[Distance]], Predict[[#All],[Distance (km)]:[Time on current form]], 3, FALSE), NA())</f>
        <v>#N/A</v>
      </c>
    </row>
    <row r="3030" spans="1:10" x14ac:dyDescent="0.25">
      <c r="A3030" s="1">
        <v>30.28</v>
      </c>
      <c r="B3030" s="2">
        <f>Fulltable[[#This Row],[Distance]]^2</f>
        <v>916.87840000000006</v>
      </c>
      <c r="C3030">
        <f>Fulltable[[#This Row],[Distance]]^3</f>
        <v>27763.077952000003</v>
      </c>
      <c r="D3030">
        <f>Fulltable[[#This Row],[Distance]]^4</f>
        <v>840666.0003865601</v>
      </c>
      <c r="E3030">
        <f>Fulltable[[#This Row],[Distance]]^5</f>
        <v>25455366.491705041</v>
      </c>
      <c r="F3030" s="13" t="e">
        <f>IF(ISNUMBER(VLOOKUP(Fulltable[[#This Row],[Distance]], PBmetric[[Distance (km)]:[PB (hh:mm:ss)]], 6, FALSE)), VLOOKUP(Fulltable[[#This Row],[Distance]], PBmetric[[Distance (km)]:[PB (hh:mm:ss)]], 6, FALSE), NA())</f>
        <v>#N/A</v>
      </c>
      <c r="G3030" s="13">
        <f ca="1">$Q$4+$P$4*Fulltable[[#This Row],[Distance]]+$O$4*Fulltable[[#This Row],[D^2]]+$N$4*Fulltable[[#This Row],[D^3]]</f>
        <v>0.1044488674316021</v>
      </c>
      <c r="H3030" s="13">
        <f ca="1">Fulltable[[#This Row],[Forecast]]*(1+AVERAGE(cform[faster (-ve) /
slower (+ve)]))</f>
        <v>0.1081381916344452</v>
      </c>
      <c r="I3030" s="13" t="e">
        <f>IF(ISNUMBER(VLOOKUP(Fulltable[[#This Row],[Distance]], Predict[[#All],[Distance (km)]:[Time on current form]], 2, FALSE)), VLOOKUP(Fulltable[[#This Row],[Distance]], Predict[[#All],[Distance (km)]:[Time on current form]], 2, FALSE), NA())</f>
        <v>#N/A</v>
      </c>
      <c r="J3030" s="13" t="e">
        <f>IF(ISNUMBER(VLOOKUP(Fulltable[[#This Row],[Distance]], Predict[[#All],[Distance (km)]:[Time on current form]], 3, FALSE)), VLOOKUP(Fulltable[[#This Row],[Distance]], Predict[[#All],[Distance (km)]:[Time on current form]], 3, FALSE), NA())</f>
        <v>#N/A</v>
      </c>
    </row>
    <row r="3031" spans="1:10" x14ac:dyDescent="0.25">
      <c r="A3031" s="1">
        <v>30.29</v>
      </c>
      <c r="B3031" s="2">
        <f>Fulltable[[#This Row],[Distance]]^2</f>
        <v>917.4840999999999</v>
      </c>
      <c r="C3031">
        <f>Fulltable[[#This Row],[Distance]]^3</f>
        <v>27790.593388999998</v>
      </c>
      <c r="D3031">
        <f>Fulltable[[#This Row],[Distance]]^4</f>
        <v>841777.07375280978</v>
      </c>
      <c r="E3031">
        <f>Fulltable[[#This Row],[Distance]]^5</f>
        <v>25497427.563972607</v>
      </c>
      <c r="F3031" s="13" t="e">
        <f>IF(ISNUMBER(VLOOKUP(Fulltable[[#This Row],[Distance]], PBmetric[[Distance (km)]:[PB (hh:mm:ss)]], 6, FALSE)), VLOOKUP(Fulltable[[#This Row],[Distance]], PBmetric[[Distance (km)]:[PB (hh:mm:ss)]], 6, FALSE), NA())</f>
        <v>#N/A</v>
      </c>
      <c r="G3031" s="13">
        <f ca="1">$Q$4+$P$4*Fulltable[[#This Row],[Distance]]+$O$4*Fulltable[[#This Row],[D^2]]+$N$4*Fulltable[[#This Row],[D^3]]</f>
        <v>0.10448881610857971</v>
      </c>
      <c r="H3031" s="13">
        <f ca="1">Fulltable[[#This Row],[Forecast]]*(1+AVERAGE(cform[faster (-ve) /
slower (+ve)]))</f>
        <v>0.10817955137144164</v>
      </c>
      <c r="I3031" s="13" t="e">
        <f>IF(ISNUMBER(VLOOKUP(Fulltable[[#This Row],[Distance]], Predict[[#All],[Distance (km)]:[Time on current form]], 2, FALSE)), VLOOKUP(Fulltable[[#This Row],[Distance]], Predict[[#All],[Distance (km)]:[Time on current form]], 2, FALSE), NA())</f>
        <v>#N/A</v>
      </c>
      <c r="J3031" s="13" t="e">
        <f>IF(ISNUMBER(VLOOKUP(Fulltable[[#This Row],[Distance]], Predict[[#All],[Distance (km)]:[Time on current form]], 3, FALSE)), VLOOKUP(Fulltable[[#This Row],[Distance]], Predict[[#All],[Distance (km)]:[Time on current form]], 3, FALSE), NA())</f>
        <v>#N/A</v>
      </c>
    </row>
    <row r="3032" spans="1:10" x14ac:dyDescent="0.25">
      <c r="A3032" s="1">
        <v>30.3</v>
      </c>
      <c r="B3032" s="2">
        <f>Fulltable[[#This Row],[Distance]]^2</f>
        <v>918.09</v>
      </c>
      <c r="C3032">
        <f>Fulltable[[#This Row],[Distance]]^3</f>
        <v>27818.127</v>
      </c>
      <c r="D3032">
        <f>Fulltable[[#This Row],[Distance]]^4</f>
        <v>842889.24810000008</v>
      </c>
      <c r="E3032">
        <f>Fulltable[[#This Row],[Distance]]^5</f>
        <v>25539544.217430003</v>
      </c>
      <c r="F3032" s="13" t="e">
        <f>IF(ISNUMBER(VLOOKUP(Fulltable[[#This Row],[Distance]], PBmetric[[Distance (km)]:[PB (hh:mm:ss)]], 6, FALSE)), VLOOKUP(Fulltable[[#This Row],[Distance]], PBmetric[[Distance (km)]:[PB (hh:mm:ss)]], 6, FALSE), NA())</f>
        <v>#N/A</v>
      </c>
      <c r="G3032" s="13">
        <f ca="1">$Q$4+$P$4*Fulltable[[#This Row],[Distance]]+$O$4*Fulltable[[#This Row],[D^2]]+$N$4*Fulltable[[#This Row],[D^3]]</f>
        <v>0.10452876835120971</v>
      </c>
      <c r="H3032" s="13">
        <f ca="1">Fulltable[[#This Row],[Forecast]]*(1+AVERAGE(cform[faster (-ve) /
slower (+ve)]))</f>
        <v>0.1082209148000358</v>
      </c>
      <c r="I3032" s="13" t="e">
        <f>IF(ISNUMBER(VLOOKUP(Fulltable[[#This Row],[Distance]], Predict[[#All],[Distance (km)]:[Time on current form]], 2, FALSE)), VLOOKUP(Fulltable[[#This Row],[Distance]], Predict[[#All],[Distance (km)]:[Time on current form]], 2, FALSE), NA())</f>
        <v>#N/A</v>
      </c>
      <c r="J3032" s="13" t="e">
        <f>IF(ISNUMBER(VLOOKUP(Fulltable[[#This Row],[Distance]], Predict[[#All],[Distance (km)]:[Time on current form]], 3, FALSE)), VLOOKUP(Fulltable[[#This Row],[Distance]], Predict[[#All],[Distance (km)]:[Time on current form]], 3, FALSE), NA())</f>
        <v>#N/A</v>
      </c>
    </row>
    <row r="3033" spans="1:10" x14ac:dyDescent="0.25">
      <c r="A3033" s="1">
        <v>30.31</v>
      </c>
      <c r="B3033" s="2">
        <f>Fulltable[[#This Row],[Distance]]^2</f>
        <v>918.69609999999989</v>
      </c>
      <c r="C3033">
        <f>Fulltable[[#This Row],[Distance]]^3</f>
        <v>27845.678790999995</v>
      </c>
      <c r="D3033">
        <f>Fulltable[[#This Row],[Distance]]^4</f>
        <v>844002.52415520977</v>
      </c>
      <c r="E3033">
        <f>Fulltable[[#This Row],[Distance]]^5</f>
        <v>25581716.507144406</v>
      </c>
      <c r="F3033" s="13" t="e">
        <f>IF(ISNUMBER(VLOOKUP(Fulltable[[#This Row],[Distance]], PBmetric[[Distance (km)]:[PB (hh:mm:ss)]], 6, FALSE)), VLOOKUP(Fulltable[[#This Row],[Distance]], PBmetric[[Distance (km)]:[PB (hh:mm:ss)]], 6, FALSE), NA())</f>
        <v>#N/A</v>
      </c>
      <c r="G3033" s="13">
        <f ca="1">$Q$4+$P$4*Fulltable[[#This Row],[Distance]]+$O$4*Fulltable[[#This Row],[D^2]]+$N$4*Fulltable[[#This Row],[D^3]]</f>
        <v>0.10456872415945666</v>
      </c>
      <c r="H3033" s="13">
        <f ca="1">Fulltable[[#This Row],[Forecast]]*(1+AVERAGE(cform[faster (-ve) /
slower (+ve)]))</f>
        <v>0.10826228192019101</v>
      </c>
      <c r="I3033" s="13" t="e">
        <f>IF(ISNUMBER(VLOOKUP(Fulltable[[#This Row],[Distance]], Predict[[#All],[Distance (km)]:[Time on current form]], 2, FALSE)), VLOOKUP(Fulltable[[#This Row],[Distance]], Predict[[#All],[Distance (km)]:[Time on current form]], 2, FALSE), NA())</f>
        <v>#N/A</v>
      </c>
      <c r="J3033" s="13" t="e">
        <f>IF(ISNUMBER(VLOOKUP(Fulltable[[#This Row],[Distance]], Predict[[#All],[Distance (km)]:[Time on current form]], 3, FALSE)), VLOOKUP(Fulltable[[#This Row],[Distance]], Predict[[#All],[Distance (km)]:[Time on current form]], 3, FALSE), NA())</f>
        <v>#N/A</v>
      </c>
    </row>
    <row r="3034" spans="1:10" x14ac:dyDescent="0.25">
      <c r="A3034" s="1">
        <v>30.32</v>
      </c>
      <c r="B3034" s="2">
        <f>Fulltable[[#This Row],[Distance]]^2</f>
        <v>919.30240000000003</v>
      </c>
      <c r="C3034">
        <f>Fulltable[[#This Row],[Distance]]^3</f>
        <v>27873.248768000001</v>
      </c>
      <c r="D3034">
        <f>Fulltable[[#This Row],[Distance]]^4</f>
        <v>845116.9026457601</v>
      </c>
      <c r="E3034">
        <f>Fulltable[[#This Row],[Distance]]^5</f>
        <v>25623944.488219447</v>
      </c>
      <c r="F3034" s="13" t="e">
        <f>IF(ISNUMBER(VLOOKUP(Fulltable[[#This Row],[Distance]], PBmetric[[Distance (km)]:[PB (hh:mm:ss)]], 6, FALSE)), VLOOKUP(Fulltable[[#This Row],[Distance]], PBmetric[[Distance (km)]:[PB (hh:mm:ss)]], 6, FALSE), NA())</f>
        <v>#N/A</v>
      </c>
      <c r="G3034" s="13">
        <f ca="1">$Q$4+$P$4*Fulltable[[#This Row],[Distance]]+$O$4*Fulltable[[#This Row],[D^2]]+$N$4*Fulltable[[#This Row],[D^3]]</f>
        <v>0.10460868353328516</v>
      </c>
      <c r="H3034" s="13">
        <f ca="1">Fulltable[[#This Row],[Forecast]]*(1+AVERAGE(cform[faster (-ve) /
slower (+ve)]))</f>
        <v>0.10830365273187059</v>
      </c>
      <c r="I3034" s="13" t="e">
        <f>IF(ISNUMBER(VLOOKUP(Fulltable[[#This Row],[Distance]], Predict[[#All],[Distance (km)]:[Time on current form]], 2, FALSE)), VLOOKUP(Fulltable[[#This Row],[Distance]], Predict[[#All],[Distance (km)]:[Time on current form]], 2, FALSE), NA())</f>
        <v>#N/A</v>
      </c>
      <c r="J3034" s="13" t="e">
        <f>IF(ISNUMBER(VLOOKUP(Fulltable[[#This Row],[Distance]], Predict[[#All],[Distance (km)]:[Time on current form]], 3, FALSE)), VLOOKUP(Fulltable[[#This Row],[Distance]], Predict[[#All],[Distance (km)]:[Time on current form]], 3, FALSE), NA())</f>
        <v>#N/A</v>
      </c>
    </row>
    <row r="3035" spans="1:10" x14ac:dyDescent="0.25">
      <c r="A3035" s="1">
        <v>30.33</v>
      </c>
      <c r="B3035" s="2">
        <f>Fulltable[[#This Row],[Distance]]^2</f>
        <v>919.9088999999999</v>
      </c>
      <c r="C3035">
        <f>Fulltable[[#This Row],[Distance]]^3</f>
        <v>27900.836936999996</v>
      </c>
      <c r="D3035">
        <f>Fulltable[[#This Row],[Distance]]^4</f>
        <v>846232.38429920981</v>
      </c>
      <c r="E3035">
        <f>Fulltable[[#This Row],[Distance]]^5</f>
        <v>25666228.215795033</v>
      </c>
      <c r="F3035" s="13" t="e">
        <f>IF(ISNUMBER(VLOOKUP(Fulltable[[#This Row],[Distance]], PBmetric[[Distance (km)]:[PB (hh:mm:ss)]], 6, FALSE)), VLOOKUP(Fulltable[[#This Row],[Distance]], PBmetric[[Distance (km)]:[PB (hh:mm:ss)]], 6, FALSE), NA())</f>
        <v>#N/A</v>
      </c>
      <c r="G3035" s="13">
        <f ca="1">$Q$4+$P$4*Fulltable[[#This Row],[Distance]]+$O$4*Fulltable[[#This Row],[D^2]]+$N$4*Fulltable[[#This Row],[D^3]]</f>
        <v>0.10464864647265983</v>
      </c>
      <c r="H3035" s="13">
        <f ca="1">Fulltable[[#This Row],[Forecast]]*(1+AVERAGE(cform[faster (-ve) /
slower (+ve)]))</f>
        <v>0.10834502723503793</v>
      </c>
      <c r="I3035" s="13" t="e">
        <f>IF(ISNUMBER(VLOOKUP(Fulltable[[#This Row],[Distance]], Predict[[#All],[Distance (km)]:[Time on current form]], 2, FALSE)), VLOOKUP(Fulltable[[#This Row],[Distance]], Predict[[#All],[Distance (km)]:[Time on current form]], 2, FALSE), NA())</f>
        <v>#N/A</v>
      </c>
      <c r="J3035" s="13" t="e">
        <f>IF(ISNUMBER(VLOOKUP(Fulltable[[#This Row],[Distance]], Predict[[#All],[Distance (km)]:[Time on current form]], 3, FALSE)), VLOOKUP(Fulltable[[#This Row],[Distance]], Predict[[#All],[Distance (km)]:[Time on current form]], 3, FALSE), NA())</f>
        <v>#N/A</v>
      </c>
    </row>
    <row r="3036" spans="1:10" x14ac:dyDescent="0.25">
      <c r="A3036" s="1">
        <v>30.34</v>
      </c>
      <c r="B3036" s="2">
        <f>Fulltable[[#This Row],[Distance]]^2</f>
        <v>920.51559999999995</v>
      </c>
      <c r="C3036">
        <f>Fulltable[[#This Row],[Distance]]^3</f>
        <v>27928.443303999997</v>
      </c>
      <c r="D3036">
        <f>Fulltable[[#This Row],[Distance]]^4</f>
        <v>847348.9698433599</v>
      </c>
      <c r="E3036">
        <f>Fulltable[[#This Row],[Distance]]^5</f>
        <v>25708567.745047539</v>
      </c>
      <c r="F3036" s="13" t="e">
        <f>IF(ISNUMBER(VLOOKUP(Fulltable[[#This Row],[Distance]], PBmetric[[Distance (km)]:[PB (hh:mm:ss)]], 6, FALSE)), VLOOKUP(Fulltable[[#This Row],[Distance]], PBmetric[[Distance (km)]:[PB (hh:mm:ss)]], 6, FALSE), NA())</f>
        <v>#N/A</v>
      </c>
      <c r="G3036" s="13">
        <f ca="1">$Q$4+$P$4*Fulltable[[#This Row],[Distance]]+$O$4*Fulltable[[#This Row],[D^2]]+$N$4*Fulltable[[#This Row],[D^3]]</f>
        <v>0.10468861297754527</v>
      </c>
      <c r="H3036" s="13">
        <f ca="1">Fulltable[[#This Row],[Forecast]]*(1+AVERAGE(cform[faster (-ve) /
slower (+ve)]))</f>
        <v>0.10838640542965637</v>
      </c>
      <c r="I3036" s="13" t="e">
        <f>IF(ISNUMBER(VLOOKUP(Fulltable[[#This Row],[Distance]], Predict[[#All],[Distance (km)]:[Time on current form]], 2, FALSE)), VLOOKUP(Fulltable[[#This Row],[Distance]], Predict[[#All],[Distance (km)]:[Time on current form]], 2, FALSE), NA())</f>
        <v>#N/A</v>
      </c>
      <c r="J3036" s="13" t="e">
        <f>IF(ISNUMBER(VLOOKUP(Fulltable[[#This Row],[Distance]], Predict[[#All],[Distance (km)]:[Time on current form]], 3, FALSE)), VLOOKUP(Fulltable[[#This Row],[Distance]], Predict[[#All],[Distance (km)]:[Time on current form]], 3, FALSE), NA())</f>
        <v>#N/A</v>
      </c>
    </row>
    <row r="3037" spans="1:10" x14ac:dyDescent="0.25">
      <c r="A3037" s="1">
        <v>30.35</v>
      </c>
      <c r="B3037" s="2">
        <f>Fulltable[[#This Row],[Distance]]^2</f>
        <v>921.12250000000006</v>
      </c>
      <c r="C3037">
        <f>Fulltable[[#This Row],[Distance]]^3</f>
        <v>27956.067875000004</v>
      </c>
      <c r="D3037">
        <f>Fulltable[[#This Row],[Distance]]^4</f>
        <v>848466.66000625014</v>
      </c>
      <c r="E3037">
        <f>Fulltable[[#This Row],[Distance]]^5</f>
        <v>25750963.131189693</v>
      </c>
      <c r="F3037" s="13" t="e">
        <f>IF(ISNUMBER(VLOOKUP(Fulltable[[#This Row],[Distance]], PBmetric[[Distance (km)]:[PB (hh:mm:ss)]], 6, FALSE)), VLOOKUP(Fulltable[[#This Row],[Distance]], PBmetric[[Distance (km)]:[PB (hh:mm:ss)]], 6, FALSE), NA())</f>
        <v>#N/A</v>
      </c>
      <c r="G3037" s="13">
        <f ca="1">$Q$4+$P$4*Fulltable[[#This Row],[Distance]]+$O$4*Fulltable[[#This Row],[D^2]]+$N$4*Fulltable[[#This Row],[D^3]]</f>
        <v>0.10472858304790605</v>
      </c>
      <c r="H3037" s="13">
        <f ca="1">Fulltable[[#This Row],[Forecast]]*(1+AVERAGE(cform[faster (-ve) /
slower (+ve)]))</f>
        <v>0.10842778731568924</v>
      </c>
      <c r="I3037" s="13" t="e">
        <f>IF(ISNUMBER(VLOOKUP(Fulltable[[#This Row],[Distance]], Predict[[#All],[Distance (km)]:[Time on current form]], 2, FALSE)), VLOOKUP(Fulltable[[#This Row],[Distance]], Predict[[#All],[Distance (km)]:[Time on current form]], 2, FALSE), NA())</f>
        <v>#N/A</v>
      </c>
      <c r="J3037" s="13" t="e">
        <f>IF(ISNUMBER(VLOOKUP(Fulltable[[#This Row],[Distance]], Predict[[#All],[Distance (km)]:[Time on current form]], 3, FALSE)), VLOOKUP(Fulltable[[#This Row],[Distance]], Predict[[#All],[Distance (km)]:[Time on current form]], 3, FALSE), NA())</f>
        <v>#N/A</v>
      </c>
    </row>
    <row r="3038" spans="1:10" x14ac:dyDescent="0.25">
      <c r="A3038" s="1">
        <v>30.36</v>
      </c>
      <c r="B3038" s="2">
        <f>Fulltable[[#This Row],[Distance]]^2</f>
        <v>921.7296</v>
      </c>
      <c r="C3038">
        <f>Fulltable[[#This Row],[Distance]]^3</f>
        <v>27983.710655999999</v>
      </c>
      <c r="D3038">
        <f>Fulltable[[#This Row],[Distance]]^4</f>
        <v>849585.45551616</v>
      </c>
      <c r="E3038">
        <f>Fulltable[[#This Row],[Distance]]^5</f>
        <v>25793414.429470617</v>
      </c>
      <c r="F3038" s="13" t="e">
        <f>IF(ISNUMBER(VLOOKUP(Fulltable[[#This Row],[Distance]], PBmetric[[Distance (km)]:[PB (hh:mm:ss)]], 6, FALSE)), VLOOKUP(Fulltable[[#This Row],[Distance]], PBmetric[[Distance (km)]:[PB (hh:mm:ss)]], 6, FALSE), NA())</f>
        <v>#N/A</v>
      </c>
      <c r="G3038" s="13">
        <f ca="1">$Q$4+$P$4*Fulltable[[#This Row],[Distance]]+$O$4*Fulltable[[#This Row],[D^2]]+$N$4*Fulltable[[#This Row],[D^3]]</f>
        <v>0.10476855668370678</v>
      </c>
      <c r="H3038" s="13">
        <f ca="1">Fulltable[[#This Row],[Forecast]]*(1+AVERAGE(cform[faster (-ve) /
slower (+ve)]))</f>
        <v>0.10846917289309989</v>
      </c>
      <c r="I3038" s="13" t="e">
        <f>IF(ISNUMBER(VLOOKUP(Fulltable[[#This Row],[Distance]], Predict[[#All],[Distance (km)]:[Time on current form]], 2, FALSE)), VLOOKUP(Fulltable[[#This Row],[Distance]], Predict[[#All],[Distance (km)]:[Time on current form]], 2, FALSE), NA())</f>
        <v>#N/A</v>
      </c>
      <c r="J3038" s="13" t="e">
        <f>IF(ISNUMBER(VLOOKUP(Fulltable[[#This Row],[Distance]], Predict[[#All],[Distance (km)]:[Time on current form]], 3, FALSE)), VLOOKUP(Fulltable[[#This Row],[Distance]], Predict[[#All],[Distance (km)]:[Time on current form]], 3, FALSE), NA())</f>
        <v>#N/A</v>
      </c>
    </row>
    <row r="3039" spans="1:10" x14ac:dyDescent="0.25">
      <c r="A3039" s="1">
        <v>30.37</v>
      </c>
      <c r="B3039" s="2">
        <f>Fulltable[[#This Row],[Distance]]^2</f>
        <v>922.33690000000001</v>
      </c>
      <c r="C3039">
        <f>Fulltable[[#This Row],[Distance]]^3</f>
        <v>28011.371653000002</v>
      </c>
      <c r="D3039">
        <f>Fulltable[[#This Row],[Distance]]^4</f>
        <v>850705.35710161005</v>
      </c>
      <c r="E3039">
        <f>Fulltable[[#This Row],[Distance]]^5</f>
        <v>25835921.695175897</v>
      </c>
      <c r="F3039" s="13" t="e">
        <f>IF(ISNUMBER(VLOOKUP(Fulltable[[#This Row],[Distance]], PBmetric[[Distance (km)]:[PB (hh:mm:ss)]], 6, FALSE)), VLOOKUP(Fulltable[[#This Row],[Distance]], PBmetric[[Distance (km)]:[PB (hh:mm:ss)]], 6, FALSE), NA())</f>
        <v>#N/A</v>
      </c>
      <c r="G3039" s="13">
        <f ca="1">$Q$4+$P$4*Fulltable[[#This Row],[Distance]]+$O$4*Fulltable[[#This Row],[D^2]]+$N$4*Fulltable[[#This Row],[D^3]]</f>
        <v>0.10480853388491208</v>
      </c>
      <c r="H3039" s="13">
        <f ca="1">Fulltable[[#This Row],[Forecast]]*(1+AVERAGE(cform[faster (-ve) /
slower (+ve)]))</f>
        <v>0.10851056216185169</v>
      </c>
      <c r="I3039" s="13" t="e">
        <f>IF(ISNUMBER(VLOOKUP(Fulltable[[#This Row],[Distance]], Predict[[#All],[Distance (km)]:[Time on current form]], 2, FALSE)), VLOOKUP(Fulltable[[#This Row],[Distance]], Predict[[#All],[Distance (km)]:[Time on current form]], 2, FALSE), NA())</f>
        <v>#N/A</v>
      </c>
      <c r="J3039" s="13" t="e">
        <f>IF(ISNUMBER(VLOOKUP(Fulltable[[#This Row],[Distance]], Predict[[#All],[Distance (km)]:[Time on current form]], 3, FALSE)), VLOOKUP(Fulltable[[#This Row],[Distance]], Predict[[#All],[Distance (km)]:[Time on current form]], 3, FALSE), NA())</f>
        <v>#N/A</v>
      </c>
    </row>
    <row r="3040" spans="1:10" x14ac:dyDescent="0.25">
      <c r="A3040" s="1">
        <v>30.38</v>
      </c>
      <c r="B3040" s="2">
        <f>Fulltable[[#This Row],[Distance]]^2</f>
        <v>922.94439999999997</v>
      </c>
      <c r="C3040">
        <f>Fulltable[[#This Row],[Distance]]^3</f>
        <v>28039.050872</v>
      </c>
      <c r="D3040">
        <f>Fulltable[[#This Row],[Distance]]^4</f>
        <v>851826.36549135996</v>
      </c>
      <c r="E3040">
        <f>Fulltable[[#This Row],[Distance]]^5</f>
        <v>25878484.983627513</v>
      </c>
      <c r="F3040" s="13" t="e">
        <f>IF(ISNUMBER(VLOOKUP(Fulltable[[#This Row],[Distance]], PBmetric[[Distance (km)]:[PB (hh:mm:ss)]], 6, FALSE)), VLOOKUP(Fulltable[[#This Row],[Distance]], PBmetric[[Distance (km)]:[PB (hh:mm:ss)]], 6, FALSE), NA())</f>
        <v>#N/A</v>
      </c>
      <c r="G3040" s="13">
        <f ca="1">$Q$4+$P$4*Fulltable[[#This Row],[Distance]]+$O$4*Fulltable[[#This Row],[D^2]]+$N$4*Fulltable[[#This Row],[D^3]]</f>
        <v>0.10484851465148649</v>
      </c>
      <c r="H3040" s="13">
        <f ca="1">Fulltable[[#This Row],[Forecast]]*(1+AVERAGE(cform[faster (-ve) /
slower (+ve)]))</f>
        <v>0.10855195512190792</v>
      </c>
      <c r="I3040" s="13" t="e">
        <f>IF(ISNUMBER(VLOOKUP(Fulltable[[#This Row],[Distance]], Predict[[#All],[Distance (km)]:[Time on current form]], 2, FALSE)), VLOOKUP(Fulltable[[#This Row],[Distance]], Predict[[#All],[Distance (km)]:[Time on current form]], 2, FALSE), NA())</f>
        <v>#N/A</v>
      </c>
      <c r="J3040" s="13" t="e">
        <f>IF(ISNUMBER(VLOOKUP(Fulltable[[#This Row],[Distance]], Predict[[#All],[Distance (km)]:[Time on current form]], 3, FALSE)), VLOOKUP(Fulltable[[#This Row],[Distance]], Predict[[#All],[Distance (km)]:[Time on current form]], 3, FALSE), NA())</f>
        <v>#N/A</v>
      </c>
    </row>
    <row r="3041" spans="1:10" x14ac:dyDescent="0.25">
      <c r="A3041" s="1">
        <v>30.39</v>
      </c>
      <c r="B3041" s="2">
        <f>Fulltable[[#This Row],[Distance]]^2</f>
        <v>923.5521</v>
      </c>
      <c r="C3041">
        <f>Fulltable[[#This Row],[Distance]]^3</f>
        <v>28066.748319000002</v>
      </c>
      <c r="D3041">
        <f>Fulltable[[#This Row],[Distance]]^4</f>
        <v>852948.48141440994</v>
      </c>
      <c r="E3041">
        <f>Fulltable[[#This Row],[Distance]]^5</f>
        <v>25921104.350183919</v>
      </c>
      <c r="F3041" s="13" t="e">
        <f>IF(ISNUMBER(VLOOKUP(Fulltable[[#This Row],[Distance]], PBmetric[[Distance (km)]:[PB (hh:mm:ss)]], 6, FALSE)), VLOOKUP(Fulltable[[#This Row],[Distance]], PBmetric[[Distance (km)]:[PB (hh:mm:ss)]], 6, FALSE), NA())</f>
        <v>#N/A</v>
      </c>
      <c r="G3041" s="13">
        <f ca="1">$Q$4+$P$4*Fulltable[[#This Row],[Distance]]+$O$4*Fulltable[[#This Row],[D^2]]+$N$4*Fulltable[[#This Row],[D^3]]</f>
        <v>0.10488849898339465</v>
      </c>
      <c r="H3041" s="13">
        <f ca="1">Fulltable[[#This Row],[Forecast]]*(1+AVERAGE(cform[faster (-ve) /
slower (+ve)]))</f>
        <v>0.108593351773232</v>
      </c>
      <c r="I3041" s="13" t="e">
        <f>IF(ISNUMBER(VLOOKUP(Fulltable[[#This Row],[Distance]], Predict[[#All],[Distance (km)]:[Time on current form]], 2, FALSE)), VLOOKUP(Fulltable[[#This Row],[Distance]], Predict[[#All],[Distance (km)]:[Time on current form]], 2, FALSE), NA())</f>
        <v>#N/A</v>
      </c>
      <c r="J3041" s="13" t="e">
        <f>IF(ISNUMBER(VLOOKUP(Fulltable[[#This Row],[Distance]], Predict[[#All],[Distance (km)]:[Time on current form]], 3, FALSE)), VLOOKUP(Fulltable[[#This Row],[Distance]], Predict[[#All],[Distance (km)]:[Time on current form]], 3, FALSE), NA())</f>
        <v>#N/A</v>
      </c>
    </row>
    <row r="3042" spans="1:10" x14ac:dyDescent="0.25">
      <c r="A3042" s="1">
        <v>30.4</v>
      </c>
      <c r="B3042" s="2">
        <f>Fulltable[[#This Row],[Distance]]^2</f>
        <v>924.16</v>
      </c>
      <c r="C3042">
        <f>Fulltable[[#This Row],[Distance]]^3</f>
        <v>28094.463999999996</v>
      </c>
      <c r="D3042">
        <f>Fulltable[[#This Row],[Distance]]^4</f>
        <v>854071.70559999999</v>
      </c>
      <c r="E3042">
        <f>Fulltable[[#This Row],[Distance]]^5</f>
        <v>25963779.85024</v>
      </c>
      <c r="F3042" s="13" t="e">
        <f>IF(ISNUMBER(VLOOKUP(Fulltable[[#This Row],[Distance]], PBmetric[[Distance (km)]:[PB (hh:mm:ss)]], 6, FALSE)), VLOOKUP(Fulltable[[#This Row],[Distance]], PBmetric[[Distance (km)]:[PB (hh:mm:ss)]], 6, FALSE), NA())</f>
        <v>#N/A</v>
      </c>
      <c r="G3042" s="13">
        <f ca="1">$Q$4+$P$4*Fulltable[[#This Row],[Distance]]+$O$4*Fulltable[[#This Row],[D^2]]+$N$4*Fulltable[[#This Row],[D^3]]</f>
        <v>0.10492848688060116</v>
      </c>
      <c r="H3042" s="13">
        <f ca="1">Fulltable[[#This Row],[Forecast]]*(1+AVERAGE(cform[faster (-ve) /
slower (+ve)]))</f>
        <v>0.10863475211578724</v>
      </c>
      <c r="I3042" s="13" t="e">
        <f>IF(ISNUMBER(VLOOKUP(Fulltable[[#This Row],[Distance]], Predict[[#All],[Distance (km)]:[Time on current form]], 2, FALSE)), VLOOKUP(Fulltable[[#This Row],[Distance]], Predict[[#All],[Distance (km)]:[Time on current form]], 2, FALSE), NA())</f>
        <v>#N/A</v>
      </c>
      <c r="J3042" s="13" t="e">
        <f>IF(ISNUMBER(VLOOKUP(Fulltable[[#This Row],[Distance]], Predict[[#All],[Distance (km)]:[Time on current form]], 3, FALSE)), VLOOKUP(Fulltable[[#This Row],[Distance]], Predict[[#All],[Distance (km)]:[Time on current form]], 3, FALSE), NA())</f>
        <v>#N/A</v>
      </c>
    </row>
    <row r="3043" spans="1:10" x14ac:dyDescent="0.25">
      <c r="A3043" s="1">
        <v>30.41</v>
      </c>
      <c r="B3043" s="2">
        <f>Fulltable[[#This Row],[Distance]]^2</f>
        <v>924.7681</v>
      </c>
      <c r="C3043">
        <f>Fulltable[[#This Row],[Distance]]^3</f>
        <v>28122.197920999999</v>
      </c>
      <c r="D3043">
        <f>Fulltable[[#This Row],[Distance]]^4</f>
        <v>855196.03877761005</v>
      </c>
      <c r="E3043">
        <f>Fulltable[[#This Row],[Distance]]^5</f>
        <v>26006511.539227121</v>
      </c>
      <c r="F3043" s="13" t="e">
        <f>IF(ISNUMBER(VLOOKUP(Fulltable[[#This Row],[Distance]], PBmetric[[Distance (km)]:[PB (hh:mm:ss)]], 6, FALSE)), VLOOKUP(Fulltable[[#This Row],[Distance]], PBmetric[[Distance (km)]:[PB (hh:mm:ss)]], 6, FALSE), NA())</f>
        <v>#N/A</v>
      </c>
      <c r="G3043" s="13">
        <f ca="1">$Q$4+$P$4*Fulltable[[#This Row],[Distance]]+$O$4*Fulltable[[#This Row],[D^2]]+$N$4*Fulltable[[#This Row],[D^3]]</f>
        <v>0.10496847834307059</v>
      </c>
      <c r="H3043" s="13">
        <f ca="1">Fulltable[[#This Row],[Forecast]]*(1+AVERAGE(cform[faster (-ve) /
slower (+ve)]))</f>
        <v>0.10867615614953699</v>
      </c>
      <c r="I3043" s="13" t="e">
        <f>IF(ISNUMBER(VLOOKUP(Fulltable[[#This Row],[Distance]], Predict[[#All],[Distance (km)]:[Time on current form]], 2, FALSE)), VLOOKUP(Fulltable[[#This Row],[Distance]], Predict[[#All],[Distance (km)]:[Time on current form]], 2, FALSE), NA())</f>
        <v>#N/A</v>
      </c>
      <c r="J3043" s="13" t="e">
        <f>IF(ISNUMBER(VLOOKUP(Fulltable[[#This Row],[Distance]], Predict[[#All],[Distance (km)]:[Time on current form]], 3, FALSE)), VLOOKUP(Fulltable[[#This Row],[Distance]], Predict[[#All],[Distance (km)]:[Time on current form]], 3, FALSE), NA())</f>
        <v>#N/A</v>
      </c>
    </row>
    <row r="3044" spans="1:10" x14ac:dyDescent="0.25">
      <c r="A3044" s="1">
        <v>30.42</v>
      </c>
      <c r="B3044" s="2">
        <f>Fulltable[[#This Row],[Distance]]^2</f>
        <v>925.3764000000001</v>
      </c>
      <c r="C3044">
        <f>Fulltable[[#This Row],[Distance]]^3</f>
        <v>28149.950088000005</v>
      </c>
      <c r="D3044">
        <f>Fulltable[[#This Row],[Distance]]^4</f>
        <v>856321.48167696025</v>
      </c>
      <c r="E3044">
        <f>Fulltable[[#This Row],[Distance]]^5</f>
        <v>26049299.472613133</v>
      </c>
      <c r="F3044" s="13" t="e">
        <f>IF(ISNUMBER(VLOOKUP(Fulltable[[#This Row],[Distance]], PBmetric[[Distance (km)]:[PB (hh:mm:ss)]], 6, FALSE)), VLOOKUP(Fulltable[[#This Row],[Distance]], PBmetric[[Distance (km)]:[PB (hh:mm:ss)]], 6, FALSE), NA())</f>
        <v>#N/A</v>
      </c>
      <c r="G3044" s="13">
        <f ca="1">$Q$4+$P$4*Fulltable[[#This Row],[Distance]]+$O$4*Fulltable[[#This Row],[D^2]]+$N$4*Fulltable[[#This Row],[D^3]]</f>
        <v>0.10500847337076757</v>
      </c>
      <c r="H3044" s="13">
        <f ca="1">Fulltable[[#This Row],[Forecast]]*(1+AVERAGE(cform[faster (-ve) /
slower (+ve)]))</f>
        <v>0.10871756387444462</v>
      </c>
      <c r="I3044" s="13" t="e">
        <f>IF(ISNUMBER(VLOOKUP(Fulltable[[#This Row],[Distance]], Predict[[#All],[Distance (km)]:[Time on current form]], 2, FALSE)), VLOOKUP(Fulltable[[#This Row],[Distance]], Predict[[#All],[Distance (km)]:[Time on current form]], 2, FALSE), NA())</f>
        <v>#N/A</v>
      </c>
      <c r="J3044" s="13" t="e">
        <f>IF(ISNUMBER(VLOOKUP(Fulltable[[#This Row],[Distance]], Predict[[#All],[Distance (km)]:[Time on current form]], 3, FALSE)), VLOOKUP(Fulltable[[#This Row],[Distance]], Predict[[#All],[Distance (km)]:[Time on current form]], 3, FALSE), NA())</f>
        <v>#N/A</v>
      </c>
    </row>
    <row r="3045" spans="1:10" x14ac:dyDescent="0.25">
      <c r="A3045" s="1">
        <v>30.43</v>
      </c>
      <c r="B3045" s="2">
        <f>Fulltable[[#This Row],[Distance]]^2</f>
        <v>925.98490000000004</v>
      </c>
      <c r="C3045">
        <f>Fulltable[[#This Row],[Distance]]^3</f>
        <v>28177.720507000002</v>
      </c>
      <c r="D3045">
        <f>Fulltable[[#This Row],[Distance]]^4</f>
        <v>857448.03502801002</v>
      </c>
      <c r="E3045">
        <f>Fulltable[[#This Row],[Distance]]^5</f>
        <v>26092143.705902345</v>
      </c>
      <c r="F3045" s="13" t="e">
        <f>IF(ISNUMBER(VLOOKUP(Fulltable[[#This Row],[Distance]], PBmetric[[Distance (km)]:[PB (hh:mm:ss)]], 6, FALSE)), VLOOKUP(Fulltable[[#This Row],[Distance]], PBmetric[[Distance (km)]:[PB (hh:mm:ss)]], 6, FALSE), NA())</f>
        <v>#N/A</v>
      </c>
      <c r="G3045" s="13">
        <f ca="1">$Q$4+$P$4*Fulltable[[#This Row],[Distance]]+$O$4*Fulltable[[#This Row],[D^2]]+$N$4*Fulltable[[#This Row],[D^3]]</f>
        <v>0.10504847196365664</v>
      </c>
      <c r="H3045" s="13">
        <f ca="1">Fulltable[[#This Row],[Forecast]]*(1+AVERAGE(cform[faster (-ve) /
slower (+ve)]))</f>
        <v>0.1087589752904734</v>
      </c>
      <c r="I3045" s="13" t="e">
        <f>IF(ISNUMBER(VLOOKUP(Fulltable[[#This Row],[Distance]], Predict[[#All],[Distance (km)]:[Time on current form]], 2, FALSE)), VLOOKUP(Fulltable[[#This Row],[Distance]], Predict[[#All],[Distance (km)]:[Time on current form]], 2, FALSE), NA())</f>
        <v>#N/A</v>
      </c>
      <c r="J3045" s="13" t="e">
        <f>IF(ISNUMBER(VLOOKUP(Fulltable[[#This Row],[Distance]], Predict[[#All],[Distance (km)]:[Time on current form]], 3, FALSE)), VLOOKUP(Fulltable[[#This Row],[Distance]], Predict[[#All],[Distance (km)]:[Time on current form]], 3, FALSE), NA())</f>
        <v>#N/A</v>
      </c>
    </row>
    <row r="3046" spans="1:10" x14ac:dyDescent="0.25">
      <c r="A3046" s="1">
        <v>30.44</v>
      </c>
      <c r="B3046" s="2">
        <f>Fulltable[[#This Row],[Distance]]^2</f>
        <v>926.59360000000004</v>
      </c>
      <c r="C3046">
        <f>Fulltable[[#This Row],[Distance]]^3</f>
        <v>28205.509184000002</v>
      </c>
      <c r="D3046">
        <f>Fulltable[[#This Row],[Distance]]^4</f>
        <v>858575.69956096006</v>
      </c>
      <c r="E3046">
        <f>Fulltable[[#This Row],[Distance]]^5</f>
        <v>26135044.294635624</v>
      </c>
      <c r="F3046" s="13" t="e">
        <f>IF(ISNUMBER(VLOOKUP(Fulltable[[#This Row],[Distance]], PBmetric[[Distance (km)]:[PB (hh:mm:ss)]], 6, FALSE)), VLOOKUP(Fulltable[[#This Row],[Distance]], PBmetric[[Distance (km)]:[PB (hh:mm:ss)]], 6, FALSE), NA())</f>
        <v>#N/A</v>
      </c>
      <c r="G3046" s="13">
        <f ca="1">$Q$4+$P$4*Fulltable[[#This Row],[Distance]]+$O$4*Fulltable[[#This Row],[D^2]]+$N$4*Fulltable[[#This Row],[D^3]]</f>
        <v>0.10508847412170248</v>
      </c>
      <c r="H3046" s="13">
        <f ca="1">Fulltable[[#This Row],[Forecast]]*(1+AVERAGE(cform[faster (-ve) /
slower (+ve)]))</f>
        <v>0.10880039039758679</v>
      </c>
      <c r="I3046" s="13" t="e">
        <f>IF(ISNUMBER(VLOOKUP(Fulltable[[#This Row],[Distance]], Predict[[#All],[Distance (km)]:[Time on current form]], 2, FALSE)), VLOOKUP(Fulltable[[#This Row],[Distance]], Predict[[#All],[Distance (km)]:[Time on current form]], 2, FALSE), NA())</f>
        <v>#N/A</v>
      </c>
      <c r="J3046" s="13" t="e">
        <f>IF(ISNUMBER(VLOOKUP(Fulltable[[#This Row],[Distance]], Predict[[#All],[Distance (km)]:[Time on current form]], 3, FALSE)), VLOOKUP(Fulltable[[#This Row],[Distance]], Predict[[#All],[Distance (km)]:[Time on current form]], 3, FALSE), NA())</f>
        <v>#N/A</v>
      </c>
    </row>
    <row r="3047" spans="1:10" x14ac:dyDescent="0.25">
      <c r="A3047" s="1">
        <v>30.45</v>
      </c>
      <c r="B3047" s="2">
        <f>Fulltable[[#This Row],[Distance]]^2</f>
        <v>927.20249999999999</v>
      </c>
      <c r="C3047">
        <f>Fulltable[[#This Row],[Distance]]^3</f>
        <v>28233.316124999998</v>
      </c>
      <c r="D3047">
        <f>Fulltable[[#This Row],[Distance]]^4</f>
        <v>859704.47600625001</v>
      </c>
      <c r="E3047">
        <f>Fulltable[[#This Row],[Distance]]^5</f>
        <v>26178001.294390313</v>
      </c>
      <c r="F3047" s="13" t="e">
        <f>IF(ISNUMBER(VLOOKUP(Fulltable[[#This Row],[Distance]], PBmetric[[Distance (km)]:[PB (hh:mm:ss)]], 6, FALSE)), VLOOKUP(Fulltable[[#This Row],[Distance]], PBmetric[[Distance (km)]:[PB (hh:mm:ss)]], 6, FALSE), NA())</f>
        <v>#N/A</v>
      </c>
      <c r="G3047" s="13">
        <f ca="1">$Q$4+$P$4*Fulltable[[#This Row],[Distance]]+$O$4*Fulltable[[#This Row],[D^2]]+$N$4*Fulltable[[#This Row],[D^3]]</f>
        <v>0.10512847984486959</v>
      </c>
      <c r="H3047" s="13">
        <f ca="1">Fulltable[[#This Row],[Forecast]]*(1+AVERAGE(cform[faster (-ve) /
slower (+ve)]))</f>
        <v>0.10884180919574804</v>
      </c>
      <c r="I3047" s="13" t="e">
        <f>IF(ISNUMBER(VLOOKUP(Fulltable[[#This Row],[Distance]], Predict[[#All],[Distance (km)]:[Time on current form]], 2, FALSE)), VLOOKUP(Fulltable[[#This Row],[Distance]], Predict[[#All],[Distance (km)]:[Time on current form]], 2, FALSE), NA())</f>
        <v>#N/A</v>
      </c>
      <c r="J3047" s="13" t="e">
        <f>IF(ISNUMBER(VLOOKUP(Fulltable[[#This Row],[Distance]], Predict[[#All],[Distance (km)]:[Time on current form]], 3, FALSE)), VLOOKUP(Fulltable[[#This Row],[Distance]], Predict[[#All],[Distance (km)]:[Time on current form]], 3, FALSE), NA())</f>
        <v>#N/A</v>
      </c>
    </row>
    <row r="3048" spans="1:10" x14ac:dyDescent="0.25">
      <c r="A3048" s="1">
        <v>30.46</v>
      </c>
      <c r="B3048" s="2">
        <f>Fulltable[[#This Row],[Distance]]^2</f>
        <v>927.8116</v>
      </c>
      <c r="C3048">
        <f>Fulltable[[#This Row],[Distance]]^3</f>
        <v>28261.141336000001</v>
      </c>
      <c r="D3048">
        <f>Fulltable[[#This Row],[Distance]]^4</f>
        <v>860834.36509455997</v>
      </c>
      <c r="E3048">
        <f>Fulltable[[#This Row],[Distance]]^5</f>
        <v>26221014.760780297</v>
      </c>
      <c r="F3048" s="13" t="e">
        <f>IF(ISNUMBER(VLOOKUP(Fulltable[[#This Row],[Distance]], PBmetric[[Distance (km)]:[PB (hh:mm:ss)]], 6, FALSE)), VLOOKUP(Fulltable[[#This Row],[Distance]], PBmetric[[Distance (km)]:[PB (hh:mm:ss)]], 6, FALSE), NA())</f>
        <v>#N/A</v>
      </c>
      <c r="G3048" s="13">
        <f ca="1">$Q$4+$P$4*Fulltable[[#This Row],[Distance]]+$O$4*Fulltable[[#This Row],[D^2]]+$N$4*Fulltable[[#This Row],[D^3]]</f>
        <v>0.10516848913312264</v>
      </c>
      <c r="H3048" s="13">
        <f ca="1">Fulltable[[#This Row],[Forecast]]*(1+AVERAGE(cform[faster (-ve) /
slower (+ve)]))</f>
        <v>0.10888323168492055</v>
      </c>
      <c r="I3048" s="13" t="e">
        <f>IF(ISNUMBER(VLOOKUP(Fulltable[[#This Row],[Distance]], Predict[[#All],[Distance (km)]:[Time on current form]], 2, FALSE)), VLOOKUP(Fulltable[[#This Row],[Distance]], Predict[[#All],[Distance (km)]:[Time on current form]], 2, FALSE), NA())</f>
        <v>#N/A</v>
      </c>
      <c r="J3048" s="13" t="e">
        <f>IF(ISNUMBER(VLOOKUP(Fulltable[[#This Row],[Distance]], Predict[[#All],[Distance (km)]:[Time on current form]], 3, FALSE)), VLOOKUP(Fulltable[[#This Row],[Distance]], Predict[[#All],[Distance (km)]:[Time on current form]], 3, FALSE), NA())</f>
        <v>#N/A</v>
      </c>
    </row>
    <row r="3049" spans="1:10" x14ac:dyDescent="0.25">
      <c r="A3049" s="1">
        <v>30.47</v>
      </c>
      <c r="B3049" s="2">
        <f>Fulltable[[#This Row],[Distance]]^2</f>
        <v>928.42089999999996</v>
      </c>
      <c r="C3049">
        <f>Fulltable[[#This Row],[Distance]]^3</f>
        <v>28288.984822999999</v>
      </c>
      <c r="D3049">
        <f>Fulltable[[#This Row],[Distance]]^4</f>
        <v>861965.36755680991</v>
      </c>
      <c r="E3049">
        <f>Fulltable[[#This Row],[Distance]]^5</f>
        <v>26264084.749455996</v>
      </c>
      <c r="F3049" s="13" t="e">
        <f>IF(ISNUMBER(VLOOKUP(Fulltable[[#This Row],[Distance]], PBmetric[[Distance (km)]:[PB (hh:mm:ss)]], 6, FALSE)), VLOOKUP(Fulltable[[#This Row],[Distance]], PBmetric[[Distance (km)]:[PB (hh:mm:ss)]], 6, FALSE), NA())</f>
        <v>#N/A</v>
      </c>
      <c r="G3049" s="13">
        <f ca="1">$Q$4+$P$4*Fulltable[[#This Row],[Distance]]+$O$4*Fulltable[[#This Row],[D^2]]+$N$4*Fulltable[[#This Row],[D^3]]</f>
        <v>0.10520850198642621</v>
      </c>
      <c r="H3049" s="13">
        <f ca="1">Fulltable[[#This Row],[Forecast]]*(1+AVERAGE(cform[faster (-ve) /
slower (+ve)]))</f>
        <v>0.10892465786506765</v>
      </c>
      <c r="I3049" s="13" t="e">
        <f>IF(ISNUMBER(VLOOKUP(Fulltable[[#This Row],[Distance]], Predict[[#All],[Distance (km)]:[Time on current form]], 2, FALSE)), VLOOKUP(Fulltable[[#This Row],[Distance]], Predict[[#All],[Distance (km)]:[Time on current form]], 2, FALSE), NA())</f>
        <v>#N/A</v>
      </c>
      <c r="J3049" s="13" t="e">
        <f>IF(ISNUMBER(VLOOKUP(Fulltable[[#This Row],[Distance]], Predict[[#All],[Distance (km)]:[Time on current form]], 3, FALSE)), VLOOKUP(Fulltable[[#This Row],[Distance]], Predict[[#All],[Distance (km)]:[Time on current form]], 3, FALSE), NA())</f>
        <v>#N/A</v>
      </c>
    </row>
    <row r="3050" spans="1:10" x14ac:dyDescent="0.25">
      <c r="A3050" s="1">
        <v>30.48</v>
      </c>
      <c r="B3050" s="2">
        <f>Fulltable[[#This Row],[Distance]]^2</f>
        <v>929.03039999999999</v>
      </c>
      <c r="C3050">
        <f>Fulltable[[#This Row],[Distance]]^3</f>
        <v>28316.846592000002</v>
      </c>
      <c r="D3050">
        <f>Fulltable[[#This Row],[Distance]]^4</f>
        <v>863097.48412416002</v>
      </c>
      <c r="E3050">
        <f>Fulltable[[#This Row],[Distance]]^5</f>
        <v>26307211.316104397</v>
      </c>
      <c r="F3050" s="13" t="e">
        <f>IF(ISNUMBER(VLOOKUP(Fulltable[[#This Row],[Distance]], PBmetric[[Distance (km)]:[PB (hh:mm:ss)]], 6, FALSE)), VLOOKUP(Fulltable[[#This Row],[Distance]], PBmetric[[Distance (km)]:[PB (hh:mm:ss)]], 6, FALSE), NA())</f>
        <v>#N/A</v>
      </c>
      <c r="G3050" s="13">
        <f ca="1">$Q$4+$P$4*Fulltable[[#This Row],[Distance]]+$O$4*Fulltable[[#This Row],[D^2]]+$N$4*Fulltable[[#This Row],[D^3]]</f>
        <v>0.10524851840474488</v>
      </c>
      <c r="H3050" s="13">
        <f ca="1">Fulltable[[#This Row],[Forecast]]*(1+AVERAGE(cform[faster (-ve) /
slower (+ve)]))</f>
        <v>0.10896608773615267</v>
      </c>
      <c r="I3050" s="13" t="e">
        <f>IF(ISNUMBER(VLOOKUP(Fulltable[[#This Row],[Distance]], Predict[[#All],[Distance (km)]:[Time on current form]], 2, FALSE)), VLOOKUP(Fulltable[[#This Row],[Distance]], Predict[[#All],[Distance (km)]:[Time on current form]], 2, FALSE), NA())</f>
        <v>#N/A</v>
      </c>
      <c r="J3050" s="13" t="e">
        <f>IF(ISNUMBER(VLOOKUP(Fulltable[[#This Row],[Distance]], Predict[[#All],[Distance (km)]:[Time on current form]], 3, FALSE)), VLOOKUP(Fulltable[[#This Row],[Distance]], Predict[[#All],[Distance (km)]:[Time on current form]], 3, FALSE), NA())</f>
        <v>#N/A</v>
      </c>
    </row>
    <row r="3051" spans="1:10" x14ac:dyDescent="0.25">
      <c r="A3051" s="1">
        <v>30.49</v>
      </c>
      <c r="B3051" s="2">
        <f>Fulltable[[#This Row],[Distance]]^2</f>
        <v>929.64009999999996</v>
      </c>
      <c r="C3051">
        <f>Fulltable[[#This Row],[Distance]]^3</f>
        <v>28344.726648999997</v>
      </c>
      <c r="D3051">
        <f>Fulltable[[#This Row],[Distance]]^4</f>
        <v>864230.71552800993</v>
      </c>
      <c r="E3051">
        <f>Fulltable[[#This Row],[Distance]]^5</f>
        <v>26350394.516449023</v>
      </c>
      <c r="F3051" s="13" t="e">
        <f>IF(ISNUMBER(VLOOKUP(Fulltable[[#This Row],[Distance]], PBmetric[[Distance (km)]:[PB (hh:mm:ss)]], 6, FALSE)), VLOOKUP(Fulltable[[#This Row],[Distance]], PBmetric[[Distance (km)]:[PB (hh:mm:ss)]], 6, FALSE), NA())</f>
        <v>#N/A</v>
      </c>
      <c r="G3051" s="13">
        <f ca="1">$Q$4+$P$4*Fulltable[[#This Row],[Distance]]+$O$4*Fulltable[[#This Row],[D^2]]+$N$4*Fulltable[[#This Row],[D^3]]</f>
        <v>0.10528853838804327</v>
      </c>
      <c r="H3051" s="13">
        <f ca="1">Fulltable[[#This Row],[Forecast]]*(1+AVERAGE(cform[faster (-ve) /
slower (+ve)]))</f>
        <v>0.109007521298139</v>
      </c>
      <c r="I3051" s="13" t="e">
        <f>IF(ISNUMBER(VLOOKUP(Fulltable[[#This Row],[Distance]], Predict[[#All],[Distance (km)]:[Time on current form]], 2, FALSE)), VLOOKUP(Fulltable[[#This Row],[Distance]], Predict[[#All],[Distance (km)]:[Time on current form]], 2, FALSE), NA())</f>
        <v>#N/A</v>
      </c>
      <c r="J3051" s="13" t="e">
        <f>IF(ISNUMBER(VLOOKUP(Fulltable[[#This Row],[Distance]], Predict[[#All],[Distance (km)]:[Time on current form]], 3, FALSE)), VLOOKUP(Fulltable[[#This Row],[Distance]], Predict[[#All],[Distance (km)]:[Time on current form]], 3, FALSE), NA())</f>
        <v>#N/A</v>
      </c>
    </row>
    <row r="3052" spans="1:10" x14ac:dyDescent="0.25">
      <c r="A3052" s="1">
        <v>30.5</v>
      </c>
      <c r="B3052" s="2">
        <f>Fulltable[[#This Row],[Distance]]^2</f>
        <v>930.25</v>
      </c>
      <c r="C3052">
        <f>Fulltable[[#This Row],[Distance]]^3</f>
        <v>28372.625</v>
      </c>
      <c r="D3052">
        <f>Fulltable[[#This Row],[Distance]]^4</f>
        <v>865365.0625</v>
      </c>
      <c r="E3052">
        <f>Fulltable[[#This Row],[Distance]]^5</f>
        <v>26393634.40625</v>
      </c>
      <c r="F3052" s="13" t="e">
        <f>IF(ISNUMBER(VLOOKUP(Fulltable[[#This Row],[Distance]], PBmetric[[Distance (km)]:[PB (hh:mm:ss)]], 6, FALSE)), VLOOKUP(Fulltable[[#This Row],[Distance]], PBmetric[[Distance (km)]:[PB (hh:mm:ss)]], 6, FALSE), NA())</f>
        <v>#N/A</v>
      </c>
      <c r="G3052" s="13">
        <f ca="1">$Q$4+$P$4*Fulltable[[#This Row],[Distance]]+$O$4*Fulltable[[#This Row],[D^2]]+$N$4*Fulltable[[#This Row],[D^3]]</f>
        <v>0.10532856193628595</v>
      </c>
      <c r="H3052" s="13">
        <f ca="1">Fulltable[[#This Row],[Forecast]]*(1+AVERAGE(cform[faster (-ve) /
slower (+ve)]))</f>
        <v>0.10904895855098994</v>
      </c>
      <c r="I3052" s="13" t="e">
        <f>IF(ISNUMBER(VLOOKUP(Fulltable[[#This Row],[Distance]], Predict[[#All],[Distance (km)]:[Time on current form]], 2, FALSE)), VLOOKUP(Fulltable[[#This Row],[Distance]], Predict[[#All],[Distance (km)]:[Time on current form]], 2, FALSE), NA())</f>
        <v>#N/A</v>
      </c>
      <c r="J3052" s="13" t="e">
        <f>IF(ISNUMBER(VLOOKUP(Fulltable[[#This Row],[Distance]], Predict[[#All],[Distance (km)]:[Time on current form]], 3, FALSE)), VLOOKUP(Fulltable[[#This Row],[Distance]], Predict[[#All],[Distance (km)]:[Time on current form]], 3, FALSE), NA())</f>
        <v>#N/A</v>
      </c>
    </row>
    <row r="3053" spans="1:10" x14ac:dyDescent="0.25">
      <c r="A3053" s="1">
        <v>30.51</v>
      </c>
      <c r="B3053" s="2">
        <f>Fulltable[[#This Row],[Distance]]^2</f>
        <v>930.8601000000001</v>
      </c>
      <c r="C3053">
        <f>Fulltable[[#This Row],[Distance]]^3</f>
        <v>28400.541651000003</v>
      </c>
      <c r="D3053">
        <f>Fulltable[[#This Row],[Distance]]^4</f>
        <v>866500.52577201021</v>
      </c>
      <c r="E3053">
        <f>Fulltable[[#This Row],[Distance]]^5</f>
        <v>26436931.041304033</v>
      </c>
      <c r="F3053" s="13" t="e">
        <f>IF(ISNUMBER(VLOOKUP(Fulltable[[#This Row],[Distance]], PBmetric[[Distance (km)]:[PB (hh:mm:ss)]], 6, FALSE)), VLOOKUP(Fulltable[[#This Row],[Distance]], PBmetric[[Distance (km)]:[PB (hh:mm:ss)]], 6, FALSE), NA())</f>
        <v>#N/A</v>
      </c>
      <c r="G3053" s="13">
        <f ca="1">$Q$4+$P$4*Fulltable[[#This Row],[Distance]]+$O$4*Fulltable[[#This Row],[D^2]]+$N$4*Fulltable[[#This Row],[D^3]]</f>
        <v>0.10536858904943754</v>
      </c>
      <c r="H3053" s="13">
        <f ca="1">Fulltable[[#This Row],[Forecast]]*(1+AVERAGE(cform[faster (-ve) /
slower (+ve)]))</f>
        <v>0.10909039949466885</v>
      </c>
      <c r="I3053" s="13" t="e">
        <f>IF(ISNUMBER(VLOOKUP(Fulltable[[#This Row],[Distance]], Predict[[#All],[Distance (km)]:[Time on current form]], 2, FALSE)), VLOOKUP(Fulltable[[#This Row],[Distance]], Predict[[#All],[Distance (km)]:[Time on current form]], 2, FALSE), NA())</f>
        <v>#N/A</v>
      </c>
      <c r="J3053" s="13" t="e">
        <f>IF(ISNUMBER(VLOOKUP(Fulltable[[#This Row],[Distance]], Predict[[#All],[Distance (km)]:[Time on current form]], 3, FALSE)), VLOOKUP(Fulltable[[#This Row],[Distance]], Predict[[#All],[Distance (km)]:[Time on current form]], 3, FALSE), NA())</f>
        <v>#N/A</v>
      </c>
    </row>
    <row r="3054" spans="1:10" x14ac:dyDescent="0.25">
      <c r="A3054" s="1">
        <v>30.52</v>
      </c>
      <c r="B3054" s="2">
        <f>Fulltable[[#This Row],[Distance]]^2</f>
        <v>931.47039999999993</v>
      </c>
      <c r="C3054">
        <f>Fulltable[[#This Row],[Distance]]^3</f>
        <v>28428.476607999997</v>
      </c>
      <c r="D3054">
        <f>Fulltable[[#This Row],[Distance]]^4</f>
        <v>867637.10607615986</v>
      </c>
      <c r="E3054">
        <f>Fulltable[[#This Row],[Distance]]^5</f>
        <v>26480284.477444399</v>
      </c>
      <c r="F3054" s="13" t="e">
        <f>IF(ISNUMBER(VLOOKUP(Fulltable[[#This Row],[Distance]], PBmetric[[Distance (km)]:[PB (hh:mm:ss)]], 6, FALSE)), VLOOKUP(Fulltable[[#This Row],[Distance]], PBmetric[[Distance (km)]:[PB (hh:mm:ss)]], 6, FALSE), NA())</f>
        <v>#N/A</v>
      </c>
      <c r="G3054" s="13">
        <f ca="1">$Q$4+$P$4*Fulltable[[#This Row],[Distance]]+$O$4*Fulltable[[#This Row],[D^2]]+$N$4*Fulltable[[#This Row],[D^3]]</f>
        <v>0.10540861972746261</v>
      </c>
      <c r="H3054" s="13">
        <f ca="1">Fulltable[[#This Row],[Forecast]]*(1+AVERAGE(cform[faster (-ve) /
slower (+ve)]))</f>
        <v>0.10913184412913908</v>
      </c>
      <c r="I3054" s="13" t="e">
        <f>IF(ISNUMBER(VLOOKUP(Fulltable[[#This Row],[Distance]], Predict[[#All],[Distance (km)]:[Time on current form]], 2, FALSE)), VLOOKUP(Fulltable[[#This Row],[Distance]], Predict[[#All],[Distance (km)]:[Time on current form]], 2, FALSE), NA())</f>
        <v>#N/A</v>
      </c>
      <c r="J3054" s="13" t="e">
        <f>IF(ISNUMBER(VLOOKUP(Fulltable[[#This Row],[Distance]], Predict[[#All],[Distance (km)]:[Time on current form]], 3, FALSE)), VLOOKUP(Fulltable[[#This Row],[Distance]], Predict[[#All],[Distance (km)]:[Time on current form]], 3, FALSE), NA())</f>
        <v>#N/A</v>
      </c>
    </row>
    <row r="3055" spans="1:10" x14ac:dyDescent="0.25">
      <c r="A3055" s="1">
        <v>30.53</v>
      </c>
      <c r="B3055" s="2">
        <f>Fulltable[[#This Row],[Distance]]^2</f>
        <v>932.08090000000004</v>
      </c>
      <c r="C3055">
        <f>Fulltable[[#This Row],[Distance]]^3</f>
        <v>28456.429877000002</v>
      </c>
      <c r="D3055">
        <f>Fulltable[[#This Row],[Distance]]^4</f>
        <v>868774.80414481007</v>
      </c>
      <c r="E3055">
        <f>Fulltable[[#This Row],[Distance]]^5</f>
        <v>26523694.770541053</v>
      </c>
      <c r="F3055" s="13" t="e">
        <f>IF(ISNUMBER(VLOOKUP(Fulltable[[#This Row],[Distance]], PBmetric[[Distance (km)]:[PB (hh:mm:ss)]], 6, FALSE)), VLOOKUP(Fulltable[[#This Row],[Distance]], PBmetric[[Distance (km)]:[PB (hh:mm:ss)]], 6, FALSE), NA())</f>
        <v>#N/A</v>
      </c>
      <c r="G3055" s="13">
        <f ca="1">$Q$4+$P$4*Fulltable[[#This Row],[Distance]]+$O$4*Fulltable[[#This Row],[D^2]]+$N$4*Fulltable[[#This Row],[D^3]]</f>
        <v>0.1054486539703258</v>
      </c>
      <c r="H3055" s="13">
        <f ca="1">Fulltable[[#This Row],[Forecast]]*(1+AVERAGE(cform[faster (-ve) /
slower (+ve)]))</f>
        <v>0.109173292454364</v>
      </c>
      <c r="I3055" s="13" t="e">
        <f>IF(ISNUMBER(VLOOKUP(Fulltable[[#This Row],[Distance]], Predict[[#All],[Distance (km)]:[Time on current form]], 2, FALSE)), VLOOKUP(Fulltable[[#This Row],[Distance]], Predict[[#All],[Distance (km)]:[Time on current form]], 2, FALSE), NA())</f>
        <v>#N/A</v>
      </c>
      <c r="J3055" s="13" t="e">
        <f>IF(ISNUMBER(VLOOKUP(Fulltable[[#This Row],[Distance]], Predict[[#All],[Distance (km)]:[Time on current form]], 3, FALSE)), VLOOKUP(Fulltable[[#This Row],[Distance]], Predict[[#All],[Distance (km)]:[Time on current form]], 3, FALSE), NA())</f>
        <v>#N/A</v>
      </c>
    </row>
    <row r="3056" spans="1:10" x14ac:dyDescent="0.25">
      <c r="A3056" s="1">
        <v>30.54</v>
      </c>
      <c r="B3056" s="2">
        <f>Fulltable[[#This Row],[Distance]]^2</f>
        <v>932.69159999999999</v>
      </c>
      <c r="C3056">
        <f>Fulltable[[#This Row],[Distance]]^3</f>
        <v>28484.401463999999</v>
      </c>
      <c r="D3056">
        <f>Fulltable[[#This Row],[Distance]]^4</f>
        <v>869913.62071056</v>
      </c>
      <c r="E3056">
        <f>Fulltable[[#This Row],[Distance]]^5</f>
        <v>26567161.9765005</v>
      </c>
      <c r="F3056" s="13" t="e">
        <f>IF(ISNUMBER(VLOOKUP(Fulltable[[#This Row],[Distance]], PBmetric[[Distance (km)]:[PB (hh:mm:ss)]], 6, FALSE)), VLOOKUP(Fulltable[[#This Row],[Distance]], PBmetric[[Distance (km)]:[PB (hh:mm:ss)]], 6, FALSE), NA())</f>
        <v>#N/A</v>
      </c>
      <c r="G3056" s="13">
        <f ca="1">$Q$4+$P$4*Fulltable[[#This Row],[Distance]]+$O$4*Fulltable[[#This Row],[D^2]]+$N$4*Fulltable[[#This Row],[D^3]]</f>
        <v>0.10548869177799165</v>
      </c>
      <c r="H3056" s="13">
        <f ca="1">Fulltable[[#This Row],[Forecast]]*(1+AVERAGE(cform[faster (-ve) /
slower (+ve)]))</f>
        <v>0.10921474447030691</v>
      </c>
      <c r="I3056" s="13" t="e">
        <f>IF(ISNUMBER(VLOOKUP(Fulltable[[#This Row],[Distance]], Predict[[#All],[Distance (km)]:[Time on current form]], 2, FALSE)), VLOOKUP(Fulltable[[#This Row],[Distance]], Predict[[#All],[Distance (km)]:[Time on current form]], 2, FALSE), NA())</f>
        <v>#N/A</v>
      </c>
      <c r="J3056" s="13" t="e">
        <f>IF(ISNUMBER(VLOOKUP(Fulltable[[#This Row],[Distance]], Predict[[#All],[Distance (km)]:[Time on current form]], 3, FALSE)), VLOOKUP(Fulltable[[#This Row],[Distance]], Predict[[#All],[Distance (km)]:[Time on current form]], 3, FALSE), NA())</f>
        <v>#N/A</v>
      </c>
    </row>
    <row r="3057" spans="1:10" x14ac:dyDescent="0.25">
      <c r="A3057" s="1">
        <v>30.55</v>
      </c>
      <c r="B3057" s="2">
        <f>Fulltable[[#This Row],[Distance]]^2</f>
        <v>933.30250000000001</v>
      </c>
      <c r="C3057">
        <f>Fulltable[[#This Row],[Distance]]^3</f>
        <v>28512.391374999999</v>
      </c>
      <c r="D3057">
        <f>Fulltable[[#This Row],[Distance]]^4</f>
        <v>871053.55650625005</v>
      </c>
      <c r="E3057">
        <f>Fulltable[[#This Row],[Distance]]^5</f>
        <v>26610686.151265942</v>
      </c>
      <c r="F3057" s="13" t="e">
        <f>IF(ISNUMBER(VLOOKUP(Fulltable[[#This Row],[Distance]], PBmetric[[Distance (km)]:[PB (hh:mm:ss)]], 6, FALSE)), VLOOKUP(Fulltable[[#This Row],[Distance]], PBmetric[[Distance (km)]:[PB (hh:mm:ss)]], 6, FALSE), NA())</f>
        <v>#N/A</v>
      </c>
      <c r="G3057" s="13">
        <f ca="1">$Q$4+$P$4*Fulltable[[#This Row],[Distance]]+$O$4*Fulltable[[#This Row],[D^2]]+$N$4*Fulltable[[#This Row],[D^3]]</f>
        <v>0.1055287331504248</v>
      </c>
      <c r="H3057" s="13">
        <f ca="1">Fulltable[[#This Row],[Forecast]]*(1+AVERAGE(cform[faster (-ve) /
slower (+ve)]))</f>
        <v>0.10925620017693118</v>
      </c>
      <c r="I3057" s="13" t="e">
        <f>IF(ISNUMBER(VLOOKUP(Fulltable[[#This Row],[Distance]], Predict[[#All],[Distance (km)]:[Time on current form]], 2, FALSE)), VLOOKUP(Fulltable[[#This Row],[Distance]], Predict[[#All],[Distance (km)]:[Time on current form]], 2, FALSE), NA())</f>
        <v>#N/A</v>
      </c>
      <c r="J3057" s="13" t="e">
        <f>IF(ISNUMBER(VLOOKUP(Fulltable[[#This Row],[Distance]], Predict[[#All],[Distance (km)]:[Time on current form]], 3, FALSE)), VLOOKUP(Fulltable[[#This Row],[Distance]], Predict[[#All],[Distance (km)]:[Time on current form]], 3, FALSE), NA())</f>
        <v>#N/A</v>
      </c>
    </row>
    <row r="3058" spans="1:10" x14ac:dyDescent="0.25">
      <c r="A3058" s="1">
        <v>30.56</v>
      </c>
      <c r="B3058" s="2">
        <f>Fulltable[[#This Row],[Distance]]^2</f>
        <v>933.91359999999997</v>
      </c>
      <c r="C3058">
        <f>Fulltable[[#This Row],[Distance]]^3</f>
        <v>28540.399615999999</v>
      </c>
      <c r="D3058">
        <f>Fulltable[[#This Row],[Distance]]^4</f>
        <v>872194.61226495996</v>
      </c>
      <c r="E3058">
        <f>Fulltable[[#This Row],[Distance]]^5</f>
        <v>26654267.350817174</v>
      </c>
      <c r="F3058" s="13" t="e">
        <f>IF(ISNUMBER(VLOOKUP(Fulltable[[#This Row],[Distance]], PBmetric[[Distance (km)]:[PB (hh:mm:ss)]], 6, FALSE)), VLOOKUP(Fulltable[[#This Row],[Distance]], PBmetric[[Distance (km)]:[PB (hh:mm:ss)]], 6, FALSE), NA())</f>
        <v>#N/A</v>
      </c>
      <c r="G3058" s="13">
        <f ca="1">$Q$4+$P$4*Fulltable[[#This Row],[Distance]]+$O$4*Fulltable[[#This Row],[D^2]]+$N$4*Fulltable[[#This Row],[D^3]]</f>
        <v>0.10556877808758984</v>
      </c>
      <c r="H3058" s="13">
        <f ca="1">Fulltable[[#This Row],[Forecast]]*(1+AVERAGE(cform[faster (-ve) /
slower (+ve)]))</f>
        <v>0.10929765957420016</v>
      </c>
      <c r="I3058" s="13" t="e">
        <f>IF(ISNUMBER(VLOOKUP(Fulltable[[#This Row],[Distance]], Predict[[#All],[Distance (km)]:[Time on current form]], 2, FALSE)), VLOOKUP(Fulltable[[#This Row],[Distance]], Predict[[#All],[Distance (km)]:[Time on current form]], 2, FALSE), NA())</f>
        <v>#N/A</v>
      </c>
      <c r="J3058" s="13" t="e">
        <f>IF(ISNUMBER(VLOOKUP(Fulltable[[#This Row],[Distance]], Predict[[#All],[Distance (km)]:[Time on current form]], 3, FALSE)), VLOOKUP(Fulltable[[#This Row],[Distance]], Predict[[#All],[Distance (km)]:[Time on current form]], 3, FALSE), NA())</f>
        <v>#N/A</v>
      </c>
    </row>
    <row r="3059" spans="1:10" x14ac:dyDescent="0.25">
      <c r="A3059" s="1">
        <v>30.57</v>
      </c>
      <c r="B3059" s="2">
        <f>Fulltable[[#This Row],[Distance]]^2</f>
        <v>934.5249</v>
      </c>
      <c r="C3059">
        <f>Fulltable[[#This Row],[Distance]]^3</f>
        <v>28568.426192999999</v>
      </c>
      <c r="D3059">
        <f>Fulltable[[#This Row],[Distance]]^4</f>
        <v>873336.78872000996</v>
      </c>
      <c r="E3059">
        <f>Fulltable[[#This Row],[Distance]]^5</f>
        <v>26697905.631170705</v>
      </c>
      <c r="F3059" s="13" t="e">
        <f>IF(ISNUMBER(VLOOKUP(Fulltable[[#This Row],[Distance]], PBmetric[[Distance (km)]:[PB (hh:mm:ss)]], 6, FALSE)), VLOOKUP(Fulltable[[#This Row],[Distance]], PBmetric[[Distance (km)]:[PB (hh:mm:ss)]], 6, FALSE), NA())</f>
        <v>#N/A</v>
      </c>
      <c r="G3059" s="13">
        <f ca="1">$Q$4+$P$4*Fulltable[[#This Row],[Distance]]+$O$4*Fulltable[[#This Row],[D^2]]+$N$4*Fulltable[[#This Row],[D^3]]</f>
        <v>0.10560882658945137</v>
      </c>
      <c r="H3059" s="13">
        <f ca="1">Fulltable[[#This Row],[Forecast]]*(1+AVERAGE(cform[faster (-ve) /
slower (+ve)]))</f>
        <v>0.10933912266207721</v>
      </c>
      <c r="I3059" s="13" t="e">
        <f>IF(ISNUMBER(VLOOKUP(Fulltable[[#This Row],[Distance]], Predict[[#All],[Distance (km)]:[Time on current form]], 2, FALSE)), VLOOKUP(Fulltable[[#This Row],[Distance]], Predict[[#All],[Distance (km)]:[Time on current form]], 2, FALSE), NA())</f>
        <v>#N/A</v>
      </c>
      <c r="J3059" s="13" t="e">
        <f>IF(ISNUMBER(VLOOKUP(Fulltable[[#This Row],[Distance]], Predict[[#All],[Distance (km)]:[Time on current form]], 3, FALSE)), VLOOKUP(Fulltable[[#This Row],[Distance]], Predict[[#All],[Distance (km)]:[Time on current form]], 3, FALSE), NA())</f>
        <v>#N/A</v>
      </c>
    </row>
    <row r="3060" spans="1:10" x14ac:dyDescent="0.25">
      <c r="A3060" s="1">
        <v>30.58</v>
      </c>
      <c r="B3060" s="2">
        <f>Fulltable[[#This Row],[Distance]]^2</f>
        <v>935.13639999999987</v>
      </c>
      <c r="C3060">
        <f>Fulltable[[#This Row],[Distance]]^3</f>
        <v>28596.471111999996</v>
      </c>
      <c r="D3060">
        <f>Fulltable[[#This Row],[Distance]]^4</f>
        <v>874480.0866049598</v>
      </c>
      <c r="E3060">
        <f>Fulltable[[#This Row],[Distance]]^5</f>
        <v>26741601.048379671</v>
      </c>
      <c r="F3060" s="13" t="e">
        <f>IF(ISNUMBER(VLOOKUP(Fulltable[[#This Row],[Distance]], PBmetric[[Distance (km)]:[PB (hh:mm:ss)]], 6, FALSE)), VLOOKUP(Fulltable[[#This Row],[Distance]], PBmetric[[Distance (km)]:[PB (hh:mm:ss)]], 6, FALSE), NA())</f>
        <v>#N/A</v>
      </c>
      <c r="G3060" s="13">
        <f ca="1">$Q$4+$P$4*Fulltable[[#This Row],[Distance]]+$O$4*Fulltable[[#This Row],[D^2]]+$N$4*Fulltable[[#This Row],[D^3]]</f>
        <v>0.10564887865597394</v>
      </c>
      <c r="H3060" s="13">
        <f ca="1">Fulltable[[#This Row],[Forecast]]*(1+AVERAGE(cform[faster (-ve) /
slower (+ve)]))</f>
        <v>0.10938058944052562</v>
      </c>
      <c r="I3060" s="13" t="e">
        <f>IF(ISNUMBER(VLOOKUP(Fulltable[[#This Row],[Distance]], Predict[[#All],[Distance (km)]:[Time on current form]], 2, FALSE)), VLOOKUP(Fulltable[[#This Row],[Distance]], Predict[[#All],[Distance (km)]:[Time on current form]], 2, FALSE), NA())</f>
        <v>#N/A</v>
      </c>
      <c r="J3060" s="13" t="e">
        <f>IF(ISNUMBER(VLOOKUP(Fulltable[[#This Row],[Distance]], Predict[[#All],[Distance (km)]:[Time on current form]], 3, FALSE)), VLOOKUP(Fulltable[[#This Row],[Distance]], Predict[[#All],[Distance (km)]:[Time on current form]], 3, FALSE), NA())</f>
        <v>#N/A</v>
      </c>
    </row>
    <row r="3061" spans="1:10" x14ac:dyDescent="0.25">
      <c r="A3061" s="1">
        <v>30.59</v>
      </c>
      <c r="B3061" s="2">
        <f>Fulltable[[#This Row],[Distance]]^2</f>
        <v>935.74810000000002</v>
      </c>
      <c r="C3061">
        <f>Fulltable[[#This Row],[Distance]]^3</f>
        <v>28624.534379000001</v>
      </c>
      <c r="D3061">
        <f>Fulltable[[#This Row],[Distance]]^4</f>
        <v>875624.50665361003</v>
      </c>
      <c r="E3061">
        <f>Fulltable[[#This Row],[Distance]]^5</f>
        <v>26785353.658533931</v>
      </c>
      <c r="F3061" s="13" t="e">
        <f>IF(ISNUMBER(VLOOKUP(Fulltable[[#This Row],[Distance]], PBmetric[[Distance (km)]:[PB (hh:mm:ss)]], 6, FALSE)), VLOOKUP(Fulltable[[#This Row],[Distance]], PBmetric[[Distance (km)]:[PB (hh:mm:ss)]], 6, FALSE), NA())</f>
        <v>#N/A</v>
      </c>
      <c r="G3061" s="13">
        <f ca="1">$Q$4+$P$4*Fulltable[[#This Row],[Distance]]+$O$4*Fulltable[[#This Row],[D^2]]+$N$4*Fulltable[[#This Row],[D^3]]</f>
        <v>0.10568893428712223</v>
      </c>
      <c r="H3061" s="13">
        <f ca="1">Fulltable[[#This Row],[Forecast]]*(1+AVERAGE(cform[faster (-ve) /
slower (+ve)]))</f>
        <v>0.10942205990950882</v>
      </c>
      <c r="I3061" s="13" t="e">
        <f>IF(ISNUMBER(VLOOKUP(Fulltable[[#This Row],[Distance]], Predict[[#All],[Distance (km)]:[Time on current form]], 2, FALSE)), VLOOKUP(Fulltable[[#This Row],[Distance]], Predict[[#All],[Distance (km)]:[Time on current form]], 2, FALSE), NA())</f>
        <v>#N/A</v>
      </c>
      <c r="J3061" s="13" t="e">
        <f>IF(ISNUMBER(VLOOKUP(Fulltable[[#This Row],[Distance]], Predict[[#All],[Distance (km)]:[Time on current form]], 3, FALSE)), VLOOKUP(Fulltable[[#This Row],[Distance]], Predict[[#All],[Distance (km)]:[Time on current form]], 3, FALSE), NA())</f>
        <v>#N/A</v>
      </c>
    </row>
    <row r="3062" spans="1:10" x14ac:dyDescent="0.25">
      <c r="A3062" s="1">
        <v>30.6</v>
      </c>
      <c r="B3062" s="2">
        <f>Fulltable[[#This Row],[Distance]]^2</f>
        <v>936.36000000000013</v>
      </c>
      <c r="C3062">
        <f>Fulltable[[#This Row],[Distance]]^3</f>
        <v>28652.616000000005</v>
      </c>
      <c r="D3062">
        <f>Fulltable[[#This Row],[Distance]]^4</f>
        <v>876770.04960000026</v>
      </c>
      <c r="E3062">
        <f>Fulltable[[#This Row],[Distance]]^5</f>
        <v>26829163.517760009</v>
      </c>
      <c r="F3062" s="13" t="e">
        <f>IF(ISNUMBER(VLOOKUP(Fulltable[[#This Row],[Distance]], PBmetric[[Distance (km)]:[PB (hh:mm:ss)]], 6, FALSE)), VLOOKUP(Fulltable[[#This Row],[Distance]], PBmetric[[Distance (km)]:[PB (hh:mm:ss)]], 6, FALSE), NA())</f>
        <v>#N/A</v>
      </c>
      <c r="G3062" s="13">
        <f ca="1">$Q$4+$P$4*Fulltable[[#This Row],[Distance]]+$O$4*Fulltable[[#This Row],[D^2]]+$N$4*Fulltable[[#This Row],[D^3]]</f>
        <v>0.10572899348286076</v>
      </c>
      <c r="H3062" s="13">
        <f ca="1">Fulltable[[#This Row],[Forecast]]*(1+AVERAGE(cform[faster (-ve) /
slower (+ve)]))</f>
        <v>0.10946353406899006</v>
      </c>
      <c r="I3062" s="13" t="e">
        <f>IF(ISNUMBER(VLOOKUP(Fulltable[[#This Row],[Distance]], Predict[[#All],[Distance (km)]:[Time on current form]], 2, FALSE)), VLOOKUP(Fulltable[[#This Row],[Distance]], Predict[[#All],[Distance (km)]:[Time on current form]], 2, FALSE), NA())</f>
        <v>#N/A</v>
      </c>
      <c r="J3062" s="13" t="e">
        <f>IF(ISNUMBER(VLOOKUP(Fulltable[[#This Row],[Distance]], Predict[[#All],[Distance (km)]:[Time on current form]], 3, FALSE)), VLOOKUP(Fulltable[[#This Row],[Distance]], Predict[[#All],[Distance (km)]:[Time on current form]], 3, FALSE), NA())</f>
        <v>#N/A</v>
      </c>
    </row>
    <row r="3063" spans="1:10" x14ac:dyDescent="0.25">
      <c r="A3063" s="1">
        <v>30.61</v>
      </c>
      <c r="B3063" s="2">
        <f>Fulltable[[#This Row],[Distance]]^2</f>
        <v>936.97209999999995</v>
      </c>
      <c r="C3063">
        <f>Fulltable[[#This Row],[Distance]]^3</f>
        <v>28680.715980999998</v>
      </c>
      <c r="D3063">
        <f>Fulltable[[#This Row],[Distance]]^4</f>
        <v>877916.71617840987</v>
      </c>
      <c r="E3063">
        <f>Fulltable[[#This Row],[Distance]]^5</f>
        <v>26873030.682221126</v>
      </c>
      <c r="F3063" s="13" t="e">
        <f>IF(ISNUMBER(VLOOKUP(Fulltable[[#This Row],[Distance]], PBmetric[[Distance (km)]:[PB (hh:mm:ss)]], 6, FALSE)), VLOOKUP(Fulltable[[#This Row],[Distance]], PBmetric[[Distance (km)]:[PB (hh:mm:ss)]], 6, FALSE), NA())</f>
        <v>#N/A</v>
      </c>
      <c r="G3063" s="13">
        <f ca="1">$Q$4+$P$4*Fulltable[[#This Row],[Distance]]+$O$4*Fulltable[[#This Row],[D^2]]+$N$4*Fulltable[[#This Row],[D^3]]</f>
        <v>0.10576905624315416</v>
      </c>
      <c r="H3063" s="13">
        <f ca="1">Fulltable[[#This Row],[Forecast]]*(1+AVERAGE(cform[faster (-ve) /
slower (+ve)]))</f>
        <v>0.10950501191893278</v>
      </c>
      <c r="I3063" s="13" t="e">
        <f>IF(ISNUMBER(VLOOKUP(Fulltable[[#This Row],[Distance]], Predict[[#All],[Distance (km)]:[Time on current form]], 2, FALSE)), VLOOKUP(Fulltable[[#This Row],[Distance]], Predict[[#All],[Distance (km)]:[Time on current form]], 2, FALSE), NA())</f>
        <v>#N/A</v>
      </c>
      <c r="J3063" s="13" t="e">
        <f>IF(ISNUMBER(VLOOKUP(Fulltable[[#This Row],[Distance]], Predict[[#All],[Distance (km)]:[Time on current form]], 3, FALSE)), VLOOKUP(Fulltable[[#This Row],[Distance]], Predict[[#All],[Distance (km)]:[Time on current form]], 3, FALSE), NA())</f>
        <v>#N/A</v>
      </c>
    </row>
    <row r="3064" spans="1:10" x14ac:dyDescent="0.25">
      <c r="A3064" s="1">
        <v>30.62</v>
      </c>
      <c r="B3064" s="2">
        <f>Fulltable[[#This Row],[Distance]]^2</f>
        <v>937.58440000000007</v>
      </c>
      <c r="C3064">
        <f>Fulltable[[#This Row],[Distance]]^3</f>
        <v>28708.834328000004</v>
      </c>
      <c r="D3064">
        <f>Fulltable[[#This Row],[Distance]]^4</f>
        <v>879064.50712336018</v>
      </c>
      <c r="E3064">
        <f>Fulltable[[#This Row],[Distance]]^5</f>
        <v>26916955.208117291</v>
      </c>
      <c r="F3064" s="13" t="e">
        <f>IF(ISNUMBER(VLOOKUP(Fulltable[[#This Row],[Distance]], PBmetric[[Distance (km)]:[PB (hh:mm:ss)]], 6, FALSE)), VLOOKUP(Fulltable[[#This Row],[Distance]], PBmetric[[Distance (km)]:[PB (hh:mm:ss)]], 6, FALSE), NA())</f>
        <v>#N/A</v>
      </c>
      <c r="G3064" s="13">
        <f ca="1">$Q$4+$P$4*Fulltable[[#This Row],[Distance]]+$O$4*Fulltable[[#This Row],[D^2]]+$N$4*Fulltable[[#This Row],[D^3]]</f>
        <v>0.10580912256796703</v>
      </c>
      <c r="H3064" s="13">
        <f ca="1">Fulltable[[#This Row],[Forecast]]*(1+AVERAGE(cform[faster (-ve) /
slower (+ve)]))</f>
        <v>0.10954649345930025</v>
      </c>
      <c r="I3064" s="13" t="e">
        <f>IF(ISNUMBER(VLOOKUP(Fulltable[[#This Row],[Distance]], Predict[[#All],[Distance (km)]:[Time on current form]], 2, FALSE)), VLOOKUP(Fulltable[[#This Row],[Distance]], Predict[[#All],[Distance (km)]:[Time on current form]], 2, FALSE), NA())</f>
        <v>#N/A</v>
      </c>
      <c r="J3064" s="13" t="e">
        <f>IF(ISNUMBER(VLOOKUP(Fulltable[[#This Row],[Distance]], Predict[[#All],[Distance (km)]:[Time on current form]], 3, FALSE)), VLOOKUP(Fulltable[[#This Row],[Distance]], Predict[[#All],[Distance (km)]:[Time on current form]], 3, FALSE), NA())</f>
        <v>#N/A</v>
      </c>
    </row>
    <row r="3065" spans="1:10" x14ac:dyDescent="0.25">
      <c r="A3065" s="1">
        <v>30.63</v>
      </c>
      <c r="B3065" s="2">
        <f>Fulltable[[#This Row],[Distance]]^2</f>
        <v>938.19689999999991</v>
      </c>
      <c r="C3065">
        <f>Fulltable[[#This Row],[Distance]]^3</f>
        <v>28736.971046999995</v>
      </c>
      <c r="D3065">
        <f>Fulltable[[#This Row],[Distance]]^4</f>
        <v>880213.42316960986</v>
      </c>
      <c r="E3065">
        <f>Fulltable[[#This Row],[Distance]]^5</f>
        <v>26960937.151685148</v>
      </c>
      <c r="F3065" s="13" t="e">
        <f>IF(ISNUMBER(VLOOKUP(Fulltable[[#This Row],[Distance]], PBmetric[[Distance (km)]:[PB (hh:mm:ss)]], 6, FALSE)), VLOOKUP(Fulltable[[#This Row],[Distance]], PBmetric[[Distance (km)]:[PB (hh:mm:ss)]], 6, FALSE), NA())</f>
        <v>#N/A</v>
      </c>
      <c r="G3065" s="13">
        <f ca="1">$Q$4+$P$4*Fulltable[[#This Row],[Distance]]+$O$4*Fulltable[[#This Row],[D^2]]+$N$4*Fulltable[[#This Row],[D^3]]</f>
        <v>0.10584919245726394</v>
      </c>
      <c r="H3065" s="13">
        <f ca="1">Fulltable[[#This Row],[Forecast]]*(1+AVERAGE(cform[faster (-ve) /
slower (+ve)]))</f>
        <v>0.10958797869005585</v>
      </c>
      <c r="I3065" s="13" t="e">
        <f>IF(ISNUMBER(VLOOKUP(Fulltable[[#This Row],[Distance]], Predict[[#All],[Distance (km)]:[Time on current form]], 2, FALSE)), VLOOKUP(Fulltable[[#This Row],[Distance]], Predict[[#All],[Distance (km)]:[Time on current form]], 2, FALSE), NA())</f>
        <v>#N/A</v>
      </c>
      <c r="J3065" s="13" t="e">
        <f>IF(ISNUMBER(VLOOKUP(Fulltable[[#This Row],[Distance]], Predict[[#All],[Distance (km)]:[Time on current form]], 3, FALSE)), VLOOKUP(Fulltable[[#This Row],[Distance]], Predict[[#All],[Distance (km)]:[Time on current form]], 3, FALSE), NA())</f>
        <v>#N/A</v>
      </c>
    </row>
    <row r="3066" spans="1:10" x14ac:dyDescent="0.25">
      <c r="A3066" s="1">
        <v>30.64</v>
      </c>
      <c r="B3066" s="2">
        <f>Fulltable[[#This Row],[Distance]]^2</f>
        <v>938.80960000000005</v>
      </c>
      <c r="C3066">
        <f>Fulltable[[#This Row],[Distance]]^3</f>
        <v>28765.126144000002</v>
      </c>
      <c r="D3066">
        <f>Fulltable[[#This Row],[Distance]]^4</f>
        <v>881363.46505216009</v>
      </c>
      <c r="E3066">
        <f>Fulltable[[#This Row],[Distance]]^5</f>
        <v>27004976.569198184</v>
      </c>
      <c r="F3066" s="13" t="e">
        <f>IF(ISNUMBER(VLOOKUP(Fulltable[[#This Row],[Distance]], PBmetric[[Distance (km)]:[PB (hh:mm:ss)]], 6, FALSE)), VLOOKUP(Fulltable[[#This Row],[Distance]], PBmetric[[Distance (km)]:[PB (hh:mm:ss)]], 6, FALSE), NA())</f>
        <v>#N/A</v>
      </c>
      <c r="G3066" s="13">
        <f ca="1">$Q$4+$P$4*Fulltable[[#This Row],[Distance]]+$O$4*Fulltable[[#This Row],[D^2]]+$N$4*Fulltable[[#This Row],[D^3]]</f>
        <v>0.10588926591100954</v>
      </c>
      <c r="H3066" s="13">
        <f ca="1">Fulltable[[#This Row],[Forecast]]*(1+AVERAGE(cform[faster (-ve) /
slower (+ve)]))</f>
        <v>0.10962946761116295</v>
      </c>
      <c r="I3066" s="13" t="e">
        <f>IF(ISNUMBER(VLOOKUP(Fulltable[[#This Row],[Distance]], Predict[[#All],[Distance (km)]:[Time on current form]], 2, FALSE)), VLOOKUP(Fulltable[[#This Row],[Distance]], Predict[[#All],[Distance (km)]:[Time on current form]], 2, FALSE), NA())</f>
        <v>#N/A</v>
      </c>
      <c r="J3066" s="13" t="e">
        <f>IF(ISNUMBER(VLOOKUP(Fulltable[[#This Row],[Distance]], Predict[[#All],[Distance (km)]:[Time on current form]], 3, FALSE)), VLOOKUP(Fulltable[[#This Row],[Distance]], Predict[[#All],[Distance (km)]:[Time on current form]], 3, FALSE), NA())</f>
        <v>#N/A</v>
      </c>
    </row>
    <row r="3067" spans="1:10" x14ac:dyDescent="0.25">
      <c r="A3067" s="1">
        <v>30.65</v>
      </c>
      <c r="B3067" s="2">
        <f>Fulltable[[#This Row],[Distance]]^2</f>
        <v>939.4224999999999</v>
      </c>
      <c r="C3067">
        <f>Fulltable[[#This Row],[Distance]]^3</f>
        <v>28793.299624999996</v>
      </c>
      <c r="D3067">
        <f>Fulltable[[#This Row],[Distance]]^4</f>
        <v>882514.63350624987</v>
      </c>
      <c r="E3067">
        <f>Fulltable[[#This Row],[Distance]]^5</f>
        <v>27049073.516966559</v>
      </c>
      <c r="F3067" s="13" t="e">
        <f>IF(ISNUMBER(VLOOKUP(Fulltable[[#This Row],[Distance]], PBmetric[[Distance (km)]:[PB (hh:mm:ss)]], 6, FALSE)), VLOOKUP(Fulltable[[#This Row],[Distance]], PBmetric[[Distance (km)]:[PB (hh:mm:ss)]], 6, FALSE), NA())</f>
        <v>#N/A</v>
      </c>
      <c r="G3067" s="13">
        <f ca="1">$Q$4+$P$4*Fulltable[[#This Row],[Distance]]+$O$4*Fulltable[[#This Row],[D^2]]+$N$4*Fulltable[[#This Row],[D^3]]</f>
        <v>0.10592934292916835</v>
      </c>
      <c r="H3067" s="13">
        <f ca="1">Fulltable[[#This Row],[Forecast]]*(1+AVERAGE(cform[faster (-ve) /
slower (+ve)]))</f>
        <v>0.10967096022258482</v>
      </c>
      <c r="I3067" s="13" t="e">
        <f>IF(ISNUMBER(VLOOKUP(Fulltable[[#This Row],[Distance]], Predict[[#All],[Distance (km)]:[Time on current form]], 2, FALSE)), VLOOKUP(Fulltable[[#This Row],[Distance]], Predict[[#All],[Distance (km)]:[Time on current form]], 2, FALSE), NA())</f>
        <v>#N/A</v>
      </c>
      <c r="J3067" s="13" t="e">
        <f>IF(ISNUMBER(VLOOKUP(Fulltable[[#This Row],[Distance]], Predict[[#All],[Distance (km)]:[Time on current form]], 3, FALSE)), VLOOKUP(Fulltable[[#This Row],[Distance]], Predict[[#All],[Distance (km)]:[Time on current form]], 3, FALSE), NA())</f>
        <v>#N/A</v>
      </c>
    </row>
    <row r="3068" spans="1:10" x14ac:dyDescent="0.25">
      <c r="A3068" s="1">
        <v>30.66</v>
      </c>
      <c r="B3068" s="2">
        <f>Fulltable[[#This Row],[Distance]]^2</f>
        <v>940.03560000000004</v>
      </c>
      <c r="C3068">
        <f>Fulltable[[#This Row],[Distance]]^3</f>
        <v>28821.491496000002</v>
      </c>
      <c r="D3068">
        <f>Fulltable[[#This Row],[Distance]]^4</f>
        <v>883666.92926736013</v>
      </c>
      <c r="E3068">
        <f>Fulltable[[#This Row],[Distance]]^5</f>
        <v>27093228.051337261</v>
      </c>
      <c r="F3068" s="13" t="e">
        <f>IF(ISNUMBER(VLOOKUP(Fulltable[[#This Row],[Distance]], PBmetric[[Distance (km)]:[PB (hh:mm:ss)]], 6, FALSE)), VLOOKUP(Fulltable[[#This Row],[Distance]], PBmetric[[Distance (km)]:[PB (hh:mm:ss)]], 6, FALSE), NA())</f>
        <v>#N/A</v>
      </c>
      <c r="G3068" s="13">
        <f ca="1">$Q$4+$P$4*Fulltable[[#This Row],[Distance]]+$O$4*Fulltable[[#This Row],[D^2]]+$N$4*Fulltable[[#This Row],[D^3]]</f>
        <v>0.10596942351170506</v>
      </c>
      <c r="H3068" s="13">
        <f ca="1">Fulltable[[#This Row],[Forecast]]*(1+AVERAGE(cform[faster (-ve) /
slower (+ve)]))</f>
        <v>0.10971245652428492</v>
      </c>
      <c r="I3068" s="13" t="e">
        <f>IF(ISNUMBER(VLOOKUP(Fulltable[[#This Row],[Distance]], Predict[[#All],[Distance (km)]:[Time on current form]], 2, FALSE)), VLOOKUP(Fulltable[[#This Row],[Distance]], Predict[[#All],[Distance (km)]:[Time on current form]], 2, FALSE), NA())</f>
        <v>#N/A</v>
      </c>
      <c r="J3068" s="13" t="e">
        <f>IF(ISNUMBER(VLOOKUP(Fulltable[[#This Row],[Distance]], Predict[[#All],[Distance (km)]:[Time on current form]], 3, FALSE)), VLOOKUP(Fulltable[[#This Row],[Distance]], Predict[[#All],[Distance (km)]:[Time on current form]], 3, FALSE), NA())</f>
        <v>#N/A</v>
      </c>
    </row>
    <row r="3069" spans="1:10" x14ac:dyDescent="0.25">
      <c r="A3069" s="1">
        <v>30.67</v>
      </c>
      <c r="B3069" s="2">
        <f>Fulltable[[#This Row],[Distance]]^2</f>
        <v>940.64890000000014</v>
      </c>
      <c r="C3069">
        <f>Fulltable[[#This Row],[Distance]]^3</f>
        <v>28849.701763000005</v>
      </c>
      <c r="D3069">
        <f>Fulltable[[#This Row],[Distance]]^4</f>
        <v>884820.35307121021</v>
      </c>
      <c r="E3069">
        <f>Fulltable[[#This Row],[Distance]]^5</f>
        <v>27137440.228694018</v>
      </c>
      <c r="F3069" s="13" t="e">
        <f>IF(ISNUMBER(VLOOKUP(Fulltable[[#This Row],[Distance]], PBmetric[[Distance (km)]:[PB (hh:mm:ss)]], 6, FALSE)), VLOOKUP(Fulltable[[#This Row],[Distance]], PBmetric[[Distance (km)]:[PB (hh:mm:ss)]], 6, FALSE), NA())</f>
        <v>#N/A</v>
      </c>
      <c r="G3069" s="13">
        <f ca="1">$Q$4+$P$4*Fulltable[[#This Row],[Distance]]+$O$4*Fulltable[[#This Row],[D^2]]+$N$4*Fulltable[[#This Row],[D^3]]</f>
        <v>0.1060095076585842</v>
      </c>
      <c r="H3069" s="13">
        <f ca="1">Fulltable[[#This Row],[Forecast]]*(1+AVERAGE(cform[faster (-ve) /
slower (+ve)]))</f>
        <v>0.10975395651622651</v>
      </c>
      <c r="I3069" s="13" t="e">
        <f>IF(ISNUMBER(VLOOKUP(Fulltable[[#This Row],[Distance]], Predict[[#All],[Distance (km)]:[Time on current form]], 2, FALSE)), VLOOKUP(Fulltable[[#This Row],[Distance]], Predict[[#All],[Distance (km)]:[Time on current form]], 2, FALSE), NA())</f>
        <v>#N/A</v>
      </c>
      <c r="J3069" s="13" t="e">
        <f>IF(ISNUMBER(VLOOKUP(Fulltable[[#This Row],[Distance]], Predict[[#All],[Distance (km)]:[Time on current form]], 3, FALSE)), VLOOKUP(Fulltable[[#This Row],[Distance]], Predict[[#All],[Distance (km)]:[Time on current form]], 3, FALSE), NA())</f>
        <v>#N/A</v>
      </c>
    </row>
    <row r="3070" spans="1:10" x14ac:dyDescent="0.25">
      <c r="A3070" s="1">
        <v>30.68</v>
      </c>
      <c r="B3070" s="2">
        <f>Fulltable[[#This Row],[Distance]]^2</f>
        <v>941.26239999999996</v>
      </c>
      <c r="C3070">
        <f>Fulltable[[#This Row],[Distance]]^3</f>
        <v>28877.930431999997</v>
      </c>
      <c r="D3070">
        <f>Fulltable[[#This Row],[Distance]]^4</f>
        <v>885974.90565375995</v>
      </c>
      <c r="E3070">
        <f>Fulltable[[#This Row],[Distance]]^5</f>
        <v>27181710.105457354</v>
      </c>
      <c r="F3070" s="13" t="e">
        <f>IF(ISNUMBER(VLOOKUP(Fulltable[[#This Row],[Distance]], PBmetric[[Distance (km)]:[PB (hh:mm:ss)]], 6, FALSE)), VLOOKUP(Fulltable[[#This Row],[Distance]], PBmetric[[Distance (km)]:[PB (hh:mm:ss)]], 6, FALSE), NA())</f>
        <v>#N/A</v>
      </c>
      <c r="G3070" s="13">
        <f ca="1">$Q$4+$P$4*Fulltable[[#This Row],[Distance]]+$O$4*Fulltable[[#This Row],[D^2]]+$N$4*Fulltable[[#This Row],[D^3]]</f>
        <v>0.10604959536977036</v>
      </c>
      <c r="H3070" s="13">
        <f ca="1">Fulltable[[#This Row],[Forecast]]*(1+AVERAGE(cform[faster (-ve) /
slower (+ve)]))</f>
        <v>0.10979546019837294</v>
      </c>
      <c r="I3070" s="13" t="e">
        <f>IF(ISNUMBER(VLOOKUP(Fulltable[[#This Row],[Distance]], Predict[[#All],[Distance (km)]:[Time on current form]], 2, FALSE)), VLOOKUP(Fulltable[[#This Row],[Distance]], Predict[[#All],[Distance (km)]:[Time on current form]], 2, FALSE), NA())</f>
        <v>#N/A</v>
      </c>
      <c r="J3070" s="13" t="e">
        <f>IF(ISNUMBER(VLOOKUP(Fulltable[[#This Row],[Distance]], Predict[[#All],[Distance (km)]:[Time on current form]], 3, FALSE)), VLOOKUP(Fulltable[[#This Row],[Distance]], Predict[[#All],[Distance (km)]:[Time on current form]], 3, FALSE), NA())</f>
        <v>#N/A</v>
      </c>
    </row>
    <row r="3071" spans="1:10" x14ac:dyDescent="0.25">
      <c r="A3071" s="1">
        <v>30.69</v>
      </c>
      <c r="B3071" s="2">
        <f>Fulltable[[#This Row],[Distance]]^2</f>
        <v>941.87610000000006</v>
      </c>
      <c r="C3071">
        <f>Fulltable[[#This Row],[Distance]]^3</f>
        <v>28906.177509000005</v>
      </c>
      <c r="D3071">
        <f>Fulltable[[#This Row],[Distance]]^4</f>
        <v>887130.58775121009</v>
      </c>
      <c r="E3071">
        <f>Fulltable[[#This Row],[Distance]]^5</f>
        <v>27226037.73808464</v>
      </c>
      <c r="F3071" s="13" t="e">
        <f>IF(ISNUMBER(VLOOKUP(Fulltable[[#This Row],[Distance]], PBmetric[[Distance (km)]:[PB (hh:mm:ss)]], 6, FALSE)), VLOOKUP(Fulltable[[#This Row],[Distance]], PBmetric[[Distance (km)]:[PB (hh:mm:ss)]], 6, FALSE), NA())</f>
        <v>#N/A</v>
      </c>
      <c r="G3071" s="13">
        <f ca="1">$Q$4+$P$4*Fulltable[[#This Row],[Distance]]+$O$4*Fulltable[[#This Row],[D^2]]+$N$4*Fulltable[[#This Row],[D^3]]</f>
        <v>0.10608968664522819</v>
      </c>
      <c r="H3071" s="13">
        <f ca="1">Fulltable[[#This Row],[Forecast]]*(1+AVERAGE(cform[faster (-ve) /
slower (+ve)]))</f>
        <v>0.10983696757068759</v>
      </c>
      <c r="I3071" s="13" t="e">
        <f>IF(ISNUMBER(VLOOKUP(Fulltable[[#This Row],[Distance]], Predict[[#All],[Distance (km)]:[Time on current form]], 2, FALSE)), VLOOKUP(Fulltable[[#This Row],[Distance]], Predict[[#All],[Distance (km)]:[Time on current form]], 2, FALSE), NA())</f>
        <v>#N/A</v>
      </c>
      <c r="J3071" s="13" t="e">
        <f>IF(ISNUMBER(VLOOKUP(Fulltable[[#This Row],[Distance]], Predict[[#All],[Distance (km)]:[Time on current form]], 3, FALSE)), VLOOKUP(Fulltable[[#This Row],[Distance]], Predict[[#All],[Distance (km)]:[Time on current form]], 3, FALSE), NA())</f>
        <v>#N/A</v>
      </c>
    </row>
    <row r="3072" spans="1:10" x14ac:dyDescent="0.25">
      <c r="A3072" s="1">
        <v>30.7</v>
      </c>
      <c r="B3072" s="2">
        <f>Fulltable[[#This Row],[Distance]]^2</f>
        <v>942.49</v>
      </c>
      <c r="C3072">
        <f>Fulltable[[#This Row],[Distance]]^3</f>
        <v>28934.442999999999</v>
      </c>
      <c r="D3072">
        <f>Fulltable[[#This Row],[Distance]]^4</f>
        <v>888287.40009999997</v>
      </c>
      <c r="E3072">
        <f>Fulltable[[#This Row],[Distance]]^5</f>
        <v>27270423.18307</v>
      </c>
      <c r="F3072" s="13" t="e">
        <f>IF(ISNUMBER(VLOOKUP(Fulltable[[#This Row],[Distance]], PBmetric[[Distance (km)]:[PB (hh:mm:ss)]], 6, FALSE)), VLOOKUP(Fulltable[[#This Row],[Distance]], PBmetric[[Distance (km)]:[PB (hh:mm:ss)]], 6, FALSE), NA())</f>
        <v>#N/A</v>
      </c>
      <c r="G3072" s="13">
        <f ca="1">$Q$4+$P$4*Fulltable[[#This Row],[Distance]]+$O$4*Fulltable[[#This Row],[D^2]]+$N$4*Fulltable[[#This Row],[D^3]]</f>
        <v>0.10612978148492225</v>
      </c>
      <c r="H3072" s="13">
        <f ca="1">Fulltable[[#This Row],[Forecast]]*(1+AVERAGE(cform[faster (-ve) /
slower (+ve)]))</f>
        <v>0.1098784786331338</v>
      </c>
      <c r="I3072" s="13" t="e">
        <f>IF(ISNUMBER(VLOOKUP(Fulltable[[#This Row],[Distance]], Predict[[#All],[Distance (km)]:[Time on current form]], 2, FALSE)), VLOOKUP(Fulltable[[#This Row],[Distance]], Predict[[#All],[Distance (km)]:[Time on current form]], 2, FALSE), NA())</f>
        <v>#N/A</v>
      </c>
      <c r="J3072" s="13" t="e">
        <f>IF(ISNUMBER(VLOOKUP(Fulltable[[#This Row],[Distance]], Predict[[#All],[Distance (km)]:[Time on current form]], 3, FALSE)), VLOOKUP(Fulltable[[#This Row],[Distance]], Predict[[#All],[Distance (km)]:[Time on current form]], 3, FALSE), NA())</f>
        <v>#N/A</v>
      </c>
    </row>
    <row r="3073" spans="1:10" x14ac:dyDescent="0.25">
      <c r="A3073" s="1">
        <v>30.71</v>
      </c>
      <c r="B3073" s="2">
        <f>Fulltable[[#This Row],[Distance]]^2</f>
        <v>943.10410000000002</v>
      </c>
      <c r="C3073">
        <f>Fulltable[[#This Row],[Distance]]^3</f>
        <v>28962.726911000002</v>
      </c>
      <c r="D3073">
        <f>Fulltable[[#This Row],[Distance]]^4</f>
        <v>889445.34343681007</v>
      </c>
      <c r="E3073">
        <f>Fulltable[[#This Row],[Distance]]^5</f>
        <v>27314866.496944439</v>
      </c>
      <c r="F3073" s="13" t="e">
        <f>IF(ISNUMBER(VLOOKUP(Fulltable[[#This Row],[Distance]], PBmetric[[Distance (km)]:[PB (hh:mm:ss)]], 6, FALSE)), VLOOKUP(Fulltable[[#This Row],[Distance]], PBmetric[[Distance (km)]:[PB (hh:mm:ss)]], 6, FALSE), NA())</f>
        <v>#N/A</v>
      </c>
      <c r="G3073" s="13">
        <f ca="1">$Q$4+$P$4*Fulltable[[#This Row],[Distance]]+$O$4*Fulltable[[#This Row],[D^2]]+$N$4*Fulltable[[#This Row],[D^3]]</f>
        <v>0.10616987988881714</v>
      </c>
      <c r="H3073" s="13">
        <f ca="1">Fulltable[[#This Row],[Forecast]]*(1+AVERAGE(cform[faster (-ve) /
slower (+ve)]))</f>
        <v>0.10991999338567489</v>
      </c>
      <c r="I3073" s="13" t="e">
        <f>IF(ISNUMBER(VLOOKUP(Fulltable[[#This Row],[Distance]], Predict[[#All],[Distance (km)]:[Time on current form]], 2, FALSE)), VLOOKUP(Fulltable[[#This Row],[Distance]], Predict[[#All],[Distance (km)]:[Time on current form]], 2, FALSE), NA())</f>
        <v>#N/A</v>
      </c>
      <c r="J3073" s="13" t="e">
        <f>IF(ISNUMBER(VLOOKUP(Fulltable[[#This Row],[Distance]], Predict[[#All],[Distance (km)]:[Time on current form]], 3, FALSE)), VLOOKUP(Fulltable[[#This Row],[Distance]], Predict[[#All],[Distance (km)]:[Time on current form]], 3, FALSE), NA())</f>
        <v>#N/A</v>
      </c>
    </row>
    <row r="3074" spans="1:10" x14ac:dyDescent="0.25">
      <c r="A3074" s="1">
        <v>30.72</v>
      </c>
      <c r="B3074" s="2">
        <f>Fulltable[[#This Row],[Distance]]^2</f>
        <v>943.71839999999997</v>
      </c>
      <c r="C3074">
        <f>Fulltable[[#This Row],[Distance]]^3</f>
        <v>28991.029247999999</v>
      </c>
      <c r="D3074">
        <f>Fulltable[[#This Row],[Distance]]^4</f>
        <v>890604.41849855997</v>
      </c>
      <c r="E3074">
        <f>Fulltable[[#This Row],[Distance]]^5</f>
        <v>27359367.736275762</v>
      </c>
      <c r="F3074" s="13" t="e">
        <f>IF(ISNUMBER(VLOOKUP(Fulltable[[#This Row],[Distance]], PBmetric[[Distance (km)]:[PB (hh:mm:ss)]], 6, FALSE)), VLOOKUP(Fulltable[[#This Row],[Distance]], PBmetric[[Distance (km)]:[PB (hh:mm:ss)]], 6, FALSE), NA())</f>
        <v>#N/A</v>
      </c>
      <c r="G3074" s="13">
        <f ca="1">$Q$4+$P$4*Fulltable[[#This Row],[Distance]]+$O$4*Fulltable[[#This Row],[D^2]]+$N$4*Fulltable[[#This Row],[D^3]]</f>
        <v>0.10620998185687744</v>
      </c>
      <c r="H3074" s="13">
        <f ca="1">Fulltable[[#This Row],[Forecast]]*(1+AVERAGE(cform[faster (-ve) /
slower (+ve)]))</f>
        <v>0.10996151182827421</v>
      </c>
      <c r="I3074" s="13" t="e">
        <f>IF(ISNUMBER(VLOOKUP(Fulltable[[#This Row],[Distance]], Predict[[#All],[Distance (km)]:[Time on current form]], 2, FALSE)), VLOOKUP(Fulltable[[#This Row],[Distance]], Predict[[#All],[Distance (km)]:[Time on current form]], 2, FALSE), NA())</f>
        <v>#N/A</v>
      </c>
      <c r="J3074" s="13" t="e">
        <f>IF(ISNUMBER(VLOOKUP(Fulltable[[#This Row],[Distance]], Predict[[#All],[Distance (km)]:[Time on current form]], 3, FALSE)), VLOOKUP(Fulltable[[#This Row],[Distance]], Predict[[#All],[Distance (km)]:[Time on current form]], 3, FALSE), NA())</f>
        <v>#N/A</v>
      </c>
    </row>
    <row r="3075" spans="1:10" x14ac:dyDescent="0.25">
      <c r="A3075" s="1">
        <v>30.73</v>
      </c>
      <c r="B3075" s="2">
        <f>Fulltable[[#This Row],[Distance]]^2</f>
        <v>944.3329</v>
      </c>
      <c r="C3075">
        <f>Fulltable[[#This Row],[Distance]]^3</f>
        <v>29019.350017000001</v>
      </c>
      <c r="D3075">
        <f>Fulltable[[#This Row],[Distance]]^4</f>
        <v>891764.62602241</v>
      </c>
      <c r="E3075">
        <f>Fulltable[[#This Row],[Distance]]^5</f>
        <v>27403926.957668658</v>
      </c>
      <c r="F3075" s="13" t="e">
        <f>IF(ISNUMBER(VLOOKUP(Fulltable[[#This Row],[Distance]], PBmetric[[Distance (km)]:[PB (hh:mm:ss)]], 6, FALSE)), VLOOKUP(Fulltable[[#This Row],[Distance]], PBmetric[[Distance (km)]:[PB (hh:mm:ss)]], 6, FALSE), NA())</f>
        <v>#N/A</v>
      </c>
      <c r="G3075" s="13">
        <f ca="1">$Q$4+$P$4*Fulltable[[#This Row],[Distance]]+$O$4*Fulltable[[#This Row],[D^2]]+$N$4*Fulltable[[#This Row],[D^3]]</f>
        <v>0.1062500873890678</v>
      </c>
      <c r="H3075" s="13">
        <f ca="1">Fulltable[[#This Row],[Forecast]]*(1+AVERAGE(cform[faster (-ve) /
slower (+ve)]))</f>
        <v>0.11000303396089516</v>
      </c>
      <c r="I3075" s="13" t="e">
        <f>IF(ISNUMBER(VLOOKUP(Fulltable[[#This Row],[Distance]], Predict[[#All],[Distance (km)]:[Time on current form]], 2, FALSE)), VLOOKUP(Fulltable[[#This Row],[Distance]], Predict[[#All],[Distance (km)]:[Time on current form]], 2, FALSE), NA())</f>
        <v>#N/A</v>
      </c>
      <c r="J3075" s="13" t="e">
        <f>IF(ISNUMBER(VLOOKUP(Fulltable[[#This Row],[Distance]], Predict[[#All],[Distance (km)]:[Time on current form]], 3, FALSE)), VLOOKUP(Fulltable[[#This Row],[Distance]], Predict[[#All],[Distance (km)]:[Time on current form]], 3, FALSE), NA())</f>
        <v>#N/A</v>
      </c>
    </row>
    <row r="3076" spans="1:10" x14ac:dyDescent="0.25">
      <c r="A3076" s="1">
        <v>30.74</v>
      </c>
      <c r="B3076" s="2">
        <f>Fulltable[[#This Row],[Distance]]^2</f>
        <v>944.94759999999985</v>
      </c>
      <c r="C3076">
        <f>Fulltable[[#This Row],[Distance]]^3</f>
        <v>29047.689223999994</v>
      </c>
      <c r="D3076">
        <f>Fulltable[[#This Row],[Distance]]^4</f>
        <v>892925.96674575971</v>
      </c>
      <c r="E3076">
        <f>Fulltable[[#This Row],[Distance]]^5</f>
        <v>27448544.217764653</v>
      </c>
      <c r="F3076" s="13" t="e">
        <f>IF(ISNUMBER(VLOOKUP(Fulltable[[#This Row],[Distance]], PBmetric[[Distance (km)]:[PB (hh:mm:ss)]], 6, FALSE)), VLOOKUP(Fulltable[[#This Row],[Distance]], PBmetric[[Distance (km)]:[PB (hh:mm:ss)]], 6, FALSE), NA())</f>
        <v>#N/A</v>
      </c>
      <c r="G3076" s="13">
        <f ca="1">$Q$4+$P$4*Fulltable[[#This Row],[Distance]]+$O$4*Fulltable[[#This Row],[D^2]]+$N$4*Fulltable[[#This Row],[D^3]]</f>
        <v>0.10629019648535276</v>
      </c>
      <c r="H3076" s="13">
        <f ca="1">Fulltable[[#This Row],[Forecast]]*(1+AVERAGE(cform[faster (-ve) /
slower (+ve)]))</f>
        <v>0.11004455978350103</v>
      </c>
      <c r="I3076" s="13" t="e">
        <f>IF(ISNUMBER(VLOOKUP(Fulltable[[#This Row],[Distance]], Predict[[#All],[Distance (km)]:[Time on current form]], 2, FALSE)), VLOOKUP(Fulltable[[#This Row],[Distance]], Predict[[#All],[Distance (km)]:[Time on current form]], 2, FALSE), NA())</f>
        <v>#N/A</v>
      </c>
      <c r="J3076" s="13" t="e">
        <f>IF(ISNUMBER(VLOOKUP(Fulltable[[#This Row],[Distance]], Predict[[#All],[Distance (km)]:[Time on current form]], 3, FALSE)), VLOOKUP(Fulltable[[#This Row],[Distance]], Predict[[#All],[Distance (km)]:[Time on current form]], 3, FALSE), NA())</f>
        <v>#N/A</v>
      </c>
    </row>
    <row r="3077" spans="1:10" x14ac:dyDescent="0.25">
      <c r="A3077" s="1">
        <v>30.75</v>
      </c>
      <c r="B3077" s="2">
        <f>Fulltable[[#This Row],[Distance]]^2</f>
        <v>945.5625</v>
      </c>
      <c r="C3077">
        <f>Fulltable[[#This Row],[Distance]]^3</f>
        <v>29076.046875</v>
      </c>
      <c r="D3077">
        <f>Fulltable[[#This Row],[Distance]]^4</f>
        <v>894088.44140625</v>
      </c>
      <c r="E3077">
        <f>Fulltable[[#This Row],[Distance]]^5</f>
        <v>27493219.573242187</v>
      </c>
      <c r="F3077" s="13" t="e">
        <f>IF(ISNUMBER(VLOOKUP(Fulltable[[#This Row],[Distance]], PBmetric[[Distance (km)]:[PB (hh:mm:ss)]], 6, FALSE)), VLOOKUP(Fulltable[[#This Row],[Distance]], PBmetric[[Distance (km)]:[PB (hh:mm:ss)]], 6, FALSE), NA())</f>
        <v>#N/A</v>
      </c>
      <c r="G3077" s="13">
        <f ca="1">$Q$4+$P$4*Fulltable[[#This Row],[Distance]]+$O$4*Fulltable[[#This Row],[D^2]]+$N$4*Fulltable[[#This Row],[D^3]]</f>
        <v>0.10633030914569697</v>
      </c>
      <c r="H3077" s="13">
        <f ca="1">Fulltable[[#This Row],[Forecast]]*(1+AVERAGE(cform[faster (-ve) /
slower (+ve)]))</f>
        <v>0.11008608929605519</v>
      </c>
      <c r="I3077" s="13" t="e">
        <f>IF(ISNUMBER(VLOOKUP(Fulltable[[#This Row],[Distance]], Predict[[#All],[Distance (km)]:[Time on current form]], 2, FALSE)), VLOOKUP(Fulltable[[#This Row],[Distance]], Predict[[#All],[Distance (km)]:[Time on current form]], 2, FALSE), NA())</f>
        <v>#N/A</v>
      </c>
      <c r="J3077" s="13" t="e">
        <f>IF(ISNUMBER(VLOOKUP(Fulltable[[#This Row],[Distance]], Predict[[#All],[Distance (km)]:[Time on current form]], 3, FALSE)), VLOOKUP(Fulltable[[#This Row],[Distance]], Predict[[#All],[Distance (km)]:[Time on current form]], 3, FALSE), NA())</f>
        <v>#N/A</v>
      </c>
    </row>
    <row r="3078" spans="1:10" x14ac:dyDescent="0.25">
      <c r="A3078" s="1">
        <v>30.76</v>
      </c>
      <c r="B3078" s="2">
        <f>Fulltable[[#This Row],[Distance]]^2</f>
        <v>946.1776000000001</v>
      </c>
      <c r="C3078">
        <f>Fulltable[[#This Row],[Distance]]^3</f>
        <v>29104.422976000005</v>
      </c>
      <c r="D3078">
        <f>Fulltable[[#This Row],[Distance]]^4</f>
        <v>895252.05074176018</v>
      </c>
      <c r="E3078">
        <f>Fulltable[[#This Row],[Distance]]^5</f>
        <v>27537953.080816545</v>
      </c>
      <c r="F3078" s="13" t="e">
        <f>IF(ISNUMBER(VLOOKUP(Fulltable[[#This Row],[Distance]], PBmetric[[Distance (km)]:[PB (hh:mm:ss)]], 6, FALSE)), VLOOKUP(Fulltable[[#This Row],[Distance]], PBmetric[[Distance (km)]:[PB (hh:mm:ss)]], 6, FALSE), NA())</f>
        <v>#N/A</v>
      </c>
      <c r="G3078" s="13">
        <f ca="1">$Q$4+$P$4*Fulltable[[#This Row],[Distance]]+$O$4*Fulltable[[#This Row],[D^2]]+$N$4*Fulltable[[#This Row],[D^3]]</f>
        <v>0.10637042537006498</v>
      </c>
      <c r="H3078" s="13">
        <f ca="1">Fulltable[[#This Row],[Forecast]]*(1+AVERAGE(cform[faster (-ve) /
slower (+ve)]))</f>
        <v>0.11012762249852097</v>
      </c>
      <c r="I3078" s="13" t="e">
        <f>IF(ISNUMBER(VLOOKUP(Fulltable[[#This Row],[Distance]], Predict[[#All],[Distance (km)]:[Time on current form]], 2, FALSE)), VLOOKUP(Fulltable[[#This Row],[Distance]], Predict[[#All],[Distance (km)]:[Time on current form]], 2, FALSE), NA())</f>
        <v>#N/A</v>
      </c>
      <c r="J3078" s="13" t="e">
        <f>IF(ISNUMBER(VLOOKUP(Fulltable[[#This Row],[Distance]], Predict[[#All],[Distance (km)]:[Time on current form]], 3, FALSE)), VLOOKUP(Fulltable[[#This Row],[Distance]], Predict[[#All],[Distance (km)]:[Time on current form]], 3, FALSE), NA())</f>
        <v>#N/A</v>
      </c>
    </row>
    <row r="3079" spans="1:10" x14ac:dyDescent="0.25">
      <c r="A3079" s="1">
        <v>30.77</v>
      </c>
      <c r="B3079" s="2">
        <f>Fulltable[[#This Row],[Distance]]^2</f>
        <v>946.79289999999992</v>
      </c>
      <c r="C3079">
        <f>Fulltable[[#This Row],[Distance]]^3</f>
        <v>29132.817532999998</v>
      </c>
      <c r="D3079">
        <f>Fulltable[[#This Row],[Distance]]^4</f>
        <v>896416.79549040983</v>
      </c>
      <c r="E3079">
        <f>Fulltable[[#This Row],[Distance]]^5</f>
        <v>27582744.797239911</v>
      </c>
      <c r="F3079" s="13" t="e">
        <f>IF(ISNUMBER(VLOOKUP(Fulltable[[#This Row],[Distance]], PBmetric[[Distance (km)]:[PB (hh:mm:ss)]], 6, FALSE)), VLOOKUP(Fulltable[[#This Row],[Distance]], PBmetric[[Distance (km)]:[PB (hh:mm:ss)]], 6, FALSE), NA())</f>
        <v>#N/A</v>
      </c>
      <c r="G3079" s="13">
        <f ca="1">$Q$4+$P$4*Fulltable[[#This Row],[Distance]]+$O$4*Fulltable[[#This Row],[D^2]]+$N$4*Fulltable[[#This Row],[D^3]]</f>
        <v>0.1064105451584214</v>
      </c>
      <c r="H3079" s="13">
        <f ca="1">Fulltable[[#This Row],[Forecast]]*(1+AVERAGE(cform[faster (-ve) /
slower (+ve)]))</f>
        <v>0.11016915939086172</v>
      </c>
      <c r="I3079" s="13" t="e">
        <f>IF(ISNUMBER(VLOOKUP(Fulltable[[#This Row],[Distance]], Predict[[#All],[Distance (km)]:[Time on current form]], 2, FALSE)), VLOOKUP(Fulltable[[#This Row],[Distance]], Predict[[#All],[Distance (km)]:[Time on current form]], 2, FALSE), NA())</f>
        <v>#N/A</v>
      </c>
      <c r="J3079" s="13" t="e">
        <f>IF(ISNUMBER(VLOOKUP(Fulltable[[#This Row],[Distance]], Predict[[#All],[Distance (km)]:[Time on current form]], 3, FALSE)), VLOOKUP(Fulltable[[#This Row],[Distance]], Predict[[#All],[Distance (km)]:[Time on current form]], 3, FALSE), NA())</f>
        <v>#N/A</v>
      </c>
    </row>
    <row r="3080" spans="1:10" x14ac:dyDescent="0.25">
      <c r="A3080" s="1">
        <v>30.78</v>
      </c>
      <c r="B3080" s="2">
        <f>Fulltable[[#This Row],[Distance]]^2</f>
        <v>947.40840000000003</v>
      </c>
      <c r="C3080">
        <f>Fulltable[[#This Row],[Distance]]^3</f>
        <v>29161.230552000001</v>
      </c>
      <c r="D3080">
        <f>Fulltable[[#This Row],[Distance]]^4</f>
        <v>897582.67639056011</v>
      </c>
      <c r="E3080">
        <f>Fulltable[[#This Row],[Distance]]^5</f>
        <v>27627594.779301442</v>
      </c>
      <c r="F3080" s="13" t="e">
        <f>IF(ISNUMBER(VLOOKUP(Fulltable[[#This Row],[Distance]], PBmetric[[Distance (km)]:[PB (hh:mm:ss)]], 6, FALSE)), VLOOKUP(Fulltable[[#This Row],[Distance]], PBmetric[[Distance (km)]:[PB (hh:mm:ss)]], 6, FALSE), NA())</f>
        <v>#N/A</v>
      </c>
      <c r="G3080" s="13">
        <f ca="1">$Q$4+$P$4*Fulltable[[#This Row],[Distance]]+$O$4*Fulltable[[#This Row],[D^2]]+$N$4*Fulltable[[#This Row],[D^3]]</f>
        <v>0.10645066851073082</v>
      </c>
      <c r="H3080" s="13">
        <f ca="1">Fulltable[[#This Row],[Forecast]]*(1+AVERAGE(cform[faster (-ve) /
slower (+ve)]))</f>
        <v>0.11021069997304078</v>
      </c>
      <c r="I3080" s="13" t="e">
        <f>IF(ISNUMBER(VLOOKUP(Fulltable[[#This Row],[Distance]], Predict[[#All],[Distance (km)]:[Time on current form]], 2, FALSE)), VLOOKUP(Fulltable[[#This Row],[Distance]], Predict[[#All],[Distance (km)]:[Time on current form]], 2, FALSE), NA())</f>
        <v>#N/A</v>
      </c>
      <c r="J3080" s="13" t="e">
        <f>IF(ISNUMBER(VLOOKUP(Fulltable[[#This Row],[Distance]], Predict[[#All],[Distance (km)]:[Time on current form]], 3, FALSE)), VLOOKUP(Fulltable[[#This Row],[Distance]], Predict[[#All],[Distance (km)]:[Time on current form]], 3, FALSE), NA())</f>
        <v>#N/A</v>
      </c>
    </row>
    <row r="3081" spans="1:10" x14ac:dyDescent="0.25">
      <c r="A3081" s="1">
        <v>30.79</v>
      </c>
      <c r="B3081" s="2">
        <f>Fulltable[[#This Row],[Distance]]^2</f>
        <v>948.02409999999998</v>
      </c>
      <c r="C3081">
        <f>Fulltable[[#This Row],[Distance]]^3</f>
        <v>29189.662038999999</v>
      </c>
      <c r="D3081">
        <f>Fulltable[[#This Row],[Distance]]^4</f>
        <v>898749.69418081001</v>
      </c>
      <c r="E3081">
        <f>Fulltable[[#This Row],[Distance]]^5</f>
        <v>27672503.083827138</v>
      </c>
      <c r="F3081" s="13" t="e">
        <f>IF(ISNUMBER(VLOOKUP(Fulltable[[#This Row],[Distance]], PBmetric[[Distance (km)]:[PB (hh:mm:ss)]], 6, FALSE)), VLOOKUP(Fulltable[[#This Row],[Distance]], PBmetric[[Distance (km)]:[PB (hh:mm:ss)]], 6, FALSE), NA())</f>
        <v>#N/A</v>
      </c>
      <c r="G3081" s="13">
        <f ca="1">$Q$4+$P$4*Fulltable[[#This Row],[Distance]]+$O$4*Fulltable[[#This Row],[D^2]]+$N$4*Fulltable[[#This Row],[D^3]]</f>
        <v>0.10649079542695787</v>
      </c>
      <c r="H3081" s="13">
        <f ca="1">Fulltable[[#This Row],[Forecast]]*(1+AVERAGE(cform[faster (-ve) /
slower (+ve)]))</f>
        <v>0.11025224424502154</v>
      </c>
      <c r="I3081" s="13" t="e">
        <f>IF(ISNUMBER(VLOOKUP(Fulltable[[#This Row],[Distance]], Predict[[#All],[Distance (km)]:[Time on current form]], 2, FALSE)), VLOOKUP(Fulltable[[#This Row],[Distance]], Predict[[#All],[Distance (km)]:[Time on current form]], 2, FALSE), NA())</f>
        <v>#N/A</v>
      </c>
      <c r="J3081" s="13" t="e">
        <f>IF(ISNUMBER(VLOOKUP(Fulltable[[#This Row],[Distance]], Predict[[#All],[Distance (km)]:[Time on current form]], 3, FALSE)), VLOOKUP(Fulltable[[#This Row],[Distance]], Predict[[#All],[Distance (km)]:[Time on current form]], 3, FALSE), NA())</f>
        <v>#N/A</v>
      </c>
    </row>
    <row r="3082" spans="1:10" x14ac:dyDescent="0.25">
      <c r="A3082" s="1">
        <v>30.8</v>
      </c>
      <c r="B3082" s="2">
        <f>Fulltable[[#This Row],[Distance]]^2</f>
        <v>948.6400000000001</v>
      </c>
      <c r="C3082">
        <f>Fulltable[[#This Row],[Distance]]^3</f>
        <v>29218.112000000005</v>
      </c>
      <c r="D3082">
        <f>Fulltable[[#This Row],[Distance]]^4</f>
        <v>899917.84960000019</v>
      </c>
      <c r="E3082">
        <f>Fulltable[[#This Row],[Distance]]^5</f>
        <v>27717469.767680008</v>
      </c>
      <c r="F3082" s="13" t="e">
        <f>IF(ISNUMBER(VLOOKUP(Fulltable[[#This Row],[Distance]], PBmetric[[Distance (km)]:[PB (hh:mm:ss)]], 6, FALSE)), VLOOKUP(Fulltable[[#This Row],[Distance]], PBmetric[[Distance (km)]:[PB (hh:mm:ss)]], 6, FALSE), NA())</f>
        <v>#N/A</v>
      </c>
      <c r="G3082" s="13">
        <f ca="1">$Q$4+$P$4*Fulltable[[#This Row],[Distance]]+$O$4*Fulltable[[#This Row],[D^2]]+$N$4*Fulltable[[#This Row],[D^3]]</f>
        <v>0.10653092590706711</v>
      </c>
      <c r="H3082" s="13">
        <f ca="1">Fulltable[[#This Row],[Forecast]]*(1+AVERAGE(cform[faster (-ve) /
slower (+ve)]))</f>
        <v>0.1102937922067673</v>
      </c>
      <c r="I3082" s="13" t="e">
        <f>IF(ISNUMBER(VLOOKUP(Fulltable[[#This Row],[Distance]], Predict[[#All],[Distance (km)]:[Time on current form]], 2, FALSE)), VLOOKUP(Fulltable[[#This Row],[Distance]], Predict[[#All],[Distance (km)]:[Time on current form]], 2, FALSE), NA())</f>
        <v>#N/A</v>
      </c>
      <c r="J3082" s="13" t="e">
        <f>IF(ISNUMBER(VLOOKUP(Fulltable[[#This Row],[Distance]], Predict[[#All],[Distance (km)]:[Time on current form]], 3, FALSE)), VLOOKUP(Fulltable[[#This Row],[Distance]], Predict[[#All],[Distance (km)]:[Time on current form]], 3, FALSE), NA())</f>
        <v>#N/A</v>
      </c>
    </row>
    <row r="3083" spans="1:10" x14ac:dyDescent="0.25">
      <c r="A3083" s="1">
        <v>30.81</v>
      </c>
      <c r="B3083" s="2">
        <f>Fulltable[[#This Row],[Distance]]^2</f>
        <v>949.25609999999995</v>
      </c>
      <c r="C3083">
        <f>Fulltable[[#This Row],[Distance]]^3</f>
        <v>29246.580440999998</v>
      </c>
      <c r="D3083">
        <f>Fulltable[[#This Row],[Distance]]^4</f>
        <v>901087.14338720986</v>
      </c>
      <c r="E3083">
        <f>Fulltable[[#This Row],[Distance]]^5</f>
        <v>27762494.887759935</v>
      </c>
      <c r="F3083" s="13" t="e">
        <f>IF(ISNUMBER(VLOOKUP(Fulltable[[#This Row],[Distance]], PBmetric[[Distance (km)]:[PB (hh:mm:ss)]], 6, FALSE)), VLOOKUP(Fulltable[[#This Row],[Distance]], PBmetric[[Distance (km)]:[PB (hh:mm:ss)]], 6, FALSE), NA())</f>
        <v>#N/A</v>
      </c>
      <c r="G3083" s="13">
        <f ca="1">$Q$4+$P$4*Fulltable[[#This Row],[Distance]]+$O$4*Fulltable[[#This Row],[D^2]]+$N$4*Fulltable[[#This Row],[D^3]]</f>
        <v>0.10657105995102316</v>
      </c>
      <c r="H3083" s="13">
        <f ca="1">Fulltable[[#This Row],[Forecast]]*(1+AVERAGE(cform[faster (-ve) /
slower (+ve)]))</f>
        <v>0.11033534385824141</v>
      </c>
      <c r="I3083" s="13" t="e">
        <f>IF(ISNUMBER(VLOOKUP(Fulltable[[#This Row],[Distance]], Predict[[#All],[Distance (km)]:[Time on current form]], 2, FALSE)), VLOOKUP(Fulltable[[#This Row],[Distance]], Predict[[#All],[Distance (km)]:[Time on current form]], 2, FALSE), NA())</f>
        <v>#N/A</v>
      </c>
      <c r="J3083" s="13" t="e">
        <f>IF(ISNUMBER(VLOOKUP(Fulltable[[#This Row],[Distance]], Predict[[#All],[Distance (km)]:[Time on current form]], 3, FALSE)), VLOOKUP(Fulltable[[#This Row],[Distance]], Predict[[#All],[Distance (km)]:[Time on current form]], 3, FALSE), NA())</f>
        <v>#N/A</v>
      </c>
    </row>
    <row r="3084" spans="1:10" x14ac:dyDescent="0.25">
      <c r="A3084" s="1">
        <v>30.82</v>
      </c>
      <c r="B3084" s="2">
        <f>Fulltable[[#This Row],[Distance]]^2</f>
        <v>949.87239999999997</v>
      </c>
      <c r="C3084">
        <f>Fulltable[[#This Row],[Distance]]^3</f>
        <v>29275.067368</v>
      </c>
      <c r="D3084">
        <f>Fulltable[[#This Row],[Distance]]^4</f>
        <v>902257.57628175989</v>
      </c>
      <c r="E3084">
        <f>Fulltable[[#This Row],[Distance]]^5</f>
        <v>27807578.501003839</v>
      </c>
      <c r="F3084" s="13" t="e">
        <f>IF(ISNUMBER(VLOOKUP(Fulltable[[#This Row],[Distance]], PBmetric[[Distance (km)]:[PB (hh:mm:ss)]], 6, FALSE)), VLOOKUP(Fulltable[[#This Row],[Distance]], PBmetric[[Distance (km)]:[PB (hh:mm:ss)]], 6, FALSE), NA())</f>
        <v>#N/A</v>
      </c>
      <c r="G3084" s="13">
        <f ca="1">$Q$4+$P$4*Fulltable[[#This Row],[Distance]]+$O$4*Fulltable[[#This Row],[D^2]]+$N$4*Fulltable[[#This Row],[D^3]]</f>
        <v>0.10661119755879059</v>
      </c>
      <c r="H3084" s="13">
        <f ca="1">Fulltable[[#This Row],[Forecast]]*(1+AVERAGE(cform[faster (-ve) /
slower (+ve)]))</f>
        <v>0.11037689919940721</v>
      </c>
      <c r="I3084" s="13" t="e">
        <f>IF(ISNUMBER(VLOOKUP(Fulltable[[#This Row],[Distance]], Predict[[#All],[Distance (km)]:[Time on current form]], 2, FALSE)), VLOOKUP(Fulltable[[#This Row],[Distance]], Predict[[#All],[Distance (km)]:[Time on current form]], 2, FALSE), NA())</f>
        <v>#N/A</v>
      </c>
      <c r="J3084" s="13" t="e">
        <f>IF(ISNUMBER(VLOOKUP(Fulltable[[#This Row],[Distance]], Predict[[#All],[Distance (km)]:[Time on current form]], 3, FALSE)), VLOOKUP(Fulltable[[#This Row],[Distance]], Predict[[#All],[Distance (km)]:[Time on current form]], 3, FALSE), NA())</f>
        <v>#N/A</v>
      </c>
    </row>
    <row r="3085" spans="1:10" x14ac:dyDescent="0.25">
      <c r="A3085" s="1">
        <v>30.83</v>
      </c>
      <c r="B3085" s="2">
        <f>Fulltable[[#This Row],[Distance]]^2</f>
        <v>950.48889999999994</v>
      </c>
      <c r="C3085">
        <f>Fulltable[[#This Row],[Distance]]^3</f>
        <v>29303.572786999997</v>
      </c>
      <c r="D3085">
        <f>Fulltable[[#This Row],[Distance]]^4</f>
        <v>903429.14902320993</v>
      </c>
      <c r="E3085">
        <f>Fulltable[[#This Row],[Distance]]^5</f>
        <v>27852720.664385561</v>
      </c>
      <c r="F3085" s="13" t="e">
        <f>IF(ISNUMBER(VLOOKUP(Fulltable[[#This Row],[Distance]], PBmetric[[Distance (km)]:[PB (hh:mm:ss)]], 6, FALSE)), VLOOKUP(Fulltable[[#This Row],[Distance]], PBmetric[[Distance (km)]:[PB (hh:mm:ss)]], 6, FALSE), NA())</f>
        <v>#N/A</v>
      </c>
      <c r="G3085" s="13">
        <f ca="1">$Q$4+$P$4*Fulltable[[#This Row],[Distance]]+$O$4*Fulltable[[#This Row],[D^2]]+$N$4*Fulltable[[#This Row],[D^3]]</f>
        <v>0.10665133873033403</v>
      </c>
      <c r="H3085" s="13">
        <f ca="1">Fulltable[[#This Row],[Forecast]]*(1+AVERAGE(cform[faster (-ve) /
slower (+ve)]))</f>
        <v>0.1104184582302281</v>
      </c>
      <c r="I3085" s="13" t="e">
        <f>IF(ISNUMBER(VLOOKUP(Fulltable[[#This Row],[Distance]], Predict[[#All],[Distance (km)]:[Time on current form]], 2, FALSE)), VLOOKUP(Fulltable[[#This Row],[Distance]], Predict[[#All],[Distance (km)]:[Time on current form]], 2, FALSE), NA())</f>
        <v>#N/A</v>
      </c>
      <c r="J3085" s="13" t="e">
        <f>IF(ISNUMBER(VLOOKUP(Fulltable[[#This Row],[Distance]], Predict[[#All],[Distance (km)]:[Time on current form]], 3, FALSE)), VLOOKUP(Fulltable[[#This Row],[Distance]], Predict[[#All],[Distance (km)]:[Time on current form]], 3, FALSE), NA())</f>
        <v>#N/A</v>
      </c>
    </row>
    <row r="3086" spans="1:10" x14ac:dyDescent="0.25">
      <c r="A3086" s="1">
        <v>30.84</v>
      </c>
      <c r="B3086" s="2">
        <f>Fulltable[[#This Row],[Distance]]^2</f>
        <v>951.10559999999998</v>
      </c>
      <c r="C3086">
        <f>Fulltable[[#This Row],[Distance]]^3</f>
        <v>29332.096704</v>
      </c>
      <c r="D3086">
        <f>Fulltable[[#This Row],[Distance]]^4</f>
        <v>904601.86235135992</v>
      </c>
      <c r="E3086">
        <f>Fulltable[[#This Row],[Distance]]^5</f>
        <v>27897921.434915941</v>
      </c>
      <c r="F3086" s="13" t="e">
        <f>IF(ISNUMBER(VLOOKUP(Fulltable[[#This Row],[Distance]], PBmetric[[Distance (km)]:[PB (hh:mm:ss)]], 6, FALSE)), VLOOKUP(Fulltable[[#This Row],[Distance]], PBmetric[[Distance (km)]:[PB (hh:mm:ss)]], 6, FALSE), NA())</f>
        <v>#N/A</v>
      </c>
      <c r="G3086" s="13">
        <f ca="1">$Q$4+$P$4*Fulltable[[#This Row],[Distance]]+$O$4*Fulltable[[#This Row],[D^2]]+$N$4*Fulltable[[#This Row],[D^3]]</f>
        <v>0.10669148346561806</v>
      </c>
      <c r="H3086" s="13">
        <f ca="1">Fulltable[[#This Row],[Forecast]]*(1+AVERAGE(cform[faster (-ve) /
slower (+ve)]))</f>
        <v>0.11046002095066737</v>
      </c>
      <c r="I3086" s="13" t="e">
        <f>IF(ISNUMBER(VLOOKUP(Fulltable[[#This Row],[Distance]], Predict[[#All],[Distance (km)]:[Time on current form]], 2, FALSE)), VLOOKUP(Fulltable[[#This Row],[Distance]], Predict[[#All],[Distance (km)]:[Time on current form]], 2, FALSE), NA())</f>
        <v>#N/A</v>
      </c>
      <c r="J3086" s="13" t="e">
        <f>IF(ISNUMBER(VLOOKUP(Fulltable[[#This Row],[Distance]], Predict[[#All],[Distance (km)]:[Time on current form]], 3, FALSE)), VLOOKUP(Fulltable[[#This Row],[Distance]], Predict[[#All],[Distance (km)]:[Time on current form]], 3, FALSE), NA())</f>
        <v>#N/A</v>
      </c>
    </row>
    <row r="3087" spans="1:10" x14ac:dyDescent="0.25">
      <c r="A3087" s="1">
        <v>30.85</v>
      </c>
      <c r="B3087" s="2">
        <f>Fulltable[[#This Row],[Distance]]^2</f>
        <v>951.72250000000008</v>
      </c>
      <c r="C3087">
        <f>Fulltable[[#This Row],[Distance]]^3</f>
        <v>29360.639125000005</v>
      </c>
      <c r="D3087">
        <f>Fulltable[[#This Row],[Distance]]^4</f>
        <v>905775.71700625017</v>
      </c>
      <c r="E3087">
        <f>Fulltable[[#This Row],[Distance]]^5</f>
        <v>27943180.86964282</v>
      </c>
      <c r="F3087" s="13" t="e">
        <f>IF(ISNUMBER(VLOOKUP(Fulltable[[#This Row],[Distance]], PBmetric[[Distance (km)]:[PB (hh:mm:ss)]], 6, FALSE)), VLOOKUP(Fulltable[[#This Row],[Distance]], PBmetric[[Distance (km)]:[PB (hh:mm:ss)]], 6, FALSE), NA())</f>
        <v>#N/A</v>
      </c>
      <c r="G3087" s="13">
        <f ca="1">$Q$4+$P$4*Fulltable[[#This Row],[Distance]]+$O$4*Fulltable[[#This Row],[D^2]]+$N$4*Fulltable[[#This Row],[D^3]]</f>
        <v>0.10673163176460726</v>
      </c>
      <c r="H3087" s="13">
        <f ca="1">Fulltable[[#This Row],[Forecast]]*(1+AVERAGE(cform[faster (-ve) /
slower (+ve)]))</f>
        <v>0.11050158736068837</v>
      </c>
      <c r="I3087" s="13" t="e">
        <f>IF(ISNUMBER(VLOOKUP(Fulltable[[#This Row],[Distance]], Predict[[#All],[Distance (km)]:[Time on current form]], 2, FALSE)), VLOOKUP(Fulltable[[#This Row],[Distance]], Predict[[#All],[Distance (km)]:[Time on current form]], 2, FALSE), NA())</f>
        <v>#N/A</v>
      </c>
      <c r="J3087" s="13" t="e">
        <f>IF(ISNUMBER(VLOOKUP(Fulltable[[#This Row],[Distance]], Predict[[#All],[Distance (km)]:[Time on current form]], 3, FALSE)), VLOOKUP(Fulltable[[#This Row],[Distance]], Predict[[#All],[Distance (km)]:[Time on current form]], 3, FALSE), NA())</f>
        <v>#N/A</v>
      </c>
    </row>
    <row r="3088" spans="1:10" x14ac:dyDescent="0.25">
      <c r="A3088" s="1">
        <v>30.86</v>
      </c>
      <c r="B3088" s="2">
        <f>Fulltable[[#This Row],[Distance]]^2</f>
        <v>952.33960000000002</v>
      </c>
      <c r="C3088">
        <f>Fulltable[[#This Row],[Distance]]^3</f>
        <v>29389.200056000001</v>
      </c>
      <c r="D3088">
        <f>Fulltable[[#This Row],[Distance]]^4</f>
        <v>906950.71372816002</v>
      </c>
      <c r="E3088">
        <f>Fulltable[[#This Row],[Distance]]^5</f>
        <v>27988499.025651019</v>
      </c>
      <c r="F3088" s="13" t="e">
        <f>IF(ISNUMBER(VLOOKUP(Fulltable[[#This Row],[Distance]], PBmetric[[Distance (km)]:[PB (hh:mm:ss)]], 6, FALSE)), VLOOKUP(Fulltable[[#This Row],[Distance]], PBmetric[[Distance (km)]:[PB (hh:mm:ss)]], 6, FALSE), NA())</f>
        <v>#N/A</v>
      </c>
      <c r="G3088" s="13">
        <f ca="1">$Q$4+$P$4*Fulltable[[#This Row],[Distance]]+$O$4*Fulltable[[#This Row],[D^2]]+$N$4*Fulltable[[#This Row],[D^3]]</f>
        <v>0.10677178362726626</v>
      </c>
      <c r="H3088" s="13">
        <f ca="1">Fulltable[[#This Row],[Forecast]]*(1+AVERAGE(cform[faster (-ve) /
slower (+ve)]))</f>
        <v>0.11054315746025448</v>
      </c>
      <c r="I3088" s="13" t="e">
        <f>IF(ISNUMBER(VLOOKUP(Fulltable[[#This Row],[Distance]], Predict[[#All],[Distance (km)]:[Time on current form]], 2, FALSE)), VLOOKUP(Fulltable[[#This Row],[Distance]], Predict[[#All],[Distance (km)]:[Time on current form]], 2, FALSE), NA())</f>
        <v>#N/A</v>
      </c>
      <c r="J3088" s="13" t="e">
        <f>IF(ISNUMBER(VLOOKUP(Fulltable[[#This Row],[Distance]], Predict[[#All],[Distance (km)]:[Time on current form]], 3, FALSE)), VLOOKUP(Fulltable[[#This Row],[Distance]], Predict[[#All],[Distance (km)]:[Time on current form]], 3, FALSE), NA())</f>
        <v>#N/A</v>
      </c>
    </row>
    <row r="3089" spans="1:10" x14ac:dyDescent="0.25">
      <c r="A3089" s="1">
        <v>30.87</v>
      </c>
      <c r="B3089" s="2">
        <f>Fulltable[[#This Row],[Distance]]^2</f>
        <v>952.95690000000002</v>
      </c>
      <c r="C3089">
        <f>Fulltable[[#This Row],[Distance]]^3</f>
        <v>29417.779503000002</v>
      </c>
      <c r="D3089">
        <f>Fulltable[[#This Row],[Distance]]^4</f>
        <v>908126.85325761</v>
      </c>
      <c r="E3089">
        <f>Fulltable[[#This Row],[Distance]]^5</f>
        <v>28033875.960062422</v>
      </c>
      <c r="F3089" s="13" t="e">
        <f>IF(ISNUMBER(VLOOKUP(Fulltable[[#This Row],[Distance]], PBmetric[[Distance (km)]:[PB (hh:mm:ss)]], 6, FALSE)), VLOOKUP(Fulltable[[#This Row],[Distance]], PBmetric[[Distance (km)]:[PB (hh:mm:ss)]], 6, FALSE), NA())</f>
        <v>#N/A</v>
      </c>
      <c r="G3089" s="13">
        <f ca="1">$Q$4+$P$4*Fulltable[[#This Row],[Distance]]+$O$4*Fulltable[[#This Row],[D^2]]+$N$4*Fulltable[[#This Row],[D^3]]</f>
        <v>0.10681193905355965</v>
      </c>
      <c r="H3089" s="13">
        <f ca="1">Fulltable[[#This Row],[Forecast]]*(1+AVERAGE(cform[faster (-ve) /
slower (+ve)]))</f>
        <v>0.11058473124932904</v>
      </c>
      <c r="I3089" s="13" t="e">
        <f>IF(ISNUMBER(VLOOKUP(Fulltable[[#This Row],[Distance]], Predict[[#All],[Distance (km)]:[Time on current form]], 2, FALSE)), VLOOKUP(Fulltable[[#This Row],[Distance]], Predict[[#All],[Distance (km)]:[Time on current form]], 2, FALSE), NA())</f>
        <v>#N/A</v>
      </c>
      <c r="J3089" s="13" t="e">
        <f>IF(ISNUMBER(VLOOKUP(Fulltable[[#This Row],[Distance]], Predict[[#All],[Distance (km)]:[Time on current form]], 3, FALSE)), VLOOKUP(Fulltable[[#This Row],[Distance]], Predict[[#All],[Distance (km)]:[Time on current form]], 3, FALSE), NA())</f>
        <v>#N/A</v>
      </c>
    </row>
    <row r="3090" spans="1:10" x14ac:dyDescent="0.25">
      <c r="A3090" s="1">
        <v>30.88</v>
      </c>
      <c r="B3090" s="2">
        <f>Fulltable[[#This Row],[Distance]]^2</f>
        <v>953.57439999999997</v>
      </c>
      <c r="C3090">
        <f>Fulltable[[#This Row],[Distance]]^3</f>
        <v>29446.377471999996</v>
      </c>
      <c r="D3090">
        <f>Fulltable[[#This Row],[Distance]]^4</f>
        <v>909304.13633535989</v>
      </c>
      <c r="E3090">
        <f>Fulltable[[#This Row],[Distance]]^5</f>
        <v>28079311.730035912</v>
      </c>
      <c r="F3090" s="13" t="e">
        <f>IF(ISNUMBER(VLOOKUP(Fulltable[[#This Row],[Distance]], PBmetric[[Distance (km)]:[PB (hh:mm:ss)]], 6, FALSE)), VLOOKUP(Fulltable[[#This Row],[Distance]], PBmetric[[Distance (km)]:[PB (hh:mm:ss)]], 6, FALSE), NA())</f>
        <v>#N/A</v>
      </c>
      <c r="G3090" s="13">
        <f ca="1">$Q$4+$P$4*Fulltable[[#This Row],[Distance]]+$O$4*Fulltable[[#This Row],[D^2]]+$N$4*Fulltable[[#This Row],[D^3]]</f>
        <v>0.10685209804345201</v>
      </c>
      <c r="H3090" s="13">
        <f ca="1">Fulltable[[#This Row],[Forecast]]*(1+AVERAGE(cform[faster (-ve) /
slower (+ve)]))</f>
        <v>0.11062630872787536</v>
      </c>
      <c r="I3090" s="13" t="e">
        <f>IF(ISNUMBER(VLOOKUP(Fulltable[[#This Row],[Distance]], Predict[[#All],[Distance (km)]:[Time on current form]], 2, FALSE)), VLOOKUP(Fulltable[[#This Row],[Distance]], Predict[[#All],[Distance (km)]:[Time on current form]], 2, FALSE), NA())</f>
        <v>#N/A</v>
      </c>
      <c r="J3090" s="13" t="e">
        <f>IF(ISNUMBER(VLOOKUP(Fulltable[[#This Row],[Distance]], Predict[[#All],[Distance (km)]:[Time on current form]], 3, FALSE)), VLOOKUP(Fulltable[[#This Row],[Distance]], Predict[[#All],[Distance (km)]:[Time on current form]], 3, FALSE), NA())</f>
        <v>#N/A</v>
      </c>
    </row>
    <row r="3091" spans="1:10" x14ac:dyDescent="0.25">
      <c r="A3091" s="1">
        <v>30.89</v>
      </c>
      <c r="B3091" s="2">
        <f>Fulltable[[#This Row],[Distance]]^2</f>
        <v>954.19209999999998</v>
      </c>
      <c r="C3091">
        <f>Fulltable[[#This Row],[Distance]]^3</f>
        <v>29474.993968999999</v>
      </c>
      <c r="D3091">
        <f>Fulltable[[#This Row],[Distance]]^4</f>
        <v>910482.56370240997</v>
      </c>
      <c r="E3091">
        <f>Fulltable[[#This Row],[Distance]]^5</f>
        <v>28124806.392767444</v>
      </c>
      <c r="F3091" s="13" t="e">
        <f>IF(ISNUMBER(VLOOKUP(Fulltable[[#This Row],[Distance]], PBmetric[[Distance (km)]:[PB (hh:mm:ss)]], 6, FALSE)), VLOOKUP(Fulltable[[#This Row],[Distance]], PBmetric[[Distance (km)]:[PB (hh:mm:ss)]], 6, FALSE), NA())</f>
        <v>#N/A</v>
      </c>
      <c r="G3091" s="13">
        <f ca="1">$Q$4+$P$4*Fulltable[[#This Row],[Distance]]+$O$4*Fulltable[[#This Row],[D^2]]+$N$4*Fulltable[[#This Row],[D^3]]</f>
        <v>0.10689226059690791</v>
      </c>
      <c r="H3091" s="13">
        <f ca="1">Fulltable[[#This Row],[Forecast]]*(1+AVERAGE(cform[faster (-ve) /
slower (+ve)]))</f>
        <v>0.11066788989585678</v>
      </c>
      <c r="I3091" s="13" t="e">
        <f>IF(ISNUMBER(VLOOKUP(Fulltable[[#This Row],[Distance]], Predict[[#All],[Distance (km)]:[Time on current form]], 2, FALSE)), VLOOKUP(Fulltable[[#This Row],[Distance]], Predict[[#All],[Distance (km)]:[Time on current form]], 2, FALSE), NA())</f>
        <v>#N/A</v>
      </c>
      <c r="J3091" s="13" t="e">
        <f>IF(ISNUMBER(VLOOKUP(Fulltable[[#This Row],[Distance]], Predict[[#All],[Distance (km)]:[Time on current form]], 3, FALSE)), VLOOKUP(Fulltable[[#This Row],[Distance]], Predict[[#All],[Distance (km)]:[Time on current form]], 3, FALSE), NA())</f>
        <v>#N/A</v>
      </c>
    </row>
    <row r="3092" spans="1:10" x14ac:dyDescent="0.25">
      <c r="A3092" s="1">
        <v>30.9</v>
      </c>
      <c r="B3092" s="2">
        <f>Fulltable[[#This Row],[Distance]]^2</f>
        <v>954.81</v>
      </c>
      <c r="C3092">
        <f>Fulltable[[#This Row],[Distance]]^3</f>
        <v>29503.628999999997</v>
      </c>
      <c r="D3092">
        <f>Fulltable[[#This Row],[Distance]]^4</f>
        <v>911662.13609999989</v>
      </c>
      <c r="E3092">
        <f>Fulltable[[#This Row],[Distance]]^5</f>
        <v>28170360.005489994</v>
      </c>
      <c r="F3092" s="13" t="e">
        <f>IF(ISNUMBER(VLOOKUP(Fulltable[[#This Row],[Distance]], PBmetric[[Distance (km)]:[PB (hh:mm:ss)]], 6, FALSE)), VLOOKUP(Fulltable[[#This Row],[Distance]], PBmetric[[Distance (km)]:[PB (hh:mm:ss)]], 6, FALSE), NA())</f>
        <v>#N/A</v>
      </c>
      <c r="G3092" s="13">
        <f ca="1">$Q$4+$P$4*Fulltable[[#This Row],[Distance]]+$O$4*Fulltable[[#This Row],[D^2]]+$N$4*Fulltable[[#This Row],[D^3]]</f>
        <v>0.10693242671389203</v>
      </c>
      <c r="H3092" s="13">
        <f ca="1">Fulltable[[#This Row],[Forecast]]*(1+AVERAGE(cform[faster (-ve) /
slower (+ve)]))</f>
        <v>0.11070947475323673</v>
      </c>
      <c r="I3092" s="13" t="e">
        <f>IF(ISNUMBER(VLOOKUP(Fulltable[[#This Row],[Distance]], Predict[[#All],[Distance (km)]:[Time on current form]], 2, FALSE)), VLOOKUP(Fulltable[[#This Row],[Distance]], Predict[[#All],[Distance (km)]:[Time on current form]], 2, FALSE), NA())</f>
        <v>#N/A</v>
      </c>
      <c r="J3092" s="13" t="e">
        <f>IF(ISNUMBER(VLOOKUP(Fulltable[[#This Row],[Distance]], Predict[[#All],[Distance (km)]:[Time on current form]], 3, FALSE)), VLOOKUP(Fulltable[[#This Row],[Distance]], Predict[[#All],[Distance (km)]:[Time on current form]], 3, FALSE), NA())</f>
        <v>#N/A</v>
      </c>
    </row>
    <row r="3093" spans="1:10" x14ac:dyDescent="0.25">
      <c r="A3093" s="1">
        <v>30.91</v>
      </c>
      <c r="B3093" s="2">
        <f>Fulltable[[#This Row],[Distance]]^2</f>
        <v>955.42809999999997</v>
      </c>
      <c r="C3093">
        <f>Fulltable[[#This Row],[Distance]]^3</f>
        <v>29532.282571</v>
      </c>
      <c r="D3093">
        <f>Fulltable[[#This Row],[Distance]]^4</f>
        <v>912842.8542696099</v>
      </c>
      <c r="E3093">
        <f>Fulltable[[#This Row],[Distance]]^5</f>
        <v>28215972.625473641</v>
      </c>
      <c r="F3093" s="13" t="e">
        <f>IF(ISNUMBER(VLOOKUP(Fulltable[[#This Row],[Distance]], PBmetric[[Distance (km)]:[PB (hh:mm:ss)]], 6, FALSE)), VLOOKUP(Fulltable[[#This Row],[Distance]], PBmetric[[Distance (km)]:[PB (hh:mm:ss)]], 6, FALSE), NA())</f>
        <v>#N/A</v>
      </c>
      <c r="G3093" s="13">
        <f ca="1">$Q$4+$P$4*Fulltable[[#This Row],[Distance]]+$O$4*Fulltable[[#This Row],[D^2]]+$N$4*Fulltable[[#This Row],[D^3]]</f>
        <v>0.1069725963943689</v>
      </c>
      <c r="H3093" s="13">
        <f ca="1">Fulltable[[#This Row],[Forecast]]*(1+AVERAGE(cform[faster (-ve) /
slower (+ve)]))</f>
        <v>0.11075106329997848</v>
      </c>
      <c r="I3093" s="13" t="e">
        <f>IF(ISNUMBER(VLOOKUP(Fulltable[[#This Row],[Distance]], Predict[[#All],[Distance (km)]:[Time on current form]], 2, FALSE)), VLOOKUP(Fulltable[[#This Row],[Distance]], Predict[[#All],[Distance (km)]:[Time on current form]], 2, FALSE), NA())</f>
        <v>#N/A</v>
      </c>
      <c r="J3093" s="13" t="e">
        <f>IF(ISNUMBER(VLOOKUP(Fulltable[[#This Row],[Distance]], Predict[[#All],[Distance (km)]:[Time on current form]], 3, FALSE)), VLOOKUP(Fulltable[[#This Row],[Distance]], Predict[[#All],[Distance (km)]:[Time on current form]], 3, FALSE), NA())</f>
        <v>#N/A</v>
      </c>
    </row>
    <row r="3094" spans="1:10" x14ac:dyDescent="0.25">
      <c r="A3094" s="1">
        <v>30.92</v>
      </c>
      <c r="B3094" s="2">
        <f>Fulltable[[#This Row],[Distance]]^2</f>
        <v>956.04640000000006</v>
      </c>
      <c r="C3094">
        <f>Fulltable[[#This Row],[Distance]]^3</f>
        <v>29560.954688000005</v>
      </c>
      <c r="D3094">
        <f>Fulltable[[#This Row],[Distance]]^4</f>
        <v>914024.7189529601</v>
      </c>
      <c r="E3094">
        <f>Fulltable[[#This Row],[Distance]]^5</f>
        <v>28261644.310025528</v>
      </c>
      <c r="F3094" s="13" t="e">
        <f>IF(ISNUMBER(VLOOKUP(Fulltable[[#This Row],[Distance]], PBmetric[[Distance (km)]:[PB (hh:mm:ss)]], 6, FALSE)), VLOOKUP(Fulltable[[#This Row],[Distance]], PBmetric[[Distance (km)]:[PB (hh:mm:ss)]], 6, FALSE), NA())</f>
        <v>#N/A</v>
      </c>
      <c r="G3094" s="13">
        <f ca="1">$Q$4+$P$4*Fulltable[[#This Row],[Distance]]+$O$4*Fulltable[[#This Row],[D^2]]+$N$4*Fulltable[[#This Row],[D^3]]</f>
        <v>0.10701276963830313</v>
      </c>
      <c r="H3094" s="13">
        <f ca="1">Fulltable[[#This Row],[Forecast]]*(1+AVERAGE(cform[faster (-ve) /
slower (+ve)]))</f>
        <v>0.11079265553604539</v>
      </c>
      <c r="I3094" s="13" t="e">
        <f>IF(ISNUMBER(VLOOKUP(Fulltable[[#This Row],[Distance]], Predict[[#All],[Distance (km)]:[Time on current form]], 2, FALSE)), VLOOKUP(Fulltable[[#This Row],[Distance]], Predict[[#All],[Distance (km)]:[Time on current form]], 2, FALSE), NA())</f>
        <v>#N/A</v>
      </c>
      <c r="J3094" s="13" t="e">
        <f>IF(ISNUMBER(VLOOKUP(Fulltable[[#This Row],[Distance]], Predict[[#All],[Distance (km)]:[Time on current form]], 3, FALSE)), VLOOKUP(Fulltable[[#This Row],[Distance]], Predict[[#All],[Distance (km)]:[Time on current form]], 3, FALSE), NA())</f>
        <v>#N/A</v>
      </c>
    </row>
    <row r="3095" spans="1:10" x14ac:dyDescent="0.25">
      <c r="A3095" s="1">
        <v>30.93</v>
      </c>
      <c r="B3095" s="2">
        <f>Fulltable[[#This Row],[Distance]]^2</f>
        <v>956.66489999999999</v>
      </c>
      <c r="C3095">
        <f>Fulltable[[#This Row],[Distance]]^3</f>
        <v>29589.645356999998</v>
      </c>
      <c r="D3095">
        <f>Fulltable[[#This Row],[Distance]]^4</f>
        <v>915207.73089201003</v>
      </c>
      <c r="E3095">
        <f>Fulltable[[#This Row],[Distance]]^5</f>
        <v>28307375.116489869</v>
      </c>
      <c r="F3095" s="13" t="e">
        <f>IF(ISNUMBER(VLOOKUP(Fulltable[[#This Row],[Distance]], PBmetric[[Distance (km)]:[PB (hh:mm:ss)]], 6, FALSE)), VLOOKUP(Fulltable[[#This Row],[Distance]], PBmetric[[Distance (km)]:[PB (hh:mm:ss)]], 6, FALSE), NA())</f>
        <v>#N/A</v>
      </c>
      <c r="G3095" s="13">
        <f ca="1">$Q$4+$P$4*Fulltable[[#This Row],[Distance]]+$O$4*Fulltable[[#This Row],[D^2]]+$N$4*Fulltable[[#This Row],[D^3]]</f>
        <v>0.10705294644565931</v>
      </c>
      <c r="H3095" s="13">
        <f ca="1">Fulltable[[#This Row],[Forecast]]*(1+AVERAGE(cform[faster (-ve) /
slower (+ve)]))</f>
        <v>0.11083425146140082</v>
      </c>
      <c r="I3095" s="13" t="e">
        <f>IF(ISNUMBER(VLOOKUP(Fulltable[[#This Row],[Distance]], Predict[[#All],[Distance (km)]:[Time on current form]], 2, FALSE)), VLOOKUP(Fulltable[[#This Row],[Distance]], Predict[[#All],[Distance (km)]:[Time on current form]], 2, FALSE), NA())</f>
        <v>#N/A</v>
      </c>
      <c r="J3095" s="13" t="e">
        <f>IF(ISNUMBER(VLOOKUP(Fulltable[[#This Row],[Distance]], Predict[[#All],[Distance (km)]:[Time on current form]], 3, FALSE)), VLOOKUP(Fulltable[[#This Row],[Distance]], Predict[[#All],[Distance (km)]:[Time on current form]], 3, FALSE), NA())</f>
        <v>#N/A</v>
      </c>
    </row>
    <row r="3096" spans="1:10" x14ac:dyDescent="0.25">
      <c r="A3096" s="1">
        <v>30.94</v>
      </c>
      <c r="B3096" s="2">
        <f>Fulltable[[#This Row],[Distance]]^2</f>
        <v>957.28360000000009</v>
      </c>
      <c r="C3096">
        <f>Fulltable[[#This Row],[Distance]]^3</f>
        <v>29618.354584000004</v>
      </c>
      <c r="D3096">
        <f>Fulltable[[#This Row],[Distance]]^4</f>
        <v>916391.89082896023</v>
      </c>
      <c r="E3096">
        <f>Fulltable[[#This Row],[Distance]]^5</f>
        <v>28353165.102248032</v>
      </c>
      <c r="F3096" s="13" t="e">
        <f>IF(ISNUMBER(VLOOKUP(Fulltable[[#This Row],[Distance]], PBmetric[[Distance (km)]:[PB (hh:mm:ss)]], 6, FALSE)), VLOOKUP(Fulltable[[#This Row],[Distance]], PBmetric[[Distance (km)]:[PB (hh:mm:ss)]], 6, FALSE), NA())</f>
        <v>#N/A</v>
      </c>
      <c r="G3096" s="13">
        <f ca="1">$Q$4+$P$4*Fulltable[[#This Row],[Distance]]+$O$4*Fulltable[[#This Row],[D^2]]+$N$4*Fulltable[[#This Row],[D^3]]</f>
        <v>0.10709312681640207</v>
      </c>
      <c r="H3096" s="13">
        <f ca="1">Fulltable[[#This Row],[Forecast]]*(1+AVERAGE(cform[faster (-ve) /
slower (+ve)]))</f>
        <v>0.11087585107600811</v>
      </c>
      <c r="I3096" s="13" t="e">
        <f>IF(ISNUMBER(VLOOKUP(Fulltable[[#This Row],[Distance]], Predict[[#All],[Distance (km)]:[Time on current form]], 2, FALSE)), VLOOKUP(Fulltable[[#This Row],[Distance]], Predict[[#All],[Distance (km)]:[Time on current form]], 2, FALSE), NA())</f>
        <v>#N/A</v>
      </c>
      <c r="J3096" s="13" t="e">
        <f>IF(ISNUMBER(VLOOKUP(Fulltable[[#This Row],[Distance]], Predict[[#All],[Distance (km)]:[Time on current form]], 3, FALSE)), VLOOKUP(Fulltable[[#This Row],[Distance]], Predict[[#All],[Distance (km)]:[Time on current form]], 3, FALSE), NA())</f>
        <v>#N/A</v>
      </c>
    </row>
    <row r="3097" spans="1:10" x14ac:dyDescent="0.25">
      <c r="A3097" s="1">
        <v>30.95</v>
      </c>
      <c r="B3097" s="2">
        <f>Fulltable[[#This Row],[Distance]]^2</f>
        <v>957.90249999999992</v>
      </c>
      <c r="C3097">
        <f>Fulltable[[#This Row],[Distance]]^3</f>
        <v>29647.082374999998</v>
      </c>
      <c r="D3097">
        <f>Fulltable[[#This Row],[Distance]]^4</f>
        <v>917577.19950624986</v>
      </c>
      <c r="E3097">
        <f>Fulltable[[#This Row],[Distance]]^5</f>
        <v>28399014.324718434</v>
      </c>
      <c r="F3097" s="13" t="e">
        <f>IF(ISNUMBER(VLOOKUP(Fulltable[[#This Row],[Distance]], PBmetric[[Distance (km)]:[PB (hh:mm:ss)]], 6, FALSE)), VLOOKUP(Fulltable[[#This Row],[Distance]], PBmetric[[Distance (km)]:[PB (hh:mm:ss)]], 6, FALSE), NA())</f>
        <v>#N/A</v>
      </c>
      <c r="G3097" s="13">
        <f ca="1">$Q$4+$P$4*Fulltable[[#This Row],[Distance]]+$O$4*Fulltable[[#This Row],[D^2]]+$N$4*Fulltable[[#This Row],[D^3]]</f>
        <v>0.10713331075049595</v>
      </c>
      <c r="H3097" s="13">
        <f ca="1">Fulltable[[#This Row],[Forecast]]*(1+AVERAGE(cform[faster (-ve) /
slower (+ve)]))</f>
        <v>0.11091745437983058</v>
      </c>
      <c r="I3097" s="13" t="e">
        <f>IF(ISNUMBER(VLOOKUP(Fulltable[[#This Row],[Distance]], Predict[[#All],[Distance (km)]:[Time on current form]], 2, FALSE)), VLOOKUP(Fulltable[[#This Row],[Distance]], Predict[[#All],[Distance (km)]:[Time on current form]], 2, FALSE), NA())</f>
        <v>#N/A</v>
      </c>
      <c r="J3097" s="13" t="e">
        <f>IF(ISNUMBER(VLOOKUP(Fulltable[[#This Row],[Distance]], Predict[[#All],[Distance (km)]:[Time on current form]], 3, FALSE)), VLOOKUP(Fulltable[[#This Row],[Distance]], Predict[[#All],[Distance (km)]:[Time on current form]], 3, FALSE), NA())</f>
        <v>#N/A</v>
      </c>
    </row>
    <row r="3098" spans="1:10" x14ac:dyDescent="0.25">
      <c r="A3098" s="1">
        <v>30.96</v>
      </c>
      <c r="B3098" s="2">
        <f>Fulltable[[#This Row],[Distance]]^2</f>
        <v>958.52160000000003</v>
      </c>
      <c r="C3098">
        <f>Fulltable[[#This Row],[Distance]]^3</f>
        <v>29675.828736000003</v>
      </c>
      <c r="D3098">
        <f>Fulltable[[#This Row],[Distance]]^4</f>
        <v>918763.65766656003</v>
      </c>
      <c r="E3098">
        <f>Fulltable[[#This Row],[Distance]]^5</f>
        <v>28444922.841356698</v>
      </c>
      <c r="F3098" s="13" t="e">
        <f>IF(ISNUMBER(VLOOKUP(Fulltable[[#This Row],[Distance]], PBmetric[[Distance (km)]:[PB (hh:mm:ss)]], 6, FALSE)), VLOOKUP(Fulltable[[#This Row],[Distance]], PBmetric[[Distance (km)]:[PB (hh:mm:ss)]], 6, FALSE), NA())</f>
        <v>#N/A</v>
      </c>
      <c r="G3098" s="13">
        <f ca="1">$Q$4+$P$4*Fulltable[[#This Row],[Distance]]+$O$4*Fulltable[[#This Row],[D^2]]+$N$4*Fulltable[[#This Row],[D^3]]</f>
        <v>0.10717349824790563</v>
      </c>
      <c r="H3098" s="13">
        <f ca="1">Fulltable[[#This Row],[Forecast]]*(1+AVERAGE(cform[faster (-ve) /
slower (+ve)]))</f>
        <v>0.11095906137283167</v>
      </c>
      <c r="I3098" s="13" t="e">
        <f>IF(ISNUMBER(VLOOKUP(Fulltable[[#This Row],[Distance]], Predict[[#All],[Distance (km)]:[Time on current form]], 2, FALSE)), VLOOKUP(Fulltable[[#This Row],[Distance]], Predict[[#All],[Distance (km)]:[Time on current form]], 2, FALSE), NA())</f>
        <v>#N/A</v>
      </c>
      <c r="J3098" s="13" t="e">
        <f>IF(ISNUMBER(VLOOKUP(Fulltable[[#This Row],[Distance]], Predict[[#All],[Distance (km)]:[Time on current form]], 3, FALSE)), VLOOKUP(Fulltable[[#This Row],[Distance]], Predict[[#All],[Distance (km)]:[Time on current form]], 3, FALSE), NA())</f>
        <v>#N/A</v>
      </c>
    </row>
    <row r="3099" spans="1:10" x14ac:dyDescent="0.25">
      <c r="A3099" s="1">
        <v>30.97</v>
      </c>
      <c r="B3099" s="2">
        <f>Fulltable[[#This Row],[Distance]]^2</f>
        <v>959.14089999999987</v>
      </c>
      <c r="C3099">
        <f>Fulltable[[#This Row],[Distance]]^3</f>
        <v>29704.593672999996</v>
      </c>
      <c r="D3099">
        <f>Fulltable[[#This Row],[Distance]]^4</f>
        <v>919951.26605280978</v>
      </c>
      <c r="E3099">
        <f>Fulltable[[#This Row],[Distance]]^5</f>
        <v>28490890.70965552</v>
      </c>
      <c r="F3099" s="13" t="e">
        <f>IF(ISNUMBER(VLOOKUP(Fulltable[[#This Row],[Distance]], PBmetric[[Distance (km)]:[PB (hh:mm:ss)]], 6, FALSE)), VLOOKUP(Fulltable[[#This Row],[Distance]], PBmetric[[Distance (km)]:[PB (hh:mm:ss)]], 6, FALSE), NA())</f>
        <v>#N/A</v>
      </c>
      <c r="G3099" s="13">
        <f ca="1">$Q$4+$P$4*Fulltable[[#This Row],[Distance]]+$O$4*Fulltable[[#This Row],[D^2]]+$N$4*Fulltable[[#This Row],[D^3]]</f>
        <v>0.10721368930859562</v>
      </c>
      <c r="H3099" s="13">
        <f ca="1">Fulltable[[#This Row],[Forecast]]*(1+AVERAGE(cform[faster (-ve) /
slower (+ve)]))</f>
        <v>0.11100067205497459</v>
      </c>
      <c r="I3099" s="13" t="e">
        <f>IF(ISNUMBER(VLOOKUP(Fulltable[[#This Row],[Distance]], Predict[[#All],[Distance (km)]:[Time on current form]], 2, FALSE)), VLOOKUP(Fulltable[[#This Row],[Distance]], Predict[[#All],[Distance (km)]:[Time on current form]], 2, FALSE), NA())</f>
        <v>#N/A</v>
      </c>
      <c r="J3099" s="13" t="e">
        <f>IF(ISNUMBER(VLOOKUP(Fulltable[[#This Row],[Distance]], Predict[[#All],[Distance (km)]:[Time on current form]], 3, FALSE)), VLOOKUP(Fulltable[[#This Row],[Distance]], Predict[[#All],[Distance (km)]:[Time on current form]], 3, FALSE), NA())</f>
        <v>#N/A</v>
      </c>
    </row>
    <row r="3100" spans="1:10" x14ac:dyDescent="0.25">
      <c r="A3100" s="1">
        <v>30.98</v>
      </c>
      <c r="B3100" s="2">
        <f>Fulltable[[#This Row],[Distance]]^2</f>
        <v>959.7604</v>
      </c>
      <c r="C3100">
        <f>Fulltable[[#This Row],[Distance]]^3</f>
        <v>29733.377192</v>
      </c>
      <c r="D3100">
        <f>Fulltable[[#This Row],[Distance]]^4</f>
        <v>921140.02540816006</v>
      </c>
      <c r="E3100">
        <f>Fulltable[[#This Row],[Distance]]^5</f>
        <v>28536917.987144798</v>
      </c>
      <c r="F3100" s="13" t="e">
        <f>IF(ISNUMBER(VLOOKUP(Fulltable[[#This Row],[Distance]], PBmetric[[Distance (km)]:[PB (hh:mm:ss)]], 6, FALSE)), VLOOKUP(Fulltable[[#This Row],[Distance]], PBmetric[[Distance (km)]:[PB (hh:mm:ss)]], 6, FALSE), NA())</f>
        <v>#N/A</v>
      </c>
      <c r="G3100" s="13">
        <f ca="1">$Q$4+$P$4*Fulltable[[#This Row],[Distance]]+$O$4*Fulltable[[#This Row],[D^2]]+$N$4*Fulltable[[#This Row],[D^3]]</f>
        <v>0.10725388393253056</v>
      </c>
      <c r="H3100" s="13">
        <f ca="1">Fulltable[[#This Row],[Forecast]]*(1+AVERAGE(cform[faster (-ve) /
slower (+ve)]))</f>
        <v>0.11104228642622278</v>
      </c>
      <c r="I3100" s="13" t="e">
        <f>IF(ISNUMBER(VLOOKUP(Fulltable[[#This Row],[Distance]], Predict[[#All],[Distance (km)]:[Time on current form]], 2, FALSE)), VLOOKUP(Fulltable[[#This Row],[Distance]], Predict[[#All],[Distance (km)]:[Time on current form]], 2, FALSE), NA())</f>
        <v>#N/A</v>
      </c>
      <c r="J3100" s="13" t="e">
        <f>IF(ISNUMBER(VLOOKUP(Fulltable[[#This Row],[Distance]], Predict[[#All],[Distance (km)]:[Time on current form]], 3, FALSE)), VLOOKUP(Fulltable[[#This Row],[Distance]], Predict[[#All],[Distance (km)]:[Time on current form]], 3, FALSE), NA())</f>
        <v>#N/A</v>
      </c>
    </row>
    <row r="3101" spans="1:10" x14ac:dyDescent="0.25">
      <c r="A3101" s="1">
        <v>30.99</v>
      </c>
      <c r="B3101" s="2">
        <f>Fulltable[[#This Row],[Distance]]^2</f>
        <v>960.38009999999986</v>
      </c>
      <c r="C3101">
        <f>Fulltable[[#This Row],[Distance]]^3</f>
        <v>29762.179298999996</v>
      </c>
      <c r="D3101">
        <f>Fulltable[[#This Row],[Distance]]^4</f>
        <v>922329.93647600978</v>
      </c>
      <c r="E3101">
        <f>Fulltable[[#This Row],[Distance]]^5</f>
        <v>28583004.731391542</v>
      </c>
      <c r="F3101" s="13" t="e">
        <f>IF(ISNUMBER(VLOOKUP(Fulltable[[#This Row],[Distance]], PBmetric[[Distance (km)]:[PB (hh:mm:ss)]], 6, FALSE)), VLOOKUP(Fulltable[[#This Row],[Distance]], PBmetric[[Distance (km)]:[PB (hh:mm:ss)]], 6, FALSE), NA())</f>
        <v>#N/A</v>
      </c>
      <c r="G3101" s="13">
        <f ca="1">$Q$4+$P$4*Fulltable[[#This Row],[Distance]]+$O$4*Fulltable[[#This Row],[D^2]]+$N$4*Fulltable[[#This Row],[D^3]]</f>
        <v>0.10729408211967503</v>
      </c>
      <c r="H3101" s="13">
        <f ca="1">Fulltable[[#This Row],[Forecast]]*(1+AVERAGE(cform[faster (-ve) /
slower (+ve)]))</f>
        <v>0.11108390448653954</v>
      </c>
      <c r="I3101" s="13" t="e">
        <f>IF(ISNUMBER(VLOOKUP(Fulltable[[#This Row],[Distance]], Predict[[#All],[Distance (km)]:[Time on current form]], 2, FALSE)), VLOOKUP(Fulltable[[#This Row],[Distance]], Predict[[#All],[Distance (km)]:[Time on current form]], 2, FALSE), NA())</f>
        <v>#N/A</v>
      </c>
      <c r="J3101" s="13" t="e">
        <f>IF(ISNUMBER(VLOOKUP(Fulltable[[#This Row],[Distance]], Predict[[#All],[Distance (km)]:[Time on current form]], 3, FALSE)), VLOOKUP(Fulltable[[#This Row],[Distance]], Predict[[#All],[Distance (km)]:[Time on current form]], 3, FALSE), NA())</f>
        <v>#N/A</v>
      </c>
    </row>
    <row r="3102" spans="1:10" x14ac:dyDescent="0.25">
      <c r="A3102" s="1">
        <v>31</v>
      </c>
      <c r="B3102" s="2">
        <f>Fulltable[[#This Row],[Distance]]^2</f>
        <v>961</v>
      </c>
      <c r="C3102">
        <f>Fulltable[[#This Row],[Distance]]^3</f>
        <v>29791</v>
      </c>
      <c r="D3102">
        <f>Fulltable[[#This Row],[Distance]]^4</f>
        <v>923521</v>
      </c>
      <c r="E3102">
        <f>Fulltable[[#This Row],[Distance]]^5</f>
        <v>28629151</v>
      </c>
      <c r="F3102" s="13" t="e">
        <f>IF(ISNUMBER(VLOOKUP(Fulltable[[#This Row],[Distance]], PBmetric[[Distance (km)]:[PB (hh:mm:ss)]], 6, FALSE)), VLOOKUP(Fulltable[[#This Row],[Distance]], PBmetric[[Distance (km)]:[PB (hh:mm:ss)]], 6, FALSE), NA())</f>
        <v>#N/A</v>
      </c>
      <c r="G3102" s="13">
        <f ca="1">$Q$4+$P$4*Fulltable[[#This Row],[Distance]]+$O$4*Fulltable[[#This Row],[D^2]]+$N$4*Fulltable[[#This Row],[D^3]]</f>
        <v>0.10733428386999368</v>
      </c>
      <c r="H3102" s="13">
        <f ca="1">Fulltable[[#This Row],[Forecast]]*(1+AVERAGE(cform[faster (-ve) /
slower (+ve)]))</f>
        <v>0.11112552623588828</v>
      </c>
      <c r="I3102" s="13" t="e">
        <f>IF(ISNUMBER(VLOOKUP(Fulltable[[#This Row],[Distance]], Predict[[#All],[Distance (km)]:[Time on current form]], 2, FALSE)), VLOOKUP(Fulltable[[#This Row],[Distance]], Predict[[#All],[Distance (km)]:[Time on current form]], 2, FALSE), NA())</f>
        <v>#N/A</v>
      </c>
      <c r="J3102" s="13" t="e">
        <f>IF(ISNUMBER(VLOOKUP(Fulltable[[#This Row],[Distance]], Predict[[#All],[Distance (km)]:[Time on current form]], 3, FALSE)), VLOOKUP(Fulltable[[#This Row],[Distance]], Predict[[#All],[Distance (km)]:[Time on current form]], 3, FALSE), NA())</f>
        <v>#N/A</v>
      </c>
    </row>
    <row r="3103" spans="1:10" x14ac:dyDescent="0.25">
      <c r="A3103" s="1">
        <v>31.01</v>
      </c>
      <c r="B3103" s="2">
        <f>Fulltable[[#This Row],[Distance]]^2</f>
        <v>961.62010000000009</v>
      </c>
      <c r="C3103">
        <f>Fulltable[[#This Row],[Distance]]^3</f>
        <v>29819.839301000004</v>
      </c>
      <c r="D3103">
        <f>Fulltable[[#This Row],[Distance]]^4</f>
        <v>924713.21672401018</v>
      </c>
      <c r="E3103">
        <f>Fulltable[[#This Row],[Distance]]^5</f>
        <v>28675356.850611556</v>
      </c>
      <c r="F3103" s="13" t="e">
        <f>IF(ISNUMBER(VLOOKUP(Fulltable[[#This Row],[Distance]], PBmetric[[Distance (km)]:[PB (hh:mm:ss)]], 6, FALSE)), VLOOKUP(Fulltable[[#This Row],[Distance]], PBmetric[[Distance (km)]:[PB (hh:mm:ss)]], 6, FALSE), NA())</f>
        <v>#N/A</v>
      </c>
      <c r="G3103" s="13">
        <f ca="1">$Q$4+$P$4*Fulltable[[#This Row],[Distance]]+$O$4*Fulltable[[#This Row],[D^2]]+$N$4*Fulltable[[#This Row],[D^3]]</f>
        <v>0.10737448918345104</v>
      </c>
      <c r="H3103" s="13">
        <f ca="1">Fulltable[[#This Row],[Forecast]]*(1+AVERAGE(cform[faster (-ve) /
slower (+ve)]))</f>
        <v>0.11116715167423229</v>
      </c>
      <c r="I3103" s="13" t="e">
        <f>IF(ISNUMBER(VLOOKUP(Fulltable[[#This Row],[Distance]], Predict[[#All],[Distance (km)]:[Time on current form]], 2, FALSE)), VLOOKUP(Fulltable[[#This Row],[Distance]], Predict[[#All],[Distance (km)]:[Time on current form]], 2, FALSE), NA())</f>
        <v>#N/A</v>
      </c>
      <c r="J3103" s="13" t="e">
        <f>IF(ISNUMBER(VLOOKUP(Fulltable[[#This Row],[Distance]], Predict[[#All],[Distance (km)]:[Time on current form]], 3, FALSE)), VLOOKUP(Fulltable[[#This Row],[Distance]], Predict[[#All],[Distance (km)]:[Time on current form]], 3, FALSE), NA())</f>
        <v>#N/A</v>
      </c>
    </row>
    <row r="3104" spans="1:10" x14ac:dyDescent="0.25">
      <c r="A3104" s="1">
        <v>31.02</v>
      </c>
      <c r="B3104" s="2">
        <f>Fulltable[[#This Row],[Distance]]^2</f>
        <v>962.24040000000002</v>
      </c>
      <c r="C3104">
        <f>Fulltable[[#This Row],[Distance]]^3</f>
        <v>29848.697208000001</v>
      </c>
      <c r="D3104">
        <f>Fulltable[[#This Row],[Distance]]^4</f>
        <v>925906.58739216009</v>
      </c>
      <c r="E3104">
        <f>Fulltable[[#This Row],[Distance]]^5</f>
        <v>28721622.340904806</v>
      </c>
      <c r="F3104" s="13" t="e">
        <f>IF(ISNUMBER(VLOOKUP(Fulltable[[#This Row],[Distance]], PBmetric[[Distance (km)]:[PB (hh:mm:ss)]], 6, FALSE)), VLOOKUP(Fulltable[[#This Row],[Distance]], PBmetric[[Distance (km)]:[PB (hh:mm:ss)]], 6, FALSE), NA())</f>
        <v>#N/A</v>
      </c>
      <c r="G3104" s="13">
        <f ca="1">$Q$4+$P$4*Fulltable[[#This Row],[Distance]]+$O$4*Fulltable[[#This Row],[D^2]]+$N$4*Fulltable[[#This Row],[D^3]]</f>
        <v>0.10741469806001172</v>
      </c>
      <c r="H3104" s="13">
        <f ca="1">Fulltable[[#This Row],[Forecast]]*(1+AVERAGE(cform[faster (-ve) /
slower (+ve)]))</f>
        <v>0.1112087808015349</v>
      </c>
      <c r="I3104" s="13" t="e">
        <f>IF(ISNUMBER(VLOOKUP(Fulltable[[#This Row],[Distance]], Predict[[#All],[Distance (km)]:[Time on current form]], 2, FALSE)), VLOOKUP(Fulltable[[#This Row],[Distance]], Predict[[#All],[Distance (km)]:[Time on current form]], 2, FALSE), NA())</f>
        <v>#N/A</v>
      </c>
      <c r="J3104" s="13" t="e">
        <f>IF(ISNUMBER(VLOOKUP(Fulltable[[#This Row],[Distance]], Predict[[#All],[Distance (km)]:[Time on current form]], 3, FALSE)), VLOOKUP(Fulltable[[#This Row],[Distance]], Predict[[#All],[Distance (km)]:[Time on current form]], 3, FALSE), NA())</f>
        <v>#N/A</v>
      </c>
    </row>
    <row r="3105" spans="1:10" x14ac:dyDescent="0.25">
      <c r="A3105" s="1">
        <v>31.03</v>
      </c>
      <c r="B3105" s="2">
        <f>Fulltable[[#This Row],[Distance]]^2</f>
        <v>962.86090000000002</v>
      </c>
      <c r="C3105">
        <f>Fulltable[[#This Row],[Distance]]^3</f>
        <v>29877.573727000003</v>
      </c>
      <c r="D3105">
        <f>Fulltable[[#This Row],[Distance]]^4</f>
        <v>927101.11274880997</v>
      </c>
      <c r="E3105">
        <f>Fulltable[[#This Row],[Distance]]^5</f>
        <v>28767947.528595574</v>
      </c>
      <c r="F3105" s="13" t="e">
        <f>IF(ISNUMBER(VLOOKUP(Fulltable[[#This Row],[Distance]], PBmetric[[Distance (km)]:[PB (hh:mm:ss)]], 6, FALSE)), VLOOKUP(Fulltable[[#This Row],[Distance]], PBmetric[[Distance (km)]:[PB (hh:mm:ss)]], 6, FALSE), NA())</f>
        <v>#N/A</v>
      </c>
      <c r="G3105" s="13">
        <f ca="1">$Q$4+$P$4*Fulltable[[#This Row],[Distance]]+$O$4*Fulltable[[#This Row],[D^2]]+$N$4*Fulltable[[#This Row],[D^3]]</f>
        <v>0.10745491049964034</v>
      </c>
      <c r="H3105" s="13">
        <f ca="1">Fulltable[[#This Row],[Forecast]]*(1+AVERAGE(cform[faster (-ve) /
slower (+ve)]))</f>
        <v>0.11125041361775952</v>
      </c>
      <c r="I3105" s="13" t="e">
        <f>IF(ISNUMBER(VLOOKUP(Fulltable[[#This Row],[Distance]], Predict[[#All],[Distance (km)]:[Time on current form]], 2, FALSE)), VLOOKUP(Fulltable[[#This Row],[Distance]], Predict[[#All],[Distance (km)]:[Time on current form]], 2, FALSE), NA())</f>
        <v>#N/A</v>
      </c>
      <c r="J3105" s="13" t="e">
        <f>IF(ISNUMBER(VLOOKUP(Fulltable[[#This Row],[Distance]], Predict[[#All],[Distance (km)]:[Time on current form]], 3, FALSE)), VLOOKUP(Fulltable[[#This Row],[Distance]], Predict[[#All],[Distance (km)]:[Time on current form]], 3, FALSE), NA())</f>
        <v>#N/A</v>
      </c>
    </row>
    <row r="3106" spans="1:10" x14ac:dyDescent="0.25">
      <c r="A3106" s="1">
        <v>31.04</v>
      </c>
      <c r="B3106" s="2">
        <f>Fulltable[[#This Row],[Distance]]^2</f>
        <v>963.48159999999996</v>
      </c>
      <c r="C3106">
        <f>Fulltable[[#This Row],[Distance]]^3</f>
        <v>29906.468863999999</v>
      </c>
      <c r="D3106">
        <f>Fulltable[[#This Row],[Distance]]^4</f>
        <v>928296.79353855993</v>
      </c>
      <c r="E3106">
        <f>Fulltable[[#This Row],[Distance]]^5</f>
        <v>28814332.471436899</v>
      </c>
      <c r="F3106" s="13" t="e">
        <f>IF(ISNUMBER(VLOOKUP(Fulltable[[#This Row],[Distance]], PBmetric[[Distance (km)]:[PB (hh:mm:ss)]], 6, FALSE)), VLOOKUP(Fulltable[[#This Row],[Distance]], PBmetric[[Distance (km)]:[PB (hh:mm:ss)]], 6, FALSE), NA())</f>
        <v>#N/A</v>
      </c>
      <c r="G3106" s="13">
        <f ca="1">$Q$4+$P$4*Fulltable[[#This Row],[Distance]]+$O$4*Fulltable[[#This Row],[D^2]]+$N$4*Fulltable[[#This Row],[D^3]]</f>
        <v>0.10749512650230147</v>
      </c>
      <c r="H3106" s="13">
        <f ca="1">Fulltable[[#This Row],[Forecast]]*(1+AVERAGE(cform[faster (-ve) /
slower (+ve)]))</f>
        <v>0.11129205012286943</v>
      </c>
      <c r="I3106" s="13" t="e">
        <f>IF(ISNUMBER(VLOOKUP(Fulltable[[#This Row],[Distance]], Predict[[#All],[Distance (km)]:[Time on current form]], 2, FALSE)), VLOOKUP(Fulltable[[#This Row],[Distance]], Predict[[#All],[Distance (km)]:[Time on current form]], 2, FALSE), NA())</f>
        <v>#N/A</v>
      </c>
      <c r="J3106" s="13" t="e">
        <f>IF(ISNUMBER(VLOOKUP(Fulltable[[#This Row],[Distance]], Predict[[#All],[Distance (km)]:[Time on current form]], 3, FALSE)), VLOOKUP(Fulltable[[#This Row],[Distance]], Predict[[#All],[Distance (km)]:[Time on current form]], 3, FALSE), NA())</f>
        <v>#N/A</v>
      </c>
    </row>
    <row r="3107" spans="1:10" x14ac:dyDescent="0.25">
      <c r="A3107" s="1">
        <v>31.05</v>
      </c>
      <c r="B3107" s="2">
        <f>Fulltable[[#This Row],[Distance]]^2</f>
        <v>964.10250000000008</v>
      </c>
      <c r="C3107">
        <f>Fulltable[[#This Row],[Distance]]^3</f>
        <v>29935.382625000002</v>
      </c>
      <c r="D3107">
        <f>Fulltable[[#This Row],[Distance]]^4</f>
        <v>929493.63050625019</v>
      </c>
      <c r="E3107">
        <f>Fulltable[[#This Row],[Distance]]^5</f>
        <v>28860777.227219068</v>
      </c>
      <c r="F3107" s="13" t="e">
        <f>IF(ISNUMBER(VLOOKUP(Fulltable[[#This Row],[Distance]], PBmetric[[Distance (km)]:[PB (hh:mm:ss)]], 6, FALSE)), VLOOKUP(Fulltable[[#This Row],[Distance]], PBmetric[[Distance (km)]:[PB (hh:mm:ss)]], 6, FALSE), NA())</f>
        <v>#N/A</v>
      </c>
      <c r="G3107" s="13">
        <f ca="1">$Q$4+$P$4*Fulltable[[#This Row],[Distance]]+$O$4*Fulltable[[#This Row],[D^2]]+$N$4*Fulltable[[#This Row],[D^3]]</f>
        <v>0.10753534606795973</v>
      </c>
      <c r="H3107" s="13">
        <f ca="1">Fulltable[[#This Row],[Forecast]]*(1+AVERAGE(cform[faster (-ve) /
slower (+ve)]))</f>
        <v>0.11133369031682801</v>
      </c>
      <c r="I3107" s="13" t="e">
        <f>IF(ISNUMBER(VLOOKUP(Fulltable[[#This Row],[Distance]], Predict[[#All],[Distance (km)]:[Time on current form]], 2, FALSE)), VLOOKUP(Fulltable[[#This Row],[Distance]], Predict[[#All],[Distance (km)]:[Time on current form]], 2, FALSE), NA())</f>
        <v>#N/A</v>
      </c>
      <c r="J3107" s="13" t="e">
        <f>IF(ISNUMBER(VLOOKUP(Fulltable[[#This Row],[Distance]], Predict[[#All],[Distance (km)]:[Time on current form]], 3, FALSE)), VLOOKUP(Fulltable[[#This Row],[Distance]], Predict[[#All],[Distance (km)]:[Time on current form]], 3, FALSE), NA())</f>
        <v>#N/A</v>
      </c>
    </row>
    <row r="3108" spans="1:10" x14ac:dyDescent="0.25">
      <c r="A3108" s="1">
        <v>31.06</v>
      </c>
      <c r="B3108" s="2">
        <f>Fulltable[[#This Row],[Distance]]^2</f>
        <v>964.72359999999992</v>
      </c>
      <c r="C3108">
        <f>Fulltable[[#This Row],[Distance]]^3</f>
        <v>29964.315015999997</v>
      </c>
      <c r="D3108">
        <f>Fulltable[[#This Row],[Distance]]^4</f>
        <v>930691.6243969599</v>
      </c>
      <c r="E3108">
        <f>Fulltable[[#This Row],[Distance]]^5</f>
        <v>28907281.853769574</v>
      </c>
      <c r="F3108" s="13" t="e">
        <f>IF(ISNUMBER(VLOOKUP(Fulltable[[#This Row],[Distance]], PBmetric[[Distance (km)]:[PB (hh:mm:ss)]], 6, FALSE)), VLOOKUP(Fulltable[[#This Row],[Distance]], PBmetric[[Distance (km)]:[PB (hh:mm:ss)]], 6, FALSE), NA())</f>
        <v>#N/A</v>
      </c>
      <c r="G3108" s="13">
        <f ca="1">$Q$4+$P$4*Fulltable[[#This Row],[Distance]]+$O$4*Fulltable[[#This Row],[D^2]]+$N$4*Fulltable[[#This Row],[D^3]]</f>
        <v>0.10757556919657971</v>
      </c>
      <c r="H3108" s="13">
        <f ca="1">Fulltable[[#This Row],[Forecast]]*(1+AVERAGE(cform[faster (-ve) /
slower (+ve)]))</f>
        <v>0.11137533419959862</v>
      </c>
      <c r="I3108" s="13" t="e">
        <f>IF(ISNUMBER(VLOOKUP(Fulltable[[#This Row],[Distance]], Predict[[#All],[Distance (km)]:[Time on current form]], 2, FALSE)), VLOOKUP(Fulltable[[#This Row],[Distance]], Predict[[#All],[Distance (km)]:[Time on current form]], 2, FALSE), NA())</f>
        <v>#N/A</v>
      </c>
      <c r="J3108" s="13" t="e">
        <f>IF(ISNUMBER(VLOOKUP(Fulltable[[#This Row],[Distance]], Predict[[#All],[Distance (km)]:[Time on current form]], 3, FALSE)), VLOOKUP(Fulltable[[#This Row],[Distance]], Predict[[#All],[Distance (km)]:[Time on current form]], 3, FALSE), NA())</f>
        <v>#N/A</v>
      </c>
    </row>
    <row r="3109" spans="1:10" x14ac:dyDescent="0.25">
      <c r="A3109" s="1">
        <v>31.07</v>
      </c>
      <c r="B3109" s="2">
        <f>Fulltable[[#This Row],[Distance]]^2</f>
        <v>965.34490000000005</v>
      </c>
      <c r="C3109">
        <f>Fulltable[[#This Row],[Distance]]^3</f>
        <v>29993.266043000003</v>
      </c>
      <c r="D3109">
        <f>Fulltable[[#This Row],[Distance]]^4</f>
        <v>931890.7759560101</v>
      </c>
      <c r="E3109">
        <f>Fulltable[[#This Row],[Distance]]^5</f>
        <v>28953846.408953235</v>
      </c>
      <c r="F3109" s="13" t="e">
        <f>IF(ISNUMBER(VLOOKUP(Fulltable[[#This Row],[Distance]], PBmetric[[Distance (km)]:[PB (hh:mm:ss)]], 6, FALSE)), VLOOKUP(Fulltable[[#This Row],[Distance]], PBmetric[[Distance (km)]:[PB (hh:mm:ss)]], 6, FALSE), NA())</f>
        <v>#N/A</v>
      </c>
      <c r="G3109" s="13">
        <f ca="1">$Q$4+$P$4*Fulltable[[#This Row],[Distance]]+$O$4*Fulltable[[#This Row],[D^2]]+$N$4*Fulltable[[#This Row],[D^3]]</f>
        <v>0.10761579588812602</v>
      </c>
      <c r="H3109" s="13">
        <f ca="1">Fulltable[[#This Row],[Forecast]]*(1+AVERAGE(cform[faster (-ve) /
slower (+ve)]))</f>
        <v>0.1114169817711446</v>
      </c>
      <c r="I3109" s="13" t="e">
        <f>IF(ISNUMBER(VLOOKUP(Fulltable[[#This Row],[Distance]], Predict[[#All],[Distance (km)]:[Time on current form]], 2, FALSE)), VLOOKUP(Fulltable[[#This Row],[Distance]], Predict[[#All],[Distance (km)]:[Time on current form]], 2, FALSE), NA())</f>
        <v>#N/A</v>
      </c>
      <c r="J3109" s="13" t="e">
        <f>IF(ISNUMBER(VLOOKUP(Fulltable[[#This Row],[Distance]], Predict[[#All],[Distance (km)]:[Time on current form]], 3, FALSE)), VLOOKUP(Fulltable[[#This Row],[Distance]], Predict[[#All],[Distance (km)]:[Time on current form]], 3, FALSE), NA())</f>
        <v>#N/A</v>
      </c>
    </row>
    <row r="3110" spans="1:10" x14ac:dyDescent="0.25">
      <c r="A3110" s="1">
        <v>31.08</v>
      </c>
      <c r="B3110" s="2">
        <f>Fulltable[[#This Row],[Distance]]^2</f>
        <v>965.96639999999991</v>
      </c>
      <c r="C3110">
        <f>Fulltable[[#This Row],[Distance]]^3</f>
        <v>30022.235711999994</v>
      </c>
      <c r="D3110">
        <f>Fulltable[[#This Row],[Distance]]^4</f>
        <v>933091.08592895977</v>
      </c>
      <c r="E3110">
        <f>Fulltable[[#This Row],[Distance]]^5</f>
        <v>29000470.950672068</v>
      </c>
      <c r="F3110" s="13" t="e">
        <f>IF(ISNUMBER(VLOOKUP(Fulltable[[#This Row],[Distance]], PBmetric[[Distance (km)]:[PB (hh:mm:ss)]], 6, FALSE)), VLOOKUP(Fulltable[[#This Row],[Distance]], PBmetric[[Distance (km)]:[PB (hh:mm:ss)]], 6, FALSE), NA())</f>
        <v>#N/A</v>
      </c>
      <c r="G3110" s="13">
        <f ca="1">$Q$4+$P$4*Fulltable[[#This Row],[Distance]]+$O$4*Fulltable[[#This Row],[D^2]]+$N$4*Fulltable[[#This Row],[D^3]]</f>
        <v>0.10765602614256321</v>
      </c>
      <c r="H3110" s="13">
        <f ca="1">Fulltable[[#This Row],[Forecast]]*(1+AVERAGE(cform[faster (-ve) /
slower (+ve)]))</f>
        <v>0.11145863303142926</v>
      </c>
      <c r="I3110" s="13" t="e">
        <f>IF(ISNUMBER(VLOOKUP(Fulltable[[#This Row],[Distance]], Predict[[#All],[Distance (km)]:[Time on current form]], 2, FALSE)), VLOOKUP(Fulltable[[#This Row],[Distance]], Predict[[#All],[Distance (km)]:[Time on current form]], 2, FALSE), NA())</f>
        <v>#N/A</v>
      </c>
      <c r="J3110" s="13" t="e">
        <f>IF(ISNUMBER(VLOOKUP(Fulltable[[#This Row],[Distance]], Predict[[#All],[Distance (km)]:[Time on current form]], 3, FALSE)), VLOOKUP(Fulltable[[#This Row],[Distance]], Predict[[#All],[Distance (km)]:[Time on current form]], 3, FALSE), NA())</f>
        <v>#N/A</v>
      </c>
    </row>
    <row r="3111" spans="1:10" x14ac:dyDescent="0.25">
      <c r="A3111" s="1">
        <v>31.09</v>
      </c>
      <c r="B3111" s="2">
        <f>Fulltable[[#This Row],[Distance]]^2</f>
        <v>966.58809999999994</v>
      </c>
      <c r="C3111">
        <f>Fulltable[[#This Row],[Distance]]^3</f>
        <v>30051.224028999997</v>
      </c>
      <c r="D3111">
        <f>Fulltable[[#This Row],[Distance]]^4</f>
        <v>934292.55506160983</v>
      </c>
      <c r="E3111">
        <f>Fulltable[[#This Row],[Distance]]^5</f>
        <v>29047155.53686545</v>
      </c>
      <c r="F3111" s="13" t="e">
        <f>IF(ISNUMBER(VLOOKUP(Fulltable[[#This Row],[Distance]], PBmetric[[Distance (km)]:[PB (hh:mm:ss)]], 6, FALSE)), VLOOKUP(Fulltable[[#This Row],[Distance]], PBmetric[[Distance (km)]:[PB (hh:mm:ss)]], 6, FALSE), NA())</f>
        <v>#N/A</v>
      </c>
      <c r="G3111" s="13">
        <f ca="1">$Q$4+$P$4*Fulltable[[#This Row],[Distance]]+$O$4*Fulltable[[#This Row],[D^2]]+$N$4*Fulltable[[#This Row],[D^3]]</f>
        <v>0.10769625995985592</v>
      </c>
      <c r="H3111" s="13">
        <f ca="1">Fulltable[[#This Row],[Forecast]]*(1+AVERAGE(cform[faster (-ve) /
slower (+ve)]))</f>
        <v>0.11150028798041599</v>
      </c>
      <c r="I3111" s="13" t="e">
        <f>IF(ISNUMBER(VLOOKUP(Fulltable[[#This Row],[Distance]], Predict[[#All],[Distance (km)]:[Time on current form]], 2, FALSE)), VLOOKUP(Fulltable[[#This Row],[Distance]], Predict[[#All],[Distance (km)]:[Time on current form]], 2, FALSE), NA())</f>
        <v>#N/A</v>
      </c>
      <c r="J3111" s="13" t="e">
        <f>IF(ISNUMBER(VLOOKUP(Fulltable[[#This Row],[Distance]], Predict[[#All],[Distance (km)]:[Time on current form]], 3, FALSE)), VLOOKUP(Fulltable[[#This Row],[Distance]], Predict[[#All],[Distance (km)]:[Time on current form]], 3, FALSE), NA())</f>
        <v>#N/A</v>
      </c>
    </row>
    <row r="3112" spans="1:10" x14ac:dyDescent="0.25">
      <c r="A3112" s="1">
        <v>31.1</v>
      </c>
      <c r="B3112" s="2">
        <f>Fulltable[[#This Row],[Distance]]^2</f>
        <v>967.21</v>
      </c>
      <c r="C3112">
        <f>Fulltable[[#This Row],[Distance]]^3</f>
        <v>30080.231000000003</v>
      </c>
      <c r="D3112">
        <f>Fulltable[[#This Row],[Distance]]^4</f>
        <v>935495.18410000007</v>
      </c>
      <c r="E3112">
        <f>Fulltable[[#This Row],[Distance]]^5</f>
        <v>29093900.225510005</v>
      </c>
      <c r="F3112" s="13" t="e">
        <f>IF(ISNUMBER(VLOOKUP(Fulltable[[#This Row],[Distance]], PBmetric[[Distance (km)]:[PB (hh:mm:ss)]], 6, FALSE)), VLOOKUP(Fulltable[[#This Row],[Distance]], PBmetric[[Distance (km)]:[PB (hh:mm:ss)]], 6, FALSE), NA())</f>
        <v>#N/A</v>
      </c>
      <c r="G3112" s="13">
        <f ca="1">$Q$4+$P$4*Fulltable[[#This Row],[Distance]]+$O$4*Fulltable[[#This Row],[D^2]]+$N$4*Fulltable[[#This Row],[D^3]]</f>
        <v>0.10773649733996875</v>
      </c>
      <c r="H3112" s="13">
        <f ca="1">Fulltable[[#This Row],[Forecast]]*(1+AVERAGE(cform[faster (-ve) /
slower (+ve)]))</f>
        <v>0.11154194661806813</v>
      </c>
      <c r="I3112" s="13" t="e">
        <f>IF(ISNUMBER(VLOOKUP(Fulltable[[#This Row],[Distance]], Predict[[#All],[Distance (km)]:[Time on current form]], 2, FALSE)), VLOOKUP(Fulltable[[#This Row],[Distance]], Predict[[#All],[Distance (km)]:[Time on current form]], 2, FALSE), NA())</f>
        <v>#N/A</v>
      </c>
      <c r="J3112" s="13" t="e">
        <f>IF(ISNUMBER(VLOOKUP(Fulltable[[#This Row],[Distance]], Predict[[#All],[Distance (km)]:[Time on current form]], 3, FALSE)), VLOOKUP(Fulltable[[#This Row],[Distance]], Predict[[#All],[Distance (km)]:[Time on current form]], 3, FALSE), NA())</f>
        <v>#N/A</v>
      </c>
    </row>
    <row r="3113" spans="1:10" x14ac:dyDescent="0.25">
      <c r="A3113" s="1">
        <v>31.11</v>
      </c>
      <c r="B3113" s="2">
        <f>Fulltable[[#This Row],[Distance]]^2</f>
        <v>967.83209999999997</v>
      </c>
      <c r="C3113">
        <f>Fulltable[[#This Row],[Distance]]^3</f>
        <v>30109.256631</v>
      </c>
      <c r="D3113">
        <f>Fulltable[[#This Row],[Distance]]^4</f>
        <v>936698.97379040997</v>
      </c>
      <c r="E3113">
        <f>Fulltable[[#This Row],[Distance]]^5</f>
        <v>29140705.074619655</v>
      </c>
      <c r="F3113" s="13" t="e">
        <f>IF(ISNUMBER(VLOOKUP(Fulltable[[#This Row],[Distance]], PBmetric[[Distance (km)]:[PB (hh:mm:ss)]], 6, FALSE)), VLOOKUP(Fulltable[[#This Row],[Distance]], PBmetric[[Distance (km)]:[PB (hh:mm:ss)]], 6, FALSE), NA())</f>
        <v>#N/A</v>
      </c>
      <c r="G3113" s="13">
        <f ca="1">$Q$4+$P$4*Fulltable[[#This Row],[Distance]]+$O$4*Fulltable[[#This Row],[D^2]]+$N$4*Fulltable[[#This Row],[D^3]]</f>
        <v>0.10777673828286626</v>
      </c>
      <c r="H3113" s="13">
        <f ca="1">Fulltable[[#This Row],[Forecast]]*(1+AVERAGE(cform[faster (-ve) /
slower (+ve)]))</f>
        <v>0.11158360894434897</v>
      </c>
      <c r="I3113" s="13" t="e">
        <f>IF(ISNUMBER(VLOOKUP(Fulltable[[#This Row],[Distance]], Predict[[#All],[Distance (km)]:[Time on current form]], 2, FALSE)), VLOOKUP(Fulltable[[#This Row],[Distance]], Predict[[#All],[Distance (km)]:[Time on current form]], 2, FALSE), NA())</f>
        <v>#N/A</v>
      </c>
      <c r="J3113" s="13" t="e">
        <f>IF(ISNUMBER(VLOOKUP(Fulltable[[#This Row],[Distance]], Predict[[#All],[Distance (km)]:[Time on current form]], 3, FALSE)), VLOOKUP(Fulltable[[#This Row],[Distance]], Predict[[#All],[Distance (km)]:[Time on current form]], 3, FALSE), NA())</f>
        <v>#N/A</v>
      </c>
    </row>
    <row r="3114" spans="1:10" x14ac:dyDescent="0.25">
      <c r="A3114" s="1">
        <v>31.12</v>
      </c>
      <c r="B3114" s="2">
        <f>Fulltable[[#This Row],[Distance]]^2</f>
        <v>968.45440000000008</v>
      </c>
      <c r="C3114">
        <f>Fulltable[[#This Row],[Distance]]^3</f>
        <v>30138.300928000004</v>
      </c>
      <c r="D3114">
        <f>Fulltable[[#This Row],[Distance]]^4</f>
        <v>937903.92487936013</v>
      </c>
      <c r="E3114">
        <f>Fulltable[[#This Row],[Distance]]^5</f>
        <v>29187570.142245688</v>
      </c>
      <c r="F3114" s="13" t="e">
        <f>IF(ISNUMBER(VLOOKUP(Fulltable[[#This Row],[Distance]], PBmetric[[Distance (km)]:[PB (hh:mm:ss)]], 6, FALSE)), VLOOKUP(Fulltable[[#This Row],[Distance]], PBmetric[[Distance (km)]:[PB (hh:mm:ss)]], 6, FALSE), NA())</f>
        <v>#N/A</v>
      </c>
      <c r="G3114" s="13">
        <f ca="1">$Q$4+$P$4*Fulltable[[#This Row],[Distance]]+$O$4*Fulltable[[#This Row],[D^2]]+$N$4*Fulltable[[#This Row],[D^3]]</f>
        <v>0.10781698278851308</v>
      </c>
      <c r="H3114" s="13">
        <f ca="1">Fulltable[[#This Row],[Forecast]]*(1+AVERAGE(cform[faster (-ve) /
slower (+ve)]))</f>
        <v>0.11162527495922195</v>
      </c>
      <c r="I3114" s="13" t="e">
        <f>IF(ISNUMBER(VLOOKUP(Fulltable[[#This Row],[Distance]], Predict[[#All],[Distance (km)]:[Time on current form]], 2, FALSE)), VLOOKUP(Fulltable[[#This Row],[Distance]], Predict[[#All],[Distance (km)]:[Time on current form]], 2, FALSE), NA())</f>
        <v>#N/A</v>
      </c>
      <c r="J3114" s="13" t="e">
        <f>IF(ISNUMBER(VLOOKUP(Fulltable[[#This Row],[Distance]], Predict[[#All],[Distance (km)]:[Time on current form]], 3, FALSE)), VLOOKUP(Fulltable[[#This Row],[Distance]], Predict[[#All],[Distance (km)]:[Time on current form]], 3, FALSE), NA())</f>
        <v>#N/A</v>
      </c>
    </row>
    <row r="3115" spans="1:10" x14ac:dyDescent="0.25">
      <c r="A3115" s="1">
        <v>31.13</v>
      </c>
      <c r="B3115" s="2">
        <f>Fulltable[[#This Row],[Distance]]^2</f>
        <v>969.07689999999991</v>
      </c>
      <c r="C3115">
        <f>Fulltable[[#This Row],[Distance]]^3</f>
        <v>30167.363896999996</v>
      </c>
      <c r="D3115">
        <f>Fulltable[[#This Row],[Distance]]^4</f>
        <v>939110.03811360977</v>
      </c>
      <c r="E3115">
        <f>Fulltable[[#This Row],[Distance]]^5</f>
        <v>29234495.486476671</v>
      </c>
      <c r="F3115" s="13" t="e">
        <f>IF(ISNUMBER(VLOOKUP(Fulltable[[#This Row],[Distance]], PBmetric[[Distance (km)]:[PB (hh:mm:ss)]], 6, FALSE)), VLOOKUP(Fulltable[[#This Row],[Distance]], PBmetric[[Distance (km)]:[PB (hh:mm:ss)]], 6, FALSE), NA())</f>
        <v>#N/A</v>
      </c>
      <c r="G3115" s="13">
        <f ca="1">$Q$4+$P$4*Fulltable[[#This Row],[Distance]]+$O$4*Fulltable[[#This Row],[D^2]]+$N$4*Fulltable[[#This Row],[D^3]]</f>
        <v>0.10785723085687378</v>
      </c>
      <c r="H3115" s="13">
        <f ca="1">Fulltable[[#This Row],[Forecast]]*(1+AVERAGE(cform[faster (-ve) /
slower (+ve)]))</f>
        <v>0.11166694466265033</v>
      </c>
      <c r="I3115" s="13" t="e">
        <f>IF(ISNUMBER(VLOOKUP(Fulltable[[#This Row],[Distance]], Predict[[#All],[Distance (km)]:[Time on current form]], 2, FALSE)), VLOOKUP(Fulltable[[#This Row],[Distance]], Predict[[#All],[Distance (km)]:[Time on current form]], 2, FALSE), NA())</f>
        <v>#N/A</v>
      </c>
      <c r="J3115" s="13" t="e">
        <f>IF(ISNUMBER(VLOOKUP(Fulltable[[#This Row],[Distance]], Predict[[#All],[Distance (km)]:[Time on current form]], 3, FALSE)), VLOOKUP(Fulltable[[#This Row],[Distance]], Predict[[#All],[Distance (km)]:[Time on current form]], 3, FALSE), NA())</f>
        <v>#N/A</v>
      </c>
    </row>
    <row r="3116" spans="1:10" x14ac:dyDescent="0.25">
      <c r="A3116" s="1">
        <v>31.14</v>
      </c>
      <c r="B3116" s="2">
        <f>Fulltable[[#This Row],[Distance]]^2</f>
        <v>969.69960000000003</v>
      </c>
      <c r="C3116">
        <f>Fulltable[[#This Row],[Distance]]^3</f>
        <v>30196.445544000002</v>
      </c>
      <c r="D3116">
        <f>Fulltable[[#This Row],[Distance]]^4</f>
        <v>940317.31424016005</v>
      </c>
      <c r="E3116">
        <f>Fulltable[[#This Row],[Distance]]^5</f>
        <v>29281481.165438585</v>
      </c>
      <c r="F3116" s="13" t="e">
        <f>IF(ISNUMBER(VLOOKUP(Fulltable[[#This Row],[Distance]], PBmetric[[Distance (km)]:[PB (hh:mm:ss)]], 6, FALSE)), VLOOKUP(Fulltable[[#This Row],[Distance]], PBmetric[[Distance (km)]:[PB (hh:mm:ss)]], 6, FALSE), NA())</f>
        <v>#N/A</v>
      </c>
      <c r="G3116" s="13">
        <f ca="1">$Q$4+$P$4*Fulltable[[#This Row],[Distance]]+$O$4*Fulltable[[#This Row],[D^2]]+$N$4*Fulltable[[#This Row],[D^3]]</f>
        <v>0.10789748248791299</v>
      </c>
      <c r="H3116" s="13">
        <f ca="1">Fulltable[[#This Row],[Forecast]]*(1+AVERAGE(cform[faster (-ve) /
slower (+ve)]))</f>
        <v>0.11170861805459752</v>
      </c>
      <c r="I3116" s="13" t="e">
        <f>IF(ISNUMBER(VLOOKUP(Fulltable[[#This Row],[Distance]], Predict[[#All],[Distance (km)]:[Time on current form]], 2, FALSE)), VLOOKUP(Fulltable[[#This Row],[Distance]], Predict[[#All],[Distance (km)]:[Time on current form]], 2, FALSE), NA())</f>
        <v>#N/A</v>
      </c>
      <c r="J3116" s="13" t="e">
        <f>IF(ISNUMBER(VLOOKUP(Fulltable[[#This Row],[Distance]], Predict[[#All],[Distance (km)]:[Time on current form]], 3, FALSE)), VLOOKUP(Fulltable[[#This Row],[Distance]], Predict[[#All],[Distance (km)]:[Time on current form]], 3, FALSE), NA())</f>
        <v>#N/A</v>
      </c>
    </row>
    <row r="3117" spans="1:10" x14ac:dyDescent="0.25">
      <c r="A3117" s="1">
        <v>31.15</v>
      </c>
      <c r="B3117" s="2">
        <f>Fulltable[[#This Row],[Distance]]^2</f>
        <v>970.32249999999988</v>
      </c>
      <c r="C3117">
        <f>Fulltable[[#This Row],[Distance]]^3</f>
        <v>30225.545874999996</v>
      </c>
      <c r="D3117">
        <f>Fulltable[[#This Row],[Distance]]^4</f>
        <v>941525.75400624971</v>
      </c>
      <c r="E3117">
        <f>Fulltable[[#This Row],[Distance]]^5</f>
        <v>29328527.237294678</v>
      </c>
      <c r="F3117" s="13" t="e">
        <f>IF(ISNUMBER(VLOOKUP(Fulltable[[#This Row],[Distance]], PBmetric[[Distance (km)]:[PB (hh:mm:ss)]], 6, FALSE)), VLOOKUP(Fulltable[[#This Row],[Distance]], PBmetric[[Distance (km)]:[PB (hh:mm:ss)]], 6, FALSE), NA())</f>
        <v>#N/A</v>
      </c>
      <c r="G3117" s="13">
        <f ca="1">$Q$4+$P$4*Fulltable[[#This Row],[Distance]]+$O$4*Fulltable[[#This Row],[D^2]]+$N$4*Fulltable[[#This Row],[D^3]]</f>
        <v>0.10793773768159526</v>
      </c>
      <c r="H3117" s="13">
        <f ca="1">Fulltable[[#This Row],[Forecast]]*(1+AVERAGE(cform[faster (-ve) /
slower (+ve)]))</f>
        <v>0.11175029513502681</v>
      </c>
      <c r="I3117" s="13" t="e">
        <f>IF(ISNUMBER(VLOOKUP(Fulltable[[#This Row],[Distance]], Predict[[#All],[Distance (km)]:[Time on current form]], 2, FALSE)), VLOOKUP(Fulltable[[#This Row],[Distance]], Predict[[#All],[Distance (km)]:[Time on current form]], 2, FALSE), NA())</f>
        <v>#N/A</v>
      </c>
      <c r="J3117" s="13" t="e">
        <f>IF(ISNUMBER(VLOOKUP(Fulltable[[#This Row],[Distance]], Predict[[#All],[Distance (km)]:[Time on current form]], 3, FALSE)), VLOOKUP(Fulltable[[#This Row],[Distance]], Predict[[#All],[Distance (km)]:[Time on current form]], 3, FALSE), NA())</f>
        <v>#N/A</v>
      </c>
    </row>
    <row r="3118" spans="1:10" x14ac:dyDescent="0.25">
      <c r="A3118" s="1">
        <v>31.16</v>
      </c>
      <c r="B3118" s="2">
        <f>Fulltable[[#This Row],[Distance]]^2</f>
        <v>970.94560000000001</v>
      </c>
      <c r="C3118">
        <f>Fulltable[[#This Row],[Distance]]^3</f>
        <v>30254.664896000002</v>
      </c>
      <c r="D3118">
        <f>Fulltable[[#This Row],[Distance]]^4</f>
        <v>942735.35815936001</v>
      </c>
      <c r="E3118">
        <f>Fulltable[[#This Row],[Distance]]^5</f>
        <v>29375633.760245658</v>
      </c>
      <c r="F3118" s="13" t="e">
        <f>IF(ISNUMBER(VLOOKUP(Fulltable[[#This Row],[Distance]], PBmetric[[Distance (km)]:[PB (hh:mm:ss)]], 6, FALSE)), VLOOKUP(Fulltable[[#This Row],[Distance]], PBmetric[[Distance (km)]:[PB (hh:mm:ss)]], 6, FALSE), NA())</f>
        <v>#N/A</v>
      </c>
      <c r="G3118" s="13">
        <f ca="1">$Q$4+$P$4*Fulltable[[#This Row],[Distance]]+$O$4*Fulltable[[#This Row],[D^2]]+$N$4*Fulltable[[#This Row],[D^3]]</f>
        <v>0.10797799643788522</v>
      </c>
      <c r="H3118" s="13">
        <f ca="1">Fulltable[[#This Row],[Forecast]]*(1+AVERAGE(cform[faster (-ve) /
slower (+ve)]))</f>
        <v>0.11179197590390158</v>
      </c>
      <c r="I3118" s="13" t="e">
        <f>IF(ISNUMBER(VLOOKUP(Fulltable[[#This Row],[Distance]], Predict[[#All],[Distance (km)]:[Time on current form]], 2, FALSE)), VLOOKUP(Fulltable[[#This Row],[Distance]], Predict[[#All],[Distance (km)]:[Time on current form]], 2, FALSE), NA())</f>
        <v>#N/A</v>
      </c>
      <c r="J3118" s="13" t="e">
        <f>IF(ISNUMBER(VLOOKUP(Fulltable[[#This Row],[Distance]], Predict[[#All],[Distance (km)]:[Time on current form]], 3, FALSE)), VLOOKUP(Fulltable[[#This Row],[Distance]], Predict[[#All],[Distance (km)]:[Time on current form]], 3, FALSE), NA())</f>
        <v>#N/A</v>
      </c>
    </row>
    <row r="3119" spans="1:10" x14ac:dyDescent="0.25">
      <c r="A3119" s="1">
        <v>31.17</v>
      </c>
      <c r="B3119" s="2">
        <f>Fulltable[[#This Row],[Distance]]^2</f>
        <v>971.5689000000001</v>
      </c>
      <c r="C3119">
        <f>Fulltable[[#This Row],[Distance]]^3</f>
        <v>30283.802613000003</v>
      </c>
      <c r="D3119">
        <f>Fulltable[[#This Row],[Distance]]^4</f>
        <v>943946.12744721014</v>
      </c>
      <c r="E3119">
        <f>Fulltable[[#This Row],[Distance]]^5</f>
        <v>29422800.792529542</v>
      </c>
      <c r="F3119" s="13" t="e">
        <f>IF(ISNUMBER(VLOOKUP(Fulltable[[#This Row],[Distance]], PBmetric[[Distance (km)]:[PB (hh:mm:ss)]], 6, FALSE)), VLOOKUP(Fulltable[[#This Row],[Distance]], PBmetric[[Distance (km)]:[PB (hh:mm:ss)]], 6, FALSE), NA())</f>
        <v>#N/A</v>
      </c>
      <c r="G3119" s="13">
        <f ca="1">$Q$4+$P$4*Fulltable[[#This Row],[Distance]]+$O$4*Fulltable[[#This Row],[D^2]]+$N$4*Fulltable[[#This Row],[D^3]]</f>
        <v>0.10801825875674749</v>
      </c>
      <c r="H3119" s="13">
        <f ca="1">Fulltable[[#This Row],[Forecast]]*(1+AVERAGE(cform[faster (-ve) /
slower (+ve)]))</f>
        <v>0.11183366036118521</v>
      </c>
      <c r="I3119" s="13" t="e">
        <f>IF(ISNUMBER(VLOOKUP(Fulltable[[#This Row],[Distance]], Predict[[#All],[Distance (km)]:[Time on current form]], 2, FALSE)), VLOOKUP(Fulltable[[#This Row],[Distance]], Predict[[#All],[Distance (km)]:[Time on current form]], 2, FALSE), NA())</f>
        <v>#N/A</v>
      </c>
      <c r="J3119" s="13" t="e">
        <f>IF(ISNUMBER(VLOOKUP(Fulltable[[#This Row],[Distance]], Predict[[#All],[Distance (km)]:[Time on current form]], 3, FALSE)), VLOOKUP(Fulltable[[#This Row],[Distance]], Predict[[#All],[Distance (km)]:[Time on current form]], 3, FALSE), NA())</f>
        <v>#N/A</v>
      </c>
    </row>
    <row r="3120" spans="1:10" x14ac:dyDescent="0.25">
      <c r="A3120" s="1">
        <v>31.18</v>
      </c>
      <c r="B3120" s="2">
        <f>Fulltable[[#This Row],[Distance]]^2</f>
        <v>972.19240000000002</v>
      </c>
      <c r="C3120">
        <f>Fulltable[[#This Row],[Distance]]^3</f>
        <v>30312.959031999999</v>
      </c>
      <c r="D3120">
        <f>Fulltable[[#This Row],[Distance]]^4</f>
        <v>945158.06261776004</v>
      </c>
      <c r="E3120">
        <f>Fulltable[[#This Row],[Distance]]^5</f>
        <v>29470028.392421756</v>
      </c>
      <c r="F3120" s="13" t="e">
        <f>IF(ISNUMBER(VLOOKUP(Fulltable[[#This Row],[Distance]], PBmetric[[Distance (km)]:[PB (hh:mm:ss)]], 6, FALSE)), VLOOKUP(Fulltable[[#This Row],[Distance]], PBmetric[[Distance (km)]:[PB (hh:mm:ss)]], 6, FALSE), NA())</f>
        <v>#N/A</v>
      </c>
      <c r="G3120" s="13">
        <f ca="1">$Q$4+$P$4*Fulltable[[#This Row],[Distance]]+$O$4*Fulltable[[#This Row],[D^2]]+$N$4*Fulltable[[#This Row],[D^3]]</f>
        <v>0.10805852463814661</v>
      </c>
      <c r="H3120" s="13">
        <f ca="1">Fulltable[[#This Row],[Forecast]]*(1+AVERAGE(cform[faster (-ve) /
slower (+ve)]))</f>
        <v>0.11187534850684096</v>
      </c>
      <c r="I3120" s="13" t="e">
        <f>IF(ISNUMBER(VLOOKUP(Fulltable[[#This Row],[Distance]], Predict[[#All],[Distance (km)]:[Time on current form]], 2, FALSE)), VLOOKUP(Fulltable[[#This Row],[Distance]], Predict[[#All],[Distance (km)]:[Time on current form]], 2, FALSE), NA())</f>
        <v>#N/A</v>
      </c>
      <c r="J3120" s="13" t="e">
        <f>IF(ISNUMBER(VLOOKUP(Fulltable[[#This Row],[Distance]], Predict[[#All],[Distance (km)]:[Time on current form]], 3, FALSE)), VLOOKUP(Fulltable[[#This Row],[Distance]], Predict[[#All],[Distance (km)]:[Time on current form]], 3, FALSE), NA())</f>
        <v>#N/A</v>
      </c>
    </row>
    <row r="3121" spans="1:10" x14ac:dyDescent="0.25">
      <c r="A3121" s="1">
        <v>31.19</v>
      </c>
      <c r="B3121" s="2">
        <f>Fulltable[[#This Row],[Distance]]^2</f>
        <v>972.81610000000012</v>
      </c>
      <c r="C3121">
        <f>Fulltable[[#This Row],[Distance]]^3</f>
        <v>30342.134159000005</v>
      </c>
      <c r="D3121">
        <f>Fulltable[[#This Row],[Distance]]^4</f>
        <v>946371.16441921028</v>
      </c>
      <c r="E3121">
        <f>Fulltable[[#This Row],[Distance]]^5</f>
        <v>29517316.618235171</v>
      </c>
      <c r="F3121" s="13" t="e">
        <f>IF(ISNUMBER(VLOOKUP(Fulltable[[#This Row],[Distance]], PBmetric[[Distance (km)]:[PB (hh:mm:ss)]], 6, FALSE)), VLOOKUP(Fulltable[[#This Row],[Distance]], PBmetric[[Distance (km)]:[PB (hh:mm:ss)]], 6, FALSE), NA())</f>
        <v>#N/A</v>
      </c>
      <c r="G3121" s="13">
        <f ca="1">$Q$4+$P$4*Fulltable[[#This Row],[Distance]]+$O$4*Fulltable[[#This Row],[D^2]]+$N$4*Fulltable[[#This Row],[D^3]]</f>
        <v>0.10809879408204721</v>
      </c>
      <c r="H3121" s="13">
        <f ca="1">Fulltable[[#This Row],[Forecast]]*(1+AVERAGE(cform[faster (-ve) /
slower (+ve)]))</f>
        <v>0.11191704034083225</v>
      </c>
      <c r="I3121" s="13" t="e">
        <f>IF(ISNUMBER(VLOOKUP(Fulltable[[#This Row],[Distance]], Predict[[#All],[Distance (km)]:[Time on current form]], 2, FALSE)), VLOOKUP(Fulltable[[#This Row],[Distance]], Predict[[#All],[Distance (km)]:[Time on current form]], 2, FALSE), NA())</f>
        <v>#N/A</v>
      </c>
      <c r="J3121" s="13" t="e">
        <f>IF(ISNUMBER(VLOOKUP(Fulltable[[#This Row],[Distance]], Predict[[#All],[Distance (km)]:[Time on current form]], 3, FALSE)), VLOOKUP(Fulltable[[#This Row],[Distance]], Predict[[#All],[Distance (km)]:[Time on current form]], 3, FALSE), NA())</f>
        <v>#N/A</v>
      </c>
    </row>
    <row r="3122" spans="1:10" x14ac:dyDescent="0.25">
      <c r="A3122" s="1">
        <v>31.2</v>
      </c>
      <c r="B3122" s="2">
        <f>Fulltable[[#This Row],[Distance]]^2</f>
        <v>973.43999999999994</v>
      </c>
      <c r="C3122">
        <f>Fulltable[[#This Row],[Distance]]^3</f>
        <v>30371.327999999998</v>
      </c>
      <c r="D3122">
        <f>Fulltable[[#This Row],[Distance]]^4</f>
        <v>947585.43359999987</v>
      </c>
      <c r="E3122">
        <f>Fulltable[[#This Row],[Distance]]^5</f>
        <v>29564665.528319996</v>
      </c>
      <c r="F3122" s="13" t="e">
        <f>IF(ISNUMBER(VLOOKUP(Fulltable[[#This Row],[Distance]], PBmetric[[Distance (km)]:[PB (hh:mm:ss)]], 6, FALSE)), VLOOKUP(Fulltable[[#This Row],[Distance]], PBmetric[[Distance (km)]:[PB (hh:mm:ss)]], 6, FALSE), NA())</f>
        <v>#N/A</v>
      </c>
      <c r="G3122" s="13">
        <f ca="1">$Q$4+$P$4*Fulltable[[#This Row],[Distance]]+$O$4*Fulltable[[#This Row],[D^2]]+$N$4*Fulltable[[#This Row],[D^3]]</f>
        <v>0.10813906708841388</v>
      </c>
      <c r="H3122" s="13">
        <f ca="1">Fulltable[[#This Row],[Forecast]]*(1+AVERAGE(cform[faster (-ve) /
slower (+ve)]))</f>
        <v>0.11195873586312238</v>
      </c>
      <c r="I3122" s="13" t="e">
        <f>IF(ISNUMBER(VLOOKUP(Fulltable[[#This Row],[Distance]], Predict[[#All],[Distance (km)]:[Time on current form]], 2, FALSE)), VLOOKUP(Fulltable[[#This Row],[Distance]], Predict[[#All],[Distance (km)]:[Time on current form]], 2, FALSE), NA())</f>
        <v>#N/A</v>
      </c>
      <c r="J3122" s="13" t="e">
        <f>IF(ISNUMBER(VLOOKUP(Fulltable[[#This Row],[Distance]], Predict[[#All],[Distance (km)]:[Time on current form]], 3, FALSE)), VLOOKUP(Fulltable[[#This Row],[Distance]], Predict[[#All],[Distance (km)]:[Time on current form]], 3, FALSE), NA())</f>
        <v>#N/A</v>
      </c>
    </row>
    <row r="3123" spans="1:10" x14ac:dyDescent="0.25">
      <c r="A3123" s="1">
        <v>31.21</v>
      </c>
      <c r="B3123" s="2">
        <f>Fulltable[[#This Row],[Distance]]^2</f>
        <v>974.06410000000005</v>
      </c>
      <c r="C3123">
        <f>Fulltable[[#This Row],[Distance]]^3</f>
        <v>30400.540561000002</v>
      </c>
      <c r="D3123">
        <f>Fulltable[[#This Row],[Distance]]^4</f>
        <v>948800.87090881006</v>
      </c>
      <c r="E3123">
        <f>Fulltable[[#This Row],[Distance]]^5</f>
        <v>29612075.181063961</v>
      </c>
      <c r="F3123" s="13" t="e">
        <f>IF(ISNUMBER(VLOOKUP(Fulltable[[#This Row],[Distance]], PBmetric[[Distance (km)]:[PB (hh:mm:ss)]], 6, FALSE)), VLOOKUP(Fulltable[[#This Row],[Distance]], PBmetric[[Distance (km)]:[PB (hh:mm:ss)]], 6, FALSE), NA())</f>
        <v>#N/A</v>
      </c>
      <c r="G3123" s="13">
        <f ca="1">$Q$4+$P$4*Fulltable[[#This Row],[Distance]]+$O$4*Fulltable[[#This Row],[D^2]]+$N$4*Fulltable[[#This Row],[D^3]]</f>
        <v>0.10817934365721124</v>
      </c>
      <c r="H3123" s="13">
        <f ca="1">Fulltable[[#This Row],[Forecast]]*(1+AVERAGE(cform[faster (-ve) /
slower (+ve)]))</f>
        <v>0.11200043507367476</v>
      </c>
      <c r="I3123" s="13" t="e">
        <f>IF(ISNUMBER(VLOOKUP(Fulltable[[#This Row],[Distance]], Predict[[#All],[Distance (km)]:[Time on current form]], 2, FALSE)), VLOOKUP(Fulltable[[#This Row],[Distance]], Predict[[#All],[Distance (km)]:[Time on current form]], 2, FALSE), NA())</f>
        <v>#N/A</v>
      </c>
      <c r="J3123" s="13" t="e">
        <f>IF(ISNUMBER(VLOOKUP(Fulltable[[#This Row],[Distance]], Predict[[#All],[Distance (km)]:[Time on current form]], 3, FALSE)), VLOOKUP(Fulltable[[#This Row],[Distance]], Predict[[#All],[Distance (km)]:[Time on current form]], 3, FALSE), NA())</f>
        <v>#N/A</v>
      </c>
    </row>
    <row r="3124" spans="1:10" x14ac:dyDescent="0.25">
      <c r="A3124" s="1">
        <v>31.22</v>
      </c>
      <c r="B3124" s="2">
        <f>Fulltable[[#This Row],[Distance]]^2</f>
        <v>974.68839999999989</v>
      </c>
      <c r="C3124">
        <f>Fulltable[[#This Row],[Distance]]^3</f>
        <v>30429.771847999997</v>
      </c>
      <c r="D3124">
        <f>Fulltable[[#This Row],[Distance]]^4</f>
        <v>950017.47709455981</v>
      </c>
      <c r="E3124">
        <f>Fulltable[[#This Row],[Distance]]^5</f>
        <v>29659545.634892154</v>
      </c>
      <c r="F3124" s="13" t="e">
        <f>IF(ISNUMBER(VLOOKUP(Fulltable[[#This Row],[Distance]], PBmetric[[Distance (km)]:[PB (hh:mm:ss)]], 6, FALSE)), VLOOKUP(Fulltable[[#This Row],[Distance]], PBmetric[[Distance (km)]:[PB (hh:mm:ss)]], 6, FALSE), NA())</f>
        <v>#N/A</v>
      </c>
      <c r="G3124" s="13">
        <f ca="1">$Q$4+$P$4*Fulltable[[#This Row],[Distance]]+$O$4*Fulltable[[#This Row],[D^2]]+$N$4*Fulltable[[#This Row],[D^3]]</f>
        <v>0.10821962378840382</v>
      </c>
      <c r="H3124" s="13">
        <f ca="1">Fulltable[[#This Row],[Forecast]]*(1+AVERAGE(cform[faster (-ve) /
slower (+ve)]))</f>
        <v>0.11204213797245262</v>
      </c>
      <c r="I3124" s="13" t="e">
        <f>IF(ISNUMBER(VLOOKUP(Fulltable[[#This Row],[Distance]], Predict[[#All],[Distance (km)]:[Time on current form]], 2, FALSE)), VLOOKUP(Fulltable[[#This Row],[Distance]], Predict[[#All],[Distance (km)]:[Time on current form]], 2, FALSE), NA())</f>
        <v>#N/A</v>
      </c>
      <c r="J3124" s="13" t="e">
        <f>IF(ISNUMBER(VLOOKUP(Fulltable[[#This Row],[Distance]], Predict[[#All],[Distance (km)]:[Time on current form]], 3, FALSE)), VLOOKUP(Fulltable[[#This Row],[Distance]], Predict[[#All],[Distance (km)]:[Time on current form]], 3, FALSE), NA())</f>
        <v>#N/A</v>
      </c>
    </row>
    <row r="3125" spans="1:10" x14ac:dyDescent="0.25">
      <c r="A3125" s="1">
        <v>31.23</v>
      </c>
      <c r="B3125" s="2">
        <f>Fulltable[[#This Row],[Distance]]^2</f>
        <v>975.31290000000001</v>
      </c>
      <c r="C3125">
        <f>Fulltable[[#This Row],[Distance]]^3</f>
        <v>30459.021866999999</v>
      </c>
      <c r="D3125">
        <f>Fulltable[[#This Row],[Distance]]^4</f>
        <v>951235.25290641002</v>
      </c>
      <c r="E3125">
        <f>Fulltable[[#This Row],[Distance]]^5</f>
        <v>29707076.948267184</v>
      </c>
      <c r="F3125" s="13" t="e">
        <f>IF(ISNUMBER(VLOOKUP(Fulltable[[#This Row],[Distance]], PBmetric[[Distance (km)]:[PB (hh:mm:ss)]], 6, FALSE)), VLOOKUP(Fulltable[[#This Row],[Distance]], PBmetric[[Distance (km)]:[PB (hh:mm:ss)]], 6, FALSE), NA())</f>
        <v>#N/A</v>
      </c>
      <c r="G3125" s="13">
        <f ca="1">$Q$4+$P$4*Fulltable[[#This Row],[Distance]]+$O$4*Fulltable[[#This Row],[D^2]]+$N$4*Fulltable[[#This Row],[D^3]]</f>
        <v>0.1082599074819563</v>
      </c>
      <c r="H3125" s="13">
        <f ca="1">Fulltable[[#This Row],[Forecast]]*(1+AVERAGE(cform[faster (-ve) /
slower (+ve)]))</f>
        <v>0.11208384455941944</v>
      </c>
      <c r="I3125" s="13" t="e">
        <f>IF(ISNUMBER(VLOOKUP(Fulltable[[#This Row],[Distance]], Predict[[#All],[Distance (km)]:[Time on current form]], 2, FALSE)), VLOOKUP(Fulltable[[#This Row],[Distance]], Predict[[#All],[Distance (km)]:[Time on current form]], 2, FALSE), NA())</f>
        <v>#N/A</v>
      </c>
      <c r="J3125" s="13" t="e">
        <f>IF(ISNUMBER(VLOOKUP(Fulltable[[#This Row],[Distance]], Predict[[#All],[Distance (km)]:[Time on current form]], 3, FALSE)), VLOOKUP(Fulltable[[#This Row],[Distance]], Predict[[#All],[Distance (km)]:[Time on current form]], 3, FALSE), NA())</f>
        <v>#N/A</v>
      </c>
    </row>
    <row r="3126" spans="1:10" x14ac:dyDescent="0.25">
      <c r="A3126" s="1">
        <v>31.24</v>
      </c>
      <c r="B3126" s="2">
        <f>Fulltable[[#This Row],[Distance]]^2</f>
        <v>975.93759999999986</v>
      </c>
      <c r="C3126">
        <f>Fulltable[[#This Row],[Distance]]^3</f>
        <v>30488.290623999994</v>
      </c>
      <c r="D3126">
        <f>Fulltable[[#This Row],[Distance]]^4</f>
        <v>952454.19909375976</v>
      </c>
      <c r="E3126">
        <f>Fulltable[[#This Row],[Distance]]^5</f>
        <v>29754669.179689053</v>
      </c>
      <c r="F3126" s="13" t="e">
        <f>IF(ISNUMBER(VLOOKUP(Fulltable[[#This Row],[Distance]], PBmetric[[Distance (km)]:[PB (hh:mm:ss)]], 6, FALSE)), VLOOKUP(Fulltable[[#This Row],[Distance]], PBmetric[[Distance (km)]:[PB (hh:mm:ss)]], 6, FALSE), NA())</f>
        <v>#N/A</v>
      </c>
      <c r="G3126" s="13">
        <f ca="1">$Q$4+$P$4*Fulltable[[#This Row],[Distance]]+$O$4*Fulltable[[#This Row],[D^2]]+$N$4*Fulltable[[#This Row],[D^3]]</f>
        <v>0.10830019473783321</v>
      </c>
      <c r="H3126" s="13">
        <f ca="1">Fulltable[[#This Row],[Forecast]]*(1+AVERAGE(cform[faster (-ve) /
slower (+ve)]))</f>
        <v>0.11212555483453848</v>
      </c>
      <c r="I3126" s="13" t="e">
        <f>IF(ISNUMBER(VLOOKUP(Fulltable[[#This Row],[Distance]], Predict[[#All],[Distance (km)]:[Time on current form]], 2, FALSE)), VLOOKUP(Fulltable[[#This Row],[Distance]], Predict[[#All],[Distance (km)]:[Time on current form]], 2, FALSE), NA())</f>
        <v>#N/A</v>
      </c>
      <c r="J3126" s="13" t="e">
        <f>IF(ISNUMBER(VLOOKUP(Fulltable[[#This Row],[Distance]], Predict[[#All],[Distance (km)]:[Time on current form]], 3, FALSE)), VLOOKUP(Fulltable[[#This Row],[Distance]], Predict[[#All],[Distance (km)]:[Time on current form]], 3, FALSE), NA())</f>
        <v>#N/A</v>
      </c>
    </row>
    <row r="3127" spans="1:10" x14ac:dyDescent="0.25">
      <c r="A3127" s="1">
        <v>31.25</v>
      </c>
      <c r="B3127" s="2">
        <f>Fulltable[[#This Row],[Distance]]^2</f>
        <v>976.5625</v>
      </c>
      <c r="C3127">
        <f>Fulltable[[#This Row],[Distance]]^3</f>
        <v>30517.578125</v>
      </c>
      <c r="D3127">
        <f>Fulltable[[#This Row],[Distance]]^4</f>
        <v>953674.31640625</v>
      </c>
      <c r="E3127">
        <f>Fulltable[[#This Row],[Distance]]^5</f>
        <v>29802322.387695312</v>
      </c>
      <c r="F3127" s="13" t="e">
        <f>IF(ISNUMBER(VLOOKUP(Fulltable[[#This Row],[Distance]], PBmetric[[Distance (km)]:[PB (hh:mm:ss)]], 6, FALSE)), VLOOKUP(Fulltable[[#This Row],[Distance]], PBmetric[[Distance (km)]:[PB (hh:mm:ss)]], 6, FALSE), NA())</f>
        <v>#N/A</v>
      </c>
      <c r="G3127" s="13">
        <f ca="1">$Q$4+$P$4*Fulltable[[#This Row],[Distance]]+$O$4*Fulltable[[#This Row],[D^2]]+$N$4*Fulltable[[#This Row],[D^3]]</f>
        <v>0.10834048555599921</v>
      </c>
      <c r="H3127" s="13">
        <f ca="1">Fulltable[[#This Row],[Forecast]]*(1+AVERAGE(cform[faster (-ve) /
slower (+ve)]))</f>
        <v>0.11216726879777313</v>
      </c>
      <c r="I3127" s="13" t="e">
        <f>IF(ISNUMBER(VLOOKUP(Fulltable[[#This Row],[Distance]], Predict[[#All],[Distance (km)]:[Time on current form]], 2, FALSE)), VLOOKUP(Fulltable[[#This Row],[Distance]], Predict[[#All],[Distance (km)]:[Time on current form]], 2, FALSE), NA())</f>
        <v>#N/A</v>
      </c>
      <c r="J3127" s="13" t="e">
        <f>IF(ISNUMBER(VLOOKUP(Fulltable[[#This Row],[Distance]], Predict[[#All],[Distance (km)]:[Time on current form]], 3, FALSE)), VLOOKUP(Fulltable[[#This Row],[Distance]], Predict[[#All],[Distance (km)]:[Time on current form]], 3, FALSE), NA())</f>
        <v>#N/A</v>
      </c>
    </row>
    <row r="3128" spans="1:10" x14ac:dyDescent="0.25">
      <c r="A3128" s="1">
        <v>31.26</v>
      </c>
      <c r="B3128" s="2">
        <f>Fulltable[[#This Row],[Distance]]^2</f>
        <v>977.18760000000009</v>
      </c>
      <c r="C3128">
        <f>Fulltable[[#This Row],[Distance]]^3</f>
        <v>30546.884376000005</v>
      </c>
      <c r="D3128">
        <f>Fulltable[[#This Row],[Distance]]^4</f>
        <v>954895.60559376015</v>
      </c>
      <c r="E3128">
        <f>Fulltable[[#This Row],[Distance]]^5</f>
        <v>29850036.630860943</v>
      </c>
      <c r="F3128" s="13" t="e">
        <f>IF(ISNUMBER(VLOOKUP(Fulltable[[#This Row],[Distance]], PBmetric[[Distance (km)]:[PB (hh:mm:ss)]], 6, FALSE)), VLOOKUP(Fulltable[[#This Row],[Distance]], PBmetric[[Distance (km)]:[PB (hh:mm:ss)]], 6, FALSE), NA())</f>
        <v>#N/A</v>
      </c>
      <c r="G3128" s="13">
        <f ca="1">$Q$4+$P$4*Fulltable[[#This Row],[Distance]]+$O$4*Fulltable[[#This Row],[D^2]]+$N$4*Fulltable[[#This Row],[D^3]]</f>
        <v>0.10838077993641886</v>
      </c>
      <c r="H3128" s="13">
        <f ca="1">Fulltable[[#This Row],[Forecast]]*(1+AVERAGE(cform[faster (-ve) /
slower (+ve)]))</f>
        <v>0.11220898644908672</v>
      </c>
      <c r="I3128" s="13" t="e">
        <f>IF(ISNUMBER(VLOOKUP(Fulltable[[#This Row],[Distance]], Predict[[#All],[Distance (km)]:[Time on current form]], 2, FALSE)), VLOOKUP(Fulltable[[#This Row],[Distance]], Predict[[#All],[Distance (km)]:[Time on current form]], 2, FALSE), NA())</f>
        <v>#N/A</v>
      </c>
      <c r="J3128" s="13" t="e">
        <f>IF(ISNUMBER(VLOOKUP(Fulltable[[#This Row],[Distance]], Predict[[#All],[Distance (km)]:[Time on current form]], 3, FALSE)), VLOOKUP(Fulltable[[#This Row],[Distance]], Predict[[#All],[Distance (km)]:[Time on current form]], 3, FALSE), NA())</f>
        <v>#N/A</v>
      </c>
    </row>
    <row r="3129" spans="1:10" x14ac:dyDescent="0.25">
      <c r="A3129" s="1">
        <v>31.27</v>
      </c>
      <c r="B3129" s="2">
        <f>Fulltable[[#This Row],[Distance]]^2</f>
        <v>977.81290000000001</v>
      </c>
      <c r="C3129">
        <f>Fulltable[[#This Row],[Distance]]^3</f>
        <v>30576.209383000001</v>
      </c>
      <c r="D3129">
        <f>Fulltable[[#This Row],[Distance]]^4</f>
        <v>956118.06740641</v>
      </c>
      <c r="E3129">
        <f>Fulltable[[#This Row],[Distance]]^5</f>
        <v>29897811.967798442</v>
      </c>
      <c r="F3129" s="13" t="e">
        <f>IF(ISNUMBER(VLOOKUP(Fulltable[[#This Row],[Distance]], PBmetric[[Distance (km)]:[PB (hh:mm:ss)]], 6, FALSE)), VLOOKUP(Fulltable[[#This Row],[Distance]], PBmetric[[Distance (km)]:[PB (hh:mm:ss)]], 6, FALSE), NA())</f>
        <v>#N/A</v>
      </c>
      <c r="G3129" s="13">
        <f ca="1">$Q$4+$P$4*Fulltable[[#This Row],[Distance]]+$O$4*Fulltable[[#This Row],[D^2]]+$N$4*Fulltable[[#This Row],[D^3]]</f>
        <v>0.10842107787905672</v>
      </c>
      <c r="H3129" s="13">
        <f ca="1">Fulltable[[#This Row],[Forecast]]*(1+AVERAGE(cform[faster (-ve) /
slower (+ve)]))</f>
        <v>0.11225070778844257</v>
      </c>
      <c r="I3129" s="13" t="e">
        <f>IF(ISNUMBER(VLOOKUP(Fulltable[[#This Row],[Distance]], Predict[[#All],[Distance (km)]:[Time on current form]], 2, FALSE)), VLOOKUP(Fulltable[[#This Row],[Distance]], Predict[[#All],[Distance (km)]:[Time on current form]], 2, FALSE), NA())</f>
        <v>#N/A</v>
      </c>
      <c r="J3129" s="13" t="e">
        <f>IF(ISNUMBER(VLOOKUP(Fulltable[[#This Row],[Distance]], Predict[[#All],[Distance (km)]:[Time on current form]], 3, FALSE)), VLOOKUP(Fulltable[[#This Row],[Distance]], Predict[[#All],[Distance (km)]:[Time on current form]], 3, FALSE), NA())</f>
        <v>#N/A</v>
      </c>
    </row>
    <row r="3130" spans="1:10" x14ac:dyDescent="0.25">
      <c r="A3130" s="1">
        <v>31.28</v>
      </c>
      <c r="B3130" s="2">
        <f>Fulltable[[#This Row],[Distance]]^2</f>
        <v>978.43840000000012</v>
      </c>
      <c r="C3130">
        <f>Fulltable[[#This Row],[Distance]]^3</f>
        <v>30605.553152000004</v>
      </c>
      <c r="D3130">
        <f>Fulltable[[#This Row],[Distance]]^4</f>
        <v>957341.70259456022</v>
      </c>
      <c r="E3130">
        <f>Fulltable[[#This Row],[Distance]]^5</f>
        <v>29945648.457157847</v>
      </c>
      <c r="F3130" s="13" t="e">
        <f>IF(ISNUMBER(VLOOKUP(Fulltable[[#This Row],[Distance]], PBmetric[[Distance (km)]:[PB (hh:mm:ss)]], 6, FALSE)), VLOOKUP(Fulltable[[#This Row],[Distance]], PBmetric[[Distance (km)]:[PB (hh:mm:ss)]], 6, FALSE), NA())</f>
        <v>#N/A</v>
      </c>
      <c r="G3130" s="13">
        <f ca="1">$Q$4+$P$4*Fulltable[[#This Row],[Distance]]+$O$4*Fulltable[[#This Row],[D^2]]+$N$4*Fulltable[[#This Row],[D^3]]</f>
        <v>0.10846137938387744</v>
      </c>
      <c r="H3130" s="13">
        <f ca="1">Fulltable[[#This Row],[Forecast]]*(1+AVERAGE(cform[faster (-ve) /
slower (+ve)]))</f>
        <v>0.11229243281580405</v>
      </c>
      <c r="I3130" s="13" t="e">
        <f>IF(ISNUMBER(VLOOKUP(Fulltable[[#This Row],[Distance]], Predict[[#All],[Distance (km)]:[Time on current form]], 2, FALSE)), VLOOKUP(Fulltable[[#This Row],[Distance]], Predict[[#All],[Distance (km)]:[Time on current form]], 2, FALSE), NA())</f>
        <v>#N/A</v>
      </c>
      <c r="J3130" s="13" t="e">
        <f>IF(ISNUMBER(VLOOKUP(Fulltable[[#This Row],[Distance]], Predict[[#All],[Distance (km)]:[Time on current form]], 3, FALSE)), VLOOKUP(Fulltable[[#This Row],[Distance]], Predict[[#All],[Distance (km)]:[Time on current form]], 3, FALSE), NA())</f>
        <v>#N/A</v>
      </c>
    </row>
    <row r="3131" spans="1:10" x14ac:dyDescent="0.25">
      <c r="A3131" s="1">
        <v>31.29</v>
      </c>
      <c r="B3131" s="2">
        <f>Fulltable[[#This Row],[Distance]]^2</f>
        <v>979.06409999999994</v>
      </c>
      <c r="C3131">
        <f>Fulltable[[#This Row],[Distance]]^3</f>
        <v>30634.915688999998</v>
      </c>
      <c r="D3131">
        <f>Fulltable[[#This Row],[Distance]]^4</f>
        <v>958566.51190880989</v>
      </c>
      <c r="E3131">
        <f>Fulltable[[#This Row],[Distance]]^5</f>
        <v>29993546.157626662</v>
      </c>
      <c r="F3131" s="13" t="e">
        <f>IF(ISNUMBER(VLOOKUP(Fulltable[[#This Row],[Distance]], PBmetric[[Distance (km)]:[PB (hh:mm:ss)]], 6, FALSE)), VLOOKUP(Fulltable[[#This Row],[Distance]], PBmetric[[Distance (km)]:[PB (hh:mm:ss)]], 6, FALSE), NA())</f>
        <v>#N/A</v>
      </c>
      <c r="G3131" s="13">
        <f ca="1">$Q$4+$P$4*Fulltable[[#This Row],[Distance]]+$O$4*Fulltable[[#This Row],[D^2]]+$N$4*Fulltable[[#This Row],[D^3]]</f>
        <v>0.1085016844508456</v>
      </c>
      <c r="H3131" s="13">
        <f ca="1">Fulltable[[#This Row],[Forecast]]*(1+AVERAGE(cform[faster (-ve) /
slower (+ve)]))</f>
        <v>0.1123341615311345</v>
      </c>
      <c r="I3131" s="13" t="e">
        <f>IF(ISNUMBER(VLOOKUP(Fulltable[[#This Row],[Distance]], Predict[[#All],[Distance (km)]:[Time on current form]], 2, FALSE)), VLOOKUP(Fulltable[[#This Row],[Distance]], Predict[[#All],[Distance (km)]:[Time on current form]], 2, FALSE), NA())</f>
        <v>#N/A</v>
      </c>
      <c r="J3131" s="13" t="e">
        <f>IF(ISNUMBER(VLOOKUP(Fulltable[[#This Row],[Distance]], Predict[[#All],[Distance (km)]:[Time on current form]], 3, FALSE)), VLOOKUP(Fulltable[[#This Row],[Distance]], Predict[[#All],[Distance (km)]:[Time on current form]], 3, FALSE), NA())</f>
        <v>#N/A</v>
      </c>
    </row>
    <row r="3132" spans="1:10" x14ac:dyDescent="0.25">
      <c r="A3132" s="1">
        <v>31.3</v>
      </c>
      <c r="B3132" s="2">
        <f>Fulltable[[#This Row],[Distance]]^2</f>
        <v>979.69</v>
      </c>
      <c r="C3132">
        <f>Fulltable[[#This Row],[Distance]]^3</f>
        <v>30664.297000000002</v>
      </c>
      <c r="D3132">
        <f>Fulltable[[#This Row],[Distance]]^4</f>
        <v>959792.49610000011</v>
      </c>
      <c r="E3132">
        <f>Fulltable[[#This Row],[Distance]]^5</f>
        <v>30041505.127930004</v>
      </c>
      <c r="F3132" s="13" t="e">
        <f>IF(ISNUMBER(VLOOKUP(Fulltable[[#This Row],[Distance]], PBmetric[[Distance (km)]:[PB (hh:mm:ss)]], 6, FALSE)), VLOOKUP(Fulltable[[#This Row],[Distance]], PBmetric[[Distance (km)]:[PB (hh:mm:ss)]], 6, FALSE), NA())</f>
        <v>#N/A</v>
      </c>
      <c r="G3132" s="13">
        <f ca="1">$Q$4+$P$4*Fulltable[[#This Row],[Distance]]+$O$4*Fulltable[[#This Row],[D^2]]+$N$4*Fulltable[[#This Row],[D^3]]</f>
        <v>0.10854199307992581</v>
      </c>
      <c r="H3132" s="13">
        <f ca="1">Fulltable[[#This Row],[Forecast]]*(1+AVERAGE(cform[faster (-ve) /
slower (+ve)]))</f>
        <v>0.11237589393439729</v>
      </c>
      <c r="I3132" s="13" t="e">
        <f>IF(ISNUMBER(VLOOKUP(Fulltable[[#This Row],[Distance]], Predict[[#All],[Distance (km)]:[Time on current form]], 2, FALSE)), VLOOKUP(Fulltable[[#This Row],[Distance]], Predict[[#All],[Distance (km)]:[Time on current form]], 2, FALSE), NA())</f>
        <v>#N/A</v>
      </c>
      <c r="J3132" s="13" t="e">
        <f>IF(ISNUMBER(VLOOKUP(Fulltable[[#This Row],[Distance]], Predict[[#All],[Distance (km)]:[Time on current form]], 3, FALSE)), VLOOKUP(Fulltable[[#This Row],[Distance]], Predict[[#All],[Distance (km)]:[Time on current form]], 3, FALSE), NA())</f>
        <v>#N/A</v>
      </c>
    </row>
    <row r="3133" spans="1:10" x14ac:dyDescent="0.25">
      <c r="A3133" s="1">
        <v>31.31</v>
      </c>
      <c r="B3133" s="2">
        <f>Fulltable[[#This Row],[Distance]]^2</f>
        <v>980.31609999999989</v>
      </c>
      <c r="C3133">
        <f>Fulltable[[#This Row],[Distance]]^3</f>
        <v>30693.697090999995</v>
      </c>
      <c r="D3133">
        <f>Fulltable[[#This Row],[Distance]]^4</f>
        <v>961019.65591920982</v>
      </c>
      <c r="E3133">
        <f>Fulltable[[#This Row],[Distance]]^5</f>
        <v>30089525.426830459</v>
      </c>
      <c r="F3133" s="13" t="e">
        <f>IF(ISNUMBER(VLOOKUP(Fulltable[[#This Row],[Distance]], PBmetric[[Distance (km)]:[PB (hh:mm:ss)]], 6, FALSE)), VLOOKUP(Fulltable[[#This Row],[Distance]], PBmetric[[Distance (km)]:[PB (hh:mm:ss)]], 6, FALSE), NA())</f>
        <v>#N/A</v>
      </c>
      <c r="G3133" s="13">
        <f ca="1">$Q$4+$P$4*Fulltable[[#This Row],[Distance]]+$O$4*Fulltable[[#This Row],[D^2]]+$N$4*Fulltable[[#This Row],[D^3]]</f>
        <v>0.10858230527108265</v>
      </c>
      <c r="H3133" s="13">
        <f ca="1">Fulltable[[#This Row],[Forecast]]*(1+AVERAGE(cform[faster (-ve) /
slower (+ve)]))</f>
        <v>0.11241763002555574</v>
      </c>
      <c r="I3133" s="13" t="e">
        <f>IF(ISNUMBER(VLOOKUP(Fulltable[[#This Row],[Distance]], Predict[[#All],[Distance (km)]:[Time on current form]], 2, FALSE)), VLOOKUP(Fulltable[[#This Row],[Distance]], Predict[[#All],[Distance (km)]:[Time on current form]], 2, FALSE), NA())</f>
        <v>#N/A</v>
      </c>
      <c r="J3133" s="13" t="e">
        <f>IF(ISNUMBER(VLOOKUP(Fulltable[[#This Row],[Distance]], Predict[[#All],[Distance (km)]:[Time on current form]], 3, FALSE)), VLOOKUP(Fulltable[[#This Row],[Distance]], Predict[[#All],[Distance (km)]:[Time on current form]], 3, FALSE), NA())</f>
        <v>#N/A</v>
      </c>
    </row>
    <row r="3134" spans="1:10" x14ac:dyDescent="0.25">
      <c r="A3134" s="1">
        <v>31.32</v>
      </c>
      <c r="B3134" s="2">
        <f>Fulltable[[#This Row],[Distance]]^2</f>
        <v>980.94240000000002</v>
      </c>
      <c r="C3134">
        <f>Fulltable[[#This Row],[Distance]]^3</f>
        <v>30723.115968000002</v>
      </c>
      <c r="D3134">
        <f>Fulltable[[#This Row],[Distance]]^4</f>
        <v>962247.99211776</v>
      </c>
      <c r="E3134">
        <f>Fulltable[[#This Row],[Distance]]^5</f>
        <v>30137607.113128245</v>
      </c>
      <c r="F3134" s="13" t="e">
        <f>IF(ISNUMBER(VLOOKUP(Fulltable[[#This Row],[Distance]], PBmetric[[Distance (km)]:[PB (hh:mm:ss)]], 6, FALSE)), VLOOKUP(Fulltable[[#This Row],[Distance]], PBmetric[[Distance (km)]:[PB (hh:mm:ss)]], 6, FALSE), NA())</f>
        <v>#N/A</v>
      </c>
      <c r="G3134" s="13">
        <f ca="1">$Q$4+$P$4*Fulltable[[#This Row],[Distance]]+$O$4*Fulltable[[#This Row],[D^2]]+$N$4*Fulltable[[#This Row],[D^3]]</f>
        <v>0.1086226210242807</v>
      </c>
      <c r="H3134" s="13">
        <f ca="1">Fulltable[[#This Row],[Forecast]]*(1+AVERAGE(cform[faster (-ve) /
slower (+ve)]))</f>
        <v>0.1124593698045732</v>
      </c>
      <c r="I3134" s="13" t="e">
        <f>IF(ISNUMBER(VLOOKUP(Fulltable[[#This Row],[Distance]], Predict[[#All],[Distance (km)]:[Time on current form]], 2, FALSE)), VLOOKUP(Fulltable[[#This Row],[Distance]], Predict[[#All],[Distance (km)]:[Time on current form]], 2, FALSE), NA())</f>
        <v>#N/A</v>
      </c>
      <c r="J3134" s="13" t="e">
        <f>IF(ISNUMBER(VLOOKUP(Fulltable[[#This Row],[Distance]], Predict[[#All],[Distance (km)]:[Time on current form]], 3, FALSE)), VLOOKUP(Fulltable[[#This Row],[Distance]], Predict[[#All],[Distance (km)]:[Time on current form]], 3, FALSE), NA())</f>
        <v>#N/A</v>
      </c>
    </row>
    <row r="3135" spans="1:10" x14ac:dyDescent="0.25">
      <c r="A3135" s="1">
        <v>31.33</v>
      </c>
      <c r="B3135" s="2">
        <f>Fulltable[[#This Row],[Distance]]^2</f>
        <v>981.56889999999987</v>
      </c>
      <c r="C3135">
        <f>Fulltable[[#This Row],[Distance]]^3</f>
        <v>30752.553636999994</v>
      </c>
      <c r="D3135">
        <f>Fulltable[[#This Row],[Distance]]^4</f>
        <v>963477.5054472097</v>
      </c>
      <c r="E3135">
        <f>Fulltable[[#This Row],[Distance]]^5</f>
        <v>30185750.24566108</v>
      </c>
      <c r="F3135" s="13" t="e">
        <f>IF(ISNUMBER(VLOOKUP(Fulltable[[#This Row],[Distance]], PBmetric[[Distance (km)]:[PB (hh:mm:ss)]], 6, FALSE)), VLOOKUP(Fulltable[[#This Row],[Distance]], PBmetric[[Distance (km)]:[PB (hh:mm:ss)]], 6, FALSE), NA())</f>
        <v>#N/A</v>
      </c>
      <c r="G3135" s="13">
        <f ca="1">$Q$4+$P$4*Fulltable[[#This Row],[Distance]]+$O$4*Fulltable[[#This Row],[D^2]]+$N$4*Fulltable[[#This Row],[D^3]]</f>
        <v>0.10866294033948461</v>
      </c>
      <c r="H3135" s="13">
        <f ca="1">Fulltable[[#This Row],[Forecast]]*(1+AVERAGE(cform[faster (-ve) /
slower (+ve)]))</f>
        <v>0.11250111327141303</v>
      </c>
      <c r="I3135" s="13" t="e">
        <f>IF(ISNUMBER(VLOOKUP(Fulltable[[#This Row],[Distance]], Predict[[#All],[Distance (km)]:[Time on current form]], 2, FALSE)), VLOOKUP(Fulltable[[#This Row],[Distance]], Predict[[#All],[Distance (km)]:[Time on current form]], 2, FALSE), NA())</f>
        <v>#N/A</v>
      </c>
      <c r="J3135" s="13" t="e">
        <f>IF(ISNUMBER(VLOOKUP(Fulltable[[#This Row],[Distance]], Predict[[#All],[Distance (km)]:[Time on current form]], 3, FALSE)), VLOOKUP(Fulltable[[#This Row],[Distance]], Predict[[#All],[Distance (km)]:[Time on current form]], 3, FALSE), NA())</f>
        <v>#N/A</v>
      </c>
    </row>
    <row r="3136" spans="1:10" x14ac:dyDescent="0.25">
      <c r="A3136" s="1">
        <v>31.34</v>
      </c>
      <c r="B3136" s="2">
        <f>Fulltable[[#This Row],[Distance]]^2</f>
        <v>982.19560000000001</v>
      </c>
      <c r="C3136">
        <f>Fulltable[[#This Row],[Distance]]^3</f>
        <v>30782.010104000001</v>
      </c>
      <c r="D3136">
        <f>Fulltable[[#This Row],[Distance]]^4</f>
        <v>964708.19665936008</v>
      </c>
      <c r="E3136">
        <f>Fulltable[[#This Row],[Distance]]^5</f>
        <v>30233954.883304346</v>
      </c>
      <c r="F3136" s="13" t="e">
        <f>IF(ISNUMBER(VLOOKUP(Fulltable[[#This Row],[Distance]], PBmetric[[Distance (km)]:[PB (hh:mm:ss)]], 6, FALSE)), VLOOKUP(Fulltable[[#This Row],[Distance]], PBmetric[[Distance (km)]:[PB (hh:mm:ss)]], 6, FALSE), NA())</f>
        <v>#N/A</v>
      </c>
      <c r="G3136" s="13">
        <f ca="1">$Q$4+$P$4*Fulltable[[#This Row],[Distance]]+$O$4*Fulltable[[#This Row],[D^2]]+$N$4*Fulltable[[#This Row],[D^3]]</f>
        <v>0.10870326321665894</v>
      </c>
      <c r="H3136" s="13">
        <f ca="1">Fulltable[[#This Row],[Forecast]]*(1+AVERAGE(cform[faster (-ve) /
slower (+ve)]))</f>
        <v>0.11254286042603857</v>
      </c>
      <c r="I3136" s="13" t="e">
        <f>IF(ISNUMBER(VLOOKUP(Fulltable[[#This Row],[Distance]], Predict[[#All],[Distance (km)]:[Time on current form]], 2, FALSE)), VLOOKUP(Fulltable[[#This Row],[Distance]], Predict[[#All],[Distance (km)]:[Time on current form]], 2, FALSE), NA())</f>
        <v>#N/A</v>
      </c>
      <c r="J3136" s="13" t="e">
        <f>IF(ISNUMBER(VLOOKUP(Fulltable[[#This Row],[Distance]], Predict[[#All],[Distance (km)]:[Time on current form]], 3, FALSE)), VLOOKUP(Fulltable[[#This Row],[Distance]], Predict[[#All],[Distance (km)]:[Time on current form]], 3, FALSE), NA())</f>
        <v>#N/A</v>
      </c>
    </row>
    <row r="3137" spans="1:10" x14ac:dyDescent="0.25">
      <c r="A3137" s="1">
        <v>31.35</v>
      </c>
      <c r="B3137" s="2">
        <f>Fulltable[[#This Row],[Distance]]^2</f>
        <v>982.8225000000001</v>
      </c>
      <c r="C3137">
        <f>Fulltable[[#This Row],[Distance]]^3</f>
        <v>30811.485375000004</v>
      </c>
      <c r="D3137">
        <f>Fulltable[[#This Row],[Distance]]^4</f>
        <v>965940.06650625018</v>
      </c>
      <c r="E3137">
        <f>Fulltable[[#This Row],[Distance]]^5</f>
        <v>30282221.084970944</v>
      </c>
      <c r="F3137" s="13" t="e">
        <f>IF(ISNUMBER(VLOOKUP(Fulltable[[#This Row],[Distance]], PBmetric[[Distance (km)]:[PB (hh:mm:ss)]], 6, FALSE)), VLOOKUP(Fulltable[[#This Row],[Distance]], PBmetric[[Distance (km)]:[PB (hh:mm:ss)]], 6, FALSE), NA())</f>
        <v>#N/A</v>
      </c>
      <c r="G3137" s="13">
        <f ca="1">$Q$4+$P$4*Fulltable[[#This Row],[Distance]]+$O$4*Fulltable[[#This Row],[D^2]]+$N$4*Fulltable[[#This Row],[D^3]]</f>
        <v>0.10874358965576827</v>
      </c>
      <c r="H3137" s="13">
        <f ca="1">Fulltable[[#This Row],[Forecast]]*(1+AVERAGE(cform[faster (-ve) /
slower (+ve)]))</f>
        <v>0.11258461126841315</v>
      </c>
      <c r="I3137" s="13" t="e">
        <f>IF(ISNUMBER(VLOOKUP(Fulltable[[#This Row],[Distance]], Predict[[#All],[Distance (km)]:[Time on current form]], 2, FALSE)), VLOOKUP(Fulltable[[#This Row],[Distance]], Predict[[#All],[Distance (km)]:[Time on current form]], 2, FALSE), NA())</f>
        <v>#N/A</v>
      </c>
      <c r="J3137" s="13" t="e">
        <f>IF(ISNUMBER(VLOOKUP(Fulltable[[#This Row],[Distance]], Predict[[#All],[Distance (km)]:[Time on current form]], 3, FALSE)), VLOOKUP(Fulltable[[#This Row],[Distance]], Predict[[#All],[Distance (km)]:[Time on current form]], 3, FALSE), NA())</f>
        <v>#N/A</v>
      </c>
    </row>
    <row r="3138" spans="1:10" x14ac:dyDescent="0.25">
      <c r="A3138" s="1">
        <v>31.36</v>
      </c>
      <c r="B3138" s="2">
        <f>Fulltable[[#This Row],[Distance]]^2</f>
        <v>983.44959999999992</v>
      </c>
      <c r="C3138">
        <f>Fulltable[[#This Row],[Distance]]^3</f>
        <v>30840.979455999997</v>
      </c>
      <c r="D3138">
        <f>Fulltable[[#This Row],[Distance]]^4</f>
        <v>967173.11574015988</v>
      </c>
      <c r="E3138">
        <f>Fulltable[[#This Row],[Distance]]^5</f>
        <v>30330548.909611411</v>
      </c>
      <c r="F3138" s="13" t="e">
        <f>IF(ISNUMBER(VLOOKUP(Fulltable[[#This Row],[Distance]], PBmetric[[Distance (km)]:[PB (hh:mm:ss)]], 6, FALSE)), VLOOKUP(Fulltable[[#This Row],[Distance]], PBmetric[[Distance (km)]:[PB (hh:mm:ss)]], 6, FALSE), NA())</f>
        <v>#N/A</v>
      </c>
      <c r="G3138" s="13">
        <f ca="1">$Q$4+$P$4*Fulltable[[#This Row],[Distance]]+$O$4*Fulltable[[#This Row],[D^2]]+$N$4*Fulltable[[#This Row],[D^3]]</f>
        <v>0.10878391965677724</v>
      </c>
      <c r="H3138" s="13">
        <f ca="1">Fulltable[[#This Row],[Forecast]]*(1+AVERAGE(cform[faster (-ve) /
slower (+ve)]))</f>
        <v>0.11262636579850015</v>
      </c>
      <c r="I3138" s="13" t="e">
        <f>IF(ISNUMBER(VLOOKUP(Fulltable[[#This Row],[Distance]], Predict[[#All],[Distance (km)]:[Time on current form]], 2, FALSE)), VLOOKUP(Fulltable[[#This Row],[Distance]], Predict[[#All],[Distance (km)]:[Time on current form]], 2, FALSE), NA())</f>
        <v>#N/A</v>
      </c>
      <c r="J3138" s="13" t="e">
        <f>IF(ISNUMBER(VLOOKUP(Fulltable[[#This Row],[Distance]], Predict[[#All],[Distance (km)]:[Time on current form]], 3, FALSE)), VLOOKUP(Fulltable[[#This Row],[Distance]], Predict[[#All],[Distance (km)]:[Time on current form]], 3, FALSE), NA())</f>
        <v>#N/A</v>
      </c>
    </row>
    <row r="3139" spans="1:10" x14ac:dyDescent="0.25">
      <c r="A3139" s="1">
        <v>31.37</v>
      </c>
      <c r="B3139" s="2">
        <f>Fulltable[[#This Row],[Distance]]^2</f>
        <v>984.07690000000002</v>
      </c>
      <c r="C3139">
        <f>Fulltable[[#This Row],[Distance]]^3</f>
        <v>30870.492353000001</v>
      </c>
      <c r="D3139">
        <f>Fulltable[[#This Row],[Distance]]^4</f>
        <v>968407.34511361003</v>
      </c>
      <c r="E3139">
        <f>Fulltable[[#This Row],[Distance]]^5</f>
        <v>30378938.416213948</v>
      </c>
      <c r="F3139" s="13" t="e">
        <f>IF(ISNUMBER(VLOOKUP(Fulltable[[#This Row],[Distance]], PBmetric[[Distance (km)]:[PB (hh:mm:ss)]], 6, FALSE)), VLOOKUP(Fulltable[[#This Row],[Distance]], PBmetric[[Distance (km)]:[PB (hh:mm:ss)]], 6, FALSE), NA())</f>
        <v>#N/A</v>
      </c>
      <c r="G3139" s="13">
        <f ca="1">$Q$4+$P$4*Fulltable[[#This Row],[Distance]]+$O$4*Fulltable[[#This Row],[D^2]]+$N$4*Fulltable[[#This Row],[D^3]]</f>
        <v>0.10882425321965042</v>
      </c>
      <c r="H3139" s="13">
        <f ca="1">Fulltable[[#This Row],[Forecast]]*(1+AVERAGE(cform[faster (-ve) /
slower (+ve)]))</f>
        <v>0.11266812401626289</v>
      </c>
      <c r="I3139" s="13" t="e">
        <f>IF(ISNUMBER(VLOOKUP(Fulltable[[#This Row],[Distance]], Predict[[#All],[Distance (km)]:[Time on current form]], 2, FALSE)), VLOOKUP(Fulltable[[#This Row],[Distance]], Predict[[#All],[Distance (km)]:[Time on current form]], 2, FALSE), NA())</f>
        <v>#N/A</v>
      </c>
      <c r="J3139" s="13" t="e">
        <f>IF(ISNUMBER(VLOOKUP(Fulltable[[#This Row],[Distance]], Predict[[#All],[Distance (km)]:[Time on current form]], 3, FALSE)), VLOOKUP(Fulltable[[#This Row],[Distance]], Predict[[#All],[Distance (km)]:[Time on current form]], 3, FALSE), NA())</f>
        <v>#N/A</v>
      </c>
    </row>
    <row r="3140" spans="1:10" x14ac:dyDescent="0.25">
      <c r="A3140" s="1">
        <v>31.38</v>
      </c>
      <c r="B3140" s="2">
        <f>Fulltable[[#This Row],[Distance]]^2</f>
        <v>984.70439999999996</v>
      </c>
      <c r="C3140">
        <f>Fulltable[[#This Row],[Distance]]^3</f>
        <v>30900.024071999997</v>
      </c>
      <c r="D3140">
        <f>Fulltable[[#This Row],[Distance]]^4</f>
        <v>969642.75537935994</v>
      </c>
      <c r="E3140">
        <f>Fulltable[[#This Row],[Distance]]^5</f>
        <v>30427389.663804315</v>
      </c>
      <c r="F3140" s="13" t="e">
        <f>IF(ISNUMBER(VLOOKUP(Fulltable[[#This Row],[Distance]], PBmetric[[Distance (km)]:[PB (hh:mm:ss)]], 6, FALSE)), VLOOKUP(Fulltable[[#This Row],[Distance]], PBmetric[[Distance (km)]:[PB (hh:mm:ss)]], 6, FALSE), NA())</f>
        <v>#N/A</v>
      </c>
      <c r="G3140" s="13">
        <f ca="1">$Q$4+$P$4*Fulltable[[#This Row],[Distance]]+$O$4*Fulltable[[#This Row],[D^2]]+$N$4*Fulltable[[#This Row],[D^3]]</f>
        <v>0.10886459034435239</v>
      </c>
      <c r="H3140" s="13">
        <f ca="1">Fulltable[[#This Row],[Forecast]]*(1+AVERAGE(cform[faster (-ve) /
slower (+ve)]))</f>
        <v>0.11270988592166468</v>
      </c>
      <c r="I3140" s="13" t="e">
        <f>IF(ISNUMBER(VLOOKUP(Fulltable[[#This Row],[Distance]], Predict[[#All],[Distance (km)]:[Time on current form]], 2, FALSE)), VLOOKUP(Fulltable[[#This Row],[Distance]], Predict[[#All],[Distance (km)]:[Time on current form]], 2, FALSE), NA())</f>
        <v>#N/A</v>
      </c>
      <c r="J3140" s="13" t="e">
        <f>IF(ISNUMBER(VLOOKUP(Fulltable[[#This Row],[Distance]], Predict[[#All],[Distance (km)]:[Time on current form]], 3, FALSE)), VLOOKUP(Fulltable[[#This Row],[Distance]], Predict[[#All],[Distance (km)]:[Time on current form]], 3, FALSE), NA())</f>
        <v>#N/A</v>
      </c>
    </row>
    <row r="3141" spans="1:10" x14ac:dyDescent="0.25">
      <c r="A3141" s="1">
        <v>31.39</v>
      </c>
      <c r="B3141" s="2">
        <f>Fulltable[[#This Row],[Distance]]^2</f>
        <v>985.33210000000008</v>
      </c>
      <c r="C3141">
        <f>Fulltable[[#This Row],[Distance]]^3</f>
        <v>30929.574619000003</v>
      </c>
      <c r="D3141">
        <f>Fulltable[[#This Row],[Distance]]^4</f>
        <v>970879.34729041019</v>
      </c>
      <c r="E3141">
        <f>Fulltable[[#This Row],[Distance]]^5</f>
        <v>30475902.711445976</v>
      </c>
      <c r="F3141" s="13" t="e">
        <f>IF(ISNUMBER(VLOOKUP(Fulltable[[#This Row],[Distance]], PBmetric[[Distance (km)]:[PB (hh:mm:ss)]], 6, FALSE)), VLOOKUP(Fulltable[[#This Row],[Distance]], PBmetric[[Distance (km)]:[PB (hh:mm:ss)]], 6, FALSE), NA())</f>
        <v>#N/A</v>
      </c>
      <c r="G3141" s="13">
        <f ca="1">$Q$4+$P$4*Fulltable[[#This Row],[Distance]]+$O$4*Fulltable[[#This Row],[D^2]]+$N$4*Fulltable[[#This Row],[D^3]]</f>
        <v>0.10890493103084779</v>
      </c>
      <c r="H3141" s="13">
        <f ca="1">Fulltable[[#This Row],[Forecast]]*(1+AVERAGE(cform[faster (-ve) /
slower (+ve)]))</f>
        <v>0.11275165151466895</v>
      </c>
      <c r="I3141" s="13" t="e">
        <f>IF(ISNUMBER(VLOOKUP(Fulltable[[#This Row],[Distance]], Predict[[#All],[Distance (km)]:[Time on current form]], 2, FALSE)), VLOOKUP(Fulltable[[#This Row],[Distance]], Predict[[#All],[Distance (km)]:[Time on current form]], 2, FALSE), NA())</f>
        <v>#N/A</v>
      </c>
      <c r="J3141" s="13" t="e">
        <f>IF(ISNUMBER(VLOOKUP(Fulltable[[#This Row],[Distance]], Predict[[#All],[Distance (km)]:[Time on current form]], 3, FALSE)), VLOOKUP(Fulltable[[#This Row],[Distance]], Predict[[#All],[Distance (km)]:[Time on current form]], 3, FALSE), NA())</f>
        <v>#N/A</v>
      </c>
    </row>
    <row r="3142" spans="1:10" x14ac:dyDescent="0.25">
      <c r="A3142" s="1">
        <v>31.4</v>
      </c>
      <c r="B3142" s="2">
        <f>Fulltable[[#This Row],[Distance]]^2</f>
        <v>985.95999999999992</v>
      </c>
      <c r="C3142">
        <f>Fulltable[[#This Row],[Distance]]^3</f>
        <v>30959.143999999997</v>
      </c>
      <c r="D3142">
        <f>Fulltable[[#This Row],[Distance]]^4</f>
        <v>972117.12159999984</v>
      </c>
      <c r="E3142">
        <f>Fulltable[[#This Row],[Distance]]^5</f>
        <v>30524477.618239995</v>
      </c>
      <c r="F3142" s="13" t="e">
        <f>IF(ISNUMBER(VLOOKUP(Fulltable[[#This Row],[Distance]], PBmetric[[Distance (km)]:[PB (hh:mm:ss)]], 6, FALSE)), VLOOKUP(Fulltable[[#This Row],[Distance]], PBmetric[[Distance (km)]:[PB (hh:mm:ss)]], 6, FALSE), NA())</f>
        <v>#N/A</v>
      </c>
      <c r="G3142" s="13">
        <f ca="1">$Q$4+$P$4*Fulltable[[#This Row],[Distance]]+$O$4*Fulltable[[#This Row],[D^2]]+$N$4*Fulltable[[#This Row],[D^3]]</f>
        <v>0.10894527527910118</v>
      </c>
      <c r="H3142" s="13">
        <f ca="1">Fulltable[[#This Row],[Forecast]]*(1+AVERAGE(cform[faster (-ve) /
slower (+ve)]))</f>
        <v>0.11279342079523899</v>
      </c>
      <c r="I3142" s="13" t="e">
        <f>IF(ISNUMBER(VLOOKUP(Fulltable[[#This Row],[Distance]], Predict[[#All],[Distance (km)]:[Time on current form]], 2, FALSE)), VLOOKUP(Fulltable[[#This Row],[Distance]], Predict[[#All],[Distance (km)]:[Time on current form]], 2, FALSE), NA())</f>
        <v>#N/A</v>
      </c>
      <c r="J3142" s="13" t="e">
        <f>IF(ISNUMBER(VLOOKUP(Fulltable[[#This Row],[Distance]], Predict[[#All],[Distance (km)]:[Time on current form]], 3, FALSE)), VLOOKUP(Fulltable[[#This Row],[Distance]], Predict[[#All],[Distance (km)]:[Time on current form]], 3, FALSE), NA())</f>
        <v>#N/A</v>
      </c>
    </row>
    <row r="3143" spans="1:10" x14ac:dyDescent="0.25">
      <c r="A3143" s="1">
        <v>31.41</v>
      </c>
      <c r="B3143" s="2">
        <f>Fulltable[[#This Row],[Distance]]^2</f>
        <v>986.58810000000005</v>
      </c>
      <c r="C3143">
        <f>Fulltable[[#This Row],[Distance]]^3</f>
        <v>30988.732221000002</v>
      </c>
      <c r="D3143">
        <f>Fulltable[[#This Row],[Distance]]^4</f>
        <v>973356.07906161016</v>
      </c>
      <c r="E3143">
        <f>Fulltable[[#This Row],[Distance]]^5</f>
        <v>30573114.443325177</v>
      </c>
      <c r="F3143" s="13" t="e">
        <f>IF(ISNUMBER(VLOOKUP(Fulltable[[#This Row],[Distance]], PBmetric[[Distance (km)]:[PB (hh:mm:ss)]], 6, FALSE)), VLOOKUP(Fulltable[[#This Row],[Distance]], PBmetric[[Distance (km)]:[PB (hh:mm:ss)]], 6, FALSE), NA())</f>
        <v>#N/A</v>
      </c>
      <c r="G3143" s="13">
        <f ca="1">$Q$4+$P$4*Fulltable[[#This Row],[Distance]]+$O$4*Fulltable[[#This Row],[D^2]]+$N$4*Fulltable[[#This Row],[D^3]]</f>
        <v>0.10898562308907719</v>
      </c>
      <c r="H3143" s="13">
        <f ca="1">Fulltable[[#This Row],[Forecast]]*(1+AVERAGE(cform[faster (-ve) /
slower (+ve)]))</f>
        <v>0.11283519376333817</v>
      </c>
      <c r="I3143" s="13" t="e">
        <f>IF(ISNUMBER(VLOOKUP(Fulltable[[#This Row],[Distance]], Predict[[#All],[Distance (km)]:[Time on current form]], 2, FALSE)), VLOOKUP(Fulltable[[#This Row],[Distance]], Predict[[#All],[Distance (km)]:[Time on current form]], 2, FALSE), NA())</f>
        <v>#N/A</v>
      </c>
      <c r="J3143" s="13" t="e">
        <f>IF(ISNUMBER(VLOOKUP(Fulltable[[#This Row],[Distance]], Predict[[#All],[Distance (km)]:[Time on current form]], 3, FALSE)), VLOOKUP(Fulltable[[#This Row],[Distance]], Predict[[#All],[Distance (km)]:[Time on current form]], 3, FALSE), NA())</f>
        <v>#N/A</v>
      </c>
    </row>
    <row r="3144" spans="1:10" x14ac:dyDescent="0.25">
      <c r="A3144" s="1">
        <v>31.42</v>
      </c>
      <c r="B3144" s="2">
        <f>Fulltable[[#This Row],[Distance]]^2</f>
        <v>987.21640000000014</v>
      </c>
      <c r="C3144">
        <f>Fulltable[[#This Row],[Distance]]^3</f>
        <v>31018.339288000006</v>
      </c>
      <c r="D3144">
        <f>Fulltable[[#This Row],[Distance]]^4</f>
        <v>974596.22042896028</v>
      </c>
      <c r="E3144">
        <f>Fulltable[[#This Row],[Distance]]^5</f>
        <v>30621813.245877933</v>
      </c>
      <c r="F3144" s="13" t="e">
        <f>IF(ISNUMBER(VLOOKUP(Fulltable[[#This Row],[Distance]], PBmetric[[Distance (km)]:[PB (hh:mm:ss)]], 6, FALSE)), VLOOKUP(Fulltable[[#This Row],[Distance]], PBmetric[[Distance (km)]:[PB (hh:mm:ss)]], 6, FALSE), NA())</f>
        <v>#N/A</v>
      </c>
      <c r="G3144" s="13">
        <f ca="1">$Q$4+$P$4*Fulltable[[#This Row],[Distance]]+$O$4*Fulltable[[#This Row],[D^2]]+$N$4*Fulltable[[#This Row],[D^3]]</f>
        <v>0.10902597446074039</v>
      </c>
      <c r="H3144" s="13">
        <f ca="1">Fulltable[[#This Row],[Forecast]]*(1+AVERAGE(cform[faster (-ve) /
slower (+ve)]))</f>
        <v>0.11287697041892981</v>
      </c>
      <c r="I3144" s="13" t="e">
        <f>IF(ISNUMBER(VLOOKUP(Fulltable[[#This Row],[Distance]], Predict[[#All],[Distance (km)]:[Time on current form]], 2, FALSE)), VLOOKUP(Fulltable[[#This Row],[Distance]], Predict[[#All],[Distance (km)]:[Time on current form]], 2, FALSE), NA())</f>
        <v>#N/A</v>
      </c>
      <c r="J3144" s="13" t="e">
        <f>IF(ISNUMBER(VLOOKUP(Fulltable[[#This Row],[Distance]], Predict[[#All],[Distance (km)]:[Time on current form]], 3, FALSE)), VLOOKUP(Fulltable[[#This Row],[Distance]], Predict[[#All],[Distance (km)]:[Time on current form]], 3, FALSE), NA())</f>
        <v>#N/A</v>
      </c>
    </row>
    <row r="3145" spans="1:10" x14ac:dyDescent="0.25">
      <c r="A3145" s="1">
        <v>31.43</v>
      </c>
      <c r="B3145" s="2">
        <f>Fulltable[[#This Row],[Distance]]^2</f>
        <v>987.84489999999994</v>
      </c>
      <c r="C3145">
        <f>Fulltable[[#This Row],[Distance]]^3</f>
        <v>31047.965206999997</v>
      </c>
      <c r="D3145">
        <f>Fulltable[[#This Row],[Distance]]^4</f>
        <v>975837.54645600985</v>
      </c>
      <c r="E3145">
        <f>Fulltable[[#This Row],[Distance]]^5</f>
        <v>30670574.085112389</v>
      </c>
      <c r="F3145" s="13" t="e">
        <f>IF(ISNUMBER(VLOOKUP(Fulltable[[#This Row],[Distance]], PBmetric[[Distance (km)]:[PB (hh:mm:ss)]], 6, FALSE)), VLOOKUP(Fulltable[[#This Row],[Distance]], PBmetric[[Distance (km)]:[PB (hh:mm:ss)]], 6, FALSE), NA())</f>
        <v>#N/A</v>
      </c>
      <c r="G3145" s="13">
        <f ca="1">$Q$4+$P$4*Fulltable[[#This Row],[Distance]]+$O$4*Fulltable[[#This Row],[D^2]]+$N$4*Fulltable[[#This Row],[D^3]]</f>
        <v>0.10906632939405538</v>
      </c>
      <c r="H3145" s="13">
        <f ca="1">Fulltable[[#This Row],[Forecast]]*(1+AVERAGE(cform[faster (-ve) /
slower (+ve)]))</f>
        <v>0.11291875076197727</v>
      </c>
      <c r="I3145" s="13" t="e">
        <f>IF(ISNUMBER(VLOOKUP(Fulltable[[#This Row],[Distance]], Predict[[#All],[Distance (km)]:[Time on current form]], 2, FALSE)), VLOOKUP(Fulltable[[#This Row],[Distance]], Predict[[#All],[Distance (km)]:[Time on current form]], 2, FALSE), NA())</f>
        <v>#N/A</v>
      </c>
      <c r="J3145" s="13" t="e">
        <f>IF(ISNUMBER(VLOOKUP(Fulltable[[#This Row],[Distance]], Predict[[#All],[Distance (km)]:[Time on current form]], 3, FALSE)), VLOOKUP(Fulltable[[#This Row],[Distance]], Predict[[#All],[Distance (km)]:[Time on current form]], 3, FALSE), NA())</f>
        <v>#N/A</v>
      </c>
    </row>
    <row r="3146" spans="1:10" x14ac:dyDescent="0.25">
      <c r="A3146" s="1">
        <v>31.44</v>
      </c>
      <c r="B3146" s="2">
        <f>Fulltable[[#This Row],[Distance]]^2</f>
        <v>988.47360000000003</v>
      </c>
      <c r="C3146">
        <f>Fulltable[[#This Row],[Distance]]^3</f>
        <v>31077.609984000002</v>
      </c>
      <c r="D3146">
        <f>Fulltable[[#This Row],[Distance]]^4</f>
        <v>977080.05789696006</v>
      </c>
      <c r="E3146">
        <f>Fulltable[[#This Row],[Distance]]^5</f>
        <v>30719397.020280425</v>
      </c>
      <c r="F3146" s="13" t="e">
        <f>IF(ISNUMBER(VLOOKUP(Fulltable[[#This Row],[Distance]], PBmetric[[Distance (km)]:[PB (hh:mm:ss)]], 6, FALSE)), VLOOKUP(Fulltable[[#This Row],[Distance]], PBmetric[[Distance (km)]:[PB (hh:mm:ss)]], 6, FALSE), NA())</f>
        <v>#N/A</v>
      </c>
      <c r="G3146" s="13">
        <f ca="1">$Q$4+$P$4*Fulltable[[#This Row],[Distance]]+$O$4*Fulltable[[#This Row],[D^2]]+$N$4*Fulltable[[#This Row],[D^3]]</f>
        <v>0.10910668788898677</v>
      </c>
      <c r="H3146" s="13">
        <f ca="1">Fulltable[[#This Row],[Forecast]]*(1+AVERAGE(cform[faster (-ve) /
slower (+ve)]))</f>
        <v>0.11296053479244392</v>
      </c>
      <c r="I3146" s="13" t="e">
        <f>IF(ISNUMBER(VLOOKUP(Fulltable[[#This Row],[Distance]], Predict[[#All],[Distance (km)]:[Time on current form]], 2, FALSE)), VLOOKUP(Fulltable[[#This Row],[Distance]], Predict[[#All],[Distance (km)]:[Time on current form]], 2, FALSE), NA())</f>
        <v>#N/A</v>
      </c>
      <c r="J3146" s="13" t="e">
        <f>IF(ISNUMBER(VLOOKUP(Fulltable[[#This Row],[Distance]], Predict[[#All],[Distance (km)]:[Time on current form]], 3, FALSE)), VLOOKUP(Fulltable[[#This Row],[Distance]], Predict[[#All],[Distance (km)]:[Time on current form]], 3, FALSE), NA())</f>
        <v>#N/A</v>
      </c>
    </row>
    <row r="3147" spans="1:10" x14ac:dyDescent="0.25">
      <c r="A3147" s="1">
        <v>31.45</v>
      </c>
      <c r="B3147" s="2">
        <f>Fulltable[[#This Row],[Distance]]^2</f>
        <v>989.10249999999996</v>
      </c>
      <c r="C3147">
        <f>Fulltable[[#This Row],[Distance]]^3</f>
        <v>31107.273624999998</v>
      </c>
      <c r="D3147">
        <f>Fulltable[[#This Row],[Distance]]^4</f>
        <v>978323.75550624996</v>
      </c>
      <c r="E3147">
        <f>Fulltable[[#This Row],[Distance]]^5</f>
        <v>30768282.110671561</v>
      </c>
      <c r="F3147" s="13" t="e">
        <f>IF(ISNUMBER(VLOOKUP(Fulltable[[#This Row],[Distance]], PBmetric[[Distance (km)]:[PB (hh:mm:ss)]], 6, FALSE)), VLOOKUP(Fulltable[[#This Row],[Distance]], PBmetric[[Distance (km)]:[PB (hh:mm:ss)]], 6, FALSE), NA())</f>
        <v>#N/A</v>
      </c>
      <c r="G3147" s="13">
        <f ca="1">$Q$4+$P$4*Fulltable[[#This Row],[Distance]]+$O$4*Fulltable[[#This Row],[D^2]]+$N$4*Fulltable[[#This Row],[D^3]]</f>
        <v>0.10914704994549913</v>
      </c>
      <c r="H3147" s="13">
        <f ca="1">Fulltable[[#This Row],[Forecast]]*(1+AVERAGE(cform[faster (-ve) /
slower (+ve)]))</f>
        <v>0.11300232251029306</v>
      </c>
      <c r="I3147" s="13" t="e">
        <f>IF(ISNUMBER(VLOOKUP(Fulltable[[#This Row],[Distance]], Predict[[#All],[Distance (km)]:[Time on current form]], 2, FALSE)), VLOOKUP(Fulltable[[#This Row],[Distance]], Predict[[#All],[Distance (km)]:[Time on current form]], 2, FALSE), NA())</f>
        <v>#N/A</v>
      </c>
      <c r="J3147" s="13" t="e">
        <f>IF(ISNUMBER(VLOOKUP(Fulltable[[#This Row],[Distance]], Predict[[#All],[Distance (km)]:[Time on current form]], 3, FALSE)), VLOOKUP(Fulltable[[#This Row],[Distance]], Predict[[#All],[Distance (km)]:[Time on current form]], 3, FALSE), NA())</f>
        <v>#N/A</v>
      </c>
    </row>
    <row r="3148" spans="1:10" x14ac:dyDescent="0.25">
      <c r="A3148" s="1">
        <v>31.46</v>
      </c>
      <c r="B3148" s="2">
        <f>Fulltable[[#This Row],[Distance]]^2</f>
        <v>989.73160000000007</v>
      </c>
      <c r="C3148">
        <f>Fulltable[[#This Row],[Distance]]^3</f>
        <v>31136.956136000004</v>
      </c>
      <c r="D3148">
        <f>Fulltable[[#This Row],[Distance]]^4</f>
        <v>979568.64003856014</v>
      </c>
      <c r="E3148">
        <f>Fulltable[[#This Row],[Distance]]^5</f>
        <v>30817229.415613104</v>
      </c>
      <c r="F3148" s="13" t="e">
        <f>IF(ISNUMBER(VLOOKUP(Fulltable[[#This Row],[Distance]], PBmetric[[Distance (km)]:[PB (hh:mm:ss)]], 6, FALSE)), VLOOKUP(Fulltable[[#This Row],[Distance]], PBmetric[[Distance (km)]:[PB (hh:mm:ss)]], 6, FALSE), NA())</f>
        <v>#N/A</v>
      </c>
      <c r="G3148" s="13">
        <f ca="1">$Q$4+$P$4*Fulltable[[#This Row],[Distance]]+$O$4*Fulltable[[#This Row],[D^2]]+$N$4*Fulltable[[#This Row],[D^3]]</f>
        <v>0.10918741556355709</v>
      </c>
      <c r="H3148" s="13">
        <f ca="1">Fulltable[[#This Row],[Forecast]]*(1+AVERAGE(cform[faster (-ve) /
slower (+ve)]))</f>
        <v>0.11304411391548808</v>
      </c>
      <c r="I3148" s="13" t="e">
        <f>IF(ISNUMBER(VLOOKUP(Fulltable[[#This Row],[Distance]], Predict[[#All],[Distance (km)]:[Time on current form]], 2, FALSE)), VLOOKUP(Fulltable[[#This Row],[Distance]], Predict[[#All],[Distance (km)]:[Time on current form]], 2, FALSE), NA())</f>
        <v>#N/A</v>
      </c>
      <c r="J3148" s="13" t="e">
        <f>IF(ISNUMBER(VLOOKUP(Fulltable[[#This Row],[Distance]], Predict[[#All],[Distance (km)]:[Time on current form]], 3, FALSE)), VLOOKUP(Fulltable[[#This Row],[Distance]], Predict[[#All],[Distance (km)]:[Time on current form]], 3, FALSE), NA())</f>
        <v>#N/A</v>
      </c>
    </row>
    <row r="3149" spans="1:10" x14ac:dyDescent="0.25">
      <c r="A3149" s="1">
        <v>31.47</v>
      </c>
      <c r="B3149" s="2">
        <f>Fulltable[[#This Row],[Distance]]^2</f>
        <v>990.3608999999999</v>
      </c>
      <c r="C3149">
        <f>Fulltable[[#This Row],[Distance]]^3</f>
        <v>31166.657522999994</v>
      </c>
      <c r="D3149">
        <f>Fulltable[[#This Row],[Distance]]^4</f>
        <v>980814.71224880975</v>
      </c>
      <c r="E3149">
        <f>Fulltable[[#This Row],[Distance]]^5</f>
        <v>30866238.994470041</v>
      </c>
      <c r="F3149" s="13" t="e">
        <f>IF(ISNUMBER(VLOOKUP(Fulltable[[#This Row],[Distance]], PBmetric[[Distance (km)]:[PB (hh:mm:ss)]], 6, FALSE)), VLOOKUP(Fulltable[[#This Row],[Distance]], PBmetric[[Distance (km)]:[PB (hh:mm:ss)]], 6, FALSE), NA())</f>
        <v>#N/A</v>
      </c>
      <c r="G3149" s="13">
        <f ca="1">$Q$4+$P$4*Fulltable[[#This Row],[Distance]]+$O$4*Fulltable[[#This Row],[D^2]]+$N$4*Fulltable[[#This Row],[D^3]]</f>
        <v>0.10922778474312522</v>
      </c>
      <c r="H3149" s="13">
        <f ca="1">Fulltable[[#This Row],[Forecast]]*(1+AVERAGE(cform[faster (-ve) /
slower (+ve)]))</f>
        <v>0.11308590900799229</v>
      </c>
      <c r="I3149" s="13" t="e">
        <f>IF(ISNUMBER(VLOOKUP(Fulltable[[#This Row],[Distance]], Predict[[#All],[Distance (km)]:[Time on current form]], 2, FALSE)), VLOOKUP(Fulltable[[#This Row],[Distance]], Predict[[#All],[Distance (km)]:[Time on current form]], 2, FALSE), NA())</f>
        <v>#N/A</v>
      </c>
      <c r="J3149" s="13" t="e">
        <f>IF(ISNUMBER(VLOOKUP(Fulltable[[#This Row],[Distance]], Predict[[#All],[Distance (km)]:[Time on current form]], 3, FALSE)), VLOOKUP(Fulltable[[#This Row],[Distance]], Predict[[#All],[Distance (km)]:[Time on current form]], 3, FALSE), NA())</f>
        <v>#N/A</v>
      </c>
    </row>
    <row r="3150" spans="1:10" x14ac:dyDescent="0.25">
      <c r="A3150" s="1">
        <v>31.48</v>
      </c>
      <c r="B3150" s="2">
        <f>Fulltable[[#This Row],[Distance]]^2</f>
        <v>990.99040000000002</v>
      </c>
      <c r="C3150">
        <f>Fulltable[[#This Row],[Distance]]^3</f>
        <v>31196.377791999999</v>
      </c>
      <c r="D3150">
        <f>Fulltable[[#This Row],[Distance]]^4</f>
        <v>982061.97289216006</v>
      </c>
      <c r="E3150">
        <f>Fulltable[[#This Row],[Distance]]^5</f>
        <v>30915310.906645197</v>
      </c>
      <c r="F3150" s="13" t="e">
        <f>IF(ISNUMBER(VLOOKUP(Fulltable[[#This Row],[Distance]], PBmetric[[Distance (km)]:[PB (hh:mm:ss)]], 6, FALSE)), VLOOKUP(Fulltable[[#This Row],[Distance]], PBmetric[[Distance (km)]:[PB (hh:mm:ss)]], 6, FALSE), NA())</f>
        <v>#N/A</v>
      </c>
      <c r="G3150" s="13">
        <f ca="1">$Q$4+$P$4*Fulltable[[#This Row],[Distance]]+$O$4*Fulltable[[#This Row],[D^2]]+$N$4*Fulltable[[#This Row],[D^3]]</f>
        <v>0.10926815748416815</v>
      </c>
      <c r="H3150" s="13">
        <f ca="1">Fulltable[[#This Row],[Forecast]]*(1+AVERAGE(cform[faster (-ve) /
slower (+ve)]))</f>
        <v>0.11312770778776908</v>
      </c>
      <c r="I3150" s="13" t="e">
        <f>IF(ISNUMBER(VLOOKUP(Fulltable[[#This Row],[Distance]], Predict[[#All],[Distance (km)]:[Time on current form]], 2, FALSE)), VLOOKUP(Fulltable[[#This Row],[Distance]], Predict[[#All],[Distance (km)]:[Time on current form]], 2, FALSE), NA())</f>
        <v>#N/A</v>
      </c>
      <c r="J3150" s="13" t="e">
        <f>IF(ISNUMBER(VLOOKUP(Fulltable[[#This Row],[Distance]], Predict[[#All],[Distance (km)]:[Time on current form]], 3, FALSE)), VLOOKUP(Fulltable[[#This Row],[Distance]], Predict[[#All],[Distance (km)]:[Time on current form]], 3, FALSE), NA())</f>
        <v>#N/A</v>
      </c>
    </row>
    <row r="3151" spans="1:10" x14ac:dyDescent="0.25">
      <c r="A3151" s="1">
        <v>31.49</v>
      </c>
      <c r="B3151" s="2">
        <f>Fulltable[[#This Row],[Distance]]^2</f>
        <v>991.62009999999987</v>
      </c>
      <c r="C3151">
        <f>Fulltable[[#This Row],[Distance]]^3</f>
        <v>31226.116948999996</v>
      </c>
      <c r="D3151">
        <f>Fulltable[[#This Row],[Distance]]^4</f>
        <v>983310.42272400972</v>
      </c>
      <c r="E3151">
        <f>Fulltable[[#This Row],[Distance]]^5</f>
        <v>30964445.211579066</v>
      </c>
      <c r="F3151" s="13" t="e">
        <f>IF(ISNUMBER(VLOOKUP(Fulltable[[#This Row],[Distance]], PBmetric[[Distance (km)]:[PB (hh:mm:ss)]], 6, FALSE)), VLOOKUP(Fulltable[[#This Row],[Distance]], PBmetric[[Distance (km)]:[PB (hh:mm:ss)]], 6, FALSE), NA())</f>
        <v>#N/A</v>
      </c>
      <c r="G3151" s="13">
        <f ca="1">$Q$4+$P$4*Fulltable[[#This Row],[Distance]]+$O$4*Fulltable[[#This Row],[D^2]]+$N$4*Fulltable[[#This Row],[D^3]]</f>
        <v>0.10930853378665042</v>
      </c>
      <c r="H3151" s="13">
        <f ca="1">Fulltable[[#This Row],[Forecast]]*(1+AVERAGE(cform[faster (-ve) /
slower (+ve)]))</f>
        <v>0.11316951025478172</v>
      </c>
      <c r="I3151" s="13" t="e">
        <f>IF(ISNUMBER(VLOOKUP(Fulltable[[#This Row],[Distance]], Predict[[#All],[Distance (km)]:[Time on current form]], 2, FALSE)), VLOOKUP(Fulltable[[#This Row],[Distance]], Predict[[#All],[Distance (km)]:[Time on current form]], 2, FALSE), NA())</f>
        <v>#N/A</v>
      </c>
      <c r="J3151" s="13" t="e">
        <f>IF(ISNUMBER(VLOOKUP(Fulltable[[#This Row],[Distance]], Predict[[#All],[Distance (km)]:[Time on current form]], 3, FALSE)), VLOOKUP(Fulltable[[#This Row],[Distance]], Predict[[#All],[Distance (km)]:[Time on current form]], 3, FALSE), NA())</f>
        <v>#N/A</v>
      </c>
    </row>
    <row r="3152" spans="1:10" x14ac:dyDescent="0.25">
      <c r="A3152" s="1">
        <v>31.5</v>
      </c>
      <c r="B3152" s="2">
        <f>Fulltable[[#This Row],[Distance]]^2</f>
        <v>992.25</v>
      </c>
      <c r="C3152">
        <f>Fulltable[[#This Row],[Distance]]^3</f>
        <v>31255.875</v>
      </c>
      <c r="D3152">
        <f>Fulltable[[#This Row],[Distance]]^4</f>
        <v>984560.0625</v>
      </c>
      <c r="E3152">
        <f>Fulltable[[#This Row],[Distance]]^5</f>
        <v>31013641.96875</v>
      </c>
      <c r="F3152" s="13" t="e">
        <f>IF(ISNUMBER(VLOOKUP(Fulltable[[#This Row],[Distance]], PBmetric[[Distance (km)]:[PB (hh:mm:ss)]], 6, FALSE)), VLOOKUP(Fulltable[[#This Row],[Distance]], PBmetric[[Distance (km)]:[PB (hh:mm:ss)]], 6, FALSE), NA())</f>
        <v>#N/A</v>
      </c>
      <c r="G3152" s="13">
        <f ca="1">$Q$4+$P$4*Fulltable[[#This Row],[Distance]]+$O$4*Fulltable[[#This Row],[D^2]]+$N$4*Fulltable[[#This Row],[D^3]]</f>
        <v>0.10934891365053669</v>
      </c>
      <c r="H3152" s="13">
        <f ca="1">Fulltable[[#This Row],[Forecast]]*(1+AVERAGE(cform[faster (-ve) /
slower (+ve)]))</f>
        <v>0.11321131640899364</v>
      </c>
      <c r="I3152" s="13" t="e">
        <f>IF(ISNUMBER(VLOOKUP(Fulltable[[#This Row],[Distance]], Predict[[#All],[Distance (km)]:[Time on current form]], 2, FALSE)), VLOOKUP(Fulltable[[#This Row],[Distance]], Predict[[#All],[Distance (km)]:[Time on current form]], 2, FALSE), NA())</f>
        <v>#N/A</v>
      </c>
      <c r="J3152" s="13" t="e">
        <f>IF(ISNUMBER(VLOOKUP(Fulltable[[#This Row],[Distance]], Predict[[#All],[Distance (km)]:[Time on current form]], 3, FALSE)), VLOOKUP(Fulltable[[#This Row],[Distance]], Predict[[#All],[Distance (km)]:[Time on current form]], 3, FALSE), NA())</f>
        <v>#N/A</v>
      </c>
    </row>
    <row r="3153" spans="1:10" x14ac:dyDescent="0.25">
      <c r="A3153" s="1">
        <v>31.51</v>
      </c>
      <c r="B3153" s="2">
        <f>Fulltable[[#This Row],[Distance]]^2</f>
        <v>992.88010000000008</v>
      </c>
      <c r="C3153">
        <f>Fulltable[[#This Row],[Distance]]^3</f>
        <v>31285.651951000003</v>
      </c>
      <c r="D3153">
        <f>Fulltable[[#This Row],[Distance]]^4</f>
        <v>985810.89297601022</v>
      </c>
      <c r="E3153">
        <f>Fulltable[[#This Row],[Distance]]^5</f>
        <v>31062901.237674084</v>
      </c>
      <c r="F3153" s="13" t="e">
        <f>IF(ISNUMBER(VLOOKUP(Fulltable[[#This Row],[Distance]], PBmetric[[Distance (km)]:[PB (hh:mm:ss)]], 6, FALSE)), VLOOKUP(Fulltable[[#This Row],[Distance]], PBmetric[[Distance (km)]:[PB (hh:mm:ss)]], 6, FALSE), NA())</f>
        <v>#N/A</v>
      </c>
      <c r="G3153" s="13">
        <f ca="1">$Q$4+$P$4*Fulltable[[#This Row],[Distance]]+$O$4*Fulltable[[#This Row],[D^2]]+$N$4*Fulltable[[#This Row],[D^3]]</f>
        <v>0.10938929707579155</v>
      </c>
      <c r="H3153" s="13">
        <f ca="1">Fulltable[[#This Row],[Forecast]]*(1+AVERAGE(cform[faster (-ve) /
slower (+ve)]))</f>
        <v>0.11325312625036818</v>
      </c>
      <c r="I3153" s="13" t="e">
        <f>IF(ISNUMBER(VLOOKUP(Fulltable[[#This Row],[Distance]], Predict[[#All],[Distance (km)]:[Time on current form]], 2, FALSE)), VLOOKUP(Fulltable[[#This Row],[Distance]], Predict[[#All],[Distance (km)]:[Time on current form]], 2, FALSE), NA())</f>
        <v>#N/A</v>
      </c>
      <c r="J3153" s="13" t="e">
        <f>IF(ISNUMBER(VLOOKUP(Fulltable[[#This Row],[Distance]], Predict[[#All],[Distance (km)]:[Time on current form]], 3, FALSE)), VLOOKUP(Fulltable[[#This Row],[Distance]], Predict[[#All],[Distance (km)]:[Time on current form]], 3, FALSE), NA())</f>
        <v>#N/A</v>
      </c>
    </row>
    <row r="3154" spans="1:10" x14ac:dyDescent="0.25">
      <c r="A3154" s="1">
        <v>31.52</v>
      </c>
      <c r="B3154" s="2">
        <f>Fulltable[[#This Row],[Distance]]^2</f>
        <v>993.5104</v>
      </c>
      <c r="C3154">
        <f>Fulltable[[#This Row],[Distance]]^3</f>
        <v>31315.447808000001</v>
      </c>
      <c r="D3154">
        <f>Fulltable[[#This Row],[Distance]]^4</f>
        <v>987062.91490815999</v>
      </c>
      <c r="E3154">
        <f>Fulltable[[#This Row],[Distance]]^5</f>
        <v>31112223.077905204</v>
      </c>
      <c r="F3154" s="13" t="e">
        <f>IF(ISNUMBER(VLOOKUP(Fulltable[[#This Row],[Distance]], PBmetric[[Distance (km)]:[PB (hh:mm:ss)]], 6, FALSE)), VLOOKUP(Fulltable[[#This Row],[Distance]], PBmetric[[Distance (km)]:[PB (hh:mm:ss)]], 6, FALSE), NA())</f>
        <v>#N/A</v>
      </c>
      <c r="G3154" s="13">
        <f ca="1">$Q$4+$P$4*Fulltable[[#This Row],[Distance]]+$O$4*Fulltable[[#This Row],[D^2]]+$N$4*Fulltable[[#This Row],[D^3]]</f>
        <v>0.10942968406237952</v>
      </c>
      <c r="H3154" s="13">
        <f ca="1">Fulltable[[#This Row],[Forecast]]*(1+AVERAGE(cform[faster (-ve) /
slower (+ve)]))</f>
        <v>0.11329493977886859</v>
      </c>
      <c r="I3154" s="13" t="e">
        <f>IF(ISNUMBER(VLOOKUP(Fulltable[[#This Row],[Distance]], Predict[[#All],[Distance (km)]:[Time on current form]], 2, FALSE)), VLOOKUP(Fulltable[[#This Row],[Distance]], Predict[[#All],[Distance (km)]:[Time on current form]], 2, FALSE), NA())</f>
        <v>#N/A</v>
      </c>
      <c r="J3154" s="13" t="e">
        <f>IF(ISNUMBER(VLOOKUP(Fulltable[[#This Row],[Distance]], Predict[[#All],[Distance (km)]:[Time on current form]], 3, FALSE)), VLOOKUP(Fulltable[[#This Row],[Distance]], Predict[[#All],[Distance (km)]:[Time on current form]], 3, FALSE), NA())</f>
        <v>#N/A</v>
      </c>
    </row>
    <row r="3155" spans="1:10" x14ac:dyDescent="0.25">
      <c r="A3155" s="1">
        <v>31.53</v>
      </c>
      <c r="B3155" s="2">
        <f>Fulltable[[#This Row],[Distance]]^2</f>
        <v>994.1409000000001</v>
      </c>
      <c r="C3155">
        <f>Fulltable[[#This Row],[Distance]]^3</f>
        <v>31345.262577000005</v>
      </c>
      <c r="D3155">
        <f>Fulltable[[#This Row],[Distance]]^4</f>
        <v>988316.12905281025</v>
      </c>
      <c r="E3155">
        <f>Fulltable[[#This Row],[Distance]]^5</f>
        <v>31161607.54903511</v>
      </c>
      <c r="F3155" s="13" t="e">
        <f>IF(ISNUMBER(VLOOKUP(Fulltable[[#This Row],[Distance]], PBmetric[[Distance (km)]:[PB (hh:mm:ss)]], 6, FALSE)), VLOOKUP(Fulltable[[#This Row],[Distance]], PBmetric[[Distance (km)]:[PB (hh:mm:ss)]], 6, FALSE), NA())</f>
        <v>#N/A</v>
      </c>
      <c r="G3155" s="13">
        <f ca="1">$Q$4+$P$4*Fulltable[[#This Row],[Distance]]+$O$4*Fulltable[[#This Row],[D^2]]+$N$4*Fulltable[[#This Row],[D^3]]</f>
        <v>0.10947007461026528</v>
      </c>
      <c r="H3155" s="13">
        <f ca="1">Fulltable[[#This Row],[Forecast]]*(1+AVERAGE(cform[faster (-ve) /
slower (+ve)]))</f>
        <v>0.11333675699445833</v>
      </c>
      <c r="I3155" s="13" t="e">
        <f>IF(ISNUMBER(VLOOKUP(Fulltable[[#This Row],[Distance]], Predict[[#All],[Distance (km)]:[Time on current form]], 2, FALSE)), VLOOKUP(Fulltable[[#This Row],[Distance]], Predict[[#All],[Distance (km)]:[Time on current form]], 2, FALSE), NA())</f>
        <v>#N/A</v>
      </c>
      <c r="J3155" s="13" t="e">
        <f>IF(ISNUMBER(VLOOKUP(Fulltable[[#This Row],[Distance]], Predict[[#All],[Distance (km)]:[Time on current form]], 3, FALSE)), VLOOKUP(Fulltable[[#This Row],[Distance]], Predict[[#All],[Distance (km)]:[Time on current form]], 3, FALSE), NA())</f>
        <v>#N/A</v>
      </c>
    </row>
    <row r="3156" spans="1:10" x14ac:dyDescent="0.25">
      <c r="A3156" s="1">
        <v>31.54</v>
      </c>
      <c r="B3156" s="2">
        <f>Fulltable[[#This Row],[Distance]]^2</f>
        <v>994.77159999999992</v>
      </c>
      <c r="C3156">
        <f>Fulltable[[#This Row],[Distance]]^3</f>
        <v>31375.096263999996</v>
      </c>
      <c r="D3156">
        <f>Fulltable[[#This Row],[Distance]]^4</f>
        <v>989570.53616655979</v>
      </c>
      <c r="E3156">
        <f>Fulltable[[#This Row],[Distance]]^5</f>
        <v>31211054.710693296</v>
      </c>
      <c r="F3156" s="13" t="e">
        <f>IF(ISNUMBER(VLOOKUP(Fulltable[[#This Row],[Distance]], PBmetric[[Distance (km)]:[PB (hh:mm:ss)]], 6, FALSE)), VLOOKUP(Fulltable[[#This Row],[Distance]], PBmetric[[Distance (km)]:[PB (hh:mm:ss)]], 6, FALSE), NA())</f>
        <v>#N/A</v>
      </c>
      <c r="G3156" s="13">
        <f ca="1">$Q$4+$P$4*Fulltable[[#This Row],[Distance]]+$O$4*Fulltable[[#This Row],[D^2]]+$N$4*Fulltable[[#This Row],[D^3]]</f>
        <v>0.1095104687194134</v>
      </c>
      <c r="H3156" s="13">
        <f ca="1">Fulltable[[#This Row],[Forecast]]*(1+AVERAGE(cform[faster (-ve) /
slower (+ve)]))</f>
        <v>0.11337857789710069</v>
      </c>
      <c r="I3156" s="13" t="e">
        <f>IF(ISNUMBER(VLOOKUP(Fulltable[[#This Row],[Distance]], Predict[[#All],[Distance (km)]:[Time on current form]], 2, FALSE)), VLOOKUP(Fulltable[[#This Row],[Distance]], Predict[[#All],[Distance (km)]:[Time on current form]], 2, FALSE), NA())</f>
        <v>#N/A</v>
      </c>
      <c r="J3156" s="13" t="e">
        <f>IF(ISNUMBER(VLOOKUP(Fulltable[[#This Row],[Distance]], Predict[[#All],[Distance (km)]:[Time on current form]], 3, FALSE)), VLOOKUP(Fulltable[[#This Row],[Distance]], Predict[[#All],[Distance (km)]:[Time on current form]], 3, FALSE), NA())</f>
        <v>#N/A</v>
      </c>
    </row>
    <row r="3157" spans="1:10" x14ac:dyDescent="0.25">
      <c r="A3157" s="1">
        <v>31.55</v>
      </c>
      <c r="B3157" s="2">
        <f>Fulltable[[#This Row],[Distance]]^2</f>
        <v>995.40250000000003</v>
      </c>
      <c r="C3157">
        <f>Fulltable[[#This Row],[Distance]]^3</f>
        <v>31404.948875000002</v>
      </c>
      <c r="D3157">
        <f>Fulltable[[#This Row],[Distance]]^4</f>
        <v>990826.13700625009</v>
      </c>
      <c r="E3157">
        <f>Fulltable[[#This Row],[Distance]]^5</f>
        <v>31260564.622547191</v>
      </c>
      <c r="F3157" s="13" t="e">
        <f>IF(ISNUMBER(VLOOKUP(Fulltable[[#This Row],[Distance]], PBmetric[[Distance (km)]:[PB (hh:mm:ss)]], 6, FALSE)), VLOOKUP(Fulltable[[#This Row],[Distance]], PBmetric[[Distance (km)]:[PB (hh:mm:ss)]], 6, FALSE), NA())</f>
        <v>#N/A</v>
      </c>
      <c r="G3157" s="13">
        <f ca="1">$Q$4+$P$4*Fulltable[[#This Row],[Distance]]+$O$4*Fulltable[[#This Row],[D^2]]+$N$4*Fulltable[[#This Row],[D^3]]</f>
        <v>0.10955086638978846</v>
      </c>
      <c r="H3157" s="13">
        <f ca="1">Fulltable[[#This Row],[Forecast]]*(1+AVERAGE(cform[faster (-ve) /
slower (+ve)]))</f>
        <v>0.11342040248675903</v>
      </c>
      <c r="I3157" s="13" t="e">
        <f>IF(ISNUMBER(VLOOKUP(Fulltable[[#This Row],[Distance]], Predict[[#All],[Distance (km)]:[Time on current form]], 2, FALSE)), VLOOKUP(Fulltable[[#This Row],[Distance]], Predict[[#All],[Distance (km)]:[Time on current form]], 2, FALSE), NA())</f>
        <v>#N/A</v>
      </c>
      <c r="J3157" s="13" t="e">
        <f>IF(ISNUMBER(VLOOKUP(Fulltable[[#This Row],[Distance]], Predict[[#All],[Distance (km)]:[Time on current form]], 3, FALSE)), VLOOKUP(Fulltable[[#This Row],[Distance]], Predict[[#All],[Distance (km)]:[Time on current form]], 3, FALSE), NA())</f>
        <v>#N/A</v>
      </c>
    </row>
    <row r="3158" spans="1:10" x14ac:dyDescent="0.25">
      <c r="A3158" s="1">
        <v>31.56</v>
      </c>
      <c r="B3158" s="2">
        <f>Fulltable[[#This Row],[Distance]]^2</f>
        <v>996.03359999999986</v>
      </c>
      <c r="C3158">
        <f>Fulltable[[#This Row],[Distance]]^3</f>
        <v>31434.820415999995</v>
      </c>
      <c r="D3158">
        <f>Fulltable[[#This Row],[Distance]]^4</f>
        <v>992082.93232895969</v>
      </c>
      <c r="E3158">
        <f>Fulltable[[#This Row],[Distance]]^5</f>
        <v>31310137.344301965</v>
      </c>
      <c r="F3158" s="13" t="e">
        <f>IF(ISNUMBER(VLOOKUP(Fulltable[[#This Row],[Distance]], PBmetric[[Distance (km)]:[PB (hh:mm:ss)]], 6, FALSE)), VLOOKUP(Fulltable[[#This Row],[Distance]], PBmetric[[Distance (km)]:[PB (hh:mm:ss)]], 6, FALSE), NA())</f>
        <v>#N/A</v>
      </c>
      <c r="G3158" s="13">
        <f ca="1">$Q$4+$P$4*Fulltable[[#This Row],[Distance]]+$O$4*Fulltable[[#This Row],[D^2]]+$N$4*Fulltable[[#This Row],[D^3]]</f>
        <v>0.10959126762135507</v>
      </c>
      <c r="H3158" s="13">
        <f ca="1">Fulltable[[#This Row],[Forecast]]*(1+AVERAGE(cform[faster (-ve) /
slower (+ve)]))</f>
        <v>0.11346223076339666</v>
      </c>
      <c r="I3158" s="13" t="e">
        <f>IF(ISNUMBER(VLOOKUP(Fulltable[[#This Row],[Distance]], Predict[[#All],[Distance (km)]:[Time on current form]], 2, FALSE)), VLOOKUP(Fulltable[[#This Row],[Distance]], Predict[[#All],[Distance (km)]:[Time on current form]], 2, FALSE), NA())</f>
        <v>#N/A</v>
      </c>
      <c r="J3158" s="13" t="e">
        <f>IF(ISNUMBER(VLOOKUP(Fulltable[[#This Row],[Distance]], Predict[[#All],[Distance (km)]:[Time on current form]], 3, FALSE)), VLOOKUP(Fulltable[[#This Row],[Distance]], Predict[[#All],[Distance (km)]:[Time on current form]], 3, FALSE), NA())</f>
        <v>#N/A</v>
      </c>
    </row>
    <row r="3159" spans="1:10" x14ac:dyDescent="0.25">
      <c r="A3159" s="1">
        <v>31.57</v>
      </c>
      <c r="B3159" s="2">
        <f>Fulltable[[#This Row],[Distance]]^2</f>
        <v>996.66489999999999</v>
      </c>
      <c r="C3159">
        <f>Fulltable[[#This Row],[Distance]]^3</f>
        <v>31464.710892999999</v>
      </c>
      <c r="D3159">
        <f>Fulltable[[#This Row],[Distance]]^4</f>
        <v>993340.92289200996</v>
      </c>
      <c r="E3159">
        <f>Fulltable[[#This Row],[Distance]]^5</f>
        <v>31359772.935700756</v>
      </c>
      <c r="F3159" s="13" t="e">
        <f>IF(ISNUMBER(VLOOKUP(Fulltable[[#This Row],[Distance]], PBmetric[[Distance (km)]:[PB (hh:mm:ss)]], 6, FALSE)), VLOOKUP(Fulltable[[#This Row],[Distance]], PBmetric[[Distance (km)]:[PB (hh:mm:ss)]], 6, FALSE), NA())</f>
        <v>#N/A</v>
      </c>
      <c r="G3159" s="13">
        <f ca="1">$Q$4+$P$4*Fulltable[[#This Row],[Distance]]+$O$4*Fulltable[[#This Row],[D^2]]+$N$4*Fulltable[[#This Row],[D^3]]</f>
        <v>0.10963167241407785</v>
      </c>
      <c r="H3159" s="13">
        <f ca="1">Fulltable[[#This Row],[Forecast]]*(1+AVERAGE(cform[faster (-ve) /
slower (+ve)]))</f>
        <v>0.113504062726977</v>
      </c>
      <c r="I3159" s="13" t="e">
        <f>IF(ISNUMBER(VLOOKUP(Fulltable[[#This Row],[Distance]], Predict[[#All],[Distance (km)]:[Time on current form]], 2, FALSE)), VLOOKUP(Fulltable[[#This Row],[Distance]], Predict[[#All],[Distance (km)]:[Time on current form]], 2, FALSE), NA())</f>
        <v>#N/A</v>
      </c>
      <c r="J3159" s="13" t="e">
        <f>IF(ISNUMBER(VLOOKUP(Fulltable[[#This Row],[Distance]], Predict[[#All],[Distance (km)]:[Time on current form]], 3, FALSE)), VLOOKUP(Fulltable[[#This Row],[Distance]], Predict[[#All],[Distance (km)]:[Time on current form]], 3, FALSE), NA())</f>
        <v>#N/A</v>
      </c>
    </row>
    <row r="3160" spans="1:10" x14ac:dyDescent="0.25">
      <c r="A3160" s="1">
        <v>31.58</v>
      </c>
      <c r="B3160" s="2">
        <f>Fulltable[[#This Row],[Distance]]^2</f>
        <v>997.29639999999995</v>
      </c>
      <c r="C3160">
        <f>Fulltable[[#This Row],[Distance]]^3</f>
        <v>31494.620311999995</v>
      </c>
      <c r="D3160">
        <f>Fulltable[[#This Row],[Distance]]^4</f>
        <v>994600.10945295985</v>
      </c>
      <c r="E3160">
        <f>Fulltable[[#This Row],[Distance]]^5</f>
        <v>31409471.456524469</v>
      </c>
      <c r="F3160" s="13" t="e">
        <f>IF(ISNUMBER(VLOOKUP(Fulltable[[#This Row],[Distance]], PBmetric[[Distance (km)]:[PB (hh:mm:ss)]], 6, FALSE)), VLOOKUP(Fulltable[[#This Row],[Distance]], PBmetric[[Distance (km)]:[PB (hh:mm:ss)]], 6, FALSE), NA())</f>
        <v>#N/A</v>
      </c>
      <c r="G3160" s="13">
        <f ca="1">$Q$4+$P$4*Fulltable[[#This Row],[Distance]]+$O$4*Fulltable[[#This Row],[D^2]]+$N$4*Fulltable[[#This Row],[D^3]]</f>
        <v>0.10967208076792136</v>
      </c>
      <c r="H3160" s="13">
        <f ca="1">Fulltable[[#This Row],[Forecast]]*(1+AVERAGE(cform[faster (-ve) /
slower (+ve)]))</f>
        <v>0.11354589837746333</v>
      </c>
      <c r="I3160" s="13" t="e">
        <f>IF(ISNUMBER(VLOOKUP(Fulltable[[#This Row],[Distance]], Predict[[#All],[Distance (km)]:[Time on current form]], 2, FALSE)), VLOOKUP(Fulltable[[#This Row],[Distance]], Predict[[#All],[Distance (km)]:[Time on current form]], 2, FALSE), NA())</f>
        <v>#N/A</v>
      </c>
      <c r="J3160" s="13" t="e">
        <f>IF(ISNUMBER(VLOOKUP(Fulltable[[#This Row],[Distance]], Predict[[#All],[Distance (km)]:[Time on current form]], 3, FALSE)), VLOOKUP(Fulltable[[#This Row],[Distance]], Predict[[#All],[Distance (km)]:[Time on current form]], 3, FALSE), NA())</f>
        <v>#N/A</v>
      </c>
    </row>
    <row r="3161" spans="1:10" x14ac:dyDescent="0.25">
      <c r="A3161" s="1">
        <v>31.59</v>
      </c>
      <c r="B3161" s="2">
        <f>Fulltable[[#This Row],[Distance]]^2</f>
        <v>997.92809999999997</v>
      </c>
      <c r="C3161">
        <f>Fulltable[[#This Row],[Distance]]^3</f>
        <v>31524.548679</v>
      </c>
      <c r="D3161">
        <f>Fulltable[[#This Row],[Distance]]^4</f>
        <v>995860.4927696099</v>
      </c>
      <c r="E3161">
        <f>Fulltable[[#This Row],[Distance]]^5</f>
        <v>31459232.966591977</v>
      </c>
      <c r="F3161" s="13" t="e">
        <f>IF(ISNUMBER(VLOOKUP(Fulltable[[#This Row],[Distance]], PBmetric[[Distance (km)]:[PB (hh:mm:ss)]], 6, FALSE)), VLOOKUP(Fulltable[[#This Row],[Distance]], PBmetric[[Distance (km)]:[PB (hh:mm:ss)]], 6, FALSE), NA())</f>
        <v>#N/A</v>
      </c>
      <c r="G3161" s="13">
        <f ca="1">$Q$4+$P$4*Fulltable[[#This Row],[Distance]]+$O$4*Fulltable[[#This Row],[D^2]]+$N$4*Fulltable[[#This Row],[D^3]]</f>
        <v>0.10971249268285022</v>
      </c>
      <c r="H3161" s="13">
        <f ca="1">Fulltable[[#This Row],[Forecast]]*(1+AVERAGE(cform[faster (-ve) /
slower (+ve)]))</f>
        <v>0.11358773771481903</v>
      </c>
      <c r="I3161" s="13" t="e">
        <f>IF(ISNUMBER(VLOOKUP(Fulltable[[#This Row],[Distance]], Predict[[#All],[Distance (km)]:[Time on current form]], 2, FALSE)), VLOOKUP(Fulltable[[#This Row],[Distance]], Predict[[#All],[Distance (km)]:[Time on current form]], 2, FALSE), NA())</f>
        <v>#N/A</v>
      </c>
      <c r="J3161" s="13" t="e">
        <f>IF(ISNUMBER(VLOOKUP(Fulltable[[#This Row],[Distance]], Predict[[#All],[Distance (km)]:[Time on current form]], 3, FALSE)), VLOOKUP(Fulltable[[#This Row],[Distance]], Predict[[#All],[Distance (km)]:[Time on current form]], 3, FALSE), NA())</f>
        <v>#N/A</v>
      </c>
    </row>
    <row r="3162" spans="1:10" x14ac:dyDescent="0.25">
      <c r="A3162" s="1">
        <v>31.6</v>
      </c>
      <c r="B3162" s="2">
        <f>Fulltable[[#This Row],[Distance]]^2</f>
        <v>998.56000000000006</v>
      </c>
      <c r="C3162">
        <f>Fulltable[[#This Row],[Distance]]^3</f>
        <v>31554.496000000003</v>
      </c>
      <c r="D3162">
        <f>Fulltable[[#This Row],[Distance]]^4</f>
        <v>997122.07360000012</v>
      </c>
      <c r="E3162">
        <f>Fulltable[[#This Row],[Distance]]^5</f>
        <v>31509057.525760006</v>
      </c>
      <c r="F3162" s="13" t="e">
        <f>IF(ISNUMBER(VLOOKUP(Fulltable[[#This Row],[Distance]], PBmetric[[Distance (km)]:[PB (hh:mm:ss)]], 6, FALSE)), VLOOKUP(Fulltable[[#This Row],[Distance]], PBmetric[[Distance (km)]:[PB (hh:mm:ss)]], 6, FALSE), NA())</f>
        <v>#N/A</v>
      </c>
      <c r="G3162" s="13">
        <f ca="1">$Q$4+$P$4*Fulltable[[#This Row],[Distance]]+$O$4*Fulltable[[#This Row],[D^2]]+$N$4*Fulltable[[#This Row],[D^3]]</f>
        <v>0.10975290815882903</v>
      </c>
      <c r="H3162" s="13">
        <f ca="1">Fulltable[[#This Row],[Forecast]]*(1+AVERAGE(cform[faster (-ve) /
slower (+ve)]))</f>
        <v>0.11362958073900746</v>
      </c>
      <c r="I3162" s="13" t="e">
        <f>IF(ISNUMBER(VLOOKUP(Fulltable[[#This Row],[Distance]], Predict[[#All],[Distance (km)]:[Time on current form]], 2, FALSE)), VLOOKUP(Fulltable[[#This Row],[Distance]], Predict[[#All],[Distance (km)]:[Time on current form]], 2, FALSE), NA())</f>
        <v>#N/A</v>
      </c>
      <c r="J3162" s="13" t="e">
        <f>IF(ISNUMBER(VLOOKUP(Fulltable[[#This Row],[Distance]], Predict[[#All],[Distance (km)]:[Time on current form]], 3, FALSE)), VLOOKUP(Fulltable[[#This Row],[Distance]], Predict[[#All],[Distance (km)]:[Time on current form]], 3, FALSE), NA())</f>
        <v>#N/A</v>
      </c>
    </row>
    <row r="3163" spans="1:10" x14ac:dyDescent="0.25">
      <c r="A3163" s="1">
        <v>31.61</v>
      </c>
      <c r="B3163" s="2">
        <f>Fulltable[[#This Row],[Distance]]^2</f>
        <v>999.19209999999998</v>
      </c>
      <c r="C3163">
        <f>Fulltable[[#This Row],[Distance]]^3</f>
        <v>31584.462281</v>
      </c>
      <c r="D3163">
        <f>Fulltable[[#This Row],[Distance]]^4</f>
        <v>998384.85270240996</v>
      </c>
      <c r="E3163">
        <f>Fulltable[[#This Row],[Distance]]^5</f>
        <v>31558945.193923179</v>
      </c>
      <c r="F3163" s="13" t="e">
        <f>IF(ISNUMBER(VLOOKUP(Fulltable[[#This Row],[Distance]], PBmetric[[Distance (km)]:[PB (hh:mm:ss)]], 6, FALSE)), VLOOKUP(Fulltable[[#This Row],[Distance]], PBmetric[[Distance (km)]:[PB (hh:mm:ss)]], 6, FALSE), NA())</f>
        <v>#N/A</v>
      </c>
      <c r="G3163" s="13">
        <f ca="1">$Q$4+$P$4*Fulltable[[#This Row],[Distance]]+$O$4*Fulltable[[#This Row],[D^2]]+$N$4*Fulltable[[#This Row],[D^3]]</f>
        <v>0.10979332719582235</v>
      </c>
      <c r="H3163" s="13">
        <f ca="1">Fulltable[[#This Row],[Forecast]]*(1+AVERAGE(cform[faster (-ve) /
slower (+ve)]))</f>
        <v>0.11367142744999191</v>
      </c>
      <c r="I3163" s="13" t="e">
        <f>IF(ISNUMBER(VLOOKUP(Fulltable[[#This Row],[Distance]], Predict[[#All],[Distance (km)]:[Time on current form]], 2, FALSE)), VLOOKUP(Fulltable[[#This Row],[Distance]], Predict[[#All],[Distance (km)]:[Time on current form]], 2, FALSE), NA())</f>
        <v>#N/A</v>
      </c>
      <c r="J3163" s="13" t="e">
        <f>IF(ISNUMBER(VLOOKUP(Fulltable[[#This Row],[Distance]], Predict[[#All],[Distance (km)]:[Time on current form]], 3, FALSE)), VLOOKUP(Fulltable[[#This Row],[Distance]], Predict[[#All],[Distance (km)]:[Time on current form]], 3, FALSE), NA())</f>
        <v>#N/A</v>
      </c>
    </row>
    <row r="3164" spans="1:10" x14ac:dyDescent="0.25">
      <c r="A3164" s="1">
        <v>31.62</v>
      </c>
      <c r="B3164" s="2">
        <f>Fulltable[[#This Row],[Distance]]^2</f>
        <v>999.82440000000008</v>
      </c>
      <c r="C3164">
        <f>Fulltable[[#This Row],[Distance]]^3</f>
        <v>31614.447528000004</v>
      </c>
      <c r="D3164">
        <f>Fulltable[[#This Row],[Distance]]^4</f>
        <v>999648.83083536022</v>
      </c>
      <c r="E3164">
        <f>Fulltable[[#This Row],[Distance]]^5</f>
        <v>31608896.031014092</v>
      </c>
      <c r="F3164" s="13" t="e">
        <f>IF(ISNUMBER(VLOOKUP(Fulltable[[#This Row],[Distance]], PBmetric[[Distance (km)]:[PB (hh:mm:ss)]], 6, FALSE)), VLOOKUP(Fulltable[[#This Row],[Distance]], PBmetric[[Distance (km)]:[PB (hh:mm:ss)]], 6, FALSE), NA())</f>
        <v>#N/A</v>
      </c>
      <c r="G3164" s="13">
        <f ca="1">$Q$4+$P$4*Fulltable[[#This Row],[Distance]]+$O$4*Fulltable[[#This Row],[D^2]]+$N$4*Fulltable[[#This Row],[D^3]]</f>
        <v>0.1098337497937948</v>
      </c>
      <c r="H3164" s="13">
        <f ca="1">Fulltable[[#This Row],[Forecast]]*(1+AVERAGE(cform[faster (-ve) /
slower (+ve)]))</f>
        <v>0.11371327784773576</v>
      </c>
      <c r="I3164" s="13" t="e">
        <f>IF(ISNUMBER(VLOOKUP(Fulltable[[#This Row],[Distance]], Predict[[#All],[Distance (km)]:[Time on current form]], 2, FALSE)), VLOOKUP(Fulltable[[#This Row],[Distance]], Predict[[#All],[Distance (km)]:[Time on current form]], 2, FALSE), NA())</f>
        <v>#N/A</v>
      </c>
      <c r="J3164" s="13" t="e">
        <f>IF(ISNUMBER(VLOOKUP(Fulltable[[#This Row],[Distance]], Predict[[#All],[Distance (km)]:[Time on current form]], 3, FALSE)), VLOOKUP(Fulltable[[#This Row],[Distance]], Predict[[#All],[Distance (km)]:[Time on current form]], 3, FALSE), NA())</f>
        <v>#N/A</v>
      </c>
    </row>
    <row r="3165" spans="1:10" x14ac:dyDescent="0.25">
      <c r="A3165" s="1">
        <v>31.63</v>
      </c>
      <c r="B3165" s="2">
        <f>Fulltable[[#This Row],[Distance]]^2</f>
        <v>1000.4568999999999</v>
      </c>
      <c r="C3165">
        <f>Fulltable[[#This Row],[Distance]]^3</f>
        <v>31644.451746999996</v>
      </c>
      <c r="D3165">
        <f>Fulltable[[#This Row],[Distance]]^4</f>
        <v>1000914.0087576098</v>
      </c>
      <c r="E3165">
        <f>Fulltable[[#This Row],[Distance]]^5</f>
        <v>31658910.097003195</v>
      </c>
      <c r="F3165" s="13" t="e">
        <f>IF(ISNUMBER(VLOOKUP(Fulltable[[#This Row],[Distance]], PBmetric[[Distance (km)]:[PB (hh:mm:ss)]], 6, FALSE)), VLOOKUP(Fulltable[[#This Row],[Distance]], PBmetric[[Distance (km)]:[PB (hh:mm:ss)]], 6, FALSE), NA())</f>
        <v>#N/A</v>
      </c>
      <c r="G3165" s="13">
        <f ca="1">$Q$4+$P$4*Fulltable[[#This Row],[Distance]]+$O$4*Fulltable[[#This Row],[D^2]]+$N$4*Fulltable[[#This Row],[D^3]]</f>
        <v>0.10987417595271098</v>
      </c>
      <c r="H3165" s="13">
        <f ca="1">Fulltable[[#This Row],[Forecast]]*(1+AVERAGE(cform[faster (-ve) /
slower (+ve)]))</f>
        <v>0.11375513193220235</v>
      </c>
      <c r="I3165" s="13" t="e">
        <f>IF(ISNUMBER(VLOOKUP(Fulltable[[#This Row],[Distance]], Predict[[#All],[Distance (km)]:[Time on current form]], 2, FALSE)), VLOOKUP(Fulltable[[#This Row],[Distance]], Predict[[#All],[Distance (km)]:[Time on current form]], 2, FALSE), NA())</f>
        <v>#N/A</v>
      </c>
      <c r="J3165" s="13" t="e">
        <f>IF(ISNUMBER(VLOOKUP(Fulltable[[#This Row],[Distance]], Predict[[#All],[Distance (km)]:[Time on current form]], 3, FALSE)), VLOOKUP(Fulltable[[#This Row],[Distance]], Predict[[#All],[Distance (km)]:[Time on current form]], 3, FALSE), NA())</f>
        <v>#N/A</v>
      </c>
    </row>
    <row r="3166" spans="1:10" x14ac:dyDescent="0.25">
      <c r="A3166" s="1">
        <v>31.64</v>
      </c>
      <c r="B3166" s="2">
        <f>Fulltable[[#This Row],[Distance]]^2</f>
        <v>1001.0896</v>
      </c>
      <c r="C3166">
        <f>Fulltable[[#This Row],[Distance]]^3</f>
        <v>31674.474944000001</v>
      </c>
      <c r="D3166">
        <f>Fulltable[[#This Row],[Distance]]^4</f>
        <v>1002180.38722816</v>
      </c>
      <c r="E3166">
        <f>Fulltable[[#This Row],[Distance]]^5</f>
        <v>31708987.451898985</v>
      </c>
      <c r="F3166" s="13" t="e">
        <f>IF(ISNUMBER(VLOOKUP(Fulltable[[#This Row],[Distance]], PBmetric[[Distance (km)]:[PB (hh:mm:ss)]], 6, FALSE)), VLOOKUP(Fulltable[[#This Row],[Distance]], PBmetric[[Distance (km)]:[PB (hh:mm:ss)]], 6, FALSE), NA())</f>
        <v>#N/A</v>
      </c>
      <c r="G3166" s="13">
        <f ca="1">$Q$4+$P$4*Fulltable[[#This Row],[Distance]]+$O$4*Fulltable[[#This Row],[D^2]]+$N$4*Fulltable[[#This Row],[D^3]]</f>
        <v>0.10991460567253551</v>
      </c>
      <c r="H3166" s="13">
        <f ca="1">Fulltable[[#This Row],[Forecast]]*(1+AVERAGE(cform[faster (-ve) /
slower (+ve)]))</f>
        <v>0.11379698970335506</v>
      </c>
      <c r="I3166" s="13" t="e">
        <f>IF(ISNUMBER(VLOOKUP(Fulltable[[#This Row],[Distance]], Predict[[#All],[Distance (km)]:[Time on current form]], 2, FALSE)), VLOOKUP(Fulltable[[#This Row],[Distance]], Predict[[#All],[Distance (km)]:[Time on current form]], 2, FALSE), NA())</f>
        <v>#N/A</v>
      </c>
      <c r="J3166" s="13" t="e">
        <f>IF(ISNUMBER(VLOOKUP(Fulltable[[#This Row],[Distance]], Predict[[#All],[Distance (km)]:[Time on current form]], 3, FALSE)), VLOOKUP(Fulltable[[#This Row],[Distance]], Predict[[#All],[Distance (km)]:[Time on current form]], 3, FALSE), NA())</f>
        <v>#N/A</v>
      </c>
    </row>
    <row r="3167" spans="1:10" x14ac:dyDescent="0.25">
      <c r="A3167" s="1">
        <v>31.65</v>
      </c>
      <c r="B3167" s="2">
        <f>Fulltable[[#This Row],[Distance]]^2</f>
        <v>1001.7224999999999</v>
      </c>
      <c r="C3167">
        <f>Fulltable[[#This Row],[Distance]]^3</f>
        <v>31704.517124999995</v>
      </c>
      <c r="D3167">
        <f>Fulltable[[#This Row],[Distance]]^4</f>
        <v>1003447.9670062497</v>
      </c>
      <c r="E3167">
        <f>Fulltable[[#This Row],[Distance]]^5</f>
        <v>31759128.155747801</v>
      </c>
      <c r="F3167" s="13" t="e">
        <f>IF(ISNUMBER(VLOOKUP(Fulltable[[#This Row],[Distance]], PBmetric[[Distance (km)]:[PB (hh:mm:ss)]], 6, FALSE)), VLOOKUP(Fulltable[[#This Row],[Distance]], PBmetric[[Distance (km)]:[PB (hh:mm:ss)]], 6, FALSE), NA())</f>
        <v>#N/A</v>
      </c>
      <c r="G3167" s="13">
        <f ca="1">$Q$4+$P$4*Fulltable[[#This Row],[Distance]]+$O$4*Fulltable[[#This Row],[D^2]]+$N$4*Fulltable[[#This Row],[D^3]]</f>
        <v>0.10995503895323296</v>
      </c>
      <c r="H3167" s="13">
        <f ca="1">Fulltable[[#This Row],[Forecast]]*(1+AVERAGE(cform[faster (-ve) /
slower (+ve)]))</f>
        <v>0.1138388511611572</v>
      </c>
      <c r="I3167" s="13" t="e">
        <f>IF(ISNUMBER(VLOOKUP(Fulltable[[#This Row],[Distance]], Predict[[#All],[Distance (km)]:[Time on current form]], 2, FALSE)), VLOOKUP(Fulltable[[#This Row],[Distance]], Predict[[#All],[Distance (km)]:[Time on current form]], 2, FALSE), NA())</f>
        <v>#N/A</v>
      </c>
      <c r="J3167" s="13" t="e">
        <f>IF(ISNUMBER(VLOOKUP(Fulltable[[#This Row],[Distance]], Predict[[#All],[Distance (km)]:[Time on current form]], 3, FALSE)), VLOOKUP(Fulltable[[#This Row],[Distance]], Predict[[#All],[Distance (km)]:[Time on current form]], 3, FALSE), NA())</f>
        <v>#N/A</v>
      </c>
    </row>
    <row r="3168" spans="1:10" x14ac:dyDescent="0.25">
      <c r="A3168" s="1">
        <v>31.66</v>
      </c>
      <c r="B3168" s="2">
        <f>Fulltable[[#This Row],[Distance]]^2</f>
        <v>1002.3556</v>
      </c>
      <c r="C3168">
        <f>Fulltable[[#This Row],[Distance]]^3</f>
        <v>31734.578296</v>
      </c>
      <c r="D3168">
        <f>Fulltable[[#This Row],[Distance]]^4</f>
        <v>1004716.7488513599</v>
      </c>
      <c r="E3168">
        <f>Fulltable[[#This Row],[Distance]]^5</f>
        <v>31809332.268634055</v>
      </c>
      <c r="F3168" s="13" t="e">
        <f>IF(ISNUMBER(VLOOKUP(Fulltable[[#This Row],[Distance]], PBmetric[[Distance (km)]:[PB (hh:mm:ss)]], 6, FALSE)), VLOOKUP(Fulltable[[#This Row],[Distance]], PBmetric[[Distance (km)]:[PB (hh:mm:ss)]], 6, FALSE), NA())</f>
        <v>#N/A</v>
      </c>
      <c r="G3168" s="13">
        <f ca="1">$Q$4+$P$4*Fulltable[[#This Row],[Distance]]+$O$4*Fulltable[[#This Row],[D^2]]+$N$4*Fulltable[[#This Row],[D^3]]</f>
        <v>0.1099954757947679</v>
      </c>
      <c r="H3168" s="13">
        <f ca="1">Fulltable[[#This Row],[Forecast]]*(1+AVERAGE(cform[faster (-ve) /
slower (+ve)]))</f>
        <v>0.11388071630557212</v>
      </c>
      <c r="I3168" s="13" t="e">
        <f>IF(ISNUMBER(VLOOKUP(Fulltable[[#This Row],[Distance]], Predict[[#All],[Distance (km)]:[Time on current form]], 2, FALSE)), VLOOKUP(Fulltable[[#This Row],[Distance]], Predict[[#All],[Distance (km)]:[Time on current form]], 2, FALSE), NA())</f>
        <v>#N/A</v>
      </c>
      <c r="J3168" s="13" t="e">
        <f>IF(ISNUMBER(VLOOKUP(Fulltable[[#This Row],[Distance]], Predict[[#All],[Distance (km)]:[Time on current form]], 3, FALSE)), VLOOKUP(Fulltable[[#This Row],[Distance]], Predict[[#All],[Distance (km)]:[Time on current form]], 3, FALSE), NA())</f>
        <v>#N/A</v>
      </c>
    </row>
    <row r="3169" spans="1:10" x14ac:dyDescent="0.25">
      <c r="A3169" s="1">
        <v>31.67</v>
      </c>
      <c r="B3169" s="2">
        <f>Fulltable[[#This Row],[Distance]]^2</f>
        <v>1002.9889000000001</v>
      </c>
      <c r="C3169">
        <f>Fulltable[[#This Row],[Distance]]^3</f>
        <v>31764.658463000003</v>
      </c>
      <c r="D3169">
        <f>Fulltable[[#This Row],[Distance]]^4</f>
        <v>1005986.7335232102</v>
      </c>
      <c r="E3169">
        <f>Fulltable[[#This Row],[Distance]]^5</f>
        <v>31859599.850680068</v>
      </c>
      <c r="F3169" s="13" t="e">
        <f>IF(ISNUMBER(VLOOKUP(Fulltable[[#This Row],[Distance]], PBmetric[[Distance (km)]:[PB (hh:mm:ss)]], 6, FALSE)), VLOOKUP(Fulltable[[#This Row],[Distance]], PBmetric[[Distance (km)]:[PB (hh:mm:ss)]], 6, FALSE), NA())</f>
        <v>#N/A</v>
      </c>
      <c r="G3169" s="13">
        <f ca="1">$Q$4+$P$4*Fulltable[[#This Row],[Distance]]+$O$4*Fulltable[[#This Row],[D^2]]+$N$4*Fulltable[[#This Row],[D^3]]</f>
        <v>0.11003591619710498</v>
      </c>
      <c r="H3169" s="13">
        <f ca="1">Fulltable[[#This Row],[Forecast]]*(1+AVERAGE(cform[faster (-ve) /
slower (+ve)]))</f>
        <v>0.11392258513656317</v>
      </c>
      <c r="I3169" s="13" t="e">
        <f>IF(ISNUMBER(VLOOKUP(Fulltable[[#This Row],[Distance]], Predict[[#All],[Distance (km)]:[Time on current form]], 2, FALSE)), VLOOKUP(Fulltable[[#This Row],[Distance]], Predict[[#All],[Distance (km)]:[Time on current form]], 2, FALSE), NA())</f>
        <v>#N/A</v>
      </c>
      <c r="J3169" s="13" t="e">
        <f>IF(ISNUMBER(VLOOKUP(Fulltable[[#This Row],[Distance]], Predict[[#All],[Distance (km)]:[Time on current form]], 3, FALSE)), VLOOKUP(Fulltable[[#This Row],[Distance]], Predict[[#All],[Distance (km)]:[Time on current form]], 3, FALSE), NA())</f>
        <v>#N/A</v>
      </c>
    </row>
    <row r="3170" spans="1:10" x14ac:dyDescent="0.25">
      <c r="A3170" s="1">
        <v>31.68</v>
      </c>
      <c r="B3170" s="2">
        <f>Fulltable[[#This Row],[Distance]]^2</f>
        <v>1003.6224</v>
      </c>
      <c r="C3170">
        <f>Fulltable[[#This Row],[Distance]]^3</f>
        <v>31794.757631999997</v>
      </c>
      <c r="D3170">
        <f>Fulltable[[#This Row],[Distance]]^4</f>
        <v>1007257.9217817599</v>
      </c>
      <c r="E3170">
        <f>Fulltable[[#This Row],[Distance]]^5</f>
        <v>31909930.962046154</v>
      </c>
      <c r="F3170" s="13" t="e">
        <f>IF(ISNUMBER(VLOOKUP(Fulltable[[#This Row],[Distance]], PBmetric[[Distance (km)]:[PB (hh:mm:ss)]], 6, FALSE)), VLOOKUP(Fulltable[[#This Row],[Distance]], PBmetric[[Distance (km)]:[PB (hh:mm:ss)]], 6, FALSE), NA())</f>
        <v>#N/A</v>
      </c>
      <c r="G3170" s="13">
        <f ca="1">$Q$4+$P$4*Fulltable[[#This Row],[Distance]]+$O$4*Fulltable[[#This Row],[D^2]]+$N$4*Fulltable[[#This Row],[D^3]]</f>
        <v>0.11007636016020875</v>
      </c>
      <c r="H3170" s="13">
        <f ca="1">Fulltable[[#This Row],[Forecast]]*(1+AVERAGE(cform[faster (-ve) /
slower (+ve)]))</f>
        <v>0.11396445765409367</v>
      </c>
      <c r="I3170" s="13" t="e">
        <f>IF(ISNUMBER(VLOOKUP(Fulltable[[#This Row],[Distance]], Predict[[#All],[Distance (km)]:[Time on current form]], 2, FALSE)), VLOOKUP(Fulltable[[#This Row],[Distance]], Predict[[#All],[Distance (km)]:[Time on current form]], 2, FALSE), NA())</f>
        <v>#N/A</v>
      </c>
      <c r="J3170" s="13" t="e">
        <f>IF(ISNUMBER(VLOOKUP(Fulltable[[#This Row],[Distance]], Predict[[#All],[Distance (km)]:[Time on current form]], 3, FALSE)), VLOOKUP(Fulltable[[#This Row],[Distance]], Predict[[#All],[Distance (km)]:[Time on current form]], 3, FALSE), NA())</f>
        <v>#N/A</v>
      </c>
    </row>
    <row r="3171" spans="1:10" x14ac:dyDescent="0.25">
      <c r="A3171" s="1">
        <v>31.69</v>
      </c>
      <c r="B3171" s="2">
        <f>Fulltable[[#This Row],[Distance]]^2</f>
        <v>1004.2561000000001</v>
      </c>
      <c r="C3171">
        <f>Fulltable[[#This Row],[Distance]]^3</f>
        <v>31824.875809000005</v>
      </c>
      <c r="D3171">
        <f>Fulltable[[#This Row],[Distance]]^4</f>
        <v>1008530.3143872102</v>
      </c>
      <c r="E3171">
        <f>Fulltable[[#This Row],[Distance]]^5</f>
        <v>31960325.662930693</v>
      </c>
      <c r="F3171" s="13" t="e">
        <f>IF(ISNUMBER(VLOOKUP(Fulltable[[#This Row],[Distance]], PBmetric[[Distance (km)]:[PB (hh:mm:ss)]], 6, FALSE)), VLOOKUP(Fulltable[[#This Row],[Distance]], PBmetric[[Distance (km)]:[PB (hh:mm:ss)]], 6, FALSE), NA())</f>
        <v>#N/A</v>
      </c>
      <c r="G3171" s="13">
        <f ca="1">$Q$4+$P$4*Fulltable[[#This Row],[Distance]]+$O$4*Fulltable[[#This Row],[D^2]]+$N$4*Fulltable[[#This Row],[D^3]]</f>
        <v>0.11011680768404385</v>
      </c>
      <c r="H3171" s="13">
        <f ca="1">Fulltable[[#This Row],[Forecast]]*(1+AVERAGE(cform[faster (-ve) /
slower (+ve)]))</f>
        <v>0.11400633385812703</v>
      </c>
      <c r="I3171" s="13" t="e">
        <f>IF(ISNUMBER(VLOOKUP(Fulltable[[#This Row],[Distance]], Predict[[#All],[Distance (km)]:[Time on current form]], 2, FALSE)), VLOOKUP(Fulltable[[#This Row],[Distance]], Predict[[#All],[Distance (km)]:[Time on current form]], 2, FALSE), NA())</f>
        <v>#N/A</v>
      </c>
      <c r="J3171" s="13" t="e">
        <f>IF(ISNUMBER(VLOOKUP(Fulltable[[#This Row],[Distance]], Predict[[#All],[Distance (km)]:[Time on current form]], 3, FALSE)), VLOOKUP(Fulltable[[#This Row],[Distance]], Predict[[#All],[Distance (km)]:[Time on current form]], 3, FALSE), NA())</f>
        <v>#N/A</v>
      </c>
    </row>
    <row r="3172" spans="1:10" x14ac:dyDescent="0.25">
      <c r="A3172" s="1">
        <v>31.7</v>
      </c>
      <c r="B3172" s="2">
        <f>Fulltable[[#This Row],[Distance]]^2</f>
        <v>1004.89</v>
      </c>
      <c r="C3172">
        <f>Fulltable[[#This Row],[Distance]]^3</f>
        <v>31855.012999999999</v>
      </c>
      <c r="D3172">
        <f>Fulltable[[#This Row],[Distance]]^4</f>
        <v>1009803.9121</v>
      </c>
      <c r="E3172">
        <f>Fulltable[[#This Row],[Distance]]^5</f>
        <v>32010784.013569999</v>
      </c>
      <c r="F3172" s="13" t="e">
        <f>IF(ISNUMBER(VLOOKUP(Fulltable[[#This Row],[Distance]], PBmetric[[Distance (km)]:[PB (hh:mm:ss)]], 6, FALSE)), VLOOKUP(Fulltable[[#This Row],[Distance]], PBmetric[[Distance (km)]:[PB (hh:mm:ss)]], 6, FALSE), NA())</f>
        <v>#N/A</v>
      </c>
      <c r="G3172" s="13">
        <f ca="1">$Q$4+$P$4*Fulltable[[#This Row],[Distance]]+$O$4*Fulltable[[#This Row],[D^2]]+$N$4*Fulltable[[#This Row],[D^3]]</f>
        <v>0.11015725876857482</v>
      </c>
      <c r="H3172" s="13">
        <f ca="1">Fulltable[[#This Row],[Forecast]]*(1+AVERAGE(cform[faster (-ve) /
slower (+ve)]))</f>
        <v>0.11404821374862653</v>
      </c>
      <c r="I3172" s="13" t="e">
        <f>IF(ISNUMBER(VLOOKUP(Fulltable[[#This Row],[Distance]], Predict[[#All],[Distance (km)]:[Time on current form]], 2, FALSE)), VLOOKUP(Fulltable[[#This Row],[Distance]], Predict[[#All],[Distance (km)]:[Time on current form]], 2, FALSE), NA())</f>
        <v>#N/A</v>
      </c>
      <c r="J3172" s="13" t="e">
        <f>IF(ISNUMBER(VLOOKUP(Fulltable[[#This Row],[Distance]], Predict[[#All],[Distance (km)]:[Time on current form]], 3, FALSE)), VLOOKUP(Fulltable[[#This Row],[Distance]], Predict[[#All],[Distance (km)]:[Time on current form]], 3, FALSE), NA())</f>
        <v>#N/A</v>
      </c>
    </row>
    <row r="3173" spans="1:10" x14ac:dyDescent="0.25">
      <c r="A3173" s="1">
        <v>31.71</v>
      </c>
      <c r="B3173" s="2">
        <f>Fulltable[[#This Row],[Distance]]^2</f>
        <v>1005.5241000000001</v>
      </c>
      <c r="C3173">
        <f>Fulltable[[#This Row],[Distance]]^3</f>
        <v>31885.169211000004</v>
      </c>
      <c r="D3173">
        <f>Fulltable[[#This Row],[Distance]]^4</f>
        <v>1011078.7156808102</v>
      </c>
      <c r="E3173">
        <f>Fulltable[[#This Row],[Distance]]^5</f>
        <v>32061306.07423849</v>
      </c>
      <c r="F3173" s="13" t="e">
        <f>IF(ISNUMBER(VLOOKUP(Fulltable[[#This Row],[Distance]], PBmetric[[Distance (km)]:[PB (hh:mm:ss)]], 6, FALSE)), VLOOKUP(Fulltable[[#This Row],[Distance]], PBmetric[[Distance (km)]:[PB (hh:mm:ss)]], 6, FALSE), NA())</f>
        <v>#N/A</v>
      </c>
      <c r="G3173" s="13">
        <f ca="1">$Q$4+$P$4*Fulltable[[#This Row],[Distance]]+$O$4*Fulltable[[#This Row],[D^2]]+$N$4*Fulltable[[#This Row],[D^3]]</f>
        <v>0.11019771341376634</v>
      </c>
      <c r="H3173" s="13">
        <f ca="1">Fulltable[[#This Row],[Forecast]]*(1+AVERAGE(cform[faster (-ve) /
slower (+ve)]))</f>
        <v>0.11409009732555558</v>
      </c>
      <c r="I3173" s="13" t="e">
        <f>IF(ISNUMBER(VLOOKUP(Fulltable[[#This Row],[Distance]], Predict[[#All],[Distance (km)]:[Time on current form]], 2, FALSE)), VLOOKUP(Fulltable[[#This Row],[Distance]], Predict[[#All],[Distance (km)]:[Time on current form]], 2, FALSE), NA())</f>
        <v>#N/A</v>
      </c>
      <c r="J3173" s="13" t="e">
        <f>IF(ISNUMBER(VLOOKUP(Fulltable[[#This Row],[Distance]], Predict[[#All],[Distance (km)]:[Time on current form]], 3, FALSE)), VLOOKUP(Fulltable[[#This Row],[Distance]], Predict[[#All],[Distance (km)]:[Time on current form]], 3, FALSE), NA())</f>
        <v>#N/A</v>
      </c>
    </row>
    <row r="3174" spans="1:10" x14ac:dyDescent="0.25">
      <c r="A3174" s="1">
        <v>31.72</v>
      </c>
      <c r="B3174" s="2">
        <f>Fulltable[[#This Row],[Distance]]^2</f>
        <v>1006.1583999999999</v>
      </c>
      <c r="C3174">
        <f>Fulltable[[#This Row],[Distance]]^3</f>
        <v>31915.344447999996</v>
      </c>
      <c r="D3174">
        <f>Fulltable[[#This Row],[Distance]]^4</f>
        <v>1012354.7258905598</v>
      </c>
      <c r="E3174">
        <f>Fulltable[[#This Row],[Distance]]^5</f>
        <v>32111891.905248556</v>
      </c>
      <c r="F3174" s="13" t="e">
        <f>IF(ISNUMBER(VLOOKUP(Fulltable[[#This Row],[Distance]], PBmetric[[Distance (km)]:[PB (hh:mm:ss)]], 6, FALSE)), VLOOKUP(Fulltable[[#This Row],[Distance]], PBmetric[[Distance (km)]:[PB (hh:mm:ss)]], 6, FALSE), NA())</f>
        <v>#N/A</v>
      </c>
      <c r="G3174" s="13">
        <f ca="1">$Q$4+$P$4*Fulltable[[#This Row],[Distance]]+$O$4*Fulltable[[#This Row],[D^2]]+$N$4*Fulltable[[#This Row],[D^3]]</f>
        <v>0.11023817161958291</v>
      </c>
      <c r="H3174" s="13">
        <f ca="1">Fulltable[[#This Row],[Forecast]]*(1+AVERAGE(cform[faster (-ve) /
slower (+ve)]))</f>
        <v>0.11413198458887744</v>
      </c>
      <c r="I3174" s="13" t="e">
        <f>IF(ISNUMBER(VLOOKUP(Fulltable[[#This Row],[Distance]], Predict[[#All],[Distance (km)]:[Time on current form]], 2, FALSE)), VLOOKUP(Fulltable[[#This Row],[Distance]], Predict[[#All],[Distance (km)]:[Time on current form]], 2, FALSE), NA())</f>
        <v>#N/A</v>
      </c>
      <c r="J3174" s="13" t="e">
        <f>IF(ISNUMBER(VLOOKUP(Fulltable[[#This Row],[Distance]], Predict[[#All],[Distance (km)]:[Time on current form]], 3, FALSE)), VLOOKUP(Fulltable[[#This Row],[Distance]], Predict[[#All],[Distance (km)]:[Time on current form]], 3, FALSE), NA())</f>
        <v>#N/A</v>
      </c>
    </row>
    <row r="3175" spans="1:10" x14ac:dyDescent="0.25">
      <c r="A3175" s="1">
        <v>31.73</v>
      </c>
      <c r="B3175" s="2">
        <f>Fulltable[[#This Row],[Distance]]^2</f>
        <v>1006.7929</v>
      </c>
      <c r="C3175">
        <f>Fulltable[[#This Row],[Distance]]^3</f>
        <v>31945.538717000003</v>
      </c>
      <c r="D3175">
        <f>Fulltable[[#This Row],[Distance]]^4</f>
        <v>1013631.9434904101</v>
      </c>
      <c r="E3175">
        <f>Fulltable[[#This Row],[Distance]]^5</f>
        <v>32162541.566950712</v>
      </c>
      <c r="F3175" s="13" t="e">
        <f>IF(ISNUMBER(VLOOKUP(Fulltable[[#This Row],[Distance]], PBmetric[[Distance (km)]:[PB (hh:mm:ss)]], 6, FALSE)), VLOOKUP(Fulltable[[#This Row],[Distance]], PBmetric[[Distance (km)]:[PB (hh:mm:ss)]], 6, FALSE), NA())</f>
        <v>#N/A</v>
      </c>
      <c r="G3175" s="13">
        <f ca="1">$Q$4+$P$4*Fulltable[[#This Row],[Distance]]+$O$4*Fulltable[[#This Row],[D^2]]+$N$4*Fulltable[[#This Row],[D^3]]</f>
        <v>0.11027863338598921</v>
      </c>
      <c r="H3175" s="13">
        <f ca="1">Fulltable[[#This Row],[Forecast]]*(1+AVERAGE(cform[faster (-ve) /
slower (+ve)]))</f>
        <v>0.11417387553855556</v>
      </c>
      <c r="I3175" s="13" t="e">
        <f>IF(ISNUMBER(VLOOKUP(Fulltable[[#This Row],[Distance]], Predict[[#All],[Distance (km)]:[Time on current form]], 2, FALSE)), VLOOKUP(Fulltable[[#This Row],[Distance]], Predict[[#All],[Distance (km)]:[Time on current form]], 2, FALSE), NA())</f>
        <v>#N/A</v>
      </c>
      <c r="J3175" s="13" t="e">
        <f>IF(ISNUMBER(VLOOKUP(Fulltable[[#This Row],[Distance]], Predict[[#All],[Distance (km)]:[Time on current form]], 3, FALSE)), VLOOKUP(Fulltable[[#This Row],[Distance]], Predict[[#All],[Distance (km)]:[Time on current form]], 3, FALSE), NA())</f>
        <v>#N/A</v>
      </c>
    </row>
    <row r="3176" spans="1:10" x14ac:dyDescent="0.25">
      <c r="A3176" s="1">
        <v>31.74</v>
      </c>
      <c r="B3176" s="2">
        <f>Fulltable[[#This Row],[Distance]]^2</f>
        <v>1007.4275999999999</v>
      </c>
      <c r="C3176">
        <f>Fulltable[[#This Row],[Distance]]^3</f>
        <v>31975.752023999994</v>
      </c>
      <c r="D3176">
        <f>Fulltable[[#This Row],[Distance]]^4</f>
        <v>1014910.3692417598</v>
      </c>
      <c r="E3176">
        <f>Fulltable[[#This Row],[Distance]]^5</f>
        <v>32213255.119733453</v>
      </c>
      <c r="F3176" s="13" t="e">
        <f>IF(ISNUMBER(VLOOKUP(Fulltable[[#This Row],[Distance]], PBmetric[[Distance (km)]:[PB (hh:mm:ss)]], 6, FALSE)), VLOOKUP(Fulltable[[#This Row],[Distance]], PBmetric[[Distance (km)]:[PB (hh:mm:ss)]], 6, FALSE), NA())</f>
        <v>#N/A</v>
      </c>
      <c r="G3176" s="13">
        <f ca="1">$Q$4+$P$4*Fulltable[[#This Row],[Distance]]+$O$4*Fulltable[[#This Row],[D^2]]+$N$4*Fulltable[[#This Row],[D^3]]</f>
        <v>0.11031909871294979</v>
      </c>
      <c r="H3176" s="13">
        <f ca="1">Fulltable[[#This Row],[Forecast]]*(1+AVERAGE(cform[faster (-ve) /
slower (+ve)]))</f>
        <v>0.1142157701745532</v>
      </c>
      <c r="I3176" s="13" t="e">
        <f>IF(ISNUMBER(VLOOKUP(Fulltable[[#This Row],[Distance]], Predict[[#All],[Distance (km)]:[Time on current form]], 2, FALSE)), VLOOKUP(Fulltable[[#This Row],[Distance]], Predict[[#All],[Distance (km)]:[Time on current form]], 2, FALSE), NA())</f>
        <v>#N/A</v>
      </c>
      <c r="J3176" s="13" t="e">
        <f>IF(ISNUMBER(VLOOKUP(Fulltable[[#This Row],[Distance]], Predict[[#All],[Distance (km)]:[Time on current form]], 3, FALSE)), VLOOKUP(Fulltable[[#This Row],[Distance]], Predict[[#All],[Distance (km)]:[Time on current form]], 3, FALSE), NA())</f>
        <v>#N/A</v>
      </c>
    </row>
    <row r="3177" spans="1:10" x14ac:dyDescent="0.25">
      <c r="A3177" s="1">
        <v>31.75</v>
      </c>
      <c r="B3177" s="2">
        <f>Fulltable[[#This Row],[Distance]]^2</f>
        <v>1008.0625</v>
      </c>
      <c r="C3177">
        <f>Fulltable[[#This Row],[Distance]]^3</f>
        <v>32005.984375</v>
      </c>
      <c r="D3177">
        <f>Fulltable[[#This Row],[Distance]]^4</f>
        <v>1016190.00390625</v>
      </c>
      <c r="E3177">
        <f>Fulltable[[#This Row],[Distance]]^5</f>
        <v>32264032.624023437</v>
      </c>
      <c r="F3177" s="13" t="e">
        <f>IF(ISNUMBER(VLOOKUP(Fulltable[[#This Row],[Distance]], PBmetric[[Distance (km)]:[PB (hh:mm:ss)]], 6, FALSE)), VLOOKUP(Fulltable[[#This Row],[Distance]], PBmetric[[Distance (km)]:[PB (hh:mm:ss)]], 6, FALSE), NA())</f>
        <v>#N/A</v>
      </c>
      <c r="G3177" s="13">
        <f ca="1">$Q$4+$P$4*Fulltable[[#This Row],[Distance]]+$O$4*Fulltable[[#This Row],[D^2]]+$N$4*Fulltable[[#This Row],[D^3]]</f>
        <v>0.11035956760042925</v>
      </c>
      <c r="H3177" s="13">
        <f ca="1">Fulltable[[#This Row],[Forecast]]*(1+AVERAGE(cform[faster (-ve) /
slower (+ve)]))</f>
        <v>0.11425766849683375</v>
      </c>
      <c r="I3177" s="13" t="e">
        <f>IF(ISNUMBER(VLOOKUP(Fulltable[[#This Row],[Distance]], Predict[[#All],[Distance (km)]:[Time on current form]], 2, FALSE)), VLOOKUP(Fulltable[[#This Row],[Distance]], Predict[[#All],[Distance (km)]:[Time on current form]], 2, FALSE), NA())</f>
        <v>#N/A</v>
      </c>
      <c r="J3177" s="13" t="e">
        <f>IF(ISNUMBER(VLOOKUP(Fulltable[[#This Row],[Distance]], Predict[[#All],[Distance (km)]:[Time on current form]], 3, FALSE)), VLOOKUP(Fulltable[[#This Row],[Distance]], Predict[[#All],[Distance (km)]:[Time on current form]], 3, FALSE), NA())</f>
        <v>#N/A</v>
      </c>
    </row>
    <row r="3178" spans="1:10" x14ac:dyDescent="0.25">
      <c r="A3178" s="1">
        <v>31.76</v>
      </c>
      <c r="B3178" s="2">
        <f>Fulltable[[#This Row],[Distance]]^2</f>
        <v>1008.6976000000001</v>
      </c>
      <c r="C3178">
        <f>Fulltable[[#This Row],[Distance]]^3</f>
        <v>32036.235776000005</v>
      </c>
      <c r="D3178">
        <f>Fulltable[[#This Row],[Distance]]^4</f>
        <v>1017470.8482457602</v>
      </c>
      <c r="E3178">
        <f>Fulltable[[#This Row],[Distance]]^5</f>
        <v>32314874.140285347</v>
      </c>
      <c r="F3178" s="13" t="e">
        <f>IF(ISNUMBER(VLOOKUP(Fulltable[[#This Row],[Distance]], PBmetric[[Distance (km)]:[PB (hh:mm:ss)]], 6, FALSE)), VLOOKUP(Fulltable[[#This Row],[Distance]], PBmetric[[Distance (km)]:[PB (hh:mm:ss)]], 6, FALSE), NA())</f>
        <v>#N/A</v>
      </c>
      <c r="G3178" s="13">
        <f ca="1">$Q$4+$P$4*Fulltable[[#This Row],[Distance]]+$O$4*Fulltable[[#This Row],[D^2]]+$N$4*Fulltable[[#This Row],[D^3]]</f>
        <v>0.11040004004839223</v>
      </c>
      <c r="H3178" s="13">
        <f ca="1">Fulltable[[#This Row],[Forecast]]*(1+AVERAGE(cform[faster (-ve) /
slower (+ve)]))</f>
        <v>0.11429957050536056</v>
      </c>
      <c r="I3178" s="13" t="e">
        <f>IF(ISNUMBER(VLOOKUP(Fulltable[[#This Row],[Distance]], Predict[[#All],[Distance (km)]:[Time on current form]], 2, FALSE)), VLOOKUP(Fulltable[[#This Row],[Distance]], Predict[[#All],[Distance (km)]:[Time on current form]], 2, FALSE), NA())</f>
        <v>#N/A</v>
      </c>
      <c r="J3178" s="13" t="e">
        <f>IF(ISNUMBER(VLOOKUP(Fulltable[[#This Row],[Distance]], Predict[[#All],[Distance (km)]:[Time on current form]], 3, FALSE)), VLOOKUP(Fulltable[[#This Row],[Distance]], Predict[[#All],[Distance (km)]:[Time on current form]], 3, FALSE), NA())</f>
        <v>#N/A</v>
      </c>
    </row>
    <row r="3179" spans="1:10" x14ac:dyDescent="0.25">
      <c r="A3179" s="1">
        <v>31.77</v>
      </c>
      <c r="B3179" s="2">
        <f>Fulltable[[#This Row],[Distance]]^2</f>
        <v>1009.3329</v>
      </c>
      <c r="C3179">
        <f>Fulltable[[#This Row],[Distance]]^3</f>
        <v>32066.506233</v>
      </c>
      <c r="D3179">
        <f>Fulltable[[#This Row],[Distance]]^4</f>
        <v>1018752.90302241</v>
      </c>
      <c r="E3179">
        <f>Fulltable[[#This Row],[Distance]]^5</f>
        <v>32365779.729021966</v>
      </c>
      <c r="F3179" s="13" t="e">
        <f>IF(ISNUMBER(VLOOKUP(Fulltable[[#This Row],[Distance]], PBmetric[[Distance (km)]:[PB (hh:mm:ss)]], 6, FALSE)), VLOOKUP(Fulltable[[#This Row],[Distance]], PBmetric[[Distance (km)]:[PB (hh:mm:ss)]], 6, FALSE), NA())</f>
        <v>#N/A</v>
      </c>
      <c r="G3179" s="13">
        <f ca="1">$Q$4+$P$4*Fulltable[[#This Row],[Distance]]+$O$4*Fulltable[[#This Row],[D^2]]+$N$4*Fulltable[[#This Row],[D^3]]</f>
        <v>0.11044051605680326</v>
      </c>
      <c r="H3179" s="13">
        <f ca="1">Fulltable[[#This Row],[Forecast]]*(1+AVERAGE(cform[faster (-ve) /
slower (+ve)]))</f>
        <v>0.11434147620009695</v>
      </c>
      <c r="I3179" s="13" t="e">
        <f>IF(ISNUMBER(VLOOKUP(Fulltable[[#This Row],[Distance]], Predict[[#All],[Distance (km)]:[Time on current form]], 2, FALSE)), VLOOKUP(Fulltable[[#This Row],[Distance]], Predict[[#All],[Distance (km)]:[Time on current form]], 2, FALSE), NA())</f>
        <v>#N/A</v>
      </c>
      <c r="J3179" s="13" t="e">
        <f>IF(ISNUMBER(VLOOKUP(Fulltable[[#This Row],[Distance]], Predict[[#All],[Distance (km)]:[Time on current form]], 3, FALSE)), VLOOKUP(Fulltable[[#This Row],[Distance]], Predict[[#All],[Distance (km)]:[Time on current form]], 3, FALSE), NA())</f>
        <v>#N/A</v>
      </c>
    </row>
    <row r="3180" spans="1:10" x14ac:dyDescent="0.25">
      <c r="A3180" s="1">
        <v>31.78</v>
      </c>
      <c r="B3180" s="2">
        <f>Fulltable[[#This Row],[Distance]]^2</f>
        <v>1009.9684000000001</v>
      </c>
      <c r="C3180">
        <f>Fulltable[[#This Row],[Distance]]^3</f>
        <v>32096.795752000005</v>
      </c>
      <c r="D3180">
        <f>Fulltable[[#This Row],[Distance]]^4</f>
        <v>1020036.1689985602</v>
      </c>
      <c r="E3180">
        <f>Fulltable[[#This Row],[Distance]]^5</f>
        <v>32416749.450774245</v>
      </c>
      <c r="F3180" s="13" t="e">
        <f>IF(ISNUMBER(VLOOKUP(Fulltable[[#This Row],[Distance]], PBmetric[[Distance (km)]:[PB (hh:mm:ss)]], 6, FALSE)), VLOOKUP(Fulltable[[#This Row],[Distance]], PBmetric[[Distance (km)]:[PB (hh:mm:ss)]], 6, FALSE), NA())</f>
        <v>#N/A</v>
      </c>
      <c r="G3180" s="13">
        <f ca="1">$Q$4+$P$4*Fulltable[[#This Row],[Distance]]+$O$4*Fulltable[[#This Row],[D^2]]+$N$4*Fulltable[[#This Row],[D^3]]</f>
        <v>0.11048099562562697</v>
      </c>
      <c r="H3180" s="13">
        <f ca="1">Fulltable[[#This Row],[Forecast]]*(1+AVERAGE(cform[faster (-ve) /
slower (+ve)]))</f>
        <v>0.11438338558100626</v>
      </c>
      <c r="I3180" s="13" t="e">
        <f>IF(ISNUMBER(VLOOKUP(Fulltable[[#This Row],[Distance]], Predict[[#All],[Distance (km)]:[Time on current form]], 2, FALSE)), VLOOKUP(Fulltable[[#This Row],[Distance]], Predict[[#All],[Distance (km)]:[Time on current form]], 2, FALSE), NA())</f>
        <v>#N/A</v>
      </c>
      <c r="J3180" s="13" t="e">
        <f>IF(ISNUMBER(VLOOKUP(Fulltable[[#This Row],[Distance]], Predict[[#All],[Distance (km)]:[Time on current form]], 3, FALSE)), VLOOKUP(Fulltable[[#This Row],[Distance]], Predict[[#All],[Distance (km)]:[Time on current form]], 3, FALSE), NA())</f>
        <v>#N/A</v>
      </c>
    </row>
    <row r="3181" spans="1:10" x14ac:dyDescent="0.25">
      <c r="A3181" s="1">
        <v>31.79</v>
      </c>
      <c r="B3181" s="2">
        <f>Fulltable[[#This Row],[Distance]]^2</f>
        <v>1010.6040999999999</v>
      </c>
      <c r="C3181">
        <f>Fulltable[[#This Row],[Distance]]^3</f>
        <v>32127.104338999998</v>
      </c>
      <c r="D3181">
        <f>Fulltable[[#This Row],[Distance]]^4</f>
        <v>1021320.6469368098</v>
      </c>
      <c r="E3181">
        <f>Fulltable[[#This Row],[Distance]]^5</f>
        <v>32467783.36612118</v>
      </c>
      <c r="F3181" s="13" t="e">
        <f>IF(ISNUMBER(VLOOKUP(Fulltable[[#This Row],[Distance]], PBmetric[[Distance (km)]:[PB (hh:mm:ss)]], 6, FALSE)), VLOOKUP(Fulltable[[#This Row],[Distance]], PBmetric[[Distance (km)]:[PB (hh:mm:ss)]], 6, FALSE), NA())</f>
        <v>#N/A</v>
      </c>
      <c r="G3181" s="13">
        <f ca="1">$Q$4+$P$4*Fulltable[[#This Row],[Distance]]+$O$4*Fulltable[[#This Row],[D^2]]+$N$4*Fulltable[[#This Row],[D^3]]</f>
        <v>0.11052147875482794</v>
      </c>
      <c r="H3181" s="13">
        <f ca="1">Fulltable[[#This Row],[Forecast]]*(1+AVERAGE(cform[faster (-ve) /
slower (+ve)]))</f>
        <v>0.11442529864805186</v>
      </c>
      <c r="I3181" s="13" t="e">
        <f>IF(ISNUMBER(VLOOKUP(Fulltable[[#This Row],[Distance]], Predict[[#All],[Distance (km)]:[Time on current form]], 2, FALSE)), VLOOKUP(Fulltable[[#This Row],[Distance]], Predict[[#All],[Distance (km)]:[Time on current form]], 2, FALSE), NA())</f>
        <v>#N/A</v>
      </c>
      <c r="J3181" s="13" t="e">
        <f>IF(ISNUMBER(VLOOKUP(Fulltable[[#This Row],[Distance]], Predict[[#All],[Distance (km)]:[Time on current form]], 3, FALSE)), VLOOKUP(Fulltable[[#This Row],[Distance]], Predict[[#All],[Distance (km)]:[Time on current form]], 3, FALSE), NA())</f>
        <v>#N/A</v>
      </c>
    </row>
    <row r="3182" spans="1:10" x14ac:dyDescent="0.25">
      <c r="A3182" s="1">
        <v>31.8</v>
      </c>
      <c r="B3182" s="2">
        <f>Fulltable[[#This Row],[Distance]]^2</f>
        <v>1011.24</v>
      </c>
      <c r="C3182">
        <f>Fulltable[[#This Row],[Distance]]^3</f>
        <v>32157.432000000001</v>
      </c>
      <c r="D3182">
        <f>Fulltable[[#This Row],[Distance]]^4</f>
        <v>1022606.3376</v>
      </c>
      <c r="E3182">
        <f>Fulltable[[#This Row],[Distance]]^5</f>
        <v>32518881.53568</v>
      </c>
      <c r="F3182" s="13" t="e">
        <f>IF(ISNUMBER(VLOOKUP(Fulltable[[#This Row],[Distance]], PBmetric[[Distance (km)]:[PB (hh:mm:ss)]], 6, FALSE)), VLOOKUP(Fulltable[[#This Row],[Distance]], PBmetric[[Distance (km)]:[PB (hh:mm:ss)]], 6, FALSE), NA())</f>
        <v>#N/A</v>
      </c>
      <c r="G3182" s="13">
        <f ca="1">$Q$4+$P$4*Fulltable[[#This Row],[Distance]]+$O$4*Fulltable[[#This Row],[D^2]]+$N$4*Fulltable[[#This Row],[D^3]]</f>
        <v>0.11056196544437082</v>
      </c>
      <c r="H3182" s="13">
        <f ca="1">Fulltable[[#This Row],[Forecast]]*(1+AVERAGE(cform[faster (-ve) /
slower (+ve)]))</f>
        <v>0.11446721540119711</v>
      </c>
      <c r="I3182" s="13" t="e">
        <f>IF(ISNUMBER(VLOOKUP(Fulltable[[#This Row],[Distance]], Predict[[#All],[Distance (km)]:[Time on current form]], 2, FALSE)), VLOOKUP(Fulltable[[#This Row],[Distance]], Predict[[#All],[Distance (km)]:[Time on current form]], 2, FALSE), NA())</f>
        <v>#N/A</v>
      </c>
      <c r="J3182" s="13" t="e">
        <f>IF(ISNUMBER(VLOOKUP(Fulltable[[#This Row],[Distance]], Predict[[#All],[Distance (km)]:[Time on current form]], 3, FALSE)), VLOOKUP(Fulltable[[#This Row],[Distance]], Predict[[#All],[Distance (km)]:[Time on current form]], 3, FALSE), NA())</f>
        <v>#N/A</v>
      </c>
    </row>
    <row r="3183" spans="1:10" x14ac:dyDescent="0.25">
      <c r="A3183" s="1">
        <v>31.81</v>
      </c>
      <c r="B3183" s="2">
        <f>Fulltable[[#This Row],[Distance]]^2</f>
        <v>1011.8761</v>
      </c>
      <c r="C3183">
        <f>Fulltable[[#This Row],[Distance]]^3</f>
        <v>32187.778740999998</v>
      </c>
      <c r="D3183">
        <f>Fulltable[[#This Row],[Distance]]^4</f>
        <v>1023893.2417512099</v>
      </c>
      <c r="E3183">
        <f>Fulltable[[#This Row],[Distance]]^5</f>
        <v>32570044.020105988</v>
      </c>
      <c r="F3183" s="13" t="e">
        <f>IF(ISNUMBER(VLOOKUP(Fulltable[[#This Row],[Distance]], PBmetric[[Distance (km)]:[PB (hh:mm:ss)]], 6, FALSE)), VLOOKUP(Fulltable[[#This Row],[Distance]], PBmetric[[Distance (km)]:[PB (hh:mm:ss)]], 6, FALSE), NA())</f>
        <v>#N/A</v>
      </c>
      <c r="G3183" s="13">
        <f ca="1">$Q$4+$P$4*Fulltable[[#This Row],[Distance]]+$O$4*Fulltable[[#This Row],[D^2]]+$N$4*Fulltable[[#This Row],[D^3]]</f>
        <v>0.11060245569422016</v>
      </c>
      <c r="H3183" s="13">
        <f ca="1">Fulltable[[#This Row],[Forecast]]*(1+AVERAGE(cform[faster (-ve) /
slower (+ve)]))</f>
        <v>0.11450913584040533</v>
      </c>
      <c r="I3183" s="13" t="e">
        <f>IF(ISNUMBER(VLOOKUP(Fulltable[[#This Row],[Distance]], Predict[[#All],[Distance (km)]:[Time on current form]], 2, FALSE)), VLOOKUP(Fulltable[[#This Row],[Distance]], Predict[[#All],[Distance (km)]:[Time on current form]], 2, FALSE), NA())</f>
        <v>#N/A</v>
      </c>
      <c r="J3183" s="13" t="e">
        <f>IF(ISNUMBER(VLOOKUP(Fulltable[[#This Row],[Distance]], Predict[[#All],[Distance (km)]:[Time on current form]], 3, FALSE)), VLOOKUP(Fulltable[[#This Row],[Distance]], Predict[[#All],[Distance (km)]:[Time on current form]], 3, FALSE), NA())</f>
        <v>#N/A</v>
      </c>
    </row>
    <row r="3184" spans="1:10" x14ac:dyDescent="0.25">
      <c r="A3184" s="1">
        <v>31.82</v>
      </c>
      <c r="B3184" s="2">
        <f>Fulltable[[#This Row],[Distance]]^2</f>
        <v>1012.5124000000001</v>
      </c>
      <c r="C3184">
        <f>Fulltable[[#This Row],[Distance]]^3</f>
        <v>32218.144568000003</v>
      </c>
      <c r="D3184">
        <f>Fulltable[[#This Row],[Distance]]^4</f>
        <v>1025181.3601537602</v>
      </c>
      <c r="E3184">
        <f>Fulltable[[#This Row],[Distance]]^5</f>
        <v>32621270.880092651</v>
      </c>
      <c r="F3184" s="13" t="e">
        <f>IF(ISNUMBER(VLOOKUP(Fulltable[[#This Row],[Distance]], PBmetric[[Distance (km)]:[PB (hh:mm:ss)]], 6, FALSE)), VLOOKUP(Fulltable[[#This Row],[Distance]], PBmetric[[Distance (km)]:[PB (hh:mm:ss)]], 6, FALSE), NA())</f>
        <v>#N/A</v>
      </c>
      <c r="G3184" s="13">
        <f ca="1">$Q$4+$P$4*Fulltable[[#This Row],[Distance]]+$O$4*Fulltable[[#This Row],[D^2]]+$N$4*Fulltable[[#This Row],[D^3]]</f>
        <v>0.11064294950434055</v>
      </c>
      <c r="H3184" s="13">
        <f ca="1">Fulltable[[#This Row],[Forecast]]*(1+AVERAGE(cform[faster (-ve) /
slower (+ve)]))</f>
        <v>0.11455105996563987</v>
      </c>
      <c r="I3184" s="13" t="e">
        <f>IF(ISNUMBER(VLOOKUP(Fulltable[[#This Row],[Distance]], Predict[[#All],[Distance (km)]:[Time on current form]], 2, FALSE)), VLOOKUP(Fulltable[[#This Row],[Distance]], Predict[[#All],[Distance (km)]:[Time on current form]], 2, FALSE), NA())</f>
        <v>#N/A</v>
      </c>
      <c r="J3184" s="13" t="e">
        <f>IF(ISNUMBER(VLOOKUP(Fulltable[[#This Row],[Distance]], Predict[[#All],[Distance (km)]:[Time on current form]], 3, FALSE)), VLOOKUP(Fulltable[[#This Row],[Distance]], Predict[[#All],[Distance (km)]:[Time on current form]], 3, FALSE), NA())</f>
        <v>#N/A</v>
      </c>
    </row>
    <row r="3185" spans="1:10" x14ac:dyDescent="0.25">
      <c r="A3185" s="1">
        <v>31.83</v>
      </c>
      <c r="B3185" s="2">
        <f>Fulltable[[#This Row],[Distance]]^2</f>
        <v>1013.1488999999999</v>
      </c>
      <c r="C3185">
        <f>Fulltable[[#This Row],[Distance]]^3</f>
        <v>32248.529486999996</v>
      </c>
      <c r="D3185">
        <f>Fulltable[[#This Row],[Distance]]^4</f>
        <v>1026470.6935712098</v>
      </c>
      <c r="E3185">
        <f>Fulltable[[#This Row],[Distance]]^5</f>
        <v>32672562.176371604</v>
      </c>
      <c r="F3185" s="13" t="e">
        <f>IF(ISNUMBER(VLOOKUP(Fulltable[[#This Row],[Distance]], PBmetric[[Distance (km)]:[PB (hh:mm:ss)]], 6, FALSE)), VLOOKUP(Fulltable[[#This Row],[Distance]], PBmetric[[Distance (km)]:[PB (hh:mm:ss)]], 6, FALSE), NA())</f>
        <v>#N/A</v>
      </c>
      <c r="G3185" s="13">
        <f ca="1">$Q$4+$P$4*Fulltable[[#This Row],[Distance]]+$O$4*Fulltable[[#This Row],[D^2]]+$N$4*Fulltable[[#This Row],[D^3]]</f>
        <v>0.1106834468746966</v>
      </c>
      <c r="H3185" s="13">
        <f ca="1">Fulltable[[#This Row],[Forecast]]*(1+AVERAGE(cform[faster (-ve) /
slower (+ve)]))</f>
        <v>0.11459298777686407</v>
      </c>
      <c r="I3185" s="13" t="e">
        <f>IF(ISNUMBER(VLOOKUP(Fulltable[[#This Row],[Distance]], Predict[[#All],[Distance (km)]:[Time on current form]], 2, FALSE)), VLOOKUP(Fulltable[[#This Row],[Distance]], Predict[[#All],[Distance (km)]:[Time on current form]], 2, FALSE), NA())</f>
        <v>#N/A</v>
      </c>
      <c r="J3185" s="13" t="e">
        <f>IF(ISNUMBER(VLOOKUP(Fulltable[[#This Row],[Distance]], Predict[[#All],[Distance (km)]:[Time on current form]], 3, FALSE)), VLOOKUP(Fulltable[[#This Row],[Distance]], Predict[[#All],[Distance (km)]:[Time on current form]], 3, FALSE), NA())</f>
        <v>#N/A</v>
      </c>
    </row>
    <row r="3186" spans="1:10" x14ac:dyDescent="0.25">
      <c r="A3186" s="1">
        <v>31.84</v>
      </c>
      <c r="B3186" s="2">
        <f>Fulltable[[#This Row],[Distance]]^2</f>
        <v>1013.7856</v>
      </c>
      <c r="C3186">
        <f>Fulltable[[#This Row],[Distance]]^3</f>
        <v>32278.933504000001</v>
      </c>
      <c r="D3186">
        <f>Fulltable[[#This Row],[Distance]]^4</f>
        <v>1027761.2427673601</v>
      </c>
      <c r="E3186">
        <f>Fulltable[[#This Row],[Distance]]^5</f>
        <v>32723917.969712745</v>
      </c>
      <c r="F3186" s="13" t="e">
        <f>IF(ISNUMBER(VLOOKUP(Fulltable[[#This Row],[Distance]], PBmetric[[Distance (km)]:[PB (hh:mm:ss)]], 6, FALSE)), VLOOKUP(Fulltable[[#This Row],[Distance]], PBmetric[[Distance (km)]:[PB (hh:mm:ss)]], 6, FALSE), NA())</f>
        <v>#N/A</v>
      </c>
      <c r="G3186" s="13">
        <f ca="1">$Q$4+$P$4*Fulltable[[#This Row],[Distance]]+$O$4*Fulltable[[#This Row],[D^2]]+$N$4*Fulltable[[#This Row],[D^3]]</f>
        <v>0.11072394780525292</v>
      </c>
      <c r="H3186" s="13">
        <f ca="1">Fulltable[[#This Row],[Forecast]]*(1+AVERAGE(cform[faster (-ve) /
slower (+ve)]))</f>
        <v>0.11463491927404131</v>
      </c>
      <c r="I3186" s="13" t="e">
        <f>IF(ISNUMBER(VLOOKUP(Fulltable[[#This Row],[Distance]], Predict[[#All],[Distance (km)]:[Time on current form]], 2, FALSE)), VLOOKUP(Fulltable[[#This Row],[Distance]], Predict[[#All],[Distance (km)]:[Time on current form]], 2, FALSE), NA())</f>
        <v>#N/A</v>
      </c>
      <c r="J3186" s="13" t="e">
        <f>IF(ISNUMBER(VLOOKUP(Fulltable[[#This Row],[Distance]], Predict[[#All],[Distance (km)]:[Time on current form]], 3, FALSE)), VLOOKUP(Fulltable[[#This Row],[Distance]], Predict[[#All],[Distance (km)]:[Time on current form]], 3, FALSE), NA())</f>
        <v>#N/A</v>
      </c>
    </row>
    <row r="3187" spans="1:10" x14ac:dyDescent="0.25">
      <c r="A3187" s="1">
        <v>31.85</v>
      </c>
      <c r="B3187" s="2">
        <f>Fulltable[[#This Row],[Distance]]^2</f>
        <v>1014.4225000000001</v>
      </c>
      <c r="C3187">
        <f>Fulltable[[#This Row],[Distance]]^3</f>
        <v>32309.356625000004</v>
      </c>
      <c r="D3187">
        <f>Fulltable[[#This Row],[Distance]]^4</f>
        <v>1029053.0085062502</v>
      </c>
      <c r="E3187">
        <f>Fulltable[[#This Row],[Distance]]^5</f>
        <v>32775338.32092407</v>
      </c>
      <c r="F3187" s="13" t="e">
        <f>IF(ISNUMBER(VLOOKUP(Fulltable[[#This Row],[Distance]], PBmetric[[Distance (km)]:[PB (hh:mm:ss)]], 6, FALSE)), VLOOKUP(Fulltable[[#This Row],[Distance]], PBmetric[[Distance (km)]:[PB (hh:mm:ss)]], 6, FALSE), NA())</f>
        <v>#N/A</v>
      </c>
      <c r="G3187" s="13">
        <f ca="1">$Q$4+$P$4*Fulltable[[#This Row],[Distance]]+$O$4*Fulltable[[#This Row],[D^2]]+$N$4*Fulltable[[#This Row],[D^3]]</f>
        <v>0.11076445229597409</v>
      </c>
      <c r="H3187" s="13">
        <f ca="1">Fulltable[[#This Row],[Forecast]]*(1+AVERAGE(cform[faster (-ve) /
slower (+ve)]))</f>
        <v>0.11467685445713488</v>
      </c>
      <c r="I3187" s="13" t="e">
        <f>IF(ISNUMBER(VLOOKUP(Fulltable[[#This Row],[Distance]], Predict[[#All],[Distance (km)]:[Time on current form]], 2, FALSE)), VLOOKUP(Fulltable[[#This Row],[Distance]], Predict[[#All],[Distance (km)]:[Time on current form]], 2, FALSE), NA())</f>
        <v>#N/A</v>
      </c>
      <c r="J3187" s="13" t="e">
        <f>IF(ISNUMBER(VLOOKUP(Fulltable[[#This Row],[Distance]], Predict[[#All],[Distance (km)]:[Time on current form]], 3, FALSE)), VLOOKUP(Fulltable[[#This Row],[Distance]], Predict[[#All],[Distance (km)]:[Time on current form]], 3, FALSE), NA())</f>
        <v>#N/A</v>
      </c>
    </row>
    <row r="3188" spans="1:10" x14ac:dyDescent="0.25">
      <c r="A3188" s="1">
        <v>31.86</v>
      </c>
      <c r="B3188" s="2">
        <f>Fulltable[[#This Row],[Distance]]^2</f>
        <v>1015.0595999999999</v>
      </c>
      <c r="C3188">
        <f>Fulltable[[#This Row],[Distance]]^3</f>
        <v>32339.798855999998</v>
      </c>
      <c r="D3188">
        <f>Fulltable[[#This Row],[Distance]]^4</f>
        <v>1030345.9915521599</v>
      </c>
      <c r="E3188">
        <f>Fulltable[[#This Row],[Distance]]^5</f>
        <v>32826823.290851813</v>
      </c>
      <c r="F3188" s="13" t="e">
        <f>IF(ISNUMBER(VLOOKUP(Fulltable[[#This Row],[Distance]], PBmetric[[Distance (km)]:[PB (hh:mm:ss)]], 6, FALSE)), VLOOKUP(Fulltable[[#This Row],[Distance]], PBmetric[[Distance (km)]:[PB (hh:mm:ss)]], 6, FALSE), NA())</f>
        <v>#N/A</v>
      </c>
      <c r="G3188" s="13">
        <f ca="1">$Q$4+$P$4*Fulltable[[#This Row],[Distance]]+$O$4*Fulltable[[#This Row],[D^2]]+$N$4*Fulltable[[#This Row],[D^3]]</f>
        <v>0.11080496034682472</v>
      </c>
      <c r="H3188" s="13">
        <f ca="1">Fulltable[[#This Row],[Forecast]]*(1+AVERAGE(cform[faster (-ve) /
slower (+ve)]))</f>
        <v>0.11471879332610817</v>
      </c>
      <c r="I3188" s="13" t="e">
        <f>IF(ISNUMBER(VLOOKUP(Fulltable[[#This Row],[Distance]], Predict[[#All],[Distance (km)]:[Time on current form]], 2, FALSE)), VLOOKUP(Fulltable[[#This Row],[Distance]], Predict[[#All],[Distance (km)]:[Time on current form]], 2, FALSE), NA())</f>
        <v>#N/A</v>
      </c>
      <c r="J3188" s="13" t="e">
        <f>IF(ISNUMBER(VLOOKUP(Fulltable[[#This Row],[Distance]], Predict[[#All],[Distance (km)]:[Time on current form]], 3, FALSE)), VLOOKUP(Fulltable[[#This Row],[Distance]], Predict[[#All],[Distance (km)]:[Time on current form]], 3, FALSE), NA())</f>
        <v>#N/A</v>
      </c>
    </row>
    <row r="3189" spans="1:10" x14ac:dyDescent="0.25">
      <c r="A3189" s="1">
        <v>31.87</v>
      </c>
      <c r="B3189" s="2">
        <f>Fulltable[[#This Row],[Distance]]^2</f>
        <v>1015.6969</v>
      </c>
      <c r="C3189">
        <f>Fulltable[[#This Row],[Distance]]^3</f>
        <v>32370.260203000002</v>
      </c>
      <c r="D3189">
        <f>Fulltable[[#This Row],[Distance]]^4</f>
        <v>1031640.19266961</v>
      </c>
      <c r="E3189">
        <f>Fulltable[[#This Row],[Distance]]^5</f>
        <v>32878372.940380473</v>
      </c>
      <c r="F3189" s="13" t="e">
        <f>IF(ISNUMBER(VLOOKUP(Fulltable[[#This Row],[Distance]], PBmetric[[Distance (km)]:[PB (hh:mm:ss)]], 6, FALSE)), VLOOKUP(Fulltable[[#This Row],[Distance]], PBmetric[[Distance (km)]:[PB (hh:mm:ss)]], 6, FALSE), NA())</f>
        <v>#N/A</v>
      </c>
      <c r="G3189" s="13">
        <f ca="1">$Q$4+$P$4*Fulltable[[#This Row],[Distance]]+$O$4*Fulltable[[#This Row],[D^2]]+$N$4*Fulltable[[#This Row],[D^3]]</f>
        <v>0.11084547195776939</v>
      </c>
      <c r="H3189" s="13">
        <f ca="1">Fulltable[[#This Row],[Forecast]]*(1+AVERAGE(cform[faster (-ve) /
slower (+ve)]))</f>
        <v>0.11476073588092452</v>
      </c>
      <c r="I3189" s="13" t="e">
        <f>IF(ISNUMBER(VLOOKUP(Fulltable[[#This Row],[Distance]], Predict[[#All],[Distance (km)]:[Time on current form]], 2, FALSE)), VLOOKUP(Fulltable[[#This Row],[Distance]], Predict[[#All],[Distance (km)]:[Time on current form]], 2, FALSE), NA())</f>
        <v>#N/A</v>
      </c>
      <c r="J3189" s="13" t="e">
        <f>IF(ISNUMBER(VLOOKUP(Fulltable[[#This Row],[Distance]], Predict[[#All],[Distance (km)]:[Time on current form]], 3, FALSE)), VLOOKUP(Fulltable[[#This Row],[Distance]], Predict[[#All],[Distance (km)]:[Time on current form]], 3, FALSE), NA())</f>
        <v>#N/A</v>
      </c>
    </row>
    <row r="3190" spans="1:10" x14ac:dyDescent="0.25">
      <c r="A3190" s="1">
        <v>31.88</v>
      </c>
      <c r="B3190" s="2">
        <f>Fulltable[[#This Row],[Distance]]^2</f>
        <v>1016.3344</v>
      </c>
      <c r="C3190">
        <f>Fulltable[[#This Row],[Distance]]^3</f>
        <v>32400.740671999996</v>
      </c>
      <c r="D3190">
        <f>Fulltable[[#This Row],[Distance]]^4</f>
        <v>1032935.6126233599</v>
      </c>
      <c r="E3190">
        <f>Fulltable[[#This Row],[Distance]]^5</f>
        <v>32929987.330432713</v>
      </c>
      <c r="F3190" s="13" t="e">
        <f>IF(ISNUMBER(VLOOKUP(Fulltable[[#This Row],[Distance]], PBmetric[[Distance (km)]:[PB (hh:mm:ss)]], 6, FALSE)), VLOOKUP(Fulltable[[#This Row],[Distance]], PBmetric[[Distance (km)]:[PB (hh:mm:ss)]], 6, FALSE), NA())</f>
        <v>#N/A</v>
      </c>
      <c r="G3190" s="13">
        <f ca="1">$Q$4+$P$4*Fulltable[[#This Row],[Distance]]+$O$4*Fulltable[[#This Row],[D^2]]+$N$4*Fulltable[[#This Row],[D^3]]</f>
        <v>0.11088598712877271</v>
      </c>
      <c r="H3190" s="13">
        <f ca="1">Fulltable[[#This Row],[Forecast]]*(1+AVERAGE(cform[faster (-ve) /
slower (+ve)]))</f>
        <v>0.11480268212154726</v>
      </c>
      <c r="I3190" s="13" t="e">
        <f>IF(ISNUMBER(VLOOKUP(Fulltable[[#This Row],[Distance]], Predict[[#All],[Distance (km)]:[Time on current form]], 2, FALSE)), VLOOKUP(Fulltable[[#This Row],[Distance]], Predict[[#All],[Distance (km)]:[Time on current form]], 2, FALSE), NA())</f>
        <v>#N/A</v>
      </c>
      <c r="J3190" s="13" t="e">
        <f>IF(ISNUMBER(VLOOKUP(Fulltable[[#This Row],[Distance]], Predict[[#All],[Distance (km)]:[Time on current form]], 3, FALSE)), VLOOKUP(Fulltable[[#This Row],[Distance]], Predict[[#All],[Distance (km)]:[Time on current form]], 3, FALSE), NA())</f>
        <v>#N/A</v>
      </c>
    </row>
    <row r="3191" spans="1:10" x14ac:dyDescent="0.25">
      <c r="A3191" s="1">
        <v>31.89</v>
      </c>
      <c r="B3191" s="2">
        <f>Fulltable[[#This Row],[Distance]]^2</f>
        <v>1016.9721000000001</v>
      </c>
      <c r="C3191">
        <f>Fulltable[[#This Row],[Distance]]^3</f>
        <v>32431.240269000002</v>
      </c>
      <c r="D3191">
        <f>Fulltable[[#This Row],[Distance]]^4</f>
        <v>1034232.2521784102</v>
      </c>
      <c r="E3191">
        <f>Fulltable[[#This Row],[Distance]]^5</f>
        <v>32981666.521969501</v>
      </c>
      <c r="F3191" s="13" t="e">
        <f>IF(ISNUMBER(VLOOKUP(Fulltable[[#This Row],[Distance]], PBmetric[[Distance (km)]:[PB (hh:mm:ss)]], 6, FALSE)), VLOOKUP(Fulltable[[#This Row],[Distance]], PBmetric[[Distance (km)]:[PB (hh:mm:ss)]], 6, FALSE), NA())</f>
        <v>#N/A</v>
      </c>
      <c r="G3191" s="13">
        <f ca="1">$Q$4+$P$4*Fulltable[[#This Row],[Distance]]+$O$4*Fulltable[[#This Row],[D^2]]+$N$4*Fulltable[[#This Row],[D^3]]</f>
        <v>0.11092650585979927</v>
      </c>
      <c r="H3191" s="13">
        <f ca="1">Fulltable[[#This Row],[Forecast]]*(1+AVERAGE(cform[faster (-ve) /
slower (+ve)]))</f>
        <v>0.11484463204793975</v>
      </c>
      <c r="I3191" s="13" t="e">
        <f>IF(ISNUMBER(VLOOKUP(Fulltable[[#This Row],[Distance]], Predict[[#All],[Distance (km)]:[Time on current form]], 2, FALSE)), VLOOKUP(Fulltable[[#This Row],[Distance]], Predict[[#All],[Distance (km)]:[Time on current form]], 2, FALSE), NA())</f>
        <v>#N/A</v>
      </c>
      <c r="J3191" s="13" t="e">
        <f>IF(ISNUMBER(VLOOKUP(Fulltable[[#This Row],[Distance]], Predict[[#All],[Distance (km)]:[Time on current form]], 3, FALSE)), VLOOKUP(Fulltable[[#This Row],[Distance]], Predict[[#All],[Distance (km)]:[Time on current form]], 3, FALSE), NA())</f>
        <v>#N/A</v>
      </c>
    </row>
    <row r="3192" spans="1:10" x14ac:dyDescent="0.25">
      <c r="A3192" s="1">
        <v>31.9</v>
      </c>
      <c r="B3192" s="2">
        <f>Fulltable[[#This Row],[Distance]]^2</f>
        <v>1017.6099999999999</v>
      </c>
      <c r="C3192">
        <f>Fulltable[[#This Row],[Distance]]^3</f>
        <v>32461.758999999995</v>
      </c>
      <c r="D3192">
        <f>Fulltable[[#This Row],[Distance]]^4</f>
        <v>1035530.1120999998</v>
      </c>
      <c r="E3192">
        <f>Fulltable[[#This Row],[Distance]]^5</f>
        <v>33033410.575989991</v>
      </c>
      <c r="F3192" s="13" t="e">
        <f>IF(ISNUMBER(VLOOKUP(Fulltable[[#This Row],[Distance]], PBmetric[[Distance (km)]:[PB (hh:mm:ss)]], 6, FALSE)), VLOOKUP(Fulltable[[#This Row],[Distance]], PBmetric[[Distance (km)]:[PB (hh:mm:ss)]], 6, FALSE), NA())</f>
        <v>#N/A</v>
      </c>
      <c r="G3192" s="13">
        <f ca="1">$Q$4+$P$4*Fulltable[[#This Row],[Distance]]+$O$4*Fulltable[[#This Row],[D^2]]+$N$4*Fulltable[[#This Row],[D^3]]</f>
        <v>0.11096702815081366</v>
      </c>
      <c r="H3192" s="13">
        <f ca="1">Fulltable[[#This Row],[Forecast]]*(1+AVERAGE(cform[faster (-ve) /
slower (+ve)]))</f>
        <v>0.11488658566006534</v>
      </c>
      <c r="I3192" s="13" t="e">
        <f>IF(ISNUMBER(VLOOKUP(Fulltable[[#This Row],[Distance]], Predict[[#All],[Distance (km)]:[Time on current form]], 2, FALSE)), VLOOKUP(Fulltable[[#This Row],[Distance]], Predict[[#All],[Distance (km)]:[Time on current form]], 2, FALSE), NA())</f>
        <v>#N/A</v>
      </c>
      <c r="J3192" s="13" t="e">
        <f>IF(ISNUMBER(VLOOKUP(Fulltable[[#This Row],[Distance]], Predict[[#All],[Distance (km)]:[Time on current form]], 3, FALSE)), VLOOKUP(Fulltable[[#This Row],[Distance]], Predict[[#All],[Distance (km)]:[Time on current form]], 3, FALSE), NA())</f>
        <v>#N/A</v>
      </c>
    </row>
    <row r="3193" spans="1:10" x14ac:dyDescent="0.25">
      <c r="A3193" s="1">
        <v>31.91</v>
      </c>
      <c r="B3193" s="2">
        <f>Fulltable[[#This Row],[Distance]]^2</f>
        <v>1018.2481</v>
      </c>
      <c r="C3193">
        <f>Fulltable[[#This Row],[Distance]]^3</f>
        <v>32492.296871000002</v>
      </c>
      <c r="D3193">
        <f>Fulltable[[#This Row],[Distance]]^4</f>
        <v>1036829.19315361</v>
      </c>
      <c r="E3193">
        <f>Fulltable[[#This Row],[Distance]]^5</f>
        <v>33085219.553531695</v>
      </c>
      <c r="F3193" s="13" t="e">
        <f>IF(ISNUMBER(VLOOKUP(Fulltable[[#This Row],[Distance]], PBmetric[[Distance (km)]:[PB (hh:mm:ss)]], 6, FALSE)), VLOOKUP(Fulltable[[#This Row],[Distance]], PBmetric[[Distance (km)]:[PB (hh:mm:ss)]], 6, FALSE), NA())</f>
        <v>#N/A</v>
      </c>
      <c r="G3193" s="13">
        <f ca="1">$Q$4+$P$4*Fulltable[[#This Row],[Distance]]+$O$4*Fulltable[[#This Row],[D^2]]+$N$4*Fulltable[[#This Row],[D^3]]</f>
        <v>0.1110075540017805</v>
      </c>
      <c r="H3193" s="13">
        <f ca="1">Fulltable[[#This Row],[Forecast]]*(1+AVERAGE(cform[faster (-ve) /
slower (+ve)]))</f>
        <v>0.11492854295788736</v>
      </c>
      <c r="I3193" s="13" t="e">
        <f>IF(ISNUMBER(VLOOKUP(Fulltable[[#This Row],[Distance]], Predict[[#All],[Distance (km)]:[Time on current form]], 2, FALSE)), VLOOKUP(Fulltable[[#This Row],[Distance]], Predict[[#All],[Distance (km)]:[Time on current form]], 2, FALSE), NA())</f>
        <v>#N/A</v>
      </c>
      <c r="J3193" s="13" t="e">
        <f>IF(ISNUMBER(VLOOKUP(Fulltable[[#This Row],[Distance]], Predict[[#All],[Distance (km)]:[Time on current form]], 3, FALSE)), VLOOKUP(Fulltable[[#This Row],[Distance]], Predict[[#All],[Distance (km)]:[Time on current form]], 3, FALSE), NA())</f>
        <v>#N/A</v>
      </c>
    </row>
    <row r="3194" spans="1:10" x14ac:dyDescent="0.25">
      <c r="A3194" s="1">
        <v>31.92</v>
      </c>
      <c r="B3194" s="2">
        <f>Fulltable[[#This Row],[Distance]]^2</f>
        <v>1018.8864000000001</v>
      </c>
      <c r="C3194">
        <f>Fulltable[[#This Row],[Distance]]^3</f>
        <v>32522.853888000005</v>
      </c>
      <c r="D3194">
        <f>Fulltable[[#This Row],[Distance]]^4</f>
        <v>1038129.4961049602</v>
      </c>
      <c r="E3194">
        <f>Fulltable[[#This Row],[Distance]]^5</f>
        <v>33137093.515670333</v>
      </c>
      <c r="F3194" s="13" t="e">
        <f>IF(ISNUMBER(VLOOKUP(Fulltable[[#This Row],[Distance]], PBmetric[[Distance (km)]:[PB (hh:mm:ss)]], 6, FALSE)), VLOOKUP(Fulltable[[#This Row],[Distance]], PBmetric[[Distance (km)]:[PB (hh:mm:ss)]], 6, FALSE), NA())</f>
        <v>#N/A</v>
      </c>
      <c r="G3194" s="13">
        <f ca="1">$Q$4+$P$4*Fulltable[[#This Row],[Distance]]+$O$4*Fulltable[[#This Row],[D^2]]+$N$4*Fulltable[[#This Row],[D^3]]</f>
        <v>0.11104808341266437</v>
      </c>
      <c r="H3194" s="13">
        <f ca="1">Fulltable[[#This Row],[Forecast]]*(1+AVERAGE(cform[faster (-ve) /
slower (+ve)]))</f>
        <v>0.11497050394136916</v>
      </c>
      <c r="I3194" s="13" t="e">
        <f>IF(ISNUMBER(VLOOKUP(Fulltable[[#This Row],[Distance]], Predict[[#All],[Distance (km)]:[Time on current form]], 2, FALSE)), VLOOKUP(Fulltable[[#This Row],[Distance]], Predict[[#All],[Distance (km)]:[Time on current form]], 2, FALSE), NA())</f>
        <v>#N/A</v>
      </c>
      <c r="J3194" s="13" t="e">
        <f>IF(ISNUMBER(VLOOKUP(Fulltable[[#This Row],[Distance]], Predict[[#All],[Distance (km)]:[Time on current form]], 3, FALSE)), VLOOKUP(Fulltable[[#This Row],[Distance]], Predict[[#All],[Distance (km)]:[Time on current form]], 3, FALSE), NA())</f>
        <v>#N/A</v>
      </c>
    </row>
    <row r="3195" spans="1:10" x14ac:dyDescent="0.25">
      <c r="A3195" s="1">
        <v>31.93</v>
      </c>
      <c r="B3195" s="2">
        <f>Fulltable[[#This Row],[Distance]]^2</f>
        <v>1019.5249</v>
      </c>
      <c r="C3195">
        <f>Fulltable[[#This Row],[Distance]]^3</f>
        <v>32553.430057000001</v>
      </c>
      <c r="D3195">
        <f>Fulltable[[#This Row],[Distance]]^4</f>
        <v>1039431.02172001</v>
      </c>
      <c r="E3195">
        <f>Fulltable[[#This Row],[Distance]]^5</f>
        <v>33189032.523519918</v>
      </c>
      <c r="F3195" s="13" t="e">
        <f>IF(ISNUMBER(VLOOKUP(Fulltable[[#This Row],[Distance]], PBmetric[[Distance (km)]:[PB (hh:mm:ss)]], 6, FALSE)), VLOOKUP(Fulltable[[#This Row],[Distance]], PBmetric[[Distance (km)]:[PB (hh:mm:ss)]], 6, FALSE), NA())</f>
        <v>#N/A</v>
      </c>
      <c r="G3195" s="13">
        <f ca="1">$Q$4+$P$4*Fulltable[[#This Row],[Distance]]+$O$4*Fulltable[[#This Row],[D^2]]+$N$4*Fulltable[[#This Row],[D^3]]</f>
        <v>0.11108861638342984</v>
      </c>
      <c r="H3195" s="13">
        <f ca="1">Fulltable[[#This Row],[Forecast]]*(1+AVERAGE(cform[faster (-ve) /
slower (+ve)]))</f>
        <v>0.11501246861047408</v>
      </c>
      <c r="I3195" s="13" t="e">
        <f>IF(ISNUMBER(VLOOKUP(Fulltable[[#This Row],[Distance]], Predict[[#All],[Distance (km)]:[Time on current form]], 2, FALSE)), VLOOKUP(Fulltable[[#This Row],[Distance]], Predict[[#All],[Distance (km)]:[Time on current form]], 2, FALSE), NA())</f>
        <v>#N/A</v>
      </c>
      <c r="J3195" s="13" t="e">
        <f>IF(ISNUMBER(VLOOKUP(Fulltable[[#This Row],[Distance]], Predict[[#All],[Distance (km)]:[Time on current form]], 3, FALSE)), VLOOKUP(Fulltable[[#This Row],[Distance]], Predict[[#All],[Distance (km)]:[Time on current form]], 3, FALSE), NA())</f>
        <v>#N/A</v>
      </c>
    </row>
    <row r="3196" spans="1:10" x14ac:dyDescent="0.25">
      <c r="A3196" s="1">
        <v>31.94</v>
      </c>
      <c r="B3196" s="2">
        <f>Fulltable[[#This Row],[Distance]]^2</f>
        <v>1020.1636000000001</v>
      </c>
      <c r="C3196">
        <f>Fulltable[[#This Row],[Distance]]^3</f>
        <v>32584.025384000004</v>
      </c>
      <c r="D3196">
        <f>Fulltable[[#This Row],[Distance]]^4</f>
        <v>1040733.7707649602</v>
      </c>
      <c r="E3196">
        <f>Fulltable[[#This Row],[Distance]]^5</f>
        <v>33241036.638232831</v>
      </c>
      <c r="F3196" s="13" t="e">
        <f>IF(ISNUMBER(VLOOKUP(Fulltable[[#This Row],[Distance]], PBmetric[[Distance (km)]:[PB (hh:mm:ss)]], 6, FALSE)), VLOOKUP(Fulltable[[#This Row],[Distance]], PBmetric[[Distance (km)]:[PB (hh:mm:ss)]], 6, FALSE), NA())</f>
        <v>#N/A</v>
      </c>
      <c r="G3196" s="13">
        <f ca="1">$Q$4+$P$4*Fulltable[[#This Row],[Distance]]+$O$4*Fulltable[[#This Row],[D^2]]+$N$4*Fulltable[[#This Row],[D^3]]</f>
        <v>0.11112915291404159</v>
      </c>
      <c r="H3196" s="13">
        <f ca="1">Fulltable[[#This Row],[Forecast]]*(1+AVERAGE(cform[faster (-ve) /
slower (+ve)]))</f>
        <v>0.11505443696516551</v>
      </c>
      <c r="I3196" s="13" t="e">
        <f>IF(ISNUMBER(VLOOKUP(Fulltable[[#This Row],[Distance]], Predict[[#All],[Distance (km)]:[Time on current form]], 2, FALSE)), VLOOKUP(Fulltable[[#This Row],[Distance]], Predict[[#All],[Distance (km)]:[Time on current form]], 2, FALSE), NA())</f>
        <v>#N/A</v>
      </c>
      <c r="J3196" s="13" t="e">
        <f>IF(ISNUMBER(VLOOKUP(Fulltable[[#This Row],[Distance]], Predict[[#All],[Distance (km)]:[Time on current form]], 3, FALSE)), VLOOKUP(Fulltable[[#This Row],[Distance]], Predict[[#All],[Distance (km)]:[Time on current form]], 3, FALSE), NA())</f>
        <v>#N/A</v>
      </c>
    </row>
    <row r="3197" spans="1:10" x14ac:dyDescent="0.25">
      <c r="A3197" s="1">
        <v>31.95</v>
      </c>
      <c r="B3197" s="2">
        <f>Fulltable[[#This Row],[Distance]]^2</f>
        <v>1020.8025</v>
      </c>
      <c r="C3197">
        <f>Fulltable[[#This Row],[Distance]]^3</f>
        <v>32614.639875000001</v>
      </c>
      <c r="D3197">
        <f>Fulltable[[#This Row],[Distance]]^4</f>
        <v>1042037.7440062501</v>
      </c>
      <c r="E3197">
        <f>Fulltable[[#This Row],[Distance]]^5</f>
        <v>33293105.920999687</v>
      </c>
      <c r="F3197" s="13" t="e">
        <f>IF(ISNUMBER(VLOOKUP(Fulltable[[#This Row],[Distance]], PBmetric[[Distance (km)]:[PB (hh:mm:ss)]], 6, FALSE)), VLOOKUP(Fulltable[[#This Row],[Distance]], PBmetric[[Distance (km)]:[PB (hh:mm:ss)]], 6, FALSE), NA())</f>
        <v>#N/A</v>
      </c>
      <c r="G3197" s="13">
        <f ca="1">$Q$4+$P$4*Fulltable[[#This Row],[Distance]]+$O$4*Fulltable[[#This Row],[D^2]]+$N$4*Fulltable[[#This Row],[D^3]]</f>
        <v>0.11116969300446412</v>
      </c>
      <c r="H3197" s="13">
        <f ca="1">Fulltable[[#This Row],[Forecast]]*(1+AVERAGE(cform[faster (-ve) /
slower (+ve)]))</f>
        <v>0.11509640900540674</v>
      </c>
      <c r="I3197" s="13" t="e">
        <f>IF(ISNUMBER(VLOOKUP(Fulltable[[#This Row],[Distance]], Predict[[#All],[Distance (km)]:[Time on current form]], 2, FALSE)), VLOOKUP(Fulltable[[#This Row],[Distance]], Predict[[#All],[Distance (km)]:[Time on current form]], 2, FALSE), NA())</f>
        <v>#N/A</v>
      </c>
      <c r="J3197" s="13" t="e">
        <f>IF(ISNUMBER(VLOOKUP(Fulltable[[#This Row],[Distance]], Predict[[#All],[Distance (km)]:[Time on current form]], 3, FALSE)), VLOOKUP(Fulltable[[#This Row],[Distance]], Predict[[#All],[Distance (km)]:[Time on current form]], 3, FALSE), NA())</f>
        <v>#N/A</v>
      </c>
    </row>
    <row r="3198" spans="1:10" x14ac:dyDescent="0.25">
      <c r="A3198" s="1">
        <v>31.96</v>
      </c>
      <c r="B3198" s="2">
        <f>Fulltable[[#This Row],[Distance]]^2</f>
        <v>1021.4416000000001</v>
      </c>
      <c r="C3198">
        <f>Fulltable[[#This Row],[Distance]]^3</f>
        <v>32645.273536000004</v>
      </c>
      <c r="D3198">
        <f>Fulltable[[#This Row],[Distance]]^4</f>
        <v>1043342.9422105602</v>
      </c>
      <c r="E3198">
        <f>Fulltable[[#This Row],[Distance]]^5</f>
        <v>33345240.433049504</v>
      </c>
      <c r="F3198" s="13" t="e">
        <f>IF(ISNUMBER(VLOOKUP(Fulltable[[#This Row],[Distance]], PBmetric[[Distance (km)]:[PB (hh:mm:ss)]], 6, FALSE)), VLOOKUP(Fulltable[[#This Row],[Distance]], PBmetric[[Distance (km)]:[PB (hh:mm:ss)]], 6, FALSE), NA())</f>
        <v>#N/A</v>
      </c>
      <c r="G3198" s="13">
        <f ca="1">$Q$4+$P$4*Fulltable[[#This Row],[Distance]]+$O$4*Fulltable[[#This Row],[D^2]]+$N$4*Fulltable[[#This Row],[D^3]]</f>
        <v>0.11121023665466208</v>
      </c>
      <c r="H3198" s="13">
        <f ca="1">Fulltable[[#This Row],[Forecast]]*(1+AVERAGE(cform[faster (-ve) /
slower (+ve)]))</f>
        <v>0.11513838473116114</v>
      </c>
      <c r="I3198" s="13" t="e">
        <f>IF(ISNUMBER(VLOOKUP(Fulltable[[#This Row],[Distance]], Predict[[#All],[Distance (km)]:[Time on current form]], 2, FALSE)), VLOOKUP(Fulltable[[#This Row],[Distance]], Predict[[#All],[Distance (km)]:[Time on current form]], 2, FALSE), NA())</f>
        <v>#N/A</v>
      </c>
      <c r="J3198" s="13" t="e">
        <f>IF(ISNUMBER(VLOOKUP(Fulltable[[#This Row],[Distance]], Predict[[#All],[Distance (km)]:[Time on current form]], 3, FALSE)), VLOOKUP(Fulltable[[#This Row],[Distance]], Predict[[#All],[Distance (km)]:[Time on current form]], 3, FALSE), NA())</f>
        <v>#N/A</v>
      </c>
    </row>
    <row r="3199" spans="1:10" x14ac:dyDescent="0.25">
      <c r="A3199" s="1">
        <v>31.97</v>
      </c>
      <c r="B3199" s="2">
        <f>Fulltable[[#This Row],[Distance]]^2</f>
        <v>1022.0808999999999</v>
      </c>
      <c r="C3199">
        <f>Fulltable[[#This Row],[Distance]]^3</f>
        <v>32675.926372999995</v>
      </c>
      <c r="D3199">
        <f>Fulltable[[#This Row],[Distance]]^4</f>
        <v>1044649.3661448099</v>
      </c>
      <c r="E3199">
        <f>Fulltable[[#This Row],[Distance]]^5</f>
        <v>33397440.235649571</v>
      </c>
      <c r="F3199" s="13" t="e">
        <f>IF(ISNUMBER(VLOOKUP(Fulltable[[#This Row],[Distance]], PBmetric[[Distance (km)]:[PB (hh:mm:ss)]], 6, FALSE)), VLOOKUP(Fulltable[[#This Row],[Distance]], PBmetric[[Distance (km)]:[PB (hh:mm:ss)]], 6, FALSE), NA())</f>
        <v>#N/A</v>
      </c>
      <c r="G3199" s="13">
        <f ca="1">$Q$4+$P$4*Fulltable[[#This Row],[Distance]]+$O$4*Fulltable[[#This Row],[D^2]]+$N$4*Fulltable[[#This Row],[D^3]]</f>
        <v>0.11125078386460004</v>
      </c>
      <c r="H3199" s="13">
        <f ca="1">Fulltable[[#This Row],[Forecast]]*(1+AVERAGE(cform[faster (-ve) /
slower (+ve)]))</f>
        <v>0.11518036414239204</v>
      </c>
      <c r="I3199" s="13" t="e">
        <f>IF(ISNUMBER(VLOOKUP(Fulltable[[#This Row],[Distance]], Predict[[#All],[Distance (km)]:[Time on current form]], 2, FALSE)), VLOOKUP(Fulltable[[#This Row],[Distance]], Predict[[#All],[Distance (km)]:[Time on current form]], 2, FALSE), NA())</f>
        <v>#N/A</v>
      </c>
      <c r="J3199" s="13" t="e">
        <f>IF(ISNUMBER(VLOOKUP(Fulltable[[#This Row],[Distance]], Predict[[#All],[Distance (km)]:[Time on current form]], 3, FALSE)), VLOOKUP(Fulltable[[#This Row],[Distance]], Predict[[#All],[Distance (km)]:[Time on current form]], 3, FALSE), NA())</f>
        <v>#N/A</v>
      </c>
    </row>
    <row r="3200" spans="1:10" x14ac:dyDescent="0.25">
      <c r="A3200" s="1">
        <v>31.98</v>
      </c>
      <c r="B3200" s="2">
        <f>Fulltable[[#This Row],[Distance]]^2</f>
        <v>1022.7204</v>
      </c>
      <c r="C3200">
        <f>Fulltable[[#This Row],[Distance]]^3</f>
        <v>32706.598392000004</v>
      </c>
      <c r="D3200">
        <f>Fulltable[[#This Row],[Distance]]^4</f>
        <v>1045957.0165761601</v>
      </c>
      <c r="E3200">
        <f>Fulltable[[#This Row],[Distance]]^5</f>
        <v>33449705.390105601</v>
      </c>
      <c r="F3200" s="13" t="e">
        <f>IF(ISNUMBER(VLOOKUP(Fulltable[[#This Row],[Distance]], PBmetric[[Distance (km)]:[PB (hh:mm:ss)]], 6, FALSE)), VLOOKUP(Fulltable[[#This Row],[Distance]], PBmetric[[Distance (km)]:[PB (hh:mm:ss)]], 6, FALSE), NA())</f>
        <v>#N/A</v>
      </c>
      <c r="G3200" s="13">
        <f ca="1">$Q$4+$P$4*Fulltable[[#This Row],[Distance]]+$O$4*Fulltable[[#This Row],[D^2]]+$N$4*Fulltable[[#This Row],[D^3]]</f>
        <v>0.11129133463424264</v>
      </c>
      <c r="H3200" s="13">
        <f ca="1">Fulltable[[#This Row],[Forecast]]*(1+AVERAGE(cform[faster (-ve) /
slower (+ve)]))</f>
        <v>0.11522234723906283</v>
      </c>
      <c r="I3200" s="13" t="e">
        <f>IF(ISNUMBER(VLOOKUP(Fulltable[[#This Row],[Distance]], Predict[[#All],[Distance (km)]:[Time on current form]], 2, FALSE)), VLOOKUP(Fulltable[[#This Row],[Distance]], Predict[[#All],[Distance (km)]:[Time on current form]], 2, FALSE), NA())</f>
        <v>#N/A</v>
      </c>
      <c r="J3200" s="13" t="e">
        <f>IF(ISNUMBER(VLOOKUP(Fulltable[[#This Row],[Distance]], Predict[[#All],[Distance (km)]:[Time on current form]], 3, FALSE)), VLOOKUP(Fulltable[[#This Row],[Distance]], Predict[[#All],[Distance (km)]:[Time on current form]], 3, FALSE), NA())</f>
        <v>#N/A</v>
      </c>
    </row>
    <row r="3201" spans="1:10" x14ac:dyDescent="0.25">
      <c r="A3201" s="1">
        <v>31.99</v>
      </c>
      <c r="B3201" s="2">
        <f>Fulltable[[#This Row],[Distance]]^2</f>
        <v>1023.3600999999999</v>
      </c>
      <c r="C3201">
        <f>Fulltable[[#This Row],[Distance]]^3</f>
        <v>32737.289598999996</v>
      </c>
      <c r="D3201">
        <f>Fulltable[[#This Row],[Distance]]^4</f>
        <v>1047265.8942720097</v>
      </c>
      <c r="E3201">
        <f>Fulltable[[#This Row],[Distance]]^5</f>
        <v>33502035.957761589</v>
      </c>
      <c r="F3201" s="13" t="e">
        <f>IF(ISNUMBER(VLOOKUP(Fulltable[[#This Row],[Distance]], PBmetric[[Distance (km)]:[PB (hh:mm:ss)]], 6, FALSE)), VLOOKUP(Fulltable[[#This Row],[Distance]], PBmetric[[Distance (km)]:[PB (hh:mm:ss)]], 6, FALSE), NA())</f>
        <v>#N/A</v>
      </c>
      <c r="G3201" s="13">
        <f ca="1">$Q$4+$P$4*Fulltable[[#This Row],[Distance]]+$O$4*Fulltable[[#This Row],[D^2]]+$N$4*Fulltable[[#This Row],[D^3]]</f>
        <v>0.11133188896355442</v>
      </c>
      <c r="H3201" s="13">
        <f ca="1">Fulltable[[#This Row],[Forecast]]*(1+AVERAGE(cform[faster (-ve) /
slower (+ve)]))</f>
        <v>0.11526433402113681</v>
      </c>
      <c r="I3201" s="13" t="e">
        <f>IF(ISNUMBER(VLOOKUP(Fulltable[[#This Row],[Distance]], Predict[[#All],[Distance (km)]:[Time on current form]], 2, FALSE)), VLOOKUP(Fulltable[[#This Row],[Distance]], Predict[[#All],[Distance (km)]:[Time on current form]], 2, FALSE), NA())</f>
        <v>#N/A</v>
      </c>
      <c r="J3201" s="13" t="e">
        <f>IF(ISNUMBER(VLOOKUP(Fulltable[[#This Row],[Distance]], Predict[[#All],[Distance (km)]:[Time on current form]], 3, FALSE)), VLOOKUP(Fulltable[[#This Row],[Distance]], Predict[[#All],[Distance (km)]:[Time on current form]], 3, FALSE), NA())</f>
        <v>#N/A</v>
      </c>
    </row>
    <row r="3202" spans="1:10" x14ac:dyDescent="0.25">
      <c r="A3202" s="1">
        <v>32</v>
      </c>
      <c r="B3202" s="2">
        <f>Fulltable[[#This Row],[Distance]]^2</f>
        <v>1024</v>
      </c>
      <c r="C3202">
        <f>Fulltable[[#This Row],[Distance]]^3</f>
        <v>32768</v>
      </c>
      <c r="D3202">
        <f>Fulltable[[#This Row],[Distance]]^4</f>
        <v>1048576</v>
      </c>
      <c r="E3202">
        <f>Fulltable[[#This Row],[Distance]]^5</f>
        <v>33554432</v>
      </c>
      <c r="F3202" s="13" t="e">
        <f>IF(ISNUMBER(VLOOKUP(Fulltable[[#This Row],[Distance]], PBmetric[[Distance (km)]:[PB (hh:mm:ss)]], 6, FALSE)), VLOOKUP(Fulltable[[#This Row],[Distance]], PBmetric[[Distance (km)]:[PB (hh:mm:ss)]], 6, FALSE), NA())</f>
        <v>#N/A</v>
      </c>
      <c r="G3202" s="13">
        <f ca="1">$Q$4+$P$4*Fulltable[[#This Row],[Distance]]+$O$4*Fulltable[[#This Row],[D^2]]+$N$4*Fulltable[[#This Row],[D^3]]</f>
        <v>0.11137244685250004</v>
      </c>
      <c r="H3202" s="13">
        <f ca="1">Fulltable[[#This Row],[Forecast]]*(1+AVERAGE(cform[faster (-ve) /
slower (+ve)]))</f>
        <v>0.11530632448857736</v>
      </c>
      <c r="I3202" s="13" t="e">
        <f>IF(ISNUMBER(VLOOKUP(Fulltable[[#This Row],[Distance]], Predict[[#All],[Distance (km)]:[Time on current form]], 2, FALSE)), VLOOKUP(Fulltable[[#This Row],[Distance]], Predict[[#All],[Distance (km)]:[Time on current form]], 2, FALSE), NA())</f>
        <v>#N/A</v>
      </c>
      <c r="J3202" s="13" t="e">
        <f>IF(ISNUMBER(VLOOKUP(Fulltable[[#This Row],[Distance]], Predict[[#All],[Distance (km)]:[Time on current form]], 3, FALSE)), VLOOKUP(Fulltable[[#This Row],[Distance]], Predict[[#All],[Distance (km)]:[Time on current form]], 3, FALSE), NA())</f>
        <v>#N/A</v>
      </c>
    </row>
    <row r="3203" spans="1:10" x14ac:dyDescent="0.25">
      <c r="A3203" s="1">
        <v>32.01</v>
      </c>
      <c r="B3203" s="2">
        <f>Fulltable[[#This Row],[Distance]]^2</f>
        <v>1024.6400999999998</v>
      </c>
      <c r="C3203">
        <f>Fulltable[[#This Row],[Distance]]^3</f>
        <v>32798.729600999992</v>
      </c>
      <c r="D3203">
        <f>Fulltable[[#This Row],[Distance]]^4</f>
        <v>1049887.3345280096</v>
      </c>
      <c r="E3203">
        <f>Fulltable[[#This Row],[Distance]]^5</f>
        <v>33606893.578241587</v>
      </c>
      <c r="F3203" s="13" t="e">
        <f>IF(ISNUMBER(VLOOKUP(Fulltable[[#This Row],[Distance]], PBmetric[[Distance (km)]:[PB (hh:mm:ss)]], 6, FALSE)), VLOOKUP(Fulltable[[#This Row],[Distance]], PBmetric[[Distance (km)]:[PB (hh:mm:ss)]], 6, FALSE), NA())</f>
        <v>#N/A</v>
      </c>
      <c r="G3203" s="13">
        <f ca="1">$Q$4+$P$4*Fulltable[[#This Row],[Distance]]+$O$4*Fulltable[[#This Row],[D^2]]+$N$4*Fulltable[[#This Row],[D^3]]</f>
        <v>0.11141300830104404</v>
      </c>
      <c r="H3203" s="13">
        <f ca="1">Fulltable[[#This Row],[Forecast]]*(1+AVERAGE(cform[faster (-ve) /
slower (+ve)]))</f>
        <v>0.1153483186413478</v>
      </c>
      <c r="I3203" s="13" t="e">
        <f>IF(ISNUMBER(VLOOKUP(Fulltable[[#This Row],[Distance]], Predict[[#All],[Distance (km)]:[Time on current form]], 2, FALSE)), VLOOKUP(Fulltable[[#This Row],[Distance]], Predict[[#All],[Distance (km)]:[Time on current form]], 2, FALSE), NA())</f>
        <v>#N/A</v>
      </c>
      <c r="J3203" s="13" t="e">
        <f>IF(ISNUMBER(VLOOKUP(Fulltable[[#This Row],[Distance]], Predict[[#All],[Distance (km)]:[Time on current form]], 3, FALSE)), VLOOKUP(Fulltable[[#This Row],[Distance]], Predict[[#All],[Distance (km)]:[Time on current form]], 3, FALSE), NA())</f>
        <v>#N/A</v>
      </c>
    </row>
    <row r="3204" spans="1:10" x14ac:dyDescent="0.25">
      <c r="A3204" s="1">
        <v>32.020000000000003</v>
      </c>
      <c r="B3204" s="2">
        <f>Fulltable[[#This Row],[Distance]]^2</f>
        <v>1025.2804000000001</v>
      </c>
      <c r="C3204">
        <f>Fulltable[[#This Row],[Distance]]^3</f>
        <v>32829.47840800001</v>
      </c>
      <c r="D3204">
        <f>Fulltable[[#This Row],[Distance]]^4</f>
        <v>1051199.8986241601</v>
      </c>
      <c r="E3204">
        <f>Fulltable[[#This Row],[Distance]]^5</f>
        <v>33659420.753945611</v>
      </c>
      <c r="F3204" s="13" t="e">
        <f>IF(ISNUMBER(VLOOKUP(Fulltable[[#This Row],[Distance]], PBmetric[[Distance (km)]:[PB (hh:mm:ss)]], 6, FALSE)), VLOOKUP(Fulltable[[#This Row],[Distance]], PBmetric[[Distance (km)]:[PB (hh:mm:ss)]], 6, FALSE), NA())</f>
        <v>#N/A</v>
      </c>
      <c r="G3204" s="13">
        <f ca="1">$Q$4+$P$4*Fulltable[[#This Row],[Distance]]+$O$4*Fulltable[[#This Row],[D^2]]+$N$4*Fulltable[[#This Row],[D^3]]</f>
        <v>0.11145357330915105</v>
      </c>
      <c r="H3204" s="13">
        <f ca="1">Fulltable[[#This Row],[Forecast]]*(1+AVERAGE(cform[faster (-ve) /
slower (+ve)]))</f>
        <v>0.1153903164794115</v>
      </c>
      <c r="I3204" s="13" t="e">
        <f>IF(ISNUMBER(VLOOKUP(Fulltable[[#This Row],[Distance]], Predict[[#All],[Distance (km)]:[Time on current form]], 2, FALSE)), VLOOKUP(Fulltable[[#This Row],[Distance]], Predict[[#All],[Distance (km)]:[Time on current form]], 2, FALSE), NA())</f>
        <v>#N/A</v>
      </c>
      <c r="J3204" s="13" t="e">
        <f>IF(ISNUMBER(VLOOKUP(Fulltable[[#This Row],[Distance]], Predict[[#All],[Distance (km)]:[Time on current form]], 3, FALSE)), VLOOKUP(Fulltable[[#This Row],[Distance]], Predict[[#All],[Distance (km)]:[Time on current form]], 3, FALSE), NA())</f>
        <v>#N/A</v>
      </c>
    </row>
    <row r="3205" spans="1:10" x14ac:dyDescent="0.25">
      <c r="A3205" s="1">
        <v>32.03</v>
      </c>
      <c r="B3205" s="2">
        <f>Fulltable[[#This Row],[Distance]]^2</f>
        <v>1025.9209000000001</v>
      </c>
      <c r="C3205">
        <f>Fulltable[[#This Row],[Distance]]^3</f>
        <v>32860.246427000005</v>
      </c>
      <c r="D3205">
        <f>Fulltable[[#This Row],[Distance]]^4</f>
        <v>1052513.6930568102</v>
      </c>
      <c r="E3205">
        <f>Fulltable[[#This Row],[Distance]]^5</f>
        <v>33712013.588609628</v>
      </c>
      <c r="F3205" s="13" t="e">
        <f>IF(ISNUMBER(VLOOKUP(Fulltable[[#This Row],[Distance]], PBmetric[[Distance (km)]:[PB (hh:mm:ss)]], 6, FALSE)), VLOOKUP(Fulltable[[#This Row],[Distance]], PBmetric[[Distance (km)]:[PB (hh:mm:ss)]], 6, FALSE), NA())</f>
        <v>#N/A</v>
      </c>
      <c r="G3205" s="13">
        <f ca="1">$Q$4+$P$4*Fulltable[[#This Row],[Distance]]+$O$4*Fulltable[[#This Row],[D^2]]+$N$4*Fulltable[[#This Row],[D^3]]</f>
        <v>0.11149414187678565</v>
      </c>
      <c r="H3205" s="13">
        <f ca="1">Fulltable[[#This Row],[Forecast]]*(1+AVERAGE(cform[faster (-ve) /
slower (+ve)]))</f>
        <v>0.11543231800273178</v>
      </c>
      <c r="I3205" s="13" t="e">
        <f>IF(ISNUMBER(VLOOKUP(Fulltable[[#This Row],[Distance]], Predict[[#All],[Distance (km)]:[Time on current form]], 2, FALSE)), VLOOKUP(Fulltable[[#This Row],[Distance]], Predict[[#All],[Distance (km)]:[Time on current form]], 2, FALSE), NA())</f>
        <v>#N/A</v>
      </c>
      <c r="J3205" s="13" t="e">
        <f>IF(ISNUMBER(VLOOKUP(Fulltable[[#This Row],[Distance]], Predict[[#All],[Distance (km)]:[Time on current form]], 3, FALSE)), VLOOKUP(Fulltable[[#This Row],[Distance]], Predict[[#All],[Distance (km)]:[Time on current form]], 3, FALSE), NA())</f>
        <v>#N/A</v>
      </c>
    </row>
    <row r="3206" spans="1:10" x14ac:dyDescent="0.25">
      <c r="A3206" s="1">
        <v>32.04</v>
      </c>
      <c r="B3206" s="2">
        <f>Fulltable[[#This Row],[Distance]]^2</f>
        <v>1026.5616</v>
      </c>
      <c r="C3206">
        <f>Fulltable[[#This Row],[Distance]]^3</f>
        <v>32891.033664000002</v>
      </c>
      <c r="D3206">
        <f>Fulltable[[#This Row],[Distance]]^4</f>
        <v>1053828.7185945599</v>
      </c>
      <c r="E3206">
        <f>Fulltable[[#This Row],[Distance]]^5</f>
        <v>33764672.143769696</v>
      </c>
      <c r="F3206" s="13" t="e">
        <f>IF(ISNUMBER(VLOOKUP(Fulltable[[#This Row],[Distance]], PBmetric[[Distance (km)]:[PB (hh:mm:ss)]], 6, FALSE)), VLOOKUP(Fulltable[[#This Row],[Distance]], PBmetric[[Distance (km)]:[PB (hh:mm:ss)]], 6, FALSE), NA())</f>
        <v>#N/A</v>
      </c>
      <c r="G3206" s="13">
        <f ca="1">$Q$4+$P$4*Fulltable[[#This Row],[Distance]]+$O$4*Fulltable[[#This Row],[D^2]]+$N$4*Fulltable[[#This Row],[D^3]]</f>
        <v>0.11153471400391242</v>
      </c>
      <c r="H3206" s="13">
        <f ca="1">Fulltable[[#This Row],[Forecast]]*(1+AVERAGE(cform[faster (-ve) /
slower (+ve)]))</f>
        <v>0.11547432321127198</v>
      </c>
      <c r="I3206" s="13" t="e">
        <f>IF(ISNUMBER(VLOOKUP(Fulltable[[#This Row],[Distance]], Predict[[#All],[Distance (km)]:[Time on current form]], 2, FALSE)), VLOOKUP(Fulltable[[#This Row],[Distance]], Predict[[#All],[Distance (km)]:[Time on current form]], 2, FALSE), NA())</f>
        <v>#N/A</v>
      </c>
      <c r="J3206" s="13" t="e">
        <f>IF(ISNUMBER(VLOOKUP(Fulltable[[#This Row],[Distance]], Predict[[#All],[Distance (km)]:[Time on current form]], 3, FALSE)), VLOOKUP(Fulltable[[#This Row],[Distance]], Predict[[#All],[Distance (km)]:[Time on current form]], 3, FALSE), NA())</f>
        <v>#N/A</v>
      </c>
    </row>
    <row r="3207" spans="1:10" x14ac:dyDescent="0.25">
      <c r="A3207" s="1">
        <v>32.049999999999997</v>
      </c>
      <c r="B3207" s="2">
        <f>Fulltable[[#This Row],[Distance]]^2</f>
        <v>1027.2024999999999</v>
      </c>
      <c r="C3207">
        <f>Fulltable[[#This Row],[Distance]]^3</f>
        <v>32921.840124999995</v>
      </c>
      <c r="D3207">
        <f>Fulltable[[#This Row],[Distance]]^4</f>
        <v>1055144.9760062497</v>
      </c>
      <c r="E3207">
        <f>Fulltable[[#This Row],[Distance]]^5</f>
        <v>33817396.481000297</v>
      </c>
      <c r="F3207" s="13" t="e">
        <f>IF(ISNUMBER(VLOOKUP(Fulltable[[#This Row],[Distance]], PBmetric[[Distance (km)]:[PB (hh:mm:ss)]], 6, FALSE)), VLOOKUP(Fulltable[[#This Row],[Distance]], PBmetric[[Distance (km)]:[PB (hh:mm:ss)]], 6, FALSE), NA())</f>
        <v>#N/A</v>
      </c>
      <c r="G3207" s="13">
        <f ca="1">$Q$4+$P$4*Fulltable[[#This Row],[Distance]]+$O$4*Fulltable[[#This Row],[D^2]]+$N$4*Fulltable[[#This Row],[D^3]]</f>
        <v>0.111575289690496</v>
      </c>
      <c r="H3207" s="13">
        <f ca="1">Fulltable[[#This Row],[Forecast]]*(1+AVERAGE(cform[faster (-ve) /
slower (+ve)]))</f>
        <v>0.11551633210499547</v>
      </c>
      <c r="I3207" s="13" t="e">
        <f>IF(ISNUMBER(VLOOKUP(Fulltable[[#This Row],[Distance]], Predict[[#All],[Distance (km)]:[Time on current form]], 2, FALSE)), VLOOKUP(Fulltable[[#This Row],[Distance]], Predict[[#All],[Distance (km)]:[Time on current form]], 2, FALSE), NA())</f>
        <v>#N/A</v>
      </c>
      <c r="J3207" s="13" t="e">
        <f>IF(ISNUMBER(VLOOKUP(Fulltable[[#This Row],[Distance]], Predict[[#All],[Distance (km)]:[Time on current form]], 3, FALSE)), VLOOKUP(Fulltable[[#This Row],[Distance]], Predict[[#All],[Distance (km)]:[Time on current form]], 3, FALSE), NA())</f>
        <v>#N/A</v>
      </c>
    </row>
    <row r="3208" spans="1:10" x14ac:dyDescent="0.25">
      <c r="A3208" s="1">
        <v>32.06</v>
      </c>
      <c r="B3208" s="2">
        <f>Fulltable[[#This Row],[Distance]]^2</f>
        <v>1027.8436000000002</v>
      </c>
      <c r="C3208">
        <f>Fulltable[[#This Row],[Distance]]^3</f>
        <v>32952.665816000008</v>
      </c>
      <c r="D3208">
        <f>Fulltable[[#This Row],[Distance]]^4</f>
        <v>1056462.4660609602</v>
      </c>
      <c r="E3208">
        <f>Fulltable[[#This Row],[Distance]]^5</f>
        <v>33870186.661914386</v>
      </c>
      <c r="F3208" s="13" t="e">
        <f>IF(ISNUMBER(VLOOKUP(Fulltable[[#This Row],[Distance]], PBmetric[[Distance (km)]:[PB (hh:mm:ss)]], 6, FALSE)), VLOOKUP(Fulltable[[#This Row],[Distance]], PBmetric[[Distance (km)]:[PB (hh:mm:ss)]], 6, FALSE), NA())</f>
        <v>#N/A</v>
      </c>
      <c r="G3208" s="13">
        <f ca="1">$Q$4+$P$4*Fulltable[[#This Row],[Distance]]+$O$4*Fulltable[[#This Row],[D^2]]+$N$4*Fulltable[[#This Row],[D^3]]</f>
        <v>0.11161586893650098</v>
      </c>
      <c r="H3208" s="13">
        <f ca="1">Fulltable[[#This Row],[Forecast]]*(1+AVERAGE(cform[faster (-ve) /
slower (+ve)]))</f>
        <v>0.11555834468386562</v>
      </c>
      <c r="I3208" s="13" t="e">
        <f>IF(ISNUMBER(VLOOKUP(Fulltable[[#This Row],[Distance]], Predict[[#All],[Distance (km)]:[Time on current form]], 2, FALSE)), VLOOKUP(Fulltable[[#This Row],[Distance]], Predict[[#All],[Distance (km)]:[Time on current form]], 2, FALSE), NA())</f>
        <v>#N/A</v>
      </c>
      <c r="J3208" s="13" t="e">
        <f>IF(ISNUMBER(VLOOKUP(Fulltable[[#This Row],[Distance]], Predict[[#All],[Distance (km)]:[Time on current form]], 3, FALSE)), VLOOKUP(Fulltable[[#This Row],[Distance]], Predict[[#All],[Distance (km)]:[Time on current form]], 3, FALSE), NA())</f>
        <v>#N/A</v>
      </c>
    </row>
    <row r="3209" spans="1:10" x14ac:dyDescent="0.25">
      <c r="A3209" s="1">
        <v>32.07</v>
      </c>
      <c r="B3209" s="2">
        <f>Fulltable[[#This Row],[Distance]]^2</f>
        <v>1028.4848999999999</v>
      </c>
      <c r="C3209">
        <f>Fulltable[[#This Row],[Distance]]^3</f>
        <v>32983.510742999999</v>
      </c>
      <c r="D3209">
        <f>Fulltable[[#This Row],[Distance]]^4</f>
        <v>1057781.1895280099</v>
      </c>
      <c r="E3209">
        <f>Fulltable[[#This Row],[Distance]]^5</f>
        <v>33923042.748163275</v>
      </c>
      <c r="F3209" s="13" t="e">
        <f>IF(ISNUMBER(VLOOKUP(Fulltable[[#This Row],[Distance]], PBmetric[[Distance (km)]:[PB (hh:mm:ss)]], 6, FALSE)), VLOOKUP(Fulltable[[#This Row],[Distance]], PBmetric[[Distance (km)]:[PB (hh:mm:ss)]], 6, FALSE), NA())</f>
        <v>#N/A</v>
      </c>
      <c r="G3209" s="13">
        <f ca="1">$Q$4+$P$4*Fulltable[[#This Row],[Distance]]+$O$4*Fulltable[[#This Row],[D^2]]+$N$4*Fulltable[[#This Row],[D^3]]</f>
        <v>0.11165645174189191</v>
      </c>
      <c r="H3209" s="13">
        <f ca="1">Fulltable[[#This Row],[Forecast]]*(1+AVERAGE(cform[faster (-ve) /
slower (+ve)]))</f>
        <v>0.11560036094784572</v>
      </c>
      <c r="I3209" s="13" t="e">
        <f>IF(ISNUMBER(VLOOKUP(Fulltable[[#This Row],[Distance]], Predict[[#All],[Distance (km)]:[Time on current form]], 2, FALSE)), VLOOKUP(Fulltable[[#This Row],[Distance]], Predict[[#All],[Distance (km)]:[Time on current form]], 2, FALSE), NA())</f>
        <v>#N/A</v>
      </c>
      <c r="J3209" s="13" t="e">
        <f>IF(ISNUMBER(VLOOKUP(Fulltable[[#This Row],[Distance]], Predict[[#All],[Distance (km)]:[Time on current form]], 3, FALSE)), VLOOKUP(Fulltable[[#This Row],[Distance]], Predict[[#All],[Distance (km)]:[Time on current form]], 3, FALSE), NA())</f>
        <v>#N/A</v>
      </c>
    </row>
    <row r="3210" spans="1:10" x14ac:dyDescent="0.25">
      <c r="A3210" s="1">
        <v>32.08</v>
      </c>
      <c r="B3210" s="2">
        <f>Fulltable[[#This Row],[Distance]]^2</f>
        <v>1029.1263999999999</v>
      </c>
      <c r="C3210">
        <f>Fulltable[[#This Row],[Distance]]^3</f>
        <v>33014.374911999992</v>
      </c>
      <c r="D3210">
        <f>Fulltable[[#This Row],[Distance]]^4</f>
        <v>1059101.1471769598</v>
      </c>
      <c r="E3210">
        <f>Fulltable[[#This Row],[Distance]]^5</f>
        <v>33975964.801436871</v>
      </c>
      <c r="F3210" s="13" t="e">
        <f>IF(ISNUMBER(VLOOKUP(Fulltable[[#This Row],[Distance]], PBmetric[[Distance (km)]:[PB (hh:mm:ss)]], 6, FALSE)), VLOOKUP(Fulltable[[#This Row],[Distance]], PBmetric[[Distance (km)]:[PB (hh:mm:ss)]], 6, FALSE), NA())</f>
        <v>#N/A</v>
      </c>
      <c r="G3210" s="13">
        <f ca="1">$Q$4+$P$4*Fulltable[[#This Row],[Distance]]+$O$4*Fulltable[[#This Row],[D^2]]+$N$4*Fulltable[[#This Row],[D^3]]</f>
        <v>0.11169703810663345</v>
      </c>
      <c r="H3210" s="13">
        <f ca="1">Fulltable[[#This Row],[Forecast]]*(1+AVERAGE(cform[faster (-ve) /
slower (+ve)]))</f>
        <v>0.11564238089689916</v>
      </c>
      <c r="I3210" s="13" t="e">
        <f>IF(ISNUMBER(VLOOKUP(Fulltable[[#This Row],[Distance]], Predict[[#All],[Distance (km)]:[Time on current form]], 2, FALSE)), VLOOKUP(Fulltable[[#This Row],[Distance]], Predict[[#All],[Distance (km)]:[Time on current form]], 2, FALSE), NA())</f>
        <v>#N/A</v>
      </c>
      <c r="J3210" s="13" t="e">
        <f>IF(ISNUMBER(VLOOKUP(Fulltable[[#This Row],[Distance]], Predict[[#All],[Distance (km)]:[Time on current form]], 3, FALSE)), VLOOKUP(Fulltable[[#This Row],[Distance]], Predict[[#All],[Distance (km)]:[Time on current form]], 3, FALSE), NA())</f>
        <v>#N/A</v>
      </c>
    </row>
    <row r="3211" spans="1:10" x14ac:dyDescent="0.25">
      <c r="A3211" s="1">
        <v>32.090000000000003</v>
      </c>
      <c r="B3211" s="2">
        <f>Fulltable[[#This Row],[Distance]]^2</f>
        <v>1029.7681000000002</v>
      </c>
      <c r="C3211">
        <f>Fulltable[[#This Row],[Distance]]^3</f>
        <v>33045.258329000011</v>
      </c>
      <c r="D3211">
        <f>Fulltable[[#This Row],[Distance]]^4</f>
        <v>1060422.3397776105</v>
      </c>
      <c r="E3211">
        <f>Fulltable[[#This Row],[Distance]]^5</f>
        <v>34028952.883463524</v>
      </c>
      <c r="F3211" s="13" t="e">
        <f>IF(ISNUMBER(VLOOKUP(Fulltable[[#This Row],[Distance]], PBmetric[[Distance (km)]:[PB (hh:mm:ss)]], 6, FALSE)), VLOOKUP(Fulltable[[#This Row],[Distance]], PBmetric[[Distance (km)]:[PB (hh:mm:ss)]], 6, FALSE), NA())</f>
        <v>#N/A</v>
      </c>
      <c r="G3211" s="13">
        <f ca="1">$Q$4+$P$4*Fulltable[[#This Row],[Distance]]+$O$4*Fulltable[[#This Row],[D^2]]+$N$4*Fulltable[[#This Row],[D^3]]</f>
        <v>0.11173762803069016</v>
      </c>
      <c r="H3211" s="13">
        <f ca="1">Fulltable[[#This Row],[Forecast]]*(1+AVERAGE(cform[faster (-ve) /
slower (+ve)]))</f>
        <v>0.11568440453098927</v>
      </c>
      <c r="I3211" s="13" t="e">
        <f>IF(ISNUMBER(VLOOKUP(Fulltable[[#This Row],[Distance]], Predict[[#All],[Distance (km)]:[Time on current form]], 2, FALSE)), VLOOKUP(Fulltable[[#This Row],[Distance]], Predict[[#All],[Distance (km)]:[Time on current form]], 2, FALSE), NA())</f>
        <v>#N/A</v>
      </c>
      <c r="J3211" s="13" t="e">
        <f>IF(ISNUMBER(VLOOKUP(Fulltable[[#This Row],[Distance]], Predict[[#All],[Distance (km)]:[Time on current form]], 3, FALSE)), VLOOKUP(Fulltable[[#This Row],[Distance]], Predict[[#All],[Distance (km)]:[Time on current form]], 3, FALSE), NA())</f>
        <v>#N/A</v>
      </c>
    </row>
    <row r="3212" spans="1:10" x14ac:dyDescent="0.25">
      <c r="A3212" s="1">
        <v>32.1</v>
      </c>
      <c r="B3212" s="2">
        <f>Fulltable[[#This Row],[Distance]]^2</f>
        <v>1030.4100000000001</v>
      </c>
      <c r="C3212">
        <f>Fulltable[[#This Row],[Distance]]^3</f>
        <v>33076.161000000007</v>
      </c>
      <c r="D3212">
        <f>Fulltable[[#This Row],[Distance]]^4</f>
        <v>1061744.7681000002</v>
      </c>
      <c r="E3212">
        <f>Fulltable[[#This Row],[Distance]]^5</f>
        <v>34082007.056010008</v>
      </c>
      <c r="F3212" s="13" t="e">
        <f>IF(ISNUMBER(VLOOKUP(Fulltable[[#This Row],[Distance]], PBmetric[[Distance (km)]:[PB (hh:mm:ss)]], 6, FALSE)), VLOOKUP(Fulltable[[#This Row],[Distance]], PBmetric[[Distance (km)]:[PB (hh:mm:ss)]], 6, FALSE), NA())</f>
        <v>#N/A</v>
      </c>
      <c r="G3212" s="13">
        <f ca="1">$Q$4+$P$4*Fulltable[[#This Row],[Distance]]+$O$4*Fulltable[[#This Row],[D^2]]+$N$4*Fulltable[[#This Row],[D^3]]</f>
        <v>0.11177822151402662</v>
      </c>
      <c r="H3212" s="13">
        <f ca="1">Fulltable[[#This Row],[Forecast]]*(1+AVERAGE(cform[faster (-ve) /
slower (+ve)]))</f>
        <v>0.11572643185007937</v>
      </c>
      <c r="I3212" s="13" t="e">
        <f>IF(ISNUMBER(VLOOKUP(Fulltable[[#This Row],[Distance]], Predict[[#All],[Distance (km)]:[Time on current form]], 2, FALSE)), VLOOKUP(Fulltable[[#This Row],[Distance]], Predict[[#All],[Distance (km)]:[Time on current form]], 2, FALSE), NA())</f>
        <v>#N/A</v>
      </c>
      <c r="J3212" s="13" t="e">
        <f>IF(ISNUMBER(VLOOKUP(Fulltable[[#This Row],[Distance]], Predict[[#All],[Distance (km)]:[Time on current form]], 3, FALSE)), VLOOKUP(Fulltable[[#This Row],[Distance]], Predict[[#All],[Distance (km)]:[Time on current form]], 3, FALSE), NA())</f>
        <v>#N/A</v>
      </c>
    </row>
    <row r="3213" spans="1:10" x14ac:dyDescent="0.25">
      <c r="A3213" s="1">
        <v>32.11</v>
      </c>
      <c r="B3213" s="2">
        <f>Fulltable[[#This Row],[Distance]]^2</f>
        <v>1031.0520999999999</v>
      </c>
      <c r="C3213">
        <f>Fulltable[[#This Row],[Distance]]^3</f>
        <v>33107.082930999997</v>
      </c>
      <c r="D3213">
        <f>Fulltable[[#This Row],[Distance]]^4</f>
        <v>1063068.4329144098</v>
      </c>
      <c r="E3213">
        <f>Fulltable[[#This Row],[Distance]]^5</f>
        <v>34135127.380881697</v>
      </c>
      <c r="F3213" s="13" t="e">
        <f>IF(ISNUMBER(VLOOKUP(Fulltable[[#This Row],[Distance]], PBmetric[[Distance (km)]:[PB (hh:mm:ss)]], 6, FALSE)), VLOOKUP(Fulltable[[#This Row],[Distance]], PBmetric[[Distance (km)]:[PB (hh:mm:ss)]], 6, FALSE), NA())</f>
        <v>#N/A</v>
      </c>
      <c r="G3213" s="13">
        <f ca="1">$Q$4+$P$4*Fulltable[[#This Row],[Distance]]+$O$4*Fulltable[[#This Row],[D^2]]+$N$4*Fulltable[[#This Row],[D^3]]</f>
        <v>0.11181881855660747</v>
      </c>
      <c r="H3213" s="13">
        <f ca="1">Fulltable[[#This Row],[Forecast]]*(1+AVERAGE(cform[faster (-ve) /
slower (+ve)]))</f>
        <v>0.11576846285413286</v>
      </c>
      <c r="I3213" s="13" t="e">
        <f>IF(ISNUMBER(VLOOKUP(Fulltable[[#This Row],[Distance]], Predict[[#All],[Distance (km)]:[Time on current form]], 2, FALSE)), VLOOKUP(Fulltable[[#This Row],[Distance]], Predict[[#All],[Distance (km)]:[Time on current form]], 2, FALSE), NA())</f>
        <v>#N/A</v>
      </c>
      <c r="J3213" s="13" t="e">
        <f>IF(ISNUMBER(VLOOKUP(Fulltable[[#This Row],[Distance]], Predict[[#All],[Distance (km)]:[Time on current form]], 3, FALSE)), VLOOKUP(Fulltable[[#This Row],[Distance]], Predict[[#All],[Distance (km)]:[Time on current form]], 3, FALSE), NA())</f>
        <v>#N/A</v>
      </c>
    </row>
    <row r="3214" spans="1:10" x14ac:dyDescent="0.25">
      <c r="A3214" s="1">
        <v>32.119999999999997</v>
      </c>
      <c r="B3214" s="2">
        <f>Fulltable[[#This Row],[Distance]]^2</f>
        <v>1031.6943999999999</v>
      </c>
      <c r="C3214">
        <f>Fulltable[[#This Row],[Distance]]^3</f>
        <v>33138.02412799999</v>
      </c>
      <c r="D3214">
        <f>Fulltable[[#This Row],[Distance]]^4</f>
        <v>1064393.3349913596</v>
      </c>
      <c r="E3214">
        <f>Fulltable[[#This Row],[Distance]]^5</f>
        <v>34188313.919922471</v>
      </c>
      <c r="F3214" s="13" t="e">
        <f>IF(ISNUMBER(VLOOKUP(Fulltable[[#This Row],[Distance]], PBmetric[[Distance (km)]:[PB (hh:mm:ss)]], 6, FALSE)), VLOOKUP(Fulltable[[#This Row],[Distance]], PBmetric[[Distance (km)]:[PB (hh:mm:ss)]], 6, FALSE), NA())</f>
        <v>#N/A</v>
      </c>
      <c r="G3214" s="13">
        <f ca="1">$Q$4+$P$4*Fulltable[[#This Row],[Distance]]+$O$4*Fulltable[[#This Row],[D^2]]+$N$4*Fulltable[[#This Row],[D^3]]</f>
        <v>0.11185941915839727</v>
      </c>
      <c r="H3214" s="13">
        <f ca="1">Fulltable[[#This Row],[Forecast]]*(1+AVERAGE(cform[faster (-ve) /
slower (+ve)]))</f>
        <v>0.11581049754311304</v>
      </c>
      <c r="I3214" s="13" t="e">
        <f>IF(ISNUMBER(VLOOKUP(Fulltable[[#This Row],[Distance]], Predict[[#All],[Distance (km)]:[Time on current form]], 2, FALSE)), VLOOKUP(Fulltable[[#This Row],[Distance]], Predict[[#All],[Distance (km)]:[Time on current form]], 2, FALSE), NA())</f>
        <v>#N/A</v>
      </c>
      <c r="J3214" s="13" t="e">
        <f>IF(ISNUMBER(VLOOKUP(Fulltable[[#This Row],[Distance]], Predict[[#All],[Distance (km)]:[Time on current form]], 3, FALSE)), VLOOKUP(Fulltable[[#This Row],[Distance]], Predict[[#All],[Distance (km)]:[Time on current form]], 3, FALSE), NA())</f>
        <v>#N/A</v>
      </c>
    </row>
    <row r="3215" spans="1:10" x14ac:dyDescent="0.25">
      <c r="A3215" s="1">
        <v>32.130000000000003</v>
      </c>
      <c r="B3215" s="2">
        <f>Fulltable[[#This Row],[Distance]]^2</f>
        <v>1032.3369000000002</v>
      </c>
      <c r="C3215">
        <f>Fulltable[[#This Row],[Distance]]^3</f>
        <v>33168.98459700001</v>
      </c>
      <c r="D3215">
        <f>Fulltable[[#This Row],[Distance]]^4</f>
        <v>1065719.4751016104</v>
      </c>
      <c r="E3215">
        <f>Fulltable[[#This Row],[Distance]]^5</f>
        <v>34241566.735014744</v>
      </c>
      <c r="F3215" s="13" t="e">
        <f>IF(ISNUMBER(VLOOKUP(Fulltable[[#This Row],[Distance]], PBmetric[[Distance (km)]:[PB (hh:mm:ss)]], 6, FALSE)), VLOOKUP(Fulltable[[#This Row],[Distance]], PBmetric[[Distance (km)]:[PB (hh:mm:ss)]], 6, FALSE), NA())</f>
        <v>#N/A</v>
      </c>
      <c r="G3215" s="13">
        <f ca="1">$Q$4+$P$4*Fulltable[[#This Row],[Distance]]+$O$4*Fulltable[[#This Row],[D^2]]+$N$4*Fulltable[[#This Row],[D^3]]</f>
        <v>0.11190002331936065</v>
      </c>
      <c r="H3215" s="13">
        <f ca="1">Fulltable[[#This Row],[Forecast]]*(1+AVERAGE(cform[faster (-ve) /
slower (+ve)]))</f>
        <v>0.11585253591698329</v>
      </c>
      <c r="I3215" s="13" t="e">
        <f>IF(ISNUMBER(VLOOKUP(Fulltable[[#This Row],[Distance]], Predict[[#All],[Distance (km)]:[Time on current form]], 2, FALSE)), VLOOKUP(Fulltable[[#This Row],[Distance]], Predict[[#All],[Distance (km)]:[Time on current form]], 2, FALSE), NA())</f>
        <v>#N/A</v>
      </c>
      <c r="J3215" s="13" t="e">
        <f>IF(ISNUMBER(VLOOKUP(Fulltable[[#This Row],[Distance]], Predict[[#All],[Distance (km)]:[Time on current form]], 3, FALSE)), VLOOKUP(Fulltable[[#This Row],[Distance]], Predict[[#All],[Distance (km)]:[Time on current form]], 3, FALSE), NA())</f>
        <v>#N/A</v>
      </c>
    </row>
    <row r="3216" spans="1:10" x14ac:dyDescent="0.25">
      <c r="A3216" s="1">
        <v>32.14</v>
      </c>
      <c r="B3216" s="2">
        <f>Fulltable[[#This Row],[Distance]]^2</f>
        <v>1032.9796000000001</v>
      </c>
      <c r="C3216">
        <f>Fulltable[[#This Row],[Distance]]^3</f>
        <v>33199.964344000007</v>
      </c>
      <c r="D3216">
        <f>Fulltable[[#This Row],[Distance]]^4</f>
        <v>1067046.8540161604</v>
      </c>
      <c r="E3216">
        <f>Fulltable[[#This Row],[Distance]]^5</f>
        <v>34294885.888079397</v>
      </c>
      <c r="F3216" s="13" t="e">
        <f>IF(ISNUMBER(VLOOKUP(Fulltable[[#This Row],[Distance]], PBmetric[[Distance (km)]:[PB (hh:mm:ss)]], 6, FALSE)), VLOOKUP(Fulltable[[#This Row],[Distance]], PBmetric[[Distance (km)]:[PB (hh:mm:ss)]], 6, FALSE), NA())</f>
        <v>#N/A</v>
      </c>
      <c r="G3216" s="13">
        <f ca="1">$Q$4+$P$4*Fulltable[[#This Row],[Distance]]+$O$4*Fulltable[[#This Row],[D^2]]+$N$4*Fulltable[[#This Row],[D^3]]</f>
        <v>0.11194063103946218</v>
      </c>
      <c r="H3216" s="13">
        <f ca="1">Fulltable[[#This Row],[Forecast]]*(1+AVERAGE(cform[faster (-ve) /
slower (+ve)]))</f>
        <v>0.11589457797570693</v>
      </c>
      <c r="I3216" s="13" t="e">
        <f>IF(ISNUMBER(VLOOKUP(Fulltable[[#This Row],[Distance]], Predict[[#All],[Distance (km)]:[Time on current form]], 2, FALSE)), VLOOKUP(Fulltable[[#This Row],[Distance]], Predict[[#All],[Distance (km)]:[Time on current form]], 2, FALSE), NA())</f>
        <v>#N/A</v>
      </c>
      <c r="J3216" s="13" t="e">
        <f>IF(ISNUMBER(VLOOKUP(Fulltable[[#This Row],[Distance]], Predict[[#All],[Distance (km)]:[Time on current form]], 3, FALSE)), VLOOKUP(Fulltable[[#This Row],[Distance]], Predict[[#All],[Distance (km)]:[Time on current form]], 3, FALSE), NA())</f>
        <v>#N/A</v>
      </c>
    </row>
    <row r="3217" spans="1:10" x14ac:dyDescent="0.25">
      <c r="A3217" s="1">
        <v>32.15</v>
      </c>
      <c r="B3217" s="2">
        <f>Fulltable[[#This Row],[Distance]]^2</f>
        <v>1033.6224999999999</v>
      </c>
      <c r="C3217">
        <f>Fulltable[[#This Row],[Distance]]^3</f>
        <v>33230.963374999999</v>
      </c>
      <c r="D3217">
        <f>Fulltable[[#This Row],[Distance]]^4</f>
        <v>1068375.4725062498</v>
      </c>
      <c r="E3217">
        <f>Fulltable[[#This Row],[Distance]]^5</f>
        <v>34348271.441075929</v>
      </c>
      <c r="F3217" s="13" t="e">
        <f>IF(ISNUMBER(VLOOKUP(Fulltable[[#This Row],[Distance]], PBmetric[[Distance (km)]:[PB (hh:mm:ss)]], 6, FALSE)), VLOOKUP(Fulltable[[#This Row],[Distance]], PBmetric[[Distance (km)]:[PB (hh:mm:ss)]], 6, FALSE), NA())</f>
        <v>#N/A</v>
      </c>
      <c r="G3217" s="13">
        <f ca="1">$Q$4+$P$4*Fulltable[[#This Row],[Distance]]+$O$4*Fulltable[[#This Row],[D^2]]+$N$4*Fulltable[[#This Row],[D^3]]</f>
        <v>0.11198124231866646</v>
      </c>
      <c r="H3217" s="13">
        <f ca="1">Fulltable[[#This Row],[Forecast]]*(1+AVERAGE(cform[faster (-ve) /
slower (+ve)]))</f>
        <v>0.11593662371924732</v>
      </c>
      <c r="I3217" s="13" t="e">
        <f>IF(ISNUMBER(VLOOKUP(Fulltable[[#This Row],[Distance]], Predict[[#All],[Distance (km)]:[Time on current form]], 2, FALSE)), VLOOKUP(Fulltable[[#This Row],[Distance]], Predict[[#All],[Distance (km)]:[Time on current form]], 2, FALSE), NA())</f>
        <v>#N/A</v>
      </c>
      <c r="J3217" s="13" t="e">
        <f>IF(ISNUMBER(VLOOKUP(Fulltable[[#This Row],[Distance]], Predict[[#All],[Distance (km)]:[Time on current form]], 3, FALSE)), VLOOKUP(Fulltable[[#This Row],[Distance]], Predict[[#All],[Distance (km)]:[Time on current form]], 3, FALSE), NA())</f>
        <v>#N/A</v>
      </c>
    </row>
    <row r="3218" spans="1:10" x14ac:dyDescent="0.25">
      <c r="A3218" s="1">
        <v>32.159999999999997</v>
      </c>
      <c r="B3218" s="2">
        <f>Fulltable[[#This Row],[Distance]]^2</f>
        <v>1034.2655999999997</v>
      </c>
      <c r="C3218">
        <f>Fulltable[[#This Row],[Distance]]^3</f>
        <v>33261.981695999988</v>
      </c>
      <c r="D3218">
        <f>Fulltable[[#This Row],[Distance]]^4</f>
        <v>1069705.3313433593</v>
      </c>
      <c r="E3218">
        <f>Fulltable[[#This Row],[Distance]]^5</f>
        <v>34401723.456002429</v>
      </c>
      <c r="F3218" s="13" t="e">
        <f>IF(ISNUMBER(VLOOKUP(Fulltable[[#This Row],[Distance]], PBmetric[[Distance (km)]:[PB (hh:mm:ss)]], 6, FALSE)), VLOOKUP(Fulltable[[#This Row],[Distance]], PBmetric[[Distance (km)]:[PB (hh:mm:ss)]], 6, FALSE), NA())</f>
        <v>#N/A</v>
      </c>
      <c r="G3218" s="13">
        <f ca="1">$Q$4+$P$4*Fulltable[[#This Row],[Distance]]+$O$4*Fulltable[[#This Row],[D^2]]+$N$4*Fulltable[[#This Row],[D^3]]</f>
        <v>0.11202185715693808</v>
      </c>
      <c r="H3218" s="13">
        <f ca="1">Fulltable[[#This Row],[Forecast]]*(1+AVERAGE(cform[faster (-ve) /
slower (+ve)]))</f>
        <v>0.11597867314756777</v>
      </c>
      <c r="I3218" s="13" t="e">
        <f>IF(ISNUMBER(VLOOKUP(Fulltable[[#This Row],[Distance]], Predict[[#All],[Distance (km)]:[Time on current form]], 2, FALSE)), VLOOKUP(Fulltable[[#This Row],[Distance]], Predict[[#All],[Distance (km)]:[Time on current form]], 2, FALSE), NA())</f>
        <v>#N/A</v>
      </c>
      <c r="J3218" s="13" t="e">
        <f>IF(ISNUMBER(VLOOKUP(Fulltable[[#This Row],[Distance]], Predict[[#All],[Distance (km)]:[Time on current form]], 3, FALSE)), VLOOKUP(Fulltable[[#This Row],[Distance]], Predict[[#All],[Distance (km)]:[Time on current form]], 3, FALSE), NA())</f>
        <v>#N/A</v>
      </c>
    </row>
    <row r="3219" spans="1:10" x14ac:dyDescent="0.25">
      <c r="A3219" s="1">
        <v>32.17</v>
      </c>
      <c r="B3219" s="2">
        <f>Fulltable[[#This Row],[Distance]]^2</f>
        <v>1034.9089000000001</v>
      </c>
      <c r="C3219">
        <f>Fulltable[[#This Row],[Distance]]^3</f>
        <v>33293.019313000004</v>
      </c>
      <c r="D3219">
        <f>Fulltable[[#This Row],[Distance]]^4</f>
        <v>1071036.4312992103</v>
      </c>
      <c r="E3219">
        <f>Fulltable[[#This Row],[Distance]]^5</f>
        <v>34455241.9948956</v>
      </c>
      <c r="F3219" s="13" t="e">
        <f>IF(ISNUMBER(VLOOKUP(Fulltable[[#This Row],[Distance]], PBmetric[[Distance (km)]:[PB (hh:mm:ss)]], 6, FALSE)), VLOOKUP(Fulltable[[#This Row],[Distance]], PBmetric[[Distance (km)]:[PB (hh:mm:ss)]], 6, FALSE), NA())</f>
        <v>#N/A</v>
      </c>
      <c r="G3219" s="13">
        <f ca="1">$Q$4+$P$4*Fulltable[[#This Row],[Distance]]+$O$4*Fulltable[[#This Row],[D^2]]+$N$4*Fulltable[[#This Row],[D^3]]</f>
        <v>0.11206247555424169</v>
      </c>
      <c r="H3219" s="13">
        <f ca="1">Fulltable[[#This Row],[Forecast]]*(1+AVERAGE(cform[faster (-ve) /
slower (+ve)]))</f>
        <v>0.11602072626063172</v>
      </c>
      <c r="I3219" s="13" t="e">
        <f>IF(ISNUMBER(VLOOKUP(Fulltable[[#This Row],[Distance]], Predict[[#All],[Distance (km)]:[Time on current form]], 2, FALSE)), VLOOKUP(Fulltable[[#This Row],[Distance]], Predict[[#All],[Distance (km)]:[Time on current form]], 2, FALSE), NA())</f>
        <v>#N/A</v>
      </c>
      <c r="J3219" s="13" t="e">
        <f>IF(ISNUMBER(VLOOKUP(Fulltable[[#This Row],[Distance]], Predict[[#All],[Distance (km)]:[Time on current form]], 3, FALSE)), VLOOKUP(Fulltable[[#This Row],[Distance]], Predict[[#All],[Distance (km)]:[Time on current form]], 3, FALSE), NA())</f>
        <v>#N/A</v>
      </c>
    </row>
    <row r="3220" spans="1:10" x14ac:dyDescent="0.25">
      <c r="A3220" s="1">
        <v>32.18</v>
      </c>
      <c r="B3220" s="2">
        <f>Fulltable[[#This Row],[Distance]]^2</f>
        <v>1035.5524</v>
      </c>
      <c r="C3220">
        <f>Fulltable[[#This Row],[Distance]]^3</f>
        <v>33324.076231999999</v>
      </c>
      <c r="D3220">
        <f>Fulltable[[#This Row],[Distance]]^4</f>
        <v>1072368.7731457602</v>
      </c>
      <c r="E3220">
        <f>Fulltable[[#This Row],[Distance]]^5</f>
        <v>34508827.119830564</v>
      </c>
      <c r="F3220" s="13" t="e">
        <f>IF(ISNUMBER(VLOOKUP(Fulltable[[#This Row],[Distance]], PBmetric[[Distance (km)]:[PB (hh:mm:ss)]], 6, FALSE)), VLOOKUP(Fulltable[[#This Row],[Distance]], PBmetric[[Distance (km)]:[PB (hh:mm:ss)]], 6, FALSE), NA())</f>
        <v>#N/A</v>
      </c>
      <c r="G3220" s="13">
        <f ca="1">$Q$4+$P$4*Fulltable[[#This Row],[Distance]]+$O$4*Fulltable[[#This Row],[D^2]]+$N$4*Fulltable[[#This Row],[D^3]]</f>
        <v>0.11210309751054183</v>
      </c>
      <c r="H3220" s="13">
        <f ca="1">Fulltable[[#This Row],[Forecast]]*(1+AVERAGE(cform[faster (-ve) /
slower (+ve)]))</f>
        <v>0.11606278305840242</v>
      </c>
      <c r="I3220" s="13" t="e">
        <f>IF(ISNUMBER(VLOOKUP(Fulltable[[#This Row],[Distance]], Predict[[#All],[Distance (km)]:[Time on current form]], 2, FALSE)), VLOOKUP(Fulltable[[#This Row],[Distance]], Predict[[#All],[Distance (km)]:[Time on current form]], 2, FALSE), NA())</f>
        <v>#N/A</v>
      </c>
      <c r="J3220" s="13" t="e">
        <f>IF(ISNUMBER(VLOOKUP(Fulltable[[#This Row],[Distance]], Predict[[#All],[Distance (km)]:[Time on current form]], 3, FALSE)), VLOOKUP(Fulltable[[#This Row],[Distance]], Predict[[#All],[Distance (km)]:[Time on current form]], 3, FALSE), NA())</f>
        <v>#N/A</v>
      </c>
    </row>
    <row r="3221" spans="1:10" x14ac:dyDescent="0.25">
      <c r="A3221" s="1">
        <v>32.19</v>
      </c>
      <c r="B3221" s="2">
        <f>Fulltable[[#This Row],[Distance]]^2</f>
        <v>1036.1960999999999</v>
      </c>
      <c r="C3221">
        <f>Fulltable[[#This Row],[Distance]]^3</f>
        <v>33355.152458999997</v>
      </c>
      <c r="D3221">
        <f>Fulltable[[#This Row],[Distance]]^4</f>
        <v>1073702.3576552097</v>
      </c>
      <c r="E3221">
        <f>Fulltable[[#This Row],[Distance]]^5</f>
        <v>34562478.892921202</v>
      </c>
      <c r="F3221" s="13">
        <f>IF(ISNUMBER(VLOOKUP(Fulltable[[#This Row],[Distance]], PBmetric[[Distance (km)]:[PB (hh:mm:ss)]], 6, FALSE)), VLOOKUP(Fulltable[[#This Row],[Distance]], PBmetric[[Distance (km)]:[PB (hh:mm:ss)]], 6, FALSE), NA())</f>
        <v>0.11164351851851852</v>
      </c>
      <c r="G3221" s="13">
        <f ca="1">$Q$4+$P$4*Fulltable[[#This Row],[Distance]]+$O$4*Fulltable[[#This Row],[D^2]]+$N$4*Fulltable[[#This Row],[D^3]]</f>
        <v>0.11214372302580308</v>
      </c>
      <c r="H3221" s="13">
        <f ca="1">Fulltable[[#This Row],[Forecast]]*(1+AVERAGE(cform[faster (-ve) /
slower (+ve)]))</f>
        <v>0.11610484354084323</v>
      </c>
      <c r="I3221" s="13" t="e">
        <f>IF(ISNUMBER(VLOOKUP(Fulltable[[#This Row],[Distance]], Predict[[#All],[Distance (km)]:[Time on current form]], 2, FALSE)), VLOOKUP(Fulltable[[#This Row],[Distance]], Predict[[#All],[Distance (km)]:[Time on current form]], 2, FALSE), NA())</f>
        <v>#N/A</v>
      </c>
      <c r="J3221" s="13" t="e">
        <f>IF(ISNUMBER(VLOOKUP(Fulltable[[#This Row],[Distance]], Predict[[#All],[Distance (km)]:[Time on current form]], 3, FALSE)), VLOOKUP(Fulltable[[#This Row],[Distance]], Predict[[#All],[Distance (km)]:[Time on current form]], 3, FALSE), NA())</f>
        <v>#N/A</v>
      </c>
    </row>
    <row r="3222" spans="1:10" x14ac:dyDescent="0.25">
      <c r="A3222" s="1">
        <v>32.200000000000003</v>
      </c>
      <c r="B3222" s="2">
        <f>Fulltable[[#This Row],[Distance]]^2</f>
        <v>1036.8400000000001</v>
      </c>
      <c r="C3222">
        <f>Fulltable[[#This Row],[Distance]]^3</f>
        <v>33386.248000000007</v>
      </c>
      <c r="D3222">
        <f>Fulltable[[#This Row],[Distance]]^4</f>
        <v>1075037.1856000002</v>
      </c>
      <c r="E3222">
        <f>Fulltable[[#This Row],[Distance]]^5</f>
        <v>34616197.376320012</v>
      </c>
      <c r="F3222" s="13" t="e">
        <f>IF(ISNUMBER(VLOOKUP(Fulltable[[#This Row],[Distance]], PBmetric[[Distance (km)]:[PB (hh:mm:ss)]], 6, FALSE)), VLOOKUP(Fulltable[[#This Row],[Distance]], PBmetric[[Distance (km)]:[PB (hh:mm:ss)]], 6, FALSE), NA())</f>
        <v>#N/A</v>
      </c>
      <c r="G3222" s="13">
        <f ca="1">$Q$4+$P$4*Fulltable[[#This Row],[Distance]]+$O$4*Fulltable[[#This Row],[D^2]]+$N$4*Fulltable[[#This Row],[D^3]]</f>
        <v>0.11218435209999011</v>
      </c>
      <c r="H3222" s="13">
        <f ca="1">Fulltable[[#This Row],[Forecast]]*(1+AVERAGE(cform[faster (-ve) /
slower (+ve)]))</f>
        <v>0.11614690770791757</v>
      </c>
      <c r="I3222" s="13" t="e">
        <f>IF(ISNUMBER(VLOOKUP(Fulltable[[#This Row],[Distance]], Predict[[#All],[Distance (km)]:[Time on current form]], 2, FALSE)), VLOOKUP(Fulltable[[#This Row],[Distance]], Predict[[#All],[Distance (km)]:[Time on current form]], 2, FALSE), NA())</f>
        <v>#N/A</v>
      </c>
      <c r="J3222" s="13" t="e">
        <f>IF(ISNUMBER(VLOOKUP(Fulltable[[#This Row],[Distance]], Predict[[#All],[Distance (km)]:[Time on current form]], 3, FALSE)), VLOOKUP(Fulltable[[#This Row],[Distance]], Predict[[#All],[Distance (km)]:[Time on current form]], 3, FALSE), NA())</f>
        <v>#N/A</v>
      </c>
    </row>
    <row r="3223" spans="1:10" x14ac:dyDescent="0.25">
      <c r="A3223" s="1">
        <v>32.21</v>
      </c>
      <c r="B3223" s="2">
        <f>Fulltable[[#This Row],[Distance]]^2</f>
        <v>1037.4841000000001</v>
      </c>
      <c r="C3223">
        <f>Fulltable[[#This Row],[Distance]]^3</f>
        <v>33417.362861000001</v>
      </c>
      <c r="D3223">
        <f>Fulltable[[#This Row],[Distance]]^4</f>
        <v>1076373.2577528104</v>
      </c>
      <c r="E3223">
        <f>Fulltable[[#This Row],[Distance]]^5</f>
        <v>34669982.632218026</v>
      </c>
      <c r="F3223" s="13" t="e">
        <f>IF(ISNUMBER(VLOOKUP(Fulltable[[#This Row],[Distance]], PBmetric[[Distance (km)]:[PB (hh:mm:ss)]], 6, FALSE)), VLOOKUP(Fulltable[[#This Row],[Distance]], PBmetric[[Distance (km)]:[PB (hh:mm:ss)]], 6, FALSE), NA())</f>
        <v>#N/A</v>
      </c>
      <c r="G3223" s="13">
        <f ca="1">$Q$4+$P$4*Fulltable[[#This Row],[Distance]]+$O$4*Fulltable[[#This Row],[D^2]]+$N$4*Fulltable[[#This Row],[D^3]]</f>
        <v>0.11222498473306747</v>
      </c>
      <c r="H3223" s="13">
        <f ca="1">Fulltable[[#This Row],[Forecast]]*(1+AVERAGE(cform[faster (-ve) /
slower (+ve)]))</f>
        <v>0.11618897555958869</v>
      </c>
      <c r="I3223" s="13" t="e">
        <f>IF(ISNUMBER(VLOOKUP(Fulltable[[#This Row],[Distance]], Predict[[#All],[Distance (km)]:[Time on current form]], 2, FALSE)), VLOOKUP(Fulltable[[#This Row],[Distance]], Predict[[#All],[Distance (km)]:[Time on current form]], 2, FALSE), NA())</f>
        <v>#N/A</v>
      </c>
      <c r="J3223" s="13" t="e">
        <f>IF(ISNUMBER(VLOOKUP(Fulltable[[#This Row],[Distance]], Predict[[#All],[Distance (km)]:[Time on current form]], 3, FALSE)), VLOOKUP(Fulltable[[#This Row],[Distance]], Predict[[#All],[Distance (km)]:[Time on current form]], 3, FALSE), NA())</f>
        <v>#N/A</v>
      </c>
    </row>
    <row r="3224" spans="1:10" x14ac:dyDescent="0.25">
      <c r="A3224" s="1">
        <v>32.22</v>
      </c>
      <c r="B3224" s="2">
        <f>Fulltable[[#This Row],[Distance]]^2</f>
        <v>1038.1283999999998</v>
      </c>
      <c r="C3224">
        <f>Fulltable[[#This Row],[Distance]]^3</f>
        <v>33448.49704799999</v>
      </c>
      <c r="D3224">
        <f>Fulltable[[#This Row],[Distance]]^4</f>
        <v>1077710.5748865597</v>
      </c>
      <c r="E3224">
        <f>Fulltable[[#This Row],[Distance]]^5</f>
        <v>34723834.722844951</v>
      </c>
      <c r="F3224" s="13" t="e">
        <f>IF(ISNUMBER(VLOOKUP(Fulltable[[#This Row],[Distance]], PBmetric[[Distance (km)]:[PB (hh:mm:ss)]], 6, FALSE)), VLOOKUP(Fulltable[[#This Row],[Distance]], PBmetric[[Distance (km)]:[PB (hh:mm:ss)]], 6, FALSE), NA())</f>
        <v>#N/A</v>
      </c>
      <c r="G3224" s="13">
        <f ca="1">$Q$4+$P$4*Fulltable[[#This Row],[Distance]]+$O$4*Fulltable[[#This Row],[D^2]]+$N$4*Fulltable[[#This Row],[D^3]]</f>
        <v>0.11226562092499974</v>
      </c>
      <c r="H3224" s="13">
        <f ca="1">Fulltable[[#This Row],[Forecast]]*(1+AVERAGE(cform[faster (-ve) /
slower (+ve)]))</f>
        <v>0.11623104709581999</v>
      </c>
      <c r="I3224" s="13" t="e">
        <f>IF(ISNUMBER(VLOOKUP(Fulltable[[#This Row],[Distance]], Predict[[#All],[Distance (km)]:[Time on current form]], 2, FALSE)), VLOOKUP(Fulltable[[#This Row],[Distance]], Predict[[#All],[Distance (km)]:[Time on current form]], 2, FALSE), NA())</f>
        <v>#N/A</v>
      </c>
      <c r="J3224" s="13" t="e">
        <f>IF(ISNUMBER(VLOOKUP(Fulltable[[#This Row],[Distance]], Predict[[#All],[Distance (km)]:[Time on current form]], 3, FALSE)), VLOOKUP(Fulltable[[#This Row],[Distance]], Predict[[#All],[Distance (km)]:[Time on current form]], 3, FALSE), NA())</f>
        <v>#N/A</v>
      </c>
    </row>
    <row r="3225" spans="1:10" x14ac:dyDescent="0.25">
      <c r="A3225" s="1">
        <v>32.229999999999997</v>
      </c>
      <c r="B3225" s="2">
        <f>Fulltable[[#This Row],[Distance]]^2</f>
        <v>1038.7728999999997</v>
      </c>
      <c r="C3225">
        <f>Fulltable[[#This Row],[Distance]]^3</f>
        <v>33479.65056699999</v>
      </c>
      <c r="D3225">
        <f>Fulltable[[#This Row],[Distance]]^4</f>
        <v>1079049.1377744095</v>
      </c>
      <c r="E3225">
        <f>Fulltable[[#This Row],[Distance]]^5</f>
        <v>34777753.710469216</v>
      </c>
      <c r="F3225" s="13" t="e">
        <f>IF(ISNUMBER(VLOOKUP(Fulltable[[#This Row],[Distance]], PBmetric[[Distance (km)]:[PB (hh:mm:ss)]], 6, FALSE)), VLOOKUP(Fulltable[[#This Row],[Distance]], PBmetric[[Distance (km)]:[PB (hh:mm:ss)]], 6, FALSE), NA())</f>
        <v>#N/A</v>
      </c>
      <c r="G3225" s="13">
        <f ca="1">$Q$4+$P$4*Fulltable[[#This Row],[Distance]]+$O$4*Fulltable[[#This Row],[D^2]]+$N$4*Fulltable[[#This Row],[D^3]]</f>
        <v>0.11230626067575152</v>
      </c>
      <c r="H3225" s="13">
        <f ca="1">Fulltable[[#This Row],[Forecast]]*(1+AVERAGE(cform[faster (-ve) /
slower (+ve)]))</f>
        <v>0.11627312231657477</v>
      </c>
      <c r="I3225" s="13" t="e">
        <f>IF(ISNUMBER(VLOOKUP(Fulltable[[#This Row],[Distance]], Predict[[#All],[Distance (km)]:[Time on current form]], 2, FALSE)), VLOOKUP(Fulltable[[#This Row],[Distance]], Predict[[#All],[Distance (km)]:[Time on current form]], 2, FALSE), NA())</f>
        <v>#N/A</v>
      </c>
      <c r="J3225" s="13" t="e">
        <f>IF(ISNUMBER(VLOOKUP(Fulltable[[#This Row],[Distance]], Predict[[#All],[Distance (km)]:[Time on current form]], 3, FALSE)), VLOOKUP(Fulltable[[#This Row],[Distance]], Predict[[#All],[Distance (km)]:[Time on current form]], 3, FALSE), NA())</f>
        <v>#N/A</v>
      </c>
    </row>
    <row r="3226" spans="1:10" x14ac:dyDescent="0.25">
      <c r="A3226" s="1">
        <v>32.24</v>
      </c>
      <c r="B3226" s="2">
        <f>Fulltable[[#This Row],[Distance]]^2</f>
        <v>1039.4176000000002</v>
      </c>
      <c r="C3226">
        <f>Fulltable[[#This Row],[Distance]]^3</f>
        <v>33510.823424000009</v>
      </c>
      <c r="D3226">
        <f>Fulltable[[#This Row],[Distance]]^4</f>
        <v>1080388.9471897604</v>
      </c>
      <c r="E3226">
        <f>Fulltable[[#This Row],[Distance]]^5</f>
        <v>34831739.657397874</v>
      </c>
      <c r="F3226" s="13" t="e">
        <f>IF(ISNUMBER(VLOOKUP(Fulltable[[#This Row],[Distance]], PBmetric[[Distance (km)]:[PB (hh:mm:ss)]], 6, FALSE)), VLOOKUP(Fulltable[[#This Row],[Distance]], PBmetric[[Distance (km)]:[PB (hh:mm:ss)]], 6, FALSE), NA())</f>
        <v>#N/A</v>
      </c>
      <c r="G3226" s="13">
        <f ca="1">$Q$4+$P$4*Fulltable[[#This Row],[Distance]]+$O$4*Fulltable[[#This Row],[D^2]]+$N$4*Fulltable[[#This Row],[D^3]]</f>
        <v>0.11234690398528749</v>
      </c>
      <c r="H3226" s="13">
        <f ca="1">Fulltable[[#This Row],[Forecast]]*(1+AVERAGE(cform[faster (-ve) /
slower (+ve)]))</f>
        <v>0.11631520122181649</v>
      </c>
      <c r="I3226" s="13" t="e">
        <f>IF(ISNUMBER(VLOOKUP(Fulltable[[#This Row],[Distance]], Predict[[#All],[Distance (km)]:[Time on current form]], 2, FALSE)), VLOOKUP(Fulltable[[#This Row],[Distance]], Predict[[#All],[Distance (km)]:[Time on current form]], 2, FALSE), NA())</f>
        <v>#N/A</v>
      </c>
      <c r="J3226" s="13" t="e">
        <f>IF(ISNUMBER(VLOOKUP(Fulltable[[#This Row],[Distance]], Predict[[#All],[Distance (km)]:[Time on current form]], 3, FALSE)), VLOOKUP(Fulltable[[#This Row],[Distance]], Predict[[#All],[Distance (km)]:[Time on current form]], 3, FALSE), NA())</f>
        <v>#N/A</v>
      </c>
    </row>
    <row r="3227" spans="1:10" x14ac:dyDescent="0.25">
      <c r="A3227" s="1">
        <v>32.25</v>
      </c>
      <c r="B3227" s="2">
        <f>Fulltable[[#This Row],[Distance]]^2</f>
        <v>1040.0625</v>
      </c>
      <c r="C3227">
        <f>Fulltable[[#This Row],[Distance]]^3</f>
        <v>33542.015625</v>
      </c>
      <c r="D3227">
        <f>Fulltable[[#This Row],[Distance]]^4</f>
        <v>1081730.00390625</v>
      </c>
      <c r="E3227">
        <f>Fulltable[[#This Row],[Distance]]^5</f>
        <v>34885792.625976562</v>
      </c>
      <c r="F3227" s="13" t="e">
        <f>IF(ISNUMBER(VLOOKUP(Fulltable[[#This Row],[Distance]], PBmetric[[Distance (km)]:[PB (hh:mm:ss)]], 6, FALSE)), VLOOKUP(Fulltable[[#This Row],[Distance]], PBmetric[[Distance (km)]:[PB (hh:mm:ss)]], 6, FALSE), NA())</f>
        <v>#N/A</v>
      </c>
      <c r="G3227" s="13">
        <f ca="1">$Q$4+$P$4*Fulltable[[#This Row],[Distance]]+$O$4*Fulltable[[#This Row],[D^2]]+$N$4*Fulltable[[#This Row],[D^3]]</f>
        <v>0.11238755085357215</v>
      </c>
      <c r="H3227" s="13">
        <f ca="1">Fulltable[[#This Row],[Forecast]]*(1+AVERAGE(cform[faster (-ve) /
slower (+ve)]))</f>
        <v>0.11635728381150838</v>
      </c>
      <c r="I3227" s="13" t="e">
        <f>IF(ISNUMBER(VLOOKUP(Fulltable[[#This Row],[Distance]], Predict[[#All],[Distance (km)]:[Time on current form]], 2, FALSE)), VLOOKUP(Fulltable[[#This Row],[Distance]], Predict[[#All],[Distance (km)]:[Time on current form]], 2, FALSE), NA())</f>
        <v>#N/A</v>
      </c>
      <c r="J3227" s="13" t="e">
        <f>IF(ISNUMBER(VLOOKUP(Fulltable[[#This Row],[Distance]], Predict[[#All],[Distance (km)]:[Time on current form]], 3, FALSE)), VLOOKUP(Fulltable[[#This Row],[Distance]], Predict[[#All],[Distance (km)]:[Time on current form]], 3, FALSE), NA())</f>
        <v>#N/A</v>
      </c>
    </row>
    <row r="3228" spans="1:10" x14ac:dyDescent="0.25">
      <c r="A3228" s="1">
        <v>32.26</v>
      </c>
      <c r="B3228" s="2">
        <f>Fulltable[[#This Row],[Distance]]^2</f>
        <v>1040.7076</v>
      </c>
      <c r="C3228">
        <f>Fulltable[[#This Row],[Distance]]^3</f>
        <v>33573.227175999993</v>
      </c>
      <c r="D3228">
        <f>Fulltable[[#This Row],[Distance]]^4</f>
        <v>1083072.3086977599</v>
      </c>
      <c r="E3228">
        <f>Fulltable[[#This Row],[Distance]]^5</f>
        <v>34939912.678589731</v>
      </c>
      <c r="F3228" s="13" t="e">
        <f>IF(ISNUMBER(VLOOKUP(Fulltable[[#This Row],[Distance]], PBmetric[[Distance (km)]:[PB (hh:mm:ss)]], 6, FALSE)), VLOOKUP(Fulltable[[#This Row],[Distance]], PBmetric[[Distance (km)]:[PB (hh:mm:ss)]], 6, FALSE), NA())</f>
        <v>#N/A</v>
      </c>
      <c r="G3228" s="13">
        <f ca="1">$Q$4+$P$4*Fulltable[[#This Row],[Distance]]+$O$4*Fulltable[[#This Row],[D^2]]+$N$4*Fulltable[[#This Row],[D^3]]</f>
        <v>0.1124282012805701</v>
      </c>
      <c r="H3228" s="13">
        <f ca="1">Fulltable[[#This Row],[Forecast]]*(1+AVERAGE(cform[faster (-ve) /
slower (+ve)]))</f>
        <v>0.1163993700856138</v>
      </c>
      <c r="I3228" s="13" t="e">
        <f>IF(ISNUMBER(VLOOKUP(Fulltable[[#This Row],[Distance]], Predict[[#All],[Distance (km)]:[Time on current form]], 2, FALSE)), VLOOKUP(Fulltable[[#This Row],[Distance]], Predict[[#All],[Distance (km)]:[Time on current form]], 2, FALSE), NA())</f>
        <v>#N/A</v>
      </c>
      <c r="J3228" s="13" t="e">
        <f>IF(ISNUMBER(VLOOKUP(Fulltable[[#This Row],[Distance]], Predict[[#All],[Distance (km)]:[Time on current form]], 3, FALSE)), VLOOKUP(Fulltable[[#This Row],[Distance]], Predict[[#All],[Distance (km)]:[Time on current form]], 3, FALSE), NA())</f>
        <v>#N/A</v>
      </c>
    </row>
    <row r="3229" spans="1:10" x14ac:dyDescent="0.25">
      <c r="A3229" s="1">
        <v>32.270000000000003</v>
      </c>
      <c r="B3229" s="2">
        <f>Fulltable[[#This Row],[Distance]]^2</f>
        <v>1041.3529000000001</v>
      </c>
      <c r="C3229">
        <f>Fulltable[[#This Row],[Distance]]^3</f>
        <v>33604.458083000005</v>
      </c>
      <c r="D3229">
        <f>Fulltable[[#This Row],[Distance]]^4</f>
        <v>1084415.8623384102</v>
      </c>
      <c r="E3229">
        <f>Fulltable[[#This Row],[Distance]]^5</f>
        <v>34994099.877660498</v>
      </c>
      <c r="F3229" s="13" t="e">
        <f>IF(ISNUMBER(VLOOKUP(Fulltable[[#This Row],[Distance]], PBmetric[[Distance (km)]:[PB (hh:mm:ss)]], 6, FALSE)), VLOOKUP(Fulltable[[#This Row],[Distance]], PBmetric[[Distance (km)]:[PB (hh:mm:ss)]], 6, FALSE), NA())</f>
        <v>#N/A</v>
      </c>
      <c r="G3229" s="13">
        <f ca="1">$Q$4+$P$4*Fulltable[[#This Row],[Distance]]+$O$4*Fulltable[[#This Row],[D^2]]+$N$4*Fulltable[[#This Row],[D^3]]</f>
        <v>0.11246885526624602</v>
      </c>
      <c r="H3229" s="13">
        <f ca="1">Fulltable[[#This Row],[Forecast]]*(1+AVERAGE(cform[faster (-ve) /
slower (+ve)]))</f>
        <v>0.11644146004409615</v>
      </c>
      <c r="I3229" s="13" t="e">
        <f>IF(ISNUMBER(VLOOKUP(Fulltable[[#This Row],[Distance]], Predict[[#All],[Distance (km)]:[Time on current form]], 2, FALSE)), VLOOKUP(Fulltable[[#This Row],[Distance]], Predict[[#All],[Distance (km)]:[Time on current form]], 2, FALSE), NA())</f>
        <v>#N/A</v>
      </c>
      <c r="J3229" s="13" t="e">
        <f>IF(ISNUMBER(VLOOKUP(Fulltable[[#This Row],[Distance]], Predict[[#All],[Distance (km)]:[Time on current form]], 3, FALSE)), VLOOKUP(Fulltable[[#This Row],[Distance]], Predict[[#All],[Distance (km)]:[Time on current form]], 3, FALSE), NA())</f>
        <v>#N/A</v>
      </c>
    </row>
    <row r="3230" spans="1:10" x14ac:dyDescent="0.25">
      <c r="A3230" s="1">
        <v>32.28</v>
      </c>
      <c r="B3230" s="2">
        <f>Fulltable[[#This Row],[Distance]]^2</f>
        <v>1041.9984000000002</v>
      </c>
      <c r="C3230">
        <f>Fulltable[[#This Row],[Distance]]^3</f>
        <v>33635.708352000009</v>
      </c>
      <c r="D3230">
        <f>Fulltable[[#This Row],[Distance]]^4</f>
        <v>1085760.6656025604</v>
      </c>
      <c r="E3230">
        <f>Fulltable[[#This Row],[Distance]]^5</f>
        <v>35048354.285650648</v>
      </c>
      <c r="F3230" s="13" t="e">
        <f>IF(ISNUMBER(VLOOKUP(Fulltable[[#This Row],[Distance]], PBmetric[[Distance (km)]:[PB (hh:mm:ss)]], 6, FALSE)), VLOOKUP(Fulltable[[#This Row],[Distance]], PBmetric[[Distance (km)]:[PB (hh:mm:ss)]], 6, FALSE), NA())</f>
        <v>#N/A</v>
      </c>
      <c r="G3230" s="13">
        <f ca="1">$Q$4+$P$4*Fulltable[[#This Row],[Distance]]+$O$4*Fulltable[[#This Row],[D^2]]+$N$4*Fulltable[[#This Row],[D^3]]</f>
        <v>0.11250951281056443</v>
      </c>
      <c r="H3230" s="13">
        <f ca="1">Fulltable[[#This Row],[Forecast]]*(1+AVERAGE(cform[faster (-ve) /
slower (+ve)]))</f>
        <v>0.11648355368691875</v>
      </c>
      <c r="I3230" s="13" t="e">
        <f>IF(ISNUMBER(VLOOKUP(Fulltable[[#This Row],[Distance]], Predict[[#All],[Distance (km)]:[Time on current form]], 2, FALSE)), VLOOKUP(Fulltable[[#This Row],[Distance]], Predict[[#All],[Distance (km)]:[Time on current form]], 2, FALSE), NA())</f>
        <v>#N/A</v>
      </c>
      <c r="J3230" s="13" t="e">
        <f>IF(ISNUMBER(VLOOKUP(Fulltable[[#This Row],[Distance]], Predict[[#All],[Distance (km)]:[Time on current form]], 3, FALSE)), VLOOKUP(Fulltable[[#This Row],[Distance]], Predict[[#All],[Distance (km)]:[Time on current form]], 3, FALSE), NA())</f>
        <v>#N/A</v>
      </c>
    </row>
    <row r="3231" spans="1:10" x14ac:dyDescent="0.25">
      <c r="A3231" s="1">
        <v>32.29</v>
      </c>
      <c r="B3231" s="2">
        <f>Fulltable[[#This Row],[Distance]]^2</f>
        <v>1042.6441</v>
      </c>
      <c r="C3231">
        <f>Fulltable[[#This Row],[Distance]]^3</f>
        <v>33666.977988999999</v>
      </c>
      <c r="D3231">
        <f>Fulltable[[#This Row],[Distance]]^4</f>
        <v>1087106.71926481</v>
      </c>
      <c r="E3231">
        <f>Fulltable[[#This Row],[Distance]]^5</f>
        <v>35102675.965060711</v>
      </c>
      <c r="F3231" s="13" t="e">
        <f>IF(ISNUMBER(VLOOKUP(Fulltable[[#This Row],[Distance]], PBmetric[[Distance (km)]:[PB (hh:mm:ss)]], 6, FALSE)), VLOOKUP(Fulltable[[#This Row],[Distance]], PBmetric[[Distance (km)]:[PB (hh:mm:ss)]], 6, FALSE), NA())</f>
        <v>#N/A</v>
      </c>
      <c r="G3231" s="13">
        <f ca="1">$Q$4+$P$4*Fulltable[[#This Row],[Distance]]+$O$4*Fulltable[[#This Row],[D^2]]+$N$4*Fulltable[[#This Row],[D^3]]</f>
        <v>0.11255017391348993</v>
      </c>
      <c r="H3231" s="13">
        <f ca="1">Fulltable[[#This Row],[Forecast]]*(1+AVERAGE(cform[faster (-ve) /
slower (+ve)]))</f>
        <v>0.11652565101404491</v>
      </c>
      <c r="I3231" s="13" t="e">
        <f>IF(ISNUMBER(VLOOKUP(Fulltable[[#This Row],[Distance]], Predict[[#All],[Distance (km)]:[Time on current form]], 2, FALSE)), VLOOKUP(Fulltable[[#This Row],[Distance]], Predict[[#All],[Distance (km)]:[Time on current form]], 2, FALSE), NA())</f>
        <v>#N/A</v>
      </c>
      <c r="J3231" s="13" t="e">
        <f>IF(ISNUMBER(VLOOKUP(Fulltable[[#This Row],[Distance]], Predict[[#All],[Distance (km)]:[Time on current form]], 3, FALSE)), VLOOKUP(Fulltable[[#This Row],[Distance]], Predict[[#All],[Distance (km)]:[Time on current form]], 3, FALSE), NA())</f>
        <v>#N/A</v>
      </c>
    </row>
    <row r="3232" spans="1:10" x14ac:dyDescent="0.25">
      <c r="A3232" s="1">
        <v>32.299999999999997</v>
      </c>
      <c r="B3232" s="2">
        <f>Fulltable[[#This Row],[Distance]]^2</f>
        <v>1043.2899999999997</v>
      </c>
      <c r="C3232">
        <f>Fulltable[[#This Row],[Distance]]^3</f>
        <v>33698.266999999985</v>
      </c>
      <c r="D3232">
        <f>Fulltable[[#This Row],[Distance]]^4</f>
        <v>1088454.0240999993</v>
      </c>
      <c r="E3232">
        <f>Fulltable[[#This Row],[Distance]]^5</f>
        <v>35157064.978429973</v>
      </c>
      <c r="F3232" s="13" t="e">
        <f>IF(ISNUMBER(VLOOKUP(Fulltable[[#This Row],[Distance]], PBmetric[[Distance (km)]:[PB (hh:mm:ss)]], 6, FALSE)), VLOOKUP(Fulltable[[#This Row],[Distance]], PBmetric[[Distance (km)]:[PB (hh:mm:ss)]], 6, FALSE), NA())</f>
        <v>#N/A</v>
      </c>
      <c r="G3232" s="13">
        <f ca="1">$Q$4+$P$4*Fulltable[[#This Row],[Distance]]+$O$4*Fulltable[[#This Row],[D^2]]+$N$4*Fulltable[[#This Row],[D^3]]</f>
        <v>0.11259083857498714</v>
      </c>
      <c r="H3232" s="13">
        <f ca="1">Fulltable[[#This Row],[Forecast]]*(1+AVERAGE(cform[faster (-ve) /
slower (+ve)]))</f>
        <v>0.11656775202543802</v>
      </c>
      <c r="I3232" s="13" t="e">
        <f>IF(ISNUMBER(VLOOKUP(Fulltable[[#This Row],[Distance]], Predict[[#All],[Distance (km)]:[Time on current form]], 2, FALSE)), VLOOKUP(Fulltable[[#This Row],[Distance]], Predict[[#All],[Distance (km)]:[Time on current form]], 2, FALSE), NA())</f>
        <v>#N/A</v>
      </c>
      <c r="J3232" s="13" t="e">
        <f>IF(ISNUMBER(VLOOKUP(Fulltable[[#This Row],[Distance]], Predict[[#All],[Distance (km)]:[Time on current form]], 3, FALSE)), VLOOKUP(Fulltable[[#This Row],[Distance]], Predict[[#All],[Distance (km)]:[Time on current form]], 3, FALSE), NA())</f>
        <v>#N/A</v>
      </c>
    </row>
    <row r="3233" spans="1:10" x14ac:dyDescent="0.25">
      <c r="A3233" s="1">
        <v>32.31</v>
      </c>
      <c r="B3233" s="2">
        <f>Fulltable[[#This Row],[Distance]]^2</f>
        <v>1043.9361000000001</v>
      </c>
      <c r="C3233">
        <f>Fulltable[[#This Row],[Distance]]^3</f>
        <v>33729.575391000006</v>
      </c>
      <c r="D3233">
        <f>Fulltable[[#This Row],[Distance]]^4</f>
        <v>1089802.5808832103</v>
      </c>
      <c r="E3233">
        <f>Fulltable[[#This Row],[Distance]]^5</f>
        <v>35211521.388336524</v>
      </c>
      <c r="F3233" s="13" t="e">
        <f>IF(ISNUMBER(VLOOKUP(Fulltable[[#This Row],[Distance]], PBmetric[[Distance (km)]:[PB (hh:mm:ss)]], 6, FALSE)), VLOOKUP(Fulltable[[#This Row],[Distance]], PBmetric[[Distance (km)]:[PB (hh:mm:ss)]], 6, FALSE), NA())</f>
        <v>#N/A</v>
      </c>
      <c r="G3233" s="13">
        <f ca="1">$Q$4+$P$4*Fulltable[[#This Row],[Distance]]+$O$4*Fulltable[[#This Row],[D^2]]+$N$4*Fulltable[[#This Row],[D^3]]</f>
        <v>0.11263150679502069</v>
      </c>
      <c r="H3233" s="13">
        <f ca="1">Fulltable[[#This Row],[Forecast]]*(1+AVERAGE(cform[faster (-ve) /
slower (+ve)]))</f>
        <v>0.11660985672106146</v>
      </c>
      <c r="I3233" s="13" t="e">
        <f>IF(ISNUMBER(VLOOKUP(Fulltable[[#This Row],[Distance]], Predict[[#All],[Distance (km)]:[Time on current form]], 2, FALSE)), VLOOKUP(Fulltable[[#This Row],[Distance]], Predict[[#All],[Distance (km)]:[Time on current form]], 2, FALSE), NA())</f>
        <v>#N/A</v>
      </c>
      <c r="J3233" s="13" t="e">
        <f>IF(ISNUMBER(VLOOKUP(Fulltable[[#This Row],[Distance]], Predict[[#All],[Distance (km)]:[Time on current form]], 3, FALSE)), VLOOKUP(Fulltable[[#This Row],[Distance]], Predict[[#All],[Distance (km)]:[Time on current form]], 3, FALSE), NA())</f>
        <v>#N/A</v>
      </c>
    </row>
    <row r="3234" spans="1:10" x14ac:dyDescent="0.25">
      <c r="A3234" s="1">
        <v>32.32</v>
      </c>
      <c r="B3234" s="2">
        <f>Fulltable[[#This Row],[Distance]]^2</f>
        <v>1044.5824</v>
      </c>
      <c r="C3234">
        <f>Fulltable[[#This Row],[Distance]]^3</f>
        <v>33760.903167999997</v>
      </c>
      <c r="D3234">
        <f>Fulltable[[#This Row],[Distance]]^4</f>
        <v>1091152.39038976</v>
      </c>
      <c r="E3234">
        <f>Fulltable[[#This Row],[Distance]]^5</f>
        <v>35266045.257397041</v>
      </c>
      <c r="F3234" s="13" t="e">
        <f>IF(ISNUMBER(VLOOKUP(Fulltable[[#This Row],[Distance]], PBmetric[[Distance (km)]:[PB (hh:mm:ss)]], 6, FALSE)), VLOOKUP(Fulltable[[#This Row],[Distance]], PBmetric[[Distance (km)]:[PB (hh:mm:ss)]], 6, FALSE), NA())</f>
        <v>#N/A</v>
      </c>
      <c r="G3234" s="13">
        <f ca="1">$Q$4+$P$4*Fulltable[[#This Row],[Distance]]+$O$4*Fulltable[[#This Row],[D^2]]+$N$4*Fulltable[[#This Row],[D^3]]</f>
        <v>0.1126721785735551</v>
      </c>
      <c r="H3234" s="13">
        <f ca="1">Fulltable[[#This Row],[Forecast]]*(1+AVERAGE(cform[faster (-ve) /
slower (+ve)]))</f>
        <v>0.11665196510087848</v>
      </c>
      <c r="I3234" s="13" t="e">
        <f>IF(ISNUMBER(VLOOKUP(Fulltable[[#This Row],[Distance]], Predict[[#All],[Distance (km)]:[Time on current form]], 2, FALSE)), VLOOKUP(Fulltable[[#This Row],[Distance]], Predict[[#All],[Distance (km)]:[Time on current form]], 2, FALSE), NA())</f>
        <v>#N/A</v>
      </c>
      <c r="J3234" s="13" t="e">
        <f>IF(ISNUMBER(VLOOKUP(Fulltable[[#This Row],[Distance]], Predict[[#All],[Distance (km)]:[Time on current form]], 3, FALSE)), VLOOKUP(Fulltable[[#This Row],[Distance]], Predict[[#All],[Distance (km)]:[Time on current form]], 3, FALSE), NA())</f>
        <v>#N/A</v>
      </c>
    </row>
    <row r="3235" spans="1:10" x14ac:dyDescent="0.25">
      <c r="A3235" s="1">
        <v>32.33</v>
      </c>
      <c r="B3235" s="2">
        <f>Fulltable[[#This Row],[Distance]]^2</f>
        <v>1045.2288999999998</v>
      </c>
      <c r="C3235">
        <f>Fulltable[[#This Row],[Distance]]^3</f>
        <v>33792.25033699999</v>
      </c>
      <c r="D3235">
        <f>Fulltable[[#This Row],[Distance]]^4</f>
        <v>1092503.4533952097</v>
      </c>
      <c r="E3235">
        <f>Fulltable[[#This Row],[Distance]]^5</f>
        <v>35320636.648267128</v>
      </c>
      <c r="F3235" s="13" t="e">
        <f>IF(ISNUMBER(VLOOKUP(Fulltable[[#This Row],[Distance]], PBmetric[[Distance (km)]:[PB (hh:mm:ss)]], 6, FALSE)), VLOOKUP(Fulltable[[#This Row],[Distance]], PBmetric[[Distance (km)]:[PB (hh:mm:ss)]], 6, FALSE), NA())</f>
        <v>#N/A</v>
      </c>
      <c r="G3235" s="13">
        <f ca="1">$Q$4+$P$4*Fulltable[[#This Row],[Distance]]+$O$4*Fulltable[[#This Row],[D^2]]+$N$4*Fulltable[[#This Row],[D^3]]</f>
        <v>0.11271285391055501</v>
      </c>
      <c r="H3235" s="13">
        <f ca="1">Fulltable[[#This Row],[Forecast]]*(1+AVERAGE(cform[faster (-ve) /
slower (+ve)]))</f>
        <v>0.11669407716485249</v>
      </c>
      <c r="I3235" s="13" t="e">
        <f>IF(ISNUMBER(VLOOKUP(Fulltable[[#This Row],[Distance]], Predict[[#All],[Distance (km)]:[Time on current form]], 2, FALSE)), VLOOKUP(Fulltable[[#This Row],[Distance]], Predict[[#All],[Distance (km)]:[Time on current form]], 2, FALSE), NA())</f>
        <v>#N/A</v>
      </c>
      <c r="J3235" s="13" t="e">
        <f>IF(ISNUMBER(VLOOKUP(Fulltable[[#This Row],[Distance]], Predict[[#All],[Distance (km)]:[Time on current form]], 3, FALSE)), VLOOKUP(Fulltable[[#This Row],[Distance]], Predict[[#All],[Distance (km)]:[Time on current form]], 3, FALSE), NA())</f>
        <v>#N/A</v>
      </c>
    </row>
    <row r="3236" spans="1:10" x14ac:dyDescent="0.25">
      <c r="A3236" s="1">
        <v>32.340000000000003</v>
      </c>
      <c r="B3236" s="2">
        <f>Fulltable[[#This Row],[Distance]]^2</f>
        <v>1045.8756000000003</v>
      </c>
      <c r="C3236">
        <f>Fulltable[[#This Row],[Distance]]^3</f>
        <v>33823.616904000017</v>
      </c>
      <c r="D3236">
        <f>Fulltable[[#This Row],[Distance]]^4</f>
        <v>1093855.7706753607</v>
      </c>
      <c r="E3236">
        <f>Fulltable[[#This Row],[Distance]]^5</f>
        <v>35375295.623641171</v>
      </c>
      <c r="F3236" s="13" t="e">
        <f>IF(ISNUMBER(VLOOKUP(Fulltable[[#This Row],[Distance]], PBmetric[[Distance (km)]:[PB (hh:mm:ss)]], 6, FALSE)), VLOOKUP(Fulltable[[#This Row],[Distance]], PBmetric[[Distance (km)]:[PB (hh:mm:ss)]], 6, FALSE), NA())</f>
        <v>#N/A</v>
      </c>
      <c r="G3236" s="13">
        <f ca="1">$Q$4+$P$4*Fulltable[[#This Row],[Distance]]+$O$4*Fulltable[[#This Row],[D^2]]+$N$4*Fulltable[[#This Row],[D^3]]</f>
        <v>0.11275353280598506</v>
      </c>
      <c r="H3236" s="13">
        <f ca="1">Fulltable[[#This Row],[Forecast]]*(1+AVERAGE(cform[faster (-ve) /
slower (+ve)]))</f>
        <v>0.11673619291294686</v>
      </c>
      <c r="I3236" s="13" t="e">
        <f>IF(ISNUMBER(VLOOKUP(Fulltable[[#This Row],[Distance]], Predict[[#All],[Distance (km)]:[Time on current form]], 2, FALSE)), VLOOKUP(Fulltable[[#This Row],[Distance]], Predict[[#All],[Distance (km)]:[Time on current form]], 2, FALSE), NA())</f>
        <v>#N/A</v>
      </c>
      <c r="J3236" s="13" t="e">
        <f>IF(ISNUMBER(VLOOKUP(Fulltable[[#This Row],[Distance]], Predict[[#All],[Distance (km)]:[Time on current form]], 3, FALSE)), VLOOKUP(Fulltable[[#This Row],[Distance]], Predict[[#All],[Distance (km)]:[Time on current form]], 3, FALSE), NA())</f>
        <v>#N/A</v>
      </c>
    </row>
    <row r="3237" spans="1:10" x14ac:dyDescent="0.25">
      <c r="A3237" s="1">
        <v>32.35</v>
      </c>
      <c r="B3237" s="2">
        <f>Fulltable[[#This Row],[Distance]]^2</f>
        <v>1046.5225</v>
      </c>
      <c r="C3237">
        <f>Fulltable[[#This Row],[Distance]]^3</f>
        <v>33855.002875000006</v>
      </c>
      <c r="D3237">
        <f>Fulltable[[#This Row],[Distance]]^4</f>
        <v>1095209.34300625</v>
      </c>
      <c r="E3237">
        <f>Fulltable[[#This Row],[Distance]]^5</f>
        <v>35430022.246252187</v>
      </c>
      <c r="F3237" s="13" t="e">
        <f>IF(ISNUMBER(VLOOKUP(Fulltable[[#This Row],[Distance]], PBmetric[[Distance (km)]:[PB (hh:mm:ss)]], 6, FALSE)), VLOOKUP(Fulltable[[#This Row],[Distance]], PBmetric[[Distance (km)]:[PB (hh:mm:ss)]], 6, FALSE), NA())</f>
        <v>#N/A</v>
      </c>
      <c r="G3237" s="13">
        <f ca="1">$Q$4+$P$4*Fulltable[[#This Row],[Distance]]+$O$4*Fulltable[[#This Row],[D^2]]+$N$4*Fulltable[[#This Row],[D^3]]</f>
        <v>0.11279421525980973</v>
      </c>
      <c r="H3237" s="13">
        <f ca="1">Fulltable[[#This Row],[Forecast]]*(1+AVERAGE(cform[faster (-ve) /
slower (+ve)]))</f>
        <v>0.11677831234512484</v>
      </c>
      <c r="I3237" s="13" t="e">
        <f>IF(ISNUMBER(VLOOKUP(Fulltable[[#This Row],[Distance]], Predict[[#All],[Distance (km)]:[Time on current form]], 2, FALSE)), VLOOKUP(Fulltable[[#This Row],[Distance]], Predict[[#All],[Distance (km)]:[Time on current form]], 2, FALSE), NA())</f>
        <v>#N/A</v>
      </c>
      <c r="J3237" s="13" t="e">
        <f>IF(ISNUMBER(VLOOKUP(Fulltable[[#This Row],[Distance]], Predict[[#All],[Distance (km)]:[Time on current form]], 3, FALSE)), VLOOKUP(Fulltable[[#This Row],[Distance]], Predict[[#All],[Distance (km)]:[Time on current form]], 3, FALSE), NA())</f>
        <v>#N/A</v>
      </c>
    </row>
    <row r="3238" spans="1:10" x14ac:dyDescent="0.25">
      <c r="A3238" s="1">
        <v>32.36</v>
      </c>
      <c r="B3238" s="2">
        <f>Fulltable[[#This Row],[Distance]]^2</f>
        <v>1047.1695999999999</v>
      </c>
      <c r="C3238">
        <f>Fulltable[[#This Row],[Distance]]^3</f>
        <v>33886.408255999995</v>
      </c>
      <c r="D3238">
        <f>Fulltable[[#This Row],[Distance]]^4</f>
        <v>1096564.1711641599</v>
      </c>
      <c r="E3238">
        <f>Fulltable[[#This Row],[Distance]]^5</f>
        <v>35484816.578872211</v>
      </c>
      <c r="F3238" s="13" t="e">
        <f>IF(ISNUMBER(VLOOKUP(Fulltable[[#This Row],[Distance]], PBmetric[[Distance (km)]:[PB (hh:mm:ss)]], 6, FALSE)), VLOOKUP(Fulltable[[#This Row],[Distance]], PBmetric[[Distance (km)]:[PB (hh:mm:ss)]], 6, FALSE), NA())</f>
        <v>#N/A</v>
      </c>
      <c r="G3238" s="13">
        <f ca="1">$Q$4+$P$4*Fulltable[[#This Row],[Distance]]+$O$4*Fulltable[[#This Row],[D^2]]+$N$4*Fulltable[[#This Row],[D^3]]</f>
        <v>0.11283490127199372</v>
      </c>
      <c r="H3238" s="13">
        <f ca="1">Fulltable[[#This Row],[Forecast]]*(1+AVERAGE(cform[faster (-ve) /
slower (+ve)]))</f>
        <v>0.11682043546134986</v>
      </c>
      <c r="I3238" s="13" t="e">
        <f>IF(ISNUMBER(VLOOKUP(Fulltable[[#This Row],[Distance]], Predict[[#All],[Distance (km)]:[Time on current form]], 2, FALSE)), VLOOKUP(Fulltable[[#This Row],[Distance]], Predict[[#All],[Distance (km)]:[Time on current form]], 2, FALSE), NA())</f>
        <v>#N/A</v>
      </c>
      <c r="J3238" s="13" t="e">
        <f>IF(ISNUMBER(VLOOKUP(Fulltable[[#This Row],[Distance]], Predict[[#All],[Distance (km)]:[Time on current form]], 3, FALSE)), VLOOKUP(Fulltable[[#This Row],[Distance]], Predict[[#All],[Distance (km)]:[Time on current form]], 3, FALSE), NA())</f>
        <v>#N/A</v>
      </c>
    </row>
    <row r="3239" spans="1:10" x14ac:dyDescent="0.25">
      <c r="A3239" s="1">
        <v>32.369999999999997</v>
      </c>
      <c r="B3239" s="2">
        <f>Fulltable[[#This Row],[Distance]]^2</f>
        <v>1047.8168999999998</v>
      </c>
      <c r="C3239">
        <f>Fulltable[[#This Row],[Distance]]^3</f>
        <v>33917.833052999988</v>
      </c>
      <c r="D3239">
        <f>Fulltable[[#This Row],[Distance]]^4</f>
        <v>1097920.2559256095</v>
      </c>
      <c r="E3239">
        <f>Fulltable[[#This Row],[Distance]]^5</f>
        <v>35539678.684311979</v>
      </c>
      <c r="F3239" s="13" t="e">
        <f>IF(ISNUMBER(VLOOKUP(Fulltable[[#This Row],[Distance]], PBmetric[[Distance (km)]:[PB (hh:mm:ss)]], 6, FALSE)), VLOOKUP(Fulltable[[#This Row],[Distance]], PBmetric[[Distance (km)]:[PB (hh:mm:ss)]], 6, FALSE), NA())</f>
        <v>#N/A</v>
      </c>
      <c r="G3239" s="13">
        <f ca="1">$Q$4+$P$4*Fulltable[[#This Row],[Distance]]+$O$4*Fulltable[[#This Row],[D^2]]+$N$4*Fulltable[[#This Row],[D^3]]</f>
        <v>0.11287559084250158</v>
      </c>
      <c r="H3239" s="13">
        <f ca="1">Fulltable[[#This Row],[Forecast]]*(1+AVERAGE(cform[faster (-ve) /
slower (+ve)]))</f>
        <v>0.11686256226158524</v>
      </c>
      <c r="I3239" s="13" t="e">
        <f>IF(ISNUMBER(VLOOKUP(Fulltable[[#This Row],[Distance]], Predict[[#All],[Distance (km)]:[Time on current form]], 2, FALSE)), VLOOKUP(Fulltable[[#This Row],[Distance]], Predict[[#All],[Distance (km)]:[Time on current form]], 2, FALSE), NA())</f>
        <v>#N/A</v>
      </c>
      <c r="J3239" s="13" t="e">
        <f>IF(ISNUMBER(VLOOKUP(Fulltable[[#This Row],[Distance]], Predict[[#All],[Distance (km)]:[Time on current form]], 3, FALSE)), VLOOKUP(Fulltable[[#This Row],[Distance]], Predict[[#All],[Distance (km)]:[Time on current form]], 3, FALSE), NA())</f>
        <v>#N/A</v>
      </c>
    </row>
    <row r="3240" spans="1:10" x14ac:dyDescent="0.25">
      <c r="A3240" s="1">
        <v>32.380000000000003</v>
      </c>
      <c r="B3240" s="2">
        <f>Fulltable[[#This Row],[Distance]]^2</f>
        <v>1048.4644000000001</v>
      </c>
      <c r="C3240">
        <f>Fulltable[[#This Row],[Distance]]^3</f>
        <v>33949.277272000007</v>
      </c>
      <c r="D3240">
        <f>Fulltable[[#This Row],[Distance]]^4</f>
        <v>1099277.5980673602</v>
      </c>
      <c r="E3240">
        <f>Fulltable[[#This Row],[Distance]]^5</f>
        <v>35594608.625421129</v>
      </c>
      <c r="F3240" s="13" t="e">
        <f>IF(ISNUMBER(VLOOKUP(Fulltable[[#This Row],[Distance]], PBmetric[[Distance (km)]:[PB (hh:mm:ss)]], 6, FALSE)), VLOOKUP(Fulltable[[#This Row],[Distance]], PBmetric[[Distance (km)]:[PB (hh:mm:ss)]], 6, FALSE), NA())</f>
        <v>#N/A</v>
      </c>
      <c r="G3240" s="13">
        <f ca="1">$Q$4+$P$4*Fulltable[[#This Row],[Distance]]+$O$4*Fulltable[[#This Row],[D^2]]+$N$4*Fulltable[[#This Row],[D^3]]</f>
        <v>0.11291628397129794</v>
      </c>
      <c r="H3240" s="13">
        <f ca="1">Fulltable[[#This Row],[Forecast]]*(1+AVERAGE(cform[faster (-ve) /
slower (+ve)]))</f>
        <v>0.11690469274579433</v>
      </c>
      <c r="I3240" s="13" t="e">
        <f>IF(ISNUMBER(VLOOKUP(Fulltable[[#This Row],[Distance]], Predict[[#All],[Distance (km)]:[Time on current form]], 2, FALSE)), VLOOKUP(Fulltable[[#This Row],[Distance]], Predict[[#All],[Distance (km)]:[Time on current form]], 2, FALSE), NA())</f>
        <v>#N/A</v>
      </c>
      <c r="J3240" s="13" t="e">
        <f>IF(ISNUMBER(VLOOKUP(Fulltable[[#This Row],[Distance]], Predict[[#All],[Distance (km)]:[Time on current form]], 3, FALSE)), VLOOKUP(Fulltable[[#This Row],[Distance]], Predict[[#All],[Distance (km)]:[Time on current form]], 3, FALSE), NA())</f>
        <v>#N/A</v>
      </c>
    </row>
    <row r="3241" spans="1:10" x14ac:dyDescent="0.25">
      <c r="A3241" s="1">
        <v>32.39</v>
      </c>
      <c r="B3241" s="2">
        <f>Fulltable[[#This Row],[Distance]]^2</f>
        <v>1049.1121000000001</v>
      </c>
      <c r="C3241">
        <f>Fulltable[[#This Row],[Distance]]^3</f>
        <v>33980.740919000003</v>
      </c>
      <c r="D3241">
        <f>Fulltable[[#This Row],[Distance]]^4</f>
        <v>1100636.1983664101</v>
      </c>
      <c r="E3241">
        <f>Fulltable[[#This Row],[Distance]]^5</f>
        <v>35649606.465088025</v>
      </c>
      <c r="F3241" s="13" t="e">
        <f>IF(ISNUMBER(VLOOKUP(Fulltable[[#This Row],[Distance]], PBmetric[[Distance (km)]:[PB (hh:mm:ss)]], 6, FALSE)), VLOOKUP(Fulltable[[#This Row],[Distance]], PBmetric[[Distance (km)]:[PB (hh:mm:ss)]], 6, FALSE), NA())</f>
        <v>#N/A</v>
      </c>
      <c r="G3241" s="13">
        <f ca="1">$Q$4+$P$4*Fulltable[[#This Row],[Distance]]+$O$4*Fulltable[[#This Row],[D^2]]+$N$4*Fulltable[[#This Row],[D^3]]</f>
        <v>0.11295698065834736</v>
      </c>
      <c r="H3241" s="13">
        <f ca="1">Fulltable[[#This Row],[Forecast]]*(1+AVERAGE(cform[faster (-ve) /
slower (+ve)]))</f>
        <v>0.11694682691394048</v>
      </c>
      <c r="I3241" s="13" t="e">
        <f>IF(ISNUMBER(VLOOKUP(Fulltable[[#This Row],[Distance]], Predict[[#All],[Distance (km)]:[Time on current form]], 2, FALSE)), VLOOKUP(Fulltable[[#This Row],[Distance]], Predict[[#All],[Distance (km)]:[Time on current form]], 2, FALSE), NA())</f>
        <v>#N/A</v>
      </c>
      <c r="J3241" s="13" t="e">
        <f>IF(ISNUMBER(VLOOKUP(Fulltable[[#This Row],[Distance]], Predict[[#All],[Distance (km)]:[Time on current form]], 3, FALSE)), VLOOKUP(Fulltable[[#This Row],[Distance]], Predict[[#All],[Distance (km)]:[Time on current form]], 3, FALSE), NA())</f>
        <v>#N/A</v>
      </c>
    </row>
    <row r="3242" spans="1:10" x14ac:dyDescent="0.25">
      <c r="A3242" s="1">
        <v>32.4</v>
      </c>
      <c r="B3242" s="2">
        <f>Fulltable[[#This Row],[Distance]]^2</f>
        <v>1049.76</v>
      </c>
      <c r="C3242">
        <f>Fulltable[[#This Row],[Distance]]^3</f>
        <v>34012.223999999995</v>
      </c>
      <c r="D3242">
        <f>Fulltable[[#This Row],[Distance]]^4</f>
        <v>1101996.0575999999</v>
      </c>
      <c r="E3242">
        <f>Fulltable[[#This Row],[Distance]]^5</f>
        <v>35704672.266239993</v>
      </c>
      <c r="F3242" s="13" t="e">
        <f>IF(ISNUMBER(VLOOKUP(Fulltable[[#This Row],[Distance]], PBmetric[[Distance (km)]:[PB (hh:mm:ss)]], 6, FALSE)), VLOOKUP(Fulltable[[#This Row],[Distance]], PBmetric[[Distance (km)]:[PB (hh:mm:ss)]], 6, FALSE), NA())</f>
        <v>#N/A</v>
      </c>
      <c r="G3242" s="13">
        <f ca="1">$Q$4+$P$4*Fulltable[[#This Row],[Distance]]+$O$4*Fulltable[[#This Row],[D^2]]+$N$4*Fulltable[[#This Row],[D^3]]</f>
        <v>0.11299768090361445</v>
      </c>
      <c r="H3242" s="13">
        <f ca="1">Fulltable[[#This Row],[Forecast]]*(1+AVERAGE(cform[faster (-ve) /
slower (+ve)]))</f>
        <v>0.11698896476598702</v>
      </c>
      <c r="I3242" s="13" t="e">
        <f>IF(ISNUMBER(VLOOKUP(Fulltable[[#This Row],[Distance]], Predict[[#All],[Distance (km)]:[Time on current form]], 2, FALSE)), VLOOKUP(Fulltable[[#This Row],[Distance]], Predict[[#All],[Distance (km)]:[Time on current form]], 2, FALSE), NA())</f>
        <v>#N/A</v>
      </c>
      <c r="J3242" s="13" t="e">
        <f>IF(ISNUMBER(VLOOKUP(Fulltable[[#This Row],[Distance]], Predict[[#All],[Distance (km)]:[Time on current form]], 3, FALSE)), VLOOKUP(Fulltable[[#This Row],[Distance]], Predict[[#All],[Distance (km)]:[Time on current form]], 3, FALSE), NA())</f>
        <v>#N/A</v>
      </c>
    </row>
    <row r="3243" spans="1:10" x14ac:dyDescent="0.25">
      <c r="A3243" s="1">
        <v>32.409999999999997</v>
      </c>
      <c r="B3243" s="2">
        <f>Fulltable[[#This Row],[Distance]]^2</f>
        <v>1050.4080999999999</v>
      </c>
      <c r="C3243">
        <f>Fulltable[[#This Row],[Distance]]^3</f>
        <v>34043.72652099999</v>
      </c>
      <c r="D3243">
        <f>Fulltable[[#This Row],[Distance]]^4</f>
        <v>1103357.1765456097</v>
      </c>
      <c r="E3243">
        <f>Fulltable[[#This Row],[Distance]]^5</f>
        <v>35759806.09184321</v>
      </c>
      <c r="F3243" s="13" t="e">
        <f>IF(ISNUMBER(VLOOKUP(Fulltable[[#This Row],[Distance]], PBmetric[[Distance (km)]:[PB (hh:mm:ss)]], 6, FALSE)), VLOOKUP(Fulltable[[#This Row],[Distance]], PBmetric[[Distance (km)]:[PB (hh:mm:ss)]], 6, FALSE), NA())</f>
        <v>#N/A</v>
      </c>
      <c r="G3243" s="13">
        <f ca="1">$Q$4+$P$4*Fulltable[[#This Row],[Distance]]+$O$4*Fulltable[[#This Row],[D^2]]+$N$4*Fulltable[[#This Row],[D^3]]</f>
        <v>0.11303838470706382</v>
      </c>
      <c r="H3243" s="13">
        <f ca="1">Fulltable[[#This Row],[Forecast]]*(1+AVERAGE(cform[faster (-ve) /
slower (+ve)]))</f>
        <v>0.11703110630189732</v>
      </c>
      <c r="I3243" s="13" t="e">
        <f>IF(ISNUMBER(VLOOKUP(Fulltable[[#This Row],[Distance]], Predict[[#All],[Distance (km)]:[Time on current form]], 2, FALSE)), VLOOKUP(Fulltable[[#This Row],[Distance]], Predict[[#All],[Distance (km)]:[Time on current form]], 2, FALSE), NA())</f>
        <v>#N/A</v>
      </c>
      <c r="J3243" s="13" t="e">
        <f>IF(ISNUMBER(VLOOKUP(Fulltable[[#This Row],[Distance]], Predict[[#All],[Distance (km)]:[Time on current form]], 3, FALSE)), VLOOKUP(Fulltable[[#This Row],[Distance]], Predict[[#All],[Distance (km)]:[Time on current form]], 3, FALSE), NA())</f>
        <v>#N/A</v>
      </c>
    </row>
    <row r="3244" spans="1:10" x14ac:dyDescent="0.25">
      <c r="A3244" s="1">
        <v>32.42</v>
      </c>
      <c r="B3244" s="2">
        <f>Fulltable[[#This Row],[Distance]]^2</f>
        <v>1051.0564000000002</v>
      </c>
      <c r="C3244">
        <f>Fulltable[[#This Row],[Distance]]^3</f>
        <v>34075.248488000005</v>
      </c>
      <c r="D3244">
        <f>Fulltable[[#This Row],[Distance]]^4</f>
        <v>1104719.5559809604</v>
      </c>
      <c r="E3244">
        <f>Fulltable[[#This Row],[Distance]]^5</f>
        <v>35815008.004902735</v>
      </c>
      <c r="F3244" s="13" t="e">
        <f>IF(ISNUMBER(VLOOKUP(Fulltable[[#This Row],[Distance]], PBmetric[[Distance (km)]:[PB (hh:mm:ss)]], 6, FALSE)), VLOOKUP(Fulltable[[#This Row],[Distance]], PBmetric[[Distance (km)]:[PB (hh:mm:ss)]], 6, FALSE), NA())</f>
        <v>#N/A</v>
      </c>
      <c r="G3244" s="13">
        <f ca="1">$Q$4+$P$4*Fulltable[[#This Row],[Distance]]+$O$4*Fulltable[[#This Row],[D^2]]+$N$4*Fulltable[[#This Row],[D^3]]</f>
        <v>0.11307909206866006</v>
      </c>
      <c r="H3244" s="13">
        <f ca="1">Fulltable[[#This Row],[Forecast]]*(1+AVERAGE(cform[faster (-ve) /
slower (+ve)]))</f>
        <v>0.11707325152163471</v>
      </c>
      <c r="I3244" s="13" t="e">
        <f>IF(ISNUMBER(VLOOKUP(Fulltable[[#This Row],[Distance]], Predict[[#All],[Distance (km)]:[Time on current form]], 2, FALSE)), VLOOKUP(Fulltable[[#This Row],[Distance]], Predict[[#All],[Distance (km)]:[Time on current form]], 2, FALSE), NA())</f>
        <v>#N/A</v>
      </c>
      <c r="J3244" s="13" t="e">
        <f>IF(ISNUMBER(VLOOKUP(Fulltable[[#This Row],[Distance]], Predict[[#All],[Distance (km)]:[Time on current form]], 3, FALSE)), VLOOKUP(Fulltable[[#This Row],[Distance]], Predict[[#All],[Distance (km)]:[Time on current form]], 3, FALSE), NA())</f>
        <v>#N/A</v>
      </c>
    </row>
    <row r="3245" spans="1:10" x14ac:dyDescent="0.25">
      <c r="A3245" s="1">
        <v>32.43</v>
      </c>
      <c r="B3245" s="2">
        <f>Fulltable[[#This Row],[Distance]]^2</f>
        <v>1051.7049</v>
      </c>
      <c r="C3245">
        <f>Fulltable[[#This Row],[Distance]]^3</f>
        <v>34106.789906999998</v>
      </c>
      <c r="D3245">
        <f>Fulltable[[#This Row],[Distance]]^4</f>
        <v>1106083.1966840099</v>
      </c>
      <c r="E3245">
        <f>Fulltable[[#This Row],[Distance]]^5</f>
        <v>35870278.068462439</v>
      </c>
      <c r="F3245" s="13" t="e">
        <f>IF(ISNUMBER(VLOOKUP(Fulltable[[#This Row],[Distance]], PBmetric[[Distance (km)]:[PB (hh:mm:ss)]], 6, FALSE)), VLOOKUP(Fulltable[[#This Row],[Distance]], PBmetric[[Distance (km)]:[PB (hh:mm:ss)]], 6, FALSE), NA())</f>
        <v>#N/A</v>
      </c>
      <c r="G3245" s="13">
        <f ca="1">$Q$4+$P$4*Fulltable[[#This Row],[Distance]]+$O$4*Fulltable[[#This Row],[D^2]]+$N$4*Fulltable[[#This Row],[D^3]]</f>
        <v>0.11311980298836775</v>
      </c>
      <c r="H3245" s="13">
        <f ca="1">Fulltable[[#This Row],[Forecast]]*(1+AVERAGE(cform[faster (-ve) /
slower (+ve)]))</f>
        <v>0.11711540042516254</v>
      </c>
      <c r="I3245" s="13" t="e">
        <f>IF(ISNUMBER(VLOOKUP(Fulltable[[#This Row],[Distance]], Predict[[#All],[Distance (km)]:[Time on current form]], 2, FALSE)), VLOOKUP(Fulltable[[#This Row],[Distance]], Predict[[#All],[Distance (km)]:[Time on current form]], 2, FALSE), NA())</f>
        <v>#N/A</v>
      </c>
      <c r="J3245" s="13" t="e">
        <f>IF(ISNUMBER(VLOOKUP(Fulltable[[#This Row],[Distance]], Predict[[#All],[Distance (km)]:[Time on current form]], 3, FALSE)), VLOOKUP(Fulltable[[#This Row],[Distance]], Predict[[#All],[Distance (km)]:[Time on current form]], 3, FALSE), NA())</f>
        <v>#N/A</v>
      </c>
    </row>
    <row r="3246" spans="1:10" x14ac:dyDescent="0.25">
      <c r="A3246" s="1">
        <v>32.44</v>
      </c>
      <c r="B3246" s="2">
        <f>Fulltable[[#This Row],[Distance]]^2</f>
        <v>1052.3535999999999</v>
      </c>
      <c r="C3246">
        <f>Fulltable[[#This Row],[Distance]]^3</f>
        <v>34138.350783999995</v>
      </c>
      <c r="D3246">
        <f>Fulltable[[#This Row],[Distance]]^4</f>
        <v>1107448.0994329599</v>
      </c>
      <c r="E3246">
        <f>Fulltable[[#This Row],[Distance]]^5</f>
        <v>35925616.345605217</v>
      </c>
      <c r="F3246" s="13" t="e">
        <f>IF(ISNUMBER(VLOOKUP(Fulltable[[#This Row],[Distance]], PBmetric[[Distance (km)]:[PB (hh:mm:ss)]], 6, FALSE)), VLOOKUP(Fulltable[[#This Row],[Distance]], PBmetric[[Distance (km)]:[PB (hh:mm:ss)]], 6, FALSE), NA())</f>
        <v>#N/A</v>
      </c>
      <c r="G3246" s="13">
        <f ca="1">$Q$4+$P$4*Fulltable[[#This Row],[Distance]]+$O$4*Fulltable[[#This Row],[D^2]]+$N$4*Fulltable[[#This Row],[D^3]]</f>
        <v>0.11316051746615151</v>
      </c>
      <c r="H3246" s="13">
        <f ca="1">Fulltable[[#This Row],[Forecast]]*(1+AVERAGE(cform[faster (-ve) /
slower (+ve)]))</f>
        <v>0.11715755301244415</v>
      </c>
      <c r="I3246" s="13" t="e">
        <f>IF(ISNUMBER(VLOOKUP(Fulltable[[#This Row],[Distance]], Predict[[#All],[Distance (km)]:[Time on current form]], 2, FALSE)), VLOOKUP(Fulltable[[#This Row],[Distance]], Predict[[#All],[Distance (km)]:[Time on current form]], 2, FALSE), NA())</f>
        <v>#N/A</v>
      </c>
      <c r="J3246" s="13" t="e">
        <f>IF(ISNUMBER(VLOOKUP(Fulltable[[#This Row],[Distance]], Predict[[#All],[Distance (km)]:[Time on current form]], 3, FALSE)), VLOOKUP(Fulltable[[#This Row],[Distance]], Predict[[#All],[Distance (km)]:[Time on current form]], 3, FALSE), NA())</f>
        <v>#N/A</v>
      </c>
    </row>
    <row r="3247" spans="1:10" x14ac:dyDescent="0.25">
      <c r="A3247" s="1">
        <v>32.450000000000003</v>
      </c>
      <c r="B3247" s="2">
        <f>Fulltable[[#This Row],[Distance]]^2</f>
        <v>1053.0025000000003</v>
      </c>
      <c r="C3247">
        <f>Fulltable[[#This Row],[Distance]]^3</f>
        <v>34169.93112500001</v>
      </c>
      <c r="D3247">
        <f>Fulltable[[#This Row],[Distance]]^4</f>
        <v>1108814.2650062507</v>
      </c>
      <c r="E3247">
        <f>Fulltable[[#This Row],[Distance]]^5</f>
        <v>35981022.899452835</v>
      </c>
      <c r="F3247" s="13" t="e">
        <f>IF(ISNUMBER(VLOOKUP(Fulltable[[#This Row],[Distance]], PBmetric[[Distance (km)]:[PB (hh:mm:ss)]], 6, FALSE)), VLOOKUP(Fulltable[[#This Row],[Distance]], PBmetric[[Distance (km)]:[PB (hh:mm:ss)]], 6, FALSE), NA())</f>
        <v>#N/A</v>
      </c>
      <c r="G3247" s="13">
        <f ca="1">$Q$4+$P$4*Fulltable[[#This Row],[Distance]]+$O$4*Fulltable[[#This Row],[D^2]]+$N$4*Fulltable[[#This Row],[D^3]]</f>
        <v>0.11320123550197593</v>
      </c>
      <c r="H3247" s="13">
        <f ca="1">Fulltable[[#This Row],[Forecast]]*(1+AVERAGE(cform[faster (-ve) /
slower (+ve)]))</f>
        <v>0.11719970928344291</v>
      </c>
      <c r="I3247" s="13" t="e">
        <f>IF(ISNUMBER(VLOOKUP(Fulltable[[#This Row],[Distance]], Predict[[#All],[Distance (km)]:[Time on current form]], 2, FALSE)), VLOOKUP(Fulltable[[#This Row],[Distance]], Predict[[#All],[Distance (km)]:[Time on current form]], 2, FALSE), NA())</f>
        <v>#N/A</v>
      </c>
      <c r="J3247" s="13" t="e">
        <f>IF(ISNUMBER(VLOOKUP(Fulltable[[#This Row],[Distance]], Predict[[#All],[Distance (km)]:[Time on current form]], 3, FALSE)), VLOOKUP(Fulltable[[#This Row],[Distance]], Predict[[#All],[Distance (km)]:[Time on current form]], 3, FALSE), NA())</f>
        <v>#N/A</v>
      </c>
    </row>
    <row r="3248" spans="1:10" x14ac:dyDescent="0.25">
      <c r="A3248" s="1">
        <v>32.46</v>
      </c>
      <c r="B3248" s="2">
        <f>Fulltable[[#This Row],[Distance]]^2</f>
        <v>1053.6516000000001</v>
      </c>
      <c r="C3248">
        <f>Fulltable[[#This Row],[Distance]]^3</f>
        <v>34201.530936000003</v>
      </c>
      <c r="D3248">
        <f>Fulltable[[#This Row],[Distance]]^4</f>
        <v>1110181.6941825603</v>
      </c>
      <c r="E3248">
        <f>Fulltable[[#This Row],[Distance]]^5</f>
        <v>36036497.793165907</v>
      </c>
      <c r="F3248" s="13" t="e">
        <f>IF(ISNUMBER(VLOOKUP(Fulltable[[#This Row],[Distance]], PBmetric[[Distance (km)]:[PB (hh:mm:ss)]], 6, FALSE)), VLOOKUP(Fulltable[[#This Row],[Distance]], PBmetric[[Distance (km)]:[PB (hh:mm:ss)]], 6, FALSE), NA())</f>
        <v>#N/A</v>
      </c>
      <c r="G3248" s="13">
        <f ca="1">$Q$4+$P$4*Fulltable[[#This Row],[Distance]]+$O$4*Fulltable[[#This Row],[D^2]]+$N$4*Fulltable[[#This Row],[D^3]]</f>
        <v>0.11324195709580559</v>
      </c>
      <c r="H3248" s="13">
        <f ca="1">Fulltable[[#This Row],[Forecast]]*(1+AVERAGE(cform[faster (-ve) /
slower (+ve)]))</f>
        <v>0.11724186923812212</v>
      </c>
      <c r="I3248" s="13" t="e">
        <f>IF(ISNUMBER(VLOOKUP(Fulltable[[#This Row],[Distance]], Predict[[#All],[Distance (km)]:[Time on current form]], 2, FALSE)), VLOOKUP(Fulltable[[#This Row],[Distance]], Predict[[#All],[Distance (km)]:[Time on current form]], 2, FALSE), NA())</f>
        <v>#N/A</v>
      </c>
      <c r="J3248" s="13" t="e">
        <f>IF(ISNUMBER(VLOOKUP(Fulltable[[#This Row],[Distance]], Predict[[#All],[Distance (km)]:[Time on current form]], 3, FALSE)), VLOOKUP(Fulltable[[#This Row],[Distance]], Predict[[#All],[Distance (km)]:[Time on current form]], 3, FALSE), NA())</f>
        <v>#N/A</v>
      </c>
    </row>
    <row r="3249" spans="1:10" x14ac:dyDescent="0.25">
      <c r="A3249" s="1">
        <v>32.47</v>
      </c>
      <c r="B3249" s="2">
        <f>Fulltable[[#This Row],[Distance]]^2</f>
        <v>1054.3009</v>
      </c>
      <c r="C3249">
        <f>Fulltable[[#This Row],[Distance]]^3</f>
        <v>34233.150222999997</v>
      </c>
      <c r="D3249">
        <f>Fulltable[[#This Row],[Distance]]^4</f>
        <v>1111550.3877408099</v>
      </c>
      <c r="E3249">
        <f>Fulltable[[#This Row],[Distance]]^5</f>
        <v>36092041.089944094</v>
      </c>
      <c r="F3249" s="13" t="e">
        <f>IF(ISNUMBER(VLOOKUP(Fulltable[[#This Row],[Distance]], PBmetric[[Distance (km)]:[PB (hh:mm:ss)]], 6, FALSE)), VLOOKUP(Fulltable[[#This Row],[Distance]], PBmetric[[Distance (km)]:[PB (hh:mm:ss)]], 6, FALSE), NA())</f>
        <v>#N/A</v>
      </c>
      <c r="G3249" s="13">
        <f ca="1">$Q$4+$P$4*Fulltable[[#This Row],[Distance]]+$O$4*Fulltable[[#This Row],[D^2]]+$N$4*Fulltable[[#This Row],[D^3]]</f>
        <v>0.1132826822476051</v>
      </c>
      <c r="H3249" s="13">
        <f ca="1">Fulltable[[#This Row],[Forecast]]*(1+AVERAGE(cform[faster (-ve) /
slower (+ve)]))</f>
        <v>0.11728403287644516</v>
      </c>
      <c r="I3249" s="13" t="e">
        <f>IF(ISNUMBER(VLOOKUP(Fulltable[[#This Row],[Distance]], Predict[[#All],[Distance (km)]:[Time on current form]], 2, FALSE)), VLOOKUP(Fulltable[[#This Row],[Distance]], Predict[[#All],[Distance (km)]:[Time on current form]], 2, FALSE), NA())</f>
        <v>#N/A</v>
      </c>
      <c r="J3249" s="13" t="e">
        <f>IF(ISNUMBER(VLOOKUP(Fulltable[[#This Row],[Distance]], Predict[[#All],[Distance (km)]:[Time on current form]], 3, FALSE)), VLOOKUP(Fulltable[[#This Row],[Distance]], Predict[[#All],[Distance (km)]:[Time on current form]], 3, FALSE), NA())</f>
        <v>#N/A</v>
      </c>
    </row>
    <row r="3250" spans="1:10" x14ac:dyDescent="0.25">
      <c r="A3250" s="1">
        <v>32.479999999999997</v>
      </c>
      <c r="B3250" s="2">
        <f>Fulltable[[#This Row],[Distance]]^2</f>
        <v>1054.9503999999997</v>
      </c>
      <c r="C3250">
        <f>Fulltable[[#This Row],[Distance]]^3</f>
        <v>34264.788991999987</v>
      </c>
      <c r="D3250">
        <f>Fulltable[[#This Row],[Distance]]^4</f>
        <v>1112920.3464601594</v>
      </c>
      <c r="E3250">
        <f>Fulltable[[#This Row],[Distance]]^5</f>
        <v>36147652.853025973</v>
      </c>
      <c r="F3250" s="13" t="e">
        <f>IF(ISNUMBER(VLOOKUP(Fulltable[[#This Row],[Distance]], PBmetric[[Distance (km)]:[PB (hh:mm:ss)]], 6, FALSE)), VLOOKUP(Fulltable[[#This Row],[Distance]], PBmetric[[Distance (km)]:[PB (hh:mm:ss)]], 6, FALSE), NA())</f>
        <v>#N/A</v>
      </c>
      <c r="G3250" s="13">
        <f ca="1">$Q$4+$P$4*Fulltable[[#This Row],[Distance]]+$O$4*Fulltable[[#This Row],[D^2]]+$N$4*Fulltable[[#This Row],[D^3]]</f>
        <v>0.11332341095733905</v>
      </c>
      <c r="H3250" s="13">
        <f ca="1">Fulltable[[#This Row],[Forecast]]*(1+AVERAGE(cform[faster (-ve) /
slower (+ve)]))</f>
        <v>0.11732620019837538</v>
      </c>
      <c r="I3250" s="13" t="e">
        <f>IF(ISNUMBER(VLOOKUP(Fulltable[[#This Row],[Distance]], Predict[[#All],[Distance (km)]:[Time on current form]], 2, FALSE)), VLOOKUP(Fulltable[[#This Row],[Distance]], Predict[[#All],[Distance (km)]:[Time on current form]], 2, FALSE), NA())</f>
        <v>#N/A</v>
      </c>
      <c r="J3250" s="13" t="e">
        <f>IF(ISNUMBER(VLOOKUP(Fulltable[[#This Row],[Distance]], Predict[[#All],[Distance (km)]:[Time on current form]], 3, FALSE)), VLOOKUP(Fulltable[[#This Row],[Distance]], Predict[[#All],[Distance (km)]:[Time on current form]], 3, FALSE), NA())</f>
        <v>#N/A</v>
      </c>
    </row>
    <row r="3251" spans="1:10" x14ac:dyDescent="0.25">
      <c r="A3251" s="1">
        <v>32.49</v>
      </c>
      <c r="B3251" s="2">
        <f>Fulltable[[#This Row],[Distance]]^2</f>
        <v>1055.6001000000001</v>
      </c>
      <c r="C3251">
        <f>Fulltable[[#This Row],[Distance]]^3</f>
        <v>34296.447249000004</v>
      </c>
      <c r="D3251">
        <f>Fulltable[[#This Row],[Distance]]^4</f>
        <v>1114291.5711200102</v>
      </c>
      <c r="E3251">
        <f>Fulltable[[#This Row],[Distance]]^5</f>
        <v>36203333.145689137</v>
      </c>
      <c r="F3251" s="13" t="e">
        <f>IF(ISNUMBER(VLOOKUP(Fulltable[[#This Row],[Distance]], PBmetric[[Distance (km)]:[PB (hh:mm:ss)]], 6, FALSE)), VLOOKUP(Fulltable[[#This Row],[Distance]], PBmetric[[Distance (km)]:[PB (hh:mm:ss)]], 6, FALSE), NA())</f>
        <v>#N/A</v>
      </c>
      <c r="G3251" s="13">
        <f ca="1">$Q$4+$P$4*Fulltable[[#This Row],[Distance]]+$O$4*Fulltable[[#This Row],[D^2]]+$N$4*Fulltable[[#This Row],[D^3]]</f>
        <v>0.11336414322497207</v>
      </c>
      <c r="H3251" s="13">
        <f ca="1">Fulltable[[#This Row],[Forecast]]*(1+AVERAGE(cform[faster (-ve) /
slower (+ve)]))</f>
        <v>0.11736837120387611</v>
      </c>
      <c r="I3251" s="13" t="e">
        <f>IF(ISNUMBER(VLOOKUP(Fulltable[[#This Row],[Distance]], Predict[[#All],[Distance (km)]:[Time on current form]], 2, FALSE)), VLOOKUP(Fulltable[[#This Row],[Distance]], Predict[[#All],[Distance (km)]:[Time on current form]], 2, FALSE), NA())</f>
        <v>#N/A</v>
      </c>
      <c r="J3251" s="13" t="e">
        <f>IF(ISNUMBER(VLOOKUP(Fulltable[[#This Row],[Distance]], Predict[[#All],[Distance (km)]:[Time on current form]], 3, FALSE)), VLOOKUP(Fulltable[[#This Row],[Distance]], Predict[[#All],[Distance (km)]:[Time on current form]], 3, FALSE), NA())</f>
        <v>#N/A</v>
      </c>
    </row>
    <row r="3252" spans="1:10" x14ac:dyDescent="0.25">
      <c r="A3252" s="1">
        <v>32.5</v>
      </c>
      <c r="B3252" s="2">
        <f>Fulltable[[#This Row],[Distance]]^2</f>
        <v>1056.25</v>
      </c>
      <c r="C3252">
        <f>Fulltable[[#This Row],[Distance]]^3</f>
        <v>34328.125</v>
      </c>
      <c r="D3252">
        <f>Fulltable[[#This Row],[Distance]]^4</f>
        <v>1115664.0625</v>
      </c>
      <c r="E3252">
        <f>Fulltable[[#This Row],[Distance]]^5</f>
        <v>36259082.03125</v>
      </c>
      <c r="F3252" s="13" t="e">
        <f>IF(ISNUMBER(VLOOKUP(Fulltable[[#This Row],[Distance]], PBmetric[[Distance (km)]:[PB (hh:mm:ss)]], 6, FALSE)), VLOOKUP(Fulltable[[#This Row],[Distance]], PBmetric[[Distance (km)]:[PB (hh:mm:ss)]], 6, FALSE), NA())</f>
        <v>#N/A</v>
      </c>
      <c r="G3252" s="13">
        <f ca="1">$Q$4+$P$4*Fulltable[[#This Row],[Distance]]+$O$4*Fulltable[[#This Row],[D^2]]+$N$4*Fulltable[[#This Row],[D^3]]</f>
        <v>0.11340487905046871</v>
      </c>
      <c r="H3252" s="13">
        <f ca="1">Fulltable[[#This Row],[Forecast]]*(1+AVERAGE(cform[faster (-ve) /
slower (+ve)]))</f>
        <v>0.11741054589291071</v>
      </c>
      <c r="I3252" s="13" t="e">
        <f>IF(ISNUMBER(VLOOKUP(Fulltable[[#This Row],[Distance]], Predict[[#All],[Distance (km)]:[Time on current form]], 2, FALSE)), VLOOKUP(Fulltable[[#This Row],[Distance]], Predict[[#All],[Distance (km)]:[Time on current form]], 2, FALSE), NA())</f>
        <v>#N/A</v>
      </c>
      <c r="J3252" s="13" t="e">
        <f>IF(ISNUMBER(VLOOKUP(Fulltable[[#This Row],[Distance]], Predict[[#All],[Distance (km)]:[Time on current form]], 3, FALSE)), VLOOKUP(Fulltable[[#This Row],[Distance]], Predict[[#All],[Distance (km)]:[Time on current form]], 3, FALSE), NA())</f>
        <v>#N/A</v>
      </c>
    </row>
    <row r="3253" spans="1:10" x14ac:dyDescent="0.25">
      <c r="A3253" s="1">
        <v>32.51</v>
      </c>
      <c r="B3253" s="2">
        <f>Fulltable[[#This Row],[Distance]]^2</f>
        <v>1056.9000999999998</v>
      </c>
      <c r="C3253">
        <f>Fulltable[[#This Row],[Distance]]^3</f>
        <v>34359.822250999991</v>
      </c>
      <c r="D3253">
        <f>Fulltable[[#This Row],[Distance]]^4</f>
        <v>1117037.8213800096</v>
      </c>
      <c r="E3253">
        <f>Fulltable[[#This Row],[Distance]]^5</f>
        <v>36314899.573064111</v>
      </c>
      <c r="F3253" s="13" t="e">
        <f>IF(ISNUMBER(VLOOKUP(Fulltable[[#This Row],[Distance]], PBmetric[[Distance (km)]:[PB (hh:mm:ss)]], 6, FALSE)), VLOOKUP(Fulltable[[#This Row],[Distance]], PBmetric[[Distance (km)]:[PB (hh:mm:ss)]], 6, FALSE), NA())</f>
        <v>#N/A</v>
      </c>
      <c r="G3253" s="13">
        <f ca="1">$Q$4+$P$4*Fulltable[[#This Row],[Distance]]+$O$4*Fulltable[[#This Row],[D^2]]+$N$4*Fulltable[[#This Row],[D^3]]</f>
        <v>0.11344561843379358</v>
      </c>
      <c r="H3253" s="13">
        <f ca="1">Fulltable[[#This Row],[Forecast]]*(1+AVERAGE(cform[faster (-ve) /
slower (+ve)]))</f>
        <v>0.1174527242654425</v>
      </c>
      <c r="I3253" s="13" t="e">
        <f>IF(ISNUMBER(VLOOKUP(Fulltable[[#This Row],[Distance]], Predict[[#All],[Distance (km)]:[Time on current form]], 2, FALSE)), VLOOKUP(Fulltable[[#This Row],[Distance]], Predict[[#All],[Distance (km)]:[Time on current form]], 2, FALSE), NA())</f>
        <v>#N/A</v>
      </c>
      <c r="J3253" s="13" t="e">
        <f>IF(ISNUMBER(VLOOKUP(Fulltable[[#This Row],[Distance]], Predict[[#All],[Distance (km)]:[Time on current form]], 3, FALSE)), VLOOKUP(Fulltable[[#This Row],[Distance]], Predict[[#All],[Distance (km)]:[Time on current form]], 3, FALSE), NA())</f>
        <v>#N/A</v>
      </c>
    </row>
    <row r="3254" spans="1:10" x14ac:dyDescent="0.25">
      <c r="A3254" s="1">
        <v>32.520000000000003</v>
      </c>
      <c r="B3254" s="2">
        <f>Fulltable[[#This Row],[Distance]]^2</f>
        <v>1057.5504000000003</v>
      </c>
      <c r="C3254">
        <f>Fulltable[[#This Row],[Distance]]^3</f>
        <v>34391.539008000014</v>
      </c>
      <c r="D3254">
        <f>Fulltable[[#This Row],[Distance]]^4</f>
        <v>1118412.8485401606</v>
      </c>
      <c r="E3254">
        <f>Fulltable[[#This Row],[Distance]]^5</f>
        <v>36370785.834526025</v>
      </c>
      <c r="F3254" s="13" t="e">
        <f>IF(ISNUMBER(VLOOKUP(Fulltable[[#This Row],[Distance]], PBmetric[[Distance (km)]:[PB (hh:mm:ss)]], 6, FALSE)), VLOOKUP(Fulltable[[#This Row],[Distance]], PBmetric[[Distance (km)]:[PB (hh:mm:ss)]], 6, FALSE), NA())</f>
        <v>#N/A</v>
      </c>
      <c r="G3254" s="13">
        <f ca="1">$Q$4+$P$4*Fulltable[[#This Row],[Distance]]+$O$4*Fulltable[[#This Row],[D^2]]+$N$4*Fulltable[[#This Row],[D^3]]</f>
        <v>0.1134863613749113</v>
      </c>
      <c r="H3254" s="13">
        <f ca="1">Fulltable[[#This Row],[Forecast]]*(1+AVERAGE(cform[faster (-ve) /
slower (+ve)]))</f>
        <v>0.11749490632143486</v>
      </c>
      <c r="I3254" s="13" t="e">
        <f>IF(ISNUMBER(VLOOKUP(Fulltable[[#This Row],[Distance]], Predict[[#All],[Distance (km)]:[Time on current form]], 2, FALSE)), VLOOKUP(Fulltable[[#This Row],[Distance]], Predict[[#All],[Distance (km)]:[Time on current form]], 2, FALSE), NA())</f>
        <v>#N/A</v>
      </c>
      <c r="J3254" s="13" t="e">
        <f>IF(ISNUMBER(VLOOKUP(Fulltable[[#This Row],[Distance]], Predict[[#All],[Distance (km)]:[Time on current form]], 3, FALSE)), VLOOKUP(Fulltable[[#This Row],[Distance]], Predict[[#All],[Distance (km)]:[Time on current form]], 3, FALSE), NA())</f>
        <v>#N/A</v>
      </c>
    </row>
    <row r="3255" spans="1:10" x14ac:dyDescent="0.25">
      <c r="A3255" s="1">
        <v>32.53</v>
      </c>
      <c r="B3255" s="2">
        <f>Fulltable[[#This Row],[Distance]]^2</f>
        <v>1058.2009</v>
      </c>
      <c r="C3255">
        <f>Fulltable[[#This Row],[Distance]]^3</f>
        <v>34423.275277000001</v>
      </c>
      <c r="D3255">
        <f>Fulltable[[#This Row],[Distance]]^4</f>
        <v>1119789.1447608101</v>
      </c>
      <c r="E3255">
        <f>Fulltable[[#This Row],[Distance]]^5</f>
        <v>36426740.879069149</v>
      </c>
      <c r="F3255" s="13" t="e">
        <f>IF(ISNUMBER(VLOOKUP(Fulltable[[#This Row],[Distance]], PBmetric[[Distance (km)]:[PB (hh:mm:ss)]], 6, FALSE)), VLOOKUP(Fulltable[[#This Row],[Distance]], PBmetric[[Distance (km)]:[PB (hh:mm:ss)]], 6, FALSE), NA())</f>
        <v>#N/A</v>
      </c>
      <c r="G3255" s="13">
        <f ca="1">$Q$4+$P$4*Fulltable[[#This Row],[Distance]]+$O$4*Fulltable[[#This Row],[D^2]]+$N$4*Fulltable[[#This Row],[D^3]]</f>
        <v>0.11352710787378643</v>
      </c>
      <c r="H3255" s="13">
        <f ca="1">Fulltable[[#This Row],[Forecast]]*(1+AVERAGE(cform[faster (-ve) /
slower (+ve)]))</f>
        <v>0.11753709206085111</v>
      </c>
      <c r="I3255" s="13" t="e">
        <f>IF(ISNUMBER(VLOOKUP(Fulltable[[#This Row],[Distance]], Predict[[#All],[Distance (km)]:[Time on current form]], 2, FALSE)), VLOOKUP(Fulltable[[#This Row],[Distance]], Predict[[#All],[Distance (km)]:[Time on current form]], 2, FALSE), NA())</f>
        <v>#N/A</v>
      </c>
      <c r="J3255" s="13" t="e">
        <f>IF(ISNUMBER(VLOOKUP(Fulltable[[#This Row],[Distance]], Predict[[#All],[Distance (km)]:[Time on current form]], 3, FALSE)), VLOOKUP(Fulltable[[#This Row],[Distance]], Predict[[#All],[Distance (km)]:[Time on current form]], 3, FALSE), NA())</f>
        <v>#N/A</v>
      </c>
    </row>
    <row r="3256" spans="1:10" x14ac:dyDescent="0.25">
      <c r="A3256" s="1">
        <v>32.54</v>
      </c>
      <c r="B3256" s="2">
        <f>Fulltable[[#This Row],[Distance]]^2</f>
        <v>1058.8516</v>
      </c>
      <c r="C3256">
        <f>Fulltable[[#This Row],[Distance]]^3</f>
        <v>34455.031063999995</v>
      </c>
      <c r="D3256">
        <f>Fulltable[[#This Row],[Distance]]^4</f>
        <v>1121166.7108225599</v>
      </c>
      <c r="E3256">
        <f>Fulltable[[#This Row],[Distance]]^5</f>
        <v>36482764.770166099</v>
      </c>
      <c r="F3256" s="13" t="e">
        <f>IF(ISNUMBER(VLOOKUP(Fulltable[[#This Row],[Distance]], PBmetric[[Distance (km)]:[PB (hh:mm:ss)]], 6, FALSE)), VLOOKUP(Fulltable[[#This Row],[Distance]], PBmetric[[Distance (km)]:[PB (hh:mm:ss)]], 6, FALSE), NA())</f>
        <v>#N/A</v>
      </c>
      <c r="G3256" s="13">
        <f ca="1">$Q$4+$P$4*Fulltable[[#This Row],[Distance]]+$O$4*Fulltable[[#This Row],[D^2]]+$N$4*Fulltable[[#This Row],[D^3]]</f>
        <v>0.1135678579303836</v>
      </c>
      <c r="H3256" s="13">
        <f ca="1">Fulltable[[#This Row],[Forecast]]*(1+AVERAGE(cform[faster (-ve) /
slower (+ve)]))</f>
        <v>0.11757928148365461</v>
      </c>
      <c r="I3256" s="13" t="e">
        <f>IF(ISNUMBER(VLOOKUP(Fulltable[[#This Row],[Distance]], Predict[[#All],[Distance (km)]:[Time on current form]], 2, FALSE)), VLOOKUP(Fulltable[[#This Row],[Distance]], Predict[[#All],[Distance (km)]:[Time on current form]], 2, FALSE), NA())</f>
        <v>#N/A</v>
      </c>
      <c r="J3256" s="13" t="e">
        <f>IF(ISNUMBER(VLOOKUP(Fulltable[[#This Row],[Distance]], Predict[[#All],[Distance (km)]:[Time on current form]], 3, FALSE)), VLOOKUP(Fulltable[[#This Row],[Distance]], Predict[[#All],[Distance (km)]:[Time on current form]], 3, FALSE), NA())</f>
        <v>#N/A</v>
      </c>
    </row>
    <row r="3257" spans="1:10" x14ac:dyDescent="0.25">
      <c r="A3257" s="1">
        <v>32.549999999999997</v>
      </c>
      <c r="B3257" s="2">
        <f>Fulltable[[#This Row],[Distance]]^2</f>
        <v>1059.5024999999998</v>
      </c>
      <c r="C3257">
        <f>Fulltable[[#This Row],[Distance]]^3</f>
        <v>34486.806374999993</v>
      </c>
      <c r="D3257">
        <f>Fulltable[[#This Row],[Distance]]^4</f>
        <v>1122545.5475062497</v>
      </c>
      <c r="E3257">
        <f>Fulltable[[#This Row],[Distance]]^5</f>
        <v>36538857.571328424</v>
      </c>
      <c r="F3257" s="13" t="e">
        <f>IF(ISNUMBER(VLOOKUP(Fulltable[[#This Row],[Distance]], PBmetric[[Distance (km)]:[PB (hh:mm:ss)]], 6, FALSE)), VLOOKUP(Fulltable[[#This Row],[Distance]], PBmetric[[Distance (km)]:[PB (hh:mm:ss)]], 6, FALSE), NA())</f>
        <v>#N/A</v>
      </c>
      <c r="G3257" s="13">
        <f ca="1">$Q$4+$P$4*Fulltable[[#This Row],[Distance]]+$O$4*Fulltable[[#This Row],[D^2]]+$N$4*Fulltable[[#This Row],[D^3]]</f>
        <v>0.11360861154466739</v>
      </c>
      <c r="H3257" s="13">
        <f ca="1">Fulltable[[#This Row],[Forecast]]*(1+AVERAGE(cform[faster (-ve) /
slower (+ve)]))</f>
        <v>0.11762147458980872</v>
      </c>
      <c r="I3257" s="13" t="e">
        <f>IF(ISNUMBER(VLOOKUP(Fulltable[[#This Row],[Distance]], Predict[[#All],[Distance (km)]:[Time on current form]], 2, FALSE)), VLOOKUP(Fulltable[[#This Row],[Distance]], Predict[[#All],[Distance (km)]:[Time on current form]], 2, FALSE), NA())</f>
        <v>#N/A</v>
      </c>
      <c r="J3257" s="13" t="e">
        <f>IF(ISNUMBER(VLOOKUP(Fulltable[[#This Row],[Distance]], Predict[[#All],[Distance (km)]:[Time on current form]], 3, FALSE)), VLOOKUP(Fulltable[[#This Row],[Distance]], Predict[[#All],[Distance (km)]:[Time on current form]], 3, FALSE), NA())</f>
        <v>#N/A</v>
      </c>
    </row>
    <row r="3258" spans="1:10" x14ac:dyDescent="0.25">
      <c r="A3258" s="1">
        <v>32.56</v>
      </c>
      <c r="B3258" s="2">
        <f>Fulltable[[#This Row],[Distance]]^2</f>
        <v>1060.1536000000001</v>
      </c>
      <c r="C3258">
        <f>Fulltable[[#This Row],[Distance]]^3</f>
        <v>34518.601216000003</v>
      </c>
      <c r="D3258">
        <f>Fulltable[[#This Row],[Distance]]^4</f>
        <v>1123925.6555929603</v>
      </c>
      <c r="E3258">
        <f>Fulltable[[#This Row],[Distance]]^5</f>
        <v>36595019.34610679</v>
      </c>
      <c r="F3258" s="13" t="e">
        <f>IF(ISNUMBER(VLOOKUP(Fulltable[[#This Row],[Distance]], PBmetric[[Distance (km)]:[PB (hh:mm:ss)]], 6, FALSE)), VLOOKUP(Fulltable[[#This Row],[Distance]], PBmetric[[Distance (km)]:[PB (hh:mm:ss)]], 6, FALSE), NA())</f>
        <v>#N/A</v>
      </c>
      <c r="G3258" s="13">
        <f ca="1">$Q$4+$P$4*Fulltable[[#This Row],[Distance]]+$O$4*Fulltable[[#This Row],[D^2]]+$N$4*Fulltable[[#This Row],[D^3]]</f>
        <v>0.11364936871660242</v>
      </c>
      <c r="H3258" s="13">
        <f ca="1">Fulltable[[#This Row],[Forecast]]*(1+AVERAGE(cform[faster (-ve) /
slower (+ve)]))</f>
        <v>0.11766367137927676</v>
      </c>
      <c r="I3258" s="13" t="e">
        <f>IF(ISNUMBER(VLOOKUP(Fulltable[[#This Row],[Distance]], Predict[[#All],[Distance (km)]:[Time on current form]], 2, FALSE)), VLOOKUP(Fulltable[[#This Row],[Distance]], Predict[[#All],[Distance (km)]:[Time on current form]], 2, FALSE), NA())</f>
        <v>#N/A</v>
      </c>
      <c r="J3258" s="13" t="e">
        <f>IF(ISNUMBER(VLOOKUP(Fulltable[[#This Row],[Distance]], Predict[[#All],[Distance (km)]:[Time on current form]], 3, FALSE)), VLOOKUP(Fulltable[[#This Row],[Distance]], Predict[[#All],[Distance (km)]:[Time on current form]], 3, FALSE), NA())</f>
        <v>#N/A</v>
      </c>
    </row>
    <row r="3259" spans="1:10" x14ac:dyDescent="0.25">
      <c r="A3259" s="1">
        <v>32.57</v>
      </c>
      <c r="B3259" s="2">
        <f>Fulltable[[#This Row],[Distance]]^2</f>
        <v>1060.8049000000001</v>
      </c>
      <c r="C3259">
        <f>Fulltable[[#This Row],[Distance]]^3</f>
        <v>34550.415593000005</v>
      </c>
      <c r="D3259">
        <f>Fulltable[[#This Row],[Distance]]^4</f>
        <v>1125307.0358640102</v>
      </c>
      <c r="E3259">
        <f>Fulltable[[#This Row],[Distance]]^5</f>
        <v>36651250.158090815</v>
      </c>
      <c r="F3259" s="13" t="e">
        <f>IF(ISNUMBER(VLOOKUP(Fulltable[[#This Row],[Distance]], PBmetric[[Distance (km)]:[PB (hh:mm:ss)]], 6, FALSE)), VLOOKUP(Fulltable[[#This Row],[Distance]], PBmetric[[Distance (km)]:[PB (hh:mm:ss)]], 6, FALSE), NA())</f>
        <v>#N/A</v>
      </c>
      <c r="G3259" s="13">
        <f ca="1">$Q$4+$P$4*Fulltable[[#This Row],[Distance]]+$O$4*Fulltable[[#This Row],[D^2]]+$N$4*Fulltable[[#This Row],[D^3]]</f>
        <v>0.11369012944615323</v>
      </c>
      <c r="H3259" s="13">
        <f ca="1">Fulltable[[#This Row],[Forecast]]*(1+AVERAGE(cform[faster (-ve) /
slower (+ve)]))</f>
        <v>0.11770587185202207</v>
      </c>
      <c r="I3259" s="13" t="e">
        <f>IF(ISNUMBER(VLOOKUP(Fulltable[[#This Row],[Distance]], Predict[[#All],[Distance (km)]:[Time on current form]], 2, FALSE)), VLOOKUP(Fulltable[[#This Row],[Distance]], Predict[[#All],[Distance (km)]:[Time on current form]], 2, FALSE), NA())</f>
        <v>#N/A</v>
      </c>
      <c r="J3259" s="13" t="e">
        <f>IF(ISNUMBER(VLOOKUP(Fulltable[[#This Row],[Distance]], Predict[[#All],[Distance (km)]:[Time on current form]], 3, FALSE)), VLOOKUP(Fulltable[[#This Row],[Distance]], Predict[[#All],[Distance (km)]:[Time on current form]], 3, FALSE), NA())</f>
        <v>#N/A</v>
      </c>
    </row>
    <row r="3260" spans="1:10" x14ac:dyDescent="0.25">
      <c r="A3260" s="1">
        <v>32.58</v>
      </c>
      <c r="B3260" s="2">
        <f>Fulltable[[#This Row],[Distance]]^2</f>
        <v>1061.4563999999998</v>
      </c>
      <c r="C3260">
        <f>Fulltable[[#This Row],[Distance]]^3</f>
        <v>34582.249511999995</v>
      </c>
      <c r="D3260">
        <f>Fulltable[[#This Row],[Distance]]^4</f>
        <v>1126689.6891009596</v>
      </c>
      <c r="E3260">
        <f>Fulltable[[#This Row],[Distance]]^5</f>
        <v>36707550.070909262</v>
      </c>
      <c r="F3260" s="13" t="e">
        <f>IF(ISNUMBER(VLOOKUP(Fulltable[[#This Row],[Distance]], PBmetric[[Distance (km)]:[PB (hh:mm:ss)]], 6, FALSE)), VLOOKUP(Fulltable[[#This Row],[Distance]], PBmetric[[Distance (km)]:[PB (hh:mm:ss)]], 6, FALSE), NA())</f>
        <v>#N/A</v>
      </c>
      <c r="G3260" s="13">
        <f ca="1">$Q$4+$P$4*Fulltable[[#This Row],[Distance]]+$O$4*Fulltable[[#This Row],[D^2]]+$N$4*Fulltable[[#This Row],[D^3]]</f>
        <v>0.11373089373328446</v>
      </c>
      <c r="H3260" s="13">
        <f ca="1">Fulltable[[#This Row],[Forecast]]*(1+AVERAGE(cform[faster (-ve) /
slower (+ve)]))</f>
        <v>0.11774807600800802</v>
      </c>
      <c r="I3260" s="13" t="e">
        <f>IF(ISNUMBER(VLOOKUP(Fulltable[[#This Row],[Distance]], Predict[[#All],[Distance (km)]:[Time on current form]], 2, FALSE)), VLOOKUP(Fulltable[[#This Row],[Distance]], Predict[[#All],[Distance (km)]:[Time on current form]], 2, FALSE), NA())</f>
        <v>#N/A</v>
      </c>
      <c r="J3260" s="13" t="e">
        <f>IF(ISNUMBER(VLOOKUP(Fulltable[[#This Row],[Distance]], Predict[[#All],[Distance (km)]:[Time on current form]], 3, FALSE)), VLOOKUP(Fulltable[[#This Row],[Distance]], Predict[[#All],[Distance (km)]:[Time on current form]], 3, FALSE), NA())</f>
        <v>#N/A</v>
      </c>
    </row>
    <row r="3261" spans="1:10" x14ac:dyDescent="0.25">
      <c r="A3261" s="1">
        <v>32.590000000000003</v>
      </c>
      <c r="B3261" s="2">
        <f>Fulltable[[#This Row],[Distance]]^2</f>
        <v>1062.1081000000001</v>
      </c>
      <c r="C3261">
        <f>Fulltable[[#This Row],[Distance]]^3</f>
        <v>34614.10297900001</v>
      </c>
      <c r="D3261">
        <f>Fulltable[[#This Row],[Distance]]^4</f>
        <v>1128073.6160856104</v>
      </c>
      <c r="E3261">
        <f>Fulltable[[#This Row],[Distance]]^5</f>
        <v>36763919.148230046</v>
      </c>
      <c r="F3261" s="13" t="e">
        <f>IF(ISNUMBER(VLOOKUP(Fulltable[[#This Row],[Distance]], PBmetric[[Distance (km)]:[PB (hh:mm:ss)]], 6, FALSE)), VLOOKUP(Fulltable[[#This Row],[Distance]], PBmetric[[Distance (km)]:[PB (hh:mm:ss)]], 6, FALSE), NA())</f>
        <v>#N/A</v>
      </c>
      <c r="G3261" s="13">
        <f ca="1">$Q$4+$P$4*Fulltable[[#This Row],[Distance]]+$O$4*Fulltable[[#This Row],[D^2]]+$N$4*Fulltable[[#This Row],[D^3]]</f>
        <v>0.11377166157796073</v>
      </c>
      <c r="H3261" s="13">
        <f ca="1">Fulltable[[#This Row],[Forecast]]*(1+AVERAGE(cform[faster (-ve) /
slower (+ve)]))</f>
        <v>0.11779028384719797</v>
      </c>
      <c r="I3261" s="13" t="e">
        <f>IF(ISNUMBER(VLOOKUP(Fulltable[[#This Row],[Distance]], Predict[[#All],[Distance (km)]:[Time on current form]], 2, FALSE)), VLOOKUP(Fulltable[[#This Row],[Distance]], Predict[[#All],[Distance (km)]:[Time on current form]], 2, FALSE), NA())</f>
        <v>#N/A</v>
      </c>
      <c r="J3261" s="13" t="e">
        <f>IF(ISNUMBER(VLOOKUP(Fulltable[[#This Row],[Distance]], Predict[[#All],[Distance (km)]:[Time on current form]], 3, FALSE)), VLOOKUP(Fulltable[[#This Row],[Distance]], Predict[[#All],[Distance (km)]:[Time on current form]], 3, FALSE), NA())</f>
        <v>#N/A</v>
      </c>
    </row>
    <row r="3262" spans="1:10" x14ac:dyDescent="0.25">
      <c r="A3262" s="1">
        <v>32.6</v>
      </c>
      <c r="B3262" s="2">
        <f>Fulltable[[#This Row],[Distance]]^2</f>
        <v>1062.76</v>
      </c>
      <c r="C3262">
        <f>Fulltable[[#This Row],[Distance]]^3</f>
        <v>34645.976000000002</v>
      </c>
      <c r="D3262">
        <f>Fulltable[[#This Row],[Distance]]^4</f>
        <v>1129458.8176</v>
      </c>
      <c r="E3262">
        <f>Fulltable[[#This Row],[Distance]]^5</f>
        <v>36820357.453759998</v>
      </c>
      <c r="F3262" s="13" t="e">
        <f>IF(ISNUMBER(VLOOKUP(Fulltable[[#This Row],[Distance]], PBmetric[[Distance (km)]:[PB (hh:mm:ss)]], 6, FALSE)), VLOOKUP(Fulltable[[#This Row],[Distance]], PBmetric[[Distance (km)]:[PB (hh:mm:ss)]], 6, FALSE), NA())</f>
        <v>#N/A</v>
      </c>
      <c r="G3262" s="13">
        <f ca="1">$Q$4+$P$4*Fulltable[[#This Row],[Distance]]+$O$4*Fulltable[[#This Row],[D^2]]+$N$4*Fulltable[[#This Row],[D^3]]</f>
        <v>0.11381243298014657</v>
      </c>
      <c r="H3262" s="13">
        <f ca="1">Fulltable[[#This Row],[Forecast]]*(1+AVERAGE(cform[faster (-ve) /
slower (+ve)]))</f>
        <v>0.1178324953695552</v>
      </c>
      <c r="I3262" s="13" t="e">
        <f>IF(ISNUMBER(VLOOKUP(Fulltable[[#This Row],[Distance]], Predict[[#All],[Distance (km)]:[Time on current form]], 2, FALSE)), VLOOKUP(Fulltable[[#This Row],[Distance]], Predict[[#All],[Distance (km)]:[Time on current form]], 2, FALSE), NA())</f>
        <v>#N/A</v>
      </c>
      <c r="J3262" s="13" t="e">
        <f>IF(ISNUMBER(VLOOKUP(Fulltable[[#This Row],[Distance]], Predict[[#All],[Distance (km)]:[Time on current form]], 3, FALSE)), VLOOKUP(Fulltable[[#This Row],[Distance]], Predict[[#All],[Distance (km)]:[Time on current form]], 3, FALSE), NA())</f>
        <v>#N/A</v>
      </c>
    </row>
    <row r="3263" spans="1:10" x14ac:dyDescent="0.25">
      <c r="A3263" s="1">
        <v>32.61</v>
      </c>
      <c r="B3263" s="2">
        <f>Fulltable[[#This Row],[Distance]]^2</f>
        <v>1063.4121</v>
      </c>
      <c r="C3263">
        <f>Fulltable[[#This Row],[Distance]]^3</f>
        <v>34677.868581000002</v>
      </c>
      <c r="D3263">
        <f>Fulltable[[#This Row],[Distance]]^4</f>
        <v>1130845.29442641</v>
      </c>
      <c r="E3263">
        <f>Fulltable[[#This Row],[Distance]]^5</f>
        <v>36876865.051245227</v>
      </c>
      <c r="F3263" s="13" t="e">
        <f>IF(ISNUMBER(VLOOKUP(Fulltable[[#This Row],[Distance]], PBmetric[[Distance (km)]:[PB (hh:mm:ss)]], 6, FALSE)), VLOOKUP(Fulltable[[#This Row],[Distance]], PBmetric[[Distance (km)]:[PB (hh:mm:ss)]], 6, FALSE), NA())</f>
        <v>#N/A</v>
      </c>
      <c r="G3263" s="13">
        <f ca="1">$Q$4+$P$4*Fulltable[[#This Row],[Distance]]+$O$4*Fulltable[[#This Row],[D^2]]+$N$4*Fulltable[[#This Row],[D^3]]</f>
        <v>0.11385320793980662</v>
      </c>
      <c r="H3263" s="13">
        <f ca="1">Fulltable[[#This Row],[Forecast]]*(1+AVERAGE(cform[faster (-ve) /
slower (+ve)]))</f>
        <v>0.11787471057504312</v>
      </c>
      <c r="I3263" s="13" t="e">
        <f>IF(ISNUMBER(VLOOKUP(Fulltable[[#This Row],[Distance]], Predict[[#All],[Distance (km)]:[Time on current form]], 2, FALSE)), VLOOKUP(Fulltable[[#This Row],[Distance]], Predict[[#All],[Distance (km)]:[Time on current form]], 2, FALSE), NA())</f>
        <v>#N/A</v>
      </c>
      <c r="J3263" s="13" t="e">
        <f>IF(ISNUMBER(VLOOKUP(Fulltable[[#This Row],[Distance]], Predict[[#All],[Distance (km)]:[Time on current form]], 3, FALSE)), VLOOKUP(Fulltable[[#This Row],[Distance]], Predict[[#All],[Distance (km)]:[Time on current form]], 3, FALSE), NA())</f>
        <v>#N/A</v>
      </c>
    </row>
    <row r="3264" spans="1:10" x14ac:dyDescent="0.25">
      <c r="A3264" s="1">
        <v>32.619999999999997</v>
      </c>
      <c r="B3264" s="2">
        <f>Fulltable[[#This Row],[Distance]]^2</f>
        <v>1064.0643999999998</v>
      </c>
      <c r="C3264">
        <f>Fulltable[[#This Row],[Distance]]^3</f>
        <v>34709.780727999991</v>
      </c>
      <c r="D3264">
        <f>Fulltable[[#This Row],[Distance]]^4</f>
        <v>1132233.0473473594</v>
      </c>
      <c r="E3264">
        <f>Fulltable[[#This Row],[Distance]]^5</f>
        <v>36933442.004470862</v>
      </c>
      <c r="F3264" s="13" t="e">
        <f>IF(ISNUMBER(VLOOKUP(Fulltable[[#This Row],[Distance]], PBmetric[[Distance (km)]:[PB (hh:mm:ss)]], 6, FALSE)), VLOOKUP(Fulltable[[#This Row],[Distance]], PBmetric[[Distance (km)]:[PB (hh:mm:ss)]], 6, FALSE), NA())</f>
        <v>#N/A</v>
      </c>
      <c r="G3264" s="13">
        <f ca="1">$Q$4+$P$4*Fulltable[[#This Row],[Distance]]+$O$4*Fulltable[[#This Row],[D^2]]+$N$4*Fulltable[[#This Row],[D^3]]</f>
        <v>0.11389398645690546</v>
      </c>
      <c r="H3264" s="13">
        <f ca="1">Fulltable[[#This Row],[Forecast]]*(1+AVERAGE(cform[faster (-ve) /
slower (+ve)]))</f>
        <v>0.11791692946362504</v>
      </c>
      <c r="I3264" s="13" t="e">
        <f>IF(ISNUMBER(VLOOKUP(Fulltable[[#This Row],[Distance]], Predict[[#All],[Distance (km)]:[Time on current form]], 2, FALSE)), VLOOKUP(Fulltable[[#This Row],[Distance]], Predict[[#All],[Distance (km)]:[Time on current form]], 2, FALSE), NA())</f>
        <v>#N/A</v>
      </c>
      <c r="J3264" s="13" t="e">
        <f>IF(ISNUMBER(VLOOKUP(Fulltable[[#This Row],[Distance]], Predict[[#All],[Distance (km)]:[Time on current form]], 3, FALSE)), VLOOKUP(Fulltable[[#This Row],[Distance]], Predict[[#All],[Distance (km)]:[Time on current form]], 3, FALSE), NA())</f>
        <v>#N/A</v>
      </c>
    </row>
    <row r="3265" spans="1:10" x14ac:dyDescent="0.25">
      <c r="A3265" s="1">
        <v>32.630000000000003</v>
      </c>
      <c r="B3265" s="2">
        <f>Fulltable[[#This Row],[Distance]]^2</f>
        <v>1064.7169000000001</v>
      </c>
      <c r="C3265">
        <f>Fulltable[[#This Row],[Distance]]^3</f>
        <v>34741.712447000005</v>
      </c>
      <c r="D3265">
        <f>Fulltable[[#This Row],[Distance]]^4</f>
        <v>1133622.0771456102</v>
      </c>
      <c r="E3265">
        <f>Fulltable[[#This Row],[Distance]]^5</f>
        <v>36990088.377261266</v>
      </c>
      <c r="F3265" s="13" t="e">
        <f>IF(ISNUMBER(VLOOKUP(Fulltable[[#This Row],[Distance]], PBmetric[[Distance (km)]:[PB (hh:mm:ss)]], 6, FALSE)), VLOOKUP(Fulltable[[#This Row],[Distance]], PBmetric[[Distance (km)]:[PB (hh:mm:ss)]], 6, FALSE), NA())</f>
        <v>#N/A</v>
      </c>
      <c r="G3265" s="13">
        <f ca="1">$Q$4+$P$4*Fulltable[[#This Row],[Distance]]+$O$4*Fulltable[[#This Row],[D^2]]+$N$4*Fulltable[[#This Row],[D^3]]</f>
        <v>0.11393476853140773</v>
      </c>
      <c r="H3265" s="13">
        <f ca="1">Fulltable[[#This Row],[Forecast]]*(1+AVERAGE(cform[faster (-ve) /
slower (+ve)]))</f>
        <v>0.11795915203526437</v>
      </c>
      <c r="I3265" s="13" t="e">
        <f>IF(ISNUMBER(VLOOKUP(Fulltable[[#This Row],[Distance]], Predict[[#All],[Distance (km)]:[Time on current form]], 2, FALSE)), VLOOKUP(Fulltable[[#This Row],[Distance]], Predict[[#All],[Distance (km)]:[Time on current form]], 2, FALSE), NA())</f>
        <v>#N/A</v>
      </c>
      <c r="J3265" s="13" t="e">
        <f>IF(ISNUMBER(VLOOKUP(Fulltable[[#This Row],[Distance]], Predict[[#All],[Distance (km)]:[Time on current form]], 3, FALSE)), VLOOKUP(Fulltable[[#This Row],[Distance]], Predict[[#All],[Distance (km)]:[Time on current form]], 3, FALSE), NA())</f>
        <v>#N/A</v>
      </c>
    </row>
    <row r="3266" spans="1:10" x14ac:dyDescent="0.25">
      <c r="A3266" s="1">
        <v>32.64</v>
      </c>
      <c r="B3266" s="2">
        <f>Fulltable[[#This Row],[Distance]]^2</f>
        <v>1065.3696</v>
      </c>
      <c r="C3266">
        <f>Fulltable[[#This Row],[Distance]]^3</f>
        <v>34773.663743999998</v>
      </c>
      <c r="D3266">
        <f>Fulltable[[#This Row],[Distance]]^4</f>
        <v>1135012.38460416</v>
      </c>
      <c r="E3266">
        <f>Fulltable[[#This Row],[Distance]]^5</f>
        <v>37046804.233479783</v>
      </c>
      <c r="F3266" s="13" t="e">
        <f>IF(ISNUMBER(VLOOKUP(Fulltable[[#This Row],[Distance]], PBmetric[[Distance (km)]:[PB (hh:mm:ss)]], 6, FALSE)), VLOOKUP(Fulltable[[#This Row],[Distance]], PBmetric[[Distance (km)]:[PB (hh:mm:ss)]], 6, FALSE), NA())</f>
        <v>#N/A</v>
      </c>
      <c r="G3266" s="13">
        <f ca="1">$Q$4+$P$4*Fulltable[[#This Row],[Distance]]+$O$4*Fulltable[[#This Row],[D^2]]+$N$4*Fulltable[[#This Row],[D^3]]</f>
        <v>0.11397555416327798</v>
      </c>
      <c r="H3266" s="13">
        <f ca="1">Fulltable[[#This Row],[Forecast]]*(1+AVERAGE(cform[faster (-ve) /
slower (+ve)]))</f>
        <v>0.11800137828992438</v>
      </c>
      <c r="I3266" s="13" t="e">
        <f>IF(ISNUMBER(VLOOKUP(Fulltable[[#This Row],[Distance]], Predict[[#All],[Distance (km)]:[Time on current form]], 2, FALSE)), VLOOKUP(Fulltable[[#This Row],[Distance]], Predict[[#All],[Distance (km)]:[Time on current form]], 2, FALSE), NA())</f>
        <v>#N/A</v>
      </c>
      <c r="J3266" s="13" t="e">
        <f>IF(ISNUMBER(VLOOKUP(Fulltable[[#This Row],[Distance]], Predict[[#All],[Distance (km)]:[Time on current form]], 3, FALSE)), VLOOKUP(Fulltable[[#This Row],[Distance]], Predict[[#All],[Distance (km)]:[Time on current form]], 3, FALSE), NA())</f>
        <v>#N/A</v>
      </c>
    </row>
    <row r="3267" spans="1:10" x14ac:dyDescent="0.25">
      <c r="A3267" s="1">
        <v>32.65</v>
      </c>
      <c r="B3267" s="2">
        <f>Fulltable[[#This Row],[Distance]]^2</f>
        <v>1066.0224999999998</v>
      </c>
      <c r="C3267">
        <f>Fulltable[[#This Row],[Distance]]^3</f>
        <v>34805.634624999992</v>
      </c>
      <c r="D3267">
        <f>Fulltable[[#This Row],[Distance]]^4</f>
        <v>1136403.9705062497</v>
      </c>
      <c r="E3267">
        <f>Fulltable[[#This Row],[Distance]]^5</f>
        <v>37103589.637029052</v>
      </c>
      <c r="F3267" s="13" t="e">
        <f>IF(ISNUMBER(VLOOKUP(Fulltable[[#This Row],[Distance]], PBmetric[[Distance (km)]:[PB (hh:mm:ss)]], 6, FALSE)), VLOOKUP(Fulltable[[#This Row],[Distance]], PBmetric[[Distance (km)]:[PB (hh:mm:ss)]], 6, FALSE), NA())</f>
        <v>#N/A</v>
      </c>
      <c r="G3267" s="13">
        <f ca="1">$Q$4+$P$4*Fulltable[[#This Row],[Distance]]+$O$4*Fulltable[[#This Row],[D^2]]+$N$4*Fulltable[[#This Row],[D^3]]</f>
        <v>0.11401634335248081</v>
      </c>
      <c r="H3267" s="13">
        <f ca="1">Fulltable[[#This Row],[Forecast]]*(1+AVERAGE(cform[faster (-ve) /
slower (+ve)]))</f>
        <v>0.11804360822756844</v>
      </c>
      <c r="I3267" s="13" t="e">
        <f>IF(ISNUMBER(VLOOKUP(Fulltable[[#This Row],[Distance]], Predict[[#All],[Distance (km)]:[Time on current form]], 2, FALSE)), VLOOKUP(Fulltable[[#This Row],[Distance]], Predict[[#All],[Distance (km)]:[Time on current form]], 2, FALSE), NA())</f>
        <v>#N/A</v>
      </c>
      <c r="J3267" s="13" t="e">
        <f>IF(ISNUMBER(VLOOKUP(Fulltable[[#This Row],[Distance]], Predict[[#All],[Distance (km)]:[Time on current form]], 3, FALSE)), VLOOKUP(Fulltable[[#This Row],[Distance]], Predict[[#All],[Distance (km)]:[Time on current form]], 3, FALSE), NA())</f>
        <v>#N/A</v>
      </c>
    </row>
    <row r="3268" spans="1:10" x14ac:dyDescent="0.25">
      <c r="A3268" s="1">
        <v>32.659999999999997</v>
      </c>
      <c r="B3268" s="2">
        <f>Fulltable[[#This Row],[Distance]]^2</f>
        <v>1066.6755999999998</v>
      </c>
      <c r="C3268">
        <f>Fulltable[[#This Row],[Distance]]^3</f>
        <v>34837.625095999989</v>
      </c>
      <c r="D3268">
        <f>Fulltable[[#This Row],[Distance]]^4</f>
        <v>1137796.8356353596</v>
      </c>
      <c r="E3268">
        <f>Fulltable[[#This Row],[Distance]]^5</f>
        <v>37160444.651850842</v>
      </c>
      <c r="F3268" s="13" t="e">
        <f>IF(ISNUMBER(VLOOKUP(Fulltable[[#This Row],[Distance]], PBmetric[[Distance (km)]:[PB (hh:mm:ss)]], 6, FALSE)), VLOOKUP(Fulltable[[#This Row],[Distance]], PBmetric[[Distance (km)]:[PB (hh:mm:ss)]], 6, FALSE), NA())</f>
        <v>#N/A</v>
      </c>
      <c r="G3268" s="13">
        <f ca="1">$Q$4+$P$4*Fulltable[[#This Row],[Distance]]+$O$4*Fulltable[[#This Row],[D^2]]+$N$4*Fulltable[[#This Row],[D^3]]</f>
        <v>0.11405713609898081</v>
      </c>
      <c r="H3268" s="13">
        <f ca="1">Fulltable[[#This Row],[Forecast]]*(1+AVERAGE(cform[faster (-ve) /
slower (+ve)]))</f>
        <v>0.11808584184815989</v>
      </c>
      <c r="I3268" s="13" t="e">
        <f>IF(ISNUMBER(VLOOKUP(Fulltable[[#This Row],[Distance]], Predict[[#All],[Distance (km)]:[Time on current form]], 2, FALSE)), VLOOKUP(Fulltable[[#This Row],[Distance]], Predict[[#All],[Distance (km)]:[Time on current form]], 2, FALSE), NA())</f>
        <v>#N/A</v>
      </c>
      <c r="J3268" s="13" t="e">
        <f>IF(ISNUMBER(VLOOKUP(Fulltable[[#This Row],[Distance]], Predict[[#All],[Distance (km)]:[Time on current form]], 3, FALSE)), VLOOKUP(Fulltable[[#This Row],[Distance]], Predict[[#All],[Distance (km)]:[Time on current form]], 3, FALSE), NA())</f>
        <v>#N/A</v>
      </c>
    </row>
    <row r="3269" spans="1:10" x14ac:dyDescent="0.25">
      <c r="A3269" s="1">
        <v>32.67</v>
      </c>
      <c r="B3269" s="2">
        <f>Fulltable[[#This Row],[Distance]]^2</f>
        <v>1067.3289000000002</v>
      </c>
      <c r="C3269">
        <f>Fulltable[[#This Row],[Distance]]^3</f>
        <v>34869.635163000006</v>
      </c>
      <c r="D3269">
        <f>Fulltable[[#This Row],[Distance]]^4</f>
        <v>1139190.9807752105</v>
      </c>
      <c r="E3269">
        <f>Fulltable[[#This Row],[Distance]]^5</f>
        <v>37217369.341926128</v>
      </c>
      <c r="F3269" s="13" t="e">
        <f>IF(ISNUMBER(VLOOKUP(Fulltable[[#This Row],[Distance]], PBmetric[[Distance (km)]:[PB (hh:mm:ss)]], 6, FALSE)), VLOOKUP(Fulltable[[#This Row],[Distance]], PBmetric[[Distance (km)]:[PB (hh:mm:ss)]], 6, FALSE), NA())</f>
        <v>#N/A</v>
      </c>
      <c r="G3269" s="13">
        <f ca="1">$Q$4+$P$4*Fulltable[[#This Row],[Distance]]+$O$4*Fulltable[[#This Row],[D^2]]+$N$4*Fulltable[[#This Row],[D^3]]</f>
        <v>0.11409793240274264</v>
      </c>
      <c r="H3269" s="13">
        <f ca="1">Fulltable[[#This Row],[Forecast]]*(1+AVERAGE(cform[faster (-ve) /
slower (+ve)]))</f>
        <v>0.11812807915166214</v>
      </c>
      <c r="I3269" s="13" t="e">
        <f>IF(ISNUMBER(VLOOKUP(Fulltable[[#This Row],[Distance]], Predict[[#All],[Distance (km)]:[Time on current form]], 2, FALSE)), VLOOKUP(Fulltable[[#This Row],[Distance]], Predict[[#All],[Distance (km)]:[Time on current form]], 2, FALSE), NA())</f>
        <v>#N/A</v>
      </c>
      <c r="J3269" s="13" t="e">
        <f>IF(ISNUMBER(VLOOKUP(Fulltable[[#This Row],[Distance]], Predict[[#All],[Distance (km)]:[Time on current form]], 3, FALSE)), VLOOKUP(Fulltable[[#This Row],[Distance]], Predict[[#All],[Distance (km)]:[Time on current form]], 3, FALSE), NA())</f>
        <v>#N/A</v>
      </c>
    </row>
    <row r="3270" spans="1:10" x14ac:dyDescent="0.25">
      <c r="A3270" s="1">
        <v>32.68</v>
      </c>
      <c r="B3270" s="2">
        <f>Fulltable[[#This Row],[Distance]]^2</f>
        <v>1067.9823999999999</v>
      </c>
      <c r="C3270">
        <f>Fulltable[[#This Row],[Distance]]^3</f>
        <v>34901.664831999995</v>
      </c>
      <c r="D3270">
        <f>Fulltable[[#This Row],[Distance]]^4</f>
        <v>1140586.4067097597</v>
      </c>
      <c r="E3270">
        <f>Fulltable[[#This Row],[Distance]]^5</f>
        <v>37274363.771274947</v>
      </c>
      <c r="F3270" s="13" t="e">
        <f>IF(ISNUMBER(VLOOKUP(Fulltable[[#This Row],[Distance]], PBmetric[[Distance (km)]:[PB (hh:mm:ss)]], 6, FALSE)), VLOOKUP(Fulltable[[#This Row],[Distance]], PBmetric[[Distance (km)]:[PB (hh:mm:ss)]], 6, FALSE), NA())</f>
        <v>#N/A</v>
      </c>
      <c r="G3270" s="13">
        <f ca="1">$Q$4+$P$4*Fulltable[[#This Row],[Distance]]+$O$4*Fulltable[[#This Row],[D^2]]+$N$4*Fulltable[[#This Row],[D^3]]</f>
        <v>0.11413873226373082</v>
      </c>
      <c r="H3270" s="13">
        <f ca="1">Fulltable[[#This Row],[Forecast]]*(1+AVERAGE(cform[faster (-ve) /
slower (+ve)]))</f>
        <v>0.11817032013803844</v>
      </c>
      <c r="I3270" s="13" t="e">
        <f>IF(ISNUMBER(VLOOKUP(Fulltable[[#This Row],[Distance]], Predict[[#All],[Distance (km)]:[Time on current form]], 2, FALSE)), VLOOKUP(Fulltable[[#This Row],[Distance]], Predict[[#All],[Distance (km)]:[Time on current form]], 2, FALSE), NA())</f>
        <v>#N/A</v>
      </c>
      <c r="J3270" s="13" t="e">
        <f>IF(ISNUMBER(VLOOKUP(Fulltable[[#This Row],[Distance]], Predict[[#All],[Distance (km)]:[Time on current form]], 3, FALSE)), VLOOKUP(Fulltable[[#This Row],[Distance]], Predict[[#All],[Distance (km)]:[Time on current form]], 3, FALSE), NA())</f>
        <v>#N/A</v>
      </c>
    </row>
    <row r="3271" spans="1:10" x14ac:dyDescent="0.25">
      <c r="A3271" s="1">
        <v>32.69</v>
      </c>
      <c r="B3271" s="2">
        <f>Fulltable[[#This Row],[Distance]]^2</f>
        <v>1068.6360999999999</v>
      </c>
      <c r="C3271">
        <f>Fulltable[[#This Row],[Distance]]^3</f>
        <v>34933.714108999993</v>
      </c>
      <c r="D3271">
        <f>Fulltable[[#This Row],[Distance]]^4</f>
        <v>1141983.1142232099</v>
      </c>
      <c r="E3271">
        <f>Fulltable[[#This Row],[Distance]]^5</f>
        <v>37331428.003956728</v>
      </c>
      <c r="F3271" s="13" t="e">
        <f>IF(ISNUMBER(VLOOKUP(Fulltable[[#This Row],[Distance]], PBmetric[[Distance (km)]:[PB (hh:mm:ss)]], 6, FALSE)), VLOOKUP(Fulltable[[#This Row],[Distance]], PBmetric[[Distance (km)]:[PB (hh:mm:ss)]], 6, FALSE), NA())</f>
        <v>#N/A</v>
      </c>
      <c r="G3271" s="13">
        <f ca="1">$Q$4+$P$4*Fulltable[[#This Row],[Distance]]+$O$4*Fulltable[[#This Row],[D^2]]+$N$4*Fulltable[[#This Row],[D^3]]</f>
        <v>0.11417953568190997</v>
      </c>
      <c r="H3271" s="13">
        <f ca="1">Fulltable[[#This Row],[Forecast]]*(1+AVERAGE(cform[faster (-ve) /
slower (+ve)]))</f>
        <v>0.11821256480725217</v>
      </c>
      <c r="I3271" s="13" t="e">
        <f>IF(ISNUMBER(VLOOKUP(Fulltable[[#This Row],[Distance]], Predict[[#All],[Distance (km)]:[Time on current form]], 2, FALSE)), VLOOKUP(Fulltable[[#This Row],[Distance]], Predict[[#All],[Distance (km)]:[Time on current form]], 2, FALSE), NA())</f>
        <v>#N/A</v>
      </c>
      <c r="J3271" s="13" t="e">
        <f>IF(ISNUMBER(VLOOKUP(Fulltable[[#This Row],[Distance]], Predict[[#All],[Distance (km)]:[Time on current form]], 3, FALSE)), VLOOKUP(Fulltable[[#This Row],[Distance]], Predict[[#All],[Distance (km)]:[Time on current form]], 3, FALSE), NA())</f>
        <v>#N/A</v>
      </c>
    </row>
    <row r="3272" spans="1:10" x14ac:dyDescent="0.25">
      <c r="A3272" s="1">
        <v>32.700000000000003</v>
      </c>
      <c r="B3272" s="2">
        <f>Fulltable[[#This Row],[Distance]]^2</f>
        <v>1069.2900000000002</v>
      </c>
      <c r="C3272">
        <f>Fulltable[[#This Row],[Distance]]^3</f>
        <v>34965.78300000001</v>
      </c>
      <c r="D3272">
        <f>Fulltable[[#This Row],[Distance]]^4</f>
        <v>1143381.1041000003</v>
      </c>
      <c r="E3272">
        <f>Fulltable[[#This Row],[Distance]]^5</f>
        <v>37388562.104070015</v>
      </c>
      <c r="F3272" s="13" t="e">
        <f>IF(ISNUMBER(VLOOKUP(Fulltable[[#This Row],[Distance]], PBmetric[[Distance (km)]:[PB (hh:mm:ss)]], 6, FALSE)), VLOOKUP(Fulltable[[#This Row],[Distance]], PBmetric[[Distance (km)]:[PB (hh:mm:ss)]], 6, FALSE), NA())</f>
        <v>#N/A</v>
      </c>
      <c r="G3272" s="13">
        <f ca="1">$Q$4+$P$4*Fulltable[[#This Row],[Distance]]+$O$4*Fulltable[[#This Row],[D^2]]+$N$4*Fulltable[[#This Row],[D^3]]</f>
        <v>0.11422034265724472</v>
      </c>
      <c r="H3272" s="13">
        <f ca="1">Fulltable[[#This Row],[Forecast]]*(1+AVERAGE(cform[faster (-ve) /
slower (+ve)]))</f>
        <v>0.11825481315926671</v>
      </c>
      <c r="I3272" s="13" t="e">
        <f>IF(ISNUMBER(VLOOKUP(Fulltable[[#This Row],[Distance]], Predict[[#All],[Distance (km)]:[Time on current form]], 2, FALSE)), VLOOKUP(Fulltable[[#This Row],[Distance]], Predict[[#All],[Distance (km)]:[Time on current form]], 2, FALSE), NA())</f>
        <v>#N/A</v>
      </c>
      <c r="J3272" s="13" t="e">
        <f>IF(ISNUMBER(VLOOKUP(Fulltable[[#This Row],[Distance]], Predict[[#All],[Distance (km)]:[Time on current form]], 3, FALSE)), VLOOKUP(Fulltable[[#This Row],[Distance]], Predict[[#All],[Distance (km)]:[Time on current form]], 3, FALSE), NA())</f>
        <v>#N/A</v>
      </c>
    </row>
    <row r="3273" spans="1:10" x14ac:dyDescent="0.25">
      <c r="A3273" s="1">
        <v>32.71</v>
      </c>
      <c r="B3273" s="2">
        <f>Fulltable[[#This Row],[Distance]]^2</f>
        <v>1069.9441000000002</v>
      </c>
      <c r="C3273">
        <f>Fulltable[[#This Row],[Distance]]^3</f>
        <v>34997.871511000005</v>
      </c>
      <c r="D3273">
        <f>Fulltable[[#This Row],[Distance]]^4</f>
        <v>1144780.3771248104</v>
      </c>
      <c r="E3273">
        <f>Fulltable[[#This Row],[Distance]]^5</f>
        <v>37445766.135752551</v>
      </c>
      <c r="F3273" s="13" t="e">
        <f>IF(ISNUMBER(VLOOKUP(Fulltable[[#This Row],[Distance]], PBmetric[[Distance (km)]:[PB (hh:mm:ss)]], 6, FALSE)), VLOOKUP(Fulltable[[#This Row],[Distance]], PBmetric[[Distance (km)]:[PB (hh:mm:ss)]], 6, FALSE), NA())</f>
        <v>#N/A</v>
      </c>
      <c r="G3273" s="13">
        <f ca="1">$Q$4+$P$4*Fulltable[[#This Row],[Distance]]+$O$4*Fulltable[[#This Row],[D^2]]+$N$4*Fulltable[[#This Row],[D^3]]</f>
        <v>0.11426115318969962</v>
      </c>
      <c r="H3273" s="13">
        <f ca="1">Fulltable[[#This Row],[Forecast]]*(1+AVERAGE(cform[faster (-ve) /
slower (+ve)]))</f>
        <v>0.11829706519404537</v>
      </c>
      <c r="I3273" s="13" t="e">
        <f>IF(ISNUMBER(VLOOKUP(Fulltable[[#This Row],[Distance]], Predict[[#All],[Distance (km)]:[Time on current form]], 2, FALSE)), VLOOKUP(Fulltable[[#This Row],[Distance]], Predict[[#All],[Distance (km)]:[Time on current form]], 2, FALSE), NA())</f>
        <v>#N/A</v>
      </c>
      <c r="J3273" s="13" t="e">
        <f>IF(ISNUMBER(VLOOKUP(Fulltable[[#This Row],[Distance]], Predict[[#All],[Distance (km)]:[Time on current form]], 3, FALSE)), VLOOKUP(Fulltable[[#This Row],[Distance]], Predict[[#All],[Distance (km)]:[Time on current form]], 3, FALSE), NA())</f>
        <v>#N/A</v>
      </c>
    </row>
    <row r="3274" spans="1:10" x14ac:dyDescent="0.25">
      <c r="A3274" s="1">
        <v>32.72</v>
      </c>
      <c r="B3274" s="2">
        <f>Fulltable[[#This Row],[Distance]]^2</f>
        <v>1070.5983999999999</v>
      </c>
      <c r="C3274">
        <f>Fulltable[[#This Row],[Distance]]^3</f>
        <v>35029.979647999993</v>
      </c>
      <c r="D3274">
        <f>Fulltable[[#This Row],[Distance]]^4</f>
        <v>1146180.9340825598</v>
      </c>
      <c r="E3274">
        <f>Fulltable[[#This Row],[Distance]]^5</f>
        <v>37503040.163181357</v>
      </c>
      <c r="F3274" s="13" t="e">
        <f>IF(ISNUMBER(VLOOKUP(Fulltable[[#This Row],[Distance]], PBmetric[[Distance (km)]:[PB (hh:mm:ss)]], 6, FALSE)), VLOOKUP(Fulltable[[#This Row],[Distance]], PBmetric[[Distance (km)]:[PB (hh:mm:ss)]], 6, FALSE), NA())</f>
        <v>#N/A</v>
      </c>
      <c r="G3274" s="13">
        <f ca="1">$Q$4+$P$4*Fulltable[[#This Row],[Distance]]+$O$4*Fulltable[[#This Row],[D^2]]+$N$4*Fulltable[[#This Row],[D^3]]</f>
        <v>0.11430196727923929</v>
      </c>
      <c r="H3274" s="13">
        <f ca="1">Fulltable[[#This Row],[Forecast]]*(1+AVERAGE(cform[faster (-ve) /
slower (+ve)]))</f>
        <v>0.11833932091155151</v>
      </c>
      <c r="I3274" s="13" t="e">
        <f>IF(ISNUMBER(VLOOKUP(Fulltable[[#This Row],[Distance]], Predict[[#All],[Distance (km)]:[Time on current form]], 2, FALSE)), VLOOKUP(Fulltable[[#This Row],[Distance]], Predict[[#All],[Distance (km)]:[Time on current form]], 2, FALSE), NA())</f>
        <v>#N/A</v>
      </c>
      <c r="J3274" s="13" t="e">
        <f>IF(ISNUMBER(VLOOKUP(Fulltable[[#This Row],[Distance]], Predict[[#All],[Distance (km)]:[Time on current form]], 3, FALSE)), VLOOKUP(Fulltable[[#This Row],[Distance]], Predict[[#All],[Distance (km)]:[Time on current form]], 3, FALSE), NA())</f>
        <v>#N/A</v>
      </c>
    </row>
    <row r="3275" spans="1:10" x14ac:dyDescent="0.25">
      <c r="A3275" s="1">
        <v>32.729999999999997</v>
      </c>
      <c r="B3275" s="2">
        <f>Fulltable[[#This Row],[Distance]]^2</f>
        <v>1071.2528999999997</v>
      </c>
      <c r="C3275">
        <f>Fulltable[[#This Row],[Distance]]^3</f>
        <v>35062.107416999985</v>
      </c>
      <c r="D3275">
        <f>Fulltable[[#This Row],[Distance]]^4</f>
        <v>1147582.7757584094</v>
      </c>
      <c r="E3275">
        <f>Fulltable[[#This Row],[Distance]]^5</f>
        <v>37560384.250572734</v>
      </c>
      <c r="F3275" s="13" t="e">
        <f>IF(ISNUMBER(VLOOKUP(Fulltable[[#This Row],[Distance]], PBmetric[[Distance (km)]:[PB (hh:mm:ss)]], 6, FALSE)), VLOOKUP(Fulltable[[#This Row],[Distance]], PBmetric[[Distance (km)]:[PB (hh:mm:ss)]], 6, FALSE), NA())</f>
        <v>#N/A</v>
      </c>
      <c r="G3275" s="13">
        <f ca="1">$Q$4+$P$4*Fulltable[[#This Row],[Distance]]+$O$4*Fulltable[[#This Row],[D^2]]+$N$4*Fulltable[[#This Row],[D^3]]</f>
        <v>0.11434278492582831</v>
      </c>
      <c r="H3275" s="13">
        <f ca="1">Fulltable[[#This Row],[Forecast]]*(1+AVERAGE(cform[faster (-ve) /
slower (+ve)]))</f>
        <v>0.11838158031174846</v>
      </c>
      <c r="I3275" s="13" t="e">
        <f>IF(ISNUMBER(VLOOKUP(Fulltable[[#This Row],[Distance]], Predict[[#All],[Distance (km)]:[Time on current form]], 2, FALSE)), VLOOKUP(Fulltable[[#This Row],[Distance]], Predict[[#All],[Distance (km)]:[Time on current form]], 2, FALSE), NA())</f>
        <v>#N/A</v>
      </c>
      <c r="J3275" s="13" t="e">
        <f>IF(ISNUMBER(VLOOKUP(Fulltable[[#This Row],[Distance]], Predict[[#All],[Distance (km)]:[Time on current form]], 3, FALSE)), VLOOKUP(Fulltable[[#This Row],[Distance]], Predict[[#All],[Distance (km)]:[Time on current form]], 3, FALSE), NA())</f>
        <v>#N/A</v>
      </c>
    </row>
    <row r="3276" spans="1:10" x14ac:dyDescent="0.25">
      <c r="A3276" s="1">
        <v>32.74</v>
      </c>
      <c r="B3276" s="2">
        <f>Fulltable[[#This Row],[Distance]]^2</f>
        <v>1071.9076000000002</v>
      </c>
      <c r="C3276">
        <f>Fulltable[[#This Row],[Distance]]^3</f>
        <v>35094.254824000011</v>
      </c>
      <c r="D3276">
        <f>Fulltable[[#This Row],[Distance]]^4</f>
        <v>1148985.9029377606</v>
      </c>
      <c r="E3276">
        <f>Fulltable[[#This Row],[Distance]]^5</f>
        <v>37617798.462182283</v>
      </c>
      <c r="F3276" s="13" t="e">
        <f>IF(ISNUMBER(VLOOKUP(Fulltable[[#This Row],[Distance]], PBmetric[[Distance (km)]:[PB (hh:mm:ss)]], 6, FALSE)), VLOOKUP(Fulltable[[#This Row],[Distance]], PBmetric[[Distance (km)]:[PB (hh:mm:ss)]], 6, FALSE), NA())</f>
        <v>#N/A</v>
      </c>
      <c r="G3276" s="13">
        <f ca="1">$Q$4+$P$4*Fulltable[[#This Row],[Distance]]+$O$4*Fulltable[[#This Row],[D^2]]+$N$4*Fulltable[[#This Row],[D^3]]</f>
        <v>0.11438360612943133</v>
      </c>
      <c r="H3276" s="13">
        <f ca="1">Fulltable[[#This Row],[Forecast]]*(1+AVERAGE(cform[faster (-ve) /
slower (+ve)]))</f>
        <v>0.11842384339459963</v>
      </c>
      <c r="I3276" s="13" t="e">
        <f>IF(ISNUMBER(VLOOKUP(Fulltable[[#This Row],[Distance]], Predict[[#All],[Distance (km)]:[Time on current form]], 2, FALSE)), VLOOKUP(Fulltable[[#This Row],[Distance]], Predict[[#All],[Distance (km)]:[Time on current form]], 2, FALSE), NA())</f>
        <v>#N/A</v>
      </c>
      <c r="J3276" s="13" t="e">
        <f>IF(ISNUMBER(VLOOKUP(Fulltable[[#This Row],[Distance]], Predict[[#All],[Distance (km)]:[Time on current form]], 3, FALSE)), VLOOKUP(Fulltable[[#This Row],[Distance]], Predict[[#All],[Distance (km)]:[Time on current form]], 3, FALSE), NA())</f>
        <v>#N/A</v>
      </c>
    </row>
    <row r="3277" spans="1:10" x14ac:dyDescent="0.25">
      <c r="A3277" s="1">
        <v>32.75</v>
      </c>
      <c r="B3277" s="2">
        <f>Fulltable[[#This Row],[Distance]]^2</f>
        <v>1072.5625</v>
      </c>
      <c r="C3277">
        <f>Fulltable[[#This Row],[Distance]]^3</f>
        <v>35126.421875</v>
      </c>
      <c r="D3277">
        <f>Fulltable[[#This Row],[Distance]]^4</f>
        <v>1150390.31640625</v>
      </c>
      <c r="E3277">
        <f>Fulltable[[#This Row],[Distance]]^5</f>
        <v>37675282.862304687</v>
      </c>
      <c r="F3277" s="13" t="e">
        <f>IF(ISNUMBER(VLOOKUP(Fulltable[[#This Row],[Distance]], PBmetric[[Distance (km)]:[PB (hh:mm:ss)]], 6, FALSE)), VLOOKUP(Fulltable[[#This Row],[Distance]], PBmetric[[Distance (km)]:[PB (hh:mm:ss)]], 6, FALSE), NA())</f>
        <v>#N/A</v>
      </c>
      <c r="G3277" s="13">
        <f ca="1">$Q$4+$P$4*Fulltable[[#This Row],[Distance]]+$O$4*Fulltable[[#This Row],[D^2]]+$N$4*Fulltable[[#This Row],[D^3]]</f>
        <v>0.11442443089001286</v>
      </c>
      <c r="H3277" s="13">
        <f ca="1">Fulltable[[#This Row],[Forecast]]*(1+AVERAGE(cform[faster (-ve) /
slower (+ve)]))</f>
        <v>0.11846611016006826</v>
      </c>
      <c r="I3277" s="13" t="e">
        <f>IF(ISNUMBER(VLOOKUP(Fulltable[[#This Row],[Distance]], Predict[[#All],[Distance (km)]:[Time on current form]], 2, FALSE)), VLOOKUP(Fulltable[[#This Row],[Distance]], Predict[[#All],[Distance (km)]:[Time on current form]], 2, FALSE), NA())</f>
        <v>#N/A</v>
      </c>
      <c r="J3277" s="13" t="e">
        <f>IF(ISNUMBER(VLOOKUP(Fulltable[[#This Row],[Distance]], Predict[[#All],[Distance (km)]:[Time on current form]], 3, FALSE)), VLOOKUP(Fulltable[[#This Row],[Distance]], Predict[[#All],[Distance (km)]:[Time on current form]], 3, FALSE), NA())</f>
        <v>#N/A</v>
      </c>
    </row>
    <row r="3278" spans="1:10" x14ac:dyDescent="0.25">
      <c r="A3278" s="1">
        <v>32.76</v>
      </c>
      <c r="B3278" s="2">
        <f>Fulltable[[#This Row],[Distance]]^2</f>
        <v>1073.2175999999999</v>
      </c>
      <c r="C3278">
        <f>Fulltable[[#This Row],[Distance]]^3</f>
        <v>35158.608575999999</v>
      </c>
      <c r="D3278">
        <f>Fulltable[[#This Row],[Distance]]^4</f>
        <v>1151796.0169497598</v>
      </c>
      <c r="E3278">
        <f>Fulltable[[#This Row],[Distance]]^5</f>
        <v>37732837.51527413</v>
      </c>
      <c r="F3278" s="13" t="e">
        <f>IF(ISNUMBER(VLOOKUP(Fulltable[[#This Row],[Distance]], PBmetric[[Distance (km)]:[PB (hh:mm:ss)]], 6, FALSE)), VLOOKUP(Fulltable[[#This Row],[Distance]], PBmetric[[Distance (km)]:[PB (hh:mm:ss)]], 6, FALSE), NA())</f>
        <v>#N/A</v>
      </c>
      <c r="G3278" s="13">
        <f ca="1">$Q$4+$P$4*Fulltable[[#This Row],[Distance]]+$O$4*Fulltable[[#This Row],[D^2]]+$N$4*Fulltable[[#This Row],[D^3]]</f>
        <v>0.11446525920753756</v>
      </c>
      <c r="H3278" s="13">
        <f ca="1">Fulltable[[#This Row],[Forecast]]*(1+AVERAGE(cform[faster (-ve) /
slower (+ve)]))</f>
        <v>0.11850838060811777</v>
      </c>
      <c r="I3278" s="13" t="e">
        <f>IF(ISNUMBER(VLOOKUP(Fulltable[[#This Row],[Distance]], Predict[[#All],[Distance (km)]:[Time on current form]], 2, FALSE)), VLOOKUP(Fulltable[[#This Row],[Distance]], Predict[[#All],[Distance (km)]:[Time on current form]], 2, FALSE), NA())</f>
        <v>#N/A</v>
      </c>
      <c r="J3278" s="13" t="e">
        <f>IF(ISNUMBER(VLOOKUP(Fulltable[[#This Row],[Distance]], Predict[[#All],[Distance (km)]:[Time on current form]], 3, FALSE)), VLOOKUP(Fulltable[[#This Row],[Distance]], Predict[[#All],[Distance (km)]:[Time on current form]], 3, FALSE), NA())</f>
        <v>#N/A</v>
      </c>
    </row>
    <row r="3279" spans="1:10" x14ac:dyDescent="0.25">
      <c r="A3279" s="1">
        <v>32.770000000000003</v>
      </c>
      <c r="B3279" s="2">
        <f>Fulltable[[#This Row],[Distance]]^2</f>
        <v>1073.8729000000003</v>
      </c>
      <c r="C3279">
        <f>Fulltable[[#This Row],[Distance]]^3</f>
        <v>35190.814933000016</v>
      </c>
      <c r="D3279">
        <f>Fulltable[[#This Row],[Distance]]^4</f>
        <v>1153203.0053544107</v>
      </c>
      <c r="E3279">
        <f>Fulltable[[#This Row],[Distance]]^5</f>
        <v>37790462.485464044</v>
      </c>
      <c r="F3279" s="13" t="e">
        <f>IF(ISNUMBER(VLOOKUP(Fulltable[[#This Row],[Distance]], PBmetric[[Distance (km)]:[PB (hh:mm:ss)]], 6, FALSE)), VLOOKUP(Fulltable[[#This Row],[Distance]], PBmetric[[Distance (km)]:[PB (hh:mm:ss)]], 6, FALSE), NA())</f>
        <v>#N/A</v>
      </c>
      <c r="G3279" s="13">
        <f ca="1">$Q$4+$P$4*Fulltable[[#This Row],[Distance]]+$O$4*Fulltable[[#This Row],[D^2]]+$N$4*Fulltable[[#This Row],[D^3]]</f>
        <v>0.11450609108197003</v>
      </c>
      <c r="H3279" s="13">
        <f ca="1">Fulltable[[#This Row],[Forecast]]*(1+AVERAGE(cform[faster (-ve) /
slower (+ve)]))</f>
        <v>0.11855065473871153</v>
      </c>
      <c r="I3279" s="13" t="e">
        <f>IF(ISNUMBER(VLOOKUP(Fulltable[[#This Row],[Distance]], Predict[[#All],[Distance (km)]:[Time on current form]], 2, FALSE)), VLOOKUP(Fulltable[[#This Row],[Distance]], Predict[[#All],[Distance (km)]:[Time on current form]], 2, FALSE), NA())</f>
        <v>#N/A</v>
      </c>
      <c r="J3279" s="13" t="e">
        <f>IF(ISNUMBER(VLOOKUP(Fulltable[[#This Row],[Distance]], Predict[[#All],[Distance (km)]:[Time on current form]], 3, FALSE)), VLOOKUP(Fulltable[[#This Row],[Distance]], Predict[[#All],[Distance (km)]:[Time on current form]], 3, FALSE), NA())</f>
        <v>#N/A</v>
      </c>
    </row>
    <row r="3280" spans="1:10" x14ac:dyDescent="0.25">
      <c r="A3280" s="1">
        <v>32.78</v>
      </c>
      <c r="B3280" s="2">
        <f>Fulltable[[#This Row],[Distance]]^2</f>
        <v>1074.5284000000001</v>
      </c>
      <c r="C3280">
        <f>Fulltable[[#This Row],[Distance]]^3</f>
        <v>35223.040952000003</v>
      </c>
      <c r="D3280">
        <f>Fulltable[[#This Row],[Distance]]^4</f>
        <v>1154611.2824065604</v>
      </c>
      <c r="E3280">
        <f>Fulltable[[#This Row],[Distance]]^5</f>
        <v>37848157.837287053</v>
      </c>
      <c r="F3280" s="13" t="e">
        <f>IF(ISNUMBER(VLOOKUP(Fulltable[[#This Row],[Distance]], PBmetric[[Distance (km)]:[PB (hh:mm:ss)]], 6, FALSE)), VLOOKUP(Fulltable[[#This Row],[Distance]], PBmetric[[Distance (km)]:[PB (hh:mm:ss)]], 6, FALSE), NA())</f>
        <v>#N/A</v>
      </c>
      <c r="G3280" s="13">
        <f ca="1">$Q$4+$P$4*Fulltable[[#This Row],[Distance]]+$O$4*Fulltable[[#This Row],[D^2]]+$N$4*Fulltable[[#This Row],[D^3]]</f>
        <v>0.11454692651327482</v>
      </c>
      <c r="H3280" s="13">
        <f ca="1">Fulltable[[#This Row],[Forecast]]*(1+AVERAGE(cform[faster (-ve) /
slower (+ve)]))</f>
        <v>0.11859293255181279</v>
      </c>
      <c r="I3280" s="13" t="e">
        <f>IF(ISNUMBER(VLOOKUP(Fulltable[[#This Row],[Distance]], Predict[[#All],[Distance (km)]:[Time on current form]], 2, FALSE)), VLOOKUP(Fulltable[[#This Row],[Distance]], Predict[[#All],[Distance (km)]:[Time on current form]], 2, FALSE), NA())</f>
        <v>#N/A</v>
      </c>
      <c r="J3280" s="13" t="e">
        <f>IF(ISNUMBER(VLOOKUP(Fulltable[[#This Row],[Distance]], Predict[[#All],[Distance (km)]:[Time on current form]], 3, FALSE)), VLOOKUP(Fulltable[[#This Row],[Distance]], Predict[[#All],[Distance (km)]:[Time on current form]], 3, FALSE), NA())</f>
        <v>#N/A</v>
      </c>
    </row>
    <row r="3281" spans="1:10" x14ac:dyDescent="0.25">
      <c r="A3281" s="1">
        <v>32.79</v>
      </c>
      <c r="B3281" s="2">
        <f>Fulltable[[#This Row],[Distance]]^2</f>
        <v>1075.1840999999999</v>
      </c>
      <c r="C3281">
        <f>Fulltable[[#This Row],[Distance]]^3</f>
        <v>35255.286638999998</v>
      </c>
      <c r="D3281">
        <f>Fulltable[[#This Row],[Distance]]^4</f>
        <v>1156020.8488928098</v>
      </c>
      <c r="E3281">
        <f>Fulltable[[#This Row],[Distance]]^5</f>
        <v>37905923.635195233</v>
      </c>
      <c r="F3281" s="13" t="e">
        <f>IF(ISNUMBER(VLOOKUP(Fulltable[[#This Row],[Distance]], PBmetric[[Distance (km)]:[PB (hh:mm:ss)]], 6, FALSE)), VLOOKUP(Fulltable[[#This Row],[Distance]], PBmetric[[Distance (km)]:[PB (hh:mm:ss)]], 6, FALSE), NA())</f>
        <v>#N/A</v>
      </c>
      <c r="G3281" s="13">
        <f ca="1">$Q$4+$P$4*Fulltable[[#This Row],[Distance]]+$O$4*Fulltable[[#This Row],[D^2]]+$N$4*Fulltable[[#This Row],[D^3]]</f>
        <v>0.11458776550141654</v>
      </c>
      <c r="H3281" s="13">
        <f ca="1">Fulltable[[#This Row],[Forecast]]*(1+AVERAGE(cform[faster (-ve) /
slower (+ve)]))</f>
        <v>0.11863521404738495</v>
      </c>
      <c r="I3281" s="13" t="e">
        <f>IF(ISNUMBER(VLOOKUP(Fulltable[[#This Row],[Distance]], Predict[[#All],[Distance (km)]:[Time on current form]], 2, FALSE)), VLOOKUP(Fulltable[[#This Row],[Distance]], Predict[[#All],[Distance (km)]:[Time on current form]], 2, FALSE), NA())</f>
        <v>#N/A</v>
      </c>
      <c r="J3281" s="13" t="e">
        <f>IF(ISNUMBER(VLOOKUP(Fulltable[[#This Row],[Distance]], Predict[[#All],[Distance (km)]:[Time on current form]], 3, FALSE)), VLOOKUP(Fulltable[[#This Row],[Distance]], Predict[[#All],[Distance (km)]:[Time on current form]], 3, FALSE), NA())</f>
        <v>#N/A</v>
      </c>
    </row>
    <row r="3282" spans="1:10" x14ac:dyDescent="0.25">
      <c r="A3282" s="1">
        <v>32.799999999999997</v>
      </c>
      <c r="B3282" s="2">
        <f>Fulltable[[#This Row],[Distance]]^2</f>
        <v>1075.8399999999999</v>
      </c>
      <c r="C3282">
        <f>Fulltable[[#This Row],[Distance]]^3</f>
        <v>35287.551999999996</v>
      </c>
      <c r="D3282">
        <f>Fulltable[[#This Row],[Distance]]^4</f>
        <v>1157431.7055999998</v>
      </c>
      <c r="E3282">
        <f>Fulltable[[#This Row],[Distance]]^5</f>
        <v>37963759.943679988</v>
      </c>
      <c r="F3282" s="13" t="e">
        <f>IF(ISNUMBER(VLOOKUP(Fulltable[[#This Row],[Distance]], PBmetric[[Distance (km)]:[PB (hh:mm:ss)]], 6, FALSE)), VLOOKUP(Fulltable[[#This Row],[Distance]], PBmetric[[Distance (km)]:[PB (hh:mm:ss)]], 6, FALSE), NA())</f>
        <v>#N/A</v>
      </c>
      <c r="G3282" s="13">
        <f ca="1">$Q$4+$P$4*Fulltable[[#This Row],[Distance]]+$O$4*Fulltable[[#This Row],[D^2]]+$N$4*Fulltable[[#This Row],[D^3]]</f>
        <v>0.11462860804635983</v>
      </c>
      <c r="H3282" s="13">
        <f ca="1">Fulltable[[#This Row],[Forecast]]*(1+AVERAGE(cform[faster (-ve) /
slower (+ve)]))</f>
        <v>0.11867749922539138</v>
      </c>
      <c r="I3282" s="13" t="e">
        <f>IF(ISNUMBER(VLOOKUP(Fulltable[[#This Row],[Distance]], Predict[[#All],[Distance (km)]:[Time on current form]], 2, FALSE)), VLOOKUP(Fulltable[[#This Row],[Distance]], Predict[[#All],[Distance (km)]:[Time on current form]], 2, FALSE), NA())</f>
        <v>#N/A</v>
      </c>
      <c r="J3282" s="13" t="e">
        <f>IF(ISNUMBER(VLOOKUP(Fulltable[[#This Row],[Distance]], Predict[[#All],[Distance (km)]:[Time on current form]], 3, FALSE)), VLOOKUP(Fulltable[[#This Row],[Distance]], Predict[[#All],[Distance (km)]:[Time on current form]], 3, FALSE), NA())</f>
        <v>#N/A</v>
      </c>
    </row>
    <row r="3283" spans="1:10" x14ac:dyDescent="0.25">
      <c r="A3283" s="1">
        <v>32.81</v>
      </c>
      <c r="B3283" s="2">
        <f>Fulltable[[#This Row],[Distance]]^2</f>
        <v>1076.4961000000001</v>
      </c>
      <c r="C3283">
        <f>Fulltable[[#This Row],[Distance]]^3</f>
        <v>35319.837041000006</v>
      </c>
      <c r="D3283">
        <f>Fulltable[[#This Row],[Distance]]^4</f>
        <v>1158843.8533152102</v>
      </c>
      <c r="E3283">
        <f>Fulltable[[#This Row],[Distance]]^5</f>
        <v>38021666.82727205</v>
      </c>
      <c r="F3283" s="13" t="e">
        <f>IF(ISNUMBER(VLOOKUP(Fulltable[[#This Row],[Distance]], PBmetric[[Distance (km)]:[PB (hh:mm:ss)]], 6, FALSE)), VLOOKUP(Fulltable[[#This Row],[Distance]], PBmetric[[Distance (km)]:[PB (hh:mm:ss)]], 6, FALSE), NA())</f>
        <v>#N/A</v>
      </c>
      <c r="G3283" s="13">
        <f ca="1">$Q$4+$P$4*Fulltable[[#This Row],[Distance]]+$O$4*Fulltable[[#This Row],[D^2]]+$N$4*Fulltable[[#This Row],[D^3]]</f>
        <v>0.11466945414806927</v>
      </c>
      <c r="H3283" s="13">
        <f ca="1">Fulltable[[#This Row],[Forecast]]*(1+AVERAGE(cform[faster (-ve) /
slower (+ve)]))</f>
        <v>0.11871978808579543</v>
      </c>
      <c r="I3283" s="13" t="e">
        <f>IF(ISNUMBER(VLOOKUP(Fulltable[[#This Row],[Distance]], Predict[[#All],[Distance (km)]:[Time on current form]], 2, FALSE)), VLOOKUP(Fulltable[[#This Row],[Distance]], Predict[[#All],[Distance (km)]:[Time on current form]], 2, FALSE), NA())</f>
        <v>#N/A</v>
      </c>
      <c r="J3283" s="13" t="e">
        <f>IF(ISNUMBER(VLOOKUP(Fulltable[[#This Row],[Distance]], Predict[[#All],[Distance (km)]:[Time on current form]], 3, FALSE)), VLOOKUP(Fulltable[[#This Row],[Distance]], Predict[[#All],[Distance (km)]:[Time on current form]], 3, FALSE), NA())</f>
        <v>#N/A</v>
      </c>
    </row>
    <row r="3284" spans="1:10" x14ac:dyDescent="0.25">
      <c r="A3284" s="1">
        <v>32.82</v>
      </c>
      <c r="B3284" s="2">
        <f>Fulltable[[#This Row],[Distance]]^2</f>
        <v>1077.1523999999999</v>
      </c>
      <c r="C3284">
        <f>Fulltable[[#This Row],[Distance]]^3</f>
        <v>35352.141768000001</v>
      </c>
      <c r="D3284">
        <f>Fulltable[[#This Row],[Distance]]^4</f>
        <v>1160257.2928257599</v>
      </c>
      <c r="E3284">
        <f>Fulltable[[#This Row],[Distance]]^5</f>
        <v>38079644.350541435</v>
      </c>
      <c r="F3284" s="13" t="e">
        <f>IF(ISNUMBER(VLOOKUP(Fulltable[[#This Row],[Distance]], PBmetric[[Distance (km)]:[PB (hh:mm:ss)]], 6, FALSE)), VLOOKUP(Fulltable[[#This Row],[Distance]], PBmetric[[Distance (km)]:[PB (hh:mm:ss)]], 6, FALSE), NA())</f>
        <v>#N/A</v>
      </c>
      <c r="G3284" s="13">
        <f ca="1">$Q$4+$P$4*Fulltable[[#This Row],[Distance]]+$O$4*Fulltable[[#This Row],[D^2]]+$N$4*Fulltable[[#This Row],[D^3]]</f>
        <v>0.1147103038065094</v>
      </c>
      <c r="H3284" s="13">
        <f ca="1">Fulltable[[#This Row],[Forecast]]*(1+AVERAGE(cform[faster (-ve) /
slower (+ve)]))</f>
        <v>0.11876208062856036</v>
      </c>
      <c r="I3284" s="13" t="e">
        <f>IF(ISNUMBER(VLOOKUP(Fulltable[[#This Row],[Distance]], Predict[[#All],[Distance (km)]:[Time on current form]], 2, FALSE)), VLOOKUP(Fulltable[[#This Row],[Distance]], Predict[[#All],[Distance (km)]:[Time on current form]], 2, FALSE), NA())</f>
        <v>#N/A</v>
      </c>
      <c r="J3284" s="13" t="e">
        <f>IF(ISNUMBER(VLOOKUP(Fulltable[[#This Row],[Distance]], Predict[[#All],[Distance (km)]:[Time on current form]], 3, FALSE)), VLOOKUP(Fulltable[[#This Row],[Distance]], Predict[[#All],[Distance (km)]:[Time on current form]], 3, FALSE), NA())</f>
        <v>#N/A</v>
      </c>
    </row>
    <row r="3285" spans="1:10" x14ac:dyDescent="0.25">
      <c r="A3285" s="1">
        <v>32.83</v>
      </c>
      <c r="B3285" s="2">
        <f>Fulltable[[#This Row],[Distance]]^2</f>
        <v>1077.8089</v>
      </c>
      <c r="C3285">
        <f>Fulltable[[#This Row],[Distance]]^3</f>
        <v>35384.466186999998</v>
      </c>
      <c r="D3285">
        <f>Fulltable[[#This Row],[Distance]]^4</f>
        <v>1161672.02491921</v>
      </c>
      <c r="E3285">
        <f>Fulltable[[#This Row],[Distance]]^5</f>
        <v>38137692.578097664</v>
      </c>
      <c r="F3285" s="13" t="e">
        <f>IF(ISNUMBER(VLOOKUP(Fulltable[[#This Row],[Distance]], PBmetric[[Distance (km)]:[PB (hh:mm:ss)]], 6, FALSE)), VLOOKUP(Fulltable[[#This Row],[Distance]], PBmetric[[Distance (km)]:[PB (hh:mm:ss)]], 6, FALSE), NA())</f>
        <v>#N/A</v>
      </c>
      <c r="G3285" s="13">
        <f ca="1">$Q$4+$P$4*Fulltable[[#This Row],[Distance]]+$O$4*Fulltable[[#This Row],[D^2]]+$N$4*Fulltable[[#This Row],[D^3]]</f>
        <v>0.11475115702164487</v>
      </c>
      <c r="H3285" s="13">
        <f ca="1">Fulltable[[#This Row],[Forecast]]*(1+AVERAGE(cform[faster (-ve) /
slower (+ve)]))</f>
        <v>0.1188043768536496</v>
      </c>
      <c r="I3285" s="13" t="e">
        <f>IF(ISNUMBER(VLOOKUP(Fulltable[[#This Row],[Distance]], Predict[[#All],[Distance (km)]:[Time on current form]], 2, FALSE)), VLOOKUP(Fulltable[[#This Row],[Distance]], Predict[[#All],[Distance (km)]:[Time on current form]], 2, FALSE), NA())</f>
        <v>#N/A</v>
      </c>
      <c r="J3285" s="13" t="e">
        <f>IF(ISNUMBER(VLOOKUP(Fulltable[[#This Row],[Distance]], Predict[[#All],[Distance (km)]:[Time on current form]], 3, FALSE)), VLOOKUP(Fulltable[[#This Row],[Distance]], Predict[[#All],[Distance (km)]:[Time on current form]], 3, FALSE), NA())</f>
        <v>#N/A</v>
      </c>
    </row>
    <row r="3286" spans="1:10" x14ac:dyDescent="0.25">
      <c r="A3286" s="1">
        <v>32.840000000000003</v>
      </c>
      <c r="B3286" s="2">
        <f>Fulltable[[#This Row],[Distance]]^2</f>
        <v>1078.4656000000002</v>
      </c>
      <c r="C3286">
        <f>Fulltable[[#This Row],[Distance]]^3</f>
        <v>35416.810304000013</v>
      </c>
      <c r="D3286">
        <f>Fulltable[[#This Row],[Distance]]^4</f>
        <v>1163088.0503833606</v>
      </c>
      <c r="E3286">
        <f>Fulltable[[#This Row],[Distance]]^5</f>
        <v>38195811.574589565</v>
      </c>
      <c r="F3286" s="13" t="e">
        <f>IF(ISNUMBER(VLOOKUP(Fulltable[[#This Row],[Distance]], PBmetric[[Distance (km)]:[PB (hh:mm:ss)]], 6, FALSE)), VLOOKUP(Fulltable[[#This Row],[Distance]], PBmetric[[Distance (km)]:[PB (hh:mm:ss)]], 6, FALSE), NA())</f>
        <v>#N/A</v>
      </c>
      <c r="G3286" s="13">
        <f ca="1">$Q$4+$P$4*Fulltable[[#This Row],[Distance]]+$O$4*Fulltable[[#This Row],[D^2]]+$N$4*Fulltable[[#This Row],[D^3]]</f>
        <v>0.11479201379344031</v>
      </c>
      <c r="H3286" s="13">
        <f ca="1">Fulltable[[#This Row],[Forecast]]*(1+AVERAGE(cform[faster (-ve) /
slower (+ve)]))</f>
        <v>0.11884667676102652</v>
      </c>
      <c r="I3286" s="13" t="e">
        <f>IF(ISNUMBER(VLOOKUP(Fulltable[[#This Row],[Distance]], Predict[[#All],[Distance (km)]:[Time on current form]], 2, FALSE)), VLOOKUP(Fulltable[[#This Row],[Distance]], Predict[[#All],[Distance (km)]:[Time on current form]], 2, FALSE), NA())</f>
        <v>#N/A</v>
      </c>
      <c r="J3286" s="13" t="e">
        <f>IF(ISNUMBER(VLOOKUP(Fulltable[[#This Row],[Distance]], Predict[[#All],[Distance (km)]:[Time on current form]], 3, FALSE)), VLOOKUP(Fulltable[[#This Row],[Distance]], Predict[[#All],[Distance (km)]:[Time on current form]], 3, FALSE), NA())</f>
        <v>#N/A</v>
      </c>
    </row>
    <row r="3287" spans="1:10" x14ac:dyDescent="0.25">
      <c r="A3287" s="1">
        <v>32.85</v>
      </c>
      <c r="B3287" s="2">
        <f>Fulltable[[#This Row],[Distance]]^2</f>
        <v>1079.1225000000002</v>
      </c>
      <c r="C3287">
        <f>Fulltable[[#This Row],[Distance]]^3</f>
        <v>35449.174125000005</v>
      </c>
      <c r="D3287">
        <f>Fulltable[[#This Row],[Distance]]^4</f>
        <v>1164505.3700062505</v>
      </c>
      <c r="E3287">
        <f>Fulltable[[#This Row],[Distance]]^5</f>
        <v>38254001.404705331</v>
      </c>
      <c r="F3287" s="13" t="e">
        <f>IF(ISNUMBER(VLOOKUP(Fulltable[[#This Row],[Distance]], PBmetric[[Distance (km)]:[PB (hh:mm:ss)]], 6, FALSE)), VLOOKUP(Fulltable[[#This Row],[Distance]], PBmetric[[Distance (km)]:[PB (hh:mm:ss)]], 6, FALSE), NA())</f>
        <v>#N/A</v>
      </c>
      <c r="G3287" s="13">
        <f ca="1">$Q$4+$P$4*Fulltable[[#This Row],[Distance]]+$O$4*Fulltable[[#This Row],[D^2]]+$N$4*Fulltable[[#This Row],[D^3]]</f>
        <v>0.11483287412186025</v>
      </c>
      <c r="H3287" s="13">
        <f ca="1">Fulltable[[#This Row],[Forecast]]*(1+AVERAGE(cform[faster (-ve) /
slower (+ve)]))</f>
        <v>0.11888898035065437</v>
      </c>
      <c r="I3287" s="13" t="e">
        <f>IF(ISNUMBER(VLOOKUP(Fulltable[[#This Row],[Distance]], Predict[[#All],[Distance (km)]:[Time on current form]], 2, FALSE)), VLOOKUP(Fulltable[[#This Row],[Distance]], Predict[[#All],[Distance (km)]:[Time on current form]], 2, FALSE), NA())</f>
        <v>#N/A</v>
      </c>
      <c r="J3287" s="13" t="e">
        <f>IF(ISNUMBER(VLOOKUP(Fulltable[[#This Row],[Distance]], Predict[[#All],[Distance (km)]:[Time on current form]], 3, FALSE)), VLOOKUP(Fulltable[[#This Row],[Distance]], Predict[[#All],[Distance (km)]:[Time on current form]], 3, FALSE), NA())</f>
        <v>#N/A</v>
      </c>
    </row>
    <row r="3288" spans="1:10" x14ac:dyDescent="0.25">
      <c r="A3288" s="1">
        <v>32.86</v>
      </c>
      <c r="B3288" s="2">
        <f>Fulltable[[#This Row],[Distance]]^2</f>
        <v>1079.7796000000001</v>
      </c>
      <c r="C3288">
        <f>Fulltable[[#This Row],[Distance]]^3</f>
        <v>35481.557656000004</v>
      </c>
      <c r="D3288">
        <f>Fulltable[[#This Row],[Distance]]^4</f>
        <v>1165923.9845761601</v>
      </c>
      <c r="E3288">
        <f>Fulltable[[#This Row],[Distance]]^5</f>
        <v>38312262.133172616</v>
      </c>
      <c r="F3288" s="13" t="e">
        <f>IF(ISNUMBER(VLOOKUP(Fulltable[[#This Row],[Distance]], PBmetric[[Distance (km)]:[PB (hh:mm:ss)]], 6, FALSE)), VLOOKUP(Fulltable[[#This Row],[Distance]], PBmetric[[Distance (km)]:[PB (hh:mm:ss)]], 6, FALSE), NA())</f>
        <v>#N/A</v>
      </c>
      <c r="G3288" s="13">
        <f ca="1">$Q$4+$P$4*Fulltable[[#This Row],[Distance]]+$O$4*Fulltable[[#This Row],[D^2]]+$N$4*Fulltable[[#This Row],[D^3]]</f>
        <v>0.11487373800686927</v>
      </c>
      <c r="H3288" s="13">
        <f ca="1">Fulltable[[#This Row],[Forecast]]*(1+AVERAGE(cform[faster (-ve) /
slower (+ve)]))</f>
        <v>0.11893128762249652</v>
      </c>
      <c r="I3288" s="13" t="e">
        <f>IF(ISNUMBER(VLOOKUP(Fulltable[[#This Row],[Distance]], Predict[[#All],[Distance (km)]:[Time on current form]], 2, FALSE)), VLOOKUP(Fulltable[[#This Row],[Distance]], Predict[[#All],[Distance (km)]:[Time on current form]], 2, FALSE), NA())</f>
        <v>#N/A</v>
      </c>
      <c r="J3288" s="13" t="e">
        <f>IF(ISNUMBER(VLOOKUP(Fulltable[[#This Row],[Distance]], Predict[[#All],[Distance (km)]:[Time on current form]], 3, FALSE)), VLOOKUP(Fulltable[[#This Row],[Distance]], Predict[[#All],[Distance (km)]:[Time on current form]], 3, FALSE), NA())</f>
        <v>#N/A</v>
      </c>
    </row>
    <row r="3289" spans="1:10" x14ac:dyDescent="0.25">
      <c r="A3289" s="1">
        <v>32.869999999999997</v>
      </c>
      <c r="B3289" s="2">
        <f>Fulltable[[#This Row],[Distance]]^2</f>
        <v>1080.4368999999999</v>
      </c>
      <c r="C3289">
        <f>Fulltable[[#This Row],[Distance]]^3</f>
        <v>35513.960902999992</v>
      </c>
      <c r="D3289">
        <f>Fulltable[[#This Row],[Distance]]^4</f>
        <v>1167343.8948816098</v>
      </c>
      <c r="E3289">
        <f>Fulltable[[#This Row],[Distance]]^5</f>
        <v>38370593.824758515</v>
      </c>
      <c r="F3289" s="13" t="e">
        <f>IF(ISNUMBER(VLOOKUP(Fulltable[[#This Row],[Distance]], PBmetric[[Distance (km)]:[PB (hh:mm:ss)]], 6, FALSE)), VLOOKUP(Fulltable[[#This Row],[Distance]], PBmetric[[Distance (km)]:[PB (hh:mm:ss)]], 6, FALSE), NA())</f>
        <v>#N/A</v>
      </c>
      <c r="G3289" s="13">
        <f ca="1">$Q$4+$P$4*Fulltable[[#This Row],[Distance]]+$O$4*Fulltable[[#This Row],[D^2]]+$N$4*Fulltable[[#This Row],[D^3]]</f>
        <v>0.11491460544843203</v>
      </c>
      <c r="H3289" s="13">
        <f ca="1">Fulltable[[#This Row],[Forecast]]*(1+AVERAGE(cform[faster (-ve) /
slower (+ve)]))</f>
        <v>0.11897359857651638</v>
      </c>
      <c r="I3289" s="13" t="e">
        <f>IF(ISNUMBER(VLOOKUP(Fulltable[[#This Row],[Distance]], Predict[[#All],[Distance (km)]:[Time on current form]], 2, FALSE)), VLOOKUP(Fulltable[[#This Row],[Distance]], Predict[[#All],[Distance (km)]:[Time on current form]], 2, FALSE), NA())</f>
        <v>#N/A</v>
      </c>
      <c r="J3289" s="13" t="e">
        <f>IF(ISNUMBER(VLOOKUP(Fulltable[[#This Row],[Distance]], Predict[[#All],[Distance (km)]:[Time on current form]], 3, FALSE)), VLOOKUP(Fulltable[[#This Row],[Distance]], Predict[[#All],[Distance (km)]:[Time on current form]], 3, FALSE), NA())</f>
        <v>#N/A</v>
      </c>
    </row>
    <row r="3290" spans="1:10" x14ac:dyDescent="0.25">
      <c r="A3290" s="1">
        <v>32.880000000000003</v>
      </c>
      <c r="B3290" s="2">
        <f>Fulltable[[#This Row],[Distance]]^2</f>
        <v>1081.0944000000002</v>
      </c>
      <c r="C3290">
        <f>Fulltable[[#This Row],[Distance]]^3</f>
        <v>35546.383872000006</v>
      </c>
      <c r="D3290">
        <f>Fulltable[[#This Row],[Distance]]^4</f>
        <v>1168765.1017113603</v>
      </c>
      <c r="E3290">
        <f>Fulltable[[#This Row],[Distance]]^5</f>
        <v>38428996.544269532</v>
      </c>
      <c r="F3290" s="13" t="e">
        <f>IF(ISNUMBER(VLOOKUP(Fulltable[[#This Row],[Distance]], PBmetric[[Distance (km)]:[PB (hh:mm:ss)]], 6, FALSE)), VLOOKUP(Fulltable[[#This Row],[Distance]], PBmetric[[Distance (km)]:[PB (hh:mm:ss)]], 6, FALSE), NA())</f>
        <v>#N/A</v>
      </c>
      <c r="G3290" s="13">
        <f ca="1">$Q$4+$P$4*Fulltable[[#This Row],[Distance]]+$O$4*Fulltable[[#This Row],[D^2]]+$N$4*Fulltable[[#This Row],[D^3]]</f>
        <v>0.11495547644651315</v>
      </c>
      <c r="H3290" s="13">
        <f ca="1">Fulltable[[#This Row],[Forecast]]*(1+AVERAGE(cform[faster (-ve) /
slower (+ve)]))</f>
        <v>0.11901591321267728</v>
      </c>
      <c r="I3290" s="13" t="e">
        <f>IF(ISNUMBER(VLOOKUP(Fulltable[[#This Row],[Distance]], Predict[[#All],[Distance (km)]:[Time on current form]], 2, FALSE)), VLOOKUP(Fulltable[[#This Row],[Distance]], Predict[[#All],[Distance (km)]:[Time on current form]], 2, FALSE), NA())</f>
        <v>#N/A</v>
      </c>
      <c r="J3290" s="13" t="e">
        <f>IF(ISNUMBER(VLOOKUP(Fulltable[[#This Row],[Distance]], Predict[[#All],[Distance (km)]:[Time on current form]], 3, FALSE)), VLOOKUP(Fulltable[[#This Row],[Distance]], Predict[[#All],[Distance (km)]:[Time on current form]], 3, FALSE), NA())</f>
        <v>#N/A</v>
      </c>
    </row>
    <row r="3291" spans="1:10" x14ac:dyDescent="0.25">
      <c r="A3291" s="1">
        <v>32.89</v>
      </c>
      <c r="B3291" s="2">
        <f>Fulltable[[#This Row],[Distance]]^2</f>
        <v>1081.7520999999999</v>
      </c>
      <c r="C3291">
        <f>Fulltable[[#This Row],[Distance]]^3</f>
        <v>35578.826568999997</v>
      </c>
      <c r="D3291">
        <f>Fulltable[[#This Row],[Distance]]^4</f>
        <v>1170187.6058544097</v>
      </c>
      <c r="E3291">
        <f>Fulltable[[#This Row],[Distance]]^5</f>
        <v>38487470.356551535</v>
      </c>
      <c r="F3291" s="13" t="e">
        <f>IF(ISNUMBER(VLOOKUP(Fulltable[[#This Row],[Distance]], PBmetric[[Distance (km)]:[PB (hh:mm:ss)]], 6, FALSE)), VLOOKUP(Fulltable[[#This Row],[Distance]], PBmetric[[Distance (km)]:[PB (hh:mm:ss)]], 6, FALSE), NA())</f>
        <v>#N/A</v>
      </c>
      <c r="G3291" s="13">
        <f ca="1">$Q$4+$P$4*Fulltable[[#This Row],[Distance]]+$O$4*Fulltable[[#This Row],[D^2]]+$N$4*Fulltable[[#This Row],[D^3]]</f>
        <v>0.11499635100107712</v>
      </c>
      <c r="H3291" s="13">
        <f ca="1">Fulltable[[#This Row],[Forecast]]*(1+AVERAGE(cform[faster (-ve) /
slower (+ve)]))</f>
        <v>0.11905823153094248</v>
      </c>
      <c r="I3291" s="13" t="e">
        <f>IF(ISNUMBER(VLOOKUP(Fulltable[[#This Row],[Distance]], Predict[[#All],[Distance (km)]:[Time on current form]], 2, FALSE)), VLOOKUP(Fulltable[[#This Row],[Distance]], Predict[[#All],[Distance (km)]:[Time on current form]], 2, FALSE), NA())</f>
        <v>#N/A</v>
      </c>
      <c r="J3291" s="13" t="e">
        <f>IF(ISNUMBER(VLOOKUP(Fulltable[[#This Row],[Distance]], Predict[[#All],[Distance (km)]:[Time on current form]], 3, FALSE)), VLOOKUP(Fulltable[[#This Row],[Distance]], Predict[[#All],[Distance (km)]:[Time on current form]], 3, FALSE), NA())</f>
        <v>#N/A</v>
      </c>
    </row>
    <row r="3292" spans="1:10" x14ac:dyDescent="0.25">
      <c r="A3292" s="1">
        <v>32.9</v>
      </c>
      <c r="B3292" s="2">
        <f>Fulltable[[#This Row],[Distance]]^2</f>
        <v>1082.4099999999999</v>
      </c>
      <c r="C3292">
        <f>Fulltable[[#This Row],[Distance]]^3</f>
        <v>35611.288999999997</v>
      </c>
      <c r="D3292">
        <f>Fulltable[[#This Row],[Distance]]^4</f>
        <v>1171611.4080999997</v>
      </c>
      <c r="E3292">
        <f>Fulltable[[#This Row],[Distance]]^5</f>
        <v>38546015.326489985</v>
      </c>
      <c r="F3292" s="13" t="e">
        <f>IF(ISNUMBER(VLOOKUP(Fulltable[[#This Row],[Distance]], PBmetric[[Distance (km)]:[PB (hh:mm:ss)]], 6, FALSE)), VLOOKUP(Fulltable[[#This Row],[Distance]], PBmetric[[Distance (km)]:[PB (hh:mm:ss)]], 6, FALSE), NA())</f>
        <v>#N/A</v>
      </c>
      <c r="G3292" s="13">
        <f ca="1">$Q$4+$P$4*Fulltable[[#This Row],[Distance]]+$O$4*Fulltable[[#This Row],[D^2]]+$N$4*Fulltable[[#This Row],[D^3]]</f>
        <v>0.11503722911208861</v>
      </c>
      <c r="H3292" s="13">
        <f ca="1">Fulltable[[#This Row],[Forecast]]*(1+AVERAGE(cform[faster (-ve) /
slower (+ve)]))</f>
        <v>0.11910055353127542</v>
      </c>
      <c r="I3292" s="13" t="e">
        <f>IF(ISNUMBER(VLOOKUP(Fulltable[[#This Row],[Distance]], Predict[[#All],[Distance (km)]:[Time on current form]], 2, FALSE)), VLOOKUP(Fulltable[[#This Row],[Distance]], Predict[[#All],[Distance (km)]:[Time on current form]], 2, FALSE), NA())</f>
        <v>#N/A</v>
      </c>
      <c r="J3292" s="13" t="e">
        <f>IF(ISNUMBER(VLOOKUP(Fulltable[[#This Row],[Distance]], Predict[[#All],[Distance (km)]:[Time on current form]], 3, FALSE)), VLOOKUP(Fulltable[[#This Row],[Distance]], Predict[[#All],[Distance (km)]:[Time on current form]], 3, FALSE), NA())</f>
        <v>#N/A</v>
      </c>
    </row>
    <row r="3293" spans="1:10" x14ac:dyDescent="0.25">
      <c r="A3293" s="1">
        <v>32.909999999999997</v>
      </c>
      <c r="B3293" s="2">
        <f>Fulltable[[#This Row],[Distance]]^2</f>
        <v>1083.0680999999997</v>
      </c>
      <c r="C3293">
        <f>Fulltable[[#This Row],[Distance]]^3</f>
        <v>35643.771170999986</v>
      </c>
      <c r="D3293">
        <f>Fulltable[[#This Row],[Distance]]^4</f>
        <v>1173036.5092376093</v>
      </c>
      <c r="E3293">
        <f>Fulltable[[#This Row],[Distance]]^5</f>
        <v>38604631.519009717</v>
      </c>
      <c r="F3293" s="13" t="e">
        <f>IF(ISNUMBER(VLOOKUP(Fulltable[[#This Row],[Distance]], PBmetric[[Distance (km)]:[PB (hh:mm:ss)]], 6, FALSE)), VLOOKUP(Fulltable[[#This Row],[Distance]], PBmetric[[Distance (km)]:[PB (hh:mm:ss)]], 6, FALSE), NA())</f>
        <v>#N/A</v>
      </c>
      <c r="G3293" s="13">
        <f ca="1">$Q$4+$P$4*Fulltable[[#This Row],[Distance]]+$O$4*Fulltable[[#This Row],[D^2]]+$N$4*Fulltable[[#This Row],[D^3]]</f>
        <v>0.1150781107795122</v>
      </c>
      <c r="H3293" s="13">
        <f ca="1">Fulltable[[#This Row],[Forecast]]*(1+AVERAGE(cform[faster (-ve) /
slower (+ve)]))</f>
        <v>0.1191428792136394</v>
      </c>
      <c r="I3293" s="13" t="e">
        <f>IF(ISNUMBER(VLOOKUP(Fulltable[[#This Row],[Distance]], Predict[[#All],[Distance (km)]:[Time on current form]], 2, FALSE)), VLOOKUP(Fulltable[[#This Row],[Distance]], Predict[[#All],[Distance (km)]:[Time on current form]], 2, FALSE), NA())</f>
        <v>#N/A</v>
      </c>
      <c r="J3293" s="13" t="e">
        <f>IF(ISNUMBER(VLOOKUP(Fulltable[[#This Row],[Distance]], Predict[[#All],[Distance (km)]:[Time on current form]], 3, FALSE)), VLOOKUP(Fulltable[[#This Row],[Distance]], Predict[[#All],[Distance (km)]:[Time on current form]], 3, FALSE), NA())</f>
        <v>#N/A</v>
      </c>
    </row>
    <row r="3294" spans="1:10" x14ac:dyDescent="0.25">
      <c r="A3294" s="1">
        <v>32.92</v>
      </c>
      <c r="B3294" s="2">
        <f>Fulltable[[#This Row],[Distance]]^2</f>
        <v>1083.7264</v>
      </c>
      <c r="C3294">
        <f>Fulltable[[#This Row],[Distance]]^3</f>
        <v>35676.273088000002</v>
      </c>
      <c r="D3294">
        <f>Fulltable[[#This Row],[Distance]]^4</f>
        <v>1174462.9100569601</v>
      </c>
      <c r="E3294">
        <f>Fulltable[[#This Row],[Distance]]^5</f>
        <v>38663318.99907513</v>
      </c>
      <c r="F3294" s="13" t="e">
        <f>IF(ISNUMBER(VLOOKUP(Fulltable[[#This Row],[Distance]], PBmetric[[Distance (km)]:[PB (hh:mm:ss)]], 6, FALSE)), VLOOKUP(Fulltable[[#This Row],[Distance]], PBmetric[[Distance (km)]:[PB (hh:mm:ss)]], 6, FALSE), NA())</f>
        <v>#N/A</v>
      </c>
      <c r="G3294" s="13">
        <f ca="1">$Q$4+$P$4*Fulltable[[#This Row],[Distance]]+$O$4*Fulltable[[#This Row],[D^2]]+$N$4*Fulltable[[#This Row],[D^3]]</f>
        <v>0.11511899600331252</v>
      </c>
      <c r="H3294" s="13">
        <f ca="1">Fulltable[[#This Row],[Forecast]]*(1+AVERAGE(cform[faster (-ve) /
slower (+ve)]))</f>
        <v>0.11918520857799782</v>
      </c>
      <c r="I3294" s="13" t="e">
        <f>IF(ISNUMBER(VLOOKUP(Fulltable[[#This Row],[Distance]], Predict[[#All],[Distance (km)]:[Time on current form]], 2, FALSE)), VLOOKUP(Fulltable[[#This Row],[Distance]], Predict[[#All],[Distance (km)]:[Time on current form]], 2, FALSE), NA())</f>
        <v>#N/A</v>
      </c>
      <c r="J3294" s="13" t="e">
        <f>IF(ISNUMBER(VLOOKUP(Fulltable[[#This Row],[Distance]], Predict[[#All],[Distance (km)]:[Time on current form]], 3, FALSE)), VLOOKUP(Fulltable[[#This Row],[Distance]], Predict[[#All],[Distance (km)]:[Time on current form]], 3, FALSE), NA())</f>
        <v>#N/A</v>
      </c>
    </row>
    <row r="3295" spans="1:10" x14ac:dyDescent="0.25">
      <c r="A3295" s="1">
        <v>32.93</v>
      </c>
      <c r="B3295" s="2">
        <f>Fulltable[[#This Row],[Distance]]^2</f>
        <v>1084.3849</v>
      </c>
      <c r="C3295">
        <f>Fulltable[[#This Row],[Distance]]^3</f>
        <v>35708.794757000003</v>
      </c>
      <c r="D3295">
        <f>Fulltable[[#This Row],[Distance]]^4</f>
        <v>1175890.6113480101</v>
      </c>
      <c r="E3295">
        <f>Fulltable[[#This Row],[Distance]]^5</f>
        <v>38722077.831689976</v>
      </c>
      <c r="F3295" s="13" t="e">
        <f>IF(ISNUMBER(VLOOKUP(Fulltable[[#This Row],[Distance]], PBmetric[[Distance (km)]:[PB (hh:mm:ss)]], 6, FALSE)), VLOOKUP(Fulltable[[#This Row],[Distance]], PBmetric[[Distance (km)]:[PB (hh:mm:ss)]], 6, FALSE), NA())</f>
        <v>#N/A</v>
      </c>
      <c r="G3295" s="13">
        <f ca="1">$Q$4+$P$4*Fulltable[[#This Row],[Distance]]+$O$4*Fulltable[[#This Row],[D^2]]+$N$4*Fulltable[[#This Row],[D^3]]</f>
        <v>0.11515988478345411</v>
      </c>
      <c r="H3295" s="13">
        <f ca="1">Fulltable[[#This Row],[Forecast]]*(1+AVERAGE(cform[faster (-ve) /
slower (+ve)]))</f>
        <v>0.11922754162431395</v>
      </c>
      <c r="I3295" s="13" t="e">
        <f>IF(ISNUMBER(VLOOKUP(Fulltable[[#This Row],[Distance]], Predict[[#All],[Distance (km)]:[Time on current form]], 2, FALSE)), VLOOKUP(Fulltable[[#This Row],[Distance]], Predict[[#All],[Distance (km)]:[Time on current form]], 2, FALSE), NA())</f>
        <v>#N/A</v>
      </c>
      <c r="J3295" s="13" t="e">
        <f>IF(ISNUMBER(VLOOKUP(Fulltable[[#This Row],[Distance]], Predict[[#All],[Distance (km)]:[Time on current form]], 3, FALSE)), VLOOKUP(Fulltable[[#This Row],[Distance]], Predict[[#All],[Distance (km)]:[Time on current form]], 3, FALSE), NA())</f>
        <v>#N/A</v>
      </c>
    </row>
    <row r="3296" spans="1:10" x14ac:dyDescent="0.25">
      <c r="A3296" s="1">
        <v>32.94</v>
      </c>
      <c r="B3296" s="2">
        <f>Fulltable[[#This Row],[Distance]]^2</f>
        <v>1085.0435999999997</v>
      </c>
      <c r="C3296">
        <f>Fulltable[[#This Row],[Distance]]^3</f>
        <v>35741.336183999992</v>
      </c>
      <c r="D3296">
        <f>Fulltable[[#This Row],[Distance]]^4</f>
        <v>1177319.6139009595</v>
      </c>
      <c r="E3296">
        <f>Fulltable[[#This Row],[Distance]]^5</f>
        <v>38780908.081897601</v>
      </c>
      <c r="F3296" s="13" t="e">
        <f>IF(ISNUMBER(VLOOKUP(Fulltable[[#This Row],[Distance]], PBmetric[[Distance (km)]:[PB (hh:mm:ss)]], 6, FALSE)), VLOOKUP(Fulltable[[#This Row],[Distance]], PBmetric[[Distance (km)]:[PB (hh:mm:ss)]], 6, FALSE), NA())</f>
        <v>#N/A</v>
      </c>
      <c r="G3296" s="13">
        <f ca="1">$Q$4+$P$4*Fulltable[[#This Row],[Distance]]+$O$4*Fulltable[[#This Row],[D^2]]+$N$4*Fulltable[[#This Row],[D^3]]</f>
        <v>0.11520077711990159</v>
      </c>
      <c r="H3296" s="13">
        <f ca="1">Fulltable[[#This Row],[Forecast]]*(1+AVERAGE(cform[faster (-ve) /
slower (+ve)]))</f>
        <v>0.11926987835255119</v>
      </c>
      <c r="I3296" s="13" t="e">
        <f>IF(ISNUMBER(VLOOKUP(Fulltable[[#This Row],[Distance]], Predict[[#All],[Distance (km)]:[Time on current form]], 2, FALSE)), VLOOKUP(Fulltable[[#This Row],[Distance]], Predict[[#All],[Distance (km)]:[Time on current form]], 2, FALSE), NA())</f>
        <v>#N/A</v>
      </c>
      <c r="J3296" s="13" t="e">
        <f>IF(ISNUMBER(VLOOKUP(Fulltable[[#This Row],[Distance]], Predict[[#All],[Distance (km)]:[Time on current form]], 3, FALSE)), VLOOKUP(Fulltable[[#This Row],[Distance]], Predict[[#All],[Distance (km)]:[Time on current form]], 3, FALSE), NA())</f>
        <v>#N/A</v>
      </c>
    </row>
    <row r="3297" spans="1:10" x14ac:dyDescent="0.25">
      <c r="A3297" s="1">
        <v>32.950000000000003</v>
      </c>
      <c r="B3297" s="2">
        <f>Fulltable[[#This Row],[Distance]]^2</f>
        <v>1085.7025000000001</v>
      </c>
      <c r="C3297">
        <f>Fulltable[[#This Row],[Distance]]^3</f>
        <v>35773.897375000008</v>
      </c>
      <c r="D3297">
        <f>Fulltable[[#This Row],[Distance]]^4</f>
        <v>1178749.9185062503</v>
      </c>
      <c r="E3297">
        <f>Fulltable[[#This Row],[Distance]]^5</f>
        <v>38839809.814780951</v>
      </c>
      <c r="F3297" s="13" t="e">
        <f>IF(ISNUMBER(VLOOKUP(Fulltable[[#This Row],[Distance]], PBmetric[[Distance (km)]:[PB (hh:mm:ss)]], 6, FALSE)), VLOOKUP(Fulltable[[#This Row],[Distance]], PBmetric[[Distance (km)]:[PB (hh:mm:ss)]], 6, FALSE), NA())</f>
        <v>#N/A</v>
      </c>
      <c r="G3297" s="13">
        <f ca="1">$Q$4+$P$4*Fulltable[[#This Row],[Distance]]+$O$4*Fulltable[[#This Row],[D^2]]+$N$4*Fulltable[[#This Row],[D^3]]</f>
        <v>0.1152416730126196</v>
      </c>
      <c r="H3297" s="13">
        <f ca="1">Fulltable[[#This Row],[Forecast]]*(1+AVERAGE(cform[faster (-ve) /
slower (+ve)]))</f>
        <v>0.11931221876267289</v>
      </c>
      <c r="I3297" s="13" t="e">
        <f>IF(ISNUMBER(VLOOKUP(Fulltable[[#This Row],[Distance]], Predict[[#All],[Distance (km)]:[Time on current form]], 2, FALSE)), VLOOKUP(Fulltable[[#This Row],[Distance]], Predict[[#All],[Distance (km)]:[Time on current form]], 2, FALSE), NA())</f>
        <v>#N/A</v>
      </c>
      <c r="J3297" s="13" t="e">
        <f>IF(ISNUMBER(VLOOKUP(Fulltable[[#This Row],[Distance]], Predict[[#All],[Distance (km)]:[Time on current form]], 3, FALSE)), VLOOKUP(Fulltable[[#This Row],[Distance]], Predict[[#All],[Distance (km)]:[Time on current form]], 3, FALSE), NA())</f>
        <v>#N/A</v>
      </c>
    </row>
    <row r="3298" spans="1:10" x14ac:dyDescent="0.25">
      <c r="A3298" s="1">
        <v>32.96</v>
      </c>
      <c r="B3298" s="2">
        <f>Fulltable[[#This Row],[Distance]]^2</f>
        <v>1086.3616</v>
      </c>
      <c r="C3298">
        <f>Fulltable[[#This Row],[Distance]]^3</f>
        <v>35806.478336</v>
      </c>
      <c r="D3298">
        <f>Fulltable[[#This Row],[Distance]]^4</f>
        <v>1180181.5259545599</v>
      </c>
      <c r="E3298">
        <f>Fulltable[[#This Row],[Distance]]^5</f>
        <v>38898783.095462292</v>
      </c>
      <c r="F3298" s="13" t="e">
        <f>IF(ISNUMBER(VLOOKUP(Fulltable[[#This Row],[Distance]], PBmetric[[Distance (km)]:[PB (hh:mm:ss)]], 6, FALSE)), VLOOKUP(Fulltable[[#This Row],[Distance]], PBmetric[[Distance (km)]:[PB (hh:mm:ss)]], 6, FALSE), NA())</f>
        <v>#N/A</v>
      </c>
      <c r="G3298" s="13">
        <f ca="1">$Q$4+$P$4*Fulltable[[#This Row],[Distance]]+$O$4*Fulltable[[#This Row],[D^2]]+$N$4*Fulltable[[#This Row],[D^3]]</f>
        <v>0.11528257246157265</v>
      </c>
      <c r="H3298" s="13">
        <f ca="1">Fulltable[[#This Row],[Forecast]]*(1+AVERAGE(cform[faster (-ve) /
slower (+ve)]))</f>
        <v>0.11935456285464234</v>
      </c>
      <c r="I3298" s="13" t="e">
        <f>IF(ISNUMBER(VLOOKUP(Fulltable[[#This Row],[Distance]], Predict[[#All],[Distance (km)]:[Time on current form]], 2, FALSE)), VLOOKUP(Fulltable[[#This Row],[Distance]], Predict[[#All],[Distance (km)]:[Time on current form]], 2, FALSE), NA())</f>
        <v>#N/A</v>
      </c>
      <c r="J3298" s="13" t="e">
        <f>IF(ISNUMBER(VLOOKUP(Fulltable[[#This Row],[Distance]], Predict[[#All],[Distance (km)]:[Time on current form]], 3, FALSE)), VLOOKUP(Fulltable[[#This Row],[Distance]], Predict[[#All],[Distance (km)]:[Time on current form]], 3, FALSE), NA())</f>
        <v>#N/A</v>
      </c>
    </row>
    <row r="3299" spans="1:10" x14ac:dyDescent="0.25">
      <c r="A3299" s="1">
        <v>32.97</v>
      </c>
      <c r="B3299" s="2">
        <f>Fulltable[[#This Row],[Distance]]^2</f>
        <v>1087.0209</v>
      </c>
      <c r="C3299">
        <f>Fulltable[[#This Row],[Distance]]^3</f>
        <v>35839.079073000001</v>
      </c>
      <c r="D3299">
        <f>Fulltable[[#This Row],[Distance]]^4</f>
        <v>1181614.43703681</v>
      </c>
      <c r="E3299">
        <f>Fulltable[[#This Row],[Distance]]^5</f>
        <v>38957827.989103623</v>
      </c>
      <c r="F3299" s="13" t="e">
        <f>IF(ISNUMBER(VLOOKUP(Fulltable[[#This Row],[Distance]], PBmetric[[Distance (km)]:[PB (hh:mm:ss)]], 6, FALSE)), VLOOKUP(Fulltable[[#This Row],[Distance]], PBmetric[[Distance (km)]:[PB (hh:mm:ss)]], 6, FALSE), NA())</f>
        <v>#N/A</v>
      </c>
      <c r="G3299" s="13">
        <f ca="1">$Q$4+$P$4*Fulltable[[#This Row],[Distance]]+$O$4*Fulltable[[#This Row],[D^2]]+$N$4*Fulltable[[#This Row],[D^3]]</f>
        <v>0.1153234754667254</v>
      </c>
      <c r="H3299" s="13">
        <f ca="1">Fulltable[[#This Row],[Forecast]]*(1+AVERAGE(cform[faster (-ve) /
slower (+ve)]))</f>
        <v>0.11939691062842293</v>
      </c>
      <c r="I3299" s="13" t="e">
        <f>IF(ISNUMBER(VLOOKUP(Fulltable[[#This Row],[Distance]], Predict[[#All],[Distance (km)]:[Time on current form]], 2, FALSE)), VLOOKUP(Fulltable[[#This Row],[Distance]], Predict[[#All],[Distance (km)]:[Time on current form]], 2, FALSE), NA())</f>
        <v>#N/A</v>
      </c>
      <c r="J3299" s="13" t="e">
        <f>IF(ISNUMBER(VLOOKUP(Fulltable[[#This Row],[Distance]], Predict[[#All],[Distance (km)]:[Time on current form]], 3, FALSE)), VLOOKUP(Fulltable[[#This Row],[Distance]], Predict[[#All],[Distance (km)]:[Time on current form]], 3, FALSE), NA())</f>
        <v>#N/A</v>
      </c>
    </row>
    <row r="3300" spans="1:10" x14ac:dyDescent="0.25">
      <c r="A3300" s="1">
        <v>32.979999999999997</v>
      </c>
      <c r="B3300" s="2">
        <f>Fulltable[[#This Row],[Distance]]^2</f>
        <v>1087.6803999999997</v>
      </c>
      <c r="C3300">
        <f>Fulltable[[#This Row],[Distance]]^3</f>
        <v>35871.69959199999</v>
      </c>
      <c r="D3300">
        <f>Fulltable[[#This Row],[Distance]]^4</f>
        <v>1183048.6525441594</v>
      </c>
      <c r="E3300">
        <f>Fulltable[[#This Row],[Distance]]^5</f>
        <v>39016944.560906373</v>
      </c>
      <c r="F3300" s="13" t="e">
        <f>IF(ISNUMBER(VLOOKUP(Fulltable[[#This Row],[Distance]], PBmetric[[Distance (km)]:[PB (hh:mm:ss)]], 6, FALSE)), VLOOKUP(Fulltable[[#This Row],[Distance]], PBmetric[[Distance (km)]:[PB (hh:mm:ss)]], 6, FALSE), NA())</f>
        <v>#N/A</v>
      </c>
      <c r="G3300" s="13">
        <f ca="1">$Q$4+$P$4*Fulltable[[#This Row],[Distance]]+$O$4*Fulltable[[#This Row],[D^2]]+$N$4*Fulltable[[#This Row],[D^3]]</f>
        <v>0.11536438202804243</v>
      </c>
      <c r="H3300" s="13">
        <f ca="1">Fulltable[[#This Row],[Forecast]]*(1+AVERAGE(cform[faster (-ve) /
slower (+ve)]))</f>
        <v>0.11943926208397801</v>
      </c>
      <c r="I3300" s="13" t="e">
        <f>IF(ISNUMBER(VLOOKUP(Fulltable[[#This Row],[Distance]], Predict[[#All],[Distance (km)]:[Time on current form]], 2, FALSE)), VLOOKUP(Fulltable[[#This Row],[Distance]], Predict[[#All],[Distance (km)]:[Time on current form]], 2, FALSE), NA())</f>
        <v>#N/A</v>
      </c>
      <c r="J3300" s="13" t="e">
        <f>IF(ISNUMBER(VLOOKUP(Fulltable[[#This Row],[Distance]], Predict[[#All],[Distance (km)]:[Time on current form]], 3, FALSE)), VLOOKUP(Fulltable[[#This Row],[Distance]], Predict[[#All],[Distance (km)]:[Time on current form]], 3, FALSE), NA())</f>
        <v>#N/A</v>
      </c>
    </row>
    <row r="3301" spans="1:10" x14ac:dyDescent="0.25">
      <c r="A3301" s="1">
        <v>32.99</v>
      </c>
      <c r="B3301" s="2">
        <f>Fulltable[[#This Row],[Distance]]^2</f>
        <v>1088.3401000000001</v>
      </c>
      <c r="C3301">
        <f>Fulltable[[#This Row],[Distance]]^3</f>
        <v>35904.339899000006</v>
      </c>
      <c r="D3301">
        <f>Fulltable[[#This Row],[Distance]]^4</f>
        <v>1184484.1732680104</v>
      </c>
      <c r="E3301">
        <f>Fulltable[[#This Row],[Distance]]^5</f>
        <v>39076132.876111664</v>
      </c>
      <c r="F3301" s="13" t="e">
        <f>IF(ISNUMBER(VLOOKUP(Fulltable[[#This Row],[Distance]], PBmetric[[Distance (km)]:[PB (hh:mm:ss)]], 6, FALSE)), VLOOKUP(Fulltable[[#This Row],[Distance]], PBmetric[[Distance (km)]:[PB (hh:mm:ss)]], 6, FALSE), NA())</f>
        <v>#N/A</v>
      </c>
      <c r="G3301" s="13">
        <f ca="1">$Q$4+$P$4*Fulltable[[#This Row],[Distance]]+$O$4*Fulltable[[#This Row],[D^2]]+$N$4*Fulltable[[#This Row],[D^3]]</f>
        <v>0.11540529214548835</v>
      </c>
      <c r="H3301" s="13">
        <f ca="1">Fulltable[[#This Row],[Forecast]]*(1+AVERAGE(cform[faster (-ve) /
slower (+ve)]))</f>
        <v>0.11948161722127092</v>
      </c>
      <c r="I3301" s="13" t="e">
        <f>IF(ISNUMBER(VLOOKUP(Fulltable[[#This Row],[Distance]], Predict[[#All],[Distance (km)]:[Time on current form]], 2, FALSE)), VLOOKUP(Fulltable[[#This Row],[Distance]], Predict[[#All],[Distance (km)]:[Time on current form]], 2, FALSE), NA())</f>
        <v>#N/A</v>
      </c>
      <c r="J3301" s="13" t="e">
        <f>IF(ISNUMBER(VLOOKUP(Fulltable[[#This Row],[Distance]], Predict[[#All],[Distance (km)]:[Time on current form]], 3, FALSE)), VLOOKUP(Fulltable[[#This Row],[Distance]], Predict[[#All],[Distance (km)]:[Time on current form]], 3, FALSE), NA())</f>
        <v>#N/A</v>
      </c>
    </row>
    <row r="3302" spans="1:10" x14ac:dyDescent="0.25">
      <c r="A3302" s="1">
        <v>33</v>
      </c>
      <c r="B3302" s="2">
        <f>Fulltable[[#This Row],[Distance]]^2</f>
        <v>1089</v>
      </c>
      <c r="C3302">
        <f>Fulltable[[#This Row],[Distance]]^3</f>
        <v>35937</v>
      </c>
      <c r="D3302">
        <f>Fulltable[[#This Row],[Distance]]^4</f>
        <v>1185921</v>
      </c>
      <c r="E3302">
        <f>Fulltable[[#This Row],[Distance]]^5</f>
        <v>39135393</v>
      </c>
      <c r="F3302" s="13" t="e">
        <f>IF(ISNUMBER(VLOOKUP(Fulltable[[#This Row],[Distance]], PBmetric[[Distance (km)]:[PB (hh:mm:ss)]], 6, FALSE)), VLOOKUP(Fulltable[[#This Row],[Distance]], PBmetric[[Distance (km)]:[PB (hh:mm:ss)]], 6, FALSE), NA())</f>
        <v>#N/A</v>
      </c>
      <c r="G3302" s="13">
        <f ca="1">$Q$4+$P$4*Fulltable[[#This Row],[Distance]]+$O$4*Fulltable[[#This Row],[D^2]]+$N$4*Fulltable[[#This Row],[D^3]]</f>
        <v>0.11544620581902773</v>
      </c>
      <c r="H3302" s="13">
        <f ca="1">Fulltable[[#This Row],[Forecast]]*(1+AVERAGE(cform[faster (-ve) /
slower (+ve)]))</f>
        <v>0.11952397604026498</v>
      </c>
      <c r="I3302" s="13" t="e">
        <f>IF(ISNUMBER(VLOOKUP(Fulltable[[#This Row],[Distance]], Predict[[#All],[Distance (km)]:[Time on current form]], 2, FALSE)), VLOOKUP(Fulltable[[#This Row],[Distance]], Predict[[#All],[Distance (km)]:[Time on current form]], 2, FALSE), NA())</f>
        <v>#N/A</v>
      </c>
      <c r="J3302" s="13" t="e">
        <f>IF(ISNUMBER(VLOOKUP(Fulltable[[#This Row],[Distance]], Predict[[#All],[Distance (km)]:[Time on current form]], 3, FALSE)), VLOOKUP(Fulltable[[#This Row],[Distance]], Predict[[#All],[Distance (km)]:[Time on current form]], 3, FALSE), NA())</f>
        <v>#N/A</v>
      </c>
    </row>
    <row r="3303" spans="1:10" x14ac:dyDescent="0.25">
      <c r="A3303" s="1">
        <v>33.01</v>
      </c>
      <c r="B3303" s="2">
        <f>Fulltable[[#This Row],[Distance]]^2</f>
        <v>1089.6600999999998</v>
      </c>
      <c r="C3303">
        <f>Fulltable[[#This Row],[Distance]]^3</f>
        <v>35969.679900999989</v>
      </c>
      <c r="D3303">
        <f>Fulltable[[#This Row],[Distance]]^4</f>
        <v>1187359.1335320096</v>
      </c>
      <c r="E3303">
        <f>Fulltable[[#This Row],[Distance]]^5</f>
        <v>39194724.997891635</v>
      </c>
      <c r="F3303" s="13" t="e">
        <f>IF(ISNUMBER(VLOOKUP(Fulltable[[#This Row],[Distance]], PBmetric[[Distance (km)]:[PB (hh:mm:ss)]], 6, FALSE)), VLOOKUP(Fulltable[[#This Row],[Distance]], PBmetric[[Distance (km)]:[PB (hh:mm:ss)]], 6, FALSE), NA())</f>
        <v>#N/A</v>
      </c>
      <c r="G3303" s="13">
        <f ca="1">$Q$4+$P$4*Fulltable[[#This Row],[Distance]]+$O$4*Fulltable[[#This Row],[D^2]]+$N$4*Fulltable[[#This Row],[D^3]]</f>
        <v>0.11548712304862517</v>
      </c>
      <c r="H3303" s="13">
        <f ca="1">Fulltable[[#This Row],[Forecast]]*(1+AVERAGE(cform[faster (-ve) /
slower (+ve)]))</f>
        <v>0.11956633854092355</v>
      </c>
      <c r="I3303" s="13" t="e">
        <f>IF(ISNUMBER(VLOOKUP(Fulltable[[#This Row],[Distance]], Predict[[#All],[Distance (km)]:[Time on current form]], 2, FALSE)), VLOOKUP(Fulltable[[#This Row],[Distance]], Predict[[#All],[Distance (km)]:[Time on current form]], 2, FALSE), NA())</f>
        <v>#N/A</v>
      </c>
      <c r="J3303" s="13" t="e">
        <f>IF(ISNUMBER(VLOOKUP(Fulltable[[#This Row],[Distance]], Predict[[#All],[Distance (km)]:[Time on current form]], 3, FALSE)), VLOOKUP(Fulltable[[#This Row],[Distance]], Predict[[#All],[Distance (km)]:[Time on current form]], 3, FALSE), NA())</f>
        <v>#N/A</v>
      </c>
    </row>
    <row r="3304" spans="1:10" x14ac:dyDescent="0.25">
      <c r="A3304" s="1">
        <v>33.020000000000003</v>
      </c>
      <c r="B3304" s="2">
        <f>Fulltable[[#This Row],[Distance]]^2</f>
        <v>1090.3204000000003</v>
      </c>
      <c r="C3304">
        <f>Fulltable[[#This Row],[Distance]]^3</f>
        <v>36002.37960800001</v>
      </c>
      <c r="D3304">
        <f>Fulltable[[#This Row],[Distance]]^4</f>
        <v>1188798.5746561605</v>
      </c>
      <c r="E3304">
        <f>Fulltable[[#This Row],[Distance]]^5</f>
        <v>39254128.935146429</v>
      </c>
      <c r="F3304" s="13" t="e">
        <f>IF(ISNUMBER(VLOOKUP(Fulltable[[#This Row],[Distance]], PBmetric[[Distance (km)]:[PB (hh:mm:ss)]], 6, FALSE)), VLOOKUP(Fulltable[[#This Row],[Distance]], PBmetric[[Distance (km)]:[PB (hh:mm:ss)]], 6, FALSE), NA())</f>
        <v>#N/A</v>
      </c>
      <c r="G3304" s="13">
        <f ca="1">$Q$4+$P$4*Fulltable[[#This Row],[Distance]]+$O$4*Fulltable[[#This Row],[D^2]]+$N$4*Fulltable[[#This Row],[D^3]]</f>
        <v>0.11552804383424531</v>
      </c>
      <c r="H3304" s="13">
        <f ca="1">Fulltable[[#This Row],[Forecast]]*(1+AVERAGE(cform[faster (-ve) /
slower (+ve)]))</f>
        <v>0.11960870472321003</v>
      </c>
      <c r="I3304" s="13" t="e">
        <f>IF(ISNUMBER(VLOOKUP(Fulltable[[#This Row],[Distance]], Predict[[#All],[Distance (km)]:[Time on current form]], 2, FALSE)), VLOOKUP(Fulltable[[#This Row],[Distance]], Predict[[#All],[Distance (km)]:[Time on current form]], 2, FALSE), NA())</f>
        <v>#N/A</v>
      </c>
      <c r="J3304" s="13" t="e">
        <f>IF(ISNUMBER(VLOOKUP(Fulltable[[#This Row],[Distance]], Predict[[#All],[Distance (km)]:[Time on current form]], 3, FALSE)), VLOOKUP(Fulltable[[#This Row],[Distance]], Predict[[#All],[Distance (km)]:[Time on current form]], 3, FALSE), NA())</f>
        <v>#N/A</v>
      </c>
    </row>
    <row r="3305" spans="1:10" x14ac:dyDescent="0.25">
      <c r="A3305" s="1">
        <v>33.03</v>
      </c>
      <c r="B3305" s="2">
        <f>Fulltable[[#This Row],[Distance]]^2</f>
        <v>1090.9809</v>
      </c>
      <c r="C3305">
        <f>Fulltable[[#This Row],[Distance]]^3</f>
        <v>36035.099127000001</v>
      </c>
      <c r="D3305">
        <f>Fulltable[[#This Row],[Distance]]^4</f>
        <v>1190239.3241648101</v>
      </c>
      <c r="E3305">
        <f>Fulltable[[#This Row],[Distance]]^5</f>
        <v>39313604.877163678</v>
      </c>
      <c r="F3305" s="13" t="e">
        <f>IF(ISNUMBER(VLOOKUP(Fulltable[[#This Row],[Distance]], PBmetric[[Distance (km)]:[PB (hh:mm:ss)]], 6, FALSE)), VLOOKUP(Fulltable[[#This Row],[Distance]], PBmetric[[Distance (km)]:[PB (hh:mm:ss)]], 6, FALSE), NA())</f>
        <v>#N/A</v>
      </c>
      <c r="G3305" s="13">
        <f ca="1">$Q$4+$P$4*Fulltable[[#This Row],[Distance]]+$O$4*Fulltable[[#This Row],[D^2]]+$N$4*Fulltable[[#This Row],[D^3]]</f>
        <v>0.11556896817585267</v>
      </c>
      <c r="H3305" s="13">
        <f ca="1">Fulltable[[#This Row],[Forecast]]*(1+AVERAGE(cform[faster (-ve) /
slower (+ve)]))</f>
        <v>0.11965107458708767</v>
      </c>
      <c r="I3305" s="13" t="e">
        <f>IF(ISNUMBER(VLOOKUP(Fulltable[[#This Row],[Distance]], Predict[[#All],[Distance (km)]:[Time on current form]], 2, FALSE)), VLOOKUP(Fulltable[[#This Row],[Distance]], Predict[[#All],[Distance (km)]:[Time on current form]], 2, FALSE), NA())</f>
        <v>#N/A</v>
      </c>
      <c r="J3305" s="13" t="e">
        <f>IF(ISNUMBER(VLOOKUP(Fulltable[[#This Row],[Distance]], Predict[[#All],[Distance (km)]:[Time on current form]], 3, FALSE)), VLOOKUP(Fulltable[[#This Row],[Distance]], Predict[[#All],[Distance (km)]:[Time on current form]], 3, FALSE), NA())</f>
        <v>#N/A</v>
      </c>
    </row>
    <row r="3306" spans="1:10" x14ac:dyDescent="0.25">
      <c r="A3306" s="1">
        <v>33.04</v>
      </c>
      <c r="B3306" s="2">
        <f>Fulltable[[#This Row],[Distance]]^2</f>
        <v>1091.6415999999999</v>
      </c>
      <c r="C3306">
        <f>Fulltable[[#This Row],[Distance]]^3</f>
        <v>36067.838463999993</v>
      </c>
      <c r="D3306">
        <f>Fulltable[[#This Row],[Distance]]^4</f>
        <v>1191681.3828505599</v>
      </c>
      <c r="E3306">
        <f>Fulltable[[#This Row],[Distance]]^5</f>
        <v>39373152.889382496</v>
      </c>
      <c r="F3306" s="13" t="e">
        <f>IF(ISNUMBER(VLOOKUP(Fulltable[[#This Row],[Distance]], PBmetric[[Distance (km)]:[PB (hh:mm:ss)]], 6, FALSE)), VLOOKUP(Fulltable[[#This Row],[Distance]], PBmetric[[Distance (km)]:[PB (hh:mm:ss)]], 6, FALSE), NA())</f>
        <v>#N/A</v>
      </c>
      <c r="G3306" s="13">
        <f ca="1">$Q$4+$P$4*Fulltable[[#This Row],[Distance]]+$O$4*Fulltable[[#This Row],[D^2]]+$N$4*Fulltable[[#This Row],[D^3]]</f>
        <v>0.11560989607341192</v>
      </c>
      <c r="H3306" s="13">
        <f ca="1">Fulltable[[#This Row],[Forecast]]*(1+AVERAGE(cform[faster (-ve) /
slower (+ve)]))</f>
        <v>0.11969344813251988</v>
      </c>
      <c r="I3306" s="13" t="e">
        <f>IF(ISNUMBER(VLOOKUP(Fulltable[[#This Row],[Distance]], Predict[[#All],[Distance (km)]:[Time on current form]], 2, FALSE)), VLOOKUP(Fulltable[[#This Row],[Distance]], Predict[[#All],[Distance (km)]:[Time on current form]], 2, FALSE), NA())</f>
        <v>#N/A</v>
      </c>
      <c r="J3306" s="13" t="e">
        <f>IF(ISNUMBER(VLOOKUP(Fulltable[[#This Row],[Distance]], Predict[[#All],[Distance (km)]:[Time on current form]], 3, FALSE)), VLOOKUP(Fulltable[[#This Row],[Distance]], Predict[[#All],[Distance (km)]:[Time on current form]], 3, FALSE), NA())</f>
        <v>#N/A</v>
      </c>
    </row>
    <row r="3307" spans="1:10" x14ac:dyDescent="0.25">
      <c r="A3307" s="1">
        <v>33.049999999999997</v>
      </c>
      <c r="B3307" s="2">
        <f>Fulltable[[#This Row],[Distance]]^2</f>
        <v>1092.3024999999998</v>
      </c>
      <c r="C3307">
        <f>Fulltable[[#This Row],[Distance]]^3</f>
        <v>36100.597624999988</v>
      </c>
      <c r="D3307">
        <f>Fulltable[[#This Row],[Distance]]^4</f>
        <v>1193124.7515062494</v>
      </c>
      <c r="E3307">
        <f>Fulltable[[#This Row],[Distance]]^5</f>
        <v>39432773.037281543</v>
      </c>
      <c r="F3307" s="13" t="e">
        <f>IF(ISNUMBER(VLOOKUP(Fulltable[[#This Row],[Distance]], PBmetric[[Distance (km)]:[PB (hh:mm:ss)]], 6, FALSE)), VLOOKUP(Fulltable[[#This Row],[Distance]], PBmetric[[Distance (km)]:[PB (hh:mm:ss)]], 6, FALSE), NA())</f>
        <v>#N/A</v>
      </c>
      <c r="G3307" s="13">
        <f ca="1">$Q$4+$P$4*Fulltable[[#This Row],[Distance]]+$O$4*Fulltable[[#This Row],[D^2]]+$N$4*Fulltable[[#This Row],[D^3]]</f>
        <v>0.11565082752688761</v>
      </c>
      <c r="H3307" s="13">
        <f ca="1">Fulltable[[#This Row],[Forecast]]*(1+AVERAGE(cform[faster (-ve) /
slower (+ve)]))</f>
        <v>0.11973582535947</v>
      </c>
      <c r="I3307" s="13" t="e">
        <f>IF(ISNUMBER(VLOOKUP(Fulltable[[#This Row],[Distance]], Predict[[#All],[Distance (km)]:[Time on current form]], 2, FALSE)), VLOOKUP(Fulltable[[#This Row],[Distance]], Predict[[#All],[Distance (km)]:[Time on current form]], 2, FALSE), NA())</f>
        <v>#N/A</v>
      </c>
      <c r="J3307" s="13" t="e">
        <f>IF(ISNUMBER(VLOOKUP(Fulltable[[#This Row],[Distance]], Predict[[#All],[Distance (km)]:[Time on current form]], 3, FALSE)), VLOOKUP(Fulltable[[#This Row],[Distance]], Predict[[#All],[Distance (km)]:[Time on current form]], 3, FALSE), NA())</f>
        <v>#N/A</v>
      </c>
    </row>
    <row r="3308" spans="1:10" x14ac:dyDescent="0.25">
      <c r="A3308" s="1">
        <v>33.06</v>
      </c>
      <c r="B3308" s="2">
        <f>Fulltable[[#This Row],[Distance]]^2</f>
        <v>1092.9636</v>
      </c>
      <c r="C3308">
        <f>Fulltable[[#This Row],[Distance]]^3</f>
        <v>36133.376616000001</v>
      </c>
      <c r="D3308">
        <f>Fulltable[[#This Row],[Distance]]^4</f>
        <v>1194569.4309249602</v>
      </c>
      <c r="E3308">
        <f>Fulltable[[#This Row],[Distance]]^5</f>
        <v>39492465.38637919</v>
      </c>
      <c r="F3308" s="13" t="e">
        <f>IF(ISNUMBER(VLOOKUP(Fulltable[[#This Row],[Distance]], PBmetric[[Distance (km)]:[PB (hh:mm:ss)]], 6, FALSE)), VLOOKUP(Fulltable[[#This Row],[Distance]], PBmetric[[Distance (km)]:[PB (hh:mm:ss)]], 6, FALSE), NA())</f>
        <v>#N/A</v>
      </c>
      <c r="G3308" s="13">
        <f ca="1">$Q$4+$P$4*Fulltable[[#This Row],[Distance]]+$O$4*Fulltable[[#This Row],[D^2]]+$N$4*Fulltable[[#This Row],[D^3]]</f>
        <v>0.11569176253624439</v>
      </c>
      <c r="H3308" s="13">
        <f ca="1">Fulltable[[#This Row],[Forecast]]*(1+AVERAGE(cform[faster (-ve) /
slower (+ve)]))</f>
        <v>0.11977820626790138</v>
      </c>
      <c r="I3308" s="13" t="e">
        <f>IF(ISNUMBER(VLOOKUP(Fulltable[[#This Row],[Distance]], Predict[[#All],[Distance (km)]:[Time on current form]], 2, FALSE)), VLOOKUP(Fulltable[[#This Row],[Distance]], Predict[[#All],[Distance (km)]:[Time on current form]], 2, FALSE), NA())</f>
        <v>#N/A</v>
      </c>
      <c r="J3308" s="13" t="e">
        <f>IF(ISNUMBER(VLOOKUP(Fulltable[[#This Row],[Distance]], Predict[[#All],[Distance (km)]:[Time on current form]], 3, FALSE)), VLOOKUP(Fulltable[[#This Row],[Distance]], Predict[[#All],[Distance (km)]:[Time on current form]], 3, FALSE), NA())</f>
        <v>#N/A</v>
      </c>
    </row>
    <row r="3309" spans="1:10" x14ac:dyDescent="0.25">
      <c r="A3309" s="1">
        <v>33.07</v>
      </c>
      <c r="B3309" s="2">
        <f>Fulltable[[#This Row],[Distance]]^2</f>
        <v>1093.6249</v>
      </c>
      <c r="C3309">
        <f>Fulltable[[#This Row],[Distance]]^3</f>
        <v>36166.175443</v>
      </c>
      <c r="D3309">
        <f>Fulltable[[#This Row],[Distance]]^4</f>
        <v>1196015.42190001</v>
      </c>
      <c r="E3309">
        <f>Fulltable[[#This Row],[Distance]]^5</f>
        <v>39552230.002233326</v>
      </c>
      <c r="F3309" s="13" t="e">
        <f>IF(ISNUMBER(VLOOKUP(Fulltable[[#This Row],[Distance]], PBmetric[[Distance (km)]:[PB (hh:mm:ss)]], 6, FALSE)), VLOOKUP(Fulltable[[#This Row],[Distance]], PBmetric[[Distance (km)]:[PB (hh:mm:ss)]], 6, FALSE), NA())</f>
        <v>#N/A</v>
      </c>
      <c r="G3309" s="13">
        <f ca="1">$Q$4+$P$4*Fulltable[[#This Row],[Distance]]+$O$4*Fulltable[[#This Row],[D^2]]+$N$4*Fulltable[[#This Row],[D^3]]</f>
        <v>0.11573270110144679</v>
      </c>
      <c r="H3309" s="13">
        <f ca="1">Fulltable[[#This Row],[Forecast]]*(1+AVERAGE(cform[faster (-ve) /
slower (+ve)]))</f>
        <v>0.11982059085777734</v>
      </c>
      <c r="I3309" s="13" t="e">
        <f>IF(ISNUMBER(VLOOKUP(Fulltable[[#This Row],[Distance]], Predict[[#All],[Distance (km)]:[Time on current form]], 2, FALSE)), VLOOKUP(Fulltable[[#This Row],[Distance]], Predict[[#All],[Distance (km)]:[Time on current form]], 2, FALSE), NA())</f>
        <v>#N/A</v>
      </c>
      <c r="J3309" s="13" t="e">
        <f>IF(ISNUMBER(VLOOKUP(Fulltable[[#This Row],[Distance]], Predict[[#All],[Distance (km)]:[Time on current form]], 3, FALSE)), VLOOKUP(Fulltable[[#This Row],[Distance]], Predict[[#All],[Distance (km)]:[Time on current form]], 3, FALSE), NA())</f>
        <v>#N/A</v>
      </c>
    </row>
    <row r="3310" spans="1:10" x14ac:dyDescent="0.25">
      <c r="A3310" s="1">
        <v>33.08</v>
      </c>
      <c r="B3310" s="2">
        <f>Fulltable[[#This Row],[Distance]]^2</f>
        <v>1094.2864</v>
      </c>
      <c r="C3310">
        <f>Fulltable[[#This Row],[Distance]]^3</f>
        <v>36198.994112</v>
      </c>
      <c r="D3310">
        <f>Fulltable[[#This Row],[Distance]]^4</f>
        <v>1197462.7252249599</v>
      </c>
      <c r="E3310">
        <f>Fulltable[[#This Row],[Distance]]^5</f>
        <v>39612066.950441673</v>
      </c>
      <c r="F3310" s="13" t="e">
        <f>IF(ISNUMBER(VLOOKUP(Fulltable[[#This Row],[Distance]], PBmetric[[Distance (km)]:[PB (hh:mm:ss)]], 6, FALSE)), VLOOKUP(Fulltable[[#This Row],[Distance]], PBmetric[[Distance (km)]:[PB (hh:mm:ss)]], 6, FALSE), NA())</f>
        <v>#N/A</v>
      </c>
      <c r="G3310" s="13">
        <f ca="1">$Q$4+$P$4*Fulltable[[#This Row],[Distance]]+$O$4*Fulltable[[#This Row],[D^2]]+$N$4*Fulltable[[#This Row],[D^3]]</f>
        <v>0.11577364322245944</v>
      </c>
      <c r="H3310" s="13">
        <f ca="1">Fulltable[[#This Row],[Forecast]]*(1+AVERAGE(cform[faster (-ve) /
slower (+ve)]))</f>
        <v>0.11986297912906123</v>
      </c>
      <c r="I3310" s="13" t="e">
        <f>IF(ISNUMBER(VLOOKUP(Fulltable[[#This Row],[Distance]], Predict[[#All],[Distance (km)]:[Time on current form]], 2, FALSE)), VLOOKUP(Fulltable[[#This Row],[Distance]], Predict[[#All],[Distance (km)]:[Time on current form]], 2, FALSE), NA())</f>
        <v>#N/A</v>
      </c>
      <c r="J3310" s="13" t="e">
        <f>IF(ISNUMBER(VLOOKUP(Fulltable[[#This Row],[Distance]], Predict[[#All],[Distance (km)]:[Time on current form]], 3, FALSE)), VLOOKUP(Fulltable[[#This Row],[Distance]], Predict[[#All],[Distance (km)]:[Time on current form]], 3, FALSE), NA())</f>
        <v>#N/A</v>
      </c>
    </row>
    <row r="3311" spans="1:10" x14ac:dyDescent="0.25">
      <c r="A3311" s="1">
        <v>33.090000000000003</v>
      </c>
      <c r="B3311" s="2">
        <f>Fulltable[[#This Row],[Distance]]^2</f>
        <v>1094.9481000000003</v>
      </c>
      <c r="C3311">
        <f>Fulltable[[#This Row],[Distance]]^3</f>
        <v>36231.832629000011</v>
      </c>
      <c r="D3311">
        <f>Fulltable[[#This Row],[Distance]]^4</f>
        <v>1198911.3416936107</v>
      </c>
      <c r="E3311">
        <f>Fulltable[[#This Row],[Distance]]^5</f>
        <v>39671976.296641581</v>
      </c>
      <c r="F3311" s="13" t="e">
        <f>IF(ISNUMBER(VLOOKUP(Fulltable[[#This Row],[Distance]], PBmetric[[Distance (km)]:[PB (hh:mm:ss)]], 6, FALSE)), VLOOKUP(Fulltable[[#This Row],[Distance]], PBmetric[[Distance (km)]:[PB (hh:mm:ss)]], 6, FALSE), NA())</f>
        <v>#N/A</v>
      </c>
      <c r="G3311" s="13">
        <f ca="1">$Q$4+$P$4*Fulltable[[#This Row],[Distance]]+$O$4*Fulltable[[#This Row],[D^2]]+$N$4*Fulltable[[#This Row],[D^3]]</f>
        <v>0.11581458889924694</v>
      </c>
      <c r="H3311" s="13">
        <f ca="1">Fulltable[[#This Row],[Forecast]]*(1+AVERAGE(cform[faster (-ve) /
slower (+ve)]))</f>
        <v>0.11990537108171642</v>
      </c>
      <c r="I3311" s="13" t="e">
        <f>IF(ISNUMBER(VLOOKUP(Fulltable[[#This Row],[Distance]], Predict[[#All],[Distance (km)]:[Time on current form]], 2, FALSE)), VLOOKUP(Fulltable[[#This Row],[Distance]], Predict[[#All],[Distance (km)]:[Time on current form]], 2, FALSE), NA())</f>
        <v>#N/A</v>
      </c>
      <c r="J3311" s="13" t="e">
        <f>IF(ISNUMBER(VLOOKUP(Fulltable[[#This Row],[Distance]], Predict[[#All],[Distance (km)]:[Time on current form]], 3, FALSE)), VLOOKUP(Fulltable[[#This Row],[Distance]], Predict[[#All],[Distance (km)]:[Time on current form]], 3, FALSE), NA())</f>
        <v>#N/A</v>
      </c>
    </row>
    <row r="3312" spans="1:10" x14ac:dyDescent="0.25">
      <c r="A3312" s="1">
        <v>33.1</v>
      </c>
      <c r="B3312" s="2">
        <f>Fulltable[[#This Row],[Distance]]^2</f>
        <v>1095.6100000000001</v>
      </c>
      <c r="C3312">
        <f>Fulltable[[#This Row],[Distance]]^3</f>
        <v>36264.691000000006</v>
      </c>
      <c r="D3312">
        <f>Fulltable[[#This Row],[Distance]]^4</f>
        <v>1200361.2721000002</v>
      </c>
      <c r="E3312">
        <f>Fulltable[[#This Row],[Distance]]^5</f>
        <v>39731958.106510006</v>
      </c>
      <c r="F3312" s="13" t="e">
        <f>IF(ISNUMBER(VLOOKUP(Fulltable[[#This Row],[Distance]], PBmetric[[Distance (km)]:[PB (hh:mm:ss)]], 6, FALSE)), VLOOKUP(Fulltable[[#This Row],[Distance]], PBmetric[[Distance (km)]:[PB (hh:mm:ss)]], 6, FALSE), NA())</f>
        <v>#N/A</v>
      </c>
      <c r="G3312" s="13">
        <f ca="1">$Q$4+$P$4*Fulltable[[#This Row],[Distance]]+$O$4*Fulltable[[#This Row],[D^2]]+$N$4*Fulltable[[#This Row],[D^3]]</f>
        <v>0.11585553813177386</v>
      </c>
      <c r="H3312" s="13">
        <f ca="1">Fulltable[[#This Row],[Forecast]]*(1+AVERAGE(cform[faster (-ve) /
slower (+ve)]))</f>
        <v>0.11994776671570623</v>
      </c>
      <c r="I3312" s="13" t="e">
        <f>IF(ISNUMBER(VLOOKUP(Fulltable[[#This Row],[Distance]], Predict[[#All],[Distance (km)]:[Time on current form]], 2, FALSE)), VLOOKUP(Fulltable[[#This Row],[Distance]], Predict[[#All],[Distance (km)]:[Time on current form]], 2, FALSE), NA())</f>
        <v>#N/A</v>
      </c>
      <c r="J3312" s="13" t="e">
        <f>IF(ISNUMBER(VLOOKUP(Fulltable[[#This Row],[Distance]], Predict[[#All],[Distance (km)]:[Time on current form]], 3, FALSE)), VLOOKUP(Fulltable[[#This Row],[Distance]], Predict[[#All],[Distance (km)]:[Time on current form]], 3, FALSE), NA())</f>
        <v>#N/A</v>
      </c>
    </row>
    <row r="3313" spans="1:10" x14ac:dyDescent="0.25">
      <c r="A3313" s="1">
        <v>33.11</v>
      </c>
      <c r="B3313" s="2">
        <f>Fulltable[[#This Row],[Distance]]^2</f>
        <v>1096.2720999999999</v>
      </c>
      <c r="C3313">
        <f>Fulltable[[#This Row],[Distance]]^3</f>
        <v>36297.569230999994</v>
      </c>
      <c r="D3313">
        <f>Fulltable[[#This Row],[Distance]]^4</f>
        <v>1201812.5172384097</v>
      </c>
      <c r="E3313">
        <f>Fulltable[[#This Row],[Distance]]^5</f>
        <v>39792012.445763744</v>
      </c>
      <c r="F3313" s="13" t="e">
        <f>IF(ISNUMBER(VLOOKUP(Fulltable[[#This Row],[Distance]], PBmetric[[Distance (km)]:[PB (hh:mm:ss)]], 6, FALSE)), VLOOKUP(Fulltable[[#This Row],[Distance]], PBmetric[[Distance (km)]:[PB (hh:mm:ss)]], 6, FALSE), NA())</f>
        <v>#N/A</v>
      </c>
      <c r="G3313" s="13">
        <f ca="1">$Q$4+$P$4*Fulltable[[#This Row],[Distance]]+$O$4*Fulltable[[#This Row],[D^2]]+$N$4*Fulltable[[#This Row],[D^3]]</f>
        <v>0.11589649092000483</v>
      </c>
      <c r="H3313" s="13">
        <f ca="1">Fulltable[[#This Row],[Forecast]]*(1+AVERAGE(cform[faster (-ve) /
slower (+ve)]))</f>
        <v>0.11999016603099402</v>
      </c>
      <c r="I3313" s="13" t="e">
        <f>IF(ISNUMBER(VLOOKUP(Fulltable[[#This Row],[Distance]], Predict[[#All],[Distance (km)]:[Time on current form]], 2, FALSE)), VLOOKUP(Fulltable[[#This Row],[Distance]], Predict[[#All],[Distance (km)]:[Time on current form]], 2, FALSE), NA())</f>
        <v>#N/A</v>
      </c>
      <c r="J3313" s="13" t="e">
        <f>IF(ISNUMBER(VLOOKUP(Fulltable[[#This Row],[Distance]], Predict[[#All],[Distance (km)]:[Time on current form]], 3, FALSE)), VLOOKUP(Fulltable[[#This Row],[Distance]], Predict[[#All],[Distance (km)]:[Time on current form]], 3, FALSE), NA())</f>
        <v>#N/A</v>
      </c>
    </row>
    <row r="3314" spans="1:10" x14ac:dyDescent="0.25">
      <c r="A3314" s="1">
        <v>33.119999999999997</v>
      </c>
      <c r="B3314" s="2">
        <f>Fulltable[[#This Row],[Distance]]^2</f>
        <v>1096.9343999999999</v>
      </c>
      <c r="C3314">
        <f>Fulltable[[#This Row],[Distance]]^3</f>
        <v>36330.467327999992</v>
      </c>
      <c r="D3314">
        <f>Fulltable[[#This Row],[Distance]]^4</f>
        <v>1203265.0779033597</v>
      </c>
      <c r="E3314">
        <f>Fulltable[[#This Row],[Distance]]^5</f>
        <v>39852139.380159266</v>
      </c>
      <c r="F3314" s="13" t="e">
        <f>IF(ISNUMBER(VLOOKUP(Fulltable[[#This Row],[Distance]], PBmetric[[Distance (km)]:[PB (hh:mm:ss)]], 6, FALSE)), VLOOKUP(Fulltable[[#This Row],[Distance]], PBmetric[[Distance (km)]:[PB (hh:mm:ss)]], 6, FALSE), NA())</f>
        <v>#N/A</v>
      </c>
      <c r="G3314" s="13">
        <f ca="1">$Q$4+$P$4*Fulltable[[#This Row],[Distance]]+$O$4*Fulltable[[#This Row],[D^2]]+$N$4*Fulltable[[#This Row],[D^3]]</f>
        <v>0.11593744726390443</v>
      </c>
      <c r="H3314" s="13">
        <f ca="1">Fulltable[[#This Row],[Forecast]]*(1+AVERAGE(cform[faster (-ve) /
slower (+ve)]))</f>
        <v>0.12003256902754313</v>
      </c>
      <c r="I3314" s="13" t="e">
        <f>IF(ISNUMBER(VLOOKUP(Fulltable[[#This Row],[Distance]], Predict[[#All],[Distance (km)]:[Time on current form]], 2, FALSE)), VLOOKUP(Fulltable[[#This Row],[Distance]], Predict[[#All],[Distance (km)]:[Time on current form]], 2, FALSE), NA())</f>
        <v>#N/A</v>
      </c>
      <c r="J3314" s="13" t="e">
        <f>IF(ISNUMBER(VLOOKUP(Fulltable[[#This Row],[Distance]], Predict[[#All],[Distance (km)]:[Time on current form]], 3, FALSE)), VLOOKUP(Fulltable[[#This Row],[Distance]], Predict[[#All],[Distance (km)]:[Time on current form]], 3, FALSE), NA())</f>
        <v>#N/A</v>
      </c>
    </row>
    <row r="3315" spans="1:10" x14ac:dyDescent="0.25">
      <c r="A3315" s="1">
        <v>33.130000000000003</v>
      </c>
      <c r="B3315" s="2">
        <f>Fulltable[[#This Row],[Distance]]^2</f>
        <v>1097.5969000000002</v>
      </c>
      <c r="C3315">
        <f>Fulltable[[#This Row],[Distance]]^3</f>
        <v>36363.385297000008</v>
      </c>
      <c r="D3315">
        <f>Fulltable[[#This Row],[Distance]]^4</f>
        <v>1204718.9548896104</v>
      </c>
      <c r="E3315">
        <f>Fulltable[[#This Row],[Distance]]^5</f>
        <v>39912338.975492798</v>
      </c>
      <c r="F3315" s="13" t="e">
        <f>IF(ISNUMBER(VLOOKUP(Fulltable[[#This Row],[Distance]], PBmetric[[Distance (km)]:[PB (hh:mm:ss)]], 6, FALSE)), VLOOKUP(Fulltable[[#This Row],[Distance]], PBmetric[[Distance (km)]:[PB (hh:mm:ss)]], 6, FALSE), NA())</f>
        <v>#N/A</v>
      </c>
      <c r="G3315" s="13">
        <f ca="1">$Q$4+$P$4*Fulltable[[#This Row],[Distance]]+$O$4*Fulltable[[#This Row],[D^2]]+$N$4*Fulltable[[#This Row],[D^3]]</f>
        <v>0.11597840716343727</v>
      </c>
      <c r="H3315" s="13">
        <f ca="1">Fulltable[[#This Row],[Forecast]]*(1+AVERAGE(cform[faster (-ve) /
slower (+ve)]))</f>
        <v>0.12007497570531693</v>
      </c>
      <c r="I3315" s="13" t="e">
        <f>IF(ISNUMBER(VLOOKUP(Fulltable[[#This Row],[Distance]], Predict[[#All],[Distance (km)]:[Time on current form]], 2, FALSE)), VLOOKUP(Fulltable[[#This Row],[Distance]], Predict[[#All],[Distance (km)]:[Time on current form]], 2, FALSE), NA())</f>
        <v>#N/A</v>
      </c>
      <c r="J3315" s="13" t="e">
        <f>IF(ISNUMBER(VLOOKUP(Fulltable[[#This Row],[Distance]], Predict[[#All],[Distance (km)]:[Time on current form]], 3, FALSE)), VLOOKUP(Fulltable[[#This Row],[Distance]], Predict[[#All],[Distance (km)]:[Time on current form]], 3, FALSE), NA())</f>
        <v>#N/A</v>
      </c>
    </row>
    <row r="3316" spans="1:10" x14ac:dyDescent="0.25">
      <c r="A3316" s="1">
        <v>33.14</v>
      </c>
      <c r="B3316" s="2">
        <f>Fulltable[[#This Row],[Distance]]^2</f>
        <v>1098.2596000000001</v>
      </c>
      <c r="C3316">
        <f>Fulltable[[#This Row],[Distance]]^3</f>
        <v>36396.323144000002</v>
      </c>
      <c r="D3316">
        <f>Fulltable[[#This Row],[Distance]]^4</f>
        <v>1206174.1489921601</v>
      </c>
      <c r="E3316">
        <f>Fulltable[[#This Row],[Distance]]^5</f>
        <v>39972611.297600187</v>
      </c>
      <c r="F3316" s="13" t="e">
        <f>IF(ISNUMBER(VLOOKUP(Fulltable[[#This Row],[Distance]], PBmetric[[Distance (km)]:[PB (hh:mm:ss)]], 6, FALSE)), VLOOKUP(Fulltable[[#This Row],[Distance]], PBmetric[[Distance (km)]:[PB (hh:mm:ss)]], 6, FALSE), NA())</f>
        <v>#N/A</v>
      </c>
      <c r="G3316" s="13">
        <f ca="1">$Q$4+$P$4*Fulltable[[#This Row],[Distance]]+$O$4*Fulltable[[#This Row],[D^2]]+$N$4*Fulltable[[#This Row],[D^3]]</f>
        <v>0.11601937061856794</v>
      </c>
      <c r="H3316" s="13">
        <f ca="1">Fulltable[[#This Row],[Forecast]]*(1+AVERAGE(cform[faster (-ve) /
slower (+ve)]))</f>
        <v>0.12011738606427876</v>
      </c>
      <c r="I3316" s="13" t="e">
        <f>IF(ISNUMBER(VLOOKUP(Fulltable[[#This Row],[Distance]], Predict[[#All],[Distance (km)]:[Time on current form]], 2, FALSE)), VLOOKUP(Fulltable[[#This Row],[Distance]], Predict[[#All],[Distance (km)]:[Time on current form]], 2, FALSE), NA())</f>
        <v>#N/A</v>
      </c>
      <c r="J3316" s="13" t="e">
        <f>IF(ISNUMBER(VLOOKUP(Fulltable[[#This Row],[Distance]], Predict[[#All],[Distance (km)]:[Time on current form]], 3, FALSE)), VLOOKUP(Fulltable[[#This Row],[Distance]], Predict[[#All],[Distance (km)]:[Time on current form]], 3, FALSE), NA())</f>
        <v>#N/A</v>
      </c>
    </row>
    <row r="3317" spans="1:10" x14ac:dyDescent="0.25">
      <c r="A3317" s="1">
        <v>33.15</v>
      </c>
      <c r="B3317" s="2">
        <f>Fulltable[[#This Row],[Distance]]^2</f>
        <v>1098.9224999999999</v>
      </c>
      <c r="C3317">
        <f>Fulltable[[#This Row],[Distance]]^3</f>
        <v>36429.280874999997</v>
      </c>
      <c r="D3317">
        <f>Fulltable[[#This Row],[Distance]]^4</f>
        <v>1207630.6610062497</v>
      </c>
      <c r="E3317">
        <f>Fulltable[[#This Row],[Distance]]^5</f>
        <v>40032956.412357174</v>
      </c>
      <c r="F3317" s="13" t="e">
        <f>IF(ISNUMBER(VLOOKUP(Fulltable[[#This Row],[Distance]], PBmetric[[Distance (km)]:[PB (hh:mm:ss)]], 6, FALSE)), VLOOKUP(Fulltable[[#This Row],[Distance]], PBmetric[[Distance (km)]:[PB (hh:mm:ss)]], 6, FALSE), NA())</f>
        <v>#N/A</v>
      </c>
      <c r="G3317" s="13">
        <f ca="1">$Q$4+$P$4*Fulltable[[#This Row],[Distance]]+$O$4*Fulltable[[#This Row],[D^2]]+$N$4*Fulltable[[#This Row],[D^3]]</f>
        <v>0.11606033762926102</v>
      </c>
      <c r="H3317" s="13">
        <f ca="1">Fulltable[[#This Row],[Forecast]]*(1+AVERAGE(cform[faster (-ve) /
slower (+ve)]))</f>
        <v>0.12015980010439191</v>
      </c>
      <c r="I3317" s="13" t="e">
        <f>IF(ISNUMBER(VLOOKUP(Fulltable[[#This Row],[Distance]], Predict[[#All],[Distance (km)]:[Time on current form]], 2, FALSE)), VLOOKUP(Fulltable[[#This Row],[Distance]], Predict[[#All],[Distance (km)]:[Time on current form]], 2, FALSE), NA())</f>
        <v>#N/A</v>
      </c>
      <c r="J3317" s="13" t="e">
        <f>IF(ISNUMBER(VLOOKUP(Fulltable[[#This Row],[Distance]], Predict[[#All],[Distance (km)]:[Time on current form]], 3, FALSE)), VLOOKUP(Fulltable[[#This Row],[Distance]], Predict[[#All],[Distance (km)]:[Time on current form]], 3, FALSE), NA())</f>
        <v>#N/A</v>
      </c>
    </row>
    <row r="3318" spans="1:10" x14ac:dyDescent="0.25">
      <c r="A3318" s="1">
        <v>33.159999999999997</v>
      </c>
      <c r="B3318" s="2">
        <f>Fulltable[[#This Row],[Distance]]^2</f>
        <v>1099.5855999999999</v>
      </c>
      <c r="C3318">
        <f>Fulltable[[#This Row],[Distance]]^3</f>
        <v>36462.258495999995</v>
      </c>
      <c r="D3318">
        <f>Fulltable[[#This Row],[Distance]]^4</f>
        <v>1209088.4917273598</v>
      </c>
      <c r="E3318">
        <f>Fulltable[[#This Row],[Distance]]^5</f>
        <v>40093374.385679245</v>
      </c>
      <c r="F3318" s="13" t="e">
        <f>IF(ISNUMBER(VLOOKUP(Fulltable[[#This Row],[Distance]], PBmetric[[Distance (km)]:[PB (hh:mm:ss)]], 6, FALSE)), VLOOKUP(Fulltable[[#This Row],[Distance]], PBmetric[[Distance (km)]:[PB (hh:mm:ss)]], 6, FALSE), NA())</f>
        <v>#N/A</v>
      </c>
      <c r="G3318" s="13">
        <f ca="1">$Q$4+$P$4*Fulltable[[#This Row],[Distance]]+$O$4*Fulltable[[#This Row],[D^2]]+$N$4*Fulltable[[#This Row],[D^3]]</f>
        <v>0.11610130819548112</v>
      </c>
      <c r="H3318" s="13">
        <f ca="1">Fulltable[[#This Row],[Forecast]]*(1+AVERAGE(cform[faster (-ve) /
slower (+ve)]))</f>
        <v>0.12020221782561978</v>
      </c>
      <c r="I3318" s="13" t="e">
        <f>IF(ISNUMBER(VLOOKUP(Fulltable[[#This Row],[Distance]], Predict[[#All],[Distance (km)]:[Time on current form]], 2, FALSE)), VLOOKUP(Fulltable[[#This Row],[Distance]], Predict[[#All],[Distance (km)]:[Time on current form]], 2, FALSE), NA())</f>
        <v>#N/A</v>
      </c>
      <c r="J3318" s="13" t="e">
        <f>IF(ISNUMBER(VLOOKUP(Fulltable[[#This Row],[Distance]], Predict[[#All],[Distance (km)]:[Time on current form]], 3, FALSE)), VLOOKUP(Fulltable[[#This Row],[Distance]], Predict[[#All],[Distance (km)]:[Time on current form]], 3, FALSE), NA())</f>
        <v>#N/A</v>
      </c>
    </row>
    <row r="3319" spans="1:10" x14ac:dyDescent="0.25">
      <c r="A3319" s="1">
        <v>33.17</v>
      </c>
      <c r="B3319" s="2">
        <f>Fulltable[[#This Row],[Distance]]^2</f>
        <v>1100.2489</v>
      </c>
      <c r="C3319">
        <f>Fulltable[[#This Row],[Distance]]^3</f>
        <v>36495.256013000006</v>
      </c>
      <c r="D3319">
        <f>Fulltable[[#This Row],[Distance]]^4</f>
        <v>1210547.6419512101</v>
      </c>
      <c r="E3319">
        <f>Fulltable[[#This Row],[Distance]]^5</f>
        <v>40153865.283521637</v>
      </c>
      <c r="F3319" s="13" t="e">
        <f>IF(ISNUMBER(VLOOKUP(Fulltable[[#This Row],[Distance]], PBmetric[[Distance (km)]:[PB (hh:mm:ss)]], 6, FALSE)), VLOOKUP(Fulltable[[#This Row],[Distance]], PBmetric[[Distance (km)]:[PB (hh:mm:ss)]], 6, FALSE), NA())</f>
        <v>#N/A</v>
      </c>
      <c r="G3319" s="13">
        <f ca="1">$Q$4+$P$4*Fulltable[[#This Row],[Distance]]+$O$4*Fulltable[[#This Row],[D^2]]+$N$4*Fulltable[[#This Row],[D^3]]</f>
        <v>0.11614228231719285</v>
      </c>
      <c r="H3319" s="13">
        <f ca="1">Fulltable[[#This Row],[Forecast]]*(1+AVERAGE(cform[faster (-ve) /
slower (+ve)]))</f>
        <v>0.12024463922792573</v>
      </c>
      <c r="I3319" s="13" t="e">
        <f>IF(ISNUMBER(VLOOKUP(Fulltable[[#This Row],[Distance]], Predict[[#All],[Distance (km)]:[Time on current form]], 2, FALSE)), VLOOKUP(Fulltable[[#This Row],[Distance]], Predict[[#All],[Distance (km)]:[Time on current form]], 2, FALSE), NA())</f>
        <v>#N/A</v>
      </c>
      <c r="J3319" s="13" t="e">
        <f>IF(ISNUMBER(VLOOKUP(Fulltable[[#This Row],[Distance]], Predict[[#All],[Distance (km)]:[Time on current form]], 3, FALSE)), VLOOKUP(Fulltable[[#This Row],[Distance]], Predict[[#All],[Distance (km)]:[Time on current form]], 3, FALSE), NA())</f>
        <v>#N/A</v>
      </c>
    </row>
    <row r="3320" spans="1:10" x14ac:dyDescent="0.25">
      <c r="A3320" s="1">
        <v>33.18</v>
      </c>
      <c r="B3320" s="2">
        <f>Fulltable[[#This Row],[Distance]]^2</f>
        <v>1100.9123999999999</v>
      </c>
      <c r="C3320">
        <f>Fulltable[[#This Row],[Distance]]^3</f>
        <v>36528.273431999995</v>
      </c>
      <c r="D3320">
        <f>Fulltable[[#This Row],[Distance]]^4</f>
        <v>1212008.1124737598</v>
      </c>
      <c r="E3320">
        <f>Fulltable[[#This Row],[Distance]]^5</f>
        <v>40214429.171879351</v>
      </c>
      <c r="F3320" s="13" t="e">
        <f>IF(ISNUMBER(VLOOKUP(Fulltable[[#This Row],[Distance]], PBmetric[[Distance (km)]:[PB (hh:mm:ss)]], 6, FALSE)), VLOOKUP(Fulltable[[#This Row],[Distance]], PBmetric[[Distance (km)]:[PB (hh:mm:ss)]], 6, FALSE), NA())</f>
        <v>#N/A</v>
      </c>
      <c r="G3320" s="13">
        <f ca="1">$Q$4+$P$4*Fulltable[[#This Row],[Distance]]+$O$4*Fulltable[[#This Row],[D^2]]+$N$4*Fulltable[[#This Row],[D^3]]</f>
        <v>0.11618325999436079</v>
      </c>
      <c r="H3320" s="13">
        <f ca="1">Fulltable[[#This Row],[Forecast]]*(1+AVERAGE(cform[faster (-ve) /
slower (+ve)]))</f>
        <v>0.12028706431127306</v>
      </c>
      <c r="I3320" s="13" t="e">
        <f>IF(ISNUMBER(VLOOKUP(Fulltable[[#This Row],[Distance]], Predict[[#All],[Distance (km)]:[Time on current form]], 2, FALSE)), VLOOKUP(Fulltable[[#This Row],[Distance]], Predict[[#All],[Distance (km)]:[Time on current form]], 2, FALSE), NA())</f>
        <v>#N/A</v>
      </c>
      <c r="J3320" s="13" t="e">
        <f>IF(ISNUMBER(VLOOKUP(Fulltable[[#This Row],[Distance]], Predict[[#All],[Distance (km)]:[Time on current form]], 3, FALSE)), VLOOKUP(Fulltable[[#This Row],[Distance]], Predict[[#All],[Distance (km)]:[Time on current form]], 3, FALSE), NA())</f>
        <v>#N/A</v>
      </c>
    </row>
    <row r="3321" spans="1:10" x14ac:dyDescent="0.25">
      <c r="A3321" s="1">
        <v>33.19</v>
      </c>
      <c r="B3321" s="2">
        <f>Fulltable[[#This Row],[Distance]]^2</f>
        <v>1101.5760999999998</v>
      </c>
      <c r="C3321">
        <f>Fulltable[[#This Row],[Distance]]^3</f>
        <v>36561.310758999993</v>
      </c>
      <c r="D3321">
        <f>Fulltable[[#This Row],[Distance]]^4</f>
        <v>1213469.9040912094</v>
      </c>
      <c r="E3321">
        <f>Fulltable[[#This Row],[Distance]]^5</f>
        <v>40275066.11678724</v>
      </c>
      <c r="F3321" s="13" t="e">
        <f>IF(ISNUMBER(VLOOKUP(Fulltable[[#This Row],[Distance]], PBmetric[[Distance (km)]:[PB (hh:mm:ss)]], 6, FALSE)), VLOOKUP(Fulltable[[#This Row],[Distance]], PBmetric[[Distance (km)]:[PB (hh:mm:ss)]], 6, FALSE), NA())</f>
        <v>#N/A</v>
      </c>
      <c r="G3321" s="13">
        <f ca="1">$Q$4+$P$4*Fulltable[[#This Row],[Distance]]+$O$4*Fulltable[[#This Row],[D^2]]+$N$4*Fulltable[[#This Row],[D^3]]</f>
        <v>0.11622424122694952</v>
      </c>
      <c r="H3321" s="13">
        <f ca="1">Fulltable[[#This Row],[Forecast]]*(1+AVERAGE(cform[faster (-ve) /
slower (+ve)]))</f>
        <v>0.12032949307562514</v>
      </c>
      <c r="I3321" s="13" t="e">
        <f>IF(ISNUMBER(VLOOKUP(Fulltable[[#This Row],[Distance]], Predict[[#All],[Distance (km)]:[Time on current form]], 2, FALSE)), VLOOKUP(Fulltable[[#This Row],[Distance]], Predict[[#All],[Distance (km)]:[Time on current form]], 2, FALSE), NA())</f>
        <v>#N/A</v>
      </c>
      <c r="J3321" s="13" t="e">
        <f>IF(ISNUMBER(VLOOKUP(Fulltable[[#This Row],[Distance]], Predict[[#All],[Distance (km)]:[Time on current form]], 3, FALSE)), VLOOKUP(Fulltable[[#This Row],[Distance]], Predict[[#All],[Distance (km)]:[Time on current form]], 3, FALSE), NA())</f>
        <v>#N/A</v>
      </c>
    </row>
    <row r="3322" spans="1:10" x14ac:dyDescent="0.25">
      <c r="A3322" s="1">
        <v>33.200000000000003</v>
      </c>
      <c r="B3322" s="2">
        <f>Fulltable[[#This Row],[Distance]]^2</f>
        <v>1102.2400000000002</v>
      </c>
      <c r="C3322">
        <f>Fulltable[[#This Row],[Distance]]^3</f>
        <v>36594.368000000009</v>
      </c>
      <c r="D3322">
        <f>Fulltable[[#This Row],[Distance]]^4</f>
        <v>1214933.0176000006</v>
      </c>
      <c r="E3322">
        <f>Fulltable[[#This Row],[Distance]]^5</f>
        <v>40335776.184320025</v>
      </c>
      <c r="F3322" s="13" t="e">
        <f>IF(ISNUMBER(VLOOKUP(Fulltable[[#This Row],[Distance]], PBmetric[[Distance (km)]:[PB (hh:mm:ss)]], 6, FALSE)), VLOOKUP(Fulltable[[#This Row],[Distance]], PBmetric[[Distance (km)]:[PB (hh:mm:ss)]], 6, FALSE), NA())</f>
        <v>#N/A</v>
      </c>
      <c r="G3322" s="13">
        <f ca="1">$Q$4+$P$4*Fulltable[[#This Row],[Distance]]+$O$4*Fulltable[[#This Row],[D^2]]+$N$4*Fulltable[[#This Row],[D^3]]</f>
        <v>0.1162652260149237</v>
      </c>
      <c r="H3322" s="13">
        <f ca="1">Fulltable[[#This Row],[Forecast]]*(1+AVERAGE(cform[faster (-ve) /
slower (+ve)]))</f>
        <v>0.12037192552094535</v>
      </c>
      <c r="I3322" s="13" t="e">
        <f>IF(ISNUMBER(VLOOKUP(Fulltable[[#This Row],[Distance]], Predict[[#All],[Distance (km)]:[Time on current form]], 2, FALSE)), VLOOKUP(Fulltable[[#This Row],[Distance]], Predict[[#All],[Distance (km)]:[Time on current form]], 2, FALSE), NA())</f>
        <v>#N/A</v>
      </c>
      <c r="J3322" s="13" t="e">
        <f>IF(ISNUMBER(VLOOKUP(Fulltable[[#This Row],[Distance]], Predict[[#All],[Distance (km)]:[Time on current form]], 3, FALSE)), VLOOKUP(Fulltable[[#This Row],[Distance]], Predict[[#All],[Distance (km)]:[Time on current form]], 3, FALSE), NA())</f>
        <v>#N/A</v>
      </c>
    </row>
    <row r="3323" spans="1:10" x14ac:dyDescent="0.25">
      <c r="A3323" s="1">
        <v>33.21</v>
      </c>
      <c r="B3323" s="2">
        <f>Fulltable[[#This Row],[Distance]]^2</f>
        <v>1102.9041</v>
      </c>
      <c r="C3323">
        <f>Fulltable[[#This Row],[Distance]]^3</f>
        <v>36627.445161000003</v>
      </c>
      <c r="D3323">
        <f>Fulltable[[#This Row],[Distance]]^4</f>
        <v>1216397.45379681</v>
      </c>
      <c r="E3323">
        <f>Fulltable[[#This Row],[Distance]]^5</f>
        <v>40396559.440592058</v>
      </c>
      <c r="F3323" s="13" t="e">
        <f>IF(ISNUMBER(VLOOKUP(Fulltable[[#This Row],[Distance]], PBmetric[[Distance (km)]:[PB (hh:mm:ss)]], 6, FALSE)), VLOOKUP(Fulltable[[#This Row],[Distance]], PBmetric[[Distance (km)]:[PB (hh:mm:ss)]], 6, FALSE), NA())</f>
        <v>#N/A</v>
      </c>
      <c r="G3323" s="13">
        <f ca="1">$Q$4+$P$4*Fulltable[[#This Row],[Distance]]+$O$4*Fulltable[[#This Row],[D^2]]+$N$4*Fulltable[[#This Row],[D^3]]</f>
        <v>0.11630621435824785</v>
      </c>
      <c r="H3323" s="13">
        <f ca="1">Fulltable[[#This Row],[Forecast]]*(1+AVERAGE(cform[faster (-ve) /
slower (+ve)]))</f>
        <v>0.12041436164719696</v>
      </c>
      <c r="I3323" s="13" t="e">
        <f>IF(ISNUMBER(VLOOKUP(Fulltable[[#This Row],[Distance]], Predict[[#All],[Distance (km)]:[Time on current form]], 2, FALSE)), VLOOKUP(Fulltable[[#This Row],[Distance]], Predict[[#All],[Distance (km)]:[Time on current form]], 2, FALSE), NA())</f>
        <v>#N/A</v>
      </c>
      <c r="J3323" s="13" t="e">
        <f>IF(ISNUMBER(VLOOKUP(Fulltable[[#This Row],[Distance]], Predict[[#All],[Distance (km)]:[Time on current form]], 3, FALSE)), VLOOKUP(Fulltable[[#This Row],[Distance]], Predict[[#All],[Distance (km)]:[Time on current form]], 3, FALSE), NA())</f>
        <v>#N/A</v>
      </c>
    </row>
    <row r="3324" spans="1:10" x14ac:dyDescent="0.25">
      <c r="A3324" s="1">
        <v>33.22</v>
      </c>
      <c r="B3324" s="2">
        <f>Fulltable[[#This Row],[Distance]]^2</f>
        <v>1103.5683999999999</v>
      </c>
      <c r="C3324">
        <f>Fulltable[[#This Row],[Distance]]^3</f>
        <v>36660.542247999998</v>
      </c>
      <c r="D3324">
        <f>Fulltable[[#This Row],[Distance]]^4</f>
        <v>1217863.2134785596</v>
      </c>
      <c r="E3324">
        <f>Fulltable[[#This Row],[Distance]]^5</f>
        <v>40457415.951757751</v>
      </c>
      <c r="F3324" s="13" t="e">
        <f>IF(ISNUMBER(VLOOKUP(Fulltable[[#This Row],[Distance]], PBmetric[[Distance (km)]:[PB (hh:mm:ss)]], 6, FALSE)), VLOOKUP(Fulltable[[#This Row],[Distance]], PBmetric[[Distance (km)]:[PB (hh:mm:ss)]], 6, FALSE), NA())</f>
        <v>#N/A</v>
      </c>
      <c r="G3324" s="13">
        <f ca="1">$Q$4+$P$4*Fulltable[[#This Row],[Distance]]+$O$4*Fulltable[[#This Row],[D^2]]+$N$4*Fulltable[[#This Row],[D^3]]</f>
        <v>0.11634720625688659</v>
      </c>
      <c r="H3324" s="13">
        <f ca="1">Fulltable[[#This Row],[Forecast]]*(1+AVERAGE(cform[faster (-ve) /
slower (+ve)]))</f>
        <v>0.12045680145434334</v>
      </c>
      <c r="I3324" s="13" t="e">
        <f>IF(ISNUMBER(VLOOKUP(Fulltable[[#This Row],[Distance]], Predict[[#All],[Distance (km)]:[Time on current form]], 2, FALSE)), VLOOKUP(Fulltable[[#This Row],[Distance]], Predict[[#All],[Distance (km)]:[Time on current form]], 2, FALSE), NA())</f>
        <v>#N/A</v>
      </c>
      <c r="J3324" s="13" t="e">
        <f>IF(ISNUMBER(VLOOKUP(Fulltable[[#This Row],[Distance]], Predict[[#All],[Distance (km)]:[Time on current form]], 3, FALSE)), VLOOKUP(Fulltable[[#This Row],[Distance]], Predict[[#All],[Distance (km)]:[Time on current form]], 3, FALSE), NA())</f>
        <v>#N/A</v>
      </c>
    </row>
    <row r="3325" spans="1:10" x14ac:dyDescent="0.25">
      <c r="A3325" s="1">
        <v>33.229999999999997</v>
      </c>
      <c r="B3325" s="2">
        <f>Fulltable[[#This Row],[Distance]]^2</f>
        <v>1104.2328999999997</v>
      </c>
      <c r="C3325">
        <f>Fulltable[[#This Row],[Distance]]^3</f>
        <v>36693.659266999988</v>
      </c>
      <c r="D3325">
        <f>Fulltable[[#This Row],[Distance]]^4</f>
        <v>1219330.2974424094</v>
      </c>
      <c r="E3325">
        <f>Fulltable[[#This Row],[Distance]]^5</f>
        <v>40518345.78401126</v>
      </c>
      <c r="F3325" s="13" t="e">
        <f>IF(ISNUMBER(VLOOKUP(Fulltable[[#This Row],[Distance]], PBmetric[[Distance (km)]:[PB (hh:mm:ss)]], 6, FALSE)), VLOOKUP(Fulltable[[#This Row],[Distance]], PBmetric[[Distance (km)]:[PB (hh:mm:ss)]], 6, FALSE), NA())</f>
        <v>#N/A</v>
      </c>
      <c r="G3325" s="13">
        <f ca="1">$Q$4+$P$4*Fulltable[[#This Row],[Distance]]+$O$4*Fulltable[[#This Row],[D^2]]+$N$4*Fulltable[[#This Row],[D^3]]</f>
        <v>0.11638820171080454</v>
      </c>
      <c r="H3325" s="13">
        <f ca="1">Fulltable[[#This Row],[Forecast]]*(1+AVERAGE(cform[faster (-ve) /
slower (+ve)]))</f>
        <v>0.12049924494234787</v>
      </c>
      <c r="I3325" s="13" t="e">
        <f>IF(ISNUMBER(VLOOKUP(Fulltable[[#This Row],[Distance]], Predict[[#All],[Distance (km)]:[Time on current form]], 2, FALSE)), VLOOKUP(Fulltable[[#This Row],[Distance]], Predict[[#All],[Distance (km)]:[Time on current form]], 2, FALSE), NA())</f>
        <v>#N/A</v>
      </c>
      <c r="J3325" s="13" t="e">
        <f>IF(ISNUMBER(VLOOKUP(Fulltable[[#This Row],[Distance]], Predict[[#All],[Distance (km)]:[Time on current form]], 3, FALSE)), VLOOKUP(Fulltable[[#This Row],[Distance]], Predict[[#All],[Distance (km)]:[Time on current form]], 3, FALSE), NA())</f>
        <v>#N/A</v>
      </c>
    </row>
    <row r="3326" spans="1:10" x14ac:dyDescent="0.25">
      <c r="A3326" s="1">
        <v>33.24</v>
      </c>
      <c r="B3326" s="2">
        <f>Fulltable[[#This Row],[Distance]]^2</f>
        <v>1104.8976000000002</v>
      </c>
      <c r="C3326">
        <f>Fulltable[[#This Row],[Distance]]^3</f>
        <v>36726.796224000012</v>
      </c>
      <c r="D3326">
        <f>Fulltable[[#This Row],[Distance]]^4</f>
        <v>1220798.7064857606</v>
      </c>
      <c r="E3326">
        <f>Fulltable[[#This Row],[Distance]]^5</f>
        <v>40579349.003586687</v>
      </c>
      <c r="F3326" s="13" t="e">
        <f>IF(ISNUMBER(VLOOKUP(Fulltable[[#This Row],[Distance]], PBmetric[[Distance (km)]:[PB (hh:mm:ss)]], 6, FALSE)), VLOOKUP(Fulltable[[#This Row],[Distance]], PBmetric[[Distance (km)]:[PB (hh:mm:ss)]], 6, FALSE), NA())</f>
        <v>#N/A</v>
      </c>
      <c r="G3326" s="13">
        <f ca="1">$Q$4+$P$4*Fulltable[[#This Row],[Distance]]+$O$4*Fulltable[[#This Row],[D^2]]+$N$4*Fulltable[[#This Row],[D^3]]</f>
        <v>0.11642920071996632</v>
      </c>
      <c r="H3326" s="13">
        <f ca="1">Fulltable[[#This Row],[Forecast]]*(1+AVERAGE(cform[faster (-ve) /
slower (+ve)]))</f>
        <v>0.12054169211117392</v>
      </c>
      <c r="I3326" s="13" t="e">
        <f>IF(ISNUMBER(VLOOKUP(Fulltable[[#This Row],[Distance]], Predict[[#All],[Distance (km)]:[Time on current form]], 2, FALSE)), VLOOKUP(Fulltable[[#This Row],[Distance]], Predict[[#All],[Distance (km)]:[Time on current form]], 2, FALSE), NA())</f>
        <v>#N/A</v>
      </c>
      <c r="J3326" s="13" t="e">
        <f>IF(ISNUMBER(VLOOKUP(Fulltable[[#This Row],[Distance]], Predict[[#All],[Distance (km)]:[Time on current form]], 3, FALSE)), VLOOKUP(Fulltable[[#This Row],[Distance]], Predict[[#All],[Distance (km)]:[Time on current form]], 3, FALSE), NA())</f>
        <v>#N/A</v>
      </c>
    </row>
    <row r="3327" spans="1:10" x14ac:dyDescent="0.25">
      <c r="A3327" s="1">
        <v>33.25</v>
      </c>
      <c r="B3327" s="2">
        <f>Fulltable[[#This Row],[Distance]]^2</f>
        <v>1105.5625</v>
      </c>
      <c r="C3327">
        <f>Fulltable[[#This Row],[Distance]]^3</f>
        <v>36759.953125</v>
      </c>
      <c r="D3327">
        <f>Fulltable[[#This Row],[Distance]]^4</f>
        <v>1222268.44140625</v>
      </c>
      <c r="E3327">
        <f>Fulltable[[#This Row],[Distance]]^5</f>
        <v>40640425.676757812</v>
      </c>
      <c r="F3327" s="13" t="e">
        <f>IF(ISNUMBER(VLOOKUP(Fulltable[[#This Row],[Distance]], PBmetric[[Distance (km)]:[PB (hh:mm:ss)]], 6, FALSE)), VLOOKUP(Fulltable[[#This Row],[Distance]], PBmetric[[Distance (km)]:[PB (hh:mm:ss)]], 6, FALSE), NA())</f>
        <v>#N/A</v>
      </c>
      <c r="G3327" s="13">
        <f ca="1">$Q$4+$P$4*Fulltable[[#This Row],[Distance]]+$O$4*Fulltable[[#This Row],[D^2]]+$N$4*Fulltable[[#This Row],[D^3]]</f>
        <v>0.11647020328433644</v>
      </c>
      <c r="H3327" s="13">
        <f ca="1">Fulltable[[#This Row],[Forecast]]*(1+AVERAGE(cform[faster (-ve) /
slower (+ve)]))</f>
        <v>0.12058414296078475</v>
      </c>
      <c r="I3327" s="13" t="e">
        <f>IF(ISNUMBER(VLOOKUP(Fulltable[[#This Row],[Distance]], Predict[[#All],[Distance (km)]:[Time on current form]], 2, FALSE)), VLOOKUP(Fulltable[[#This Row],[Distance]], Predict[[#All],[Distance (km)]:[Time on current form]], 2, FALSE), NA())</f>
        <v>#N/A</v>
      </c>
      <c r="J3327" s="13" t="e">
        <f>IF(ISNUMBER(VLOOKUP(Fulltable[[#This Row],[Distance]], Predict[[#All],[Distance (km)]:[Time on current form]], 3, FALSE)), VLOOKUP(Fulltable[[#This Row],[Distance]], Predict[[#All],[Distance (km)]:[Time on current form]], 3, FALSE), NA())</f>
        <v>#N/A</v>
      </c>
    </row>
    <row r="3328" spans="1:10" x14ac:dyDescent="0.25">
      <c r="A3328" s="1">
        <v>33.26</v>
      </c>
      <c r="B3328" s="2">
        <f>Fulltable[[#This Row],[Distance]]^2</f>
        <v>1106.2275999999999</v>
      </c>
      <c r="C3328">
        <f>Fulltable[[#This Row],[Distance]]^3</f>
        <v>36793.129975999997</v>
      </c>
      <c r="D3328">
        <f>Fulltable[[#This Row],[Distance]]^4</f>
        <v>1223739.5030017598</v>
      </c>
      <c r="E3328">
        <f>Fulltable[[#This Row],[Distance]]^5</f>
        <v>40701575.869838528</v>
      </c>
      <c r="F3328" s="13" t="e">
        <f>IF(ISNUMBER(VLOOKUP(Fulltable[[#This Row],[Distance]], PBmetric[[Distance (km)]:[PB (hh:mm:ss)]], 6, FALSE)), VLOOKUP(Fulltable[[#This Row],[Distance]], PBmetric[[Distance (km)]:[PB (hh:mm:ss)]], 6, FALSE), NA())</f>
        <v>#N/A</v>
      </c>
      <c r="G3328" s="13">
        <f ca="1">$Q$4+$P$4*Fulltable[[#This Row],[Distance]]+$O$4*Fulltable[[#This Row],[D^2]]+$N$4*Fulltable[[#This Row],[D^3]]</f>
        <v>0.11651120940387957</v>
      </c>
      <c r="H3328" s="13">
        <f ca="1">Fulltable[[#This Row],[Forecast]]*(1+AVERAGE(cform[faster (-ve) /
slower (+ve)]))</f>
        <v>0.12062659749114377</v>
      </c>
      <c r="I3328" s="13" t="e">
        <f>IF(ISNUMBER(VLOOKUP(Fulltable[[#This Row],[Distance]], Predict[[#All],[Distance (km)]:[Time on current form]], 2, FALSE)), VLOOKUP(Fulltable[[#This Row],[Distance]], Predict[[#All],[Distance (km)]:[Time on current form]], 2, FALSE), NA())</f>
        <v>#N/A</v>
      </c>
      <c r="J3328" s="13" t="e">
        <f>IF(ISNUMBER(VLOOKUP(Fulltable[[#This Row],[Distance]], Predict[[#All],[Distance (km)]:[Time on current form]], 3, FALSE)), VLOOKUP(Fulltable[[#This Row],[Distance]], Predict[[#All],[Distance (km)]:[Time on current form]], 3, FALSE), NA())</f>
        <v>#N/A</v>
      </c>
    </row>
    <row r="3329" spans="1:10" x14ac:dyDescent="0.25">
      <c r="A3329" s="1">
        <v>33.270000000000003</v>
      </c>
      <c r="B3329" s="2">
        <f>Fulltable[[#This Row],[Distance]]^2</f>
        <v>1106.8929000000003</v>
      </c>
      <c r="C3329">
        <f>Fulltable[[#This Row],[Distance]]^3</f>
        <v>36826.326783000011</v>
      </c>
      <c r="D3329">
        <f>Fulltable[[#This Row],[Distance]]^4</f>
        <v>1225211.8920704105</v>
      </c>
      <c r="E3329">
        <f>Fulltable[[#This Row],[Distance]]^5</f>
        <v>40762799.649182566</v>
      </c>
      <c r="F3329" s="13" t="e">
        <f>IF(ISNUMBER(VLOOKUP(Fulltable[[#This Row],[Distance]], PBmetric[[Distance (km)]:[PB (hh:mm:ss)]], 6, FALSE)), VLOOKUP(Fulltable[[#This Row],[Distance]], PBmetric[[Distance (km)]:[PB (hh:mm:ss)]], 6, FALSE), NA())</f>
        <v>#N/A</v>
      </c>
      <c r="G3329" s="13">
        <f ca="1">$Q$4+$P$4*Fulltable[[#This Row],[Distance]]+$O$4*Fulltable[[#This Row],[D^2]]+$N$4*Fulltable[[#This Row],[D^3]]</f>
        <v>0.1165522190785603</v>
      </c>
      <c r="H3329" s="13">
        <f ca="1">Fulltable[[#This Row],[Forecast]]*(1+AVERAGE(cform[faster (-ve) /
slower (+ve)]))</f>
        <v>0.12066905570221431</v>
      </c>
      <c r="I3329" s="13" t="e">
        <f>IF(ISNUMBER(VLOOKUP(Fulltable[[#This Row],[Distance]], Predict[[#All],[Distance (km)]:[Time on current form]], 2, FALSE)), VLOOKUP(Fulltable[[#This Row],[Distance]], Predict[[#All],[Distance (km)]:[Time on current form]], 2, FALSE), NA())</f>
        <v>#N/A</v>
      </c>
      <c r="J3329" s="13" t="e">
        <f>IF(ISNUMBER(VLOOKUP(Fulltable[[#This Row],[Distance]], Predict[[#All],[Distance (km)]:[Time on current form]], 3, FALSE)), VLOOKUP(Fulltable[[#This Row],[Distance]], Predict[[#All],[Distance (km)]:[Time on current form]], 3, FALSE), NA())</f>
        <v>#N/A</v>
      </c>
    </row>
    <row r="3330" spans="1:10" x14ac:dyDescent="0.25">
      <c r="A3330" s="1">
        <v>33.28</v>
      </c>
      <c r="B3330" s="2">
        <f>Fulltable[[#This Row],[Distance]]^2</f>
        <v>1107.5584000000001</v>
      </c>
      <c r="C3330">
        <f>Fulltable[[#This Row],[Distance]]^3</f>
        <v>36859.543552000003</v>
      </c>
      <c r="D3330">
        <f>Fulltable[[#This Row],[Distance]]^4</f>
        <v>1226685.6094105602</v>
      </c>
      <c r="E3330">
        <f>Fulltable[[#This Row],[Distance]]^5</f>
        <v>40824097.081183448</v>
      </c>
      <c r="F3330" s="13" t="e">
        <f>IF(ISNUMBER(VLOOKUP(Fulltable[[#This Row],[Distance]], PBmetric[[Distance (km)]:[PB (hh:mm:ss)]], 6, FALSE)), VLOOKUP(Fulltable[[#This Row],[Distance]], PBmetric[[Distance (km)]:[PB (hh:mm:ss)]], 6, FALSE), NA())</f>
        <v>#N/A</v>
      </c>
      <c r="G3330" s="13">
        <f ca="1">$Q$4+$P$4*Fulltable[[#This Row],[Distance]]+$O$4*Fulltable[[#This Row],[D^2]]+$N$4*Fulltable[[#This Row],[D^3]]</f>
        <v>0.11659323230834319</v>
      </c>
      <c r="H3330" s="13">
        <f ca="1">Fulltable[[#This Row],[Forecast]]*(1+AVERAGE(cform[faster (-ve) /
slower (+ve)]))</f>
        <v>0.12071151759395972</v>
      </c>
      <c r="I3330" s="13" t="e">
        <f>IF(ISNUMBER(VLOOKUP(Fulltable[[#This Row],[Distance]], Predict[[#All],[Distance (km)]:[Time on current form]], 2, FALSE)), VLOOKUP(Fulltable[[#This Row],[Distance]], Predict[[#All],[Distance (km)]:[Time on current form]], 2, FALSE), NA())</f>
        <v>#N/A</v>
      </c>
      <c r="J3330" s="13" t="e">
        <f>IF(ISNUMBER(VLOOKUP(Fulltable[[#This Row],[Distance]], Predict[[#All],[Distance (km)]:[Time on current form]], 3, FALSE)), VLOOKUP(Fulltable[[#This Row],[Distance]], Predict[[#All],[Distance (km)]:[Time on current form]], 3, FALSE), NA())</f>
        <v>#N/A</v>
      </c>
    </row>
    <row r="3331" spans="1:10" x14ac:dyDescent="0.25">
      <c r="A3331" s="1">
        <v>33.29</v>
      </c>
      <c r="B3331" s="2">
        <f>Fulltable[[#This Row],[Distance]]^2</f>
        <v>1108.2240999999999</v>
      </c>
      <c r="C3331">
        <f>Fulltable[[#This Row],[Distance]]^3</f>
        <v>36892.780288999995</v>
      </c>
      <c r="D3331">
        <f>Fulltable[[#This Row],[Distance]]^4</f>
        <v>1228160.6558208098</v>
      </c>
      <c r="E3331">
        <f>Fulltable[[#This Row],[Distance]]^5</f>
        <v>40885468.232274756</v>
      </c>
      <c r="F3331" s="13" t="e">
        <f>IF(ISNUMBER(VLOOKUP(Fulltable[[#This Row],[Distance]], PBmetric[[Distance (km)]:[PB (hh:mm:ss)]], 6, FALSE)), VLOOKUP(Fulltable[[#This Row],[Distance]], PBmetric[[Distance (km)]:[PB (hh:mm:ss)]], 6, FALSE), NA())</f>
        <v>#N/A</v>
      </c>
      <c r="G3331" s="13">
        <f ca="1">$Q$4+$P$4*Fulltable[[#This Row],[Distance]]+$O$4*Fulltable[[#This Row],[D^2]]+$N$4*Fulltable[[#This Row],[D^3]]</f>
        <v>0.11663424909319284</v>
      </c>
      <c r="H3331" s="13">
        <f ca="1">Fulltable[[#This Row],[Forecast]]*(1+AVERAGE(cform[faster (-ve) /
slower (+ve)]))</f>
        <v>0.1207539831663433</v>
      </c>
      <c r="I3331" s="13" t="e">
        <f>IF(ISNUMBER(VLOOKUP(Fulltable[[#This Row],[Distance]], Predict[[#All],[Distance (km)]:[Time on current form]], 2, FALSE)), VLOOKUP(Fulltable[[#This Row],[Distance]], Predict[[#All],[Distance (km)]:[Time on current form]], 2, FALSE), NA())</f>
        <v>#N/A</v>
      </c>
      <c r="J3331" s="13" t="e">
        <f>IF(ISNUMBER(VLOOKUP(Fulltable[[#This Row],[Distance]], Predict[[#All],[Distance (km)]:[Time on current form]], 3, FALSE)), VLOOKUP(Fulltable[[#This Row],[Distance]], Predict[[#All],[Distance (km)]:[Time on current form]], 3, FALSE), NA())</f>
        <v>#N/A</v>
      </c>
    </row>
    <row r="3332" spans="1:10" x14ac:dyDescent="0.25">
      <c r="A3332" s="1">
        <v>33.299999999999997</v>
      </c>
      <c r="B3332" s="2">
        <f>Fulltable[[#This Row],[Distance]]^2</f>
        <v>1108.8899999999999</v>
      </c>
      <c r="C3332">
        <f>Fulltable[[#This Row],[Distance]]^3</f>
        <v>36926.036999999989</v>
      </c>
      <c r="D3332">
        <f>Fulltable[[#This Row],[Distance]]^4</f>
        <v>1229637.0320999997</v>
      </c>
      <c r="E3332">
        <f>Fulltable[[#This Row],[Distance]]^5</f>
        <v>40946913.168929987</v>
      </c>
      <c r="F3332" s="13" t="e">
        <f>IF(ISNUMBER(VLOOKUP(Fulltable[[#This Row],[Distance]], PBmetric[[Distance (km)]:[PB (hh:mm:ss)]], 6, FALSE)), VLOOKUP(Fulltable[[#This Row],[Distance]], PBmetric[[Distance (km)]:[PB (hh:mm:ss)]], 6, FALSE), NA())</f>
        <v>#N/A</v>
      </c>
      <c r="G3332" s="13">
        <f ca="1">$Q$4+$P$4*Fulltable[[#This Row],[Distance]]+$O$4*Fulltable[[#This Row],[D^2]]+$N$4*Fulltable[[#This Row],[D^3]]</f>
        <v>0.11667526943307387</v>
      </c>
      <c r="H3332" s="13">
        <f ca="1">Fulltable[[#This Row],[Forecast]]*(1+AVERAGE(cform[faster (-ve) /
slower (+ve)]))</f>
        <v>0.12079645241932845</v>
      </c>
      <c r="I3332" s="13" t="e">
        <f>IF(ISNUMBER(VLOOKUP(Fulltable[[#This Row],[Distance]], Predict[[#All],[Distance (km)]:[Time on current form]], 2, FALSE)), VLOOKUP(Fulltable[[#This Row],[Distance]], Predict[[#All],[Distance (km)]:[Time on current form]], 2, FALSE), NA())</f>
        <v>#N/A</v>
      </c>
      <c r="J3332" s="13" t="e">
        <f>IF(ISNUMBER(VLOOKUP(Fulltable[[#This Row],[Distance]], Predict[[#All],[Distance (km)]:[Time on current form]], 3, FALSE)), VLOOKUP(Fulltable[[#This Row],[Distance]], Predict[[#All],[Distance (km)]:[Time on current form]], 3, FALSE), NA())</f>
        <v>#N/A</v>
      </c>
    </row>
    <row r="3333" spans="1:10" x14ac:dyDescent="0.25">
      <c r="A3333" s="1">
        <v>33.31</v>
      </c>
      <c r="B3333" s="2">
        <f>Fulltable[[#This Row],[Distance]]^2</f>
        <v>1109.5561000000002</v>
      </c>
      <c r="C3333">
        <f>Fulltable[[#This Row],[Distance]]^3</f>
        <v>36959.31369100001</v>
      </c>
      <c r="D3333">
        <f>Fulltable[[#This Row],[Distance]]^4</f>
        <v>1231114.7390472104</v>
      </c>
      <c r="E3333">
        <f>Fulltable[[#This Row],[Distance]]^5</f>
        <v>41008431.957662582</v>
      </c>
      <c r="F3333" s="13" t="e">
        <f>IF(ISNUMBER(VLOOKUP(Fulltable[[#This Row],[Distance]], PBmetric[[Distance (km)]:[PB (hh:mm:ss)]], 6, FALSE)), VLOOKUP(Fulltable[[#This Row],[Distance]], PBmetric[[Distance (km)]:[PB (hh:mm:ss)]], 6, FALSE), NA())</f>
        <v>#N/A</v>
      </c>
      <c r="G3333" s="13">
        <f ca="1">$Q$4+$P$4*Fulltable[[#This Row],[Distance]]+$O$4*Fulltable[[#This Row],[D^2]]+$N$4*Fulltable[[#This Row],[D^3]]</f>
        <v>0.11671629332795092</v>
      </c>
      <c r="H3333" s="13">
        <f ca="1">Fulltable[[#This Row],[Forecast]]*(1+AVERAGE(cform[faster (-ve) /
slower (+ve)]))</f>
        <v>0.12083892535287855</v>
      </c>
      <c r="I3333" s="13" t="e">
        <f>IF(ISNUMBER(VLOOKUP(Fulltable[[#This Row],[Distance]], Predict[[#All],[Distance (km)]:[Time on current form]], 2, FALSE)), VLOOKUP(Fulltable[[#This Row],[Distance]], Predict[[#All],[Distance (km)]:[Time on current form]], 2, FALSE), NA())</f>
        <v>#N/A</v>
      </c>
      <c r="J3333" s="13" t="e">
        <f>IF(ISNUMBER(VLOOKUP(Fulltable[[#This Row],[Distance]], Predict[[#All],[Distance (km)]:[Time on current form]], 3, FALSE)), VLOOKUP(Fulltable[[#This Row],[Distance]], Predict[[#All],[Distance (km)]:[Time on current form]], 3, FALSE), NA())</f>
        <v>#N/A</v>
      </c>
    </row>
    <row r="3334" spans="1:10" x14ac:dyDescent="0.25">
      <c r="A3334" s="1">
        <v>33.32</v>
      </c>
      <c r="B3334" s="2">
        <f>Fulltable[[#This Row],[Distance]]^2</f>
        <v>1110.2224000000001</v>
      </c>
      <c r="C3334">
        <f>Fulltable[[#This Row],[Distance]]^3</f>
        <v>36992.610368000001</v>
      </c>
      <c r="D3334">
        <f>Fulltable[[#This Row],[Distance]]^4</f>
        <v>1232593.7774617602</v>
      </c>
      <c r="E3334">
        <f>Fulltable[[#This Row],[Distance]]^5</f>
        <v>41070024.665025853</v>
      </c>
      <c r="F3334" s="13" t="e">
        <f>IF(ISNUMBER(VLOOKUP(Fulltable[[#This Row],[Distance]], PBmetric[[Distance (km)]:[PB (hh:mm:ss)]], 6, FALSE)), VLOOKUP(Fulltable[[#This Row],[Distance]], PBmetric[[Distance (km)]:[PB (hh:mm:ss)]], 6, FALSE), NA())</f>
        <v>#N/A</v>
      </c>
      <c r="G3334" s="13">
        <f ca="1">$Q$4+$P$4*Fulltable[[#This Row],[Distance]]+$O$4*Fulltable[[#This Row],[D^2]]+$N$4*Fulltable[[#This Row],[D^3]]</f>
        <v>0.11675732077778848</v>
      </c>
      <c r="H3334" s="13">
        <f ca="1">Fulltable[[#This Row],[Forecast]]*(1+AVERAGE(cform[faster (-ve) /
slower (+ve)]))</f>
        <v>0.12088140196695685</v>
      </c>
      <c r="I3334" s="13" t="e">
        <f>IF(ISNUMBER(VLOOKUP(Fulltable[[#This Row],[Distance]], Predict[[#All],[Distance (km)]:[Time on current form]], 2, FALSE)), VLOOKUP(Fulltable[[#This Row],[Distance]], Predict[[#All],[Distance (km)]:[Time on current form]], 2, FALSE), NA())</f>
        <v>#N/A</v>
      </c>
      <c r="J3334" s="13" t="e">
        <f>IF(ISNUMBER(VLOOKUP(Fulltable[[#This Row],[Distance]], Predict[[#All],[Distance (km)]:[Time on current form]], 3, FALSE)), VLOOKUP(Fulltable[[#This Row],[Distance]], Predict[[#All],[Distance (km)]:[Time on current form]], 3, FALSE), NA())</f>
        <v>#N/A</v>
      </c>
    </row>
    <row r="3335" spans="1:10" x14ac:dyDescent="0.25">
      <c r="A3335" s="1">
        <v>33.33</v>
      </c>
      <c r="B3335" s="2">
        <f>Fulltable[[#This Row],[Distance]]^2</f>
        <v>1110.8888999999999</v>
      </c>
      <c r="C3335">
        <f>Fulltable[[#This Row],[Distance]]^3</f>
        <v>37025.927036999994</v>
      </c>
      <c r="D3335">
        <f>Fulltable[[#This Row],[Distance]]^4</f>
        <v>1234074.1481432097</v>
      </c>
      <c r="E3335">
        <f>Fulltable[[#This Row],[Distance]]^5</f>
        <v>41131691.357613176</v>
      </c>
      <c r="F3335" s="13" t="e">
        <f>IF(ISNUMBER(VLOOKUP(Fulltable[[#This Row],[Distance]], PBmetric[[Distance (km)]:[PB (hh:mm:ss)]], 6, FALSE)), VLOOKUP(Fulltable[[#This Row],[Distance]], PBmetric[[Distance (km)]:[PB (hh:mm:ss)]], 6, FALSE), NA())</f>
        <v>#N/A</v>
      </c>
      <c r="G3335" s="13">
        <f ca="1">$Q$4+$P$4*Fulltable[[#This Row],[Distance]]+$O$4*Fulltable[[#This Row],[D^2]]+$N$4*Fulltable[[#This Row],[D^3]]</f>
        <v>0.1167983517825512</v>
      </c>
      <c r="H3335" s="13">
        <f ca="1">Fulltable[[#This Row],[Forecast]]*(1+AVERAGE(cform[faster (-ve) /
slower (+ve)]))</f>
        <v>0.12092388226152671</v>
      </c>
      <c r="I3335" s="13" t="e">
        <f>IF(ISNUMBER(VLOOKUP(Fulltable[[#This Row],[Distance]], Predict[[#All],[Distance (km)]:[Time on current form]], 2, FALSE)), VLOOKUP(Fulltable[[#This Row],[Distance]], Predict[[#All],[Distance (km)]:[Time on current form]], 2, FALSE), NA())</f>
        <v>#N/A</v>
      </c>
      <c r="J3335" s="13" t="e">
        <f>IF(ISNUMBER(VLOOKUP(Fulltable[[#This Row],[Distance]], Predict[[#All],[Distance (km)]:[Time on current form]], 3, FALSE)), VLOOKUP(Fulltable[[#This Row],[Distance]], Predict[[#All],[Distance (km)]:[Time on current form]], 3, FALSE), NA())</f>
        <v>#N/A</v>
      </c>
    </row>
    <row r="3336" spans="1:10" x14ac:dyDescent="0.25">
      <c r="A3336" s="1">
        <v>33.340000000000003</v>
      </c>
      <c r="B3336" s="2">
        <f>Fulltable[[#This Row],[Distance]]^2</f>
        <v>1111.5556000000001</v>
      </c>
      <c r="C3336">
        <f>Fulltable[[#This Row],[Distance]]^3</f>
        <v>37059.263704000012</v>
      </c>
      <c r="D3336">
        <f>Fulltable[[#This Row],[Distance]]^4</f>
        <v>1235555.8518913602</v>
      </c>
      <c r="E3336">
        <f>Fulltable[[#This Row],[Distance]]^5</f>
        <v>41193432.102057956</v>
      </c>
      <c r="F3336" s="13" t="e">
        <f>IF(ISNUMBER(VLOOKUP(Fulltable[[#This Row],[Distance]], PBmetric[[Distance (km)]:[PB (hh:mm:ss)]], 6, FALSE)), VLOOKUP(Fulltable[[#This Row],[Distance]], PBmetric[[Distance (km)]:[PB (hh:mm:ss)]], 6, FALSE), NA())</f>
        <v>#N/A</v>
      </c>
      <c r="G3336" s="13">
        <f ca="1">$Q$4+$P$4*Fulltable[[#This Row],[Distance]]+$O$4*Fulltable[[#This Row],[D^2]]+$N$4*Fulltable[[#This Row],[D^3]]</f>
        <v>0.11683938634220374</v>
      </c>
      <c r="H3336" s="13">
        <f ca="1">Fulltable[[#This Row],[Forecast]]*(1+AVERAGE(cform[faster (-ve) /
slower (+ve)]))</f>
        <v>0.1209663662365516</v>
      </c>
      <c r="I3336" s="13" t="e">
        <f>IF(ISNUMBER(VLOOKUP(Fulltable[[#This Row],[Distance]], Predict[[#All],[Distance (km)]:[Time on current form]], 2, FALSE)), VLOOKUP(Fulltable[[#This Row],[Distance]], Predict[[#All],[Distance (km)]:[Time on current form]], 2, FALSE), NA())</f>
        <v>#N/A</v>
      </c>
      <c r="J3336" s="13" t="e">
        <f>IF(ISNUMBER(VLOOKUP(Fulltable[[#This Row],[Distance]], Predict[[#All],[Distance (km)]:[Time on current form]], 3, FALSE)), VLOOKUP(Fulltable[[#This Row],[Distance]], Predict[[#All],[Distance (km)]:[Time on current form]], 3, FALSE), NA())</f>
        <v>#N/A</v>
      </c>
    </row>
    <row r="3337" spans="1:10" x14ac:dyDescent="0.25">
      <c r="A3337" s="1">
        <v>33.35</v>
      </c>
      <c r="B3337" s="2">
        <f>Fulltable[[#This Row],[Distance]]^2</f>
        <v>1112.2225000000001</v>
      </c>
      <c r="C3337">
        <f>Fulltable[[#This Row],[Distance]]^3</f>
        <v>37092.620375000006</v>
      </c>
      <c r="D3337">
        <f>Fulltable[[#This Row],[Distance]]^4</f>
        <v>1237038.8895062502</v>
      </c>
      <c r="E3337">
        <f>Fulltable[[#This Row],[Distance]]^5</f>
        <v>41255246.965033442</v>
      </c>
      <c r="F3337" s="13" t="e">
        <f>IF(ISNUMBER(VLOOKUP(Fulltable[[#This Row],[Distance]], PBmetric[[Distance (km)]:[PB (hh:mm:ss)]], 6, FALSE)), VLOOKUP(Fulltable[[#This Row],[Distance]], PBmetric[[Distance (km)]:[PB (hh:mm:ss)]], 6, FALSE), NA())</f>
        <v>#N/A</v>
      </c>
      <c r="G3337" s="13">
        <f ca="1">$Q$4+$P$4*Fulltable[[#This Row],[Distance]]+$O$4*Fulltable[[#This Row],[D^2]]+$N$4*Fulltable[[#This Row],[D^3]]</f>
        <v>0.11688042445671058</v>
      </c>
      <c r="H3337" s="13">
        <f ca="1">Fulltable[[#This Row],[Forecast]]*(1+AVERAGE(cform[faster (-ve) /
slower (+ve)]))</f>
        <v>0.12100885389199471</v>
      </c>
      <c r="I3337" s="13" t="e">
        <f>IF(ISNUMBER(VLOOKUP(Fulltable[[#This Row],[Distance]], Predict[[#All],[Distance (km)]:[Time on current form]], 2, FALSE)), VLOOKUP(Fulltable[[#This Row],[Distance]], Predict[[#All],[Distance (km)]:[Time on current form]], 2, FALSE), NA())</f>
        <v>#N/A</v>
      </c>
      <c r="J3337" s="13" t="e">
        <f>IF(ISNUMBER(VLOOKUP(Fulltable[[#This Row],[Distance]], Predict[[#All],[Distance (km)]:[Time on current form]], 3, FALSE)), VLOOKUP(Fulltable[[#This Row],[Distance]], Predict[[#All],[Distance (km)]:[Time on current form]], 3, FALSE), NA())</f>
        <v>#N/A</v>
      </c>
    </row>
    <row r="3338" spans="1:10" x14ac:dyDescent="0.25">
      <c r="A3338" s="1">
        <v>33.36</v>
      </c>
      <c r="B3338" s="2">
        <f>Fulltable[[#This Row],[Distance]]^2</f>
        <v>1112.8896</v>
      </c>
      <c r="C3338">
        <f>Fulltable[[#This Row],[Distance]]^3</f>
        <v>37125.997056</v>
      </c>
      <c r="D3338">
        <f>Fulltable[[#This Row],[Distance]]^4</f>
        <v>1238523.2617881598</v>
      </c>
      <c r="E3338">
        <f>Fulltable[[#This Row],[Distance]]^5</f>
        <v>41317136.013253011</v>
      </c>
      <c r="F3338" s="13" t="e">
        <f>IF(ISNUMBER(VLOOKUP(Fulltable[[#This Row],[Distance]], PBmetric[[Distance (km)]:[PB (hh:mm:ss)]], 6, FALSE)), VLOOKUP(Fulltable[[#This Row],[Distance]], PBmetric[[Distance (km)]:[PB (hh:mm:ss)]], 6, FALSE), NA())</f>
        <v>#N/A</v>
      </c>
      <c r="G3338" s="13">
        <f ca="1">$Q$4+$P$4*Fulltable[[#This Row],[Distance]]+$O$4*Fulltable[[#This Row],[D^2]]+$N$4*Fulltable[[#This Row],[D^3]]</f>
        <v>0.11692146612603639</v>
      </c>
      <c r="H3338" s="13">
        <f ca="1">Fulltable[[#This Row],[Forecast]]*(1+AVERAGE(cform[faster (-ve) /
slower (+ve)]))</f>
        <v>0.12105134522781948</v>
      </c>
      <c r="I3338" s="13" t="e">
        <f>IF(ISNUMBER(VLOOKUP(Fulltable[[#This Row],[Distance]], Predict[[#All],[Distance (km)]:[Time on current form]], 2, FALSE)), VLOOKUP(Fulltable[[#This Row],[Distance]], Predict[[#All],[Distance (km)]:[Time on current form]], 2, FALSE), NA())</f>
        <v>#N/A</v>
      </c>
      <c r="J3338" s="13" t="e">
        <f>IF(ISNUMBER(VLOOKUP(Fulltable[[#This Row],[Distance]], Predict[[#All],[Distance (km)]:[Time on current form]], 3, FALSE)), VLOOKUP(Fulltable[[#This Row],[Distance]], Predict[[#All],[Distance (km)]:[Time on current form]], 3, FALSE), NA())</f>
        <v>#N/A</v>
      </c>
    </row>
    <row r="3339" spans="1:10" x14ac:dyDescent="0.25">
      <c r="A3339" s="1">
        <v>33.369999999999997</v>
      </c>
      <c r="B3339" s="2">
        <f>Fulltable[[#This Row],[Distance]]^2</f>
        <v>1113.5568999999998</v>
      </c>
      <c r="C3339">
        <f>Fulltable[[#This Row],[Distance]]^3</f>
        <v>37159.393752999989</v>
      </c>
      <c r="D3339">
        <f>Fulltable[[#This Row],[Distance]]^4</f>
        <v>1240008.9695376095</v>
      </c>
      <c r="E3339">
        <f>Fulltable[[#This Row],[Distance]]^5</f>
        <v>41379099.313470028</v>
      </c>
      <c r="F3339" s="13" t="e">
        <f>IF(ISNUMBER(VLOOKUP(Fulltable[[#This Row],[Distance]], PBmetric[[Distance (km)]:[PB (hh:mm:ss)]], 6, FALSE)), VLOOKUP(Fulltable[[#This Row],[Distance]], PBmetric[[Distance (km)]:[PB (hh:mm:ss)]], 6, FALSE), NA())</f>
        <v>#N/A</v>
      </c>
      <c r="G3339" s="13">
        <f ca="1">$Q$4+$P$4*Fulltable[[#This Row],[Distance]]+$O$4*Fulltable[[#This Row],[D^2]]+$N$4*Fulltable[[#This Row],[D^3]]</f>
        <v>0.11696251135014575</v>
      </c>
      <c r="H3339" s="13">
        <f ca="1">Fulltable[[#This Row],[Forecast]]*(1+AVERAGE(cform[faster (-ve) /
slower (+ve)]))</f>
        <v>0.12109384024398921</v>
      </c>
      <c r="I3339" s="13" t="e">
        <f>IF(ISNUMBER(VLOOKUP(Fulltable[[#This Row],[Distance]], Predict[[#All],[Distance (km)]:[Time on current form]], 2, FALSE)), VLOOKUP(Fulltable[[#This Row],[Distance]], Predict[[#All],[Distance (km)]:[Time on current form]], 2, FALSE), NA())</f>
        <v>#N/A</v>
      </c>
      <c r="J3339" s="13" t="e">
        <f>IF(ISNUMBER(VLOOKUP(Fulltable[[#This Row],[Distance]], Predict[[#All],[Distance (km)]:[Time on current form]], 3, FALSE)), VLOOKUP(Fulltable[[#This Row],[Distance]], Predict[[#All],[Distance (km)]:[Time on current form]], 3, FALSE), NA())</f>
        <v>#N/A</v>
      </c>
    </row>
    <row r="3340" spans="1:10" x14ac:dyDescent="0.25">
      <c r="A3340" s="1">
        <v>33.380000000000003</v>
      </c>
      <c r="B3340" s="2">
        <f>Fulltable[[#This Row],[Distance]]^2</f>
        <v>1114.2244000000001</v>
      </c>
      <c r="C3340">
        <f>Fulltable[[#This Row],[Distance]]^3</f>
        <v>37192.810472000005</v>
      </c>
      <c r="D3340">
        <f>Fulltable[[#This Row],[Distance]]^4</f>
        <v>1241496.01355536</v>
      </c>
      <c r="E3340">
        <f>Fulltable[[#This Row],[Distance]]^5</f>
        <v>41441136.932477921</v>
      </c>
      <c r="F3340" s="13" t="e">
        <f>IF(ISNUMBER(VLOOKUP(Fulltable[[#This Row],[Distance]], PBmetric[[Distance (km)]:[PB (hh:mm:ss)]], 6, FALSE)), VLOOKUP(Fulltable[[#This Row],[Distance]], PBmetric[[Distance (km)]:[PB (hh:mm:ss)]], 6, FALSE), NA())</f>
        <v>#N/A</v>
      </c>
      <c r="G3340" s="13">
        <f ca="1">$Q$4+$P$4*Fulltable[[#This Row],[Distance]]+$O$4*Fulltable[[#This Row],[D^2]]+$N$4*Fulltable[[#This Row],[D^3]]</f>
        <v>0.11700356012900329</v>
      </c>
      <c r="H3340" s="13">
        <f ca="1">Fulltable[[#This Row],[Forecast]]*(1+AVERAGE(cform[faster (-ve) /
slower (+ve)]))</f>
        <v>0.1211363389404673</v>
      </c>
      <c r="I3340" s="13" t="e">
        <f>IF(ISNUMBER(VLOOKUP(Fulltable[[#This Row],[Distance]], Predict[[#All],[Distance (km)]:[Time on current form]], 2, FALSE)), VLOOKUP(Fulltable[[#This Row],[Distance]], Predict[[#All],[Distance (km)]:[Time on current form]], 2, FALSE), NA())</f>
        <v>#N/A</v>
      </c>
      <c r="J3340" s="13" t="e">
        <f>IF(ISNUMBER(VLOOKUP(Fulltable[[#This Row],[Distance]], Predict[[#All],[Distance (km)]:[Time on current form]], 3, FALSE)), VLOOKUP(Fulltable[[#This Row],[Distance]], Predict[[#All],[Distance (km)]:[Time on current form]], 3, FALSE), NA())</f>
        <v>#N/A</v>
      </c>
    </row>
    <row r="3341" spans="1:10" x14ac:dyDescent="0.25">
      <c r="A3341" s="1">
        <v>33.39</v>
      </c>
      <c r="B3341" s="2">
        <f>Fulltable[[#This Row],[Distance]]^2</f>
        <v>1114.8921</v>
      </c>
      <c r="C3341">
        <f>Fulltable[[#This Row],[Distance]]^3</f>
        <v>37226.247219000004</v>
      </c>
      <c r="D3341">
        <f>Fulltable[[#This Row],[Distance]]^4</f>
        <v>1242984.3946424101</v>
      </c>
      <c r="E3341">
        <f>Fulltable[[#This Row],[Distance]]^5</f>
        <v>41503248.937110074</v>
      </c>
      <c r="F3341" s="13" t="e">
        <f>IF(ISNUMBER(VLOOKUP(Fulltable[[#This Row],[Distance]], PBmetric[[Distance (km)]:[PB (hh:mm:ss)]], 6, FALSE)), VLOOKUP(Fulltable[[#This Row],[Distance]], PBmetric[[Distance (km)]:[PB (hh:mm:ss)]], 6, FALSE), NA())</f>
        <v>#N/A</v>
      </c>
      <c r="G3341" s="13">
        <f ca="1">$Q$4+$P$4*Fulltable[[#This Row],[Distance]]+$O$4*Fulltable[[#This Row],[D^2]]+$N$4*Fulltable[[#This Row],[D^3]]</f>
        <v>0.11704461246257354</v>
      </c>
      <c r="H3341" s="13">
        <f ca="1">Fulltable[[#This Row],[Forecast]]*(1+AVERAGE(cform[faster (-ve) /
slower (+ve)]))</f>
        <v>0.12117884131721704</v>
      </c>
      <c r="I3341" s="13" t="e">
        <f>IF(ISNUMBER(VLOOKUP(Fulltable[[#This Row],[Distance]], Predict[[#All],[Distance (km)]:[Time on current form]], 2, FALSE)), VLOOKUP(Fulltable[[#This Row],[Distance]], Predict[[#All],[Distance (km)]:[Time on current form]], 2, FALSE), NA())</f>
        <v>#N/A</v>
      </c>
      <c r="J3341" s="13" t="e">
        <f>IF(ISNUMBER(VLOOKUP(Fulltable[[#This Row],[Distance]], Predict[[#All],[Distance (km)]:[Time on current form]], 3, FALSE)), VLOOKUP(Fulltable[[#This Row],[Distance]], Predict[[#All],[Distance (km)]:[Time on current form]], 3, FALSE), NA())</f>
        <v>#N/A</v>
      </c>
    </row>
    <row r="3342" spans="1:10" x14ac:dyDescent="0.25">
      <c r="A3342" s="1">
        <v>33.4</v>
      </c>
      <c r="B3342" s="2">
        <f>Fulltable[[#This Row],[Distance]]^2</f>
        <v>1115.56</v>
      </c>
      <c r="C3342">
        <f>Fulltable[[#This Row],[Distance]]^3</f>
        <v>37259.703999999998</v>
      </c>
      <c r="D3342">
        <f>Fulltable[[#This Row],[Distance]]^4</f>
        <v>1244474.1135999998</v>
      </c>
      <c r="E3342">
        <f>Fulltable[[#This Row],[Distance]]^5</f>
        <v>41565435.394239992</v>
      </c>
      <c r="F3342" s="13" t="e">
        <f>IF(ISNUMBER(VLOOKUP(Fulltable[[#This Row],[Distance]], PBmetric[[Distance (km)]:[PB (hh:mm:ss)]], 6, FALSE)), VLOOKUP(Fulltable[[#This Row],[Distance]], PBmetric[[Distance (km)]:[PB (hh:mm:ss)]], 6, FALSE), NA())</f>
        <v>#N/A</v>
      </c>
      <c r="G3342" s="13">
        <f ca="1">$Q$4+$P$4*Fulltable[[#This Row],[Distance]]+$O$4*Fulltable[[#This Row],[D^2]]+$N$4*Fulltable[[#This Row],[D^3]]</f>
        <v>0.11708566835082113</v>
      </c>
      <c r="H3342" s="13">
        <f ca="1">Fulltable[[#This Row],[Forecast]]*(1+AVERAGE(cform[faster (-ve) /
slower (+ve)]))</f>
        <v>0.12122134737420179</v>
      </c>
      <c r="I3342" s="13" t="e">
        <f>IF(ISNUMBER(VLOOKUP(Fulltable[[#This Row],[Distance]], Predict[[#All],[Distance (km)]:[Time on current form]], 2, FALSE)), VLOOKUP(Fulltable[[#This Row],[Distance]], Predict[[#All],[Distance (km)]:[Time on current form]], 2, FALSE), NA())</f>
        <v>#N/A</v>
      </c>
      <c r="J3342" s="13" t="e">
        <f>IF(ISNUMBER(VLOOKUP(Fulltable[[#This Row],[Distance]], Predict[[#All],[Distance (km)]:[Time on current form]], 3, FALSE)), VLOOKUP(Fulltable[[#This Row],[Distance]], Predict[[#All],[Distance (km)]:[Time on current form]], 3, FALSE), NA())</f>
        <v>#N/A</v>
      </c>
    </row>
    <row r="3343" spans="1:10" x14ac:dyDescent="0.25">
      <c r="A3343" s="1">
        <v>33.409999999999997</v>
      </c>
      <c r="B3343" s="2">
        <f>Fulltable[[#This Row],[Distance]]^2</f>
        <v>1116.2280999999998</v>
      </c>
      <c r="C3343">
        <f>Fulltable[[#This Row],[Distance]]^3</f>
        <v>37293.180820999987</v>
      </c>
      <c r="D3343">
        <f>Fulltable[[#This Row],[Distance]]^4</f>
        <v>1245965.1712296095</v>
      </c>
      <c r="E3343">
        <f>Fulltable[[#This Row],[Distance]]^5</f>
        <v>41627696.37078125</v>
      </c>
      <c r="F3343" s="13" t="e">
        <f>IF(ISNUMBER(VLOOKUP(Fulltable[[#This Row],[Distance]], PBmetric[[Distance (km)]:[PB (hh:mm:ss)]], 6, FALSE)), VLOOKUP(Fulltable[[#This Row],[Distance]], PBmetric[[Distance (km)]:[PB (hh:mm:ss)]], 6, FALSE), NA())</f>
        <v>#N/A</v>
      </c>
      <c r="G3343" s="13">
        <f ca="1">$Q$4+$P$4*Fulltable[[#This Row],[Distance]]+$O$4*Fulltable[[#This Row],[D^2]]+$N$4*Fulltable[[#This Row],[D^3]]</f>
        <v>0.11712672779371067</v>
      </c>
      <c r="H3343" s="13">
        <f ca="1">Fulltable[[#This Row],[Forecast]]*(1+AVERAGE(cform[faster (-ve) /
slower (+ve)]))</f>
        <v>0.12126385711138492</v>
      </c>
      <c r="I3343" s="13" t="e">
        <f>IF(ISNUMBER(VLOOKUP(Fulltable[[#This Row],[Distance]], Predict[[#All],[Distance (km)]:[Time on current form]], 2, FALSE)), VLOOKUP(Fulltable[[#This Row],[Distance]], Predict[[#All],[Distance (km)]:[Time on current form]], 2, FALSE), NA())</f>
        <v>#N/A</v>
      </c>
      <c r="J3343" s="13" t="e">
        <f>IF(ISNUMBER(VLOOKUP(Fulltable[[#This Row],[Distance]], Predict[[#All],[Distance (km)]:[Time on current form]], 3, FALSE)), VLOOKUP(Fulltable[[#This Row],[Distance]], Predict[[#All],[Distance (km)]:[Time on current form]], 3, FALSE), NA())</f>
        <v>#N/A</v>
      </c>
    </row>
    <row r="3344" spans="1:10" x14ac:dyDescent="0.25">
      <c r="A3344" s="1">
        <v>33.42</v>
      </c>
      <c r="B3344" s="2">
        <f>Fulltable[[#This Row],[Distance]]^2</f>
        <v>1116.8964000000001</v>
      </c>
      <c r="C3344">
        <f>Fulltable[[#This Row],[Distance]]^3</f>
        <v>37326.677688000003</v>
      </c>
      <c r="D3344">
        <f>Fulltable[[#This Row],[Distance]]^4</f>
        <v>1247457.5683329601</v>
      </c>
      <c r="E3344">
        <f>Fulltable[[#This Row],[Distance]]^5</f>
        <v>41690031.93368753</v>
      </c>
      <c r="F3344" s="13" t="e">
        <f>IF(ISNUMBER(VLOOKUP(Fulltable[[#This Row],[Distance]], PBmetric[[Distance (km)]:[PB (hh:mm:ss)]], 6, FALSE)), VLOOKUP(Fulltable[[#This Row],[Distance]], PBmetric[[Distance (km)]:[PB (hh:mm:ss)]], 6, FALSE), NA())</f>
        <v>#N/A</v>
      </c>
      <c r="G3344" s="13">
        <f ca="1">$Q$4+$P$4*Fulltable[[#This Row],[Distance]]+$O$4*Fulltable[[#This Row],[D^2]]+$N$4*Fulltable[[#This Row],[D^3]]</f>
        <v>0.11716779079120673</v>
      </c>
      <c r="H3344" s="13">
        <f ca="1">Fulltable[[#This Row],[Forecast]]*(1+AVERAGE(cform[faster (-ve) /
slower (+ve)]))</f>
        <v>0.12130637052872974</v>
      </c>
      <c r="I3344" s="13" t="e">
        <f>IF(ISNUMBER(VLOOKUP(Fulltable[[#This Row],[Distance]], Predict[[#All],[Distance (km)]:[Time on current form]], 2, FALSE)), VLOOKUP(Fulltable[[#This Row],[Distance]], Predict[[#All],[Distance (km)]:[Time on current form]], 2, FALSE), NA())</f>
        <v>#N/A</v>
      </c>
      <c r="J3344" s="13" t="e">
        <f>IF(ISNUMBER(VLOOKUP(Fulltable[[#This Row],[Distance]], Predict[[#All],[Distance (km)]:[Time on current form]], 3, FALSE)), VLOOKUP(Fulltable[[#This Row],[Distance]], Predict[[#All],[Distance (km)]:[Time on current form]], 3, FALSE), NA())</f>
        <v>#N/A</v>
      </c>
    </row>
    <row r="3345" spans="1:10" x14ac:dyDescent="0.25">
      <c r="A3345" s="1">
        <v>33.43</v>
      </c>
      <c r="B3345" s="2">
        <f>Fulltable[[#This Row],[Distance]]^2</f>
        <v>1117.5649000000001</v>
      </c>
      <c r="C3345">
        <f>Fulltable[[#This Row],[Distance]]^3</f>
        <v>37360.194607000005</v>
      </c>
      <c r="D3345">
        <f>Fulltable[[#This Row],[Distance]]^4</f>
        <v>1248951.3057120102</v>
      </c>
      <c r="E3345">
        <f>Fulltable[[#This Row],[Distance]]^5</f>
        <v>41752442.149952501</v>
      </c>
      <c r="F3345" s="13" t="e">
        <f>IF(ISNUMBER(VLOOKUP(Fulltable[[#This Row],[Distance]], PBmetric[[Distance (km)]:[PB (hh:mm:ss)]], 6, FALSE)), VLOOKUP(Fulltable[[#This Row],[Distance]], PBmetric[[Distance (km)]:[PB (hh:mm:ss)]], 6, FALSE), NA())</f>
        <v>#N/A</v>
      </c>
      <c r="G3345" s="13">
        <f ca="1">$Q$4+$P$4*Fulltable[[#This Row],[Distance]]+$O$4*Fulltable[[#This Row],[D^2]]+$N$4*Fulltable[[#This Row],[D^3]]</f>
        <v>0.11720885734327394</v>
      </c>
      <c r="H3345" s="13">
        <f ca="1">Fulltable[[#This Row],[Forecast]]*(1+AVERAGE(cform[faster (-ve) /
slower (+ve)]))</f>
        <v>0.12134888762619964</v>
      </c>
      <c r="I3345" s="13" t="e">
        <f>IF(ISNUMBER(VLOOKUP(Fulltable[[#This Row],[Distance]], Predict[[#All],[Distance (km)]:[Time on current form]], 2, FALSE)), VLOOKUP(Fulltable[[#This Row],[Distance]], Predict[[#All],[Distance (km)]:[Time on current form]], 2, FALSE), NA())</f>
        <v>#N/A</v>
      </c>
      <c r="J3345" s="13" t="e">
        <f>IF(ISNUMBER(VLOOKUP(Fulltable[[#This Row],[Distance]], Predict[[#All],[Distance (km)]:[Time on current form]], 3, FALSE)), VLOOKUP(Fulltable[[#This Row],[Distance]], Predict[[#All],[Distance (km)]:[Time on current form]], 3, FALSE), NA())</f>
        <v>#N/A</v>
      </c>
    </row>
    <row r="3346" spans="1:10" x14ac:dyDescent="0.25">
      <c r="A3346" s="1">
        <v>33.44</v>
      </c>
      <c r="B3346" s="2">
        <f>Fulltable[[#This Row],[Distance]]^2</f>
        <v>1118.2335999999998</v>
      </c>
      <c r="C3346">
        <f>Fulltable[[#This Row],[Distance]]^3</f>
        <v>37393.731583999994</v>
      </c>
      <c r="D3346">
        <f>Fulltable[[#This Row],[Distance]]^4</f>
        <v>1250446.3841689595</v>
      </c>
      <c r="E3346">
        <f>Fulltable[[#This Row],[Distance]]^5</f>
        <v>41814927.086610004</v>
      </c>
      <c r="F3346" s="13" t="e">
        <f>IF(ISNUMBER(VLOOKUP(Fulltable[[#This Row],[Distance]], PBmetric[[Distance (km)]:[PB (hh:mm:ss)]], 6, FALSE)), VLOOKUP(Fulltable[[#This Row],[Distance]], PBmetric[[Distance (km)]:[PB (hh:mm:ss)]], 6, FALSE), NA())</f>
        <v>#N/A</v>
      </c>
      <c r="G3346" s="13">
        <f ca="1">$Q$4+$P$4*Fulltable[[#This Row],[Distance]]+$O$4*Fulltable[[#This Row],[D^2]]+$N$4*Fulltable[[#This Row],[D^3]]</f>
        <v>0.11724992744987686</v>
      </c>
      <c r="H3346" s="13">
        <f ca="1">Fulltable[[#This Row],[Forecast]]*(1+AVERAGE(cform[faster (-ve) /
slower (+ve)]))</f>
        <v>0.12139140840375792</v>
      </c>
      <c r="I3346" s="13" t="e">
        <f>IF(ISNUMBER(VLOOKUP(Fulltable[[#This Row],[Distance]], Predict[[#All],[Distance (km)]:[Time on current form]], 2, FALSE)), VLOOKUP(Fulltable[[#This Row],[Distance]], Predict[[#All],[Distance (km)]:[Time on current form]], 2, FALSE), NA())</f>
        <v>#N/A</v>
      </c>
      <c r="J3346" s="13" t="e">
        <f>IF(ISNUMBER(VLOOKUP(Fulltable[[#This Row],[Distance]], Predict[[#All],[Distance (km)]:[Time on current form]], 3, FALSE)), VLOOKUP(Fulltable[[#This Row],[Distance]], Predict[[#All],[Distance (km)]:[Time on current form]], 3, FALSE), NA())</f>
        <v>#N/A</v>
      </c>
    </row>
    <row r="3347" spans="1:10" x14ac:dyDescent="0.25">
      <c r="A3347" s="1">
        <v>33.450000000000003</v>
      </c>
      <c r="B3347" s="2">
        <f>Fulltable[[#This Row],[Distance]]^2</f>
        <v>1118.9025000000001</v>
      </c>
      <c r="C3347">
        <f>Fulltable[[#This Row],[Distance]]^3</f>
        <v>37427.288625000008</v>
      </c>
      <c r="D3347">
        <f>Fulltable[[#This Row],[Distance]]^4</f>
        <v>1251942.8045062504</v>
      </c>
      <c r="E3347">
        <f>Fulltable[[#This Row],[Distance]]^5</f>
        <v>41877486.810734078</v>
      </c>
      <c r="F3347" s="13" t="e">
        <f>IF(ISNUMBER(VLOOKUP(Fulltable[[#This Row],[Distance]], PBmetric[[Distance (km)]:[PB (hh:mm:ss)]], 6, FALSE)), VLOOKUP(Fulltable[[#This Row],[Distance]], PBmetric[[Distance (km)]:[PB (hh:mm:ss)]], 6, FALSE), NA())</f>
        <v>#N/A</v>
      </c>
      <c r="G3347" s="13">
        <f ca="1">$Q$4+$P$4*Fulltable[[#This Row],[Distance]]+$O$4*Fulltable[[#This Row],[D^2]]+$N$4*Fulltable[[#This Row],[D^3]]</f>
        <v>0.11729100111098012</v>
      </c>
      <c r="H3347" s="13">
        <f ca="1">Fulltable[[#This Row],[Forecast]]*(1+AVERAGE(cform[faster (-ve) /
slower (+ve)]))</f>
        <v>0.12143393286136797</v>
      </c>
      <c r="I3347" s="13" t="e">
        <f>IF(ISNUMBER(VLOOKUP(Fulltable[[#This Row],[Distance]], Predict[[#All],[Distance (km)]:[Time on current form]], 2, FALSE)), VLOOKUP(Fulltable[[#This Row],[Distance]], Predict[[#All],[Distance (km)]:[Time on current form]], 2, FALSE), NA())</f>
        <v>#N/A</v>
      </c>
      <c r="J3347" s="13" t="e">
        <f>IF(ISNUMBER(VLOOKUP(Fulltable[[#This Row],[Distance]], Predict[[#All],[Distance (km)]:[Time on current form]], 3, FALSE)), VLOOKUP(Fulltable[[#This Row],[Distance]], Predict[[#All],[Distance (km)]:[Time on current form]], 3, FALSE), NA())</f>
        <v>#N/A</v>
      </c>
    </row>
    <row r="3348" spans="1:10" x14ac:dyDescent="0.25">
      <c r="A3348" s="1">
        <v>33.46</v>
      </c>
      <c r="B3348" s="2">
        <f>Fulltable[[#This Row],[Distance]]^2</f>
        <v>1119.5716</v>
      </c>
      <c r="C3348">
        <f>Fulltable[[#This Row],[Distance]]^3</f>
        <v>37460.865736</v>
      </c>
      <c r="D3348">
        <f>Fulltable[[#This Row],[Distance]]^4</f>
        <v>1253440.56752656</v>
      </c>
      <c r="E3348">
        <f>Fulltable[[#This Row],[Distance]]^5</f>
        <v>41940121.389438704</v>
      </c>
      <c r="F3348" s="13" t="e">
        <f>IF(ISNUMBER(VLOOKUP(Fulltable[[#This Row],[Distance]], PBmetric[[Distance (km)]:[PB (hh:mm:ss)]], 6, FALSE)), VLOOKUP(Fulltable[[#This Row],[Distance]], PBmetric[[Distance (km)]:[PB (hh:mm:ss)]], 6, FALSE), NA())</f>
        <v>#N/A</v>
      </c>
      <c r="G3348" s="13">
        <f ca="1">$Q$4+$P$4*Fulltable[[#This Row],[Distance]]+$O$4*Fulltable[[#This Row],[D^2]]+$N$4*Fulltable[[#This Row],[D^3]]</f>
        <v>0.11733207832654829</v>
      </c>
      <c r="H3348" s="13">
        <f ca="1">Fulltable[[#This Row],[Forecast]]*(1+AVERAGE(cform[faster (-ve) /
slower (+ve)]))</f>
        <v>0.1214764609989931</v>
      </c>
      <c r="I3348" s="13" t="e">
        <f>IF(ISNUMBER(VLOOKUP(Fulltable[[#This Row],[Distance]], Predict[[#All],[Distance (km)]:[Time on current form]], 2, FALSE)), VLOOKUP(Fulltable[[#This Row],[Distance]], Predict[[#All],[Distance (km)]:[Time on current form]], 2, FALSE), NA())</f>
        <v>#N/A</v>
      </c>
      <c r="J3348" s="13" t="e">
        <f>IF(ISNUMBER(VLOOKUP(Fulltable[[#This Row],[Distance]], Predict[[#All],[Distance (km)]:[Time on current form]], 3, FALSE)), VLOOKUP(Fulltable[[#This Row],[Distance]], Predict[[#All],[Distance (km)]:[Time on current form]], 3, FALSE), NA())</f>
        <v>#N/A</v>
      </c>
    </row>
    <row r="3349" spans="1:10" x14ac:dyDescent="0.25">
      <c r="A3349" s="1">
        <v>33.47</v>
      </c>
      <c r="B3349" s="2">
        <f>Fulltable[[#This Row],[Distance]]^2</f>
        <v>1120.2409</v>
      </c>
      <c r="C3349">
        <f>Fulltable[[#This Row],[Distance]]^3</f>
        <v>37494.462922999999</v>
      </c>
      <c r="D3349">
        <f>Fulltable[[#This Row],[Distance]]^4</f>
        <v>1254939.6740328099</v>
      </c>
      <c r="E3349">
        <f>Fulltable[[#This Row],[Distance]]^5</f>
        <v>42002830.889878146</v>
      </c>
      <c r="F3349" s="13" t="e">
        <f>IF(ISNUMBER(VLOOKUP(Fulltable[[#This Row],[Distance]], PBmetric[[Distance (km)]:[PB (hh:mm:ss)]], 6, FALSE)), VLOOKUP(Fulltable[[#This Row],[Distance]], PBmetric[[Distance (km)]:[PB (hh:mm:ss)]], 6, FALSE), NA())</f>
        <v>#N/A</v>
      </c>
      <c r="G3349" s="13">
        <f ca="1">$Q$4+$P$4*Fulltable[[#This Row],[Distance]]+$O$4*Fulltable[[#This Row],[D^2]]+$N$4*Fulltable[[#This Row],[D^3]]</f>
        <v>0.11737315909654597</v>
      </c>
      <c r="H3349" s="13">
        <f ca="1">Fulltable[[#This Row],[Forecast]]*(1+AVERAGE(cform[faster (-ve) /
slower (+ve)]))</f>
        <v>0.12151899281659666</v>
      </c>
      <c r="I3349" s="13" t="e">
        <f>IF(ISNUMBER(VLOOKUP(Fulltable[[#This Row],[Distance]], Predict[[#All],[Distance (km)]:[Time on current form]], 2, FALSE)), VLOOKUP(Fulltable[[#This Row],[Distance]], Predict[[#All],[Distance (km)]:[Time on current form]], 2, FALSE), NA())</f>
        <v>#N/A</v>
      </c>
      <c r="J3349" s="13" t="e">
        <f>IF(ISNUMBER(VLOOKUP(Fulltable[[#This Row],[Distance]], Predict[[#All],[Distance (km)]:[Time on current form]], 3, FALSE)), VLOOKUP(Fulltable[[#This Row],[Distance]], Predict[[#All],[Distance (km)]:[Time on current form]], 3, FALSE), NA())</f>
        <v>#N/A</v>
      </c>
    </row>
    <row r="3350" spans="1:10" x14ac:dyDescent="0.25">
      <c r="A3350" s="1">
        <v>33.479999999999997</v>
      </c>
      <c r="B3350" s="2">
        <f>Fulltable[[#This Row],[Distance]]^2</f>
        <v>1120.9103999999998</v>
      </c>
      <c r="C3350">
        <f>Fulltable[[#This Row],[Distance]]^3</f>
        <v>37528.080191999987</v>
      </c>
      <c r="D3350">
        <f>Fulltable[[#This Row],[Distance]]^4</f>
        <v>1256440.1248281593</v>
      </c>
      <c r="E3350">
        <f>Fulltable[[#This Row],[Distance]]^5</f>
        <v>42065615.379246771</v>
      </c>
      <c r="F3350" s="13" t="e">
        <f>IF(ISNUMBER(VLOOKUP(Fulltable[[#This Row],[Distance]], PBmetric[[Distance (km)]:[PB (hh:mm:ss)]], 6, FALSE)), VLOOKUP(Fulltable[[#This Row],[Distance]], PBmetric[[Distance (km)]:[PB (hh:mm:ss)]], 6, FALSE), NA())</f>
        <v>#N/A</v>
      </c>
      <c r="G3350" s="13">
        <f ca="1">$Q$4+$P$4*Fulltable[[#This Row],[Distance]]+$O$4*Fulltable[[#This Row],[D^2]]+$N$4*Fulltable[[#This Row],[D^3]]</f>
        <v>0.11741424342093777</v>
      </c>
      <c r="H3350" s="13">
        <f ca="1">Fulltable[[#This Row],[Forecast]]*(1+AVERAGE(cform[faster (-ve) /
slower (+ve)]))</f>
        <v>0.12156152831414202</v>
      </c>
      <c r="I3350" s="13" t="e">
        <f>IF(ISNUMBER(VLOOKUP(Fulltable[[#This Row],[Distance]], Predict[[#All],[Distance (km)]:[Time on current form]], 2, FALSE)), VLOOKUP(Fulltable[[#This Row],[Distance]], Predict[[#All],[Distance (km)]:[Time on current form]], 2, FALSE), NA())</f>
        <v>#N/A</v>
      </c>
      <c r="J3350" s="13" t="e">
        <f>IF(ISNUMBER(VLOOKUP(Fulltable[[#This Row],[Distance]], Predict[[#All],[Distance (km)]:[Time on current form]], 3, FALSE)), VLOOKUP(Fulltable[[#This Row],[Distance]], Predict[[#All],[Distance (km)]:[Time on current form]], 3, FALSE), NA())</f>
        <v>#N/A</v>
      </c>
    </row>
    <row r="3351" spans="1:10" x14ac:dyDescent="0.25">
      <c r="A3351" s="1">
        <v>33.49</v>
      </c>
      <c r="B3351" s="2">
        <f>Fulltable[[#This Row],[Distance]]^2</f>
        <v>1121.5801000000001</v>
      </c>
      <c r="C3351">
        <f>Fulltable[[#This Row],[Distance]]^3</f>
        <v>37561.717549000008</v>
      </c>
      <c r="D3351">
        <f>Fulltable[[#This Row],[Distance]]^4</f>
        <v>1257941.9207160103</v>
      </c>
      <c r="E3351">
        <f>Fulltable[[#This Row],[Distance]]^5</f>
        <v>42128474.924779184</v>
      </c>
      <c r="F3351" s="13" t="e">
        <f>IF(ISNUMBER(VLOOKUP(Fulltable[[#This Row],[Distance]], PBmetric[[Distance (km)]:[PB (hh:mm:ss)]], 6, FALSE)), VLOOKUP(Fulltable[[#This Row],[Distance]], PBmetric[[Distance (km)]:[PB (hh:mm:ss)]], 6, FALSE), NA())</f>
        <v>#N/A</v>
      </c>
      <c r="G3351" s="13">
        <f ca="1">$Q$4+$P$4*Fulltable[[#This Row],[Distance]]+$O$4*Fulltable[[#This Row],[D^2]]+$N$4*Fulltable[[#This Row],[D^3]]</f>
        <v>0.11745533129968831</v>
      </c>
      <c r="H3351" s="13">
        <f ca="1">Fulltable[[#This Row],[Forecast]]*(1+AVERAGE(cform[faster (-ve) /
slower (+ve)]))</f>
        <v>0.12160406749159254</v>
      </c>
      <c r="I3351" s="13" t="e">
        <f>IF(ISNUMBER(VLOOKUP(Fulltable[[#This Row],[Distance]], Predict[[#All],[Distance (km)]:[Time on current form]], 2, FALSE)), VLOOKUP(Fulltable[[#This Row],[Distance]], Predict[[#All],[Distance (km)]:[Time on current form]], 2, FALSE), NA())</f>
        <v>#N/A</v>
      </c>
      <c r="J3351" s="13" t="e">
        <f>IF(ISNUMBER(VLOOKUP(Fulltable[[#This Row],[Distance]], Predict[[#All],[Distance (km)]:[Time on current form]], 3, FALSE)), VLOOKUP(Fulltable[[#This Row],[Distance]], Predict[[#All],[Distance (km)]:[Time on current form]], 3, FALSE), NA())</f>
        <v>#N/A</v>
      </c>
    </row>
    <row r="3352" spans="1:10" x14ac:dyDescent="0.25">
      <c r="A3352" s="1">
        <v>33.5</v>
      </c>
      <c r="B3352" s="2">
        <f>Fulltable[[#This Row],[Distance]]^2</f>
        <v>1122.25</v>
      </c>
      <c r="C3352">
        <f>Fulltable[[#This Row],[Distance]]^3</f>
        <v>37595.375</v>
      </c>
      <c r="D3352">
        <f>Fulltable[[#This Row],[Distance]]^4</f>
        <v>1259445.0625</v>
      </c>
      <c r="E3352">
        <f>Fulltable[[#This Row],[Distance]]^5</f>
        <v>42191409.59375</v>
      </c>
      <c r="F3352" s="13" t="e">
        <f>IF(ISNUMBER(VLOOKUP(Fulltable[[#This Row],[Distance]], PBmetric[[Distance (km)]:[PB (hh:mm:ss)]], 6, FALSE)), VLOOKUP(Fulltable[[#This Row],[Distance]], PBmetric[[Distance (km)]:[PB (hh:mm:ss)]], 6, FALSE), NA())</f>
        <v>#N/A</v>
      </c>
      <c r="G3352" s="13">
        <f ca="1">$Q$4+$P$4*Fulltable[[#This Row],[Distance]]+$O$4*Fulltable[[#This Row],[D^2]]+$N$4*Fulltable[[#This Row],[D^3]]</f>
        <v>0.11749642273276212</v>
      </c>
      <c r="H3352" s="13">
        <f ca="1">Fulltable[[#This Row],[Forecast]]*(1+AVERAGE(cform[faster (-ve) /
slower (+ve)]))</f>
        <v>0.1216466103489115</v>
      </c>
      <c r="I3352" s="13" t="e">
        <f>IF(ISNUMBER(VLOOKUP(Fulltable[[#This Row],[Distance]], Predict[[#All],[Distance (km)]:[Time on current form]], 2, FALSE)), VLOOKUP(Fulltable[[#This Row],[Distance]], Predict[[#All],[Distance (km)]:[Time on current form]], 2, FALSE), NA())</f>
        <v>#N/A</v>
      </c>
      <c r="J3352" s="13" t="e">
        <f>IF(ISNUMBER(VLOOKUP(Fulltable[[#This Row],[Distance]], Predict[[#All],[Distance (km)]:[Time on current form]], 3, FALSE)), VLOOKUP(Fulltable[[#This Row],[Distance]], Predict[[#All],[Distance (km)]:[Time on current form]], 3, FALSE), NA())</f>
        <v>#N/A</v>
      </c>
    </row>
    <row r="3353" spans="1:10" x14ac:dyDescent="0.25">
      <c r="A3353" s="1">
        <v>33.51</v>
      </c>
      <c r="B3353" s="2">
        <f>Fulltable[[#This Row],[Distance]]^2</f>
        <v>1122.9200999999998</v>
      </c>
      <c r="C3353">
        <f>Fulltable[[#This Row],[Distance]]^3</f>
        <v>37629.052550999993</v>
      </c>
      <c r="D3353">
        <f>Fulltable[[#This Row],[Distance]]^4</f>
        <v>1260949.5509840096</v>
      </c>
      <c r="E3353">
        <f>Fulltable[[#This Row],[Distance]]^5</f>
        <v>42254419.453474164</v>
      </c>
      <c r="F3353" s="13" t="e">
        <f>IF(ISNUMBER(VLOOKUP(Fulltable[[#This Row],[Distance]], PBmetric[[Distance (km)]:[PB (hh:mm:ss)]], 6, FALSE)), VLOOKUP(Fulltable[[#This Row],[Distance]], PBmetric[[Distance (km)]:[PB (hh:mm:ss)]], 6, FALSE), NA())</f>
        <v>#N/A</v>
      </c>
      <c r="G3353" s="13">
        <f ca="1">$Q$4+$P$4*Fulltable[[#This Row],[Distance]]+$O$4*Fulltable[[#This Row],[D^2]]+$N$4*Fulltable[[#This Row],[D^3]]</f>
        <v>0.11753751772012384</v>
      </c>
      <c r="H3353" s="13">
        <f ca="1">Fulltable[[#This Row],[Forecast]]*(1+AVERAGE(cform[faster (-ve) /
slower (+ve)]))</f>
        <v>0.12168915688606229</v>
      </c>
      <c r="I3353" s="13" t="e">
        <f>IF(ISNUMBER(VLOOKUP(Fulltable[[#This Row],[Distance]], Predict[[#All],[Distance (km)]:[Time on current form]], 2, FALSE)), VLOOKUP(Fulltable[[#This Row],[Distance]], Predict[[#All],[Distance (km)]:[Time on current form]], 2, FALSE), NA())</f>
        <v>#N/A</v>
      </c>
      <c r="J3353" s="13" t="e">
        <f>IF(ISNUMBER(VLOOKUP(Fulltable[[#This Row],[Distance]], Predict[[#All],[Distance (km)]:[Time on current form]], 3, FALSE)), VLOOKUP(Fulltable[[#This Row],[Distance]], Predict[[#All],[Distance (km)]:[Time on current form]], 3, FALSE), NA())</f>
        <v>#N/A</v>
      </c>
    </row>
    <row r="3354" spans="1:10" x14ac:dyDescent="0.25">
      <c r="A3354" s="1">
        <v>33.520000000000003</v>
      </c>
      <c r="B3354" s="2">
        <f>Fulltable[[#This Row],[Distance]]^2</f>
        <v>1123.5904000000003</v>
      </c>
      <c r="C3354">
        <f>Fulltable[[#This Row],[Distance]]^3</f>
        <v>37662.750208000012</v>
      </c>
      <c r="D3354">
        <f>Fulltable[[#This Row],[Distance]]^4</f>
        <v>1262455.3869721605</v>
      </c>
      <c r="E3354">
        <f>Fulltable[[#This Row],[Distance]]^5</f>
        <v>42317504.571306825</v>
      </c>
      <c r="F3354" s="13" t="e">
        <f>IF(ISNUMBER(VLOOKUP(Fulltable[[#This Row],[Distance]], PBmetric[[Distance (km)]:[PB (hh:mm:ss)]], 6, FALSE)), VLOOKUP(Fulltable[[#This Row],[Distance]], PBmetric[[Distance (km)]:[PB (hh:mm:ss)]], 6, FALSE), NA())</f>
        <v>#N/A</v>
      </c>
      <c r="G3354" s="13">
        <f ca="1">$Q$4+$P$4*Fulltable[[#This Row],[Distance]]+$O$4*Fulltable[[#This Row],[D^2]]+$N$4*Fulltable[[#This Row],[D^3]]</f>
        <v>0.11757861626173807</v>
      </c>
      <c r="H3354" s="13">
        <f ca="1">Fulltable[[#This Row],[Forecast]]*(1+AVERAGE(cform[faster (-ve) /
slower (+ve)]))</f>
        <v>0.12173170710300826</v>
      </c>
      <c r="I3354" s="13" t="e">
        <f>IF(ISNUMBER(VLOOKUP(Fulltable[[#This Row],[Distance]], Predict[[#All],[Distance (km)]:[Time on current form]], 2, FALSE)), VLOOKUP(Fulltable[[#This Row],[Distance]], Predict[[#All],[Distance (km)]:[Time on current form]], 2, FALSE), NA())</f>
        <v>#N/A</v>
      </c>
      <c r="J3354" s="13" t="e">
        <f>IF(ISNUMBER(VLOOKUP(Fulltable[[#This Row],[Distance]], Predict[[#All],[Distance (km)]:[Time on current form]], 3, FALSE)), VLOOKUP(Fulltable[[#This Row],[Distance]], Predict[[#All],[Distance (km)]:[Time on current form]], 3, FALSE), NA())</f>
        <v>#N/A</v>
      </c>
    </row>
    <row r="3355" spans="1:10" x14ac:dyDescent="0.25">
      <c r="A3355" s="1">
        <v>33.53</v>
      </c>
      <c r="B3355" s="2">
        <f>Fulltable[[#This Row],[Distance]]^2</f>
        <v>1124.2609</v>
      </c>
      <c r="C3355">
        <f>Fulltable[[#This Row],[Distance]]^3</f>
        <v>37696.467977</v>
      </c>
      <c r="D3355">
        <f>Fulltable[[#This Row],[Distance]]^4</f>
        <v>1263962.57126881</v>
      </c>
      <c r="E3355">
        <f>Fulltable[[#This Row],[Distance]]^5</f>
        <v>42380665.0146432</v>
      </c>
      <c r="F3355" s="13" t="e">
        <f>IF(ISNUMBER(VLOOKUP(Fulltable[[#This Row],[Distance]], PBmetric[[Distance (km)]:[PB (hh:mm:ss)]], 6, FALSE)), VLOOKUP(Fulltable[[#This Row],[Distance]], PBmetric[[Distance (km)]:[PB (hh:mm:ss)]], 6, FALSE), NA())</f>
        <v>#N/A</v>
      </c>
      <c r="G3355" s="13">
        <f ca="1">$Q$4+$P$4*Fulltable[[#This Row],[Distance]]+$O$4*Fulltable[[#This Row],[D^2]]+$N$4*Fulltable[[#This Row],[D^3]]</f>
        <v>0.1176197183575694</v>
      </c>
      <c r="H3355" s="13">
        <f ca="1">Fulltable[[#This Row],[Forecast]]*(1+AVERAGE(cform[faster (-ve) /
slower (+ve)]))</f>
        <v>0.12177426099971275</v>
      </c>
      <c r="I3355" s="13" t="e">
        <f>IF(ISNUMBER(VLOOKUP(Fulltable[[#This Row],[Distance]], Predict[[#All],[Distance (km)]:[Time on current form]], 2, FALSE)), VLOOKUP(Fulltable[[#This Row],[Distance]], Predict[[#All],[Distance (km)]:[Time on current form]], 2, FALSE), NA())</f>
        <v>#N/A</v>
      </c>
      <c r="J3355" s="13" t="e">
        <f>IF(ISNUMBER(VLOOKUP(Fulltable[[#This Row],[Distance]], Predict[[#All],[Distance (km)]:[Time on current form]], 3, FALSE)), VLOOKUP(Fulltable[[#This Row],[Distance]], Predict[[#All],[Distance (km)]:[Time on current form]], 3, FALSE), NA())</f>
        <v>#N/A</v>
      </c>
    </row>
    <row r="3356" spans="1:10" x14ac:dyDescent="0.25">
      <c r="A3356" s="1">
        <v>33.54</v>
      </c>
      <c r="B3356" s="2">
        <f>Fulltable[[#This Row],[Distance]]^2</f>
        <v>1124.9315999999999</v>
      </c>
      <c r="C3356">
        <f>Fulltable[[#This Row],[Distance]]^3</f>
        <v>37730.205863999996</v>
      </c>
      <c r="D3356">
        <f>Fulltable[[#This Row],[Distance]]^4</f>
        <v>1265471.1046785598</v>
      </c>
      <c r="E3356">
        <f>Fulltable[[#This Row],[Distance]]^5</f>
        <v>42443900.850918896</v>
      </c>
      <c r="F3356" s="13" t="e">
        <f>IF(ISNUMBER(VLOOKUP(Fulltable[[#This Row],[Distance]], PBmetric[[Distance (km)]:[PB (hh:mm:ss)]], 6, FALSE)), VLOOKUP(Fulltable[[#This Row],[Distance]], PBmetric[[Distance (km)]:[PB (hh:mm:ss)]], 6, FALSE), NA())</f>
        <v>#N/A</v>
      </c>
      <c r="G3356" s="13">
        <f ca="1">$Q$4+$P$4*Fulltable[[#This Row],[Distance]]+$O$4*Fulltable[[#This Row],[D^2]]+$N$4*Fulltable[[#This Row],[D^3]]</f>
        <v>0.11766082400758242</v>
      </c>
      <c r="H3356" s="13">
        <f ca="1">Fulltable[[#This Row],[Forecast]]*(1+AVERAGE(cform[faster (-ve) /
slower (+ve)]))</f>
        <v>0.1218168185761391</v>
      </c>
      <c r="I3356" s="13" t="e">
        <f>IF(ISNUMBER(VLOOKUP(Fulltable[[#This Row],[Distance]], Predict[[#All],[Distance (km)]:[Time on current form]], 2, FALSE)), VLOOKUP(Fulltable[[#This Row],[Distance]], Predict[[#All],[Distance (km)]:[Time on current form]], 2, FALSE), NA())</f>
        <v>#N/A</v>
      </c>
      <c r="J3356" s="13" t="e">
        <f>IF(ISNUMBER(VLOOKUP(Fulltable[[#This Row],[Distance]], Predict[[#All],[Distance (km)]:[Time on current form]], 3, FALSE)), VLOOKUP(Fulltable[[#This Row],[Distance]], Predict[[#All],[Distance (km)]:[Time on current form]], 3, FALSE), NA())</f>
        <v>#N/A</v>
      </c>
    </row>
    <row r="3357" spans="1:10" x14ac:dyDescent="0.25">
      <c r="A3357" s="1">
        <v>33.549999999999997</v>
      </c>
      <c r="B3357" s="2">
        <f>Fulltable[[#This Row],[Distance]]^2</f>
        <v>1125.6024999999997</v>
      </c>
      <c r="C3357">
        <f>Fulltable[[#This Row],[Distance]]^3</f>
        <v>37763.963874999987</v>
      </c>
      <c r="D3357">
        <f>Fulltable[[#This Row],[Distance]]^4</f>
        <v>1266980.9880062493</v>
      </c>
      <c r="E3357">
        <f>Fulltable[[#This Row],[Distance]]^5</f>
        <v>42507212.147609659</v>
      </c>
      <c r="F3357" s="13" t="e">
        <f>IF(ISNUMBER(VLOOKUP(Fulltable[[#This Row],[Distance]], PBmetric[[Distance (km)]:[PB (hh:mm:ss)]], 6, FALSE)), VLOOKUP(Fulltable[[#This Row],[Distance]], PBmetric[[Distance (km)]:[PB (hh:mm:ss)]], 6, FALSE), NA())</f>
        <v>#N/A</v>
      </c>
      <c r="G3357" s="13">
        <f ca="1">$Q$4+$P$4*Fulltable[[#This Row],[Distance]]+$O$4*Fulltable[[#This Row],[D^2]]+$N$4*Fulltable[[#This Row],[D^3]]</f>
        <v>0.11770193321174173</v>
      </c>
      <c r="H3357" s="13">
        <f ca="1">Fulltable[[#This Row],[Forecast]]*(1+AVERAGE(cform[faster (-ve) /
slower (+ve)]))</f>
        <v>0.12185937983225067</v>
      </c>
      <c r="I3357" s="13" t="e">
        <f>IF(ISNUMBER(VLOOKUP(Fulltable[[#This Row],[Distance]], Predict[[#All],[Distance (km)]:[Time on current form]], 2, FALSE)), VLOOKUP(Fulltable[[#This Row],[Distance]], Predict[[#All],[Distance (km)]:[Time on current form]], 2, FALSE), NA())</f>
        <v>#N/A</v>
      </c>
      <c r="J3357" s="13" t="e">
        <f>IF(ISNUMBER(VLOOKUP(Fulltable[[#This Row],[Distance]], Predict[[#All],[Distance (km)]:[Time on current form]], 3, FALSE)), VLOOKUP(Fulltable[[#This Row],[Distance]], Predict[[#All],[Distance (km)]:[Time on current form]], 3, FALSE), NA())</f>
        <v>#N/A</v>
      </c>
    </row>
    <row r="3358" spans="1:10" x14ac:dyDescent="0.25">
      <c r="A3358" s="1">
        <v>33.56</v>
      </c>
      <c r="B3358" s="2">
        <f>Fulltable[[#This Row],[Distance]]^2</f>
        <v>1126.2736000000002</v>
      </c>
      <c r="C3358">
        <f>Fulltable[[#This Row],[Distance]]^3</f>
        <v>37797.742016000011</v>
      </c>
      <c r="D3358">
        <f>Fulltable[[#This Row],[Distance]]^4</f>
        <v>1268492.2220569605</v>
      </c>
      <c r="E3358">
        <f>Fulltable[[#This Row],[Distance]]^5</f>
        <v>42570598.972231597</v>
      </c>
      <c r="F3358" s="13" t="e">
        <f>IF(ISNUMBER(VLOOKUP(Fulltable[[#This Row],[Distance]], PBmetric[[Distance (km)]:[PB (hh:mm:ss)]], 6, FALSE)), VLOOKUP(Fulltable[[#This Row],[Distance]], PBmetric[[Distance (km)]:[PB (hh:mm:ss)]], 6, FALSE), NA())</f>
        <v>#N/A</v>
      </c>
      <c r="G3358" s="13">
        <f ca="1">$Q$4+$P$4*Fulltable[[#This Row],[Distance]]+$O$4*Fulltable[[#This Row],[D^2]]+$N$4*Fulltable[[#This Row],[D^3]]</f>
        <v>0.11774304597001194</v>
      </c>
      <c r="H3358" s="13">
        <f ca="1">Fulltable[[#This Row],[Forecast]]*(1+AVERAGE(cform[faster (-ve) /
slower (+ve)]))</f>
        <v>0.12190194476801079</v>
      </c>
      <c r="I3358" s="13" t="e">
        <f>IF(ISNUMBER(VLOOKUP(Fulltable[[#This Row],[Distance]], Predict[[#All],[Distance (km)]:[Time on current form]], 2, FALSE)), VLOOKUP(Fulltable[[#This Row],[Distance]], Predict[[#All],[Distance (km)]:[Time on current form]], 2, FALSE), NA())</f>
        <v>#N/A</v>
      </c>
      <c r="J3358" s="13" t="e">
        <f>IF(ISNUMBER(VLOOKUP(Fulltable[[#This Row],[Distance]], Predict[[#All],[Distance (km)]:[Time on current form]], 3, FALSE)), VLOOKUP(Fulltable[[#This Row],[Distance]], Predict[[#All],[Distance (km)]:[Time on current form]], 3, FALSE), NA())</f>
        <v>#N/A</v>
      </c>
    </row>
    <row r="3359" spans="1:10" x14ac:dyDescent="0.25">
      <c r="A3359" s="1">
        <v>33.57</v>
      </c>
      <c r="B3359" s="2">
        <f>Fulltable[[#This Row],[Distance]]^2</f>
        <v>1126.9449</v>
      </c>
      <c r="C3359">
        <f>Fulltable[[#This Row],[Distance]]^3</f>
        <v>37831.540292999998</v>
      </c>
      <c r="D3359">
        <f>Fulltable[[#This Row],[Distance]]^4</f>
        <v>1270004.80763601</v>
      </c>
      <c r="E3359">
        <f>Fulltable[[#This Row],[Distance]]^5</f>
        <v>42634061.392340854</v>
      </c>
      <c r="F3359" s="13" t="e">
        <f>IF(ISNUMBER(VLOOKUP(Fulltable[[#This Row],[Distance]], PBmetric[[Distance (km)]:[PB (hh:mm:ss)]], 6, FALSE)), VLOOKUP(Fulltable[[#This Row],[Distance]], PBmetric[[Distance (km)]:[PB (hh:mm:ss)]], 6, FALSE), NA())</f>
        <v>#N/A</v>
      </c>
      <c r="G3359" s="13">
        <f ca="1">$Q$4+$P$4*Fulltable[[#This Row],[Distance]]+$O$4*Fulltable[[#This Row],[D^2]]+$N$4*Fulltable[[#This Row],[D^3]]</f>
        <v>0.11778416228235761</v>
      </c>
      <c r="H3359" s="13">
        <f ca="1">Fulltable[[#This Row],[Forecast]]*(1+AVERAGE(cform[faster (-ve) /
slower (+ve)]))</f>
        <v>0.1219445133833828</v>
      </c>
      <c r="I3359" s="13" t="e">
        <f>IF(ISNUMBER(VLOOKUP(Fulltable[[#This Row],[Distance]], Predict[[#All],[Distance (km)]:[Time on current form]], 2, FALSE)), VLOOKUP(Fulltable[[#This Row],[Distance]], Predict[[#All],[Distance (km)]:[Time on current form]], 2, FALSE), NA())</f>
        <v>#N/A</v>
      </c>
      <c r="J3359" s="13" t="e">
        <f>IF(ISNUMBER(VLOOKUP(Fulltable[[#This Row],[Distance]], Predict[[#All],[Distance (km)]:[Time on current form]], 3, FALSE)), VLOOKUP(Fulltable[[#This Row],[Distance]], Predict[[#All],[Distance (km)]:[Time on current form]], 3, FALSE), NA())</f>
        <v>#N/A</v>
      </c>
    </row>
    <row r="3360" spans="1:10" x14ac:dyDescent="0.25">
      <c r="A3360" s="1">
        <v>33.58</v>
      </c>
      <c r="B3360" s="2">
        <f>Fulltable[[#This Row],[Distance]]^2</f>
        <v>1127.6163999999999</v>
      </c>
      <c r="C3360">
        <f>Fulltable[[#This Row],[Distance]]^3</f>
        <v>37865.358711999994</v>
      </c>
      <c r="D3360">
        <f>Fulltable[[#This Row],[Distance]]^4</f>
        <v>1271518.7455489598</v>
      </c>
      <c r="E3360">
        <f>Fulltable[[#This Row],[Distance]]^5</f>
        <v>42697599.475534067</v>
      </c>
      <c r="F3360" s="13" t="e">
        <f>IF(ISNUMBER(VLOOKUP(Fulltable[[#This Row],[Distance]], PBmetric[[Distance (km)]:[PB (hh:mm:ss)]], 6, FALSE)), VLOOKUP(Fulltable[[#This Row],[Distance]], PBmetric[[Distance (km)]:[PB (hh:mm:ss)]], 6, FALSE), NA())</f>
        <v>#N/A</v>
      </c>
      <c r="G3360" s="13">
        <f ca="1">$Q$4+$P$4*Fulltable[[#This Row],[Distance]]+$O$4*Fulltable[[#This Row],[D^2]]+$N$4*Fulltable[[#This Row],[D^3]]</f>
        <v>0.11782528214874337</v>
      </c>
      <c r="H3360" s="13">
        <f ca="1">Fulltable[[#This Row],[Forecast]]*(1+AVERAGE(cform[faster (-ve) /
slower (+ve)]))</f>
        <v>0.12198708567833007</v>
      </c>
      <c r="I3360" s="13" t="e">
        <f>IF(ISNUMBER(VLOOKUP(Fulltable[[#This Row],[Distance]], Predict[[#All],[Distance (km)]:[Time on current form]], 2, FALSE)), VLOOKUP(Fulltable[[#This Row],[Distance]], Predict[[#All],[Distance (km)]:[Time on current form]], 2, FALSE), NA())</f>
        <v>#N/A</v>
      </c>
      <c r="J3360" s="13" t="e">
        <f>IF(ISNUMBER(VLOOKUP(Fulltable[[#This Row],[Distance]], Predict[[#All],[Distance (km)]:[Time on current form]], 3, FALSE)), VLOOKUP(Fulltable[[#This Row],[Distance]], Predict[[#All],[Distance (km)]:[Time on current form]], 3, FALSE), NA())</f>
        <v>#N/A</v>
      </c>
    </row>
    <row r="3361" spans="1:10" x14ac:dyDescent="0.25">
      <c r="A3361" s="1">
        <v>33.590000000000003</v>
      </c>
      <c r="B3361" s="2">
        <f>Fulltable[[#This Row],[Distance]]^2</f>
        <v>1128.2881000000002</v>
      </c>
      <c r="C3361">
        <f>Fulltable[[#This Row],[Distance]]^3</f>
        <v>37899.197279000015</v>
      </c>
      <c r="D3361">
        <f>Fulltable[[#This Row],[Distance]]^4</f>
        <v>1273034.0366016105</v>
      </c>
      <c r="E3361">
        <f>Fulltable[[#This Row],[Distance]]^5</f>
        <v>42761213.289448097</v>
      </c>
      <c r="F3361" s="13" t="e">
        <f>IF(ISNUMBER(VLOOKUP(Fulltable[[#This Row],[Distance]], PBmetric[[Distance (km)]:[PB (hh:mm:ss)]], 6, FALSE)), VLOOKUP(Fulltable[[#This Row],[Distance]], PBmetric[[Distance (km)]:[PB (hh:mm:ss)]], 6, FALSE), NA())</f>
        <v>#N/A</v>
      </c>
      <c r="G3361" s="13">
        <f ca="1">$Q$4+$P$4*Fulltable[[#This Row],[Distance]]+$O$4*Fulltable[[#This Row],[D^2]]+$N$4*Fulltable[[#This Row],[D^3]]</f>
        <v>0.11786640556913383</v>
      </c>
      <c r="H3361" s="13">
        <f ca="1">Fulltable[[#This Row],[Forecast]]*(1+AVERAGE(cform[faster (-ve) /
slower (+ve)]))</f>
        <v>0.12202966165281597</v>
      </c>
      <c r="I3361" s="13" t="e">
        <f>IF(ISNUMBER(VLOOKUP(Fulltable[[#This Row],[Distance]], Predict[[#All],[Distance (km)]:[Time on current form]], 2, FALSE)), VLOOKUP(Fulltable[[#This Row],[Distance]], Predict[[#All],[Distance (km)]:[Time on current form]], 2, FALSE), NA())</f>
        <v>#N/A</v>
      </c>
      <c r="J3361" s="13" t="e">
        <f>IF(ISNUMBER(VLOOKUP(Fulltable[[#This Row],[Distance]], Predict[[#All],[Distance (km)]:[Time on current form]], 3, FALSE)), VLOOKUP(Fulltable[[#This Row],[Distance]], Predict[[#All],[Distance (km)]:[Time on current form]], 3, FALSE), NA())</f>
        <v>#N/A</v>
      </c>
    </row>
    <row r="3362" spans="1:10" x14ac:dyDescent="0.25">
      <c r="A3362" s="1">
        <v>33.6</v>
      </c>
      <c r="B3362" s="2">
        <f>Fulltable[[#This Row],[Distance]]^2</f>
        <v>1128.96</v>
      </c>
      <c r="C3362">
        <f>Fulltable[[#This Row],[Distance]]^3</f>
        <v>37933.056000000004</v>
      </c>
      <c r="D3362">
        <f>Fulltable[[#This Row],[Distance]]^4</f>
        <v>1274550.6816</v>
      </c>
      <c r="E3362">
        <f>Fulltable[[#This Row],[Distance]]^5</f>
        <v>42824902.901760004</v>
      </c>
      <c r="F3362" s="13" t="e">
        <f>IF(ISNUMBER(VLOOKUP(Fulltable[[#This Row],[Distance]], PBmetric[[Distance (km)]:[PB (hh:mm:ss)]], 6, FALSE)), VLOOKUP(Fulltable[[#This Row],[Distance]], PBmetric[[Distance (km)]:[PB (hh:mm:ss)]], 6, FALSE), NA())</f>
        <v>#N/A</v>
      </c>
      <c r="G3362" s="13">
        <f ca="1">$Q$4+$P$4*Fulltable[[#This Row],[Distance]]+$O$4*Fulltable[[#This Row],[D^2]]+$N$4*Fulltable[[#This Row],[D^3]]</f>
        <v>0.11790753254349352</v>
      </c>
      <c r="H3362" s="13">
        <f ca="1">Fulltable[[#This Row],[Forecast]]*(1+AVERAGE(cform[faster (-ve) /
slower (+ve)]))</f>
        <v>0.12207224130680375</v>
      </c>
      <c r="I3362" s="13" t="e">
        <f>IF(ISNUMBER(VLOOKUP(Fulltable[[#This Row],[Distance]], Predict[[#All],[Distance (km)]:[Time on current form]], 2, FALSE)), VLOOKUP(Fulltable[[#This Row],[Distance]], Predict[[#All],[Distance (km)]:[Time on current form]], 2, FALSE), NA())</f>
        <v>#N/A</v>
      </c>
      <c r="J3362" s="13" t="e">
        <f>IF(ISNUMBER(VLOOKUP(Fulltable[[#This Row],[Distance]], Predict[[#All],[Distance (km)]:[Time on current form]], 3, FALSE)), VLOOKUP(Fulltable[[#This Row],[Distance]], Predict[[#All],[Distance (km)]:[Time on current form]], 3, FALSE), NA())</f>
        <v>#N/A</v>
      </c>
    </row>
    <row r="3363" spans="1:10" x14ac:dyDescent="0.25">
      <c r="A3363" s="1">
        <v>33.61</v>
      </c>
      <c r="B3363" s="2">
        <f>Fulltable[[#This Row],[Distance]]^2</f>
        <v>1129.6321</v>
      </c>
      <c r="C3363">
        <f>Fulltable[[#This Row],[Distance]]^3</f>
        <v>37966.934881000001</v>
      </c>
      <c r="D3363">
        <f>Fulltable[[#This Row],[Distance]]^4</f>
        <v>1276068.68135041</v>
      </c>
      <c r="E3363">
        <f>Fulltable[[#This Row],[Distance]]^5</f>
        <v>42888668.38018728</v>
      </c>
      <c r="F3363" s="13" t="e">
        <f>IF(ISNUMBER(VLOOKUP(Fulltable[[#This Row],[Distance]], PBmetric[[Distance (km)]:[PB (hh:mm:ss)]], 6, FALSE)), VLOOKUP(Fulltable[[#This Row],[Distance]], PBmetric[[Distance (km)]:[PB (hh:mm:ss)]], 6, FALSE), NA())</f>
        <v>#N/A</v>
      </c>
      <c r="G3363" s="13">
        <f ca="1">$Q$4+$P$4*Fulltable[[#This Row],[Distance]]+$O$4*Fulltable[[#This Row],[D^2]]+$N$4*Fulltable[[#This Row],[D^3]]</f>
        <v>0.11794866307178713</v>
      </c>
      <c r="H3363" s="13">
        <f ca="1">Fulltable[[#This Row],[Forecast]]*(1+AVERAGE(cform[faster (-ve) /
slower (+ve)]))</f>
        <v>0.12211482464025686</v>
      </c>
      <c r="I3363" s="13" t="e">
        <f>IF(ISNUMBER(VLOOKUP(Fulltable[[#This Row],[Distance]], Predict[[#All],[Distance (km)]:[Time on current form]], 2, FALSE)), VLOOKUP(Fulltable[[#This Row],[Distance]], Predict[[#All],[Distance (km)]:[Time on current form]], 2, FALSE), NA())</f>
        <v>#N/A</v>
      </c>
      <c r="J3363" s="13" t="e">
        <f>IF(ISNUMBER(VLOOKUP(Fulltable[[#This Row],[Distance]], Predict[[#All],[Distance (km)]:[Time on current form]], 3, FALSE)), VLOOKUP(Fulltable[[#This Row],[Distance]], Predict[[#All],[Distance (km)]:[Time on current form]], 3, FALSE), NA())</f>
        <v>#N/A</v>
      </c>
    </row>
    <row r="3364" spans="1:10" x14ac:dyDescent="0.25">
      <c r="A3364" s="1">
        <v>33.619999999999997</v>
      </c>
      <c r="B3364" s="2">
        <f>Fulltable[[#This Row],[Distance]]^2</f>
        <v>1130.3043999999998</v>
      </c>
      <c r="C3364">
        <f>Fulltable[[#This Row],[Distance]]^3</f>
        <v>38000.833927999985</v>
      </c>
      <c r="D3364">
        <f>Fulltable[[#This Row],[Distance]]^4</f>
        <v>1277588.0366593595</v>
      </c>
      <c r="E3364">
        <f>Fulltable[[#This Row],[Distance]]^5</f>
        <v>42952509.792487659</v>
      </c>
      <c r="F3364" s="13" t="e">
        <f>IF(ISNUMBER(VLOOKUP(Fulltable[[#This Row],[Distance]], PBmetric[[Distance (km)]:[PB (hh:mm:ss)]], 6, FALSE)), VLOOKUP(Fulltable[[#This Row],[Distance]], PBmetric[[Distance (km)]:[PB (hh:mm:ss)]], 6, FALSE), NA())</f>
        <v>#N/A</v>
      </c>
      <c r="G3364" s="13">
        <f ca="1">$Q$4+$P$4*Fulltable[[#This Row],[Distance]]+$O$4*Fulltable[[#This Row],[D^2]]+$N$4*Fulltable[[#This Row],[D^3]]</f>
        <v>0.11798979715397917</v>
      </c>
      <c r="H3364" s="13">
        <f ca="1">Fulltable[[#This Row],[Forecast]]*(1+AVERAGE(cform[faster (-ve) /
slower (+ve)]))</f>
        <v>0.12215741165313856</v>
      </c>
      <c r="I3364" s="13" t="e">
        <f>IF(ISNUMBER(VLOOKUP(Fulltable[[#This Row],[Distance]], Predict[[#All],[Distance (km)]:[Time on current form]], 2, FALSE)), VLOOKUP(Fulltable[[#This Row],[Distance]], Predict[[#All],[Distance (km)]:[Time on current form]], 2, FALSE), NA())</f>
        <v>#N/A</v>
      </c>
      <c r="J3364" s="13" t="e">
        <f>IF(ISNUMBER(VLOOKUP(Fulltable[[#This Row],[Distance]], Predict[[#All],[Distance (km)]:[Time on current form]], 3, FALSE)), VLOOKUP(Fulltable[[#This Row],[Distance]], Predict[[#All],[Distance (km)]:[Time on current form]], 3, FALSE), NA())</f>
        <v>#N/A</v>
      </c>
    </row>
    <row r="3365" spans="1:10" x14ac:dyDescent="0.25">
      <c r="A3365" s="1">
        <v>33.630000000000003</v>
      </c>
      <c r="B3365" s="2">
        <f>Fulltable[[#This Row],[Distance]]^2</f>
        <v>1130.9769000000001</v>
      </c>
      <c r="C3365">
        <f>Fulltable[[#This Row],[Distance]]^3</f>
        <v>38034.75314700001</v>
      </c>
      <c r="D3365">
        <f>Fulltable[[#This Row],[Distance]]^4</f>
        <v>1279108.7483336104</v>
      </c>
      <c r="E3365">
        <f>Fulltable[[#This Row],[Distance]]^5</f>
        <v>43016427.206459321</v>
      </c>
      <c r="F3365" s="13" t="e">
        <f>IF(ISNUMBER(VLOOKUP(Fulltable[[#This Row],[Distance]], PBmetric[[Distance (km)]:[PB (hh:mm:ss)]], 6, FALSE)), VLOOKUP(Fulltable[[#This Row],[Distance]], PBmetric[[Distance (km)]:[PB (hh:mm:ss)]], 6, FALSE), NA())</f>
        <v>#N/A</v>
      </c>
      <c r="G3365" s="13">
        <f ca="1">$Q$4+$P$4*Fulltable[[#This Row],[Distance]]+$O$4*Fulltable[[#This Row],[D^2]]+$N$4*Fulltable[[#This Row],[D^3]]</f>
        <v>0.11803093479003429</v>
      </c>
      <c r="H3365" s="13">
        <f ca="1">Fulltable[[#This Row],[Forecast]]*(1+AVERAGE(cform[faster (-ve) /
slower (+ve)]))</f>
        <v>0.12220000234541227</v>
      </c>
      <c r="I3365" s="13" t="e">
        <f>IF(ISNUMBER(VLOOKUP(Fulltable[[#This Row],[Distance]], Predict[[#All],[Distance (km)]:[Time on current form]], 2, FALSE)), VLOOKUP(Fulltable[[#This Row],[Distance]], Predict[[#All],[Distance (km)]:[Time on current form]], 2, FALSE), NA())</f>
        <v>#N/A</v>
      </c>
      <c r="J3365" s="13" t="e">
        <f>IF(ISNUMBER(VLOOKUP(Fulltable[[#This Row],[Distance]], Predict[[#All],[Distance (km)]:[Time on current form]], 3, FALSE)), VLOOKUP(Fulltable[[#This Row],[Distance]], Predict[[#All],[Distance (km)]:[Time on current form]], 3, FALSE), NA())</f>
        <v>#N/A</v>
      </c>
    </row>
    <row r="3366" spans="1:10" x14ac:dyDescent="0.25">
      <c r="A3366" s="1">
        <v>33.64</v>
      </c>
      <c r="B3366" s="2">
        <f>Fulltable[[#This Row],[Distance]]^2</f>
        <v>1131.6496</v>
      </c>
      <c r="C3366">
        <f>Fulltable[[#This Row],[Distance]]^3</f>
        <v>38068.692543999998</v>
      </c>
      <c r="D3366">
        <f>Fulltable[[#This Row],[Distance]]^4</f>
        <v>1280630.81718016</v>
      </c>
      <c r="E3366">
        <f>Fulltable[[#This Row],[Distance]]^5</f>
        <v>43080420.689940579</v>
      </c>
      <c r="F3366" s="13" t="e">
        <f>IF(ISNUMBER(VLOOKUP(Fulltable[[#This Row],[Distance]], PBmetric[[Distance (km)]:[PB (hh:mm:ss)]], 6, FALSE)), VLOOKUP(Fulltable[[#This Row],[Distance]], PBmetric[[Distance (km)]:[PB (hh:mm:ss)]], 6, FALSE), NA())</f>
        <v>#N/A</v>
      </c>
      <c r="G3366" s="13">
        <f ca="1">$Q$4+$P$4*Fulltable[[#This Row],[Distance]]+$O$4*Fulltable[[#This Row],[D^2]]+$N$4*Fulltable[[#This Row],[D^3]]</f>
        <v>0.11807207597991706</v>
      </c>
      <c r="H3366" s="13">
        <f ca="1">Fulltable[[#This Row],[Forecast]]*(1+AVERAGE(cform[faster (-ve) /
slower (+ve)]))</f>
        <v>0.1222425967170413</v>
      </c>
      <c r="I3366" s="13" t="e">
        <f>IF(ISNUMBER(VLOOKUP(Fulltable[[#This Row],[Distance]], Predict[[#All],[Distance (km)]:[Time on current form]], 2, FALSE)), VLOOKUP(Fulltable[[#This Row],[Distance]], Predict[[#All],[Distance (km)]:[Time on current form]], 2, FALSE), NA())</f>
        <v>#N/A</v>
      </c>
      <c r="J3366" s="13" t="e">
        <f>IF(ISNUMBER(VLOOKUP(Fulltable[[#This Row],[Distance]], Predict[[#All],[Distance (km)]:[Time on current form]], 3, FALSE)), VLOOKUP(Fulltable[[#This Row],[Distance]], Predict[[#All],[Distance (km)]:[Time on current form]], 3, FALSE), NA())</f>
        <v>#N/A</v>
      </c>
    </row>
    <row r="3367" spans="1:10" x14ac:dyDescent="0.25">
      <c r="A3367" s="1">
        <v>33.65</v>
      </c>
      <c r="B3367" s="2">
        <f>Fulltable[[#This Row],[Distance]]^2</f>
        <v>1132.3225</v>
      </c>
      <c r="C3367">
        <f>Fulltable[[#This Row],[Distance]]^3</f>
        <v>38102.652125000001</v>
      </c>
      <c r="D3367">
        <f>Fulltable[[#This Row],[Distance]]^4</f>
        <v>1282154.2440062501</v>
      </c>
      <c r="E3367">
        <f>Fulltable[[#This Row],[Distance]]^5</f>
        <v>43144490.310810313</v>
      </c>
      <c r="F3367" s="13" t="e">
        <f>IF(ISNUMBER(VLOOKUP(Fulltable[[#This Row],[Distance]], PBmetric[[Distance (km)]:[PB (hh:mm:ss)]], 6, FALSE)), VLOOKUP(Fulltable[[#This Row],[Distance]], PBmetric[[Distance (km)]:[PB (hh:mm:ss)]], 6, FALSE), NA())</f>
        <v>#N/A</v>
      </c>
      <c r="G3367" s="13">
        <f ca="1">$Q$4+$P$4*Fulltable[[#This Row],[Distance]]+$O$4*Fulltable[[#This Row],[D^2]]+$N$4*Fulltable[[#This Row],[D^3]]</f>
        <v>0.11811322072359209</v>
      </c>
      <c r="H3367" s="13">
        <f ca="1">Fulltable[[#This Row],[Forecast]]*(1+AVERAGE(cform[faster (-ve) /
slower (+ve)]))</f>
        <v>0.12228519476798899</v>
      </c>
      <c r="I3367" s="13" t="e">
        <f>IF(ISNUMBER(VLOOKUP(Fulltable[[#This Row],[Distance]], Predict[[#All],[Distance (km)]:[Time on current form]], 2, FALSE)), VLOOKUP(Fulltable[[#This Row],[Distance]], Predict[[#All],[Distance (km)]:[Time on current form]], 2, FALSE), NA())</f>
        <v>#N/A</v>
      </c>
      <c r="J3367" s="13" t="e">
        <f>IF(ISNUMBER(VLOOKUP(Fulltable[[#This Row],[Distance]], Predict[[#All],[Distance (km)]:[Time on current form]], 3, FALSE)), VLOOKUP(Fulltable[[#This Row],[Distance]], Predict[[#All],[Distance (km)]:[Time on current form]], 3, FALSE), NA())</f>
        <v>#N/A</v>
      </c>
    </row>
    <row r="3368" spans="1:10" x14ac:dyDescent="0.25">
      <c r="A3368" s="1">
        <v>33.659999999999997</v>
      </c>
      <c r="B3368" s="2">
        <f>Fulltable[[#This Row],[Distance]]^2</f>
        <v>1132.9955999999997</v>
      </c>
      <c r="C3368">
        <f>Fulltable[[#This Row],[Distance]]^3</f>
        <v>38136.631895999984</v>
      </c>
      <c r="D3368">
        <f>Fulltable[[#This Row],[Distance]]^4</f>
        <v>1283679.0296193594</v>
      </c>
      <c r="E3368">
        <f>Fulltable[[#This Row],[Distance]]^5</f>
        <v>43208636.136987634</v>
      </c>
      <c r="F3368" s="13" t="e">
        <f>IF(ISNUMBER(VLOOKUP(Fulltable[[#This Row],[Distance]], PBmetric[[Distance (km)]:[PB (hh:mm:ss)]], 6, FALSE)), VLOOKUP(Fulltable[[#This Row],[Distance]], PBmetric[[Distance (km)]:[PB (hh:mm:ss)]], 6, FALSE), NA())</f>
        <v>#N/A</v>
      </c>
      <c r="G3368" s="13">
        <f ca="1">$Q$4+$P$4*Fulltable[[#This Row],[Distance]]+$O$4*Fulltable[[#This Row],[D^2]]+$N$4*Fulltable[[#This Row],[D^3]]</f>
        <v>0.11815436902102398</v>
      </c>
      <c r="H3368" s="13">
        <f ca="1">Fulltable[[#This Row],[Forecast]]*(1+AVERAGE(cform[faster (-ve) /
slower (+ve)]))</f>
        <v>0.12232779649821872</v>
      </c>
      <c r="I3368" s="13" t="e">
        <f>IF(ISNUMBER(VLOOKUP(Fulltable[[#This Row],[Distance]], Predict[[#All],[Distance (km)]:[Time on current form]], 2, FALSE)), VLOOKUP(Fulltable[[#This Row],[Distance]], Predict[[#All],[Distance (km)]:[Time on current form]], 2, FALSE), NA())</f>
        <v>#N/A</v>
      </c>
      <c r="J3368" s="13" t="e">
        <f>IF(ISNUMBER(VLOOKUP(Fulltable[[#This Row],[Distance]], Predict[[#All],[Distance (km)]:[Time on current form]], 3, FALSE)), VLOOKUP(Fulltable[[#This Row],[Distance]], Predict[[#All],[Distance (km)]:[Time on current form]], 3, FALSE), NA())</f>
        <v>#N/A</v>
      </c>
    </row>
    <row r="3369" spans="1:10" x14ac:dyDescent="0.25">
      <c r="A3369" s="1">
        <v>33.67</v>
      </c>
      <c r="B3369" s="2">
        <f>Fulltable[[#This Row],[Distance]]^2</f>
        <v>1133.6689000000001</v>
      </c>
      <c r="C3369">
        <f>Fulltable[[#This Row],[Distance]]^3</f>
        <v>38170.63186300001</v>
      </c>
      <c r="D3369">
        <f>Fulltable[[#This Row],[Distance]]^4</f>
        <v>1285205.1748272104</v>
      </c>
      <c r="E3369">
        <f>Fulltable[[#This Row],[Distance]]^5</f>
        <v>43272858.236432172</v>
      </c>
      <c r="F3369" s="13" t="e">
        <f>IF(ISNUMBER(VLOOKUP(Fulltable[[#This Row],[Distance]], PBmetric[[Distance (km)]:[PB (hh:mm:ss)]], 6, FALSE)), VLOOKUP(Fulltable[[#This Row],[Distance]], PBmetric[[Distance (km)]:[PB (hh:mm:ss)]], 6, FALSE), NA())</f>
        <v>#N/A</v>
      </c>
      <c r="G3369" s="13">
        <f ca="1">$Q$4+$P$4*Fulltable[[#This Row],[Distance]]+$O$4*Fulltable[[#This Row],[D^2]]+$N$4*Fulltable[[#This Row],[D^3]]</f>
        <v>0.11819552087217734</v>
      </c>
      <c r="H3369" s="13">
        <f ca="1">Fulltable[[#This Row],[Forecast]]*(1+AVERAGE(cform[faster (-ve) /
slower (+ve)]))</f>
        <v>0.12237040190769381</v>
      </c>
      <c r="I3369" s="13" t="e">
        <f>IF(ISNUMBER(VLOOKUP(Fulltable[[#This Row],[Distance]], Predict[[#All],[Distance (km)]:[Time on current form]], 2, FALSE)), VLOOKUP(Fulltable[[#This Row],[Distance]], Predict[[#All],[Distance (km)]:[Time on current form]], 2, FALSE), NA())</f>
        <v>#N/A</v>
      </c>
      <c r="J3369" s="13" t="e">
        <f>IF(ISNUMBER(VLOOKUP(Fulltable[[#This Row],[Distance]], Predict[[#All],[Distance (km)]:[Time on current form]], 3, FALSE)), VLOOKUP(Fulltable[[#This Row],[Distance]], Predict[[#All],[Distance (km)]:[Time on current form]], 3, FALSE), NA())</f>
        <v>#N/A</v>
      </c>
    </row>
    <row r="3370" spans="1:10" x14ac:dyDescent="0.25">
      <c r="A3370" s="1">
        <v>33.68</v>
      </c>
      <c r="B3370" s="2">
        <f>Fulltable[[#This Row],[Distance]]^2</f>
        <v>1134.3424</v>
      </c>
      <c r="C3370">
        <f>Fulltable[[#This Row],[Distance]]^3</f>
        <v>38204.652031999998</v>
      </c>
      <c r="D3370">
        <f>Fulltable[[#This Row],[Distance]]^4</f>
        <v>1286732.68043776</v>
      </c>
      <c r="E3370">
        <f>Fulltable[[#This Row],[Distance]]^5</f>
        <v>43337156.677143753</v>
      </c>
      <c r="F3370" s="13" t="e">
        <f>IF(ISNUMBER(VLOOKUP(Fulltable[[#This Row],[Distance]], PBmetric[[Distance (km)]:[PB (hh:mm:ss)]], 6, FALSE)), VLOOKUP(Fulltable[[#This Row],[Distance]], PBmetric[[Distance (km)]:[PB (hh:mm:ss)]], 6, FALSE), NA())</f>
        <v>#N/A</v>
      </c>
      <c r="G3370" s="13">
        <f ca="1">$Q$4+$P$4*Fulltable[[#This Row],[Distance]]+$O$4*Fulltable[[#This Row],[D^2]]+$N$4*Fulltable[[#This Row],[D^3]]</f>
        <v>0.11823667627701673</v>
      </c>
      <c r="H3370" s="13">
        <f ca="1">Fulltable[[#This Row],[Forecast]]*(1+AVERAGE(cform[faster (-ve) /
slower (+ve)]))</f>
        <v>0.12241301099637761</v>
      </c>
      <c r="I3370" s="13" t="e">
        <f>IF(ISNUMBER(VLOOKUP(Fulltable[[#This Row],[Distance]], Predict[[#All],[Distance (km)]:[Time on current form]], 2, FALSE)), VLOOKUP(Fulltable[[#This Row],[Distance]], Predict[[#All],[Distance (km)]:[Time on current form]], 2, FALSE), NA())</f>
        <v>#N/A</v>
      </c>
      <c r="J3370" s="13" t="e">
        <f>IF(ISNUMBER(VLOOKUP(Fulltable[[#This Row],[Distance]], Predict[[#All],[Distance (km)]:[Time on current form]], 3, FALSE)), VLOOKUP(Fulltable[[#This Row],[Distance]], Predict[[#All],[Distance (km)]:[Time on current form]], 3, FALSE), NA())</f>
        <v>#N/A</v>
      </c>
    </row>
    <row r="3371" spans="1:10" x14ac:dyDescent="0.25">
      <c r="A3371" s="1">
        <v>33.69</v>
      </c>
      <c r="B3371" s="2">
        <f>Fulltable[[#This Row],[Distance]]^2</f>
        <v>1135.0160999999998</v>
      </c>
      <c r="C3371">
        <f>Fulltable[[#This Row],[Distance]]^3</f>
        <v>38238.692408999988</v>
      </c>
      <c r="D3371">
        <f>Fulltable[[#This Row],[Distance]]^4</f>
        <v>1288261.5472592097</v>
      </c>
      <c r="E3371">
        <f>Fulltable[[#This Row],[Distance]]^5</f>
        <v>43401531.527162768</v>
      </c>
      <c r="F3371" s="13" t="e">
        <f>IF(ISNUMBER(VLOOKUP(Fulltable[[#This Row],[Distance]], PBmetric[[Distance (km)]:[PB (hh:mm:ss)]], 6, FALSE)), VLOOKUP(Fulltable[[#This Row],[Distance]], PBmetric[[Distance (km)]:[PB (hh:mm:ss)]], 6, FALSE), NA())</f>
        <v>#N/A</v>
      </c>
      <c r="G3371" s="13">
        <f ca="1">$Q$4+$P$4*Fulltable[[#This Row],[Distance]]+$O$4*Fulltable[[#This Row],[D^2]]+$N$4*Fulltable[[#This Row],[D^3]]</f>
        <v>0.11827783523550675</v>
      </c>
      <c r="H3371" s="13">
        <f ca="1">Fulltable[[#This Row],[Forecast]]*(1+AVERAGE(cform[faster (-ve) /
slower (+ve)]))</f>
        <v>0.12245562376423345</v>
      </c>
      <c r="I3371" s="13" t="e">
        <f>IF(ISNUMBER(VLOOKUP(Fulltable[[#This Row],[Distance]], Predict[[#All],[Distance (km)]:[Time on current form]], 2, FALSE)), VLOOKUP(Fulltable[[#This Row],[Distance]], Predict[[#All],[Distance (km)]:[Time on current form]], 2, FALSE), NA())</f>
        <v>#N/A</v>
      </c>
      <c r="J3371" s="13" t="e">
        <f>IF(ISNUMBER(VLOOKUP(Fulltable[[#This Row],[Distance]], Predict[[#All],[Distance (km)]:[Time on current form]], 3, FALSE)), VLOOKUP(Fulltable[[#This Row],[Distance]], Predict[[#All],[Distance (km)]:[Time on current form]], 3, FALSE), NA())</f>
        <v>#N/A</v>
      </c>
    </row>
    <row r="3372" spans="1:10" x14ac:dyDescent="0.25">
      <c r="A3372" s="1">
        <v>33.700000000000003</v>
      </c>
      <c r="B3372" s="2">
        <f>Fulltable[[#This Row],[Distance]]^2</f>
        <v>1135.6900000000003</v>
      </c>
      <c r="C3372">
        <f>Fulltable[[#This Row],[Distance]]^3</f>
        <v>38272.753000000012</v>
      </c>
      <c r="D3372">
        <f>Fulltable[[#This Row],[Distance]]^4</f>
        <v>1289791.7761000006</v>
      </c>
      <c r="E3372">
        <f>Fulltable[[#This Row],[Distance]]^5</f>
        <v>43465982.854570024</v>
      </c>
      <c r="F3372" s="13" t="e">
        <f>IF(ISNUMBER(VLOOKUP(Fulltable[[#This Row],[Distance]], PBmetric[[Distance (km)]:[PB (hh:mm:ss)]], 6, FALSE)), VLOOKUP(Fulltable[[#This Row],[Distance]], PBmetric[[Distance (km)]:[PB (hh:mm:ss)]], 6, FALSE), NA())</f>
        <v>#N/A</v>
      </c>
      <c r="G3372" s="13">
        <f ca="1">$Q$4+$P$4*Fulltable[[#This Row],[Distance]]+$O$4*Fulltable[[#This Row],[D^2]]+$N$4*Fulltable[[#This Row],[D^3]]</f>
        <v>0.11831899774761204</v>
      </c>
      <c r="H3372" s="13">
        <f ca="1">Fulltable[[#This Row],[Forecast]]*(1+AVERAGE(cform[faster (-ve) /
slower (+ve)]))</f>
        <v>0.12249824021122471</v>
      </c>
      <c r="I3372" s="13" t="e">
        <f>IF(ISNUMBER(VLOOKUP(Fulltable[[#This Row],[Distance]], Predict[[#All],[Distance (km)]:[Time on current form]], 2, FALSE)), VLOOKUP(Fulltable[[#This Row],[Distance]], Predict[[#All],[Distance (km)]:[Time on current form]], 2, FALSE), NA())</f>
        <v>#N/A</v>
      </c>
      <c r="J3372" s="13" t="e">
        <f>IF(ISNUMBER(VLOOKUP(Fulltable[[#This Row],[Distance]], Predict[[#All],[Distance (km)]:[Time on current form]], 3, FALSE)), VLOOKUP(Fulltable[[#This Row],[Distance]], Predict[[#All],[Distance (km)]:[Time on current form]], 3, FALSE), NA())</f>
        <v>#N/A</v>
      </c>
    </row>
    <row r="3373" spans="1:10" x14ac:dyDescent="0.25">
      <c r="A3373" s="1">
        <v>33.71</v>
      </c>
      <c r="B3373" s="2">
        <f>Fulltable[[#This Row],[Distance]]^2</f>
        <v>1136.3641</v>
      </c>
      <c r="C3373">
        <f>Fulltable[[#This Row],[Distance]]^3</f>
        <v>38306.833811000004</v>
      </c>
      <c r="D3373">
        <f>Fulltable[[#This Row],[Distance]]^4</f>
        <v>1291323.3677688101</v>
      </c>
      <c r="E3373">
        <f>Fulltable[[#This Row],[Distance]]^5</f>
        <v>43530510.727486588</v>
      </c>
      <c r="F3373" s="13" t="e">
        <f>IF(ISNUMBER(VLOOKUP(Fulltable[[#This Row],[Distance]], PBmetric[[Distance (km)]:[PB (hh:mm:ss)]], 6, FALSE)), VLOOKUP(Fulltable[[#This Row],[Distance]], PBmetric[[Distance (km)]:[PB (hh:mm:ss)]], 6, FALSE), NA())</f>
        <v>#N/A</v>
      </c>
      <c r="G3373" s="13">
        <f ca="1">$Q$4+$P$4*Fulltable[[#This Row],[Distance]]+$O$4*Fulltable[[#This Row],[D^2]]+$N$4*Fulltable[[#This Row],[D^3]]</f>
        <v>0.11836016381329716</v>
      </c>
      <c r="H3373" s="13">
        <f ca="1">Fulltable[[#This Row],[Forecast]]*(1+AVERAGE(cform[faster (-ve) /
slower (+ve)]))</f>
        <v>0.12254086033731472</v>
      </c>
      <c r="I3373" s="13" t="e">
        <f>IF(ISNUMBER(VLOOKUP(Fulltable[[#This Row],[Distance]], Predict[[#All],[Distance (km)]:[Time on current form]], 2, FALSE)), VLOOKUP(Fulltable[[#This Row],[Distance]], Predict[[#All],[Distance (km)]:[Time on current form]], 2, FALSE), NA())</f>
        <v>#N/A</v>
      </c>
      <c r="J3373" s="13" t="e">
        <f>IF(ISNUMBER(VLOOKUP(Fulltable[[#This Row],[Distance]], Predict[[#All],[Distance (km)]:[Time on current form]], 3, FALSE)), VLOOKUP(Fulltable[[#This Row],[Distance]], Predict[[#All],[Distance (km)]:[Time on current form]], 3, FALSE), NA())</f>
        <v>#N/A</v>
      </c>
    </row>
    <row r="3374" spans="1:10" x14ac:dyDescent="0.25">
      <c r="A3374" s="1">
        <v>33.72</v>
      </c>
      <c r="B3374" s="2">
        <f>Fulltable[[#This Row],[Distance]]^2</f>
        <v>1137.0383999999999</v>
      </c>
      <c r="C3374">
        <f>Fulltable[[#This Row],[Distance]]^3</f>
        <v>38340.934847999997</v>
      </c>
      <c r="D3374">
        <f>Fulltable[[#This Row],[Distance]]^4</f>
        <v>1292856.3230745597</v>
      </c>
      <c r="E3374">
        <f>Fulltable[[#This Row],[Distance]]^5</f>
        <v>43595115.21407415</v>
      </c>
      <c r="F3374" s="13" t="e">
        <f>IF(ISNUMBER(VLOOKUP(Fulltable[[#This Row],[Distance]], PBmetric[[Distance (km)]:[PB (hh:mm:ss)]], 6, FALSE)), VLOOKUP(Fulltable[[#This Row],[Distance]], PBmetric[[Distance (km)]:[PB (hh:mm:ss)]], 6, FALSE), NA())</f>
        <v>#N/A</v>
      </c>
      <c r="G3374" s="13">
        <f ca="1">$Q$4+$P$4*Fulltable[[#This Row],[Distance]]+$O$4*Fulltable[[#This Row],[D^2]]+$N$4*Fulltable[[#This Row],[D^3]]</f>
        <v>0.11840133343252668</v>
      </c>
      <c r="H3374" s="13">
        <f ca="1">Fulltable[[#This Row],[Forecast]]*(1+AVERAGE(cform[faster (-ve) /
slower (+ve)]))</f>
        <v>0.12258348414246679</v>
      </c>
      <c r="I3374" s="13" t="e">
        <f>IF(ISNUMBER(VLOOKUP(Fulltable[[#This Row],[Distance]], Predict[[#All],[Distance (km)]:[Time on current form]], 2, FALSE)), VLOOKUP(Fulltable[[#This Row],[Distance]], Predict[[#All],[Distance (km)]:[Time on current form]], 2, FALSE), NA())</f>
        <v>#N/A</v>
      </c>
      <c r="J3374" s="13" t="e">
        <f>IF(ISNUMBER(VLOOKUP(Fulltable[[#This Row],[Distance]], Predict[[#All],[Distance (km)]:[Time on current form]], 3, FALSE)), VLOOKUP(Fulltable[[#This Row],[Distance]], Predict[[#All],[Distance (km)]:[Time on current form]], 3, FALSE), NA())</f>
        <v>#N/A</v>
      </c>
    </row>
    <row r="3375" spans="1:10" x14ac:dyDescent="0.25">
      <c r="A3375" s="1">
        <v>33.729999999999997</v>
      </c>
      <c r="B3375" s="2">
        <f>Fulltable[[#This Row],[Distance]]^2</f>
        <v>1137.7128999999998</v>
      </c>
      <c r="C3375">
        <f>Fulltable[[#This Row],[Distance]]^3</f>
        <v>38375.056116999986</v>
      </c>
      <c r="D3375">
        <f>Fulltable[[#This Row],[Distance]]^4</f>
        <v>1294390.6428264095</v>
      </c>
      <c r="E3375">
        <f>Fulltable[[#This Row],[Distance]]^5</f>
        <v>43659796.382534787</v>
      </c>
      <c r="F3375" s="13" t="e">
        <f>IF(ISNUMBER(VLOOKUP(Fulltable[[#This Row],[Distance]], PBmetric[[Distance (km)]:[PB (hh:mm:ss)]], 6, FALSE)), VLOOKUP(Fulltable[[#This Row],[Distance]], PBmetric[[Distance (km)]:[PB (hh:mm:ss)]], 6, FALSE), NA())</f>
        <v>#N/A</v>
      </c>
      <c r="G3375" s="13">
        <f ca="1">$Q$4+$P$4*Fulltable[[#This Row],[Distance]]+$O$4*Fulltable[[#This Row],[D^2]]+$N$4*Fulltable[[#This Row],[D^3]]</f>
        <v>0.11844250660526527</v>
      </c>
      <c r="H3375" s="13">
        <f ca="1">Fulltable[[#This Row],[Forecast]]*(1+AVERAGE(cform[faster (-ve) /
slower (+ve)]))</f>
        <v>0.12262611162664436</v>
      </c>
      <c r="I3375" s="13" t="e">
        <f>IF(ISNUMBER(VLOOKUP(Fulltable[[#This Row],[Distance]], Predict[[#All],[Distance (km)]:[Time on current form]], 2, FALSE)), VLOOKUP(Fulltable[[#This Row],[Distance]], Predict[[#All],[Distance (km)]:[Time on current form]], 2, FALSE), NA())</f>
        <v>#N/A</v>
      </c>
      <c r="J3375" s="13" t="e">
        <f>IF(ISNUMBER(VLOOKUP(Fulltable[[#This Row],[Distance]], Predict[[#All],[Distance (km)]:[Time on current form]], 3, FALSE)), VLOOKUP(Fulltable[[#This Row],[Distance]], Predict[[#All],[Distance (km)]:[Time on current form]], 3, FALSE), NA())</f>
        <v>#N/A</v>
      </c>
    </row>
    <row r="3376" spans="1:10" x14ac:dyDescent="0.25">
      <c r="A3376" s="1">
        <v>33.74</v>
      </c>
      <c r="B3376" s="2">
        <f>Fulltable[[#This Row],[Distance]]^2</f>
        <v>1138.3876000000002</v>
      </c>
      <c r="C3376">
        <f>Fulltable[[#This Row],[Distance]]^3</f>
        <v>38409.197624000008</v>
      </c>
      <c r="D3376">
        <f>Fulltable[[#This Row],[Distance]]^4</f>
        <v>1295926.3278337605</v>
      </c>
      <c r="E3376">
        <f>Fulltable[[#This Row],[Distance]]^5</f>
        <v>43724554.30111108</v>
      </c>
      <c r="F3376" s="13" t="e">
        <f>IF(ISNUMBER(VLOOKUP(Fulltable[[#This Row],[Distance]], PBmetric[[Distance (km)]:[PB (hh:mm:ss)]], 6, FALSE)), VLOOKUP(Fulltable[[#This Row],[Distance]], PBmetric[[Distance (km)]:[PB (hh:mm:ss)]], 6, FALSE), NA())</f>
        <v>#N/A</v>
      </c>
      <c r="G3376" s="13">
        <f ca="1">$Q$4+$P$4*Fulltable[[#This Row],[Distance]]+$O$4*Fulltable[[#This Row],[D^2]]+$N$4*Fulltable[[#This Row],[D^3]]</f>
        <v>0.11848368333147749</v>
      </c>
      <c r="H3376" s="13">
        <f ca="1">Fulltable[[#This Row],[Forecast]]*(1+AVERAGE(cform[faster (-ve) /
slower (+ve)]))</f>
        <v>0.12266874278981069</v>
      </c>
      <c r="I3376" s="13" t="e">
        <f>IF(ISNUMBER(VLOOKUP(Fulltable[[#This Row],[Distance]], Predict[[#All],[Distance (km)]:[Time on current form]], 2, FALSE)), VLOOKUP(Fulltable[[#This Row],[Distance]], Predict[[#All],[Distance (km)]:[Time on current form]], 2, FALSE), NA())</f>
        <v>#N/A</v>
      </c>
      <c r="J3376" s="13" t="e">
        <f>IF(ISNUMBER(VLOOKUP(Fulltable[[#This Row],[Distance]], Predict[[#All],[Distance (km)]:[Time on current form]], 3, FALSE)), VLOOKUP(Fulltable[[#This Row],[Distance]], Predict[[#All],[Distance (km)]:[Time on current form]], 3, FALSE), NA())</f>
        <v>#N/A</v>
      </c>
    </row>
    <row r="3377" spans="1:10" x14ac:dyDescent="0.25">
      <c r="A3377" s="1">
        <v>33.75</v>
      </c>
      <c r="B3377" s="2">
        <f>Fulltable[[#This Row],[Distance]]^2</f>
        <v>1139.0625</v>
      </c>
      <c r="C3377">
        <f>Fulltable[[#This Row],[Distance]]^3</f>
        <v>38443.359375</v>
      </c>
      <c r="D3377">
        <f>Fulltable[[#This Row],[Distance]]^4</f>
        <v>1297463.37890625</v>
      </c>
      <c r="E3377">
        <f>Fulltable[[#This Row],[Distance]]^5</f>
        <v>43789389.038085937</v>
      </c>
      <c r="F3377" s="13" t="e">
        <f>IF(ISNUMBER(VLOOKUP(Fulltable[[#This Row],[Distance]], PBmetric[[Distance (km)]:[PB (hh:mm:ss)]], 6, FALSE)), VLOOKUP(Fulltable[[#This Row],[Distance]], PBmetric[[Distance (km)]:[PB (hh:mm:ss)]], 6, FALSE), NA())</f>
        <v>#N/A</v>
      </c>
      <c r="G3377" s="13">
        <f ca="1">$Q$4+$P$4*Fulltable[[#This Row],[Distance]]+$O$4*Fulltable[[#This Row],[D^2]]+$N$4*Fulltable[[#This Row],[D^3]]</f>
        <v>0.11852486361112791</v>
      </c>
      <c r="H3377" s="13">
        <f ca="1">Fulltable[[#This Row],[Forecast]]*(1+AVERAGE(cform[faster (-ve) /
slower (+ve)]))</f>
        <v>0.12271137763192913</v>
      </c>
      <c r="I3377" s="13" t="e">
        <f>IF(ISNUMBER(VLOOKUP(Fulltable[[#This Row],[Distance]], Predict[[#All],[Distance (km)]:[Time on current form]], 2, FALSE)), VLOOKUP(Fulltable[[#This Row],[Distance]], Predict[[#All],[Distance (km)]:[Time on current form]], 2, FALSE), NA())</f>
        <v>#N/A</v>
      </c>
      <c r="J3377" s="13" t="e">
        <f>IF(ISNUMBER(VLOOKUP(Fulltable[[#This Row],[Distance]], Predict[[#All],[Distance (km)]:[Time on current form]], 3, FALSE)), VLOOKUP(Fulltable[[#This Row],[Distance]], Predict[[#All],[Distance (km)]:[Time on current form]], 3, FALSE), NA())</f>
        <v>#N/A</v>
      </c>
    </row>
    <row r="3378" spans="1:10" x14ac:dyDescent="0.25">
      <c r="A3378" s="1">
        <v>33.76</v>
      </c>
      <c r="B3378" s="2">
        <f>Fulltable[[#This Row],[Distance]]^2</f>
        <v>1139.7375999999999</v>
      </c>
      <c r="C3378">
        <f>Fulltable[[#This Row],[Distance]]^3</f>
        <v>38477.541375999994</v>
      </c>
      <c r="D3378">
        <f>Fulltable[[#This Row],[Distance]]^4</f>
        <v>1299001.7968537598</v>
      </c>
      <c r="E3378">
        <f>Fulltable[[#This Row],[Distance]]^5</f>
        <v>43854300.661782928</v>
      </c>
      <c r="F3378" s="13" t="e">
        <f>IF(ISNUMBER(VLOOKUP(Fulltable[[#This Row],[Distance]], PBmetric[[Distance (km)]:[PB (hh:mm:ss)]], 6, FALSE)), VLOOKUP(Fulltable[[#This Row],[Distance]], PBmetric[[Distance (km)]:[PB (hh:mm:ss)]], 6, FALSE), NA())</f>
        <v>#N/A</v>
      </c>
      <c r="G3378" s="13">
        <f ca="1">$Q$4+$P$4*Fulltable[[#This Row],[Distance]]+$O$4*Fulltable[[#This Row],[D^2]]+$N$4*Fulltable[[#This Row],[D^3]]</f>
        <v>0.11856604744418116</v>
      </c>
      <c r="H3378" s="13">
        <f ca="1">Fulltable[[#This Row],[Forecast]]*(1+AVERAGE(cform[faster (-ve) /
slower (+ve)]))</f>
        <v>0.12275401615296308</v>
      </c>
      <c r="I3378" s="13" t="e">
        <f>IF(ISNUMBER(VLOOKUP(Fulltable[[#This Row],[Distance]], Predict[[#All],[Distance (km)]:[Time on current form]], 2, FALSE)), VLOOKUP(Fulltable[[#This Row],[Distance]], Predict[[#All],[Distance (km)]:[Time on current form]], 2, FALSE), NA())</f>
        <v>#N/A</v>
      </c>
      <c r="J3378" s="13" t="e">
        <f>IF(ISNUMBER(VLOOKUP(Fulltable[[#This Row],[Distance]], Predict[[#All],[Distance (km)]:[Time on current form]], 3, FALSE)), VLOOKUP(Fulltable[[#This Row],[Distance]], Predict[[#All],[Distance (km)]:[Time on current form]], 3, FALSE), NA())</f>
        <v>#N/A</v>
      </c>
    </row>
    <row r="3379" spans="1:10" x14ac:dyDescent="0.25">
      <c r="A3379" s="1">
        <v>33.770000000000003</v>
      </c>
      <c r="B3379" s="2">
        <f>Fulltable[[#This Row],[Distance]]^2</f>
        <v>1140.4129000000003</v>
      </c>
      <c r="C3379">
        <f>Fulltable[[#This Row],[Distance]]^3</f>
        <v>38511.743633000013</v>
      </c>
      <c r="D3379">
        <f>Fulltable[[#This Row],[Distance]]^4</f>
        <v>1300541.5824864106</v>
      </c>
      <c r="E3379">
        <f>Fulltable[[#This Row],[Distance]]^5</f>
        <v>43919289.24056609</v>
      </c>
      <c r="F3379" s="13" t="e">
        <f>IF(ISNUMBER(VLOOKUP(Fulltable[[#This Row],[Distance]], PBmetric[[Distance (km)]:[PB (hh:mm:ss)]], 6, FALSE)), VLOOKUP(Fulltable[[#This Row],[Distance]], PBmetric[[Distance (km)]:[PB (hh:mm:ss)]], 6, FALSE), NA())</f>
        <v>#N/A</v>
      </c>
      <c r="G3379" s="13">
        <f ca="1">$Q$4+$P$4*Fulltable[[#This Row],[Distance]]+$O$4*Fulltable[[#This Row],[D^2]]+$N$4*Fulltable[[#This Row],[D^3]]</f>
        <v>0.11860723483060184</v>
      </c>
      <c r="H3379" s="13">
        <f ca="1">Fulltable[[#This Row],[Forecast]]*(1+AVERAGE(cform[faster (-ve) /
slower (+ve)]))</f>
        <v>0.12279665835287586</v>
      </c>
      <c r="I3379" s="13" t="e">
        <f>IF(ISNUMBER(VLOOKUP(Fulltable[[#This Row],[Distance]], Predict[[#All],[Distance (km)]:[Time on current form]], 2, FALSE)), VLOOKUP(Fulltable[[#This Row],[Distance]], Predict[[#All],[Distance (km)]:[Time on current form]], 2, FALSE), NA())</f>
        <v>#N/A</v>
      </c>
      <c r="J3379" s="13" t="e">
        <f>IF(ISNUMBER(VLOOKUP(Fulltable[[#This Row],[Distance]], Predict[[#All],[Distance (km)]:[Time on current form]], 3, FALSE)), VLOOKUP(Fulltable[[#This Row],[Distance]], Predict[[#All],[Distance (km)]:[Time on current form]], 3, FALSE), NA())</f>
        <v>#N/A</v>
      </c>
    </row>
    <row r="3380" spans="1:10" x14ac:dyDescent="0.25">
      <c r="A3380" s="1">
        <v>33.78</v>
      </c>
      <c r="B3380" s="2">
        <f>Fulltable[[#This Row],[Distance]]^2</f>
        <v>1141.0884000000001</v>
      </c>
      <c r="C3380">
        <f>Fulltable[[#This Row],[Distance]]^3</f>
        <v>38545.966152000001</v>
      </c>
      <c r="D3380">
        <f>Fulltable[[#This Row],[Distance]]^4</f>
        <v>1302082.7366145602</v>
      </c>
      <c r="E3380">
        <f>Fulltable[[#This Row],[Distance]]^5</f>
        <v>43984354.842839845</v>
      </c>
      <c r="F3380" s="13" t="e">
        <f>IF(ISNUMBER(VLOOKUP(Fulltable[[#This Row],[Distance]], PBmetric[[Distance (km)]:[PB (hh:mm:ss)]], 6, FALSE)), VLOOKUP(Fulltable[[#This Row],[Distance]], PBmetric[[Distance (km)]:[PB (hh:mm:ss)]], 6, FALSE), NA())</f>
        <v>#N/A</v>
      </c>
      <c r="G3380" s="13">
        <f ca="1">$Q$4+$P$4*Fulltable[[#This Row],[Distance]]+$O$4*Fulltable[[#This Row],[D^2]]+$N$4*Fulltable[[#This Row],[D^3]]</f>
        <v>0.1186484257703545</v>
      </c>
      <c r="H3380" s="13">
        <f ca="1">Fulltable[[#This Row],[Forecast]]*(1+AVERAGE(cform[faster (-ve) /
slower (+ve)]))</f>
        <v>0.12283930423163077</v>
      </c>
      <c r="I3380" s="13" t="e">
        <f>IF(ISNUMBER(VLOOKUP(Fulltable[[#This Row],[Distance]], Predict[[#All],[Distance (km)]:[Time on current form]], 2, FALSE)), VLOOKUP(Fulltable[[#This Row],[Distance]], Predict[[#All],[Distance (km)]:[Time on current form]], 2, FALSE), NA())</f>
        <v>#N/A</v>
      </c>
      <c r="J3380" s="13" t="e">
        <f>IF(ISNUMBER(VLOOKUP(Fulltable[[#This Row],[Distance]], Predict[[#All],[Distance (km)]:[Time on current form]], 3, FALSE)), VLOOKUP(Fulltable[[#This Row],[Distance]], Predict[[#All],[Distance (km)]:[Time on current form]], 3, FALSE), NA())</f>
        <v>#N/A</v>
      </c>
    </row>
    <row r="3381" spans="1:10" x14ac:dyDescent="0.25">
      <c r="A3381" s="1">
        <v>33.79</v>
      </c>
      <c r="B3381" s="2">
        <f>Fulltable[[#This Row],[Distance]]^2</f>
        <v>1141.7640999999999</v>
      </c>
      <c r="C3381">
        <f>Fulltable[[#This Row],[Distance]]^3</f>
        <v>38580.208938999996</v>
      </c>
      <c r="D3381">
        <f>Fulltable[[#This Row],[Distance]]^4</f>
        <v>1303625.2600488097</v>
      </c>
      <c r="E3381">
        <f>Fulltable[[#This Row],[Distance]]^5</f>
        <v>44049497.537049279</v>
      </c>
      <c r="F3381" s="13" t="e">
        <f>IF(ISNUMBER(VLOOKUP(Fulltable[[#This Row],[Distance]], PBmetric[[Distance (km)]:[PB (hh:mm:ss)]], 6, FALSE)), VLOOKUP(Fulltable[[#This Row],[Distance]], PBmetric[[Distance (km)]:[PB (hh:mm:ss)]], 6, FALSE), NA())</f>
        <v>#N/A</v>
      </c>
      <c r="G3381" s="13">
        <f ca="1">$Q$4+$P$4*Fulltable[[#This Row],[Distance]]+$O$4*Fulltable[[#This Row],[D^2]]+$N$4*Fulltable[[#This Row],[D^3]]</f>
        <v>0.11868962026340381</v>
      </c>
      <c r="H3381" s="13">
        <f ca="1">Fulltable[[#This Row],[Forecast]]*(1+AVERAGE(cform[faster (-ve) /
slower (+ve)]))</f>
        <v>0.12288195378919123</v>
      </c>
      <c r="I3381" s="13" t="e">
        <f>IF(ISNUMBER(VLOOKUP(Fulltable[[#This Row],[Distance]], Predict[[#All],[Distance (km)]:[Time on current form]], 2, FALSE)), VLOOKUP(Fulltable[[#This Row],[Distance]], Predict[[#All],[Distance (km)]:[Time on current form]], 2, FALSE), NA())</f>
        <v>#N/A</v>
      </c>
      <c r="J3381" s="13" t="e">
        <f>IF(ISNUMBER(VLOOKUP(Fulltable[[#This Row],[Distance]], Predict[[#All],[Distance (km)]:[Time on current form]], 3, FALSE)), VLOOKUP(Fulltable[[#This Row],[Distance]], Predict[[#All],[Distance (km)]:[Time on current form]], 3, FALSE), NA())</f>
        <v>#N/A</v>
      </c>
    </row>
    <row r="3382" spans="1:10" x14ac:dyDescent="0.25">
      <c r="A3382" s="1">
        <v>33.799999999999997</v>
      </c>
      <c r="B3382" s="2">
        <f>Fulltable[[#This Row],[Distance]]^2</f>
        <v>1142.4399999999998</v>
      </c>
      <c r="C3382">
        <f>Fulltable[[#This Row],[Distance]]^3</f>
        <v>38614.471999999994</v>
      </c>
      <c r="D3382">
        <f>Fulltable[[#This Row],[Distance]]^4</f>
        <v>1305169.1535999996</v>
      </c>
      <c r="E3382">
        <f>Fulltable[[#This Row],[Distance]]^5</f>
        <v>44114717.39167998</v>
      </c>
      <c r="F3382" s="13" t="e">
        <f>IF(ISNUMBER(VLOOKUP(Fulltable[[#This Row],[Distance]], PBmetric[[Distance (km)]:[PB (hh:mm:ss)]], 6, FALSE)), VLOOKUP(Fulltable[[#This Row],[Distance]], PBmetric[[Distance (km)]:[PB (hh:mm:ss)]], 6, FALSE), NA())</f>
        <v>#N/A</v>
      </c>
      <c r="G3382" s="13">
        <f ca="1">$Q$4+$P$4*Fulltable[[#This Row],[Distance]]+$O$4*Fulltable[[#This Row],[D^2]]+$N$4*Fulltable[[#This Row],[D^3]]</f>
        <v>0.11873081830971428</v>
      </c>
      <c r="H3382" s="13">
        <f ca="1">Fulltable[[#This Row],[Forecast]]*(1+AVERAGE(cform[faster (-ve) /
slower (+ve)]))</f>
        <v>0.12292460702552052</v>
      </c>
      <c r="I3382" s="13" t="e">
        <f>IF(ISNUMBER(VLOOKUP(Fulltable[[#This Row],[Distance]], Predict[[#All],[Distance (km)]:[Time on current form]], 2, FALSE)), VLOOKUP(Fulltable[[#This Row],[Distance]], Predict[[#All],[Distance (km)]:[Time on current form]], 2, FALSE), NA())</f>
        <v>#N/A</v>
      </c>
      <c r="J3382" s="13" t="e">
        <f>IF(ISNUMBER(VLOOKUP(Fulltable[[#This Row],[Distance]], Predict[[#All],[Distance (km)]:[Time on current form]], 3, FALSE)), VLOOKUP(Fulltable[[#This Row],[Distance]], Predict[[#All],[Distance (km)]:[Time on current form]], 3, FALSE), NA())</f>
        <v>#N/A</v>
      </c>
    </row>
    <row r="3383" spans="1:10" x14ac:dyDescent="0.25">
      <c r="A3383" s="1">
        <v>33.81</v>
      </c>
      <c r="B3383" s="2">
        <f>Fulltable[[#This Row],[Distance]]^2</f>
        <v>1143.1161000000002</v>
      </c>
      <c r="C3383">
        <f>Fulltable[[#This Row],[Distance]]^3</f>
        <v>38648.755341000011</v>
      </c>
      <c r="D3383">
        <f>Fulltable[[#This Row],[Distance]]^4</f>
        <v>1306714.4180792104</v>
      </c>
      <c r="E3383">
        <f>Fulltable[[#This Row],[Distance]]^5</f>
        <v>44180014.475258105</v>
      </c>
      <c r="F3383" s="13" t="e">
        <f>IF(ISNUMBER(VLOOKUP(Fulltable[[#This Row],[Distance]], PBmetric[[Distance (km)]:[PB (hh:mm:ss)]], 6, FALSE)), VLOOKUP(Fulltable[[#This Row],[Distance]], PBmetric[[Distance (km)]:[PB (hh:mm:ss)]], 6, FALSE), NA())</f>
        <v>#N/A</v>
      </c>
      <c r="G3383" s="13">
        <f ca="1">$Q$4+$P$4*Fulltable[[#This Row],[Distance]]+$O$4*Fulltable[[#This Row],[D^2]]+$N$4*Fulltable[[#This Row],[D^3]]</f>
        <v>0.11877201990925064</v>
      </c>
      <c r="H3383" s="13">
        <f ca="1">Fulltable[[#This Row],[Forecast]]*(1+AVERAGE(cform[faster (-ve) /
slower (+ve)]))</f>
        <v>0.12296726394058211</v>
      </c>
      <c r="I3383" s="13" t="e">
        <f>IF(ISNUMBER(VLOOKUP(Fulltable[[#This Row],[Distance]], Predict[[#All],[Distance (km)]:[Time on current form]], 2, FALSE)), VLOOKUP(Fulltable[[#This Row],[Distance]], Predict[[#All],[Distance (km)]:[Time on current form]], 2, FALSE), NA())</f>
        <v>#N/A</v>
      </c>
      <c r="J3383" s="13" t="e">
        <f>IF(ISNUMBER(VLOOKUP(Fulltable[[#This Row],[Distance]], Predict[[#All],[Distance (km)]:[Time on current form]], 3, FALSE)), VLOOKUP(Fulltable[[#This Row],[Distance]], Predict[[#All],[Distance (km)]:[Time on current form]], 3, FALSE), NA())</f>
        <v>#N/A</v>
      </c>
    </row>
    <row r="3384" spans="1:10" x14ac:dyDescent="0.25">
      <c r="A3384" s="1">
        <v>33.82</v>
      </c>
      <c r="B3384" s="2">
        <f>Fulltable[[#This Row],[Distance]]^2</f>
        <v>1143.7924</v>
      </c>
      <c r="C3384">
        <f>Fulltable[[#This Row],[Distance]]^3</f>
        <v>38683.058968000005</v>
      </c>
      <c r="D3384">
        <f>Fulltable[[#This Row],[Distance]]^4</f>
        <v>1308261.0542977601</v>
      </c>
      <c r="E3384">
        <f>Fulltable[[#This Row],[Distance]]^5</f>
        <v>44245388.856350251</v>
      </c>
      <c r="F3384" s="13" t="e">
        <f>IF(ISNUMBER(VLOOKUP(Fulltable[[#This Row],[Distance]], PBmetric[[Distance (km)]:[PB (hh:mm:ss)]], 6, FALSE)), VLOOKUP(Fulltable[[#This Row],[Distance]], PBmetric[[Distance (km)]:[PB (hh:mm:ss)]], 6, FALSE), NA())</f>
        <v>#N/A</v>
      </c>
      <c r="G3384" s="13">
        <f ca="1">$Q$4+$P$4*Fulltable[[#This Row],[Distance]]+$O$4*Fulltable[[#This Row],[D^2]]+$N$4*Fulltable[[#This Row],[D^3]]</f>
        <v>0.11881322506197733</v>
      </c>
      <c r="H3384" s="13">
        <f ca="1">Fulltable[[#This Row],[Forecast]]*(1+AVERAGE(cform[faster (-ve) /
slower (+ve)]))</f>
        <v>0.12300992453433918</v>
      </c>
      <c r="I3384" s="13" t="e">
        <f>IF(ISNUMBER(VLOOKUP(Fulltable[[#This Row],[Distance]], Predict[[#All],[Distance (km)]:[Time on current form]], 2, FALSE)), VLOOKUP(Fulltable[[#This Row],[Distance]], Predict[[#All],[Distance (km)]:[Time on current form]], 2, FALSE), NA())</f>
        <v>#N/A</v>
      </c>
      <c r="J3384" s="13" t="e">
        <f>IF(ISNUMBER(VLOOKUP(Fulltable[[#This Row],[Distance]], Predict[[#All],[Distance (km)]:[Time on current form]], 3, FALSE)), VLOOKUP(Fulltable[[#This Row],[Distance]], Predict[[#All],[Distance (km)]:[Time on current form]], 3, FALSE), NA())</f>
        <v>#N/A</v>
      </c>
    </row>
    <row r="3385" spans="1:10" x14ac:dyDescent="0.25">
      <c r="A3385" s="1">
        <v>33.83</v>
      </c>
      <c r="B3385" s="2">
        <f>Fulltable[[#This Row],[Distance]]^2</f>
        <v>1144.4688999999998</v>
      </c>
      <c r="C3385">
        <f>Fulltable[[#This Row],[Distance]]^3</f>
        <v>38717.382886999992</v>
      </c>
      <c r="D3385">
        <f>Fulltable[[#This Row],[Distance]]^4</f>
        <v>1309809.0630672097</v>
      </c>
      <c r="E3385">
        <f>Fulltable[[#This Row],[Distance]]^5</f>
        <v>44310840.603563704</v>
      </c>
      <c r="F3385" s="13" t="e">
        <f>IF(ISNUMBER(VLOOKUP(Fulltable[[#This Row],[Distance]], PBmetric[[Distance (km)]:[PB (hh:mm:ss)]], 6, FALSE)), VLOOKUP(Fulltable[[#This Row],[Distance]], PBmetric[[Distance (km)]:[PB (hh:mm:ss)]], 6, FALSE), NA())</f>
        <v>#N/A</v>
      </c>
      <c r="G3385" s="13">
        <f ca="1">$Q$4+$P$4*Fulltable[[#This Row],[Distance]]+$O$4*Fulltable[[#This Row],[D^2]]+$N$4*Fulltable[[#This Row],[D^3]]</f>
        <v>0.11885443376785902</v>
      </c>
      <c r="H3385" s="13">
        <f ca="1">Fulltable[[#This Row],[Forecast]]*(1+AVERAGE(cform[faster (-ve) /
slower (+ve)]))</f>
        <v>0.12305258880675515</v>
      </c>
      <c r="I3385" s="13" t="e">
        <f>IF(ISNUMBER(VLOOKUP(Fulltable[[#This Row],[Distance]], Predict[[#All],[Distance (km)]:[Time on current form]], 2, FALSE)), VLOOKUP(Fulltable[[#This Row],[Distance]], Predict[[#All],[Distance (km)]:[Time on current form]], 2, FALSE), NA())</f>
        <v>#N/A</v>
      </c>
      <c r="J3385" s="13" t="e">
        <f>IF(ISNUMBER(VLOOKUP(Fulltable[[#This Row],[Distance]], Predict[[#All],[Distance (km)]:[Time on current form]], 3, FALSE)), VLOOKUP(Fulltable[[#This Row],[Distance]], Predict[[#All],[Distance (km)]:[Time on current form]], 3, FALSE), NA())</f>
        <v>#N/A</v>
      </c>
    </row>
    <row r="3386" spans="1:10" x14ac:dyDescent="0.25">
      <c r="A3386" s="1">
        <v>33.840000000000003</v>
      </c>
      <c r="B3386" s="2">
        <f>Fulltable[[#This Row],[Distance]]^2</f>
        <v>1145.1456000000003</v>
      </c>
      <c r="C3386">
        <f>Fulltable[[#This Row],[Distance]]^3</f>
        <v>38751.727104000012</v>
      </c>
      <c r="D3386">
        <f>Fulltable[[#This Row],[Distance]]^4</f>
        <v>1311358.4451993606</v>
      </c>
      <c r="E3386">
        <f>Fulltable[[#This Row],[Distance]]^5</f>
        <v>44376369.78554637</v>
      </c>
      <c r="F3386" s="13" t="e">
        <f>IF(ISNUMBER(VLOOKUP(Fulltable[[#This Row],[Distance]], PBmetric[[Distance (km)]:[PB (hh:mm:ss)]], 6, FALSE)), VLOOKUP(Fulltable[[#This Row],[Distance]], PBmetric[[Distance (km)]:[PB (hh:mm:ss)]], 6, FALSE), NA())</f>
        <v>#N/A</v>
      </c>
      <c r="G3386" s="13">
        <f ca="1">$Q$4+$P$4*Fulltable[[#This Row],[Distance]]+$O$4*Fulltable[[#This Row],[D^2]]+$N$4*Fulltable[[#This Row],[D^3]]</f>
        <v>0.11889564602686035</v>
      </c>
      <c r="H3386" s="13">
        <f ca="1">Fulltable[[#This Row],[Forecast]]*(1+AVERAGE(cform[faster (-ve) /
slower (+ve)]))</f>
        <v>0.12309525675779343</v>
      </c>
      <c r="I3386" s="13" t="e">
        <f>IF(ISNUMBER(VLOOKUP(Fulltable[[#This Row],[Distance]], Predict[[#All],[Distance (km)]:[Time on current form]], 2, FALSE)), VLOOKUP(Fulltable[[#This Row],[Distance]], Predict[[#All],[Distance (km)]:[Time on current form]], 2, FALSE), NA())</f>
        <v>#N/A</v>
      </c>
      <c r="J3386" s="13" t="e">
        <f>IF(ISNUMBER(VLOOKUP(Fulltable[[#This Row],[Distance]], Predict[[#All],[Distance (km)]:[Time on current form]], 3, FALSE)), VLOOKUP(Fulltable[[#This Row],[Distance]], Predict[[#All],[Distance (km)]:[Time on current form]], 3, FALSE), NA())</f>
        <v>#N/A</v>
      </c>
    </row>
    <row r="3387" spans="1:10" x14ac:dyDescent="0.25">
      <c r="A3387" s="1">
        <v>33.85</v>
      </c>
      <c r="B3387" s="2">
        <f>Fulltable[[#This Row],[Distance]]^2</f>
        <v>1145.8225</v>
      </c>
      <c r="C3387">
        <f>Fulltable[[#This Row],[Distance]]^3</f>
        <v>38786.091625000001</v>
      </c>
      <c r="D3387">
        <f>Fulltable[[#This Row],[Distance]]^4</f>
        <v>1312909.2015062501</v>
      </c>
      <c r="E3387">
        <f>Fulltable[[#This Row],[Distance]]^5</f>
        <v>44441976.470986567</v>
      </c>
      <c r="F3387" s="13" t="e">
        <f>IF(ISNUMBER(VLOOKUP(Fulltable[[#This Row],[Distance]], PBmetric[[Distance (km)]:[PB (hh:mm:ss)]], 6, FALSE)), VLOOKUP(Fulltable[[#This Row],[Distance]], PBmetric[[Distance (km)]:[PB (hh:mm:ss)]], 6, FALSE), NA())</f>
        <v>#N/A</v>
      </c>
      <c r="G3387" s="13">
        <f ca="1">$Q$4+$P$4*Fulltable[[#This Row],[Distance]]+$O$4*Fulltable[[#This Row],[D^2]]+$N$4*Fulltable[[#This Row],[D^3]]</f>
        <v>0.11893686183894583</v>
      </c>
      <c r="H3387" s="13">
        <f ca="1">Fulltable[[#This Row],[Forecast]]*(1+AVERAGE(cform[faster (-ve) /
slower (+ve)]))</f>
        <v>0.12313792838741724</v>
      </c>
      <c r="I3387" s="13" t="e">
        <f>IF(ISNUMBER(VLOOKUP(Fulltable[[#This Row],[Distance]], Predict[[#All],[Distance (km)]:[Time on current form]], 2, FALSE)), VLOOKUP(Fulltable[[#This Row],[Distance]], Predict[[#All],[Distance (km)]:[Time on current form]], 2, FALSE), NA())</f>
        <v>#N/A</v>
      </c>
      <c r="J3387" s="13" t="e">
        <f>IF(ISNUMBER(VLOOKUP(Fulltable[[#This Row],[Distance]], Predict[[#All],[Distance (km)]:[Time on current form]], 3, FALSE)), VLOOKUP(Fulltable[[#This Row],[Distance]], Predict[[#All],[Distance (km)]:[Time on current form]], 3, FALSE), NA())</f>
        <v>#N/A</v>
      </c>
    </row>
    <row r="3388" spans="1:10" x14ac:dyDescent="0.25">
      <c r="A3388" s="1">
        <v>33.86</v>
      </c>
      <c r="B3388" s="2">
        <f>Fulltable[[#This Row],[Distance]]^2</f>
        <v>1146.4995999999999</v>
      </c>
      <c r="C3388">
        <f>Fulltable[[#This Row],[Distance]]^3</f>
        <v>38820.476455999997</v>
      </c>
      <c r="D3388">
        <f>Fulltable[[#This Row],[Distance]]^4</f>
        <v>1314461.3328001597</v>
      </c>
      <c r="E3388">
        <f>Fulltable[[#This Row],[Distance]]^5</f>
        <v>44507660.728613406</v>
      </c>
      <c r="F3388" s="13" t="e">
        <f>IF(ISNUMBER(VLOOKUP(Fulltable[[#This Row],[Distance]], PBmetric[[Distance (km)]:[PB (hh:mm:ss)]], 6, FALSE)), VLOOKUP(Fulltable[[#This Row],[Distance]], PBmetric[[Distance (km)]:[PB (hh:mm:ss)]], 6, FALSE), NA())</f>
        <v>#N/A</v>
      </c>
      <c r="G3388" s="13">
        <f ca="1">$Q$4+$P$4*Fulltable[[#This Row],[Distance]]+$O$4*Fulltable[[#This Row],[D^2]]+$N$4*Fulltable[[#This Row],[D^3]]</f>
        <v>0.1189780812040801</v>
      </c>
      <c r="H3388" s="13">
        <f ca="1">Fulltable[[#This Row],[Forecast]]*(1+AVERAGE(cform[faster (-ve) /
slower (+ve)]))</f>
        <v>0.12318060369559</v>
      </c>
      <c r="I3388" s="13" t="e">
        <f>IF(ISNUMBER(VLOOKUP(Fulltable[[#This Row],[Distance]], Predict[[#All],[Distance (km)]:[Time on current form]], 2, FALSE)), VLOOKUP(Fulltable[[#This Row],[Distance]], Predict[[#All],[Distance (km)]:[Time on current form]], 2, FALSE), NA())</f>
        <v>#N/A</v>
      </c>
      <c r="J3388" s="13" t="e">
        <f>IF(ISNUMBER(VLOOKUP(Fulltable[[#This Row],[Distance]], Predict[[#All],[Distance (km)]:[Time on current form]], 3, FALSE)), VLOOKUP(Fulltable[[#This Row],[Distance]], Predict[[#All],[Distance (km)]:[Time on current form]], 3, FALSE), NA())</f>
        <v>#N/A</v>
      </c>
    </row>
    <row r="3389" spans="1:10" x14ac:dyDescent="0.25">
      <c r="A3389" s="1">
        <v>33.869999999999997</v>
      </c>
      <c r="B3389" s="2">
        <f>Fulltable[[#This Row],[Distance]]^2</f>
        <v>1147.1768999999999</v>
      </c>
      <c r="C3389">
        <f>Fulltable[[#This Row],[Distance]]^3</f>
        <v>38854.881602999994</v>
      </c>
      <c r="D3389">
        <f>Fulltable[[#This Row],[Distance]]^4</f>
        <v>1316014.8398936098</v>
      </c>
      <c r="E3389">
        <f>Fulltable[[#This Row],[Distance]]^5</f>
        <v>44573422.627196558</v>
      </c>
      <c r="F3389" s="13" t="e">
        <f>IF(ISNUMBER(VLOOKUP(Fulltable[[#This Row],[Distance]], PBmetric[[Distance (km)]:[PB (hh:mm:ss)]], 6, FALSE)), VLOOKUP(Fulltable[[#This Row],[Distance]], PBmetric[[Distance (km)]:[PB (hh:mm:ss)]], 6, FALSE), NA())</f>
        <v>#N/A</v>
      </c>
      <c r="G3389" s="13">
        <f ca="1">$Q$4+$P$4*Fulltable[[#This Row],[Distance]]+$O$4*Fulltable[[#This Row],[D^2]]+$N$4*Fulltable[[#This Row],[D^3]]</f>
        <v>0.11901930412222775</v>
      </c>
      <c r="H3389" s="13">
        <f ca="1">Fulltable[[#This Row],[Forecast]]*(1+AVERAGE(cform[faster (-ve) /
slower (+ve)]))</f>
        <v>0.12322328268227505</v>
      </c>
      <c r="I3389" s="13" t="e">
        <f>IF(ISNUMBER(VLOOKUP(Fulltable[[#This Row],[Distance]], Predict[[#All],[Distance (km)]:[Time on current form]], 2, FALSE)), VLOOKUP(Fulltable[[#This Row],[Distance]], Predict[[#All],[Distance (km)]:[Time on current form]], 2, FALSE), NA())</f>
        <v>#N/A</v>
      </c>
      <c r="J3389" s="13" t="e">
        <f>IF(ISNUMBER(VLOOKUP(Fulltable[[#This Row],[Distance]], Predict[[#All],[Distance (km)]:[Time on current form]], 3, FALSE)), VLOOKUP(Fulltable[[#This Row],[Distance]], Predict[[#All],[Distance (km)]:[Time on current form]], 3, FALSE), NA())</f>
        <v>#N/A</v>
      </c>
    </row>
    <row r="3390" spans="1:10" x14ac:dyDescent="0.25">
      <c r="A3390" s="1">
        <v>33.880000000000003</v>
      </c>
      <c r="B3390" s="2">
        <f>Fulltable[[#This Row],[Distance]]^2</f>
        <v>1147.8544000000002</v>
      </c>
      <c r="C3390">
        <f>Fulltable[[#This Row],[Distance]]^3</f>
        <v>38889.307072000011</v>
      </c>
      <c r="D3390">
        <f>Fulltable[[#This Row],[Distance]]^4</f>
        <v>1317569.7235993603</v>
      </c>
      <c r="E3390">
        <f>Fulltable[[#This Row],[Distance]]^5</f>
        <v>44639262.235546328</v>
      </c>
      <c r="F3390" s="13" t="e">
        <f>IF(ISNUMBER(VLOOKUP(Fulltable[[#This Row],[Distance]], PBmetric[[Distance (km)]:[PB (hh:mm:ss)]], 6, FALSE)), VLOOKUP(Fulltable[[#This Row],[Distance]], PBmetric[[Distance (km)]:[PB (hh:mm:ss)]], 6, FALSE), NA())</f>
        <v>#N/A</v>
      </c>
      <c r="G3390" s="13">
        <f ca="1">$Q$4+$P$4*Fulltable[[#This Row],[Distance]]+$O$4*Fulltable[[#This Row],[D^2]]+$N$4*Fulltable[[#This Row],[D^3]]</f>
        <v>0.11906053059335342</v>
      </c>
      <c r="H3390" s="13">
        <f ca="1">Fulltable[[#This Row],[Forecast]]*(1+AVERAGE(cform[faster (-ve) /
slower (+ve)]))</f>
        <v>0.12326596534743577</v>
      </c>
      <c r="I3390" s="13" t="e">
        <f>IF(ISNUMBER(VLOOKUP(Fulltable[[#This Row],[Distance]], Predict[[#All],[Distance (km)]:[Time on current form]], 2, FALSE)), VLOOKUP(Fulltable[[#This Row],[Distance]], Predict[[#All],[Distance (km)]:[Time on current form]], 2, FALSE), NA())</f>
        <v>#N/A</v>
      </c>
      <c r="J3390" s="13" t="e">
        <f>IF(ISNUMBER(VLOOKUP(Fulltable[[#This Row],[Distance]], Predict[[#All],[Distance (km)]:[Time on current form]], 3, FALSE)), VLOOKUP(Fulltable[[#This Row],[Distance]], Predict[[#All],[Distance (km)]:[Time on current form]], 3, FALSE), NA())</f>
        <v>#N/A</v>
      </c>
    </row>
    <row r="3391" spans="1:10" x14ac:dyDescent="0.25">
      <c r="A3391" s="1">
        <v>33.89</v>
      </c>
      <c r="B3391" s="2">
        <f>Fulltable[[#This Row],[Distance]]^2</f>
        <v>1148.5321000000001</v>
      </c>
      <c r="C3391">
        <f>Fulltable[[#This Row],[Distance]]^3</f>
        <v>38923.752869000004</v>
      </c>
      <c r="D3391">
        <f>Fulltable[[#This Row],[Distance]]^4</f>
        <v>1319125.9847304104</v>
      </c>
      <c r="E3391">
        <f>Fulltable[[#This Row],[Distance]]^5</f>
        <v>44705179.622513607</v>
      </c>
      <c r="F3391" s="13" t="e">
        <f>IF(ISNUMBER(VLOOKUP(Fulltable[[#This Row],[Distance]], PBmetric[[Distance (km)]:[PB (hh:mm:ss)]], 6, FALSE)), VLOOKUP(Fulltable[[#This Row],[Distance]], PBmetric[[Distance (km)]:[PB (hh:mm:ss)]], 6, FALSE), NA())</f>
        <v>#N/A</v>
      </c>
      <c r="G3391" s="13">
        <f ca="1">$Q$4+$P$4*Fulltable[[#This Row],[Distance]]+$O$4*Fulltable[[#This Row],[D^2]]+$N$4*Fulltable[[#This Row],[D^3]]</f>
        <v>0.11910176061742164</v>
      </c>
      <c r="H3391" s="13">
        <f ca="1">Fulltable[[#This Row],[Forecast]]*(1+AVERAGE(cform[faster (-ve) /
slower (+ve)]))</f>
        <v>0.12330865169103544</v>
      </c>
      <c r="I3391" s="13" t="e">
        <f>IF(ISNUMBER(VLOOKUP(Fulltable[[#This Row],[Distance]], Predict[[#All],[Distance (km)]:[Time on current form]], 2, FALSE)), VLOOKUP(Fulltable[[#This Row],[Distance]], Predict[[#All],[Distance (km)]:[Time on current form]], 2, FALSE), NA())</f>
        <v>#N/A</v>
      </c>
      <c r="J3391" s="13" t="e">
        <f>IF(ISNUMBER(VLOOKUP(Fulltable[[#This Row],[Distance]], Predict[[#All],[Distance (km)]:[Time on current form]], 3, FALSE)), VLOOKUP(Fulltable[[#This Row],[Distance]], Predict[[#All],[Distance (km)]:[Time on current form]], 3, FALSE), NA())</f>
        <v>#N/A</v>
      </c>
    </row>
    <row r="3392" spans="1:10" x14ac:dyDescent="0.25">
      <c r="A3392" s="1">
        <v>33.9</v>
      </c>
      <c r="B3392" s="2">
        <f>Fulltable[[#This Row],[Distance]]^2</f>
        <v>1149.2099999999998</v>
      </c>
      <c r="C3392">
        <f>Fulltable[[#This Row],[Distance]]^3</f>
        <v>38958.21899999999</v>
      </c>
      <c r="D3392">
        <f>Fulltable[[#This Row],[Distance]]^4</f>
        <v>1320683.6240999997</v>
      </c>
      <c r="E3392">
        <f>Fulltable[[#This Row],[Distance]]^5</f>
        <v>44771174.856989987</v>
      </c>
      <c r="F3392" s="13" t="e">
        <f>IF(ISNUMBER(VLOOKUP(Fulltable[[#This Row],[Distance]], PBmetric[[Distance (km)]:[PB (hh:mm:ss)]], 6, FALSE)), VLOOKUP(Fulltable[[#This Row],[Distance]], PBmetric[[Distance (km)]:[PB (hh:mm:ss)]], 6, FALSE), NA())</f>
        <v>#N/A</v>
      </c>
      <c r="G3392" s="13">
        <f ca="1">$Q$4+$P$4*Fulltable[[#This Row],[Distance]]+$O$4*Fulltable[[#This Row],[D^2]]+$N$4*Fulltable[[#This Row],[D^3]]</f>
        <v>0.11914299419439701</v>
      </c>
      <c r="H3392" s="13">
        <f ca="1">Fulltable[[#This Row],[Forecast]]*(1+AVERAGE(cform[faster (-ve) /
slower (+ve)]))</f>
        <v>0.12335134171303742</v>
      </c>
      <c r="I3392" s="13" t="e">
        <f>IF(ISNUMBER(VLOOKUP(Fulltable[[#This Row],[Distance]], Predict[[#All],[Distance (km)]:[Time on current form]], 2, FALSE)), VLOOKUP(Fulltable[[#This Row],[Distance]], Predict[[#All],[Distance (km)]:[Time on current form]], 2, FALSE), NA())</f>
        <v>#N/A</v>
      </c>
      <c r="J3392" s="13" t="e">
        <f>IF(ISNUMBER(VLOOKUP(Fulltable[[#This Row],[Distance]], Predict[[#All],[Distance (km)]:[Time on current form]], 3, FALSE)), VLOOKUP(Fulltable[[#This Row],[Distance]], Predict[[#All],[Distance (km)]:[Time on current form]], 3, FALSE), NA())</f>
        <v>#N/A</v>
      </c>
    </row>
    <row r="3393" spans="1:10" x14ac:dyDescent="0.25">
      <c r="A3393" s="1">
        <v>33.909999999999997</v>
      </c>
      <c r="B3393" s="2">
        <f>Fulltable[[#This Row],[Distance]]^2</f>
        <v>1149.8880999999997</v>
      </c>
      <c r="C3393">
        <f>Fulltable[[#This Row],[Distance]]^3</f>
        <v>38992.705470999987</v>
      </c>
      <c r="D3393">
        <f>Fulltable[[#This Row],[Distance]]^4</f>
        <v>1322242.6425216093</v>
      </c>
      <c r="E3393">
        <f>Fulltable[[#This Row],[Distance]]^5</f>
        <v>44837248.007907771</v>
      </c>
      <c r="F3393" s="13" t="e">
        <f>IF(ISNUMBER(VLOOKUP(Fulltable[[#This Row],[Distance]], PBmetric[[Distance (km)]:[PB (hh:mm:ss)]], 6, FALSE)), VLOOKUP(Fulltable[[#This Row],[Distance]], PBmetric[[Distance (km)]:[PB (hh:mm:ss)]], 6, FALSE), NA())</f>
        <v>#N/A</v>
      </c>
      <c r="G3393" s="13">
        <f ca="1">$Q$4+$P$4*Fulltable[[#This Row],[Distance]]+$O$4*Fulltable[[#This Row],[D^2]]+$N$4*Fulltable[[#This Row],[D^3]]</f>
        <v>0.11918423132424419</v>
      </c>
      <c r="H3393" s="13">
        <f ca="1">Fulltable[[#This Row],[Forecast]]*(1+AVERAGE(cform[faster (-ve) /
slower (+ve)]))</f>
        <v>0.1233940354134051</v>
      </c>
      <c r="I3393" s="13" t="e">
        <f>IF(ISNUMBER(VLOOKUP(Fulltable[[#This Row],[Distance]], Predict[[#All],[Distance (km)]:[Time on current form]], 2, FALSE)), VLOOKUP(Fulltable[[#This Row],[Distance]], Predict[[#All],[Distance (km)]:[Time on current form]], 2, FALSE), NA())</f>
        <v>#N/A</v>
      </c>
      <c r="J3393" s="13" t="e">
        <f>IF(ISNUMBER(VLOOKUP(Fulltable[[#This Row],[Distance]], Predict[[#All],[Distance (km)]:[Time on current form]], 3, FALSE)), VLOOKUP(Fulltable[[#This Row],[Distance]], Predict[[#All],[Distance (km)]:[Time on current form]], 3, FALSE), NA())</f>
        <v>#N/A</v>
      </c>
    </row>
    <row r="3394" spans="1:10" x14ac:dyDescent="0.25">
      <c r="A3394" s="1">
        <v>33.92</v>
      </c>
      <c r="B3394" s="2">
        <f>Fulltable[[#This Row],[Distance]]^2</f>
        <v>1150.5664000000002</v>
      </c>
      <c r="C3394">
        <f>Fulltable[[#This Row],[Distance]]^3</f>
        <v>39027.21228800001</v>
      </c>
      <c r="D3394">
        <f>Fulltable[[#This Row],[Distance]]^4</f>
        <v>1323803.0408089603</v>
      </c>
      <c r="E3394">
        <f>Fulltable[[#This Row],[Distance]]^5</f>
        <v>44903399.14423994</v>
      </c>
      <c r="F3394" s="13" t="e">
        <f>IF(ISNUMBER(VLOOKUP(Fulltable[[#This Row],[Distance]], PBmetric[[Distance (km)]:[PB (hh:mm:ss)]], 6, FALSE)), VLOOKUP(Fulltable[[#This Row],[Distance]], PBmetric[[Distance (km)]:[PB (hh:mm:ss)]], 6, FALSE), NA())</f>
        <v>#N/A</v>
      </c>
      <c r="G3394" s="13">
        <f ca="1">$Q$4+$P$4*Fulltable[[#This Row],[Distance]]+$O$4*Fulltable[[#This Row],[D^2]]+$N$4*Fulltable[[#This Row],[D^3]]</f>
        <v>0.11922547200692776</v>
      </c>
      <c r="H3394" s="13">
        <f ca="1">Fulltable[[#This Row],[Forecast]]*(1+AVERAGE(cform[faster (-ve) /
slower (+ve)]))</f>
        <v>0.12343673279210182</v>
      </c>
      <c r="I3394" s="13" t="e">
        <f>IF(ISNUMBER(VLOOKUP(Fulltable[[#This Row],[Distance]], Predict[[#All],[Distance (km)]:[Time on current form]], 2, FALSE)), VLOOKUP(Fulltable[[#This Row],[Distance]], Predict[[#All],[Distance (km)]:[Time on current form]], 2, FALSE), NA())</f>
        <v>#N/A</v>
      </c>
      <c r="J3394" s="13" t="e">
        <f>IF(ISNUMBER(VLOOKUP(Fulltable[[#This Row],[Distance]], Predict[[#All],[Distance (km)]:[Time on current form]], 3, FALSE)), VLOOKUP(Fulltable[[#This Row],[Distance]], Predict[[#All],[Distance (km)]:[Time on current form]], 3, FALSE), NA())</f>
        <v>#N/A</v>
      </c>
    </row>
    <row r="3395" spans="1:10" x14ac:dyDescent="0.25">
      <c r="A3395" s="1">
        <v>33.93</v>
      </c>
      <c r="B3395" s="2">
        <f>Fulltable[[#This Row],[Distance]]^2</f>
        <v>1151.2448999999999</v>
      </c>
      <c r="C3395">
        <f>Fulltable[[#This Row],[Distance]]^3</f>
        <v>39061.739456999996</v>
      </c>
      <c r="D3395">
        <f>Fulltable[[#This Row],[Distance]]^4</f>
        <v>1325364.8197760098</v>
      </c>
      <c r="E3395">
        <f>Fulltable[[#This Row],[Distance]]^5</f>
        <v>44969628.335000008</v>
      </c>
      <c r="F3395" s="13" t="e">
        <f>IF(ISNUMBER(VLOOKUP(Fulltable[[#This Row],[Distance]], PBmetric[[Distance (km)]:[PB (hh:mm:ss)]], 6, FALSE)), VLOOKUP(Fulltable[[#This Row],[Distance]], PBmetric[[Distance (km)]:[PB (hh:mm:ss)]], 6, FALSE), NA())</f>
        <v>#N/A</v>
      </c>
      <c r="G3395" s="13">
        <f ca="1">$Q$4+$P$4*Fulltable[[#This Row],[Distance]]+$O$4*Fulltable[[#This Row],[D^2]]+$N$4*Fulltable[[#This Row],[D^3]]</f>
        <v>0.11926671624241224</v>
      </c>
      <c r="H3395" s="13">
        <f ca="1">Fulltable[[#This Row],[Forecast]]*(1+AVERAGE(cform[faster (-ve) /
slower (+ve)]))</f>
        <v>0.12347943384909085</v>
      </c>
      <c r="I3395" s="13" t="e">
        <f>IF(ISNUMBER(VLOOKUP(Fulltable[[#This Row],[Distance]], Predict[[#All],[Distance (km)]:[Time on current form]], 2, FALSE)), VLOOKUP(Fulltable[[#This Row],[Distance]], Predict[[#All],[Distance (km)]:[Time on current form]], 2, FALSE), NA())</f>
        <v>#N/A</v>
      </c>
      <c r="J3395" s="13" t="e">
        <f>IF(ISNUMBER(VLOOKUP(Fulltable[[#This Row],[Distance]], Predict[[#All],[Distance (km)]:[Time on current form]], 3, FALSE)), VLOOKUP(Fulltable[[#This Row],[Distance]], Predict[[#All],[Distance (km)]:[Time on current form]], 3, FALSE), NA())</f>
        <v>#N/A</v>
      </c>
    </row>
    <row r="3396" spans="1:10" x14ac:dyDescent="0.25">
      <c r="A3396" s="1">
        <v>33.94</v>
      </c>
      <c r="B3396" s="2">
        <f>Fulltable[[#This Row],[Distance]]^2</f>
        <v>1151.9235999999999</v>
      </c>
      <c r="C3396">
        <f>Fulltable[[#This Row],[Distance]]^3</f>
        <v>39096.286983999991</v>
      </c>
      <c r="D3396">
        <f>Fulltable[[#This Row],[Distance]]^4</f>
        <v>1326927.9802369596</v>
      </c>
      <c r="E3396">
        <f>Fulltable[[#This Row],[Distance]]^5</f>
        <v>45035935.649242409</v>
      </c>
      <c r="F3396" s="13" t="e">
        <f>IF(ISNUMBER(VLOOKUP(Fulltable[[#This Row],[Distance]], PBmetric[[Distance (km)]:[PB (hh:mm:ss)]], 6, FALSE)), VLOOKUP(Fulltable[[#This Row],[Distance]], PBmetric[[Distance (km)]:[PB (hh:mm:ss)]], 6, FALSE), NA())</f>
        <v>#N/A</v>
      </c>
      <c r="G3396" s="13">
        <f ca="1">$Q$4+$P$4*Fulltable[[#This Row],[Distance]]+$O$4*Fulltable[[#This Row],[D^2]]+$N$4*Fulltable[[#This Row],[D^3]]</f>
        <v>0.11930796403066231</v>
      </c>
      <c r="H3396" s="13">
        <f ca="1">Fulltable[[#This Row],[Forecast]]*(1+AVERAGE(cform[faster (-ve) /
slower (+ve)]))</f>
        <v>0.12352213858433563</v>
      </c>
      <c r="I3396" s="13" t="e">
        <f>IF(ISNUMBER(VLOOKUP(Fulltable[[#This Row],[Distance]], Predict[[#All],[Distance (km)]:[Time on current form]], 2, FALSE)), VLOOKUP(Fulltable[[#This Row],[Distance]], Predict[[#All],[Distance (km)]:[Time on current form]], 2, FALSE), NA())</f>
        <v>#N/A</v>
      </c>
      <c r="J3396" s="13" t="e">
        <f>IF(ISNUMBER(VLOOKUP(Fulltable[[#This Row],[Distance]], Predict[[#All],[Distance (km)]:[Time on current form]], 3, FALSE)), VLOOKUP(Fulltable[[#This Row],[Distance]], Predict[[#All],[Distance (km)]:[Time on current form]], 3, FALSE), NA())</f>
        <v>#N/A</v>
      </c>
    </row>
    <row r="3397" spans="1:10" x14ac:dyDescent="0.25">
      <c r="A3397" s="1">
        <v>33.950000000000003</v>
      </c>
      <c r="B3397" s="2">
        <f>Fulltable[[#This Row],[Distance]]^2</f>
        <v>1152.6025000000002</v>
      </c>
      <c r="C3397">
        <f>Fulltable[[#This Row],[Distance]]^3</f>
        <v>39130.854875000012</v>
      </c>
      <c r="D3397">
        <f>Fulltable[[#This Row],[Distance]]^4</f>
        <v>1328492.5230062504</v>
      </c>
      <c r="E3397">
        <f>Fulltable[[#This Row],[Distance]]^5</f>
        <v>45102321.156062201</v>
      </c>
      <c r="F3397" s="13" t="e">
        <f>IF(ISNUMBER(VLOOKUP(Fulltable[[#This Row],[Distance]], PBmetric[[Distance (km)]:[PB (hh:mm:ss)]], 6, FALSE)), VLOOKUP(Fulltable[[#This Row],[Distance]], PBmetric[[Distance (km)]:[PB (hh:mm:ss)]], 6, FALSE), NA())</f>
        <v>#N/A</v>
      </c>
      <c r="G3397" s="13">
        <f ca="1">$Q$4+$P$4*Fulltable[[#This Row],[Distance]]+$O$4*Fulltable[[#This Row],[D^2]]+$N$4*Fulltable[[#This Row],[D^3]]</f>
        <v>0.11934921537164256</v>
      </c>
      <c r="H3397" s="13">
        <f ca="1">Fulltable[[#This Row],[Forecast]]*(1+AVERAGE(cform[faster (-ve) /
slower (+ve)]))</f>
        <v>0.12356484699779949</v>
      </c>
      <c r="I3397" s="13" t="e">
        <f>IF(ISNUMBER(VLOOKUP(Fulltable[[#This Row],[Distance]], Predict[[#All],[Distance (km)]:[Time on current form]], 2, FALSE)), VLOOKUP(Fulltable[[#This Row],[Distance]], Predict[[#All],[Distance (km)]:[Time on current form]], 2, FALSE), NA())</f>
        <v>#N/A</v>
      </c>
      <c r="J3397" s="13" t="e">
        <f>IF(ISNUMBER(VLOOKUP(Fulltable[[#This Row],[Distance]], Predict[[#All],[Distance (km)]:[Time on current form]], 3, FALSE)), VLOOKUP(Fulltable[[#This Row],[Distance]], Predict[[#All],[Distance (km)]:[Time on current form]], 3, FALSE), NA())</f>
        <v>#N/A</v>
      </c>
    </row>
    <row r="3398" spans="1:10" x14ac:dyDescent="0.25">
      <c r="A3398" s="1">
        <v>33.96</v>
      </c>
      <c r="B3398" s="2">
        <f>Fulltable[[#This Row],[Distance]]^2</f>
        <v>1153.2816</v>
      </c>
      <c r="C3398">
        <f>Fulltable[[#This Row],[Distance]]^3</f>
        <v>39165.443136000002</v>
      </c>
      <c r="D3398">
        <f>Fulltable[[#This Row],[Distance]]^4</f>
        <v>1330058.4488985601</v>
      </c>
      <c r="E3398">
        <f>Fulltable[[#This Row],[Distance]]^5</f>
        <v>45168784.924595103</v>
      </c>
      <c r="F3398" s="13" t="e">
        <f>IF(ISNUMBER(VLOOKUP(Fulltable[[#This Row],[Distance]], PBmetric[[Distance (km)]:[PB (hh:mm:ss)]], 6, FALSE)), VLOOKUP(Fulltable[[#This Row],[Distance]], PBmetric[[Distance (km)]:[PB (hh:mm:ss)]], 6, FALSE), NA())</f>
        <v>#N/A</v>
      </c>
      <c r="G3398" s="13">
        <f ca="1">$Q$4+$P$4*Fulltable[[#This Row],[Distance]]+$O$4*Fulltable[[#This Row],[D^2]]+$N$4*Fulltable[[#This Row],[D^3]]</f>
        <v>0.11939047026531752</v>
      </c>
      <c r="H3398" s="13">
        <f ca="1">Fulltable[[#This Row],[Forecast]]*(1+AVERAGE(cform[faster (-ve) /
slower (+ve)]))</f>
        <v>0.12360755908944569</v>
      </c>
      <c r="I3398" s="13" t="e">
        <f>IF(ISNUMBER(VLOOKUP(Fulltable[[#This Row],[Distance]], Predict[[#All],[Distance (km)]:[Time on current form]], 2, FALSE)), VLOOKUP(Fulltable[[#This Row],[Distance]], Predict[[#All],[Distance (km)]:[Time on current form]], 2, FALSE), NA())</f>
        <v>#N/A</v>
      </c>
      <c r="J3398" s="13" t="e">
        <f>IF(ISNUMBER(VLOOKUP(Fulltable[[#This Row],[Distance]], Predict[[#All],[Distance (km)]:[Time on current form]], 3, FALSE)), VLOOKUP(Fulltable[[#This Row],[Distance]], Predict[[#All],[Distance (km)]:[Time on current form]], 3, FALSE), NA())</f>
        <v>#N/A</v>
      </c>
    </row>
    <row r="3399" spans="1:10" x14ac:dyDescent="0.25">
      <c r="A3399" s="1">
        <v>33.97</v>
      </c>
      <c r="B3399" s="2">
        <f>Fulltable[[#This Row],[Distance]]^2</f>
        <v>1153.9608999999998</v>
      </c>
      <c r="C3399">
        <f>Fulltable[[#This Row],[Distance]]^3</f>
        <v>39200.051772999992</v>
      </c>
      <c r="D3399">
        <f>Fulltable[[#This Row],[Distance]]^4</f>
        <v>1331625.7587288097</v>
      </c>
      <c r="E3399">
        <f>Fulltable[[#This Row],[Distance]]^5</f>
        <v>45235327.024017662</v>
      </c>
      <c r="F3399" s="13" t="e">
        <f>IF(ISNUMBER(VLOOKUP(Fulltable[[#This Row],[Distance]], PBmetric[[Distance (km)]:[PB (hh:mm:ss)]], 6, FALSE)), VLOOKUP(Fulltable[[#This Row],[Distance]], PBmetric[[Distance (km)]:[PB (hh:mm:ss)]], 6, FALSE), NA())</f>
        <v>#N/A</v>
      </c>
      <c r="G3399" s="13">
        <f ca="1">$Q$4+$P$4*Fulltable[[#This Row],[Distance]]+$O$4*Fulltable[[#This Row],[D^2]]+$N$4*Fulltable[[#This Row],[D^3]]</f>
        <v>0.11943172871165184</v>
      </c>
      <c r="H3399" s="13">
        <f ca="1">Fulltable[[#This Row],[Forecast]]*(1+AVERAGE(cform[faster (-ve) /
slower (+ve)]))</f>
        <v>0.12365027485923766</v>
      </c>
      <c r="I3399" s="13" t="e">
        <f>IF(ISNUMBER(VLOOKUP(Fulltable[[#This Row],[Distance]], Predict[[#All],[Distance (km)]:[Time on current form]], 2, FALSE)), VLOOKUP(Fulltable[[#This Row],[Distance]], Predict[[#All],[Distance (km)]:[Time on current form]], 2, FALSE), NA())</f>
        <v>#N/A</v>
      </c>
      <c r="J3399" s="13" t="e">
        <f>IF(ISNUMBER(VLOOKUP(Fulltable[[#This Row],[Distance]], Predict[[#All],[Distance (km)]:[Time on current form]], 3, FALSE)), VLOOKUP(Fulltable[[#This Row],[Distance]], Predict[[#All],[Distance (km)]:[Time on current form]], 3, FALSE), NA())</f>
        <v>#N/A</v>
      </c>
    </row>
    <row r="3400" spans="1:10" x14ac:dyDescent="0.25">
      <c r="A3400" s="1">
        <v>33.979999999999997</v>
      </c>
      <c r="B3400" s="2">
        <f>Fulltable[[#This Row],[Distance]]^2</f>
        <v>1154.6403999999998</v>
      </c>
      <c r="C3400">
        <f>Fulltable[[#This Row],[Distance]]^3</f>
        <v>39234.680791999992</v>
      </c>
      <c r="D3400">
        <f>Fulltable[[#This Row],[Distance]]^4</f>
        <v>1333194.4533121595</v>
      </c>
      <c r="E3400">
        <f>Fulltable[[#This Row],[Distance]]^5</f>
        <v>45301947.523547173</v>
      </c>
      <c r="F3400" s="13" t="e">
        <f>IF(ISNUMBER(VLOOKUP(Fulltable[[#This Row],[Distance]], PBmetric[[Distance (km)]:[PB (hh:mm:ss)]], 6, FALSE)), VLOOKUP(Fulltable[[#This Row],[Distance]], PBmetric[[Distance (km)]:[PB (hh:mm:ss)]], 6, FALSE), NA())</f>
        <v>#N/A</v>
      </c>
      <c r="G3400" s="13">
        <f ca="1">$Q$4+$P$4*Fulltable[[#This Row],[Distance]]+$O$4*Fulltable[[#This Row],[D^2]]+$N$4*Fulltable[[#This Row],[D^3]]</f>
        <v>0.1194729907106101</v>
      </c>
      <c r="H3400" s="13">
        <f ca="1">Fulltable[[#This Row],[Forecast]]*(1+AVERAGE(cform[faster (-ve) /
slower (+ve)]))</f>
        <v>0.12369299430713872</v>
      </c>
      <c r="I3400" s="13" t="e">
        <f>IF(ISNUMBER(VLOOKUP(Fulltable[[#This Row],[Distance]], Predict[[#All],[Distance (km)]:[Time on current form]], 2, FALSE)), VLOOKUP(Fulltable[[#This Row],[Distance]], Predict[[#All],[Distance (km)]:[Time on current form]], 2, FALSE), NA())</f>
        <v>#N/A</v>
      </c>
      <c r="J3400" s="13" t="e">
        <f>IF(ISNUMBER(VLOOKUP(Fulltable[[#This Row],[Distance]], Predict[[#All],[Distance (km)]:[Time on current form]], 3, FALSE)), VLOOKUP(Fulltable[[#This Row],[Distance]], Predict[[#All],[Distance (km)]:[Time on current form]], 3, FALSE), NA())</f>
        <v>#N/A</v>
      </c>
    </row>
    <row r="3401" spans="1:10" x14ac:dyDescent="0.25">
      <c r="A3401" s="1">
        <v>33.99</v>
      </c>
      <c r="B3401" s="2">
        <f>Fulltable[[#This Row],[Distance]]^2</f>
        <v>1155.3201000000001</v>
      </c>
      <c r="C3401">
        <f>Fulltable[[#This Row],[Distance]]^3</f>
        <v>39269.330199000004</v>
      </c>
      <c r="D3401">
        <f>Fulltable[[#This Row],[Distance]]^4</f>
        <v>1334764.5334640103</v>
      </c>
      <c r="E3401">
        <f>Fulltable[[#This Row],[Distance]]^5</f>
        <v>45368646.492441714</v>
      </c>
      <c r="F3401" s="13" t="e">
        <f>IF(ISNUMBER(VLOOKUP(Fulltable[[#This Row],[Distance]], PBmetric[[Distance (km)]:[PB (hh:mm:ss)]], 6, FALSE)), VLOOKUP(Fulltable[[#This Row],[Distance]], PBmetric[[Distance (km)]:[PB (hh:mm:ss)]], 6, FALSE), NA())</f>
        <v>#N/A</v>
      </c>
      <c r="G3401" s="13">
        <f ca="1">$Q$4+$P$4*Fulltable[[#This Row],[Distance]]+$O$4*Fulltable[[#This Row],[D^2]]+$N$4*Fulltable[[#This Row],[D^3]]</f>
        <v>0.11951425626215695</v>
      </c>
      <c r="H3401" s="13">
        <f ca="1">Fulltable[[#This Row],[Forecast]]*(1+AVERAGE(cform[faster (-ve) /
slower (+ve)]))</f>
        <v>0.12373571743311226</v>
      </c>
      <c r="I3401" s="13" t="e">
        <f>IF(ISNUMBER(VLOOKUP(Fulltable[[#This Row],[Distance]], Predict[[#All],[Distance (km)]:[Time on current form]], 2, FALSE)), VLOOKUP(Fulltable[[#This Row],[Distance]], Predict[[#All],[Distance (km)]:[Time on current form]], 2, FALSE), NA())</f>
        <v>#N/A</v>
      </c>
      <c r="J3401" s="13" t="e">
        <f>IF(ISNUMBER(VLOOKUP(Fulltable[[#This Row],[Distance]], Predict[[#All],[Distance (km)]:[Time on current form]], 3, FALSE)), VLOOKUP(Fulltable[[#This Row],[Distance]], Predict[[#All],[Distance (km)]:[Time on current form]], 3, FALSE), NA())</f>
        <v>#N/A</v>
      </c>
    </row>
    <row r="3402" spans="1:10" x14ac:dyDescent="0.25">
      <c r="A3402" s="1">
        <v>34</v>
      </c>
      <c r="B3402" s="2">
        <f>Fulltable[[#This Row],[Distance]]^2</f>
        <v>1156</v>
      </c>
      <c r="C3402">
        <f>Fulltable[[#This Row],[Distance]]^3</f>
        <v>39304</v>
      </c>
      <c r="D3402">
        <f>Fulltable[[#This Row],[Distance]]^4</f>
        <v>1336336</v>
      </c>
      <c r="E3402">
        <f>Fulltable[[#This Row],[Distance]]^5</f>
        <v>45435424</v>
      </c>
      <c r="F3402" s="13" t="e">
        <f>IF(ISNUMBER(VLOOKUP(Fulltable[[#This Row],[Distance]], PBmetric[[Distance (km)]:[PB (hh:mm:ss)]], 6, FALSE)), VLOOKUP(Fulltable[[#This Row],[Distance]], PBmetric[[Distance (km)]:[PB (hh:mm:ss)]], 6, FALSE), NA())</f>
        <v>#N/A</v>
      </c>
      <c r="G3402" s="13">
        <f ca="1">$Q$4+$P$4*Fulltable[[#This Row],[Distance]]+$O$4*Fulltable[[#This Row],[D^2]]+$N$4*Fulltable[[#This Row],[D^3]]</f>
        <v>0.1195555253662569</v>
      </c>
      <c r="H3402" s="13">
        <f ca="1">Fulltable[[#This Row],[Forecast]]*(1+AVERAGE(cform[faster (-ve) /
slower (+ve)]))</f>
        <v>0.12377844423712155</v>
      </c>
      <c r="I3402" s="13" t="e">
        <f>IF(ISNUMBER(VLOOKUP(Fulltable[[#This Row],[Distance]], Predict[[#All],[Distance (km)]:[Time on current form]], 2, FALSE)), VLOOKUP(Fulltable[[#This Row],[Distance]], Predict[[#All],[Distance (km)]:[Time on current form]], 2, FALSE), NA())</f>
        <v>#N/A</v>
      </c>
      <c r="J3402" s="13" t="e">
        <f>IF(ISNUMBER(VLOOKUP(Fulltable[[#This Row],[Distance]], Predict[[#All],[Distance (km)]:[Time on current form]], 3, FALSE)), VLOOKUP(Fulltable[[#This Row],[Distance]], Predict[[#All],[Distance (km)]:[Time on current form]], 3, FALSE), NA())</f>
        <v>#N/A</v>
      </c>
    </row>
    <row r="3403" spans="1:10" x14ac:dyDescent="0.25">
      <c r="A3403" s="1">
        <v>34.01</v>
      </c>
      <c r="B3403" s="2">
        <f>Fulltable[[#This Row],[Distance]]^2</f>
        <v>1156.6800999999998</v>
      </c>
      <c r="C3403">
        <f>Fulltable[[#This Row],[Distance]]^3</f>
        <v>39338.69020099999</v>
      </c>
      <c r="D3403">
        <f>Fulltable[[#This Row],[Distance]]^4</f>
        <v>1337908.8537360094</v>
      </c>
      <c r="E3403">
        <f>Fulltable[[#This Row],[Distance]]^5</f>
        <v>45502280.115561679</v>
      </c>
      <c r="F3403" s="13" t="e">
        <f>IF(ISNUMBER(VLOOKUP(Fulltable[[#This Row],[Distance]], PBmetric[[Distance (km)]:[PB (hh:mm:ss)]], 6, FALSE)), VLOOKUP(Fulltable[[#This Row],[Distance]], PBmetric[[Distance (km)]:[PB (hh:mm:ss)]], 6, FALSE), NA())</f>
        <v>#N/A</v>
      </c>
      <c r="G3403" s="13">
        <f ca="1">$Q$4+$P$4*Fulltable[[#This Row],[Distance]]+$O$4*Fulltable[[#This Row],[D^2]]+$N$4*Fulltable[[#This Row],[D^3]]</f>
        <v>0.11959679802287461</v>
      </c>
      <c r="H3403" s="13">
        <f ca="1">Fulltable[[#This Row],[Forecast]]*(1+AVERAGE(cform[faster (-ve) /
slower (+ve)]))</f>
        <v>0.12382117471913</v>
      </c>
      <c r="I3403" s="13" t="e">
        <f>IF(ISNUMBER(VLOOKUP(Fulltable[[#This Row],[Distance]], Predict[[#All],[Distance (km)]:[Time on current form]], 2, FALSE)), VLOOKUP(Fulltable[[#This Row],[Distance]], Predict[[#All],[Distance (km)]:[Time on current form]], 2, FALSE), NA())</f>
        <v>#N/A</v>
      </c>
      <c r="J3403" s="13" t="e">
        <f>IF(ISNUMBER(VLOOKUP(Fulltable[[#This Row],[Distance]], Predict[[#All],[Distance (km)]:[Time on current form]], 3, FALSE)), VLOOKUP(Fulltable[[#This Row],[Distance]], Predict[[#All],[Distance (km)]:[Time on current form]], 3, FALSE), NA())</f>
        <v>#N/A</v>
      </c>
    </row>
    <row r="3404" spans="1:10" x14ac:dyDescent="0.25">
      <c r="A3404" s="1">
        <v>34.020000000000003</v>
      </c>
      <c r="B3404" s="2">
        <f>Fulltable[[#This Row],[Distance]]^2</f>
        <v>1157.3604000000003</v>
      </c>
      <c r="C3404">
        <f>Fulltable[[#This Row],[Distance]]^3</f>
        <v>39373.400808000013</v>
      </c>
      <c r="D3404">
        <f>Fulltable[[#This Row],[Distance]]^4</f>
        <v>1339483.0954881606</v>
      </c>
      <c r="E3404">
        <f>Fulltable[[#This Row],[Distance]]^5</f>
        <v>45569214.908507228</v>
      </c>
      <c r="F3404" s="13" t="e">
        <f>IF(ISNUMBER(VLOOKUP(Fulltable[[#This Row],[Distance]], PBmetric[[Distance (km)]:[PB (hh:mm:ss)]], 6, FALSE)), VLOOKUP(Fulltable[[#This Row],[Distance]], PBmetric[[Distance (km)]:[PB (hh:mm:ss)]], 6, FALSE), NA())</f>
        <v>#N/A</v>
      </c>
      <c r="G3404" s="13">
        <f ca="1">$Q$4+$P$4*Fulltable[[#This Row],[Distance]]+$O$4*Fulltable[[#This Row],[D^2]]+$N$4*Fulltable[[#This Row],[D^3]]</f>
        <v>0.11963807423197466</v>
      </c>
      <c r="H3404" s="13">
        <f ca="1">Fulltable[[#This Row],[Forecast]]*(1+AVERAGE(cform[faster (-ve) /
slower (+ve)]))</f>
        <v>0.12386390887910093</v>
      </c>
      <c r="I3404" s="13" t="e">
        <f>IF(ISNUMBER(VLOOKUP(Fulltable[[#This Row],[Distance]], Predict[[#All],[Distance (km)]:[Time on current form]], 2, FALSE)), VLOOKUP(Fulltable[[#This Row],[Distance]], Predict[[#All],[Distance (km)]:[Time on current form]], 2, FALSE), NA())</f>
        <v>#N/A</v>
      </c>
      <c r="J3404" s="13" t="e">
        <f>IF(ISNUMBER(VLOOKUP(Fulltable[[#This Row],[Distance]], Predict[[#All],[Distance (km)]:[Time on current form]], 3, FALSE)), VLOOKUP(Fulltable[[#This Row],[Distance]], Predict[[#All],[Distance (km)]:[Time on current form]], 3, FALSE), NA())</f>
        <v>#N/A</v>
      </c>
    </row>
    <row r="3405" spans="1:10" x14ac:dyDescent="0.25">
      <c r="A3405" s="1">
        <v>34.03</v>
      </c>
      <c r="B3405" s="2">
        <f>Fulltable[[#This Row],[Distance]]^2</f>
        <v>1158.0409</v>
      </c>
      <c r="C3405">
        <f>Fulltable[[#This Row],[Distance]]^3</f>
        <v>39408.131826999997</v>
      </c>
      <c r="D3405">
        <f>Fulltable[[#This Row],[Distance]]^4</f>
        <v>1341058.7260728099</v>
      </c>
      <c r="E3405">
        <f>Fulltable[[#This Row],[Distance]]^5</f>
        <v>45636228.448257722</v>
      </c>
      <c r="F3405" s="13" t="e">
        <f>IF(ISNUMBER(VLOOKUP(Fulltable[[#This Row],[Distance]], PBmetric[[Distance (km)]:[PB (hh:mm:ss)]], 6, FALSE)), VLOOKUP(Fulltable[[#This Row],[Distance]], PBmetric[[Distance (km)]:[PB (hh:mm:ss)]], 6, FALSE), NA())</f>
        <v>#N/A</v>
      </c>
      <c r="G3405" s="13">
        <f ca="1">$Q$4+$P$4*Fulltable[[#This Row],[Distance]]+$O$4*Fulltable[[#This Row],[D^2]]+$N$4*Fulltable[[#This Row],[D^3]]</f>
        <v>0.11967935399352161</v>
      </c>
      <c r="H3405" s="13">
        <f ca="1">Fulltable[[#This Row],[Forecast]]*(1+AVERAGE(cform[faster (-ve) /
slower (+ve)]))</f>
        <v>0.12390664671699766</v>
      </c>
      <c r="I3405" s="13" t="e">
        <f>IF(ISNUMBER(VLOOKUP(Fulltable[[#This Row],[Distance]], Predict[[#All],[Distance (km)]:[Time on current form]], 2, FALSE)), VLOOKUP(Fulltable[[#This Row],[Distance]], Predict[[#All],[Distance (km)]:[Time on current form]], 2, FALSE), NA())</f>
        <v>#N/A</v>
      </c>
      <c r="J3405" s="13" t="e">
        <f>IF(ISNUMBER(VLOOKUP(Fulltable[[#This Row],[Distance]], Predict[[#All],[Distance (km)]:[Time on current form]], 3, FALSE)), VLOOKUP(Fulltable[[#This Row],[Distance]], Predict[[#All],[Distance (km)]:[Time on current form]], 3, FALSE), NA())</f>
        <v>#N/A</v>
      </c>
    </row>
    <row r="3406" spans="1:10" x14ac:dyDescent="0.25">
      <c r="A3406" s="1">
        <v>34.04</v>
      </c>
      <c r="B3406" s="2">
        <f>Fulltable[[#This Row],[Distance]]^2</f>
        <v>1158.7215999999999</v>
      </c>
      <c r="C3406">
        <f>Fulltable[[#This Row],[Distance]]^3</f>
        <v>39442.883263999996</v>
      </c>
      <c r="D3406">
        <f>Fulltable[[#This Row],[Distance]]^4</f>
        <v>1342635.7463065598</v>
      </c>
      <c r="E3406">
        <f>Fulltable[[#This Row],[Distance]]^5</f>
        <v>45703320.804275297</v>
      </c>
      <c r="F3406" s="13" t="e">
        <f>IF(ISNUMBER(VLOOKUP(Fulltable[[#This Row],[Distance]], PBmetric[[Distance (km)]:[PB (hh:mm:ss)]], 6, FALSE)), VLOOKUP(Fulltable[[#This Row],[Distance]], PBmetric[[Distance (km)]:[PB (hh:mm:ss)]], 6, FALSE), NA())</f>
        <v>#N/A</v>
      </c>
      <c r="G3406" s="13">
        <f ca="1">$Q$4+$P$4*Fulltable[[#This Row],[Distance]]+$O$4*Fulltable[[#This Row],[D^2]]+$N$4*Fulltable[[#This Row],[D^3]]</f>
        <v>0.1197206373074801</v>
      </c>
      <c r="H3406" s="13">
        <f ca="1">Fulltable[[#This Row],[Forecast]]*(1+AVERAGE(cform[faster (-ve) /
slower (+ve)]))</f>
        <v>0.12394938823278356</v>
      </c>
      <c r="I3406" s="13" t="e">
        <f>IF(ISNUMBER(VLOOKUP(Fulltable[[#This Row],[Distance]], Predict[[#All],[Distance (km)]:[Time on current form]], 2, FALSE)), VLOOKUP(Fulltable[[#This Row],[Distance]], Predict[[#All],[Distance (km)]:[Time on current form]], 2, FALSE), NA())</f>
        <v>#N/A</v>
      </c>
      <c r="J3406" s="13" t="e">
        <f>IF(ISNUMBER(VLOOKUP(Fulltable[[#This Row],[Distance]], Predict[[#All],[Distance (km)]:[Time on current form]], 3, FALSE)), VLOOKUP(Fulltable[[#This Row],[Distance]], Predict[[#All],[Distance (km)]:[Time on current form]], 3, FALSE), NA())</f>
        <v>#N/A</v>
      </c>
    </row>
    <row r="3407" spans="1:10" x14ac:dyDescent="0.25">
      <c r="A3407" s="1">
        <v>34.049999999999997</v>
      </c>
      <c r="B3407" s="2">
        <f>Fulltable[[#This Row],[Distance]]^2</f>
        <v>1159.4024999999999</v>
      </c>
      <c r="C3407">
        <f>Fulltable[[#This Row],[Distance]]^3</f>
        <v>39477.655124999997</v>
      </c>
      <c r="D3407">
        <f>Fulltable[[#This Row],[Distance]]^4</f>
        <v>1344214.1570062498</v>
      </c>
      <c r="E3407">
        <f>Fulltable[[#This Row],[Distance]]^5</f>
        <v>45770492.046062797</v>
      </c>
      <c r="F3407" s="13" t="e">
        <f>IF(ISNUMBER(VLOOKUP(Fulltable[[#This Row],[Distance]], PBmetric[[Distance (km)]:[PB (hh:mm:ss)]], 6, FALSE)), VLOOKUP(Fulltable[[#This Row],[Distance]], PBmetric[[Distance (km)]:[PB (hh:mm:ss)]], 6, FALSE), NA())</f>
        <v>#N/A</v>
      </c>
      <c r="G3407" s="13">
        <f ca="1">$Q$4+$P$4*Fulltable[[#This Row],[Distance]]+$O$4*Fulltable[[#This Row],[D^2]]+$N$4*Fulltable[[#This Row],[D^3]]</f>
        <v>0.11976192417381472</v>
      </c>
      <c r="H3407" s="13">
        <f ca="1">Fulltable[[#This Row],[Forecast]]*(1+AVERAGE(cform[faster (-ve) /
slower (+ve)]))</f>
        <v>0.123992133426422</v>
      </c>
      <c r="I3407" s="13" t="e">
        <f>IF(ISNUMBER(VLOOKUP(Fulltable[[#This Row],[Distance]], Predict[[#All],[Distance (km)]:[Time on current form]], 2, FALSE)), VLOOKUP(Fulltable[[#This Row],[Distance]], Predict[[#All],[Distance (km)]:[Time on current form]], 2, FALSE), NA())</f>
        <v>#N/A</v>
      </c>
      <c r="J3407" s="13" t="e">
        <f>IF(ISNUMBER(VLOOKUP(Fulltable[[#This Row],[Distance]], Predict[[#All],[Distance (km)]:[Time on current form]], 3, FALSE)), VLOOKUP(Fulltable[[#This Row],[Distance]], Predict[[#All],[Distance (km)]:[Time on current form]], 3, FALSE), NA())</f>
        <v>#N/A</v>
      </c>
    </row>
    <row r="3408" spans="1:10" x14ac:dyDescent="0.25">
      <c r="A3408" s="1">
        <v>34.06</v>
      </c>
      <c r="B3408" s="2">
        <f>Fulltable[[#This Row],[Distance]]^2</f>
        <v>1160.0836000000002</v>
      </c>
      <c r="C3408">
        <f>Fulltable[[#This Row],[Distance]]^3</f>
        <v>39512.44741600001</v>
      </c>
      <c r="D3408">
        <f>Fulltable[[#This Row],[Distance]]^4</f>
        <v>1345793.9589889604</v>
      </c>
      <c r="E3408">
        <f>Fulltable[[#This Row],[Distance]]^5</f>
        <v>45837742.243163995</v>
      </c>
      <c r="F3408" s="13" t="e">
        <f>IF(ISNUMBER(VLOOKUP(Fulltable[[#This Row],[Distance]], PBmetric[[Distance (km)]:[PB (hh:mm:ss)]], 6, FALSE)), VLOOKUP(Fulltable[[#This Row],[Distance]], PBmetric[[Distance (km)]:[PB (hh:mm:ss)]], 6, FALSE), NA())</f>
        <v>#N/A</v>
      </c>
      <c r="G3408" s="13">
        <f ca="1">$Q$4+$P$4*Fulltable[[#This Row],[Distance]]+$O$4*Fulltable[[#This Row],[D^2]]+$N$4*Fulltable[[#This Row],[D^3]]</f>
        <v>0.11980321459249008</v>
      </c>
      <c r="H3408" s="13">
        <f ca="1">Fulltable[[#This Row],[Forecast]]*(1+AVERAGE(cform[faster (-ve) /
slower (+ve)]))</f>
        <v>0.12403488229787631</v>
      </c>
      <c r="I3408" s="13" t="e">
        <f>IF(ISNUMBER(VLOOKUP(Fulltable[[#This Row],[Distance]], Predict[[#All],[Distance (km)]:[Time on current form]], 2, FALSE)), VLOOKUP(Fulltable[[#This Row],[Distance]], Predict[[#All],[Distance (km)]:[Time on current form]], 2, FALSE), NA())</f>
        <v>#N/A</v>
      </c>
      <c r="J3408" s="13" t="e">
        <f>IF(ISNUMBER(VLOOKUP(Fulltable[[#This Row],[Distance]], Predict[[#All],[Distance (km)]:[Time on current form]], 3, FALSE)), VLOOKUP(Fulltable[[#This Row],[Distance]], Predict[[#All],[Distance (km)]:[Time on current form]], 3, FALSE), NA())</f>
        <v>#N/A</v>
      </c>
    </row>
    <row r="3409" spans="1:10" x14ac:dyDescent="0.25">
      <c r="A3409" s="1">
        <v>34.07</v>
      </c>
      <c r="B3409" s="2">
        <f>Fulltable[[#This Row],[Distance]]^2</f>
        <v>1160.7649000000001</v>
      </c>
      <c r="C3409">
        <f>Fulltable[[#This Row],[Distance]]^3</f>
        <v>39547.260143000007</v>
      </c>
      <c r="D3409">
        <f>Fulltable[[#This Row],[Distance]]^4</f>
        <v>1347375.1530720103</v>
      </c>
      <c r="E3409">
        <f>Fulltable[[#This Row],[Distance]]^5</f>
        <v>45905071.465163387</v>
      </c>
      <c r="F3409" s="13" t="e">
        <f>IF(ISNUMBER(VLOOKUP(Fulltable[[#This Row],[Distance]], PBmetric[[Distance (km)]:[PB (hh:mm:ss)]], 6, FALSE)), VLOOKUP(Fulltable[[#This Row],[Distance]], PBmetric[[Distance (km)]:[PB (hh:mm:ss)]], 6, FALSE), NA())</f>
        <v>#N/A</v>
      </c>
      <c r="G3409" s="13">
        <f ca="1">$Q$4+$P$4*Fulltable[[#This Row],[Distance]]+$O$4*Fulltable[[#This Row],[D^2]]+$N$4*Fulltable[[#This Row],[D^3]]</f>
        <v>0.11984450856347073</v>
      </c>
      <c r="H3409" s="13">
        <f ca="1">Fulltable[[#This Row],[Forecast]]*(1+AVERAGE(cform[faster (-ve) /
slower (+ve)]))</f>
        <v>0.12407763484710982</v>
      </c>
      <c r="I3409" s="13" t="e">
        <f>IF(ISNUMBER(VLOOKUP(Fulltable[[#This Row],[Distance]], Predict[[#All],[Distance (km)]:[Time on current form]], 2, FALSE)), VLOOKUP(Fulltable[[#This Row],[Distance]], Predict[[#All],[Distance (km)]:[Time on current form]], 2, FALSE), NA())</f>
        <v>#N/A</v>
      </c>
      <c r="J3409" s="13" t="e">
        <f>IF(ISNUMBER(VLOOKUP(Fulltable[[#This Row],[Distance]], Predict[[#All],[Distance (km)]:[Time on current form]], 3, FALSE)), VLOOKUP(Fulltable[[#This Row],[Distance]], Predict[[#All],[Distance (km)]:[Time on current form]], 3, FALSE), NA())</f>
        <v>#N/A</v>
      </c>
    </row>
    <row r="3410" spans="1:10" x14ac:dyDescent="0.25">
      <c r="A3410" s="1">
        <v>34.08</v>
      </c>
      <c r="B3410" s="2">
        <f>Fulltable[[#This Row],[Distance]]^2</f>
        <v>1161.4463999999998</v>
      </c>
      <c r="C3410">
        <f>Fulltable[[#This Row],[Distance]]^3</f>
        <v>39582.09331199999</v>
      </c>
      <c r="D3410">
        <f>Fulltable[[#This Row],[Distance]]^4</f>
        <v>1348957.7400729596</v>
      </c>
      <c r="E3410">
        <f>Fulltable[[#This Row],[Distance]]^5</f>
        <v>45972479.781686462</v>
      </c>
      <c r="F3410" s="13" t="e">
        <f>IF(ISNUMBER(VLOOKUP(Fulltable[[#This Row],[Distance]], PBmetric[[Distance (km)]:[PB (hh:mm:ss)]], 6, FALSE)), VLOOKUP(Fulltable[[#This Row],[Distance]], PBmetric[[Distance (km)]:[PB (hh:mm:ss)]], 6, FALSE), NA())</f>
        <v>#N/A</v>
      </c>
      <c r="G3410" s="13">
        <f ca="1">$Q$4+$P$4*Fulltable[[#This Row],[Distance]]+$O$4*Fulltable[[#This Row],[D^2]]+$N$4*Fulltable[[#This Row],[D^3]]</f>
        <v>0.11988580608672131</v>
      </c>
      <c r="H3410" s="13">
        <f ca="1">Fulltable[[#This Row],[Forecast]]*(1+AVERAGE(cform[faster (-ve) /
slower (+ve)]))</f>
        <v>0.12412039107408589</v>
      </c>
      <c r="I3410" s="13" t="e">
        <f>IF(ISNUMBER(VLOOKUP(Fulltable[[#This Row],[Distance]], Predict[[#All],[Distance (km)]:[Time on current form]], 2, FALSE)), VLOOKUP(Fulltable[[#This Row],[Distance]], Predict[[#All],[Distance (km)]:[Time on current form]], 2, FALSE), NA())</f>
        <v>#N/A</v>
      </c>
      <c r="J3410" s="13" t="e">
        <f>IF(ISNUMBER(VLOOKUP(Fulltable[[#This Row],[Distance]], Predict[[#All],[Distance (km)]:[Time on current form]], 3, FALSE)), VLOOKUP(Fulltable[[#This Row],[Distance]], Predict[[#All],[Distance (km)]:[Time on current form]], 3, FALSE), NA())</f>
        <v>#N/A</v>
      </c>
    </row>
    <row r="3411" spans="1:10" x14ac:dyDescent="0.25">
      <c r="A3411" s="1">
        <v>34.090000000000003</v>
      </c>
      <c r="B3411" s="2">
        <f>Fulltable[[#This Row],[Distance]]^2</f>
        <v>1162.1281000000001</v>
      </c>
      <c r="C3411">
        <f>Fulltable[[#This Row],[Distance]]^3</f>
        <v>39616.946929000005</v>
      </c>
      <c r="D3411">
        <f>Fulltable[[#This Row],[Distance]]^4</f>
        <v>1350541.7208096103</v>
      </c>
      <c r="E3411">
        <f>Fulltable[[#This Row],[Distance]]^5</f>
        <v>46039967.262399621</v>
      </c>
      <c r="F3411" s="13" t="e">
        <f>IF(ISNUMBER(VLOOKUP(Fulltable[[#This Row],[Distance]], PBmetric[[Distance (km)]:[PB (hh:mm:ss)]], 6, FALSE)), VLOOKUP(Fulltable[[#This Row],[Distance]], PBmetric[[Distance (km)]:[PB (hh:mm:ss)]], 6, FALSE), NA())</f>
        <v>#N/A</v>
      </c>
      <c r="G3411" s="13">
        <f ca="1">$Q$4+$P$4*Fulltable[[#This Row],[Distance]]+$O$4*Fulltable[[#This Row],[D^2]]+$N$4*Fulltable[[#This Row],[D^3]]</f>
        <v>0.11992710716220641</v>
      </c>
      <c r="H3411" s="13">
        <f ca="1">Fulltable[[#This Row],[Forecast]]*(1+AVERAGE(cform[faster (-ve) /
slower (+ve)]))</f>
        <v>0.12416315097876786</v>
      </c>
      <c r="I3411" s="13" t="e">
        <f>IF(ISNUMBER(VLOOKUP(Fulltable[[#This Row],[Distance]], Predict[[#All],[Distance (km)]:[Time on current form]], 2, FALSE)), VLOOKUP(Fulltable[[#This Row],[Distance]], Predict[[#All],[Distance (km)]:[Time on current form]], 2, FALSE), NA())</f>
        <v>#N/A</v>
      </c>
      <c r="J3411" s="13" t="e">
        <f>IF(ISNUMBER(VLOOKUP(Fulltable[[#This Row],[Distance]], Predict[[#All],[Distance (km)]:[Time on current form]], 3, FALSE)), VLOOKUP(Fulltable[[#This Row],[Distance]], Predict[[#All],[Distance (km)]:[Time on current form]], 3, FALSE), NA())</f>
        <v>#N/A</v>
      </c>
    </row>
    <row r="3412" spans="1:10" x14ac:dyDescent="0.25">
      <c r="A3412" s="1">
        <v>34.1</v>
      </c>
      <c r="B3412" s="2">
        <f>Fulltable[[#This Row],[Distance]]^2</f>
        <v>1162.8100000000002</v>
      </c>
      <c r="C3412">
        <f>Fulltable[[#This Row],[Distance]]^3</f>
        <v>39651.821000000011</v>
      </c>
      <c r="D3412">
        <f>Fulltable[[#This Row],[Distance]]^4</f>
        <v>1352127.0961000004</v>
      </c>
      <c r="E3412">
        <f>Fulltable[[#This Row],[Distance]]^5</f>
        <v>46107533.977010019</v>
      </c>
      <c r="F3412" s="13" t="e">
        <f>IF(ISNUMBER(VLOOKUP(Fulltable[[#This Row],[Distance]], PBmetric[[Distance (km)]:[PB (hh:mm:ss)]], 6, FALSE)), VLOOKUP(Fulltable[[#This Row],[Distance]], PBmetric[[Distance (km)]:[PB (hh:mm:ss)]], 6, FALSE), NA())</f>
        <v>#N/A</v>
      </c>
      <c r="G3412" s="13">
        <f ca="1">$Q$4+$P$4*Fulltable[[#This Row],[Distance]]+$O$4*Fulltable[[#This Row],[D^2]]+$N$4*Fulltable[[#This Row],[D^3]]</f>
        <v>0.11996841178989059</v>
      </c>
      <c r="H3412" s="13">
        <f ca="1">Fulltable[[#This Row],[Forecast]]*(1+AVERAGE(cform[faster (-ve) /
slower (+ve)]))</f>
        <v>0.12420591456111908</v>
      </c>
      <c r="I3412" s="13" t="e">
        <f>IF(ISNUMBER(VLOOKUP(Fulltable[[#This Row],[Distance]], Predict[[#All],[Distance (km)]:[Time on current form]], 2, FALSE)), VLOOKUP(Fulltable[[#This Row],[Distance]], Predict[[#All],[Distance (km)]:[Time on current form]], 2, FALSE), NA())</f>
        <v>#N/A</v>
      </c>
      <c r="J3412" s="13" t="e">
        <f>IF(ISNUMBER(VLOOKUP(Fulltable[[#This Row],[Distance]], Predict[[#All],[Distance (km)]:[Time on current form]], 3, FALSE)), VLOOKUP(Fulltable[[#This Row],[Distance]], Predict[[#All],[Distance (km)]:[Time on current form]], 3, FALSE), NA())</f>
        <v>#N/A</v>
      </c>
    </row>
    <row r="3413" spans="1:10" x14ac:dyDescent="0.25">
      <c r="A3413" s="1">
        <v>34.11</v>
      </c>
      <c r="B3413" s="2">
        <f>Fulltable[[#This Row],[Distance]]^2</f>
        <v>1163.4920999999999</v>
      </c>
      <c r="C3413">
        <f>Fulltable[[#This Row],[Distance]]^3</f>
        <v>39686.715530999994</v>
      </c>
      <c r="D3413">
        <f>Fulltable[[#This Row],[Distance]]^4</f>
        <v>1353713.8667624099</v>
      </c>
      <c r="E3413">
        <f>Fulltable[[#This Row],[Distance]]^5</f>
        <v>46175179.995265804</v>
      </c>
      <c r="F3413" s="13" t="e">
        <f>IF(ISNUMBER(VLOOKUP(Fulltable[[#This Row],[Distance]], PBmetric[[Distance (km)]:[PB (hh:mm:ss)]], 6, FALSE)), VLOOKUP(Fulltable[[#This Row],[Distance]], PBmetric[[Distance (km)]:[PB (hh:mm:ss)]], 6, FALSE), NA())</f>
        <v>#N/A</v>
      </c>
      <c r="G3413" s="13">
        <f ca="1">$Q$4+$P$4*Fulltable[[#This Row],[Distance]]+$O$4*Fulltable[[#This Row],[D^2]]+$N$4*Fulltable[[#This Row],[D^3]]</f>
        <v>0.1200097199697385</v>
      </c>
      <c r="H3413" s="13">
        <f ca="1">Fulltable[[#This Row],[Forecast]]*(1+AVERAGE(cform[faster (-ve) /
slower (+ve)]))</f>
        <v>0.12424868182110289</v>
      </c>
      <c r="I3413" s="13" t="e">
        <f>IF(ISNUMBER(VLOOKUP(Fulltable[[#This Row],[Distance]], Predict[[#All],[Distance (km)]:[Time on current form]], 2, FALSE)), VLOOKUP(Fulltable[[#This Row],[Distance]], Predict[[#All],[Distance (km)]:[Time on current form]], 2, FALSE), NA())</f>
        <v>#N/A</v>
      </c>
      <c r="J3413" s="13" t="e">
        <f>IF(ISNUMBER(VLOOKUP(Fulltable[[#This Row],[Distance]], Predict[[#All],[Distance (km)]:[Time on current form]], 3, FALSE)), VLOOKUP(Fulltable[[#This Row],[Distance]], Predict[[#All],[Distance (km)]:[Time on current form]], 3, FALSE), NA())</f>
        <v>#N/A</v>
      </c>
    </row>
    <row r="3414" spans="1:10" x14ac:dyDescent="0.25">
      <c r="A3414" s="1">
        <v>34.119999999999997</v>
      </c>
      <c r="B3414" s="2">
        <f>Fulltable[[#This Row],[Distance]]^2</f>
        <v>1164.1743999999999</v>
      </c>
      <c r="C3414">
        <f>Fulltable[[#This Row],[Distance]]^3</f>
        <v>39721.630527999994</v>
      </c>
      <c r="D3414">
        <f>Fulltable[[#This Row],[Distance]]^4</f>
        <v>1355302.0336153598</v>
      </c>
      <c r="E3414">
        <f>Fulltable[[#This Row],[Distance]]^5</f>
        <v>46242905.386956073</v>
      </c>
      <c r="F3414" s="13" t="e">
        <f>IF(ISNUMBER(VLOOKUP(Fulltable[[#This Row],[Distance]], PBmetric[[Distance (km)]:[PB (hh:mm:ss)]], 6, FALSE)), VLOOKUP(Fulltable[[#This Row],[Distance]], PBmetric[[Distance (km)]:[PB (hh:mm:ss)]], 6, FALSE), NA())</f>
        <v>#N/A</v>
      </c>
      <c r="G3414" s="13">
        <f ca="1">$Q$4+$P$4*Fulltable[[#This Row],[Distance]]+$O$4*Fulltable[[#This Row],[D^2]]+$N$4*Fulltable[[#This Row],[D^3]]</f>
        <v>0.12005103170171469</v>
      </c>
      <c r="H3414" s="13">
        <f ca="1">Fulltable[[#This Row],[Forecast]]*(1+AVERAGE(cform[faster (-ve) /
slower (+ve)]))</f>
        <v>0.12429145275868264</v>
      </c>
      <c r="I3414" s="13" t="e">
        <f>IF(ISNUMBER(VLOOKUP(Fulltable[[#This Row],[Distance]], Predict[[#All],[Distance (km)]:[Time on current form]], 2, FALSE)), VLOOKUP(Fulltable[[#This Row],[Distance]], Predict[[#All],[Distance (km)]:[Time on current form]], 2, FALSE), NA())</f>
        <v>#N/A</v>
      </c>
      <c r="J3414" s="13" t="e">
        <f>IF(ISNUMBER(VLOOKUP(Fulltable[[#This Row],[Distance]], Predict[[#All],[Distance (km)]:[Time on current form]], 3, FALSE)), VLOOKUP(Fulltable[[#This Row],[Distance]], Predict[[#All],[Distance (km)]:[Time on current form]], 3, FALSE), NA())</f>
        <v>#N/A</v>
      </c>
    </row>
    <row r="3415" spans="1:10" x14ac:dyDescent="0.25">
      <c r="A3415" s="1">
        <v>34.130000000000003</v>
      </c>
      <c r="B3415" s="2">
        <f>Fulltable[[#This Row],[Distance]]^2</f>
        <v>1164.8569000000002</v>
      </c>
      <c r="C3415">
        <f>Fulltable[[#This Row],[Distance]]^3</f>
        <v>39756.565997000012</v>
      </c>
      <c r="D3415">
        <f>Fulltable[[#This Row],[Distance]]^4</f>
        <v>1356891.5974776105</v>
      </c>
      <c r="E3415">
        <f>Fulltable[[#This Row],[Distance]]^5</f>
        <v>46310710.221910849</v>
      </c>
      <c r="F3415" s="13" t="e">
        <f>IF(ISNUMBER(VLOOKUP(Fulltable[[#This Row],[Distance]], PBmetric[[Distance (km)]:[PB (hh:mm:ss)]], 6, FALSE)), VLOOKUP(Fulltable[[#This Row],[Distance]], PBmetric[[Distance (km)]:[PB (hh:mm:ss)]], 6, FALSE), NA())</f>
        <v>#N/A</v>
      </c>
      <c r="G3415" s="13">
        <f ca="1">$Q$4+$P$4*Fulltable[[#This Row],[Distance]]+$O$4*Fulltable[[#This Row],[D^2]]+$N$4*Fulltable[[#This Row],[D^3]]</f>
        <v>0.1200923469857838</v>
      </c>
      <c r="H3415" s="13">
        <f ca="1">Fulltable[[#This Row],[Forecast]]*(1+AVERAGE(cform[faster (-ve) /
slower (+ve)]))</f>
        <v>0.1243342273738217</v>
      </c>
      <c r="I3415" s="13" t="e">
        <f>IF(ISNUMBER(VLOOKUP(Fulltable[[#This Row],[Distance]], Predict[[#All],[Distance (km)]:[Time on current form]], 2, FALSE)), VLOOKUP(Fulltable[[#This Row],[Distance]], Predict[[#All],[Distance (km)]:[Time on current form]], 2, FALSE), NA())</f>
        <v>#N/A</v>
      </c>
      <c r="J3415" s="13" t="e">
        <f>IF(ISNUMBER(VLOOKUP(Fulltable[[#This Row],[Distance]], Predict[[#All],[Distance (km)]:[Time on current form]], 3, FALSE)), VLOOKUP(Fulltable[[#This Row],[Distance]], Predict[[#All],[Distance (km)]:[Time on current form]], 3, FALSE), NA())</f>
        <v>#N/A</v>
      </c>
    </row>
    <row r="3416" spans="1:10" x14ac:dyDescent="0.25">
      <c r="A3416" s="1">
        <v>34.14</v>
      </c>
      <c r="B3416" s="2">
        <f>Fulltable[[#This Row],[Distance]]^2</f>
        <v>1165.5396000000001</v>
      </c>
      <c r="C3416">
        <f>Fulltable[[#This Row],[Distance]]^3</f>
        <v>39791.521944</v>
      </c>
      <c r="D3416">
        <f>Fulltable[[#This Row],[Distance]]^4</f>
        <v>1358482.5591681602</v>
      </c>
      <c r="E3416">
        <f>Fulltable[[#This Row],[Distance]]^5</f>
        <v>46378594.570000991</v>
      </c>
      <c r="F3416" s="13" t="e">
        <f>IF(ISNUMBER(VLOOKUP(Fulltable[[#This Row],[Distance]], PBmetric[[Distance (km)]:[PB (hh:mm:ss)]], 6, FALSE)), VLOOKUP(Fulltable[[#This Row],[Distance]], PBmetric[[Distance (km)]:[PB (hh:mm:ss)]], 6, FALSE), NA())</f>
        <v>#N/A</v>
      </c>
      <c r="G3416" s="13">
        <f ca="1">$Q$4+$P$4*Fulltable[[#This Row],[Distance]]+$O$4*Fulltable[[#This Row],[D^2]]+$N$4*Fulltable[[#This Row],[D^3]]</f>
        <v>0.12013366582191039</v>
      </c>
      <c r="H3416" s="13">
        <f ca="1">Fulltable[[#This Row],[Forecast]]*(1+AVERAGE(cform[faster (-ve) /
slower (+ve)]))</f>
        <v>0.12437700566648337</v>
      </c>
      <c r="I3416" s="13" t="e">
        <f>IF(ISNUMBER(VLOOKUP(Fulltable[[#This Row],[Distance]], Predict[[#All],[Distance (km)]:[Time on current form]], 2, FALSE)), VLOOKUP(Fulltable[[#This Row],[Distance]], Predict[[#All],[Distance (km)]:[Time on current form]], 2, FALSE), NA())</f>
        <v>#N/A</v>
      </c>
      <c r="J3416" s="13" t="e">
        <f>IF(ISNUMBER(VLOOKUP(Fulltable[[#This Row],[Distance]], Predict[[#All],[Distance (km)]:[Time on current form]], 3, FALSE)), VLOOKUP(Fulltable[[#This Row],[Distance]], Predict[[#All],[Distance (km)]:[Time on current form]], 3, FALSE), NA())</f>
        <v>#N/A</v>
      </c>
    </row>
    <row r="3417" spans="1:10" x14ac:dyDescent="0.25">
      <c r="A3417" s="1">
        <v>34.15</v>
      </c>
      <c r="B3417" s="2">
        <f>Fulltable[[#This Row],[Distance]]^2</f>
        <v>1166.2224999999999</v>
      </c>
      <c r="C3417">
        <f>Fulltable[[#This Row],[Distance]]^3</f>
        <v>39826.498374999996</v>
      </c>
      <c r="D3417">
        <f>Fulltable[[#This Row],[Distance]]^4</f>
        <v>1360074.9195062497</v>
      </c>
      <c r="E3417">
        <f>Fulltable[[#This Row],[Distance]]^5</f>
        <v>46446558.501138426</v>
      </c>
      <c r="F3417" s="13" t="e">
        <f>IF(ISNUMBER(VLOOKUP(Fulltable[[#This Row],[Distance]], PBmetric[[Distance (km)]:[PB (hh:mm:ss)]], 6, FALSE)), VLOOKUP(Fulltable[[#This Row],[Distance]], PBmetric[[Distance (km)]:[PB (hh:mm:ss)]], 6, FALSE), NA())</f>
        <v>#N/A</v>
      </c>
      <c r="G3417" s="13">
        <f ca="1">$Q$4+$P$4*Fulltable[[#This Row],[Distance]]+$O$4*Fulltable[[#This Row],[D^2]]+$N$4*Fulltable[[#This Row],[D^3]]</f>
        <v>0.12017498821005906</v>
      </c>
      <c r="H3417" s="13">
        <f ca="1">Fulltable[[#This Row],[Forecast]]*(1+AVERAGE(cform[faster (-ve) /
slower (+ve)]))</f>
        <v>0.12441978763663102</v>
      </c>
      <c r="I3417" s="13" t="e">
        <f>IF(ISNUMBER(VLOOKUP(Fulltable[[#This Row],[Distance]], Predict[[#All],[Distance (km)]:[Time on current form]], 2, FALSE)), VLOOKUP(Fulltable[[#This Row],[Distance]], Predict[[#All],[Distance (km)]:[Time on current form]], 2, FALSE), NA())</f>
        <v>#N/A</v>
      </c>
      <c r="J3417" s="13" t="e">
        <f>IF(ISNUMBER(VLOOKUP(Fulltable[[#This Row],[Distance]], Predict[[#All],[Distance (km)]:[Time on current form]], 3, FALSE)), VLOOKUP(Fulltable[[#This Row],[Distance]], Predict[[#All],[Distance (km)]:[Time on current form]], 3, FALSE), NA())</f>
        <v>#N/A</v>
      </c>
    </row>
    <row r="3418" spans="1:10" x14ac:dyDescent="0.25">
      <c r="A3418" s="1">
        <v>34.159999999999997</v>
      </c>
      <c r="B3418" s="2">
        <f>Fulltable[[#This Row],[Distance]]^2</f>
        <v>1166.9055999999998</v>
      </c>
      <c r="C3418">
        <f>Fulltable[[#This Row],[Distance]]^3</f>
        <v>39861.495295999986</v>
      </c>
      <c r="D3418">
        <f>Fulltable[[#This Row],[Distance]]^4</f>
        <v>1361668.6793113595</v>
      </c>
      <c r="E3418">
        <f>Fulltable[[#This Row],[Distance]]^5</f>
        <v>46514602.085276037</v>
      </c>
      <c r="F3418" s="13" t="e">
        <f>IF(ISNUMBER(VLOOKUP(Fulltable[[#This Row],[Distance]], PBmetric[[Distance (km)]:[PB (hh:mm:ss)]], 6, FALSE)), VLOOKUP(Fulltable[[#This Row],[Distance]], PBmetric[[Distance (km)]:[PB (hh:mm:ss)]], 6, FALSE), NA())</f>
        <v>#N/A</v>
      </c>
      <c r="G3418" s="13">
        <f ca="1">$Q$4+$P$4*Fulltable[[#This Row],[Distance]]+$O$4*Fulltable[[#This Row],[D^2]]+$N$4*Fulltable[[#This Row],[D^3]]</f>
        <v>0.12021631415019444</v>
      </c>
      <c r="H3418" s="13">
        <f ca="1">Fulltable[[#This Row],[Forecast]]*(1+AVERAGE(cform[faster (-ve) /
slower (+ve)]))</f>
        <v>0.12446257328422801</v>
      </c>
      <c r="I3418" s="13" t="e">
        <f>IF(ISNUMBER(VLOOKUP(Fulltable[[#This Row],[Distance]], Predict[[#All],[Distance (km)]:[Time on current form]], 2, FALSE)), VLOOKUP(Fulltable[[#This Row],[Distance]], Predict[[#All],[Distance (km)]:[Time on current form]], 2, FALSE), NA())</f>
        <v>#N/A</v>
      </c>
      <c r="J3418" s="13" t="e">
        <f>IF(ISNUMBER(VLOOKUP(Fulltable[[#This Row],[Distance]], Predict[[#All],[Distance (km)]:[Time on current form]], 3, FALSE)), VLOOKUP(Fulltable[[#This Row],[Distance]], Predict[[#All],[Distance (km)]:[Time on current form]], 3, FALSE), NA())</f>
        <v>#N/A</v>
      </c>
    </row>
    <row r="3419" spans="1:10" x14ac:dyDescent="0.25">
      <c r="A3419" s="1">
        <v>34.17</v>
      </c>
      <c r="B3419" s="2">
        <f>Fulltable[[#This Row],[Distance]]^2</f>
        <v>1167.5889000000002</v>
      </c>
      <c r="C3419">
        <f>Fulltable[[#This Row],[Distance]]^3</f>
        <v>39896.512713000011</v>
      </c>
      <c r="D3419">
        <f>Fulltable[[#This Row],[Distance]]^4</f>
        <v>1363263.8394032104</v>
      </c>
      <c r="E3419">
        <f>Fulltable[[#This Row],[Distance]]^5</f>
        <v>46582725.3924077</v>
      </c>
      <c r="F3419" s="13" t="e">
        <f>IF(ISNUMBER(VLOOKUP(Fulltable[[#This Row],[Distance]], PBmetric[[Distance (km)]:[PB (hh:mm:ss)]], 6, FALSE)), VLOOKUP(Fulltable[[#This Row],[Distance]], PBmetric[[Distance (km)]:[PB (hh:mm:ss)]], 6, FALSE), NA())</f>
        <v>#N/A</v>
      </c>
      <c r="G3419" s="13">
        <f ca="1">$Q$4+$P$4*Fulltable[[#This Row],[Distance]]+$O$4*Fulltable[[#This Row],[D^2]]+$N$4*Fulltable[[#This Row],[D^3]]</f>
        <v>0.12025764364228113</v>
      </c>
      <c r="H3419" s="13">
        <f ca="1">Fulltable[[#This Row],[Forecast]]*(1+AVERAGE(cform[faster (-ve) /
slower (+ve)]))</f>
        <v>0.1245053626092377</v>
      </c>
      <c r="I3419" s="13" t="e">
        <f>IF(ISNUMBER(VLOOKUP(Fulltable[[#This Row],[Distance]], Predict[[#All],[Distance (km)]:[Time on current form]], 2, FALSE)), VLOOKUP(Fulltable[[#This Row],[Distance]], Predict[[#All],[Distance (km)]:[Time on current form]], 2, FALSE), NA())</f>
        <v>#N/A</v>
      </c>
      <c r="J3419" s="13" t="e">
        <f>IF(ISNUMBER(VLOOKUP(Fulltable[[#This Row],[Distance]], Predict[[#All],[Distance (km)]:[Time on current form]], 3, FALSE)), VLOOKUP(Fulltable[[#This Row],[Distance]], Predict[[#All],[Distance (km)]:[Time on current form]], 3, FALSE), NA())</f>
        <v>#N/A</v>
      </c>
    </row>
    <row r="3420" spans="1:10" x14ac:dyDescent="0.25">
      <c r="A3420" s="1">
        <v>34.18</v>
      </c>
      <c r="B3420" s="2">
        <f>Fulltable[[#This Row],[Distance]]^2</f>
        <v>1168.2724000000001</v>
      </c>
      <c r="C3420">
        <f>Fulltable[[#This Row],[Distance]]^3</f>
        <v>39931.550631999999</v>
      </c>
      <c r="D3420">
        <f>Fulltable[[#This Row],[Distance]]^4</f>
        <v>1364860.4006017603</v>
      </c>
      <c r="E3420">
        <f>Fulltable[[#This Row],[Distance]]^5</f>
        <v>46650928.492568165</v>
      </c>
      <c r="F3420" s="13" t="e">
        <f>IF(ISNUMBER(VLOOKUP(Fulltable[[#This Row],[Distance]], PBmetric[[Distance (km)]:[PB (hh:mm:ss)]], 6, FALSE)), VLOOKUP(Fulltable[[#This Row],[Distance]], PBmetric[[Distance (km)]:[PB (hh:mm:ss)]], 6, FALSE), NA())</f>
        <v>#N/A</v>
      </c>
      <c r="G3420" s="13">
        <f ca="1">$Q$4+$P$4*Fulltable[[#This Row],[Distance]]+$O$4*Fulltable[[#This Row],[D^2]]+$N$4*Fulltable[[#This Row],[D^3]]</f>
        <v>0.12029897668628366</v>
      </c>
      <c r="H3420" s="13">
        <f ca="1">Fulltable[[#This Row],[Forecast]]*(1+AVERAGE(cform[faster (-ve) /
slower (+ve)]))</f>
        <v>0.12454815561162336</v>
      </c>
      <c r="I3420" s="13" t="e">
        <f>IF(ISNUMBER(VLOOKUP(Fulltable[[#This Row],[Distance]], Predict[[#All],[Distance (km)]:[Time on current form]], 2, FALSE)), VLOOKUP(Fulltable[[#This Row],[Distance]], Predict[[#All],[Distance (km)]:[Time on current form]], 2, FALSE), NA())</f>
        <v>#N/A</v>
      </c>
      <c r="J3420" s="13" t="e">
        <f>IF(ISNUMBER(VLOOKUP(Fulltable[[#This Row],[Distance]], Predict[[#All],[Distance (km)]:[Time on current form]], 3, FALSE)), VLOOKUP(Fulltable[[#This Row],[Distance]], Predict[[#All],[Distance (km)]:[Time on current form]], 3, FALSE), NA())</f>
        <v>#N/A</v>
      </c>
    </row>
    <row r="3421" spans="1:10" x14ac:dyDescent="0.25">
      <c r="A3421" s="1">
        <v>34.19</v>
      </c>
      <c r="B3421" s="2">
        <f>Fulltable[[#This Row],[Distance]]^2</f>
        <v>1168.9560999999999</v>
      </c>
      <c r="C3421">
        <f>Fulltable[[#This Row],[Distance]]^3</f>
        <v>39966.609058999995</v>
      </c>
      <c r="D3421">
        <f>Fulltable[[#This Row],[Distance]]^4</f>
        <v>1366458.3637272096</v>
      </c>
      <c r="E3421">
        <f>Fulltable[[#This Row],[Distance]]^5</f>
        <v>46719211.455833293</v>
      </c>
      <c r="F3421" s="13" t="e">
        <f>IF(ISNUMBER(VLOOKUP(Fulltable[[#This Row],[Distance]], PBmetric[[Distance (km)]:[PB (hh:mm:ss)]], 6, FALSE)), VLOOKUP(Fulltable[[#This Row],[Distance]], PBmetric[[Distance (km)]:[PB (hh:mm:ss)]], 6, FALSE), NA())</f>
        <v>#N/A</v>
      </c>
      <c r="G3421" s="13">
        <f ca="1">$Q$4+$P$4*Fulltable[[#This Row],[Distance]]+$O$4*Fulltable[[#This Row],[D^2]]+$N$4*Fulltable[[#This Row],[D^3]]</f>
        <v>0.12034031328216668</v>
      </c>
      <c r="H3421" s="13">
        <f ca="1">Fulltable[[#This Row],[Forecast]]*(1+AVERAGE(cform[faster (-ve) /
slower (+ve)]))</f>
        <v>0.12459095229134841</v>
      </c>
      <c r="I3421" s="13" t="e">
        <f>IF(ISNUMBER(VLOOKUP(Fulltable[[#This Row],[Distance]], Predict[[#All],[Distance (km)]:[Time on current form]], 2, FALSE)), VLOOKUP(Fulltable[[#This Row],[Distance]], Predict[[#All],[Distance (km)]:[Time on current form]], 2, FALSE), NA())</f>
        <v>#N/A</v>
      </c>
      <c r="J3421" s="13" t="e">
        <f>IF(ISNUMBER(VLOOKUP(Fulltable[[#This Row],[Distance]], Predict[[#All],[Distance (km)]:[Time on current form]], 3, FALSE)), VLOOKUP(Fulltable[[#This Row],[Distance]], Predict[[#All],[Distance (km)]:[Time on current form]], 3, FALSE), NA())</f>
        <v>#N/A</v>
      </c>
    </row>
    <row r="3422" spans="1:10" x14ac:dyDescent="0.25">
      <c r="A3422" s="1">
        <v>34.200000000000003</v>
      </c>
      <c r="B3422" s="2">
        <f>Fulltable[[#This Row],[Distance]]^2</f>
        <v>1169.6400000000001</v>
      </c>
      <c r="C3422">
        <f>Fulltable[[#This Row],[Distance]]^3</f>
        <v>40001.688000000009</v>
      </c>
      <c r="D3422">
        <f>Fulltable[[#This Row],[Distance]]^4</f>
        <v>1368057.7296000002</v>
      </c>
      <c r="E3422">
        <f>Fulltable[[#This Row],[Distance]]^5</f>
        <v>46787574.352320008</v>
      </c>
      <c r="F3422" s="13" t="e">
        <f>IF(ISNUMBER(VLOOKUP(Fulltable[[#This Row],[Distance]], PBmetric[[Distance (km)]:[PB (hh:mm:ss)]], 6, FALSE)), VLOOKUP(Fulltable[[#This Row],[Distance]], PBmetric[[Distance (km)]:[PB (hh:mm:ss)]], 6, FALSE), NA())</f>
        <v>#N/A</v>
      </c>
      <c r="G3422" s="13">
        <f ca="1">$Q$4+$P$4*Fulltable[[#This Row],[Distance]]+$O$4*Fulltable[[#This Row],[D^2]]+$N$4*Fulltable[[#This Row],[D^3]]</f>
        <v>0.12038165342989478</v>
      </c>
      <c r="H3422" s="13">
        <f ca="1">Fulltable[[#This Row],[Forecast]]*(1+AVERAGE(cform[faster (-ve) /
slower (+ve)]))</f>
        <v>0.12463375264837616</v>
      </c>
      <c r="I3422" s="13" t="e">
        <f>IF(ISNUMBER(VLOOKUP(Fulltable[[#This Row],[Distance]], Predict[[#All],[Distance (km)]:[Time on current form]], 2, FALSE)), VLOOKUP(Fulltable[[#This Row],[Distance]], Predict[[#All],[Distance (km)]:[Time on current form]], 2, FALSE), NA())</f>
        <v>#N/A</v>
      </c>
      <c r="J3422" s="13" t="e">
        <f>IF(ISNUMBER(VLOOKUP(Fulltable[[#This Row],[Distance]], Predict[[#All],[Distance (km)]:[Time on current form]], 3, FALSE)), VLOOKUP(Fulltable[[#This Row],[Distance]], Predict[[#All],[Distance (km)]:[Time on current form]], 3, FALSE), NA())</f>
        <v>#N/A</v>
      </c>
    </row>
    <row r="3423" spans="1:10" x14ac:dyDescent="0.25">
      <c r="A3423" s="1">
        <v>34.21</v>
      </c>
      <c r="B3423" s="2">
        <f>Fulltable[[#This Row],[Distance]]^2</f>
        <v>1170.3241</v>
      </c>
      <c r="C3423">
        <f>Fulltable[[#This Row],[Distance]]^3</f>
        <v>40036.787461</v>
      </c>
      <c r="D3423">
        <f>Fulltable[[#This Row],[Distance]]^4</f>
        <v>1369658.4990408102</v>
      </c>
      <c r="E3423">
        <f>Fulltable[[#This Row],[Distance]]^5</f>
        <v>46856017.25218612</v>
      </c>
      <c r="F3423" s="13" t="e">
        <f>IF(ISNUMBER(VLOOKUP(Fulltable[[#This Row],[Distance]], PBmetric[[Distance (km)]:[PB (hh:mm:ss)]], 6, FALSE)), VLOOKUP(Fulltable[[#This Row],[Distance]], PBmetric[[Distance (km)]:[PB (hh:mm:ss)]], 6, FALSE), NA())</f>
        <v>#N/A</v>
      </c>
      <c r="G3423" s="13">
        <f ca="1">$Q$4+$P$4*Fulltable[[#This Row],[Distance]]+$O$4*Fulltable[[#This Row],[D^2]]+$N$4*Fulltable[[#This Row],[D^3]]</f>
        <v>0.12042299712943255</v>
      </c>
      <c r="H3423" s="13">
        <f ca="1">Fulltable[[#This Row],[Forecast]]*(1+AVERAGE(cform[faster (-ve) /
slower (+ve)]))</f>
        <v>0.12467655668266997</v>
      </c>
      <c r="I3423" s="13" t="e">
        <f>IF(ISNUMBER(VLOOKUP(Fulltable[[#This Row],[Distance]], Predict[[#All],[Distance (km)]:[Time on current form]], 2, FALSE)), VLOOKUP(Fulltable[[#This Row],[Distance]], Predict[[#All],[Distance (km)]:[Time on current form]], 2, FALSE), NA())</f>
        <v>#N/A</v>
      </c>
      <c r="J3423" s="13" t="e">
        <f>IF(ISNUMBER(VLOOKUP(Fulltable[[#This Row],[Distance]], Predict[[#All],[Distance (km)]:[Time on current form]], 3, FALSE)), VLOOKUP(Fulltable[[#This Row],[Distance]], Predict[[#All],[Distance (km)]:[Time on current form]], 3, FALSE), NA())</f>
        <v>#N/A</v>
      </c>
    </row>
    <row r="3424" spans="1:10" x14ac:dyDescent="0.25">
      <c r="A3424" s="1">
        <v>34.22</v>
      </c>
      <c r="B3424" s="2">
        <f>Fulltable[[#This Row],[Distance]]^2</f>
        <v>1171.0083999999999</v>
      </c>
      <c r="C3424">
        <f>Fulltable[[#This Row],[Distance]]^3</f>
        <v>40071.907447999998</v>
      </c>
      <c r="D3424">
        <f>Fulltable[[#This Row],[Distance]]^4</f>
        <v>1371260.6728705599</v>
      </c>
      <c r="E3424">
        <f>Fulltable[[#This Row],[Distance]]^5</f>
        <v>46924540.225630559</v>
      </c>
      <c r="F3424" s="13" t="e">
        <f>IF(ISNUMBER(VLOOKUP(Fulltable[[#This Row],[Distance]], PBmetric[[Distance (km)]:[PB (hh:mm:ss)]], 6, FALSE)), VLOOKUP(Fulltable[[#This Row],[Distance]], PBmetric[[Distance (km)]:[PB (hh:mm:ss)]], 6, FALSE), NA())</f>
        <v>#N/A</v>
      </c>
      <c r="G3424" s="13">
        <f ca="1">$Q$4+$P$4*Fulltable[[#This Row],[Distance]]+$O$4*Fulltable[[#This Row],[D^2]]+$N$4*Fulltable[[#This Row],[D^3]]</f>
        <v>0.12046434438074458</v>
      </c>
      <c r="H3424" s="13">
        <f ca="1">Fulltable[[#This Row],[Forecast]]*(1+AVERAGE(cform[faster (-ve) /
slower (+ve)]))</f>
        <v>0.12471936439419318</v>
      </c>
      <c r="I3424" s="13" t="e">
        <f>IF(ISNUMBER(VLOOKUP(Fulltable[[#This Row],[Distance]], Predict[[#All],[Distance (km)]:[Time on current form]], 2, FALSE)), VLOOKUP(Fulltable[[#This Row],[Distance]], Predict[[#All],[Distance (km)]:[Time on current form]], 2, FALSE), NA())</f>
        <v>#N/A</v>
      </c>
      <c r="J3424" s="13" t="e">
        <f>IF(ISNUMBER(VLOOKUP(Fulltable[[#This Row],[Distance]], Predict[[#All],[Distance (km)]:[Time on current form]], 3, FALSE)), VLOOKUP(Fulltable[[#This Row],[Distance]], Predict[[#All],[Distance (km)]:[Time on current form]], 3, FALSE), NA())</f>
        <v>#N/A</v>
      </c>
    </row>
    <row r="3425" spans="1:10" x14ac:dyDescent="0.25">
      <c r="A3425" s="1">
        <v>34.229999999999997</v>
      </c>
      <c r="B3425" s="2">
        <f>Fulltable[[#This Row],[Distance]]^2</f>
        <v>1171.6928999999998</v>
      </c>
      <c r="C3425">
        <f>Fulltable[[#This Row],[Distance]]^3</f>
        <v>40107.047966999991</v>
      </c>
      <c r="D3425">
        <f>Fulltable[[#This Row],[Distance]]^4</f>
        <v>1372864.2519104094</v>
      </c>
      <c r="E3425">
        <f>Fulltable[[#This Row],[Distance]]^5</f>
        <v>46993143.34289331</v>
      </c>
      <c r="F3425" s="13" t="e">
        <f>IF(ISNUMBER(VLOOKUP(Fulltable[[#This Row],[Distance]], PBmetric[[Distance (km)]:[PB (hh:mm:ss)]], 6, FALSE)), VLOOKUP(Fulltable[[#This Row],[Distance]], PBmetric[[Distance (km)]:[PB (hh:mm:ss)]], 6, FALSE), NA())</f>
        <v>#N/A</v>
      </c>
      <c r="G3425" s="13">
        <f ca="1">$Q$4+$P$4*Fulltable[[#This Row],[Distance]]+$O$4*Fulltable[[#This Row],[D^2]]+$N$4*Fulltable[[#This Row],[D^3]]</f>
        <v>0.12050569518379547</v>
      </c>
      <c r="H3425" s="13">
        <f ca="1">Fulltable[[#This Row],[Forecast]]*(1+AVERAGE(cform[faster (-ve) /
slower (+ve)]))</f>
        <v>0.12476217578290914</v>
      </c>
      <c r="I3425" s="13" t="e">
        <f>IF(ISNUMBER(VLOOKUP(Fulltable[[#This Row],[Distance]], Predict[[#All],[Distance (km)]:[Time on current form]], 2, FALSE)), VLOOKUP(Fulltable[[#This Row],[Distance]], Predict[[#All],[Distance (km)]:[Time on current form]], 2, FALSE), NA())</f>
        <v>#N/A</v>
      </c>
      <c r="J3425" s="13" t="e">
        <f>IF(ISNUMBER(VLOOKUP(Fulltable[[#This Row],[Distance]], Predict[[#All],[Distance (km)]:[Time on current form]], 3, FALSE)), VLOOKUP(Fulltable[[#This Row],[Distance]], Predict[[#All],[Distance (km)]:[Time on current form]], 3, FALSE), NA())</f>
        <v>#N/A</v>
      </c>
    </row>
    <row r="3426" spans="1:10" x14ac:dyDescent="0.25">
      <c r="A3426" s="1">
        <v>34.24</v>
      </c>
      <c r="B3426" s="2">
        <f>Fulltable[[#This Row],[Distance]]^2</f>
        <v>1172.3776</v>
      </c>
      <c r="C3426">
        <f>Fulltable[[#This Row],[Distance]]^3</f>
        <v>40142.209024000003</v>
      </c>
      <c r="D3426">
        <f>Fulltable[[#This Row],[Distance]]^4</f>
        <v>1374469.23698176</v>
      </c>
      <c r="E3426">
        <f>Fulltable[[#This Row],[Distance]]^5</f>
        <v>47061826.674255468</v>
      </c>
      <c r="F3426" s="13" t="e">
        <f>IF(ISNUMBER(VLOOKUP(Fulltable[[#This Row],[Distance]], PBmetric[[Distance (km)]:[PB (hh:mm:ss)]], 6, FALSE)), VLOOKUP(Fulltable[[#This Row],[Distance]], PBmetric[[Distance (km)]:[PB (hh:mm:ss)]], 6, FALSE), NA())</f>
        <v>#N/A</v>
      </c>
      <c r="G3426" s="13">
        <f ca="1">$Q$4+$P$4*Fulltable[[#This Row],[Distance]]+$O$4*Fulltable[[#This Row],[D^2]]+$N$4*Fulltable[[#This Row],[D^3]]</f>
        <v>0.12054704953854985</v>
      </c>
      <c r="H3426" s="13">
        <f ca="1">Fulltable[[#This Row],[Forecast]]*(1+AVERAGE(cform[faster (-ve) /
slower (+ve)]))</f>
        <v>0.1248049908487812</v>
      </c>
      <c r="I3426" s="13" t="e">
        <f>IF(ISNUMBER(VLOOKUP(Fulltable[[#This Row],[Distance]], Predict[[#All],[Distance (km)]:[Time on current form]], 2, FALSE)), VLOOKUP(Fulltable[[#This Row],[Distance]], Predict[[#All],[Distance (km)]:[Time on current form]], 2, FALSE), NA())</f>
        <v>#N/A</v>
      </c>
      <c r="J3426" s="13" t="e">
        <f>IF(ISNUMBER(VLOOKUP(Fulltable[[#This Row],[Distance]], Predict[[#All],[Distance (km)]:[Time on current form]], 3, FALSE)), VLOOKUP(Fulltable[[#This Row],[Distance]], Predict[[#All],[Distance (km)]:[Time on current form]], 3, FALSE), NA())</f>
        <v>#N/A</v>
      </c>
    </row>
    <row r="3427" spans="1:10" x14ac:dyDescent="0.25">
      <c r="A3427" s="1">
        <v>34.25</v>
      </c>
      <c r="B3427" s="2">
        <f>Fulltable[[#This Row],[Distance]]^2</f>
        <v>1173.0625</v>
      </c>
      <c r="C3427">
        <f>Fulltable[[#This Row],[Distance]]^3</f>
        <v>40177.390625</v>
      </c>
      <c r="D3427">
        <f>Fulltable[[#This Row],[Distance]]^4</f>
        <v>1376075.62890625</v>
      </c>
      <c r="E3427">
        <f>Fulltable[[#This Row],[Distance]]^5</f>
        <v>47130590.290039062</v>
      </c>
      <c r="F3427" s="13" t="e">
        <f>IF(ISNUMBER(VLOOKUP(Fulltable[[#This Row],[Distance]], PBmetric[[Distance (km)]:[PB (hh:mm:ss)]], 6, FALSE)), VLOOKUP(Fulltable[[#This Row],[Distance]], PBmetric[[Distance (km)]:[PB (hh:mm:ss)]], 6, FALSE), NA())</f>
        <v>#N/A</v>
      </c>
      <c r="G3427" s="13">
        <f ca="1">$Q$4+$P$4*Fulltable[[#This Row],[Distance]]+$O$4*Fulltable[[#This Row],[D^2]]+$N$4*Fulltable[[#This Row],[D^3]]</f>
        <v>0.12058840744497226</v>
      </c>
      <c r="H3427" s="13">
        <f ca="1">Fulltable[[#This Row],[Forecast]]*(1+AVERAGE(cform[faster (-ve) /
slower (+ve)]))</f>
        <v>0.1248478095917727</v>
      </c>
      <c r="I3427" s="13" t="e">
        <f>IF(ISNUMBER(VLOOKUP(Fulltable[[#This Row],[Distance]], Predict[[#All],[Distance (km)]:[Time on current form]], 2, FALSE)), VLOOKUP(Fulltable[[#This Row],[Distance]], Predict[[#All],[Distance (km)]:[Time on current form]], 2, FALSE), NA())</f>
        <v>#N/A</v>
      </c>
      <c r="J3427" s="13" t="e">
        <f>IF(ISNUMBER(VLOOKUP(Fulltable[[#This Row],[Distance]], Predict[[#All],[Distance (km)]:[Time on current form]], 3, FALSE)), VLOOKUP(Fulltable[[#This Row],[Distance]], Predict[[#All],[Distance (km)]:[Time on current form]], 3, FALSE), NA())</f>
        <v>#N/A</v>
      </c>
    </row>
    <row r="3428" spans="1:10" x14ac:dyDescent="0.25">
      <c r="A3428" s="1">
        <v>34.26</v>
      </c>
      <c r="B3428" s="2">
        <f>Fulltable[[#This Row],[Distance]]^2</f>
        <v>1173.7475999999999</v>
      </c>
      <c r="C3428">
        <f>Fulltable[[#This Row],[Distance]]^3</f>
        <v>40212.592775999998</v>
      </c>
      <c r="D3428">
        <f>Fulltable[[#This Row],[Distance]]^4</f>
        <v>1377683.4285057599</v>
      </c>
      <c r="E3428">
        <f>Fulltable[[#This Row],[Distance]]^5</f>
        <v>47199434.260607332</v>
      </c>
      <c r="F3428" s="13" t="e">
        <f>IF(ISNUMBER(VLOOKUP(Fulltable[[#This Row],[Distance]], PBmetric[[Distance (km)]:[PB (hh:mm:ss)]], 6, FALSE)), VLOOKUP(Fulltable[[#This Row],[Distance]], PBmetric[[Distance (km)]:[PB (hh:mm:ss)]], 6, FALSE), NA())</f>
        <v>#N/A</v>
      </c>
      <c r="G3428" s="13">
        <f ca="1">$Q$4+$P$4*Fulltable[[#This Row],[Distance]]+$O$4*Fulltable[[#This Row],[D^2]]+$N$4*Fulltable[[#This Row],[D^3]]</f>
        <v>0.12062976890302735</v>
      </c>
      <c r="H3428" s="13">
        <f ca="1">Fulltable[[#This Row],[Forecast]]*(1+AVERAGE(cform[faster (-ve) /
slower (+ve)]))</f>
        <v>0.124890632011847</v>
      </c>
      <c r="I3428" s="13" t="e">
        <f>IF(ISNUMBER(VLOOKUP(Fulltable[[#This Row],[Distance]], Predict[[#All],[Distance (km)]:[Time on current form]], 2, FALSE)), VLOOKUP(Fulltable[[#This Row],[Distance]], Predict[[#All],[Distance (km)]:[Time on current form]], 2, FALSE), NA())</f>
        <v>#N/A</v>
      </c>
      <c r="J3428" s="13" t="e">
        <f>IF(ISNUMBER(VLOOKUP(Fulltable[[#This Row],[Distance]], Predict[[#All],[Distance (km)]:[Time on current form]], 3, FALSE)), VLOOKUP(Fulltable[[#This Row],[Distance]], Predict[[#All],[Distance (km)]:[Time on current form]], 3, FALSE), NA())</f>
        <v>#N/A</v>
      </c>
    </row>
    <row r="3429" spans="1:10" x14ac:dyDescent="0.25">
      <c r="A3429" s="1">
        <v>34.270000000000003</v>
      </c>
      <c r="B3429" s="2">
        <f>Fulltable[[#This Row],[Distance]]^2</f>
        <v>1174.4329000000002</v>
      </c>
      <c r="C3429">
        <f>Fulltable[[#This Row],[Distance]]^3</f>
        <v>40247.815483000013</v>
      </c>
      <c r="D3429">
        <f>Fulltable[[#This Row],[Distance]]^4</f>
        <v>1379292.6366024106</v>
      </c>
      <c r="E3429">
        <f>Fulltable[[#This Row],[Distance]]^5</f>
        <v>47268358.656364612</v>
      </c>
      <c r="F3429" s="13" t="e">
        <f>IF(ISNUMBER(VLOOKUP(Fulltable[[#This Row],[Distance]], PBmetric[[Distance (km)]:[PB (hh:mm:ss)]], 6, FALSE)), VLOOKUP(Fulltable[[#This Row],[Distance]], PBmetric[[Distance (km)]:[PB (hh:mm:ss)]], 6, FALSE), NA())</f>
        <v>#N/A</v>
      </c>
      <c r="G3429" s="13">
        <f ca="1">$Q$4+$P$4*Fulltable[[#This Row],[Distance]]+$O$4*Fulltable[[#This Row],[D^2]]+$N$4*Fulltable[[#This Row],[D^3]]</f>
        <v>0.12067113391267968</v>
      </c>
      <c r="H3429" s="13">
        <f ca="1">Fulltable[[#This Row],[Forecast]]*(1+AVERAGE(cform[faster (-ve) /
slower (+ve)]))</f>
        <v>0.12493345810896743</v>
      </c>
      <c r="I3429" s="13" t="e">
        <f>IF(ISNUMBER(VLOOKUP(Fulltable[[#This Row],[Distance]], Predict[[#All],[Distance (km)]:[Time on current form]], 2, FALSE)), VLOOKUP(Fulltable[[#This Row],[Distance]], Predict[[#All],[Distance (km)]:[Time on current form]], 2, FALSE), NA())</f>
        <v>#N/A</v>
      </c>
      <c r="J3429" s="13" t="e">
        <f>IF(ISNUMBER(VLOOKUP(Fulltable[[#This Row],[Distance]], Predict[[#All],[Distance (km)]:[Time on current form]], 3, FALSE)), VLOOKUP(Fulltable[[#This Row],[Distance]], Predict[[#All],[Distance (km)]:[Time on current form]], 3, FALSE), NA())</f>
        <v>#N/A</v>
      </c>
    </row>
    <row r="3430" spans="1:10" x14ac:dyDescent="0.25">
      <c r="A3430" s="1">
        <v>34.28</v>
      </c>
      <c r="B3430" s="2">
        <f>Fulltable[[#This Row],[Distance]]^2</f>
        <v>1175.1184000000001</v>
      </c>
      <c r="C3430">
        <f>Fulltable[[#This Row],[Distance]]^3</f>
        <v>40283.058752000004</v>
      </c>
      <c r="D3430">
        <f>Fulltable[[#This Row],[Distance]]^4</f>
        <v>1380903.2540185601</v>
      </c>
      <c r="E3430">
        <f>Fulltable[[#This Row],[Distance]]^5</f>
        <v>47337363.54775624</v>
      </c>
      <c r="F3430" s="13" t="e">
        <f>IF(ISNUMBER(VLOOKUP(Fulltable[[#This Row],[Distance]], PBmetric[[Distance (km)]:[PB (hh:mm:ss)]], 6, FALSE)), VLOOKUP(Fulltable[[#This Row],[Distance]], PBmetric[[Distance (km)]:[PB (hh:mm:ss)]], 6, FALSE), NA())</f>
        <v>#N/A</v>
      </c>
      <c r="G3430" s="13">
        <f ca="1">$Q$4+$P$4*Fulltable[[#This Row],[Distance]]+$O$4*Fulltable[[#This Row],[D^2]]+$N$4*Fulltable[[#This Row],[D^3]]</f>
        <v>0.12071250247389385</v>
      </c>
      <c r="H3430" s="13">
        <f ca="1">Fulltable[[#This Row],[Forecast]]*(1+AVERAGE(cform[faster (-ve) /
slower (+ve)]))</f>
        <v>0.12497628788309734</v>
      </c>
      <c r="I3430" s="13" t="e">
        <f>IF(ISNUMBER(VLOOKUP(Fulltable[[#This Row],[Distance]], Predict[[#All],[Distance (km)]:[Time on current form]], 2, FALSE)), VLOOKUP(Fulltable[[#This Row],[Distance]], Predict[[#All],[Distance (km)]:[Time on current form]], 2, FALSE), NA())</f>
        <v>#N/A</v>
      </c>
      <c r="J3430" s="13" t="e">
        <f>IF(ISNUMBER(VLOOKUP(Fulltable[[#This Row],[Distance]], Predict[[#All],[Distance (km)]:[Time on current form]], 3, FALSE)), VLOOKUP(Fulltable[[#This Row],[Distance]], Predict[[#All],[Distance (km)]:[Time on current form]], 3, FALSE), NA())</f>
        <v>#N/A</v>
      </c>
    </row>
    <row r="3431" spans="1:10" x14ac:dyDescent="0.25">
      <c r="A3431" s="1">
        <v>34.29</v>
      </c>
      <c r="B3431" s="2">
        <f>Fulltable[[#This Row],[Distance]]^2</f>
        <v>1175.8040999999998</v>
      </c>
      <c r="C3431">
        <f>Fulltable[[#This Row],[Distance]]^3</f>
        <v>40318.322588999996</v>
      </c>
      <c r="D3431">
        <f>Fulltable[[#This Row],[Distance]]^4</f>
        <v>1382515.2815768097</v>
      </c>
      <c r="E3431">
        <f>Fulltable[[#This Row],[Distance]]^5</f>
        <v>47406449.005268805</v>
      </c>
      <c r="F3431" s="13" t="e">
        <f>IF(ISNUMBER(VLOOKUP(Fulltable[[#This Row],[Distance]], PBmetric[[Distance (km)]:[PB (hh:mm:ss)]], 6, FALSE)), VLOOKUP(Fulltable[[#This Row],[Distance]], PBmetric[[Distance (km)]:[PB (hh:mm:ss)]], 6, FALSE), NA())</f>
        <v>#N/A</v>
      </c>
      <c r="G3431" s="13">
        <f ca="1">$Q$4+$P$4*Fulltable[[#This Row],[Distance]]+$O$4*Fulltable[[#This Row],[D^2]]+$N$4*Fulltable[[#This Row],[D^3]]</f>
        <v>0.12075387458663446</v>
      </c>
      <c r="H3431" s="13">
        <f ca="1">Fulltable[[#This Row],[Forecast]]*(1+AVERAGE(cform[faster (-ve) /
slower (+ve)]))</f>
        <v>0.12501912133420004</v>
      </c>
      <c r="I3431" s="13" t="e">
        <f>IF(ISNUMBER(VLOOKUP(Fulltable[[#This Row],[Distance]], Predict[[#All],[Distance (km)]:[Time on current form]], 2, FALSE)), VLOOKUP(Fulltable[[#This Row],[Distance]], Predict[[#All],[Distance (km)]:[Time on current form]], 2, FALSE), NA())</f>
        <v>#N/A</v>
      </c>
      <c r="J3431" s="13" t="e">
        <f>IF(ISNUMBER(VLOOKUP(Fulltable[[#This Row],[Distance]], Predict[[#All],[Distance (km)]:[Time on current form]], 3, FALSE)), VLOOKUP(Fulltable[[#This Row],[Distance]], Predict[[#All],[Distance (km)]:[Time on current form]], 3, FALSE), NA())</f>
        <v>#N/A</v>
      </c>
    </row>
    <row r="3432" spans="1:10" x14ac:dyDescent="0.25">
      <c r="A3432" s="1">
        <v>34.299999999999997</v>
      </c>
      <c r="B3432" s="2">
        <f>Fulltable[[#This Row],[Distance]]^2</f>
        <v>1176.4899999999998</v>
      </c>
      <c r="C3432">
        <f>Fulltable[[#This Row],[Distance]]^3</f>
        <v>40353.606999999989</v>
      </c>
      <c r="D3432">
        <f>Fulltable[[#This Row],[Distance]]^4</f>
        <v>1384128.7200999996</v>
      </c>
      <c r="E3432">
        <f>Fulltable[[#This Row],[Distance]]^5</f>
        <v>47475615.09942998</v>
      </c>
      <c r="F3432" s="13" t="e">
        <f>IF(ISNUMBER(VLOOKUP(Fulltable[[#This Row],[Distance]], PBmetric[[Distance (km)]:[PB (hh:mm:ss)]], 6, FALSE)), VLOOKUP(Fulltable[[#This Row],[Distance]], PBmetric[[Distance (km)]:[PB (hh:mm:ss)]], 6, FALSE), NA())</f>
        <v>#N/A</v>
      </c>
      <c r="G3432" s="13">
        <f ca="1">$Q$4+$P$4*Fulltable[[#This Row],[Distance]]+$O$4*Fulltable[[#This Row],[D^2]]+$N$4*Fulltable[[#This Row],[D^3]]</f>
        <v>0.12079525025086611</v>
      </c>
      <c r="H3432" s="13">
        <f ca="1">Fulltable[[#This Row],[Forecast]]*(1+AVERAGE(cform[faster (-ve) /
slower (+ve)]))</f>
        <v>0.12506195846223894</v>
      </c>
      <c r="I3432" s="13" t="e">
        <f>IF(ISNUMBER(VLOOKUP(Fulltable[[#This Row],[Distance]], Predict[[#All],[Distance (km)]:[Time on current form]], 2, FALSE)), VLOOKUP(Fulltable[[#This Row],[Distance]], Predict[[#All],[Distance (km)]:[Time on current form]], 2, FALSE), NA())</f>
        <v>#N/A</v>
      </c>
      <c r="J3432" s="13" t="e">
        <f>IF(ISNUMBER(VLOOKUP(Fulltable[[#This Row],[Distance]], Predict[[#All],[Distance (km)]:[Time on current form]], 3, FALSE)), VLOOKUP(Fulltable[[#This Row],[Distance]], Predict[[#All],[Distance (km)]:[Time on current form]], 3, FALSE), NA())</f>
        <v>#N/A</v>
      </c>
    </row>
    <row r="3433" spans="1:10" x14ac:dyDescent="0.25">
      <c r="A3433" s="1">
        <v>34.31</v>
      </c>
      <c r="B3433" s="2">
        <f>Fulltable[[#This Row],[Distance]]^2</f>
        <v>1177.1761000000001</v>
      </c>
      <c r="C3433">
        <f>Fulltable[[#This Row],[Distance]]^3</f>
        <v>40388.911991000008</v>
      </c>
      <c r="D3433">
        <f>Fulltable[[#This Row],[Distance]]^4</f>
        <v>1385743.5704112104</v>
      </c>
      <c r="E3433">
        <f>Fulltable[[#This Row],[Distance]]^5</f>
        <v>47544861.900808632</v>
      </c>
      <c r="F3433" s="13" t="e">
        <f>IF(ISNUMBER(VLOOKUP(Fulltable[[#This Row],[Distance]], PBmetric[[Distance (km)]:[PB (hh:mm:ss)]], 6, FALSE)), VLOOKUP(Fulltable[[#This Row],[Distance]], PBmetric[[Distance (km)]:[PB (hh:mm:ss)]], 6, FALSE), NA())</f>
        <v>#N/A</v>
      </c>
      <c r="G3433" s="13">
        <f ca="1">$Q$4+$P$4*Fulltable[[#This Row],[Distance]]+$O$4*Fulltable[[#This Row],[D^2]]+$N$4*Fulltable[[#This Row],[D^3]]</f>
        <v>0.12083662946655344</v>
      </c>
      <c r="H3433" s="13">
        <f ca="1">Fulltable[[#This Row],[Forecast]]*(1+AVERAGE(cform[faster (-ve) /
slower (+ve)]))</f>
        <v>0.12510479926717738</v>
      </c>
      <c r="I3433" s="13" t="e">
        <f>IF(ISNUMBER(VLOOKUP(Fulltable[[#This Row],[Distance]], Predict[[#All],[Distance (km)]:[Time on current form]], 2, FALSE)), VLOOKUP(Fulltable[[#This Row],[Distance]], Predict[[#All],[Distance (km)]:[Time on current form]], 2, FALSE), NA())</f>
        <v>#N/A</v>
      </c>
      <c r="J3433" s="13" t="e">
        <f>IF(ISNUMBER(VLOOKUP(Fulltable[[#This Row],[Distance]], Predict[[#All],[Distance (km)]:[Time on current form]], 3, FALSE)), VLOOKUP(Fulltable[[#This Row],[Distance]], Predict[[#All],[Distance (km)]:[Time on current form]], 3, FALSE), NA())</f>
        <v>#N/A</v>
      </c>
    </row>
    <row r="3434" spans="1:10" x14ac:dyDescent="0.25">
      <c r="A3434" s="1">
        <v>34.32</v>
      </c>
      <c r="B3434" s="2">
        <f>Fulltable[[#This Row],[Distance]]^2</f>
        <v>1177.8624</v>
      </c>
      <c r="C3434">
        <f>Fulltable[[#This Row],[Distance]]^3</f>
        <v>40424.237567999997</v>
      </c>
      <c r="D3434">
        <f>Fulltable[[#This Row],[Distance]]^4</f>
        <v>1387359.83333376</v>
      </c>
      <c r="E3434">
        <f>Fulltable[[#This Row],[Distance]]^5</f>
        <v>47614189.480014645</v>
      </c>
      <c r="F3434" s="13" t="e">
        <f>IF(ISNUMBER(VLOOKUP(Fulltable[[#This Row],[Distance]], PBmetric[[Distance (km)]:[PB (hh:mm:ss)]], 6, FALSE)), VLOOKUP(Fulltable[[#This Row],[Distance]], PBmetric[[Distance (km)]:[PB (hh:mm:ss)]], 6, FALSE), NA())</f>
        <v>#N/A</v>
      </c>
      <c r="G3434" s="13">
        <f ca="1">$Q$4+$P$4*Fulltable[[#This Row],[Distance]]+$O$4*Fulltable[[#This Row],[D^2]]+$N$4*Fulltable[[#This Row],[D^3]]</f>
        <v>0.12087801223366099</v>
      </c>
      <c r="H3434" s="13">
        <f ca="1">Fulltable[[#This Row],[Forecast]]*(1+AVERAGE(cform[faster (-ve) /
slower (+ve)]))</f>
        <v>0.12514764374897869</v>
      </c>
      <c r="I3434" s="13" t="e">
        <f>IF(ISNUMBER(VLOOKUP(Fulltable[[#This Row],[Distance]], Predict[[#All],[Distance (km)]:[Time on current form]], 2, FALSE)), VLOOKUP(Fulltable[[#This Row],[Distance]], Predict[[#All],[Distance (km)]:[Time on current form]], 2, FALSE), NA())</f>
        <v>#N/A</v>
      </c>
      <c r="J3434" s="13" t="e">
        <f>IF(ISNUMBER(VLOOKUP(Fulltable[[#This Row],[Distance]], Predict[[#All],[Distance (km)]:[Time on current form]], 3, FALSE)), VLOOKUP(Fulltable[[#This Row],[Distance]], Predict[[#All],[Distance (km)]:[Time on current form]], 3, FALSE), NA())</f>
        <v>#N/A</v>
      </c>
    </row>
    <row r="3435" spans="1:10" x14ac:dyDescent="0.25">
      <c r="A3435" s="1">
        <v>34.33</v>
      </c>
      <c r="B3435" s="2">
        <f>Fulltable[[#This Row],[Distance]]^2</f>
        <v>1178.5488999999998</v>
      </c>
      <c r="C3435">
        <f>Fulltable[[#This Row],[Distance]]^3</f>
        <v>40459.583736999994</v>
      </c>
      <c r="D3435">
        <f>Fulltable[[#This Row],[Distance]]^4</f>
        <v>1388977.5096912095</v>
      </c>
      <c r="E3435">
        <f>Fulltable[[#This Row],[Distance]]^5</f>
        <v>47683597.90769922</v>
      </c>
      <c r="F3435" s="13" t="e">
        <f>IF(ISNUMBER(VLOOKUP(Fulltable[[#This Row],[Distance]], PBmetric[[Distance (km)]:[PB (hh:mm:ss)]], 6, FALSE)), VLOOKUP(Fulltable[[#This Row],[Distance]], PBmetric[[Distance (km)]:[PB (hh:mm:ss)]], 6, FALSE), NA())</f>
        <v>#N/A</v>
      </c>
      <c r="G3435" s="13">
        <f ca="1">$Q$4+$P$4*Fulltable[[#This Row],[Distance]]+$O$4*Fulltable[[#This Row],[D^2]]+$N$4*Fulltable[[#This Row],[D^3]]</f>
        <v>0.12091939855215333</v>
      </c>
      <c r="H3435" s="13">
        <f ca="1">Fulltable[[#This Row],[Forecast]]*(1+AVERAGE(cform[faster (-ve) /
slower (+ve)]))</f>
        <v>0.12519049190760617</v>
      </c>
      <c r="I3435" s="13" t="e">
        <f>IF(ISNUMBER(VLOOKUP(Fulltable[[#This Row],[Distance]], Predict[[#All],[Distance (km)]:[Time on current form]], 2, FALSE)), VLOOKUP(Fulltable[[#This Row],[Distance]], Predict[[#All],[Distance (km)]:[Time on current form]], 2, FALSE), NA())</f>
        <v>#N/A</v>
      </c>
      <c r="J3435" s="13" t="e">
        <f>IF(ISNUMBER(VLOOKUP(Fulltable[[#This Row],[Distance]], Predict[[#All],[Distance (km)]:[Time on current form]], 3, FALSE)), VLOOKUP(Fulltable[[#This Row],[Distance]], Predict[[#All],[Distance (km)]:[Time on current form]], 3, FALSE), NA())</f>
        <v>#N/A</v>
      </c>
    </row>
    <row r="3436" spans="1:10" x14ac:dyDescent="0.25">
      <c r="A3436" s="1">
        <v>34.340000000000003</v>
      </c>
      <c r="B3436" s="2">
        <f>Fulltable[[#This Row],[Distance]]^2</f>
        <v>1179.2356000000002</v>
      </c>
      <c r="C3436">
        <f>Fulltable[[#This Row],[Distance]]^3</f>
        <v>40494.950504000008</v>
      </c>
      <c r="D3436">
        <f>Fulltable[[#This Row],[Distance]]^4</f>
        <v>1390596.6003073605</v>
      </c>
      <c r="E3436">
        <f>Fulltable[[#This Row],[Distance]]^5</f>
        <v>47753087.254554763</v>
      </c>
      <c r="F3436" s="13" t="e">
        <f>IF(ISNUMBER(VLOOKUP(Fulltable[[#This Row],[Distance]], PBmetric[[Distance (km)]:[PB (hh:mm:ss)]], 6, FALSE)), VLOOKUP(Fulltable[[#This Row],[Distance]], PBmetric[[Distance (km)]:[PB (hh:mm:ss)]], 6, FALSE), NA())</f>
        <v>#N/A</v>
      </c>
      <c r="G3436" s="13">
        <f ca="1">$Q$4+$P$4*Fulltable[[#This Row],[Distance]]+$O$4*Fulltable[[#This Row],[D^2]]+$N$4*Fulltable[[#This Row],[D^3]]</f>
        <v>0.12096078842199516</v>
      </c>
      <c r="H3436" s="13">
        <f ca="1">Fulltable[[#This Row],[Forecast]]*(1+AVERAGE(cform[faster (-ve) /
slower (+ve)]))</f>
        <v>0.12523334374302325</v>
      </c>
      <c r="I3436" s="13" t="e">
        <f>IF(ISNUMBER(VLOOKUP(Fulltable[[#This Row],[Distance]], Predict[[#All],[Distance (km)]:[Time on current form]], 2, FALSE)), VLOOKUP(Fulltable[[#This Row],[Distance]], Predict[[#All],[Distance (km)]:[Time on current form]], 2, FALSE), NA())</f>
        <v>#N/A</v>
      </c>
      <c r="J3436" s="13" t="e">
        <f>IF(ISNUMBER(VLOOKUP(Fulltable[[#This Row],[Distance]], Predict[[#All],[Distance (km)]:[Time on current form]], 3, FALSE)), VLOOKUP(Fulltable[[#This Row],[Distance]], Predict[[#All],[Distance (km)]:[Time on current form]], 3, FALSE), NA())</f>
        <v>#N/A</v>
      </c>
    </row>
    <row r="3437" spans="1:10" x14ac:dyDescent="0.25">
      <c r="A3437" s="1">
        <v>34.35</v>
      </c>
      <c r="B3437" s="2">
        <f>Fulltable[[#This Row],[Distance]]^2</f>
        <v>1179.9225000000001</v>
      </c>
      <c r="C3437">
        <f>Fulltable[[#This Row],[Distance]]^3</f>
        <v>40530.337875000005</v>
      </c>
      <c r="D3437">
        <f>Fulltable[[#This Row],[Distance]]^4</f>
        <v>1392217.1060062503</v>
      </c>
      <c r="E3437">
        <f>Fulltable[[#This Row],[Distance]]^5</f>
        <v>47822657.591314696</v>
      </c>
      <c r="F3437" s="13" t="e">
        <f>IF(ISNUMBER(VLOOKUP(Fulltable[[#This Row],[Distance]], PBmetric[[Distance (km)]:[PB (hh:mm:ss)]], 6, FALSE)), VLOOKUP(Fulltable[[#This Row],[Distance]], PBmetric[[Distance (km)]:[PB (hh:mm:ss)]], 6, FALSE), NA())</f>
        <v>#N/A</v>
      </c>
      <c r="G3437" s="13">
        <f ca="1">$Q$4+$P$4*Fulltable[[#This Row],[Distance]]+$O$4*Fulltable[[#This Row],[D^2]]+$N$4*Fulltable[[#This Row],[D^3]]</f>
        <v>0.12100218184315098</v>
      </c>
      <c r="H3437" s="13">
        <f ca="1">Fulltable[[#This Row],[Forecast]]*(1+AVERAGE(cform[faster (-ve) /
slower (+ve)]))</f>
        <v>0.1252761992551932</v>
      </c>
      <c r="I3437" s="13" t="e">
        <f>IF(ISNUMBER(VLOOKUP(Fulltable[[#This Row],[Distance]], Predict[[#All],[Distance (km)]:[Time on current form]], 2, FALSE)), VLOOKUP(Fulltable[[#This Row],[Distance]], Predict[[#All],[Distance (km)]:[Time on current form]], 2, FALSE), NA())</f>
        <v>#N/A</v>
      </c>
      <c r="J3437" s="13" t="e">
        <f>IF(ISNUMBER(VLOOKUP(Fulltable[[#This Row],[Distance]], Predict[[#All],[Distance (km)]:[Time on current form]], 3, FALSE)), VLOOKUP(Fulltable[[#This Row],[Distance]], Predict[[#All],[Distance (km)]:[Time on current form]], 3, FALSE), NA())</f>
        <v>#N/A</v>
      </c>
    </row>
    <row r="3438" spans="1:10" x14ac:dyDescent="0.25">
      <c r="A3438" s="1">
        <v>34.36</v>
      </c>
      <c r="B3438" s="2">
        <f>Fulltable[[#This Row],[Distance]]^2</f>
        <v>1180.6096</v>
      </c>
      <c r="C3438">
        <f>Fulltable[[#This Row],[Distance]]^3</f>
        <v>40565.745856000001</v>
      </c>
      <c r="D3438">
        <f>Fulltable[[#This Row],[Distance]]^4</f>
        <v>1393839.02761216</v>
      </c>
      <c r="E3438">
        <f>Fulltable[[#This Row],[Distance]]^5</f>
        <v>47892308.988753818</v>
      </c>
      <c r="F3438" s="13" t="e">
        <f>IF(ISNUMBER(VLOOKUP(Fulltable[[#This Row],[Distance]], PBmetric[[Distance (km)]:[PB (hh:mm:ss)]], 6, FALSE)), VLOOKUP(Fulltable[[#This Row],[Distance]], PBmetric[[Distance (km)]:[PB (hh:mm:ss)]], 6, FALSE), NA())</f>
        <v>#N/A</v>
      </c>
      <c r="G3438" s="13">
        <f ca="1">$Q$4+$P$4*Fulltable[[#This Row],[Distance]]+$O$4*Fulltable[[#This Row],[D^2]]+$N$4*Fulltable[[#This Row],[D^3]]</f>
        <v>0.12104357881558542</v>
      </c>
      <c r="H3438" s="13">
        <f ca="1">Fulltable[[#This Row],[Forecast]]*(1+AVERAGE(cform[faster (-ve) /
slower (+ve)]))</f>
        <v>0.12531905844407942</v>
      </c>
      <c r="I3438" s="13" t="e">
        <f>IF(ISNUMBER(VLOOKUP(Fulltable[[#This Row],[Distance]], Predict[[#All],[Distance (km)]:[Time on current form]], 2, FALSE)), VLOOKUP(Fulltable[[#This Row],[Distance]], Predict[[#All],[Distance (km)]:[Time on current form]], 2, FALSE), NA())</f>
        <v>#N/A</v>
      </c>
      <c r="J3438" s="13" t="e">
        <f>IF(ISNUMBER(VLOOKUP(Fulltable[[#This Row],[Distance]], Predict[[#All],[Distance (km)]:[Time on current form]], 3, FALSE)), VLOOKUP(Fulltable[[#This Row],[Distance]], Predict[[#All],[Distance (km)]:[Time on current form]], 3, FALSE), NA())</f>
        <v>#N/A</v>
      </c>
    </row>
    <row r="3439" spans="1:10" x14ac:dyDescent="0.25">
      <c r="A3439" s="1">
        <v>34.369999999999997</v>
      </c>
      <c r="B3439" s="2">
        <f>Fulltable[[#This Row],[Distance]]^2</f>
        <v>1181.2968999999998</v>
      </c>
      <c r="C3439">
        <f>Fulltable[[#This Row],[Distance]]^3</f>
        <v>40601.174452999992</v>
      </c>
      <c r="D3439">
        <f>Fulltable[[#This Row],[Distance]]^4</f>
        <v>1395462.3659496095</v>
      </c>
      <c r="E3439">
        <f>Fulltable[[#This Row],[Distance]]^5</f>
        <v>47962041.517688073</v>
      </c>
      <c r="F3439" s="13" t="e">
        <f>IF(ISNUMBER(VLOOKUP(Fulltable[[#This Row],[Distance]], PBmetric[[Distance (km)]:[PB (hh:mm:ss)]], 6, FALSE)), VLOOKUP(Fulltable[[#This Row],[Distance]], PBmetric[[Distance (km)]:[PB (hh:mm:ss)]], 6, FALSE), NA())</f>
        <v>#N/A</v>
      </c>
      <c r="G3439" s="13">
        <f ca="1">$Q$4+$P$4*Fulltable[[#This Row],[Distance]]+$O$4*Fulltable[[#This Row],[D^2]]+$N$4*Fulltable[[#This Row],[D^3]]</f>
        <v>0.12108497933926306</v>
      </c>
      <c r="H3439" s="13">
        <f ca="1">Fulltable[[#This Row],[Forecast]]*(1+AVERAGE(cform[faster (-ve) /
slower (+ve)]))</f>
        <v>0.12536192130964519</v>
      </c>
      <c r="I3439" s="13" t="e">
        <f>IF(ISNUMBER(VLOOKUP(Fulltable[[#This Row],[Distance]], Predict[[#All],[Distance (km)]:[Time on current form]], 2, FALSE)), VLOOKUP(Fulltable[[#This Row],[Distance]], Predict[[#All],[Distance (km)]:[Time on current form]], 2, FALSE), NA())</f>
        <v>#N/A</v>
      </c>
      <c r="J3439" s="13" t="e">
        <f>IF(ISNUMBER(VLOOKUP(Fulltable[[#This Row],[Distance]], Predict[[#All],[Distance (km)]:[Time on current form]], 3, FALSE)), VLOOKUP(Fulltable[[#This Row],[Distance]], Predict[[#All],[Distance (km)]:[Time on current form]], 3, FALSE), NA())</f>
        <v>#N/A</v>
      </c>
    </row>
    <row r="3440" spans="1:10" x14ac:dyDescent="0.25">
      <c r="A3440" s="1">
        <v>34.380000000000003</v>
      </c>
      <c r="B3440" s="2">
        <f>Fulltable[[#This Row],[Distance]]^2</f>
        <v>1181.9844000000003</v>
      </c>
      <c r="C3440">
        <f>Fulltable[[#This Row],[Distance]]^3</f>
        <v>40636.623672000016</v>
      </c>
      <c r="D3440">
        <f>Fulltable[[#This Row],[Distance]]^4</f>
        <v>1397087.1218433606</v>
      </c>
      <c r="E3440">
        <f>Fulltable[[#This Row],[Distance]]^5</f>
        <v>48031855.248974741</v>
      </c>
      <c r="F3440" s="13" t="e">
        <f>IF(ISNUMBER(VLOOKUP(Fulltable[[#This Row],[Distance]], PBmetric[[Distance (km)]:[PB (hh:mm:ss)]], 6, FALSE)), VLOOKUP(Fulltable[[#This Row],[Distance]], PBmetric[[Distance (km)]:[PB (hh:mm:ss)]], 6, FALSE), NA())</f>
        <v>#N/A</v>
      </c>
      <c r="G3440" s="13">
        <f ca="1">$Q$4+$P$4*Fulltable[[#This Row],[Distance]]+$O$4*Fulltable[[#This Row],[D^2]]+$N$4*Fulltable[[#This Row],[D^3]]</f>
        <v>0.12112638341414858</v>
      </c>
      <c r="H3440" s="13">
        <f ca="1">Fulltable[[#This Row],[Forecast]]*(1+AVERAGE(cform[faster (-ve) /
slower (+ve)]))</f>
        <v>0.12540478785185399</v>
      </c>
      <c r="I3440" s="13" t="e">
        <f>IF(ISNUMBER(VLOOKUP(Fulltable[[#This Row],[Distance]], Predict[[#All],[Distance (km)]:[Time on current form]], 2, FALSE)), VLOOKUP(Fulltable[[#This Row],[Distance]], Predict[[#All],[Distance (km)]:[Time on current form]], 2, FALSE), NA())</f>
        <v>#N/A</v>
      </c>
      <c r="J3440" s="13" t="e">
        <f>IF(ISNUMBER(VLOOKUP(Fulltable[[#This Row],[Distance]], Predict[[#All],[Distance (km)]:[Time on current form]], 3, FALSE)), VLOOKUP(Fulltable[[#This Row],[Distance]], Predict[[#All],[Distance (km)]:[Time on current form]], 3, FALSE), NA())</f>
        <v>#N/A</v>
      </c>
    </row>
    <row r="3441" spans="1:10" x14ac:dyDescent="0.25">
      <c r="A3441" s="1">
        <v>34.39</v>
      </c>
      <c r="B3441" s="2">
        <f>Fulltable[[#This Row],[Distance]]^2</f>
        <v>1182.6721</v>
      </c>
      <c r="C3441">
        <f>Fulltable[[#This Row],[Distance]]^3</f>
        <v>40672.093519000002</v>
      </c>
      <c r="D3441">
        <f>Fulltable[[#This Row],[Distance]]^4</f>
        <v>1398713.2961184101</v>
      </c>
      <c r="E3441">
        <f>Fulltable[[#This Row],[Distance]]^5</f>
        <v>48101750.253512122</v>
      </c>
      <c r="F3441" s="13" t="e">
        <f>IF(ISNUMBER(VLOOKUP(Fulltable[[#This Row],[Distance]], PBmetric[[Distance (km)]:[PB (hh:mm:ss)]], 6, FALSE)), VLOOKUP(Fulltable[[#This Row],[Distance]], PBmetric[[Distance (km)]:[PB (hh:mm:ss)]], 6, FALSE), NA())</f>
        <v>#N/A</v>
      </c>
      <c r="G3441" s="13">
        <f ca="1">$Q$4+$P$4*Fulltable[[#This Row],[Distance]]+$O$4*Fulltable[[#This Row],[D^2]]+$N$4*Fulltable[[#This Row],[D^3]]</f>
        <v>0.12116779104020645</v>
      </c>
      <c r="H3441" s="13">
        <f ca="1">Fulltable[[#This Row],[Forecast]]*(1+AVERAGE(cform[faster (-ve) /
slower (+ve)]))</f>
        <v>0.12544765807066902</v>
      </c>
      <c r="I3441" s="13" t="e">
        <f>IF(ISNUMBER(VLOOKUP(Fulltable[[#This Row],[Distance]], Predict[[#All],[Distance (km)]:[Time on current form]], 2, FALSE)), VLOOKUP(Fulltable[[#This Row],[Distance]], Predict[[#All],[Distance (km)]:[Time on current form]], 2, FALSE), NA())</f>
        <v>#N/A</v>
      </c>
      <c r="J3441" s="13" t="e">
        <f>IF(ISNUMBER(VLOOKUP(Fulltable[[#This Row],[Distance]], Predict[[#All],[Distance (km)]:[Time on current form]], 3, FALSE)), VLOOKUP(Fulltable[[#This Row],[Distance]], Predict[[#All],[Distance (km)]:[Time on current form]], 3, FALSE), NA())</f>
        <v>#N/A</v>
      </c>
    </row>
    <row r="3442" spans="1:10" x14ac:dyDescent="0.25">
      <c r="A3442" s="1">
        <v>34.4</v>
      </c>
      <c r="B3442" s="2">
        <f>Fulltable[[#This Row],[Distance]]^2</f>
        <v>1183.3599999999999</v>
      </c>
      <c r="C3442">
        <f>Fulltable[[#This Row],[Distance]]^3</f>
        <v>40707.583999999995</v>
      </c>
      <c r="D3442">
        <f>Fulltable[[#This Row],[Distance]]^4</f>
        <v>1400340.8895999999</v>
      </c>
      <c r="E3442">
        <f>Fulltable[[#This Row],[Distance]]^5</f>
        <v>48171726.602239996</v>
      </c>
      <c r="F3442" s="13" t="e">
        <f>IF(ISNUMBER(VLOOKUP(Fulltable[[#This Row],[Distance]], PBmetric[[Distance (km)]:[PB (hh:mm:ss)]], 6, FALSE)), VLOOKUP(Fulltable[[#This Row],[Distance]], PBmetric[[Distance (km)]:[PB (hh:mm:ss)]], 6, FALSE), NA())</f>
        <v>#N/A</v>
      </c>
      <c r="G3442" s="13">
        <f ca="1">$Q$4+$P$4*Fulltable[[#This Row],[Distance]]+$O$4*Fulltable[[#This Row],[D^2]]+$N$4*Fulltable[[#This Row],[D^3]]</f>
        <v>0.12120920221740134</v>
      </c>
      <c r="H3442" s="13">
        <f ca="1">Fulltable[[#This Row],[Forecast]]*(1+AVERAGE(cform[faster (-ve) /
slower (+ve)]))</f>
        <v>0.12549053196605367</v>
      </c>
      <c r="I3442" s="13" t="e">
        <f>IF(ISNUMBER(VLOOKUP(Fulltable[[#This Row],[Distance]], Predict[[#All],[Distance (km)]:[Time on current form]], 2, FALSE)), VLOOKUP(Fulltable[[#This Row],[Distance]], Predict[[#All],[Distance (km)]:[Time on current form]], 2, FALSE), NA())</f>
        <v>#N/A</v>
      </c>
      <c r="J3442" s="13" t="e">
        <f>IF(ISNUMBER(VLOOKUP(Fulltable[[#This Row],[Distance]], Predict[[#All],[Distance (km)]:[Time on current form]], 3, FALSE)), VLOOKUP(Fulltable[[#This Row],[Distance]], Predict[[#All],[Distance (km)]:[Time on current form]], 3, FALSE), NA())</f>
        <v>#N/A</v>
      </c>
    </row>
    <row r="3443" spans="1:10" x14ac:dyDescent="0.25">
      <c r="A3443" s="1">
        <v>34.409999999999997</v>
      </c>
      <c r="B3443" s="2">
        <f>Fulltable[[#This Row],[Distance]]^2</f>
        <v>1184.0480999999997</v>
      </c>
      <c r="C3443">
        <f>Fulltable[[#This Row],[Distance]]^3</f>
        <v>40743.095120999984</v>
      </c>
      <c r="D3443">
        <f>Fulltable[[#This Row],[Distance]]^4</f>
        <v>1401969.9031136094</v>
      </c>
      <c r="E3443">
        <f>Fulltable[[#This Row],[Distance]]^5</f>
        <v>48241784.366139293</v>
      </c>
      <c r="F3443" s="13" t="e">
        <f>IF(ISNUMBER(VLOOKUP(Fulltable[[#This Row],[Distance]], PBmetric[[Distance (km)]:[PB (hh:mm:ss)]], 6, FALSE)), VLOOKUP(Fulltable[[#This Row],[Distance]], PBmetric[[Distance (km)]:[PB (hh:mm:ss)]], 6, FALSE), NA())</f>
        <v>#N/A</v>
      </c>
      <c r="G3443" s="13">
        <f ca="1">$Q$4+$P$4*Fulltable[[#This Row],[Distance]]+$O$4*Fulltable[[#This Row],[D^2]]+$N$4*Fulltable[[#This Row],[D^3]]</f>
        <v>0.12125061694569783</v>
      </c>
      <c r="H3443" s="13">
        <f ca="1">Fulltable[[#This Row],[Forecast]]*(1+AVERAGE(cform[faster (-ve) /
slower (+ve)]))</f>
        <v>0.12553340953797132</v>
      </c>
      <c r="I3443" s="13" t="e">
        <f>IF(ISNUMBER(VLOOKUP(Fulltable[[#This Row],[Distance]], Predict[[#All],[Distance (km)]:[Time on current form]], 2, FALSE)), VLOOKUP(Fulltable[[#This Row],[Distance]], Predict[[#All],[Distance (km)]:[Time on current form]], 2, FALSE), NA())</f>
        <v>#N/A</v>
      </c>
      <c r="J3443" s="13" t="e">
        <f>IF(ISNUMBER(VLOOKUP(Fulltable[[#This Row],[Distance]], Predict[[#All],[Distance (km)]:[Time on current form]], 3, FALSE)), VLOOKUP(Fulltable[[#This Row],[Distance]], Predict[[#All],[Distance (km)]:[Time on current form]], 3, FALSE), NA())</f>
        <v>#N/A</v>
      </c>
    </row>
    <row r="3444" spans="1:10" x14ac:dyDescent="0.25">
      <c r="A3444" s="1">
        <v>34.42</v>
      </c>
      <c r="B3444" s="2">
        <f>Fulltable[[#This Row],[Distance]]^2</f>
        <v>1184.7364000000002</v>
      </c>
      <c r="C3444">
        <f>Fulltable[[#This Row],[Distance]]^3</f>
        <v>40778.626888000013</v>
      </c>
      <c r="D3444">
        <f>Fulltable[[#This Row],[Distance]]^4</f>
        <v>1403600.3374849604</v>
      </c>
      <c r="E3444">
        <f>Fulltable[[#This Row],[Distance]]^5</f>
        <v>48311923.616232343</v>
      </c>
      <c r="F3444" s="13" t="e">
        <f>IF(ISNUMBER(VLOOKUP(Fulltable[[#This Row],[Distance]], PBmetric[[Distance (km)]:[PB (hh:mm:ss)]], 6, FALSE)), VLOOKUP(Fulltable[[#This Row],[Distance]], PBmetric[[Distance (km)]:[PB (hh:mm:ss)]], 6, FALSE), NA())</f>
        <v>#N/A</v>
      </c>
      <c r="G3444" s="13">
        <f ca="1">$Q$4+$P$4*Fulltable[[#This Row],[Distance]]+$O$4*Fulltable[[#This Row],[D^2]]+$N$4*Fulltable[[#This Row],[D^3]]</f>
        <v>0.12129203522506057</v>
      </c>
      <c r="H3444" s="13">
        <f ca="1">Fulltable[[#This Row],[Forecast]]*(1+AVERAGE(cform[faster (-ve) /
slower (+ve)]))</f>
        <v>0.12557629078638533</v>
      </c>
      <c r="I3444" s="13" t="e">
        <f>IF(ISNUMBER(VLOOKUP(Fulltable[[#This Row],[Distance]], Predict[[#All],[Distance (km)]:[Time on current form]], 2, FALSE)), VLOOKUP(Fulltable[[#This Row],[Distance]], Predict[[#All],[Distance (km)]:[Time on current form]], 2, FALSE), NA())</f>
        <v>#N/A</v>
      </c>
      <c r="J3444" s="13" t="e">
        <f>IF(ISNUMBER(VLOOKUP(Fulltable[[#This Row],[Distance]], Predict[[#All],[Distance (km)]:[Time on current form]], 3, FALSE)), VLOOKUP(Fulltable[[#This Row],[Distance]], Predict[[#All],[Distance (km)]:[Time on current form]], 3, FALSE), NA())</f>
        <v>#N/A</v>
      </c>
    </row>
    <row r="3445" spans="1:10" x14ac:dyDescent="0.25">
      <c r="A3445" s="1">
        <v>34.43</v>
      </c>
      <c r="B3445" s="2">
        <f>Fulltable[[#This Row],[Distance]]^2</f>
        <v>1185.4249</v>
      </c>
      <c r="C3445">
        <f>Fulltable[[#This Row],[Distance]]^3</f>
        <v>40814.179306999999</v>
      </c>
      <c r="D3445">
        <f>Fulltable[[#This Row],[Distance]]^4</f>
        <v>1405232.1935400099</v>
      </c>
      <c r="E3445">
        <f>Fulltable[[#This Row],[Distance]]^5</f>
        <v>48382144.423582539</v>
      </c>
      <c r="F3445" s="13" t="e">
        <f>IF(ISNUMBER(VLOOKUP(Fulltable[[#This Row],[Distance]], PBmetric[[Distance (km)]:[PB (hh:mm:ss)]], 6, FALSE)), VLOOKUP(Fulltable[[#This Row],[Distance]], PBmetric[[Distance (km)]:[PB (hh:mm:ss)]], 6, FALSE), NA())</f>
        <v>#N/A</v>
      </c>
      <c r="G3445" s="13">
        <f ca="1">$Q$4+$P$4*Fulltable[[#This Row],[Distance]]+$O$4*Fulltable[[#This Row],[D^2]]+$N$4*Fulltable[[#This Row],[D^3]]</f>
        <v>0.12133345705545406</v>
      </c>
      <c r="H3445" s="13">
        <f ca="1">Fulltable[[#This Row],[Forecast]]*(1+AVERAGE(cform[faster (-ve) /
slower (+ve)]))</f>
        <v>0.12561917571125897</v>
      </c>
      <c r="I3445" s="13" t="e">
        <f>IF(ISNUMBER(VLOOKUP(Fulltable[[#This Row],[Distance]], Predict[[#All],[Distance (km)]:[Time on current form]], 2, FALSE)), VLOOKUP(Fulltable[[#This Row],[Distance]], Predict[[#All],[Distance (km)]:[Time on current form]], 2, FALSE), NA())</f>
        <v>#N/A</v>
      </c>
      <c r="J3445" s="13" t="e">
        <f>IF(ISNUMBER(VLOOKUP(Fulltable[[#This Row],[Distance]], Predict[[#All],[Distance (km)]:[Time on current form]], 3, FALSE)), VLOOKUP(Fulltable[[#This Row],[Distance]], Predict[[#All],[Distance (km)]:[Time on current form]], 3, FALSE), NA())</f>
        <v>#N/A</v>
      </c>
    </row>
    <row r="3446" spans="1:10" x14ac:dyDescent="0.25">
      <c r="A3446" s="1">
        <v>34.44</v>
      </c>
      <c r="B3446" s="2">
        <f>Fulltable[[#This Row],[Distance]]^2</f>
        <v>1186.1135999999999</v>
      </c>
      <c r="C3446">
        <f>Fulltable[[#This Row],[Distance]]^3</f>
        <v>40849.752383999992</v>
      </c>
      <c r="D3446">
        <f>Fulltable[[#This Row],[Distance]]^4</f>
        <v>1406865.4721049599</v>
      </c>
      <c r="E3446">
        <f>Fulltable[[#This Row],[Distance]]^5</f>
        <v>48452446.859294817</v>
      </c>
      <c r="F3446" s="13" t="e">
        <f>IF(ISNUMBER(VLOOKUP(Fulltable[[#This Row],[Distance]], PBmetric[[Distance (km)]:[PB (hh:mm:ss)]], 6, FALSE)), VLOOKUP(Fulltable[[#This Row],[Distance]], PBmetric[[Distance (km)]:[PB (hh:mm:ss)]], 6, FALSE), NA())</f>
        <v>#N/A</v>
      </c>
      <c r="G3446" s="13">
        <f ca="1">$Q$4+$P$4*Fulltable[[#This Row],[Distance]]+$O$4*Fulltable[[#This Row],[D^2]]+$N$4*Fulltable[[#This Row],[D^3]]</f>
        <v>0.12137488243684295</v>
      </c>
      <c r="H3446" s="13">
        <f ca="1">Fulltable[[#This Row],[Forecast]]*(1+AVERAGE(cform[faster (-ve) /
slower (+ve)]))</f>
        <v>0.12566206431255564</v>
      </c>
      <c r="I3446" s="13" t="e">
        <f>IF(ISNUMBER(VLOOKUP(Fulltable[[#This Row],[Distance]], Predict[[#All],[Distance (km)]:[Time on current form]], 2, FALSE)), VLOOKUP(Fulltable[[#This Row],[Distance]], Predict[[#All],[Distance (km)]:[Time on current form]], 2, FALSE), NA())</f>
        <v>#N/A</v>
      </c>
      <c r="J3446" s="13" t="e">
        <f>IF(ISNUMBER(VLOOKUP(Fulltable[[#This Row],[Distance]], Predict[[#All],[Distance (km)]:[Time on current form]], 3, FALSE)), VLOOKUP(Fulltable[[#This Row],[Distance]], Predict[[#All],[Distance (km)]:[Time on current form]], 3, FALSE), NA())</f>
        <v>#N/A</v>
      </c>
    </row>
    <row r="3447" spans="1:10" x14ac:dyDescent="0.25">
      <c r="A3447" s="1">
        <v>34.450000000000003</v>
      </c>
      <c r="B3447" s="2">
        <f>Fulltable[[#This Row],[Distance]]^2</f>
        <v>1186.8025000000002</v>
      </c>
      <c r="C3447">
        <f>Fulltable[[#This Row],[Distance]]^3</f>
        <v>40885.346125000011</v>
      </c>
      <c r="D3447">
        <f>Fulltable[[#This Row],[Distance]]^4</f>
        <v>1408500.1740062505</v>
      </c>
      <c r="E3447">
        <f>Fulltable[[#This Row],[Distance]]^5</f>
        <v>48522830.99451533</v>
      </c>
      <c r="F3447" s="13" t="e">
        <f>IF(ISNUMBER(VLOOKUP(Fulltable[[#This Row],[Distance]], PBmetric[[Distance (km)]:[PB (hh:mm:ss)]], 6, FALSE)), VLOOKUP(Fulltable[[#This Row],[Distance]], PBmetric[[Distance (km)]:[PB (hh:mm:ss)]], 6, FALSE), NA())</f>
        <v>#N/A</v>
      </c>
      <c r="G3447" s="13">
        <f ca="1">$Q$4+$P$4*Fulltable[[#This Row],[Distance]]+$O$4*Fulltable[[#This Row],[D^2]]+$N$4*Fulltable[[#This Row],[D^3]]</f>
        <v>0.12141631136919187</v>
      </c>
      <c r="H3447" s="13">
        <f ca="1">Fulltable[[#This Row],[Forecast]]*(1+AVERAGE(cform[faster (-ve) /
slower (+ve)]))</f>
        <v>0.1257049565902387</v>
      </c>
      <c r="I3447" s="13" t="e">
        <f>IF(ISNUMBER(VLOOKUP(Fulltable[[#This Row],[Distance]], Predict[[#All],[Distance (km)]:[Time on current form]], 2, FALSE)), VLOOKUP(Fulltable[[#This Row],[Distance]], Predict[[#All],[Distance (km)]:[Time on current form]], 2, FALSE), NA())</f>
        <v>#N/A</v>
      </c>
      <c r="J3447" s="13" t="e">
        <f>IF(ISNUMBER(VLOOKUP(Fulltable[[#This Row],[Distance]], Predict[[#All],[Distance (km)]:[Time on current form]], 3, FALSE)), VLOOKUP(Fulltable[[#This Row],[Distance]], Predict[[#All],[Distance (km)]:[Time on current form]], 3, FALSE), NA())</f>
        <v>#N/A</v>
      </c>
    </row>
    <row r="3448" spans="1:10" x14ac:dyDescent="0.25">
      <c r="A3448" s="1">
        <v>34.46</v>
      </c>
      <c r="B3448" s="2">
        <f>Fulltable[[#This Row],[Distance]]^2</f>
        <v>1187.4916000000001</v>
      </c>
      <c r="C3448">
        <f>Fulltable[[#This Row],[Distance]]^3</f>
        <v>40920.960536000006</v>
      </c>
      <c r="D3448">
        <f>Fulltable[[#This Row],[Distance]]^4</f>
        <v>1410136.3000705601</v>
      </c>
      <c r="E3448">
        <f>Fulltable[[#This Row],[Distance]]^5</f>
        <v>48593296.900431499</v>
      </c>
      <c r="F3448" s="13" t="e">
        <f>IF(ISNUMBER(VLOOKUP(Fulltable[[#This Row],[Distance]], PBmetric[[Distance (km)]:[PB (hh:mm:ss)]], 6, FALSE)), VLOOKUP(Fulltable[[#This Row],[Distance]], PBmetric[[Distance (km)]:[PB (hh:mm:ss)]], 6, FALSE), NA())</f>
        <v>#N/A</v>
      </c>
      <c r="G3448" s="13">
        <f ca="1">$Q$4+$P$4*Fulltable[[#This Row],[Distance]]+$O$4*Fulltable[[#This Row],[D^2]]+$N$4*Fulltable[[#This Row],[D^3]]</f>
        <v>0.12145774385246534</v>
      </c>
      <c r="H3448" s="13">
        <f ca="1">Fulltable[[#This Row],[Forecast]]*(1+AVERAGE(cform[faster (-ve) /
slower (+ve)]))</f>
        <v>0.12574785254427143</v>
      </c>
      <c r="I3448" s="13" t="e">
        <f>IF(ISNUMBER(VLOOKUP(Fulltable[[#This Row],[Distance]], Predict[[#All],[Distance (km)]:[Time on current form]], 2, FALSE)), VLOOKUP(Fulltable[[#This Row],[Distance]], Predict[[#All],[Distance (km)]:[Time on current form]], 2, FALSE), NA())</f>
        <v>#N/A</v>
      </c>
      <c r="J3448" s="13" t="e">
        <f>IF(ISNUMBER(VLOOKUP(Fulltable[[#This Row],[Distance]], Predict[[#All],[Distance (km)]:[Time on current form]], 3, FALSE)), VLOOKUP(Fulltable[[#This Row],[Distance]], Predict[[#All],[Distance (km)]:[Time on current form]], 3, FALSE), NA())</f>
        <v>#N/A</v>
      </c>
    </row>
    <row r="3449" spans="1:10" x14ac:dyDescent="0.25">
      <c r="A3449" s="1">
        <v>34.47</v>
      </c>
      <c r="B3449" s="2">
        <f>Fulltable[[#This Row],[Distance]]^2</f>
        <v>1188.1808999999998</v>
      </c>
      <c r="C3449">
        <f>Fulltable[[#This Row],[Distance]]^3</f>
        <v>40956.595622999994</v>
      </c>
      <c r="D3449">
        <f>Fulltable[[#This Row],[Distance]]^4</f>
        <v>1411773.8511248096</v>
      </c>
      <c r="E3449">
        <f>Fulltable[[#This Row],[Distance]]^5</f>
        <v>48663844.648272187</v>
      </c>
      <c r="F3449" s="13" t="e">
        <f>IF(ISNUMBER(VLOOKUP(Fulltable[[#This Row],[Distance]], PBmetric[[Distance (km)]:[PB (hh:mm:ss)]], 6, FALSE)), VLOOKUP(Fulltable[[#This Row],[Distance]], PBmetric[[Distance (km)]:[PB (hh:mm:ss)]], 6, FALSE), NA())</f>
        <v>#N/A</v>
      </c>
      <c r="G3449" s="13">
        <f ca="1">$Q$4+$P$4*Fulltable[[#This Row],[Distance]]+$O$4*Fulltable[[#This Row],[D^2]]+$N$4*Fulltable[[#This Row],[D^3]]</f>
        <v>0.12149917988662801</v>
      </c>
      <c r="H3449" s="13">
        <f ca="1">Fulltable[[#This Row],[Forecast]]*(1+AVERAGE(cform[faster (-ve) /
slower (+ve)]))</f>
        <v>0.12579075217461722</v>
      </c>
      <c r="I3449" s="13" t="e">
        <f>IF(ISNUMBER(VLOOKUP(Fulltable[[#This Row],[Distance]], Predict[[#All],[Distance (km)]:[Time on current form]], 2, FALSE)), VLOOKUP(Fulltable[[#This Row],[Distance]], Predict[[#All],[Distance (km)]:[Time on current form]], 2, FALSE), NA())</f>
        <v>#N/A</v>
      </c>
      <c r="J3449" s="13" t="e">
        <f>IF(ISNUMBER(VLOOKUP(Fulltable[[#This Row],[Distance]], Predict[[#All],[Distance (km)]:[Time on current form]], 3, FALSE)), VLOOKUP(Fulltable[[#This Row],[Distance]], Predict[[#All],[Distance (km)]:[Time on current form]], 3, FALSE), NA())</f>
        <v>#N/A</v>
      </c>
    </row>
    <row r="3450" spans="1:10" x14ac:dyDescent="0.25">
      <c r="A3450" s="1">
        <v>34.479999999999997</v>
      </c>
      <c r="B3450" s="2">
        <f>Fulltable[[#This Row],[Distance]]^2</f>
        <v>1188.8703999999998</v>
      </c>
      <c r="C3450">
        <f>Fulltable[[#This Row],[Distance]]^3</f>
        <v>40992.251391999991</v>
      </c>
      <c r="D3450">
        <f>Fulltable[[#This Row],[Distance]]^4</f>
        <v>1413412.8279961594</v>
      </c>
      <c r="E3450">
        <f>Fulltable[[#This Row],[Distance]]^5</f>
        <v>48734474.309307575</v>
      </c>
      <c r="F3450" s="13" t="e">
        <f>IF(ISNUMBER(VLOOKUP(Fulltable[[#This Row],[Distance]], PBmetric[[Distance (km)]:[PB (hh:mm:ss)]], 6, FALSE)), VLOOKUP(Fulltable[[#This Row],[Distance]], PBmetric[[Distance (km)]:[PB (hh:mm:ss)]], 6, FALSE), NA())</f>
        <v>#N/A</v>
      </c>
      <c r="G3450" s="13">
        <f ca="1">$Q$4+$P$4*Fulltable[[#This Row],[Distance]]+$O$4*Fulltable[[#This Row],[D^2]]+$N$4*Fulltable[[#This Row],[D^3]]</f>
        <v>0.12154061947164445</v>
      </c>
      <c r="H3450" s="13">
        <f ca="1">Fulltable[[#This Row],[Forecast]]*(1+AVERAGE(cform[faster (-ve) /
slower (+ve)]))</f>
        <v>0.12583365548123943</v>
      </c>
      <c r="I3450" s="13" t="e">
        <f>IF(ISNUMBER(VLOOKUP(Fulltable[[#This Row],[Distance]], Predict[[#All],[Distance (km)]:[Time on current form]], 2, FALSE)), VLOOKUP(Fulltable[[#This Row],[Distance]], Predict[[#All],[Distance (km)]:[Time on current form]], 2, FALSE), NA())</f>
        <v>#N/A</v>
      </c>
      <c r="J3450" s="13" t="e">
        <f>IF(ISNUMBER(VLOOKUP(Fulltable[[#This Row],[Distance]], Predict[[#All],[Distance (km)]:[Time on current form]], 3, FALSE)), VLOOKUP(Fulltable[[#This Row],[Distance]], Predict[[#All],[Distance (km)]:[Time on current form]], 3, FALSE), NA())</f>
        <v>#N/A</v>
      </c>
    </row>
    <row r="3451" spans="1:10" x14ac:dyDescent="0.25">
      <c r="A3451" s="1">
        <v>34.49</v>
      </c>
      <c r="B3451" s="2">
        <f>Fulltable[[#This Row],[Distance]]^2</f>
        <v>1189.5601000000001</v>
      </c>
      <c r="C3451">
        <f>Fulltable[[#This Row],[Distance]]^3</f>
        <v>41027.927849000007</v>
      </c>
      <c r="D3451">
        <f>Fulltable[[#This Row],[Distance]]^4</f>
        <v>1415053.2315120103</v>
      </c>
      <c r="E3451">
        <f>Fulltable[[#This Row],[Distance]]^5</f>
        <v>48805185.954849236</v>
      </c>
      <c r="F3451" s="13" t="e">
        <f>IF(ISNUMBER(VLOOKUP(Fulltable[[#This Row],[Distance]], PBmetric[[Distance (km)]:[PB (hh:mm:ss)]], 6, FALSE)), VLOOKUP(Fulltable[[#This Row],[Distance]], PBmetric[[Distance (km)]:[PB (hh:mm:ss)]], 6, FALSE), NA())</f>
        <v>#N/A</v>
      </c>
      <c r="G3451" s="13">
        <f ca="1">$Q$4+$P$4*Fulltable[[#This Row],[Distance]]+$O$4*Fulltable[[#This Row],[D^2]]+$N$4*Fulltable[[#This Row],[D^3]]</f>
        <v>0.12158206260747929</v>
      </c>
      <c r="H3451" s="13">
        <f ca="1">Fulltable[[#This Row],[Forecast]]*(1+AVERAGE(cform[faster (-ve) /
slower (+ve)]))</f>
        <v>0.12587656246410142</v>
      </c>
      <c r="I3451" s="13" t="e">
        <f>IF(ISNUMBER(VLOOKUP(Fulltable[[#This Row],[Distance]], Predict[[#All],[Distance (km)]:[Time on current form]], 2, FALSE)), VLOOKUP(Fulltable[[#This Row],[Distance]], Predict[[#All],[Distance (km)]:[Time on current form]], 2, FALSE), NA())</f>
        <v>#N/A</v>
      </c>
      <c r="J3451" s="13" t="e">
        <f>IF(ISNUMBER(VLOOKUP(Fulltable[[#This Row],[Distance]], Predict[[#All],[Distance (km)]:[Time on current form]], 3, FALSE)), VLOOKUP(Fulltable[[#This Row],[Distance]], Predict[[#All],[Distance (km)]:[Time on current form]], 3, FALSE), NA())</f>
        <v>#N/A</v>
      </c>
    </row>
    <row r="3452" spans="1:10" x14ac:dyDescent="0.25">
      <c r="A3452" s="1">
        <v>34.5</v>
      </c>
      <c r="B3452" s="2">
        <f>Fulltable[[#This Row],[Distance]]^2</f>
        <v>1190.25</v>
      </c>
      <c r="C3452">
        <f>Fulltable[[#This Row],[Distance]]^3</f>
        <v>41063.625</v>
      </c>
      <c r="D3452">
        <f>Fulltable[[#This Row],[Distance]]^4</f>
        <v>1416695.0625</v>
      </c>
      <c r="E3452">
        <f>Fulltable[[#This Row],[Distance]]^5</f>
        <v>48875979.65625</v>
      </c>
      <c r="F3452" s="13" t="e">
        <f>IF(ISNUMBER(VLOOKUP(Fulltable[[#This Row],[Distance]], PBmetric[[Distance (km)]:[PB (hh:mm:ss)]], 6, FALSE)), VLOOKUP(Fulltable[[#This Row],[Distance]], PBmetric[[Distance (km)]:[PB (hh:mm:ss)]], 6, FALSE), NA())</f>
        <v>#N/A</v>
      </c>
      <c r="G3452" s="13">
        <f ca="1">$Q$4+$P$4*Fulltable[[#This Row],[Distance]]+$O$4*Fulltable[[#This Row],[D^2]]+$N$4*Fulltable[[#This Row],[D^3]]</f>
        <v>0.12162350929409708</v>
      </c>
      <c r="H3452" s="13">
        <f ca="1">Fulltable[[#This Row],[Forecast]]*(1+AVERAGE(cform[faster (-ve) /
slower (+ve)]))</f>
        <v>0.12591947312316645</v>
      </c>
      <c r="I3452" s="13" t="e">
        <f>IF(ISNUMBER(VLOOKUP(Fulltable[[#This Row],[Distance]], Predict[[#All],[Distance (km)]:[Time on current form]], 2, FALSE)), VLOOKUP(Fulltable[[#This Row],[Distance]], Predict[[#All],[Distance (km)]:[Time on current form]], 2, FALSE), NA())</f>
        <v>#N/A</v>
      </c>
      <c r="J3452" s="13" t="e">
        <f>IF(ISNUMBER(VLOOKUP(Fulltable[[#This Row],[Distance]], Predict[[#All],[Distance (km)]:[Time on current form]], 3, FALSE)), VLOOKUP(Fulltable[[#This Row],[Distance]], Predict[[#All],[Distance (km)]:[Time on current form]], 3, FALSE), NA())</f>
        <v>#N/A</v>
      </c>
    </row>
    <row r="3453" spans="1:10" x14ac:dyDescent="0.25">
      <c r="A3453" s="1">
        <v>34.51</v>
      </c>
      <c r="B3453" s="2">
        <f>Fulltable[[#This Row],[Distance]]^2</f>
        <v>1190.9400999999998</v>
      </c>
      <c r="C3453">
        <f>Fulltable[[#This Row],[Distance]]^3</f>
        <v>41099.342850999994</v>
      </c>
      <c r="D3453">
        <f>Fulltable[[#This Row],[Distance]]^4</f>
        <v>1418338.3217880095</v>
      </c>
      <c r="E3453">
        <f>Fulltable[[#This Row],[Distance]]^5</f>
        <v>48946855.484904207</v>
      </c>
      <c r="F3453" s="13" t="e">
        <f>IF(ISNUMBER(VLOOKUP(Fulltable[[#This Row],[Distance]], PBmetric[[Distance (km)]:[PB (hh:mm:ss)]], 6, FALSE)), VLOOKUP(Fulltable[[#This Row],[Distance]], PBmetric[[Distance (km)]:[PB (hh:mm:ss)]], 6, FALSE), NA())</f>
        <v>#N/A</v>
      </c>
      <c r="G3453" s="13">
        <f ca="1">$Q$4+$P$4*Fulltable[[#This Row],[Distance]]+$O$4*Fulltable[[#This Row],[D^2]]+$N$4*Fulltable[[#This Row],[D^3]]</f>
        <v>0.12166495953146246</v>
      </c>
      <c r="H3453" s="13">
        <f ca="1">Fulltable[[#This Row],[Forecast]]*(1+AVERAGE(cform[faster (-ve) /
slower (+ve)]))</f>
        <v>0.12596238745839797</v>
      </c>
      <c r="I3453" s="13" t="e">
        <f>IF(ISNUMBER(VLOOKUP(Fulltable[[#This Row],[Distance]], Predict[[#All],[Distance (km)]:[Time on current form]], 2, FALSE)), VLOOKUP(Fulltable[[#This Row],[Distance]], Predict[[#All],[Distance (km)]:[Time on current form]], 2, FALSE), NA())</f>
        <v>#N/A</v>
      </c>
      <c r="J3453" s="13" t="e">
        <f>IF(ISNUMBER(VLOOKUP(Fulltable[[#This Row],[Distance]], Predict[[#All],[Distance (km)]:[Time on current form]], 3, FALSE)), VLOOKUP(Fulltable[[#This Row],[Distance]], Predict[[#All],[Distance (km)]:[Time on current form]], 3, FALSE), NA())</f>
        <v>#N/A</v>
      </c>
    </row>
    <row r="3454" spans="1:10" x14ac:dyDescent="0.25">
      <c r="A3454" s="1">
        <v>34.520000000000003</v>
      </c>
      <c r="B3454" s="2">
        <f>Fulltable[[#This Row],[Distance]]^2</f>
        <v>1191.6304000000002</v>
      </c>
      <c r="C3454">
        <f>Fulltable[[#This Row],[Distance]]^3</f>
        <v>41135.081408000013</v>
      </c>
      <c r="D3454">
        <f>Fulltable[[#This Row],[Distance]]^4</f>
        <v>1419983.0102041606</v>
      </c>
      <c r="E3454">
        <f>Fulltable[[#This Row],[Distance]]^5</f>
        <v>49017813.512247629</v>
      </c>
      <c r="F3454" s="13" t="e">
        <f>IF(ISNUMBER(VLOOKUP(Fulltable[[#This Row],[Distance]], PBmetric[[Distance (km)]:[PB (hh:mm:ss)]], 6, FALSE)), VLOOKUP(Fulltable[[#This Row],[Distance]], PBmetric[[Distance (km)]:[PB (hh:mm:ss)]], 6, FALSE), NA())</f>
        <v>#N/A</v>
      </c>
      <c r="G3454" s="13">
        <f ca="1">$Q$4+$P$4*Fulltable[[#This Row],[Distance]]+$O$4*Fulltable[[#This Row],[D^2]]+$N$4*Fulltable[[#This Row],[D^3]]</f>
        <v>0.12170641331954003</v>
      </c>
      <c r="H3454" s="13">
        <f ca="1">Fulltable[[#This Row],[Forecast]]*(1+AVERAGE(cform[faster (-ve) /
slower (+ve)]))</f>
        <v>0.12600530546975927</v>
      </c>
      <c r="I3454" s="13" t="e">
        <f>IF(ISNUMBER(VLOOKUP(Fulltable[[#This Row],[Distance]], Predict[[#All],[Distance (km)]:[Time on current form]], 2, FALSE)), VLOOKUP(Fulltable[[#This Row],[Distance]], Predict[[#All],[Distance (km)]:[Time on current form]], 2, FALSE), NA())</f>
        <v>#N/A</v>
      </c>
      <c r="J3454" s="13" t="e">
        <f>IF(ISNUMBER(VLOOKUP(Fulltable[[#This Row],[Distance]], Predict[[#All],[Distance (km)]:[Time on current form]], 3, FALSE)), VLOOKUP(Fulltable[[#This Row],[Distance]], Predict[[#All],[Distance (km)]:[Time on current form]], 3, FALSE), NA())</f>
        <v>#N/A</v>
      </c>
    </row>
    <row r="3455" spans="1:10" x14ac:dyDescent="0.25">
      <c r="A3455" s="1">
        <v>34.53</v>
      </c>
      <c r="B3455" s="2">
        <f>Fulltable[[#This Row],[Distance]]^2</f>
        <v>1192.3209000000002</v>
      </c>
      <c r="C3455">
        <f>Fulltable[[#This Row],[Distance]]^3</f>
        <v>41170.840677000007</v>
      </c>
      <c r="D3455">
        <f>Fulltable[[#This Row],[Distance]]^4</f>
        <v>1421629.1285768105</v>
      </c>
      <c r="E3455">
        <f>Fulltable[[#This Row],[Distance]]^5</f>
        <v>49088853.80975727</v>
      </c>
      <c r="F3455" s="13" t="e">
        <f>IF(ISNUMBER(VLOOKUP(Fulltable[[#This Row],[Distance]], PBmetric[[Distance (km)]:[PB (hh:mm:ss)]], 6, FALSE)), VLOOKUP(Fulltable[[#This Row],[Distance]], PBmetric[[Distance (km)]:[PB (hh:mm:ss)]], 6, FALSE), NA())</f>
        <v>#N/A</v>
      </c>
      <c r="G3455" s="13">
        <f ca="1">$Q$4+$P$4*Fulltable[[#This Row],[Distance]]+$O$4*Fulltable[[#This Row],[D^2]]+$N$4*Fulltable[[#This Row],[D^3]]</f>
        <v>0.12174787065829434</v>
      </c>
      <c r="H3455" s="13">
        <f ca="1">Fulltable[[#This Row],[Forecast]]*(1+AVERAGE(cform[faster (-ve) /
slower (+ve)]))</f>
        <v>0.1260482271572137</v>
      </c>
      <c r="I3455" s="13" t="e">
        <f>IF(ISNUMBER(VLOOKUP(Fulltable[[#This Row],[Distance]], Predict[[#All],[Distance (km)]:[Time on current form]], 2, FALSE)), VLOOKUP(Fulltable[[#This Row],[Distance]], Predict[[#All],[Distance (km)]:[Time on current form]], 2, FALSE), NA())</f>
        <v>#N/A</v>
      </c>
      <c r="J3455" s="13" t="e">
        <f>IF(ISNUMBER(VLOOKUP(Fulltable[[#This Row],[Distance]], Predict[[#All],[Distance (km)]:[Time on current form]], 3, FALSE)), VLOOKUP(Fulltable[[#This Row],[Distance]], Predict[[#All],[Distance (km)]:[Time on current form]], 3, FALSE), NA())</f>
        <v>#N/A</v>
      </c>
    </row>
    <row r="3456" spans="1:10" x14ac:dyDescent="0.25">
      <c r="A3456" s="1">
        <v>34.54</v>
      </c>
      <c r="B3456" s="2">
        <f>Fulltable[[#This Row],[Distance]]^2</f>
        <v>1193.0116</v>
      </c>
      <c r="C3456">
        <f>Fulltable[[#This Row],[Distance]]^3</f>
        <v>41206.620664000002</v>
      </c>
      <c r="D3456">
        <f>Fulltable[[#This Row],[Distance]]^4</f>
        <v>1423276.6777345601</v>
      </c>
      <c r="E3456">
        <f>Fulltable[[#This Row],[Distance]]^5</f>
        <v>49159976.448951706</v>
      </c>
      <c r="F3456" s="13" t="e">
        <f>IF(ISNUMBER(VLOOKUP(Fulltable[[#This Row],[Distance]], PBmetric[[Distance (km)]:[PB (hh:mm:ss)]], 6, FALSE)), VLOOKUP(Fulltable[[#This Row],[Distance]], PBmetric[[Distance (km)]:[PB (hh:mm:ss)]], 6, FALSE), NA())</f>
        <v>#N/A</v>
      </c>
      <c r="G3456" s="13">
        <f ca="1">$Q$4+$P$4*Fulltable[[#This Row],[Distance]]+$O$4*Fulltable[[#This Row],[D^2]]+$N$4*Fulltable[[#This Row],[D^3]]</f>
        <v>0.12178933154769001</v>
      </c>
      <c r="H3456" s="13">
        <f ca="1">Fulltable[[#This Row],[Forecast]]*(1+AVERAGE(cform[faster (-ve) /
slower (+ve)]))</f>
        <v>0.12609115252072459</v>
      </c>
      <c r="I3456" s="13" t="e">
        <f>IF(ISNUMBER(VLOOKUP(Fulltable[[#This Row],[Distance]], Predict[[#All],[Distance (km)]:[Time on current form]], 2, FALSE)), VLOOKUP(Fulltable[[#This Row],[Distance]], Predict[[#All],[Distance (km)]:[Time on current form]], 2, FALSE), NA())</f>
        <v>#N/A</v>
      </c>
      <c r="J3456" s="13" t="e">
        <f>IF(ISNUMBER(VLOOKUP(Fulltable[[#This Row],[Distance]], Predict[[#All],[Distance (km)]:[Time on current form]], 3, FALSE)), VLOOKUP(Fulltable[[#This Row],[Distance]], Predict[[#All],[Distance (km)]:[Time on current form]], 3, FALSE), NA())</f>
        <v>#N/A</v>
      </c>
    </row>
    <row r="3457" spans="1:10" x14ac:dyDescent="0.25">
      <c r="A3457" s="1">
        <v>34.549999999999997</v>
      </c>
      <c r="B3457" s="2">
        <f>Fulltable[[#This Row],[Distance]]^2</f>
        <v>1193.7024999999999</v>
      </c>
      <c r="C3457">
        <f>Fulltable[[#This Row],[Distance]]^3</f>
        <v>41242.421374999991</v>
      </c>
      <c r="D3457">
        <f>Fulltable[[#This Row],[Distance]]^4</f>
        <v>1424925.6585062498</v>
      </c>
      <c r="E3457">
        <f>Fulltable[[#This Row],[Distance]]^5</f>
        <v>49231181.501390927</v>
      </c>
      <c r="F3457" s="13" t="e">
        <f>IF(ISNUMBER(VLOOKUP(Fulltable[[#This Row],[Distance]], PBmetric[[Distance (km)]:[PB (hh:mm:ss)]], 6, FALSE)), VLOOKUP(Fulltable[[#This Row],[Distance]], PBmetric[[Distance (km)]:[PB (hh:mm:ss)]], 6, FALSE), NA())</f>
        <v>#N/A</v>
      </c>
      <c r="G3457" s="13">
        <f ca="1">$Q$4+$P$4*Fulltable[[#This Row],[Distance]]+$O$4*Fulltable[[#This Row],[D^2]]+$N$4*Fulltable[[#This Row],[D^3]]</f>
        <v>0.12183079598769163</v>
      </c>
      <c r="H3457" s="13">
        <f ca="1">Fulltable[[#This Row],[Forecast]]*(1+AVERAGE(cform[faster (-ve) /
slower (+ve)]))</f>
        <v>0.12613408156025532</v>
      </c>
      <c r="I3457" s="13" t="e">
        <f>IF(ISNUMBER(VLOOKUP(Fulltable[[#This Row],[Distance]], Predict[[#All],[Distance (km)]:[Time on current form]], 2, FALSE)), VLOOKUP(Fulltable[[#This Row],[Distance]], Predict[[#All],[Distance (km)]:[Time on current form]], 2, FALSE), NA())</f>
        <v>#N/A</v>
      </c>
      <c r="J3457" s="13" t="e">
        <f>IF(ISNUMBER(VLOOKUP(Fulltable[[#This Row],[Distance]], Predict[[#All],[Distance (km)]:[Time on current form]], 3, FALSE)), VLOOKUP(Fulltable[[#This Row],[Distance]], Predict[[#All],[Distance (km)]:[Time on current form]], 3, FALSE), NA())</f>
        <v>#N/A</v>
      </c>
    </row>
    <row r="3458" spans="1:10" x14ac:dyDescent="0.25">
      <c r="A3458" s="1">
        <v>34.56</v>
      </c>
      <c r="B3458" s="2">
        <f>Fulltable[[#This Row],[Distance]]^2</f>
        <v>1194.3936000000001</v>
      </c>
      <c r="C3458">
        <f>Fulltable[[#This Row],[Distance]]^3</f>
        <v>41278.242816000005</v>
      </c>
      <c r="D3458">
        <f>Fulltable[[#This Row],[Distance]]^4</f>
        <v>1426576.0717209603</v>
      </c>
      <c r="E3458">
        <f>Fulltable[[#This Row],[Distance]]^5</f>
        <v>49302469.038676389</v>
      </c>
      <c r="F3458" s="13" t="e">
        <f>IF(ISNUMBER(VLOOKUP(Fulltable[[#This Row],[Distance]], PBmetric[[Distance (km)]:[PB (hh:mm:ss)]], 6, FALSE)), VLOOKUP(Fulltable[[#This Row],[Distance]], PBmetric[[Distance (km)]:[PB (hh:mm:ss)]], 6, FALSE), NA())</f>
        <v>#N/A</v>
      </c>
      <c r="G3458" s="13">
        <f ca="1">$Q$4+$P$4*Fulltable[[#This Row],[Distance]]+$O$4*Fulltable[[#This Row],[D^2]]+$N$4*Fulltable[[#This Row],[D^3]]</f>
        <v>0.12187226397826384</v>
      </c>
      <c r="H3458" s="13">
        <f ca="1">Fulltable[[#This Row],[Forecast]]*(1+AVERAGE(cform[faster (-ve) /
slower (+ve)]))</f>
        <v>0.12617701427576924</v>
      </c>
      <c r="I3458" s="13" t="e">
        <f>IF(ISNUMBER(VLOOKUP(Fulltable[[#This Row],[Distance]], Predict[[#All],[Distance (km)]:[Time on current form]], 2, FALSE)), VLOOKUP(Fulltable[[#This Row],[Distance]], Predict[[#All],[Distance (km)]:[Time on current form]], 2, FALSE), NA())</f>
        <v>#N/A</v>
      </c>
      <c r="J3458" s="13" t="e">
        <f>IF(ISNUMBER(VLOOKUP(Fulltable[[#This Row],[Distance]], Predict[[#All],[Distance (km)]:[Time on current form]], 3, FALSE)), VLOOKUP(Fulltable[[#This Row],[Distance]], Predict[[#All],[Distance (km)]:[Time on current form]], 3, FALSE), NA())</f>
        <v>#N/A</v>
      </c>
    </row>
    <row r="3459" spans="1:10" x14ac:dyDescent="0.25">
      <c r="A3459" s="1">
        <v>34.57</v>
      </c>
      <c r="B3459" s="2">
        <f>Fulltable[[#This Row],[Distance]]^2</f>
        <v>1195.0849000000001</v>
      </c>
      <c r="C3459">
        <f>Fulltable[[#This Row],[Distance]]^3</f>
        <v>41314.084993000004</v>
      </c>
      <c r="D3459">
        <f>Fulltable[[#This Row],[Distance]]^4</f>
        <v>1428227.9182080103</v>
      </c>
      <c r="E3459">
        <f>Fulltable[[#This Row],[Distance]]^5</f>
        <v>49373839.132450916</v>
      </c>
      <c r="F3459" s="13" t="e">
        <f>IF(ISNUMBER(VLOOKUP(Fulltable[[#This Row],[Distance]], PBmetric[[Distance (km)]:[PB (hh:mm:ss)]], 6, FALSE)), VLOOKUP(Fulltable[[#This Row],[Distance]], PBmetric[[Distance (km)]:[PB (hh:mm:ss)]], 6, FALSE), NA())</f>
        <v>#N/A</v>
      </c>
      <c r="G3459" s="13">
        <f ca="1">$Q$4+$P$4*Fulltable[[#This Row],[Distance]]+$O$4*Fulltable[[#This Row],[D^2]]+$N$4*Fulltable[[#This Row],[D^3]]</f>
        <v>0.12191373551937117</v>
      </c>
      <c r="H3459" s="13">
        <f ca="1">Fulltable[[#This Row],[Forecast]]*(1+AVERAGE(cform[faster (-ve) /
slower (+ve)]))</f>
        <v>0.12621995066722966</v>
      </c>
      <c r="I3459" s="13" t="e">
        <f>IF(ISNUMBER(VLOOKUP(Fulltable[[#This Row],[Distance]], Predict[[#All],[Distance (km)]:[Time on current form]], 2, FALSE)), VLOOKUP(Fulltable[[#This Row],[Distance]], Predict[[#All],[Distance (km)]:[Time on current form]], 2, FALSE), NA())</f>
        <v>#N/A</v>
      </c>
      <c r="J3459" s="13" t="e">
        <f>IF(ISNUMBER(VLOOKUP(Fulltable[[#This Row],[Distance]], Predict[[#All],[Distance (km)]:[Time on current form]], 3, FALSE)), VLOOKUP(Fulltable[[#This Row],[Distance]], Predict[[#All],[Distance (km)]:[Time on current form]], 3, FALSE), NA())</f>
        <v>#N/A</v>
      </c>
    </row>
    <row r="3460" spans="1:10" x14ac:dyDescent="0.25">
      <c r="A3460" s="1">
        <v>34.58</v>
      </c>
      <c r="B3460" s="2">
        <f>Fulltable[[#This Row],[Distance]]^2</f>
        <v>1195.7764</v>
      </c>
      <c r="C3460">
        <f>Fulltable[[#This Row],[Distance]]^3</f>
        <v>41349.947911999996</v>
      </c>
      <c r="D3460">
        <f>Fulltable[[#This Row],[Distance]]^4</f>
        <v>1429881.1987969598</v>
      </c>
      <c r="E3460">
        <f>Fulltable[[#This Row],[Distance]]^5</f>
        <v>49445291.854398869</v>
      </c>
      <c r="F3460" s="13" t="e">
        <f>IF(ISNUMBER(VLOOKUP(Fulltable[[#This Row],[Distance]], PBmetric[[Distance (km)]:[PB (hh:mm:ss)]], 6, FALSE)), VLOOKUP(Fulltable[[#This Row],[Distance]], PBmetric[[Distance (km)]:[PB (hh:mm:ss)]], 6, FALSE), NA())</f>
        <v>#N/A</v>
      </c>
      <c r="G3460" s="13">
        <f ca="1">$Q$4+$P$4*Fulltable[[#This Row],[Distance]]+$O$4*Fulltable[[#This Row],[D^2]]+$N$4*Fulltable[[#This Row],[D^3]]</f>
        <v>0.12195521061097825</v>
      </c>
      <c r="H3460" s="13">
        <f ca="1">Fulltable[[#This Row],[Forecast]]*(1+AVERAGE(cform[faster (-ve) /
slower (+ve)]))</f>
        <v>0.12626289073459993</v>
      </c>
      <c r="I3460" s="13" t="e">
        <f>IF(ISNUMBER(VLOOKUP(Fulltable[[#This Row],[Distance]], Predict[[#All],[Distance (km)]:[Time on current form]], 2, FALSE)), VLOOKUP(Fulltable[[#This Row],[Distance]], Predict[[#All],[Distance (km)]:[Time on current form]], 2, FALSE), NA())</f>
        <v>#N/A</v>
      </c>
      <c r="J3460" s="13" t="e">
        <f>IF(ISNUMBER(VLOOKUP(Fulltable[[#This Row],[Distance]], Predict[[#All],[Distance (km)]:[Time on current form]], 3, FALSE)), VLOOKUP(Fulltable[[#This Row],[Distance]], Predict[[#All],[Distance (km)]:[Time on current form]], 3, FALSE), NA())</f>
        <v>#N/A</v>
      </c>
    </row>
    <row r="3461" spans="1:10" x14ac:dyDescent="0.25">
      <c r="A3461" s="1">
        <v>34.590000000000003</v>
      </c>
      <c r="B3461" s="2">
        <f>Fulltable[[#This Row],[Distance]]^2</f>
        <v>1196.4681000000003</v>
      </c>
      <c r="C3461">
        <f>Fulltable[[#This Row],[Distance]]^3</f>
        <v>41385.831579000012</v>
      </c>
      <c r="D3461">
        <f>Fulltable[[#This Row],[Distance]]^4</f>
        <v>1431535.9143176107</v>
      </c>
      <c r="E3461">
        <f>Fulltable[[#This Row],[Distance]]^5</f>
        <v>49516827.27624616</v>
      </c>
      <c r="F3461" s="13" t="e">
        <f>IF(ISNUMBER(VLOOKUP(Fulltable[[#This Row],[Distance]], PBmetric[[Distance (km)]:[PB (hh:mm:ss)]], 6, FALSE)), VLOOKUP(Fulltable[[#This Row],[Distance]], PBmetric[[Distance (km)]:[PB (hh:mm:ss)]], 6, FALSE), NA())</f>
        <v>#N/A</v>
      </c>
      <c r="G3461" s="13">
        <f ca="1">$Q$4+$P$4*Fulltable[[#This Row],[Distance]]+$O$4*Fulltable[[#This Row],[D^2]]+$N$4*Fulltable[[#This Row],[D^3]]</f>
        <v>0.12199668925304971</v>
      </c>
      <c r="H3461" s="13">
        <f ca="1">Fulltable[[#This Row],[Forecast]]*(1+AVERAGE(cform[faster (-ve) /
slower (+ve)]))</f>
        <v>0.12630583447784346</v>
      </c>
      <c r="I3461" s="13" t="e">
        <f>IF(ISNUMBER(VLOOKUP(Fulltable[[#This Row],[Distance]], Predict[[#All],[Distance (km)]:[Time on current form]], 2, FALSE)), VLOOKUP(Fulltable[[#This Row],[Distance]], Predict[[#All],[Distance (km)]:[Time on current form]], 2, FALSE), NA())</f>
        <v>#N/A</v>
      </c>
      <c r="J3461" s="13" t="e">
        <f>IF(ISNUMBER(VLOOKUP(Fulltable[[#This Row],[Distance]], Predict[[#All],[Distance (km)]:[Time on current form]], 3, FALSE)), VLOOKUP(Fulltable[[#This Row],[Distance]], Predict[[#All],[Distance (km)]:[Time on current form]], 3, FALSE), NA())</f>
        <v>#N/A</v>
      </c>
    </row>
    <row r="3462" spans="1:10" x14ac:dyDescent="0.25">
      <c r="A3462" s="1">
        <v>34.6</v>
      </c>
      <c r="B3462" s="2">
        <f>Fulltable[[#This Row],[Distance]]^2</f>
        <v>1197.1600000000001</v>
      </c>
      <c r="C3462">
        <f>Fulltable[[#This Row],[Distance]]^3</f>
        <v>41421.736000000004</v>
      </c>
      <c r="D3462">
        <f>Fulltable[[#This Row],[Distance]]^4</f>
        <v>1433192.0656000001</v>
      </c>
      <c r="E3462">
        <f>Fulltable[[#This Row],[Distance]]^5</f>
        <v>49588445.469760008</v>
      </c>
      <c r="F3462" s="13" t="e">
        <f>IF(ISNUMBER(VLOOKUP(Fulltable[[#This Row],[Distance]], PBmetric[[Distance (km)]:[PB (hh:mm:ss)]], 6, FALSE)), VLOOKUP(Fulltable[[#This Row],[Distance]], PBmetric[[Distance (km)]:[PB (hh:mm:ss)]], 6, FALSE), NA())</f>
        <v>#N/A</v>
      </c>
      <c r="G3462" s="13">
        <f ca="1">$Q$4+$P$4*Fulltable[[#This Row],[Distance]]+$O$4*Fulltable[[#This Row],[D^2]]+$N$4*Fulltable[[#This Row],[D^3]]</f>
        <v>0.12203817144555007</v>
      </c>
      <c r="H3462" s="13">
        <f ca="1">Fulltable[[#This Row],[Forecast]]*(1+AVERAGE(cform[faster (-ve) /
slower (+ve)]))</f>
        <v>0.1263487818969235</v>
      </c>
      <c r="I3462" s="13" t="e">
        <f>IF(ISNUMBER(VLOOKUP(Fulltable[[#This Row],[Distance]], Predict[[#All],[Distance (km)]:[Time on current form]], 2, FALSE)), VLOOKUP(Fulltable[[#This Row],[Distance]], Predict[[#All],[Distance (km)]:[Time on current form]], 2, FALSE), NA())</f>
        <v>#N/A</v>
      </c>
      <c r="J3462" s="13" t="e">
        <f>IF(ISNUMBER(VLOOKUP(Fulltable[[#This Row],[Distance]], Predict[[#All],[Distance (km)]:[Time on current form]], 3, FALSE)), VLOOKUP(Fulltable[[#This Row],[Distance]], Predict[[#All],[Distance (km)]:[Time on current form]], 3, FALSE), NA())</f>
        <v>#N/A</v>
      </c>
    </row>
    <row r="3463" spans="1:10" x14ac:dyDescent="0.25">
      <c r="A3463" s="1">
        <v>34.61</v>
      </c>
      <c r="B3463" s="2">
        <f>Fulltable[[#This Row],[Distance]]^2</f>
        <v>1197.8521000000001</v>
      </c>
      <c r="C3463">
        <f>Fulltable[[#This Row],[Distance]]^3</f>
        <v>41457.661181000003</v>
      </c>
      <c r="D3463">
        <f>Fulltable[[#This Row],[Distance]]^4</f>
        <v>1434849.6534744101</v>
      </c>
      <c r="E3463">
        <f>Fulltable[[#This Row],[Distance]]^5</f>
        <v>49660146.506749332</v>
      </c>
      <c r="F3463" s="13" t="e">
        <f>IF(ISNUMBER(VLOOKUP(Fulltable[[#This Row],[Distance]], PBmetric[[Distance (km)]:[PB (hh:mm:ss)]], 6, FALSE)), VLOOKUP(Fulltable[[#This Row],[Distance]], PBmetric[[Distance (km)]:[PB (hh:mm:ss)]], 6, FALSE), NA())</f>
        <v>#N/A</v>
      </c>
      <c r="G3463" s="13">
        <f ca="1">$Q$4+$P$4*Fulltable[[#This Row],[Distance]]+$O$4*Fulltable[[#This Row],[D^2]]+$N$4*Fulltable[[#This Row],[D^3]]</f>
        <v>0.12207965718844399</v>
      </c>
      <c r="H3463" s="13">
        <f ca="1">Fulltable[[#This Row],[Forecast]]*(1+AVERAGE(cform[faster (-ve) /
slower (+ve)]))</f>
        <v>0.12639173299180348</v>
      </c>
      <c r="I3463" s="13" t="e">
        <f>IF(ISNUMBER(VLOOKUP(Fulltable[[#This Row],[Distance]], Predict[[#All],[Distance (km)]:[Time on current form]], 2, FALSE)), VLOOKUP(Fulltable[[#This Row],[Distance]], Predict[[#All],[Distance (km)]:[Time on current form]], 2, FALSE), NA())</f>
        <v>#N/A</v>
      </c>
      <c r="J3463" s="13" t="e">
        <f>IF(ISNUMBER(VLOOKUP(Fulltable[[#This Row],[Distance]], Predict[[#All],[Distance (km)]:[Time on current form]], 3, FALSE)), VLOOKUP(Fulltable[[#This Row],[Distance]], Predict[[#All],[Distance (km)]:[Time on current form]], 3, FALSE), NA())</f>
        <v>#N/A</v>
      </c>
    </row>
    <row r="3464" spans="1:10" x14ac:dyDescent="0.25">
      <c r="A3464" s="1">
        <v>34.619999999999997</v>
      </c>
      <c r="B3464" s="2">
        <f>Fulltable[[#This Row],[Distance]]^2</f>
        <v>1198.5443999999998</v>
      </c>
      <c r="C3464">
        <f>Fulltable[[#This Row],[Distance]]^3</f>
        <v>41493.607127999989</v>
      </c>
      <c r="D3464">
        <f>Fulltable[[#This Row],[Distance]]^4</f>
        <v>1436508.6787713594</v>
      </c>
      <c r="E3464">
        <f>Fulltable[[#This Row],[Distance]]^5</f>
        <v>49731930.459064461</v>
      </c>
      <c r="F3464" s="13" t="e">
        <f>IF(ISNUMBER(VLOOKUP(Fulltable[[#This Row],[Distance]], PBmetric[[Distance (km)]:[PB (hh:mm:ss)]], 6, FALSE)), VLOOKUP(Fulltable[[#This Row],[Distance]], PBmetric[[Distance (km)]:[PB (hh:mm:ss)]], 6, FALSE), NA())</f>
        <v>#N/A</v>
      </c>
      <c r="G3464" s="13">
        <f ca="1">$Q$4+$P$4*Fulltable[[#This Row],[Distance]]+$O$4*Fulltable[[#This Row],[D^2]]+$N$4*Fulltable[[#This Row],[D^3]]</f>
        <v>0.12212114648169603</v>
      </c>
      <c r="H3464" s="13">
        <f ca="1">Fulltable[[#This Row],[Forecast]]*(1+AVERAGE(cform[faster (-ve) /
slower (+ve)]))</f>
        <v>0.12643468776244668</v>
      </c>
      <c r="I3464" s="13" t="e">
        <f>IF(ISNUMBER(VLOOKUP(Fulltable[[#This Row],[Distance]], Predict[[#All],[Distance (km)]:[Time on current form]], 2, FALSE)), VLOOKUP(Fulltable[[#This Row],[Distance]], Predict[[#All],[Distance (km)]:[Time on current form]], 2, FALSE), NA())</f>
        <v>#N/A</v>
      </c>
      <c r="J3464" s="13" t="e">
        <f>IF(ISNUMBER(VLOOKUP(Fulltable[[#This Row],[Distance]], Predict[[#All],[Distance (km)]:[Time on current form]], 3, FALSE)), VLOOKUP(Fulltable[[#This Row],[Distance]], Predict[[#All],[Distance (km)]:[Time on current form]], 3, FALSE), NA())</f>
        <v>#N/A</v>
      </c>
    </row>
    <row r="3465" spans="1:10" x14ac:dyDescent="0.25">
      <c r="A3465" s="1">
        <v>34.630000000000003</v>
      </c>
      <c r="B3465" s="2">
        <f>Fulltable[[#This Row],[Distance]]^2</f>
        <v>1199.2369000000001</v>
      </c>
      <c r="C3465">
        <f>Fulltable[[#This Row],[Distance]]^3</f>
        <v>41529.573847000007</v>
      </c>
      <c r="D3465">
        <f>Fulltable[[#This Row],[Distance]]^4</f>
        <v>1438169.1423216104</v>
      </c>
      <c r="E3465">
        <f>Fulltable[[#This Row],[Distance]]^5</f>
        <v>49803797.398597367</v>
      </c>
      <c r="F3465" s="13" t="e">
        <f>IF(ISNUMBER(VLOOKUP(Fulltable[[#This Row],[Distance]], PBmetric[[Distance (km)]:[PB (hh:mm:ss)]], 6, FALSE)), VLOOKUP(Fulltable[[#This Row],[Distance]], PBmetric[[Distance (km)]:[PB (hh:mm:ss)]], 6, FALSE), NA())</f>
        <v>#N/A</v>
      </c>
      <c r="G3465" s="13">
        <f ca="1">$Q$4+$P$4*Fulltable[[#This Row],[Distance]]+$O$4*Fulltable[[#This Row],[D^2]]+$N$4*Fulltable[[#This Row],[D^3]]</f>
        <v>0.12216263932527081</v>
      </c>
      <c r="H3465" s="13">
        <f ca="1">Fulltable[[#This Row],[Forecast]]*(1+AVERAGE(cform[faster (-ve) /
slower (+ve)]))</f>
        <v>0.12647764620881649</v>
      </c>
      <c r="I3465" s="13" t="e">
        <f>IF(ISNUMBER(VLOOKUP(Fulltable[[#This Row],[Distance]], Predict[[#All],[Distance (km)]:[Time on current form]], 2, FALSE)), VLOOKUP(Fulltable[[#This Row],[Distance]], Predict[[#All],[Distance (km)]:[Time on current form]], 2, FALSE), NA())</f>
        <v>#N/A</v>
      </c>
      <c r="J3465" s="13" t="e">
        <f>IF(ISNUMBER(VLOOKUP(Fulltable[[#This Row],[Distance]], Predict[[#All],[Distance (km)]:[Time on current form]], 3, FALSE)), VLOOKUP(Fulltable[[#This Row],[Distance]], Predict[[#All],[Distance (km)]:[Time on current form]], 3, FALSE), NA())</f>
        <v>#N/A</v>
      </c>
    </row>
    <row r="3466" spans="1:10" x14ac:dyDescent="0.25">
      <c r="A3466" s="1">
        <v>34.64</v>
      </c>
      <c r="B3466" s="2">
        <f>Fulltable[[#This Row],[Distance]]^2</f>
        <v>1199.9295999999999</v>
      </c>
      <c r="C3466">
        <f>Fulltable[[#This Row],[Distance]]^3</f>
        <v>41565.561344000002</v>
      </c>
      <c r="D3466">
        <f>Fulltable[[#This Row],[Distance]]^4</f>
        <v>1439831.0449561598</v>
      </c>
      <c r="E3466">
        <f>Fulltable[[#This Row],[Distance]]^5</f>
        <v>49875747.397281379</v>
      </c>
      <c r="F3466" s="13" t="e">
        <f>IF(ISNUMBER(VLOOKUP(Fulltable[[#This Row],[Distance]], PBmetric[[Distance (km)]:[PB (hh:mm:ss)]], 6, FALSE)), VLOOKUP(Fulltable[[#This Row],[Distance]], PBmetric[[Distance (km)]:[PB (hh:mm:ss)]], 6, FALSE), NA())</f>
        <v>#N/A</v>
      </c>
      <c r="G3466" s="13">
        <f ca="1">$Q$4+$P$4*Fulltable[[#This Row],[Distance]]+$O$4*Fulltable[[#This Row],[D^2]]+$N$4*Fulltable[[#This Row],[D^3]]</f>
        <v>0.12220413571913293</v>
      </c>
      <c r="H3466" s="13">
        <f ca="1">Fulltable[[#This Row],[Forecast]]*(1+AVERAGE(cform[faster (-ve) /
slower (+ve)]))</f>
        <v>0.12652060833087625</v>
      </c>
      <c r="I3466" s="13" t="e">
        <f>IF(ISNUMBER(VLOOKUP(Fulltable[[#This Row],[Distance]], Predict[[#All],[Distance (km)]:[Time on current form]], 2, FALSE)), VLOOKUP(Fulltable[[#This Row],[Distance]], Predict[[#All],[Distance (km)]:[Time on current form]], 2, FALSE), NA())</f>
        <v>#N/A</v>
      </c>
      <c r="J3466" s="13" t="e">
        <f>IF(ISNUMBER(VLOOKUP(Fulltable[[#This Row],[Distance]], Predict[[#All],[Distance (km)]:[Time on current form]], 3, FALSE)), VLOOKUP(Fulltable[[#This Row],[Distance]], Predict[[#All],[Distance (km)]:[Time on current form]], 3, FALSE), NA())</f>
        <v>#N/A</v>
      </c>
    </row>
    <row r="3467" spans="1:10" x14ac:dyDescent="0.25">
      <c r="A3467" s="1">
        <v>34.65</v>
      </c>
      <c r="B3467" s="2">
        <f>Fulltable[[#This Row],[Distance]]^2</f>
        <v>1200.6224999999999</v>
      </c>
      <c r="C3467">
        <f>Fulltable[[#This Row],[Distance]]^3</f>
        <v>41601.569624999996</v>
      </c>
      <c r="D3467">
        <f>Fulltable[[#This Row],[Distance]]^4</f>
        <v>1441494.3875062498</v>
      </c>
      <c r="E3467">
        <f>Fulltable[[#This Row],[Distance]]^5</f>
        <v>49947780.527091555</v>
      </c>
      <c r="F3467" s="13" t="e">
        <f>IF(ISNUMBER(VLOOKUP(Fulltable[[#This Row],[Distance]], PBmetric[[Distance (km)]:[PB (hh:mm:ss)]], 6, FALSE)), VLOOKUP(Fulltable[[#This Row],[Distance]], PBmetric[[Distance (km)]:[PB (hh:mm:ss)]], 6, FALSE), NA())</f>
        <v>#N/A</v>
      </c>
      <c r="G3467" s="13">
        <f ca="1">$Q$4+$P$4*Fulltable[[#This Row],[Distance]]+$O$4*Fulltable[[#This Row],[D^2]]+$N$4*Fulltable[[#This Row],[D^3]]</f>
        <v>0.12224563566324698</v>
      </c>
      <c r="H3467" s="13">
        <f ca="1">Fulltable[[#This Row],[Forecast]]*(1+AVERAGE(cform[faster (-ve) /
slower (+ve)]))</f>
        <v>0.12656357412858929</v>
      </c>
      <c r="I3467" s="13" t="e">
        <f>IF(ISNUMBER(VLOOKUP(Fulltable[[#This Row],[Distance]], Predict[[#All],[Distance (km)]:[Time on current form]], 2, FALSE)), VLOOKUP(Fulltable[[#This Row],[Distance]], Predict[[#All],[Distance (km)]:[Time on current form]], 2, FALSE), NA())</f>
        <v>#N/A</v>
      </c>
      <c r="J3467" s="13" t="e">
        <f>IF(ISNUMBER(VLOOKUP(Fulltable[[#This Row],[Distance]], Predict[[#All],[Distance (km)]:[Time on current form]], 3, FALSE)), VLOOKUP(Fulltable[[#This Row],[Distance]], Predict[[#All],[Distance (km)]:[Time on current form]], 3, FALSE), NA())</f>
        <v>#N/A</v>
      </c>
    </row>
    <row r="3468" spans="1:10" x14ac:dyDescent="0.25">
      <c r="A3468" s="1">
        <v>34.659999999999997</v>
      </c>
      <c r="B3468" s="2">
        <f>Fulltable[[#This Row],[Distance]]^2</f>
        <v>1201.3155999999997</v>
      </c>
      <c r="C3468">
        <f>Fulltable[[#This Row],[Distance]]^3</f>
        <v>41637.598695999986</v>
      </c>
      <c r="D3468">
        <f>Fulltable[[#This Row],[Distance]]^4</f>
        <v>1443159.1708033592</v>
      </c>
      <c r="E3468">
        <f>Fulltable[[#This Row],[Distance]]^5</f>
        <v>50019896.860044427</v>
      </c>
      <c r="F3468" s="13" t="e">
        <f>IF(ISNUMBER(VLOOKUP(Fulltable[[#This Row],[Distance]], PBmetric[[Distance (km)]:[PB (hh:mm:ss)]], 6, FALSE)), VLOOKUP(Fulltable[[#This Row],[Distance]], PBmetric[[Distance (km)]:[PB (hh:mm:ss)]], 6, FALSE), NA())</f>
        <v>#N/A</v>
      </c>
      <c r="G3468" s="13">
        <f ca="1">$Q$4+$P$4*Fulltable[[#This Row],[Distance]]+$O$4*Fulltable[[#This Row],[D^2]]+$N$4*Fulltable[[#This Row],[D^3]]</f>
        <v>0.12228713915757752</v>
      </c>
      <c r="H3468" s="13">
        <f ca="1">Fulltable[[#This Row],[Forecast]]*(1+AVERAGE(cform[faster (-ve) /
slower (+ve)]))</f>
        <v>0.12660654360191897</v>
      </c>
      <c r="I3468" s="13" t="e">
        <f>IF(ISNUMBER(VLOOKUP(Fulltable[[#This Row],[Distance]], Predict[[#All],[Distance (km)]:[Time on current form]], 2, FALSE)), VLOOKUP(Fulltable[[#This Row],[Distance]], Predict[[#All],[Distance (km)]:[Time on current form]], 2, FALSE), NA())</f>
        <v>#N/A</v>
      </c>
      <c r="J3468" s="13" t="e">
        <f>IF(ISNUMBER(VLOOKUP(Fulltable[[#This Row],[Distance]], Predict[[#All],[Distance (km)]:[Time on current form]], 3, FALSE)), VLOOKUP(Fulltable[[#This Row],[Distance]], Predict[[#All],[Distance (km)]:[Time on current form]], 3, FALSE), NA())</f>
        <v>#N/A</v>
      </c>
    </row>
    <row r="3469" spans="1:10" x14ac:dyDescent="0.25">
      <c r="A3469" s="1">
        <v>34.67</v>
      </c>
      <c r="B3469" s="2">
        <f>Fulltable[[#This Row],[Distance]]^2</f>
        <v>1202.0089</v>
      </c>
      <c r="C3469">
        <f>Fulltable[[#This Row],[Distance]]^3</f>
        <v>41673.648563000002</v>
      </c>
      <c r="D3469">
        <f>Fulltable[[#This Row],[Distance]]^4</f>
        <v>1444825.3956792101</v>
      </c>
      <c r="E3469">
        <f>Fulltable[[#This Row],[Distance]]^5</f>
        <v>50092096.468198217</v>
      </c>
      <c r="F3469" s="13" t="e">
        <f>IF(ISNUMBER(VLOOKUP(Fulltable[[#This Row],[Distance]], PBmetric[[Distance (km)]:[PB (hh:mm:ss)]], 6, FALSE)), VLOOKUP(Fulltable[[#This Row],[Distance]], PBmetric[[Distance (km)]:[PB (hh:mm:ss)]], 6, FALSE), NA())</f>
        <v>#N/A</v>
      </c>
      <c r="G3469" s="13">
        <f ca="1">$Q$4+$P$4*Fulltable[[#This Row],[Distance]]+$O$4*Fulltable[[#This Row],[D^2]]+$N$4*Fulltable[[#This Row],[D^3]]</f>
        <v>0.12232864620208922</v>
      </c>
      <c r="H3469" s="13">
        <f ca="1">Fulltable[[#This Row],[Forecast]]*(1+AVERAGE(cform[faster (-ve) /
slower (+ve)]))</f>
        <v>0.12664951675082864</v>
      </c>
      <c r="I3469" s="13" t="e">
        <f>IF(ISNUMBER(VLOOKUP(Fulltable[[#This Row],[Distance]], Predict[[#All],[Distance (km)]:[Time on current form]], 2, FALSE)), VLOOKUP(Fulltable[[#This Row],[Distance]], Predict[[#All],[Distance (km)]:[Time on current form]], 2, FALSE), NA())</f>
        <v>#N/A</v>
      </c>
      <c r="J3469" s="13" t="e">
        <f>IF(ISNUMBER(VLOOKUP(Fulltable[[#This Row],[Distance]], Predict[[#All],[Distance (km)]:[Time on current form]], 3, FALSE)), VLOOKUP(Fulltable[[#This Row],[Distance]], Predict[[#All],[Distance (km)]:[Time on current form]], 3, FALSE), NA())</f>
        <v>#N/A</v>
      </c>
    </row>
    <row r="3470" spans="1:10" x14ac:dyDescent="0.25">
      <c r="A3470" s="1">
        <v>34.68</v>
      </c>
      <c r="B3470" s="2">
        <f>Fulltable[[#This Row],[Distance]]^2</f>
        <v>1202.7023999999999</v>
      </c>
      <c r="C3470">
        <f>Fulltable[[#This Row],[Distance]]^3</f>
        <v>41709.719231999996</v>
      </c>
      <c r="D3470">
        <f>Fulltable[[#This Row],[Distance]]^4</f>
        <v>1446493.0629657598</v>
      </c>
      <c r="E3470">
        <f>Fulltable[[#This Row],[Distance]]^5</f>
        <v>50164379.423652552</v>
      </c>
      <c r="F3470" s="13" t="e">
        <f>IF(ISNUMBER(VLOOKUP(Fulltable[[#This Row],[Distance]], PBmetric[[Distance (km)]:[PB (hh:mm:ss)]], 6, FALSE)), VLOOKUP(Fulltable[[#This Row],[Distance]], PBmetric[[Distance (km)]:[PB (hh:mm:ss)]], 6, FALSE), NA())</f>
        <v>#N/A</v>
      </c>
      <c r="G3470" s="13">
        <f ca="1">$Q$4+$P$4*Fulltable[[#This Row],[Distance]]+$O$4*Fulltable[[#This Row],[D^2]]+$N$4*Fulltable[[#This Row],[D^3]]</f>
        <v>0.12237015679674661</v>
      </c>
      <c r="H3470" s="13">
        <f ca="1">Fulltable[[#This Row],[Forecast]]*(1+AVERAGE(cform[faster (-ve) /
slower (+ve)]))</f>
        <v>0.12669249357528162</v>
      </c>
      <c r="I3470" s="13" t="e">
        <f>IF(ISNUMBER(VLOOKUP(Fulltable[[#This Row],[Distance]], Predict[[#All],[Distance (km)]:[Time on current form]], 2, FALSE)), VLOOKUP(Fulltable[[#This Row],[Distance]], Predict[[#All],[Distance (km)]:[Time on current form]], 2, FALSE), NA())</f>
        <v>#N/A</v>
      </c>
      <c r="J3470" s="13" t="e">
        <f>IF(ISNUMBER(VLOOKUP(Fulltable[[#This Row],[Distance]], Predict[[#All],[Distance (km)]:[Time on current form]], 3, FALSE)), VLOOKUP(Fulltable[[#This Row],[Distance]], Predict[[#All],[Distance (km)]:[Time on current form]], 3, FALSE), NA())</f>
        <v>#N/A</v>
      </c>
    </row>
    <row r="3471" spans="1:10" x14ac:dyDescent="0.25">
      <c r="A3471" s="1">
        <v>34.69</v>
      </c>
      <c r="B3471" s="2">
        <f>Fulltable[[#This Row],[Distance]]^2</f>
        <v>1203.3960999999999</v>
      </c>
      <c r="C3471">
        <f>Fulltable[[#This Row],[Distance]]^3</f>
        <v>41745.810708999998</v>
      </c>
      <c r="D3471">
        <f>Fulltable[[#This Row],[Distance]]^4</f>
        <v>1448162.1734952098</v>
      </c>
      <c r="E3471">
        <f>Fulltable[[#This Row],[Distance]]^5</f>
        <v>50236745.798548825</v>
      </c>
      <c r="F3471" s="13" t="e">
        <f>IF(ISNUMBER(VLOOKUP(Fulltable[[#This Row],[Distance]], PBmetric[[Distance (km)]:[PB (hh:mm:ss)]], 6, FALSE)), VLOOKUP(Fulltable[[#This Row],[Distance]], PBmetric[[Distance (km)]:[PB (hh:mm:ss)]], 6, FALSE), NA())</f>
        <v>#N/A</v>
      </c>
      <c r="G3471" s="13">
        <f ca="1">$Q$4+$P$4*Fulltable[[#This Row],[Distance]]+$O$4*Fulltable[[#This Row],[D^2]]+$N$4*Fulltable[[#This Row],[D^3]]</f>
        <v>0.1224116709415143</v>
      </c>
      <c r="H3471" s="13">
        <f ca="1">Fulltable[[#This Row],[Forecast]]*(1+AVERAGE(cform[faster (-ve) /
slower (+ve)]))</f>
        <v>0.12673547407524127</v>
      </c>
      <c r="I3471" s="13" t="e">
        <f>IF(ISNUMBER(VLOOKUP(Fulltable[[#This Row],[Distance]], Predict[[#All],[Distance (km)]:[Time on current form]], 2, FALSE)), VLOOKUP(Fulltable[[#This Row],[Distance]], Predict[[#All],[Distance (km)]:[Time on current form]], 2, FALSE), NA())</f>
        <v>#N/A</v>
      </c>
      <c r="J3471" s="13" t="e">
        <f>IF(ISNUMBER(VLOOKUP(Fulltable[[#This Row],[Distance]], Predict[[#All],[Distance (km)]:[Time on current form]], 3, FALSE)), VLOOKUP(Fulltable[[#This Row],[Distance]], Predict[[#All],[Distance (km)]:[Time on current form]], 3, FALSE), NA())</f>
        <v>#N/A</v>
      </c>
    </row>
    <row r="3472" spans="1:10" x14ac:dyDescent="0.25">
      <c r="A3472" s="1">
        <v>34.700000000000003</v>
      </c>
      <c r="B3472" s="2">
        <f>Fulltable[[#This Row],[Distance]]^2</f>
        <v>1204.0900000000001</v>
      </c>
      <c r="C3472">
        <f>Fulltable[[#This Row],[Distance]]^3</f>
        <v>41781.92300000001</v>
      </c>
      <c r="D3472">
        <f>Fulltable[[#This Row],[Distance]]^4</f>
        <v>1449832.7281000004</v>
      </c>
      <c r="E3472">
        <f>Fulltable[[#This Row],[Distance]]^5</f>
        <v>50309195.66507002</v>
      </c>
      <c r="F3472" s="13" t="e">
        <f>IF(ISNUMBER(VLOOKUP(Fulltable[[#This Row],[Distance]], PBmetric[[Distance (km)]:[PB (hh:mm:ss)]], 6, FALSE)), VLOOKUP(Fulltable[[#This Row],[Distance]], PBmetric[[Distance (km)]:[PB (hh:mm:ss)]], 6, FALSE), NA())</f>
        <v>#N/A</v>
      </c>
      <c r="G3472" s="13">
        <f ca="1">$Q$4+$P$4*Fulltable[[#This Row],[Distance]]+$O$4*Fulltable[[#This Row],[D^2]]+$N$4*Fulltable[[#This Row],[D^3]]</f>
        <v>0.12245318863635694</v>
      </c>
      <c r="H3472" s="13">
        <f ca="1">Fulltable[[#This Row],[Forecast]]*(1+AVERAGE(cform[faster (-ve) /
slower (+ve)]))</f>
        <v>0.12677845825067097</v>
      </c>
      <c r="I3472" s="13" t="e">
        <f>IF(ISNUMBER(VLOOKUP(Fulltable[[#This Row],[Distance]], Predict[[#All],[Distance (km)]:[Time on current form]], 2, FALSE)), VLOOKUP(Fulltable[[#This Row],[Distance]], Predict[[#All],[Distance (km)]:[Time on current form]], 2, FALSE), NA())</f>
        <v>#N/A</v>
      </c>
      <c r="J3472" s="13" t="e">
        <f>IF(ISNUMBER(VLOOKUP(Fulltable[[#This Row],[Distance]], Predict[[#All],[Distance (km)]:[Time on current form]], 3, FALSE)), VLOOKUP(Fulltable[[#This Row],[Distance]], Predict[[#All],[Distance (km)]:[Time on current form]], 3, FALSE), NA())</f>
        <v>#N/A</v>
      </c>
    </row>
    <row r="3473" spans="1:10" x14ac:dyDescent="0.25">
      <c r="A3473" s="1">
        <v>34.71</v>
      </c>
      <c r="B3473" s="2">
        <f>Fulltable[[#This Row],[Distance]]^2</f>
        <v>1204.7841000000001</v>
      </c>
      <c r="C3473">
        <f>Fulltable[[#This Row],[Distance]]^3</f>
        <v>41818.056111000005</v>
      </c>
      <c r="D3473">
        <f>Fulltable[[#This Row],[Distance]]^4</f>
        <v>1451504.7276128102</v>
      </c>
      <c r="E3473">
        <f>Fulltable[[#This Row],[Distance]]^5</f>
        <v>50381729.095440641</v>
      </c>
      <c r="F3473" s="13" t="e">
        <f>IF(ISNUMBER(VLOOKUP(Fulltable[[#This Row],[Distance]], PBmetric[[Distance (km)]:[PB (hh:mm:ss)]], 6, FALSE)), VLOOKUP(Fulltable[[#This Row],[Distance]], PBmetric[[Distance (km)]:[PB (hh:mm:ss)]], 6, FALSE), NA())</f>
        <v>#N/A</v>
      </c>
      <c r="G3473" s="13">
        <f ca="1">$Q$4+$P$4*Fulltable[[#This Row],[Distance]]+$O$4*Fulltable[[#This Row],[D^2]]+$N$4*Fulltable[[#This Row],[D^3]]</f>
        <v>0.12249470988123906</v>
      </c>
      <c r="H3473" s="13">
        <f ca="1">Fulltable[[#This Row],[Forecast]]*(1+AVERAGE(cform[faster (-ve) /
slower (+ve)]))</f>
        <v>0.12682144610153401</v>
      </c>
      <c r="I3473" s="13" t="e">
        <f>IF(ISNUMBER(VLOOKUP(Fulltable[[#This Row],[Distance]], Predict[[#All],[Distance (km)]:[Time on current form]], 2, FALSE)), VLOOKUP(Fulltable[[#This Row],[Distance]], Predict[[#All],[Distance (km)]:[Time on current form]], 2, FALSE), NA())</f>
        <v>#N/A</v>
      </c>
      <c r="J3473" s="13" t="e">
        <f>IF(ISNUMBER(VLOOKUP(Fulltable[[#This Row],[Distance]], Predict[[#All],[Distance (km)]:[Time on current form]], 3, FALSE)), VLOOKUP(Fulltable[[#This Row],[Distance]], Predict[[#All],[Distance (km)]:[Time on current form]], 3, FALSE), NA())</f>
        <v>#N/A</v>
      </c>
    </row>
    <row r="3474" spans="1:10" x14ac:dyDescent="0.25">
      <c r="A3474" s="1">
        <v>34.72</v>
      </c>
      <c r="B3474" s="2">
        <f>Fulltable[[#This Row],[Distance]]^2</f>
        <v>1205.4784</v>
      </c>
      <c r="C3474">
        <f>Fulltable[[#This Row],[Distance]]^3</f>
        <v>41854.210048000001</v>
      </c>
      <c r="D3474">
        <f>Fulltable[[#This Row],[Distance]]^4</f>
        <v>1453178.1728665598</v>
      </c>
      <c r="E3474">
        <f>Fulltable[[#This Row],[Distance]]^5</f>
        <v>50454346.161926955</v>
      </c>
      <c r="F3474" s="13" t="e">
        <f>IF(ISNUMBER(VLOOKUP(Fulltable[[#This Row],[Distance]], PBmetric[[Distance (km)]:[PB (hh:mm:ss)]], 6, FALSE)), VLOOKUP(Fulltable[[#This Row],[Distance]], PBmetric[[Distance (km)]:[PB (hh:mm:ss)]], 6, FALSE), NA())</f>
        <v>#N/A</v>
      </c>
      <c r="G3474" s="13">
        <f ca="1">$Q$4+$P$4*Fulltable[[#This Row],[Distance]]+$O$4*Fulltable[[#This Row],[D^2]]+$N$4*Fulltable[[#This Row],[D^3]]</f>
        <v>0.12253623467612527</v>
      </c>
      <c r="H3474" s="13">
        <f ca="1">Fulltable[[#This Row],[Forecast]]*(1+AVERAGE(cform[faster (-ve) /
slower (+ve)]))</f>
        <v>0.12686443762779376</v>
      </c>
      <c r="I3474" s="13" t="e">
        <f>IF(ISNUMBER(VLOOKUP(Fulltable[[#This Row],[Distance]], Predict[[#All],[Distance (km)]:[Time on current form]], 2, FALSE)), VLOOKUP(Fulltable[[#This Row],[Distance]], Predict[[#All],[Distance (km)]:[Time on current form]], 2, FALSE), NA())</f>
        <v>#N/A</v>
      </c>
      <c r="J3474" s="13" t="e">
        <f>IF(ISNUMBER(VLOOKUP(Fulltable[[#This Row],[Distance]], Predict[[#All],[Distance (km)]:[Time on current form]], 3, FALSE)), VLOOKUP(Fulltable[[#This Row],[Distance]], Predict[[#All],[Distance (km)]:[Time on current form]], 3, FALSE), NA())</f>
        <v>#N/A</v>
      </c>
    </row>
    <row r="3475" spans="1:10" x14ac:dyDescent="0.25">
      <c r="A3475" s="1">
        <v>34.729999999999997</v>
      </c>
      <c r="B3475" s="2">
        <f>Fulltable[[#This Row],[Distance]]^2</f>
        <v>1206.1728999999998</v>
      </c>
      <c r="C3475">
        <f>Fulltable[[#This Row],[Distance]]^3</f>
        <v>41890.384816999991</v>
      </c>
      <c r="D3475">
        <f>Fulltable[[#This Row],[Distance]]^4</f>
        <v>1454853.0646944095</v>
      </c>
      <c r="E3475">
        <f>Fulltable[[#This Row],[Distance]]^5</f>
        <v>50527046.936836839</v>
      </c>
      <c r="F3475" s="13" t="e">
        <f>IF(ISNUMBER(VLOOKUP(Fulltable[[#This Row],[Distance]], PBmetric[[Distance (km)]:[PB (hh:mm:ss)]], 6, FALSE)), VLOOKUP(Fulltable[[#This Row],[Distance]], PBmetric[[Distance (km)]:[PB (hh:mm:ss)]], 6, FALSE), NA())</f>
        <v>#N/A</v>
      </c>
      <c r="G3475" s="13">
        <f ca="1">$Q$4+$P$4*Fulltable[[#This Row],[Distance]]+$O$4*Fulltable[[#This Row],[D^2]]+$N$4*Fulltable[[#This Row],[D^3]]</f>
        <v>0.1225777630209802</v>
      </c>
      <c r="H3475" s="13">
        <f ca="1">Fulltable[[#This Row],[Forecast]]*(1+AVERAGE(cform[faster (-ve) /
slower (+ve)]))</f>
        <v>0.12690743282941358</v>
      </c>
      <c r="I3475" s="13" t="e">
        <f>IF(ISNUMBER(VLOOKUP(Fulltable[[#This Row],[Distance]], Predict[[#All],[Distance (km)]:[Time on current form]], 2, FALSE)), VLOOKUP(Fulltable[[#This Row],[Distance]], Predict[[#All],[Distance (km)]:[Time on current form]], 2, FALSE), NA())</f>
        <v>#N/A</v>
      </c>
      <c r="J3475" s="13" t="e">
        <f>IF(ISNUMBER(VLOOKUP(Fulltable[[#This Row],[Distance]], Predict[[#All],[Distance (km)]:[Time on current form]], 3, FALSE)), VLOOKUP(Fulltable[[#This Row],[Distance]], Predict[[#All],[Distance (km)]:[Time on current form]], 3, FALSE), NA())</f>
        <v>#N/A</v>
      </c>
    </row>
    <row r="3476" spans="1:10" x14ac:dyDescent="0.25">
      <c r="A3476" s="1">
        <v>34.74</v>
      </c>
      <c r="B3476" s="2">
        <f>Fulltable[[#This Row],[Distance]]^2</f>
        <v>1206.8676</v>
      </c>
      <c r="C3476">
        <f>Fulltable[[#This Row],[Distance]]^3</f>
        <v>41926.580424000007</v>
      </c>
      <c r="D3476">
        <f>Fulltable[[#This Row],[Distance]]^4</f>
        <v>1456529.40392976</v>
      </c>
      <c r="E3476">
        <f>Fulltable[[#This Row],[Distance]]^5</f>
        <v>50599831.492519863</v>
      </c>
      <c r="F3476" s="13" t="e">
        <f>IF(ISNUMBER(VLOOKUP(Fulltable[[#This Row],[Distance]], PBmetric[[Distance (km)]:[PB (hh:mm:ss)]], 6, FALSE)), VLOOKUP(Fulltable[[#This Row],[Distance]], PBmetric[[Distance (km)]:[PB (hh:mm:ss)]], 6, FALSE), NA())</f>
        <v>#N/A</v>
      </c>
      <c r="G3476" s="13">
        <f ca="1">$Q$4+$P$4*Fulltable[[#This Row],[Distance]]+$O$4*Fulltable[[#This Row],[D^2]]+$N$4*Fulltable[[#This Row],[D^3]]</f>
        <v>0.12261929491576844</v>
      </c>
      <c r="H3476" s="13">
        <f ca="1">Fulltable[[#This Row],[Forecast]]*(1+AVERAGE(cform[faster (-ve) /
slower (+ve)]))</f>
        <v>0.12695043170635681</v>
      </c>
      <c r="I3476" s="13" t="e">
        <f>IF(ISNUMBER(VLOOKUP(Fulltable[[#This Row],[Distance]], Predict[[#All],[Distance (km)]:[Time on current form]], 2, FALSE)), VLOOKUP(Fulltable[[#This Row],[Distance]], Predict[[#All],[Distance (km)]:[Time on current form]], 2, FALSE), NA())</f>
        <v>#N/A</v>
      </c>
      <c r="J3476" s="13" t="e">
        <f>IF(ISNUMBER(VLOOKUP(Fulltable[[#This Row],[Distance]], Predict[[#All],[Distance (km)]:[Time on current form]], 3, FALSE)), VLOOKUP(Fulltable[[#This Row],[Distance]], Predict[[#All],[Distance (km)]:[Time on current form]], 3, FALSE), NA())</f>
        <v>#N/A</v>
      </c>
    </row>
    <row r="3477" spans="1:10" x14ac:dyDescent="0.25">
      <c r="A3477" s="1">
        <v>34.75</v>
      </c>
      <c r="B3477" s="2">
        <f>Fulltable[[#This Row],[Distance]]^2</f>
        <v>1207.5625</v>
      </c>
      <c r="C3477">
        <f>Fulltable[[#This Row],[Distance]]^3</f>
        <v>41962.796875</v>
      </c>
      <c r="D3477">
        <f>Fulltable[[#This Row],[Distance]]^4</f>
        <v>1458207.19140625</v>
      </c>
      <c r="E3477">
        <f>Fulltable[[#This Row],[Distance]]^5</f>
        <v>50672699.901367187</v>
      </c>
      <c r="F3477" s="13" t="e">
        <f>IF(ISNUMBER(VLOOKUP(Fulltable[[#This Row],[Distance]], PBmetric[[Distance (km)]:[PB (hh:mm:ss)]], 6, FALSE)), VLOOKUP(Fulltable[[#This Row],[Distance]], PBmetric[[Distance (km)]:[PB (hh:mm:ss)]], 6, FALSE), NA())</f>
        <v>#N/A</v>
      </c>
      <c r="G3477" s="13">
        <f ca="1">$Q$4+$P$4*Fulltable[[#This Row],[Distance]]+$O$4*Fulltable[[#This Row],[D^2]]+$N$4*Fulltable[[#This Row],[D^3]]</f>
        <v>0.12266083036045454</v>
      </c>
      <c r="H3477" s="13">
        <f ca="1">Fulltable[[#This Row],[Forecast]]*(1+AVERAGE(cform[faster (-ve) /
slower (+ve)]))</f>
        <v>0.12699343425858678</v>
      </c>
      <c r="I3477" s="13" t="e">
        <f>IF(ISNUMBER(VLOOKUP(Fulltable[[#This Row],[Distance]], Predict[[#All],[Distance (km)]:[Time on current form]], 2, FALSE)), VLOOKUP(Fulltable[[#This Row],[Distance]], Predict[[#All],[Distance (km)]:[Time on current form]], 2, FALSE), NA())</f>
        <v>#N/A</v>
      </c>
      <c r="J3477" s="13" t="e">
        <f>IF(ISNUMBER(VLOOKUP(Fulltable[[#This Row],[Distance]], Predict[[#All],[Distance (km)]:[Time on current form]], 3, FALSE)), VLOOKUP(Fulltable[[#This Row],[Distance]], Predict[[#All],[Distance (km)]:[Time on current form]], 3, FALSE), NA())</f>
        <v>#N/A</v>
      </c>
    </row>
    <row r="3478" spans="1:10" x14ac:dyDescent="0.25">
      <c r="A3478" s="1">
        <v>34.76</v>
      </c>
      <c r="B3478" s="2">
        <f>Fulltable[[#This Row],[Distance]]^2</f>
        <v>1208.2575999999999</v>
      </c>
      <c r="C3478">
        <f>Fulltable[[#This Row],[Distance]]^3</f>
        <v>41999.034175999994</v>
      </c>
      <c r="D3478">
        <f>Fulltable[[#This Row],[Distance]]^4</f>
        <v>1459886.4279577597</v>
      </c>
      <c r="E3478">
        <f>Fulltable[[#This Row],[Distance]]^5</f>
        <v>50745652.235811725</v>
      </c>
      <c r="F3478" s="13" t="e">
        <f>IF(ISNUMBER(VLOOKUP(Fulltable[[#This Row],[Distance]], PBmetric[[Distance (km)]:[PB (hh:mm:ss)]], 6, FALSE)), VLOOKUP(Fulltable[[#This Row],[Distance]], PBmetric[[Distance (km)]:[PB (hh:mm:ss)]], 6, FALSE), NA())</f>
        <v>#N/A</v>
      </c>
      <c r="G3478" s="13">
        <f ca="1">$Q$4+$P$4*Fulltable[[#This Row],[Distance]]+$O$4*Fulltable[[#This Row],[D^2]]+$N$4*Fulltable[[#This Row],[D^3]]</f>
        <v>0.12270236935500314</v>
      </c>
      <c r="H3478" s="13">
        <f ca="1">Fulltable[[#This Row],[Forecast]]*(1+AVERAGE(cform[faster (-ve) /
slower (+ve)]))</f>
        <v>0.12703644048606685</v>
      </c>
      <c r="I3478" s="13" t="e">
        <f>IF(ISNUMBER(VLOOKUP(Fulltable[[#This Row],[Distance]], Predict[[#All],[Distance (km)]:[Time on current form]], 2, FALSE)), VLOOKUP(Fulltable[[#This Row],[Distance]], Predict[[#All],[Distance (km)]:[Time on current form]], 2, FALSE), NA())</f>
        <v>#N/A</v>
      </c>
      <c r="J3478" s="13" t="e">
        <f>IF(ISNUMBER(VLOOKUP(Fulltable[[#This Row],[Distance]], Predict[[#All],[Distance (km)]:[Time on current form]], 3, FALSE)), VLOOKUP(Fulltable[[#This Row],[Distance]], Predict[[#All],[Distance (km)]:[Time on current form]], 3, FALSE), NA())</f>
        <v>#N/A</v>
      </c>
    </row>
    <row r="3479" spans="1:10" x14ac:dyDescent="0.25">
      <c r="A3479" s="1">
        <v>34.770000000000003</v>
      </c>
      <c r="B3479" s="2">
        <f>Fulltable[[#This Row],[Distance]]^2</f>
        <v>1208.9529000000002</v>
      </c>
      <c r="C3479">
        <f>Fulltable[[#This Row],[Distance]]^3</f>
        <v>42035.292333000012</v>
      </c>
      <c r="D3479">
        <f>Fulltable[[#This Row],[Distance]]^4</f>
        <v>1461567.1144184105</v>
      </c>
      <c r="E3479">
        <f>Fulltable[[#This Row],[Distance]]^5</f>
        <v>50818688.568328135</v>
      </c>
      <c r="F3479" s="13" t="e">
        <f>IF(ISNUMBER(VLOOKUP(Fulltable[[#This Row],[Distance]], PBmetric[[Distance (km)]:[PB (hh:mm:ss)]], 6, FALSE)), VLOOKUP(Fulltable[[#This Row],[Distance]], PBmetric[[Distance (km)]:[PB (hh:mm:ss)]], 6, FALSE), NA())</f>
        <v>#N/A</v>
      </c>
      <c r="G3479" s="13">
        <f ca="1">$Q$4+$P$4*Fulltable[[#This Row],[Distance]]+$O$4*Fulltable[[#This Row],[D^2]]+$N$4*Fulltable[[#This Row],[D^3]]</f>
        <v>0.12274391189937885</v>
      </c>
      <c r="H3479" s="13">
        <f ca="1">Fulltable[[#This Row],[Forecast]]*(1+AVERAGE(cform[faster (-ve) /
slower (+ve)]))</f>
        <v>0.12707945038876037</v>
      </c>
      <c r="I3479" s="13" t="e">
        <f>IF(ISNUMBER(VLOOKUP(Fulltable[[#This Row],[Distance]], Predict[[#All],[Distance (km)]:[Time on current form]], 2, FALSE)), VLOOKUP(Fulltable[[#This Row],[Distance]], Predict[[#All],[Distance (km)]:[Time on current form]], 2, FALSE), NA())</f>
        <v>#N/A</v>
      </c>
      <c r="J3479" s="13" t="e">
        <f>IF(ISNUMBER(VLOOKUP(Fulltable[[#This Row],[Distance]], Predict[[#All],[Distance (km)]:[Time on current form]], 3, FALSE)), VLOOKUP(Fulltable[[#This Row],[Distance]], Predict[[#All],[Distance (km)]:[Time on current form]], 3, FALSE), NA())</f>
        <v>#N/A</v>
      </c>
    </row>
    <row r="3480" spans="1:10" x14ac:dyDescent="0.25">
      <c r="A3480" s="1">
        <v>34.78</v>
      </c>
      <c r="B3480" s="2">
        <f>Fulltable[[#This Row],[Distance]]^2</f>
        <v>1209.6484</v>
      </c>
      <c r="C3480">
        <f>Fulltable[[#This Row],[Distance]]^3</f>
        <v>42071.571352000006</v>
      </c>
      <c r="D3480">
        <f>Fulltable[[#This Row],[Distance]]^4</f>
        <v>1463249.2516225602</v>
      </c>
      <c r="E3480">
        <f>Fulltable[[#This Row],[Distance]]^5</f>
        <v>50891808.971432649</v>
      </c>
      <c r="F3480" s="13" t="e">
        <f>IF(ISNUMBER(VLOOKUP(Fulltable[[#This Row],[Distance]], PBmetric[[Distance (km)]:[PB (hh:mm:ss)]], 6, FALSE)), VLOOKUP(Fulltable[[#This Row],[Distance]], PBmetric[[Distance (km)]:[PB (hh:mm:ss)]], 6, FALSE), NA())</f>
        <v>#N/A</v>
      </c>
      <c r="G3480" s="13">
        <f ca="1">$Q$4+$P$4*Fulltable[[#This Row],[Distance]]+$O$4*Fulltable[[#This Row],[D^2]]+$N$4*Fulltable[[#This Row],[D^3]]</f>
        <v>0.12278545799354622</v>
      </c>
      <c r="H3480" s="13">
        <f ca="1">Fulltable[[#This Row],[Forecast]]*(1+AVERAGE(cform[faster (-ve) /
slower (+ve)]))</f>
        <v>0.12712246396663066</v>
      </c>
      <c r="I3480" s="13" t="e">
        <f>IF(ISNUMBER(VLOOKUP(Fulltable[[#This Row],[Distance]], Predict[[#All],[Distance (km)]:[Time on current form]], 2, FALSE)), VLOOKUP(Fulltable[[#This Row],[Distance]], Predict[[#All],[Distance (km)]:[Time on current form]], 2, FALSE), NA())</f>
        <v>#N/A</v>
      </c>
      <c r="J3480" s="13" t="e">
        <f>IF(ISNUMBER(VLOOKUP(Fulltable[[#This Row],[Distance]], Predict[[#All],[Distance (km)]:[Time on current form]], 3, FALSE)), VLOOKUP(Fulltable[[#This Row],[Distance]], Predict[[#All],[Distance (km)]:[Time on current form]], 3, FALSE), NA())</f>
        <v>#N/A</v>
      </c>
    </row>
    <row r="3481" spans="1:10" x14ac:dyDescent="0.25">
      <c r="A3481" s="1">
        <v>34.79</v>
      </c>
      <c r="B3481" s="2">
        <f>Fulltable[[#This Row],[Distance]]^2</f>
        <v>1210.3441</v>
      </c>
      <c r="C3481">
        <f>Fulltable[[#This Row],[Distance]]^3</f>
        <v>42107.871239</v>
      </c>
      <c r="D3481">
        <f>Fulltable[[#This Row],[Distance]]^4</f>
        <v>1464932.8404048102</v>
      </c>
      <c r="E3481">
        <f>Fulltable[[#This Row],[Distance]]^5</f>
        <v>50965013.517683342</v>
      </c>
      <c r="F3481" s="13" t="e">
        <f>IF(ISNUMBER(VLOOKUP(Fulltable[[#This Row],[Distance]], PBmetric[[Distance (km)]:[PB (hh:mm:ss)]], 6, FALSE)), VLOOKUP(Fulltable[[#This Row],[Distance]], PBmetric[[Distance (km)]:[PB (hh:mm:ss)]], 6, FALSE), NA())</f>
        <v>#N/A</v>
      </c>
      <c r="G3481" s="13">
        <f ca="1">$Q$4+$P$4*Fulltable[[#This Row],[Distance]]+$O$4*Fulltable[[#This Row],[D^2]]+$N$4*Fulltable[[#This Row],[D^3]]</f>
        <v>0.12282700763746986</v>
      </c>
      <c r="H3481" s="13">
        <f ca="1">Fulltable[[#This Row],[Forecast]]*(1+AVERAGE(cform[faster (-ve) /
slower (+ve)]))</f>
        <v>0.12716548121964108</v>
      </c>
      <c r="I3481" s="13" t="e">
        <f>IF(ISNUMBER(VLOOKUP(Fulltable[[#This Row],[Distance]], Predict[[#All],[Distance (km)]:[Time on current form]], 2, FALSE)), VLOOKUP(Fulltable[[#This Row],[Distance]], Predict[[#All],[Distance (km)]:[Time on current form]], 2, FALSE), NA())</f>
        <v>#N/A</v>
      </c>
      <c r="J3481" s="13" t="e">
        <f>IF(ISNUMBER(VLOOKUP(Fulltable[[#This Row],[Distance]], Predict[[#All],[Distance (km)]:[Time on current form]], 3, FALSE)), VLOOKUP(Fulltable[[#This Row],[Distance]], Predict[[#All],[Distance (km)]:[Time on current form]], 3, FALSE), NA())</f>
        <v>#N/A</v>
      </c>
    </row>
    <row r="3482" spans="1:10" x14ac:dyDescent="0.25">
      <c r="A3482" s="1">
        <v>34.799999999999997</v>
      </c>
      <c r="B3482" s="2">
        <f>Fulltable[[#This Row],[Distance]]^2</f>
        <v>1211.0399999999997</v>
      </c>
      <c r="C3482">
        <f>Fulltable[[#This Row],[Distance]]^3</f>
        <v>42144.191999999988</v>
      </c>
      <c r="D3482">
        <f>Fulltable[[#This Row],[Distance]]^4</f>
        <v>1466617.8815999993</v>
      </c>
      <c r="E3482">
        <f>Fulltable[[#This Row],[Distance]]^5</f>
        <v>51038302.279679969</v>
      </c>
      <c r="F3482" s="13" t="e">
        <f>IF(ISNUMBER(VLOOKUP(Fulltable[[#This Row],[Distance]], PBmetric[[Distance (km)]:[PB (hh:mm:ss)]], 6, FALSE)), VLOOKUP(Fulltable[[#This Row],[Distance]], PBmetric[[Distance (km)]:[PB (hh:mm:ss)]], 6, FALSE), NA())</f>
        <v>#N/A</v>
      </c>
      <c r="G3482" s="13">
        <f ca="1">$Q$4+$P$4*Fulltable[[#This Row],[Distance]]+$O$4*Fulltable[[#This Row],[D^2]]+$N$4*Fulltable[[#This Row],[D^3]]</f>
        <v>0.12286856083111436</v>
      </c>
      <c r="H3482" s="13">
        <f ca="1">Fulltable[[#This Row],[Forecast]]*(1+AVERAGE(cform[faster (-ve) /
slower (+ve)]))</f>
        <v>0.12720850214775498</v>
      </c>
      <c r="I3482" s="13" t="e">
        <f>IF(ISNUMBER(VLOOKUP(Fulltable[[#This Row],[Distance]], Predict[[#All],[Distance (km)]:[Time on current form]], 2, FALSE)), VLOOKUP(Fulltable[[#This Row],[Distance]], Predict[[#All],[Distance (km)]:[Time on current form]], 2, FALSE), NA())</f>
        <v>#N/A</v>
      </c>
      <c r="J3482" s="13" t="e">
        <f>IF(ISNUMBER(VLOOKUP(Fulltable[[#This Row],[Distance]], Predict[[#All],[Distance (km)]:[Time on current form]], 3, FALSE)), VLOOKUP(Fulltable[[#This Row],[Distance]], Predict[[#All],[Distance (km)]:[Time on current form]], 3, FALSE), NA())</f>
        <v>#N/A</v>
      </c>
    </row>
    <row r="3483" spans="1:10" x14ac:dyDescent="0.25">
      <c r="A3483" s="1">
        <v>34.81</v>
      </c>
      <c r="B3483" s="2">
        <f>Fulltable[[#This Row],[Distance]]^2</f>
        <v>1211.7361000000001</v>
      </c>
      <c r="C3483">
        <f>Fulltable[[#This Row],[Distance]]^3</f>
        <v>42180.533641000009</v>
      </c>
      <c r="D3483">
        <f>Fulltable[[#This Row],[Distance]]^4</f>
        <v>1468304.3760432103</v>
      </c>
      <c r="E3483">
        <f>Fulltable[[#This Row],[Distance]]^5</f>
        <v>51111675.330064155</v>
      </c>
      <c r="F3483" s="13" t="e">
        <f>IF(ISNUMBER(VLOOKUP(Fulltable[[#This Row],[Distance]], PBmetric[[Distance (km)]:[PB (hh:mm:ss)]], 6, FALSE)), VLOOKUP(Fulltable[[#This Row],[Distance]], PBmetric[[Distance (km)]:[PB (hh:mm:ss)]], 6, FALSE), NA())</f>
        <v>#N/A</v>
      </c>
      <c r="G3483" s="13">
        <f ca="1">$Q$4+$P$4*Fulltable[[#This Row],[Distance]]+$O$4*Fulltable[[#This Row],[D^2]]+$N$4*Fulltable[[#This Row],[D^3]]</f>
        <v>0.12291011757444439</v>
      </c>
      <c r="H3483" s="13">
        <f ca="1">Fulltable[[#This Row],[Forecast]]*(1+AVERAGE(cform[faster (-ve) /
slower (+ve)]))</f>
        <v>0.12725152675093576</v>
      </c>
      <c r="I3483" s="13" t="e">
        <f>IF(ISNUMBER(VLOOKUP(Fulltable[[#This Row],[Distance]], Predict[[#All],[Distance (km)]:[Time on current form]], 2, FALSE)), VLOOKUP(Fulltable[[#This Row],[Distance]], Predict[[#All],[Distance (km)]:[Time on current form]], 2, FALSE), NA())</f>
        <v>#N/A</v>
      </c>
      <c r="J3483" s="13" t="e">
        <f>IF(ISNUMBER(VLOOKUP(Fulltable[[#This Row],[Distance]], Predict[[#All],[Distance (km)]:[Time on current form]], 3, FALSE)), VLOOKUP(Fulltable[[#This Row],[Distance]], Predict[[#All],[Distance (km)]:[Time on current form]], 3, FALSE), NA())</f>
        <v>#N/A</v>
      </c>
    </row>
    <row r="3484" spans="1:10" x14ac:dyDescent="0.25">
      <c r="A3484" s="1">
        <v>34.82</v>
      </c>
      <c r="B3484" s="2">
        <f>Fulltable[[#This Row],[Distance]]^2</f>
        <v>1212.4323999999999</v>
      </c>
      <c r="C3484">
        <f>Fulltable[[#This Row],[Distance]]^3</f>
        <v>42216.896167999999</v>
      </c>
      <c r="D3484">
        <f>Fulltable[[#This Row],[Distance]]^4</f>
        <v>1469992.3245697599</v>
      </c>
      <c r="E3484">
        <f>Fulltable[[#This Row],[Distance]]^5</f>
        <v>51185132.741519041</v>
      </c>
      <c r="F3484" s="13" t="e">
        <f>IF(ISNUMBER(VLOOKUP(Fulltable[[#This Row],[Distance]], PBmetric[[Distance (km)]:[PB (hh:mm:ss)]], 6, FALSE)), VLOOKUP(Fulltable[[#This Row],[Distance]], PBmetric[[Distance (km)]:[PB (hh:mm:ss)]], 6, FALSE), NA())</f>
        <v>#N/A</v>
      </c>
      <c r="G3484" s="13">
        <f ca="1">$Q$4+$P$4*Fulltable[[#This Row],[Distance]]+$O$4*Fulltable[[#This Row],[D^2]]+$N$4*Fulltable[[#This Row],[D^3]]</f>
        <v>0.12295167786742445</v>
      </c>
      <c r="H3484" s="13">
        <f ca="1">Fulltable[[#This Row],[Forecast]]*(1+AVERAGE(cform[faster (-ve) /
slower (+ve)]))</f>
        <v>0.12729455502914666</v>
      </c>
      <c r="I3484" s="13" t="e">
        <f>IF(ISNUMBER(VLOOKUP(Fulltable[[#This Row],[Distance]], Predict[[#All],[Distance (km)]:[Time on current form]], 2, FALSE)), VLOOKUP(Fulltable[[#This Row],[Distance]], Predict[[#All],[Distance (km)]:[Time on current form]], 2, FALSE), NA())</f>
        <v>#N/A</v>
      </c>
      <c r="J3484" s="13" t="e">
        <f>IF(ISNUMBER(VLOOKUP(Fulltable[[#This Row],[Distance]], Predict[[#All],[Distance (km)]:[Time on current form]], 3, FALSE)), VLOOKUP(Fulltable[[#This Row],[Distance]], Predict[[#All],[Distance (km)]:[Time on current form]], 3, FALSE), NA())</f>
        <v>#N/A</v>
      </c>
    </row>
    <row r="3485" spans="1:10" x14ac:dyDescent="0.25">
      <c r="A3485" s="1">
        <v>34.83</v>
      </c>
      <c r="B3485" s="2">
        <f>Fulltable[[#This Row],[Distance]]^2</f>
        <v>1213.1288999999999</v>
      </c>
      <c r="C3485">
        <f>Fulltable[[#This Row],[Distance]]^3</f>
        <v>42253.279586999997</v>
      </c>
      <c r="D3485">
        <f>Fulltable[[#This Row],[Distance]]^4</f>
        <v>1471681.7280152098</v>
      </c>
      <c r="E3485">
        <f>Fulltable[[#This Row],[Distance]]^5</f>
        <v>51258674.586769752</v>
      </c>
      <c r="F3485" s="13" t="e">
        <f>IF(ISNUMBER(VLOOKUP(Fulltable[[#This Row],[Distance]], PBmetric[[Distance (km)]:[PB (hh:mm:ss)]], 6, FALSE)), VLOOKUP(Fulltable[[#This Row],[Distance]], PBmetric[[Distance (km)]:[PB (hh:mm:ss)]], 6, FALSE), NA())</f>
        <v>#N/A</v>
      </c>
      <c r="G3485" s="13">
        <f ca="1">$Q$4+$P$4*Fulltable[[#This Row],[Distance]]+$O$4*Fulltable[[#This Row],[D^2]]+$N$4*Fulltable[[#This Row],[D^3]]</f>
        <v>0.12299324171001919</v>
      </c>
      <c r="H3485" s="13">
        <f ca="1">Fulltable[[#This Row],[Forecast]]*(1+AVERAGE(cform[faster (-ve) /
slower (+ve)]))</f>
        <v>0.12733758698235112</v>
      </c>
      <c r="I3485" s="13" t="e">
        <f>IF(ISNUMBER(VLOOKUP(Fulltable[[#This Row],[Distance]], Predict[[#All],[Distance (km)]:[Time on current form]], 2, FALSE)), VLOOKUP(Fulltable[[#This Row],[Distance]], Predict[[#All],[Distance (km)]:[Time on current form]], 2, FALSE), NA())</f>
        <v>#N/A</v>
      </c>
      <c r="J3485" s="13" t="e">
        <f>IF(ISNUMBER(VLOOKUP(Fulltable[[#This Row],[Distance]], Predict[[#All],[Distance (km)]:[Time on current form]], 3, FALSE)), VLOOKUP(Fulltable[[#This Row],[Distance]], Predict[[#All],[Distance (km)]:[Time on current form]], 3, FALSE), NA())</f>
        <v>#N/A</v>
      </c>
    </row>
    <row r="3486" spans="1:10" x14ac:dyDescent="0.25">
      <c r="A3486" s="1">
        <v>34.840000000000003</v>
      </c>
      <c r="B3486" s="2">
        <f>Fulltable[[#This Row],[Distance]]^2</f>
        <v>1213.8256000000003</v>
      </c>
      <c r="C3486">
        <f>Fulltable[[#This Row],[Distance]]^3</f>
        <v>42289.68390400002</v>
      </c>
      <c r="D3486">
        <f>Fulltable[[#This Row],[Distance]]^4</f>
        <v>1473372.587215361</v>
      </c>
      <c r="E3486">
        <f>Fulltable[[#This Row],[Distance]]^5</f>
        <v>51332300.93858318</v>
      </c>
      <c r="F3486" s="13" t="e">
        <f>IF(ISNUMBER(VLOOKUP(Fulltable[[#This Row],[Distance]], PBmetric[[Distance (km)]:[PB (hh:mm:ss)]], 6, FALSE)), VLOOKUP(Fulltable[[#This Row],[Distance]], PBmetric[[Distance (km)]:[PB (hh:mm:ss)]], 6, FALSE), NA())</f>
        <v>#N/A</v>
      </c>
      <c r="G3486" s="13">
        <f ca="1">$Q$4+$P$4*Fulltable[[#This Row],[Distance]]+$O$4*Fulltable[[#This Row],[D^2]]+$N$4*Fulltable[[#This Row],[D^3]]</f>
        <v>0.12303480910219319</v>
      </c>
      <c r="H3486" s="13">
        <f ca="1">Fulltable[[#This Row],[Forecast]]*(1+AVERAGE(cform[faster (-ve) /
slower (+ve)]))</f>
        <v>0.12738062261051242</v>
      </c>
      <c r="I3486" s="13" t="e">
        <f>IF(ISNUMBER(VLOOKUP(Fulltable[[#This Row],[Distance]], Predict[[#All],[Distance (km)]:[Time on current form]], 2, FALSE)), VLOOKUP(Fulltable[[#This Row],[Distance]], Predict[[#All],[Distance (km)]:[Time on current form]], 2, FALSE), NA())</f>
        <v>#N/A</v>
      </c>
      <c r="J3486" s="13" t="e">
        <f>IF(ISNUMBER(VLOOKUP(Fulltable[[#This Row],[Distance]], Predict[[#All],[Distance (km)]:[Time on current form]], 3, FALSE)), VLOOKUP(Fulltable[[#This Row],[Distance]], Predict[[#All],[Distance (km)]:[Time on current form]], 3, FALSE), NA())</f>
        <v>#N/A</v>
      </c>
    </row>
    <row r="3487" spans="1:10" x14ac:dyDescent="0.25">
      <c r="A3487" s="1">
        <v>34.85</v>
      </c>
      <c r="B3487" s="2">
        <f>Fulltable[[#This Row],[Distance]]^2</f>
        <v>1214.5225</v>
      </c>
      <c r="C3487">
        <f>Fulltable[[#This Row],[Distance]]^3</f>
        <v>42326.109125000003</v>
      </c>
      <c r="D3487">
        <f>Fulltable[[#This Row],[Distance]]^4</f>
        <v>1475064.90300625</v>
      </c>
      <c r="E3487">
        <f>Fulltable[[#This Row],[Distance]]^5</f>
        <v>51406011.869767815</v>
      </c>
      <c r="F3487" s="13" t="e">
        <f>IF(ISNUMBER(VLOOKUP(Fulltable[[#This Row],[Distance]], PBmetric[[Distance (km)]:[PB (hh:mm:ss)]], 6, FALSE)), VLOOKUP(Fulltable[[#This Row],[Distance]], PBmetric[[Distance (km)]:[PB (hh:mm:ss)]], 6, FALSE), NA())</f>
        <v>#N/A</v>
      </c>
      <c r="G3487" s="13">
        <f ca="1">$Q$4+$P$4*Fulltable[[#This Row],[Distance]]+$O$4*Fulltable[[#This Row],[D^2]]+$N$4*Fulltable[[#This Row],[D^3]]</f>
        <v>0.12307638004391103</v>
      </c>
      <c r="H3487" s="13">
        <f ca="1">Fulltable[[#This Row],[Forecast]]*(1+AVERAGE(cform[faster (-ve) /
slower (+ve)]))</f>
        <v>0.12742366191359392</v>
      </c>
      <c r="I3487" s="13" t="e">
        <f>IF(ISNUMBER(VLOOKUP(Fulltable[[#This Row],[Distance]], Predict[[#All],[Distance (km)]:[Time on current form]], 2, FALSE)), VLOOKUP(Fulltable[[#This Row],[Distance]], Predict[[#All],[Distance (km)]:[Time on current form]], 2, FALSE), NA())</f>
        <v>#N/A</v>
      </c>
      <c r="J3487" s="13" t="e">
        <f>IF(ISNUMBER(VLOOKUP(Fulltable[[#This Row],[Distance]], Predict[[#All],[Distance (km)]:[Time on current form]], 3, FALSE)), VLOOKUP(Fulltable[[#This Row],[Distance]], Predict[[#All],[Distance (km)]:[Time on current form]], 3, FALSE), NA())</f>
        <v>#N/A</v>
      </c>
    </row>
    <row r="3488" spans="1:10" x14ac:dyDescent="0.25">
      <c r="A3488" s="1">
        <v>34.86</v>
      </c>
      <c r="B3488" s="2">
        <f>Fulltable[[#This Row],[Distance]]^2</f>
        <v>1215.2195999999999</v>
      </c>
      <c r="C3488">
        <f>Fulltable[[#This Row],[Distance]]^3</f>
        <v>42362.555255999992</v>
      </c>
      <c r="D3488">
        <f>Fulltable[[#This Row],[Distance]]^4</f>
        <v>1476758.6762241598</v>
      </c>
      <c r="E3488">
        <f>Fulltable[[#This Row],[Distance]]^5</f>
        <v>51479807.453174211</v>
      </c>
      <c r="F3488" s="13" t="e">
        <f>IF(ISNUMBER(VLOOKUP(Fulltable[[#This Row],[Distance]], PBmetric[[Distance (km)]:[PB (hh:mm:ss)]], 6, FALSE)), VLOOKUP(Fulltable[[#This Row],[Distance]], PBmetric[[Distance (km)]:[PB (hh:mm:ss)]], 6, FALSE), NA())</f>
        <v>#N/A</v>
      </c>
      <c r="G3488" s="13">
        <f ca="1">$Q$4+$P$4*Fulltable[[#This Row],[Distance]]+$O$4*Fulltable[[#This Row],[D^2]]+$N$4*Fulltable[[#This Row],[D^3]]</f>
        <v>0.12311795453513734</v>
      </c>
      <c r="H3488" s="13">
        <f ca="1">Fulltable[[#This Row],[Forecast]]*(1+AVERAGE(cform[faster (-ve) /
slower (+ve)]))</f>
        <v>0.12746670489155901</v>
      </c>
      <c r="I3488" s="13" t="e">
        <f>IF(ISNUMBER(VLOOKUP(Fulltable[[#This Row],[Distance]], Predict[[#All],[Distance (km)]:[Time on current form]], 2, FALSE)), VLOOKUP(Fulltable[[#This Row],[Distance]], Predict[[#All],[Distance (km)]:[Time on current form]], 2, FALSE), NA())</f>
        <v>#N/A</v>
      </c>
      <c r="J3488" s="13" t="e">
        <f>IF(ISNUMBER(VLOOKUP(Fulltable[[#This Row],[Distance]], Predict[[#All],[Distance (km)]:[Time on current form]], 3, FALSE)), VLOOKUP(Fulltable[[#This Row],[Distance]], Predict[[#All],[Distance (km)]:[Time on current form]], 3, FALSE), NA())</f>
        <v>#N/A</v>
      </c>
    </row>
    <row r="3489" spans="1:10" x14ac:dyDescent="0.25">
      <c r="A3489" s="1">
        <v>34.869999999999997</v>
      </c>
      <c r="B3489" s="2">
        <f>Fulltable[[#This Row],[Distance]]^2</f>
        <v>1215.9168999999997</v>
      </c>
      <c r="C3489">
        <f>Fulltable[[#This Row],[Distance]]^3</f>
        <v>42399.022302999983</v>
      </c>
      <c r="D3489">
        <f>Fulltable[[#This Row],[Distance]]^4</f>
        <v>1478453.9077056092</v>
      </c>
      <c r="E3489">
        <f>Fulltable[[#This Row],[Distance]]^5</f>
        <v>51553687.761694588</v>
      </c>
      <c r="F3489" s="13" t="e">
        <f>IF(ISNUMBER(VLOOKUP(Fulltable[[#This Row],[Distance]], PBmetric[[Distance (km)]:[PB (hh:mm:ss)]], 6, FALSE)), VLOOKUP(Fulltable[[#This Row],[Distance]], PBmetric[[Distance (km)]:[PB (hh:mm:ss)]], 6, FALSE), NA())</f>
        <v>#N/A</v>
      </c>
      <c r="G3489" s="13">
        <f ca="1">$Q$4+$P$4*Fulltable[[#This Row],[Distance]]+$O$4*Fulltable[[#This Row],[D^2]]+$N$4*Fulltable[[#This Row],[D^3]]</f>
        <v>0.12315953257583669</v>
      </c>
      <c r="H3489" s="13">
        <f ca="1">Fulltable[[#This Row],[Forecast]]*(1+AVERAGE(cform[faster (-ve) /
slower (+ve)]))</f>
        <v>0.12750975154437097</v>
      </c>
      <c r="I3489" s="13" t="e">
        <f>IF(ISNUMBER(VLOOKUP(Fulltable[[#This Row],[Distance]], Predict[[#All],[Distance (km)]:[Time on current form]], 2, FALSE)), VLOOKUP(Fulltable[[#This Row],[Distance]], Predict[[#All],[Distance (km)]:[Time on current form]], 2, FALSE), NA())</f>
        <v>#N/A</v>
      </c>
      <c r="J3489" s="13" t="e">
        <f>IF(ISNUMBER(VLOOKUP(Fulltable[[#This Row],[Distance]], Predict[[#All],[Distance (km)]:[Time on current form]], 3, FALSE)), VLOOKUP(Fulltable[[#This Row],[Distance]], Predict[[#All],[Distance (km)]:[Time on current form]], 3, FALSE), NA())</f>
        <v>#N/A</v>
      </c>
    </row>
    <row r="3490" spans="1:10" x14ac:dyDescent="0.25">
      <c r="A3490" s="1">
        <v>34.880000000000003</v>
      </c>
      <c r="B3490" s="2">
        <f>Fulltable[[#This Row],[Distance]]^2</f>
        <v>1216.6144000000002</v>
      </c>
      <c r="C3490">
        <f>Fulltable[[#This Row],[Distance]]^3</f>
        <v>42435.510272000007</v>
      </c>
      <c r="D3490">
        <f>Fulltable[[#This Row],[Distance]]^4</f>
        <v>1480150.5982873603</v>
      </c>
      <c r="E3490">
        <f>Fulltable[[#This Row],[Distance]]^5</f>
        <v>51627652.868263133</v>
      </c>
      <c r="F3490" s="13" t="e">
        <f>IF(ISNUMBER(VLOOKUP(Fulltable[[#This Row],[Distance]], PBmetric[[Distance (km)]:[PB (hh:mm:ss)]], 6, FALSE)), VLOOKUP(Fulltable[[#This Row],[Distance]], PBmetric[[Distance (km)]:[PB (hh:mm:ss)]], 6, FALSE), NA())</f>
        <v>#N/A</v>
      </c>
      <c r="G3490" s="13">
        <f ca="1">$Q$4+$P$4*Fulltable[[#This Row],[Distance]]+$O$4*Fulltable[[#This Row],[D^2]]+$N$4*Fulltable[[#This Row],[D^3]]</f>
        <v>0.12320111416597372</v>
      </c>
      <c r="H3490" s="13">
        <f ca="1">Fulltable[[#This Row],[Forecast]]*(1+AVERAGE(cform[faster (-ve) /
slower (+ve)]))</f>
        <v>0.12755280187199322</v>
      </c>
      <c r="I3490" s="13" t="e">
        <f>IF(ISNUMBER(VLOOKUP(Fulltable[[#This Row],[Distance]], Predict[[#All],[Distance (km)]:[Time on current form]], 2, FALSE)), VLOOKUP(Fulltable[[#This Row],[Distance]], Predict[[#All],[Distance (km)]:[Time on current form]], 2, FALSE), NA())</f>
        <v>#N/A</v>
      </c>
      <c r="J3490" s="13" t="e">
        <f>IF(ISNUMBER(VLOOKUP(Fulltable[[#This Row],[Distance]], Predict[[#All],[Distance (km)]:[Time on current form]], 3, FALSE)), VLOOKUP(Fulltable[[#This Row],[Distance]], Predict[[#All],[Distance (km)]:[Time on current form]], 3, FALSE), NA())</f>
        <v>#N/A</v>
      </c>
    </row>
    <row r="3491" spans="1:10" x14ac:dyDescent="0.25">
      <c r="A3491" s="1">
        <v>34.89</v>
      </c>
      <c r="B3491" s="2">
        <f>Fulltable[[#This Row],[Distance]]^2</f>
        <v>1217.3121000000001</v>
      </c>
      <c r="C3491">
        <f>Fulltable[[#This Row],[Distance]]^3</f>
        <v>42472.019169000007</v>
      </c>
      <c r="D3491">
        <f>Fulltable[[#This Row],[Distance]]^4</f>
        <v>1481848.7488064102</v>
      </c>
      <c r="E3491">
        <f>Fulltable[[#This Row],[Distance]]^5</f>
        <v>51701702.845855653</v>
      </c>
      <c r="F3491" s="13" t="e">
        <f>IF(ISNUMBER(VLOOKUP(Fulltable[[#This Row],[Distance]], PBmetric[[Distance (km)]:[PB (hh:mm:ss)]], 6, FALSE)), VLOOKUP(Fulltable[[#This Row],[Distance]], PBmetric[[Distance (km)]:[PB (hh:mm:ss)]], 6, FALSE), NA())</f>
        <v>#N/A</v>
      </c>
      <c r="G3491" s="13">
        <f ca="1">$Q$4+$P$4*Fulltable[[#This Row],[Distance]]+$O$4*Fulltable[[#This Row],[D^2]]+$N$4*Fulltable[[#This Row],[D^3]]</f>
        <v>0.12324269930551299</v>
      </c>
      <c r="H3491" s="13">
        <f ca="1">Fulltable[[#This Row],[Forecast]]*(1+AVERAGE(cform[faster (-ve) /
slower (+ve)]))</f>
        <v>0.12759585587438904</v>
      </c>
      <c r="I3491" s="13" t="e">
        <f>IF(ISNUMBER(VLOOKUP(Fulltable[[#This Row],[Distance]], Predict[[#All],[Distance (km)]:[Time on current form]], 2, FALSE)), VLOOKUP(Fulltable[[#This Row],[Distance]], Predict[[#All],[Distance (km)]:[Time on current form]], 2, FALSE), NA())</f>
        <v>#N/A</v>
      </c>
      <c r="J3491" s="13" t="e">
        <f>IF(ISNUMBER(VLOOKUP(Fulltable[[#This Row],[Distance]], Predict[[#All],[Distance (km)]:[Time on current form]], 3, FALSE)), VLOOKUP(Fulltable[[#This Row],[Distance]], Predict[[#All],[Distance (km)]:[Time on current form]], 3, FALSE), NA())</f>
        <v>#N/A</v>
      </c>
    </row>
    <row r="3492" spans="1:10" x14ac:dyDescent="0.25">
      <c r="A3492" s="1">
        <v>34.9</v>
      </c>
      <c r="B3492" s="2">
        <f>Fulltable[[#This Row],[Distance]]^2</f>
        <v>1218.01</v>
      </c>
      <c r="C3492">
        <f>Fulltable[[#This Row],[Distance]]^3</f>
        <v>42508.548999999999</v>
      </c>
      <c r="D3492">
        <f>Fulltable[[#This Row],[Distance]]^4</f>
        <v>1483548.3600999999</v>
      </c>
      <c r="E3492">
        <f>Fulltable[[#This Row],[Distance]]^5</f>
        <v>51775837.767489992</v>
      </c>
      <c r="F3492" s="13" t="e">
        <f>IF(ISNUMBER(VLOOKUP(Fulltable[[#This Row],[Distance]], PBmetric[[Distance (km)]:[PB (hh:mm:ss)]], 6, FALSE)), VLOOKUP(Fulltable[[#This Row],[Distance]], PBmetric[[Distance (km)]:[PB (hh:mm:ss)]], 6, FALSE), NA())</f>
        <v>#N/A</v>
      </c>
      <c r="G3492" s="13">
        <f ca="1">$Q$4+$P$4*Fulltable[[#This Row],[Distance]]+$O$4*Fulltable[[#This Row],[D^2]]+$N$4*Fulltable[[#This Row],[D^3]]</f>
        <v>0.12328428799441907</v>
      </c>
      <c r="H3492" s="13">
        <f ca="1">Fulltable[[#This Row],[Forecast]]*(1+AVERAGE(cform[faster (-ve) /
slower (+ve)]))</f>
        <v>0.12763891355152179</v>
      </c>
      <c r="I3492" s="13" t="e">
        <f>IF(ISNUMBER(VLOOKUP(Fulltable[[#This Row],[Distance]], Predict[[#All],[Distance (km)]:[Time on current form]], 2, FALSE)), VLOOKUP(Fulltable[[#This Row],[Distance]], Predict[[#All],[Distance (km)]:[Time on current form]], 2, FALSE), NA())</f>
        <v>#N/A</v>
      </c>
      <c r="J3492" s="13" t="e">
        <f>IF(ISNUMBER(VLOOKUP(Fulltable[[#This Row],[Distance]], Predict[[#All],[Distance (km)]:[Time on current form]], 3, FALSE)), VLOOKUP(Fulltable[[#This Row],[Distance]], Predict[[#All],[Distance (km)]:[Time on current form]], 3, FALSE), NA())</f>
        <v>#N/A</v>
      </c>
    </row>
    <row r="3493" spans="1:10" x14ac:dyDescent="0.25">
      <c r="A3493" s="1">
        <v>34.909999999999997</v>
      </c>
      <c r="B3493" s="2">
        <f>Fulltable[[#This Row],[Distance]]^2</f>
        <v>1218.7080999999998</v>
      </c>
      <c r="C3493">
        <f>Fulltable[[#This Row],[Distance]]^3</f>
        <v>42545.099770999987</v>
      </c>
      <c r="D3493">
        <f>Fulltable[[#This Row],[Distance]]^4</f>
        <v>1485249.4330056095</v>
      </c>
      <c r="E3493">
        <f>Fulltable[[#This Row],[Distance]]^5</f>
        <v>51850057.706225827</v>
      </c>
      <c r="F3493" s="13" t="e">
        <f>IF(ISNUMBER(VLOOKUP(Fulltable[[#This Row],[Distance]], PBmetric[[Distance (km)]:[PB (hh:mm:ss)]], 6, FALSE)), VLOOKUP(Fulltable[[#This Row],[Distance]], PBmetric[[Distance (km)]:[PB (hh:mm:ss)]], 6, FALSE), NA())</f>
        <v>#N/A</v>
      </c>
      <c r="G3493" s="13">
        <f ca="1">$Q$4+$P$4*Fulltable[[#This Row],[Distance]]+$O$4*Fulltable[[#This Row],[D^2]]+$N$4*Fulltable[[#This Row],[D^3]]</f>
        <v>0.12332588023265659</v>
      </c>
      <c r="H3493" s="13">
        <f ca="1">Fulltable[[#This Row],[Forecast]]*(1+AVERAGE(cform[faster (-ve) /
slower (+ve)]))</f>
        <v>0.12768197490335484</v>
      </c>
      <c r="I3493" s="13" t="e">
        <f>IF(ISNUMBER(VLOOKUP(Fulltable[[#This Row],[Distance]], Predict[[#All],[Distance (km)]:[Time on current form]], 2, FALSE)), VLOOKUP(Fulltable[[#This Row],[Distance]], Predict[[#All],[Distance (km)]:[Time on current form]], 2, FALSE), NA())</f>
        <v>#N/A</v>
      </c>
      <c r="J3493" s="13" t="e">
        <f>IF(ISNUMBER(VLOOKUP(Fulltable[[#This Row],[Distance]], Predict[[#All],[Distance (km)]:[Time on current form]], 3, FALSE)), VLOOKUP(Fulltable[[#This Row],[Distance]], Predict[[#All],[Distance (km)]:[Time on current form]], 3, FALSE), NA())</f>
        <v>#N/A</v>
      </c>
    </row>
    <row r="3494" spans="1:10" x14ac:dyDescent="0.25">
      <c r="A3494" s="1">
        <v>34.92</v>
      </c>
      <c r="B3494" s="2">
        <f>Fulltable[[#This Row],[Distance]]^2</f>
        <v>1219.4064000000001</v>
      </c>
      <c r="C3494">
        <f>Fulltable[[#This Row],[Distance]]^3</f>
        <v>42581.671488000007</v>
      </c>
      <c r="D3494">
        <f>Fulltable[[#This Row],[Distance]]^4</f>
        <v>1486951.9683609603</v>
      </c>
      <c r="E3494">
        <f>Fulltable[[#This Row],[Distance]]^5</f>
        <v>51924362.735164732</v>
      </c>
      <c r="F3494" s="13" t="e">
        <f>IF(ISNUMBER(VLOOKUP(Fulltable[[#This Row],[Distance]], PBmetric[[Distance (km)]:[PB (hh:mm:ss)]], 6, FALSE)), VLOOKUP(Fulltable[[#This Row],[Distance]], PBmetric[[Distance (km)]:[PB (hh:mm:ss)]], 6, FALSE), NA())</f>
        <v>#N/A</v>
      </c>
      <c r="G3494" s="13">
        <f ca="1">$Q$4+$P$4*Fulltable[[#This Row],[Distance]]+$O$4*Fulltable[[#This Row],[D^2]]+$N$4*Fulltable[[#This Row],[D^3]]</f>
        <v>0.12336747602019021</v>
      </c>
      <c r="H3494" s="13">
        <f ca="1">Fulltable[[#This Row],[Forecast]]*(1+AVERAGE(cform[faster (-ve) /
slower (+ve)]))</f>
        <v>0.12772503992985157</v>
      </c>
      <c r="I3494" s="13" t="e">
        <f>IF(ISNUMBER(VLOOKUP(Fulltable[[#This Row],[Distance]], Predict[[#All],[Distance (km)]:[Time on current form]], 2, FALSE)), VLOOKUP(Fulltable[[#This Row],[Distance]], Predict[[#All],[Distance (km)]:[Time on current form]], 2, FALSE), NA())</f>
        <v>#N/A</v>
      </c>
      <c r="J3494" s="13" t="e">
        <f>IF(ISNUMBER(VLOOKUP(Fulltable[[#This Row],[Distance]], Predict[[#All],[Distance (km)]:[Time on current form]], 3, FALSE)), VLOOKUP(Fulltable[[#This Row],[Distance]], Predict[[#All],[Distance (km)]:[Time on current form]], 3, FALSE), NA())</f>
        <v>#N/A</v>
      </c>
    </row>
    <row r="3495" spans="1:10" x14ac:dyDescent="0.25">
      <c r="A3495" s="1">
        <v>34.93</v>
      </c>
      <c r="B3495" s="2">
        <f>Fulltable[[#This Row],[Distance]]^2</f>
        <v>1220.1049</v>
      </c>
      <c r="C3495">
        <f>Fulltable[[#This Row],[Distance]]^3</f>
        <v>42618.264156999998</v>
      </c>
      <c r="D3495">
        <f>Fulltable[[#This Row],[Distance]]^4</f>
        <v>1488655.9670040102</v>
      </c>
      <c r="E3495">
        <f>Fulltable[[#This Row],[Distance]]^5</f>
        <v>51998752.927450076</v>
      </c>
      <c r="F3495" s="13" t="e">
        <f>IF(ISNUMBER(VLOOKUP(Fulltable[[#This Row],[Distance]], PBmetric[[Distance (km)]:[PB (hh:mm:ss)]], 6, FALSE)), VLOOKUP(Fulltable[[#This Row],[Distance]], PBmetric[[Distance (km)]:[PB (hh:mm:ss)]], 6, FALSE), NA())</f>
        <v>#N/A</v>
      </c>
      <c r="G3495" s="13">
        <f ca="1">$Q$4+$P$4*Fulltable[[#This Row],[Distance]]+$O$4*Fulltable[[#This Row],[D^2]]+$N$4*Fulltable[[#This Row],[D^3]]</f>
        <v>0.12340907535698439</v>
      </c>
      <c r="H3495" s="13">
        <f ca="1">Fulltable[[#This Row],[Forecast]]*(1+AVERAGE(cform[faster (-ve) /
slower (+ve)]))</f>
        <v>0.12776810863097521</v>
      </c>
      <c r="I3495" s="13" t="e">
        <f>IF(ISNUMBER(VLOOKUP(Fulltable[[#This Row],[Distance]], Predict[[#All],[Distance (km)]:[Time on current form]], 2, FALSE)), VLOOKUP(Fulltable[[#This Row],[Distance]], Predict[[#All],[Distance (km)]:[Time on current form]], 2, FALSE), NA())</f>
        <v>#N/A</v>
      </c>
      <c r="J3495" s="13" t="e">
        <f>IF(ISNUMBER(VLOOKUP(Fulltable[[#This Row],[Distance]], Predict[[#All],[Distance (km)]:[Time on current form]], 3, FALSE)), VLOOKUP(Fulltable[[#This Row],[Distance]], Predict[[#All],[Distance (km)]:[Time on current form]], 3, FALSE), NA())</f>
        <v>#N/A</v>
      </c>
    </row>
    <row r="3496" spans="1:10" x14ac:dyDescent="0.25">
      <c r="A3496" s="1">
        <v>34.94</v>
      </c>
      <c r="B3496" s="2">
        <f>Fulltable[[#This Row],[Distance]]^2</f>
        <v>1220.8035999999997</v>
      </c>
      <c r="C3496">
        <f>Fulltable[[#This Row],[Distance]]^3</f>
        <v>42654.877783999989</v>
      </c>
      <c r="D3496">
        <f>Fulltable[[#This Row],[Distance]]^4</f>
        <v>1490361.4297729593</v>
      </c>
      <c r="E3496">
        <f>Fulltable[[#This Row],[Distance]]^5</f>
        <v>52073228.356267199</v>
      </c>
      <c r="F3496" s="13" t="e">
        <f>IF(ISNUMBER(VLOOKUP(Fulltable[[#This Row],[Distance]], PBmetric[[Distance (km)]:[PB (hh:mm:ss)]], 6, FALSE)), VLOOKUP(Fulltable[[#This Row],[Distance]], PBmetric[[Distance (km)]:[PB (hh:mm:ss)]], 6, FALSE), NA())</f>
        <v>#N/A</v>
      </c>
      <c r="G3496" s="13">
        <f ca="1">$Q$4+$P$4*Fulltable[[#This Row],[Distance]]+$O$4*Fulltable[[#This Row],[D^2]]+$N$4*Fulltable[[#This Row],[D^3]]</f>
        <v>0.12345067824300382</v>
      </c>
      <c r="H3496" s="13">
        <f ca="1">Fulltable[[#This Row],[Forecast]]*(1+AVERAGE(cform[faster (-ve) /
slower (+ve)]))</f>
        <v>0.1278111810066892</v>
      </c>
      <c r="I3496" s="13" t="e">
        <f>IF(ISNUMBER(VLOOKUP(Fulltable[[#This Row],[Distance]], Predict[[#All],[Distance (km)]:[Time on current form]], 2, FALSE)), VLOOKUP(Fulltable[[#This Row],[Distance]], Predict[[#All],[Distance (km)]:[Time on current form]], 2, FALSE), NA())</f>
        <v>#N/A</v>
      </c>
      <c r="J3496" s="13" t="e">
        <f>IF(ISNUMBER(VLOOKUP(Fulltable[[#This Row],[Distance]], Predict[[#All],[Distance (km)]:[Time on current form]], 3, FALSE)), VLOOKUP(Fulltable[[#This Row],[Distance]], Predict[[#All],[Distance (km)]:[Time on current form]], 3, FALSE), NA())</f>
        <v>#N/A</v>
      </c>
    </row>
    <row r="3497" spans="1:10" x14ac:dyDescent="0.25">
      <c r="A3497" s="1">
        <v>34.950000000000003</v>
      </c>
      <c r="B3497" s="2">
        <f>Fulltable[[#This Row],[Distance]]^2</f>
        <v>1221.5025000000003</v>
      </c>
      <c r="C3497">
        <f>Fulltable[[#This Row],[Distance]]^3</f>
        <v>42691.512375000013</v>
      </c>
      <c r="D3497">
        <f>Fulltable[[#This Row],[Distance]]^4</f>
        <v>1492068.3575062507</v>
      </c>
      <c r="E3497">
        <f>Fulltable[[#This Row],[Distance]]^5</f>
        <v>52147789.09484347</v>
      </c>
      <c r="F3497" s="13" t="e">
        <f>IF(ISNUMBER(VLOOKUP(Fulltable[[#This Row],[Distance]], PBmetric[[Distance (km)]:[PB (hh:mm:ss)]], 6, FALSE)), VLOOKUP(Fulltable[[#This Row],[Distance]], PBmetric[[Distance (km)]:[PB (hh:mm:ss)]], 6, FALSE), NA())</f>
        <v>#N/A</v>
      </c>
      <c r="G3497" s="13">
        <f ca="1">$Q$4+$P$4*Fulltable[[#This Row],[Distance]]+$O$4*Fulltable[[#This Row],[D^2]]+$N$4*Fulltable[[#This Row],[D^3]]</f>
        <v>0.12349228467821312</v>
      </c>
      <c r="H3497" s="13">
        <f ca="1">Fulltable[[#This Row],[Forecast]]*(1+AVERAGE(cform[faster (-ve) /
slower (+ve)]))</f>
        <v>0.12785425705695691</v>
      </c>
      <c r="I3497" s="13" t="e">
        <f>IF(ISNUMBER(VLOOKUP(Fulltable[[#This Row],[Distance]], Predict[[#All],[Distance (km)]:[Time on current form]], 2, FALSE)), VLOOKUP(Fulltable[[#This Row],[Distance]], Predict[[#All],[Distance (km)]:[Time on current form]], 2, FALSE), NA())</f>
        <v>#N/A</v>
      </c>
      <c r="J3497" s="13" t="e">
        <f>IF(ISNUMBER(VLOOKUP(Fulltable[[#This Row],[Distance]], Predict[[#All],[Distance (km)]:[Time on current form]], 3, FALSE)), VLOOKUP(Fulltable[[#This Row],[Distance]], Predict[[#All],[Distance (km)]:[Time on current form]], 3, FALSE), NA())</f>
        <v>#N/A</v>
      </c>
    </row>
    <row r="3498" spans="1:10" x14ac:dyDescent="0.25">
      <c r="A3498" s="1">
        <v>34.96</v>
      </c>
      <c r="B3498" s="2">
        <f>Fulltable[[#This Row],[Distance]]^2</f>
        <v>1222.2016000000001</v>
      </c>
      <c r="C3498">
        <f>Fulltable[[#This Row],[Distance]]^3</f>
        <v>42728.167936000005</v>
      </c>
      <c r="D3498">
        <f>Fulltable[[#This Row],[Distance]]^4</f>
        <v>1493776.7510425602</v>
      </c>
      <c r="E3498">
        <f>Fulltable[[#This Row],[Distance]]^5</f>
        <v>52222435.216447905</v>
      </c>
      <c r="F3498" s="13" t="e">
        <f>IF(ISNUMBER(VLOOKUP(Fulltable[[#This Row],[Distance]], PBmetric[[Distance (km)]:[PB (hh:mm:ss)]], 6, FALSE)), VLOOKUP(Fulltable[[#This Row],[Distance]], PBmetric[[Distance (km)]:[PB (hh:mm:ss)]], 6, FALSE), NA())</f>
        <v>#N/A</v>
      </c>
      <c r="G3498" s="13">
        <f ca="1">$Q$4+$P$4*Fulltable[[#This Row],[Distance]]+$O$4*Fulltable[[#This Row],[D^2]]+$N$4*Fulltable[[#This Row],[D^3]]</f>
        <v>0.12353389466257682</v>
      </c>
      <c r="H3498" s="13">
        <f ca="1">Fulltable[[#This Row],[Forecast]]*(1+AVERAGE(cform[faster (-ve) /
slower (+ve)]))</f>
        <v>0.12789733678174162</v>
      </c>
      <c r="I3498" s="13" t="e">
        <f>IF(ISNUMBER(VLOOKUP(Fulltable[[#This Row],[Distance]], Predict[[#All],[Distance (km)]:[Time on current form]], 2, FALSE)), VLOOKUP(Fulltable[[#This Row],[Distance]], Predict[[#All],[Distance (km)]:[Time on current form]], 2, FALSE), NA())</f>
        <v>#N/A</v>
      </c>
      <c r="J3498" s="13" t="e">
        <f>IF(ISNUMBER(VLOOKUP(Fulltable[[#This Row],[Distance]], Predict[[#All],[Distance (km)]:[Time on current form]], 3, FALSE)), VLOOKUP(Fulltable[[#This Row],[Distance]], Predict[[#All],[Distance (km)]:[Time on current form]], 3, FALSE), NA())</f>
        <v>#N/A</v>
      </c>
    </row>
    <row r="3499" spans="1:10" x14ac:dyDescent="0.25">
      <c r="A3499" s="1">
        <v>34.97</v>
      </c>
      <c r="B3499" s="2">
        <f>Fulltable[[#This Row],[Distance]]^2</f>
        <v>1222.9008999999999</v>
      </c>
      <c r="C3499">
        <f>Fulltable[[#This Row],[Distance]]^3</f>
        <v>42764.844472999997</v>
      </c>
      <c r="D3499">
        <f>Fulltable[[#This Row],[Distance]]^4</f>
        <v>1495486.6112208096</v>
      </c>
      <c r="E3499">
        <f>Fulltable[[#This Row],[Distance]]^5</f>
        <v>52297166.794391714</v>
      </c>
      <c r="F3499" s="13" t="e">
        <f>IF(ISNUMBER(VLOOKUP(Fulltable[[#This Row],[Distance]], PBmetric[[Distance (km)]:[PB (hh:mm:ss)]], 6, FALSE)), VLOOKUP(Fulltable[[#This Row],[Distance]], PBmetric[[Distance (km)]:[PB (hh:mm:ss)]], 6, FALSE), NA())</f>
        <v>#N/A</v>
      </c>
      <c r="G3499" s="13">
        <f ca="1">$Q$4+$P$4*Fulltable[[#This Row],[Distance]]+$O$4*Fulltable[[#This Row],[D^2]]+$N$4*Fulltable[[#This Row],[D^3]]</f>
        <v>0.1235755081960595</v>
      </c>
      <c r="H3499" s="13">
        <f ca="1">Fulltable[[#This Row],[Forecast]]*(1+AVERAGE(cform[faster (-ve) /
slower (+ve)]))</f>
        <v>0.12794042018100668</v>
      </c>
      <c r="I3499" s="13" t="e">
        <f>IF(ISNUMBER(VLOOKUP(Fulltable[[#This Row],[Distance]], Predict[[#All],[Distance (km)]:[Time on current form]], 2, FALSE)), VLOOKUP(Fulltable[[#This Row],[Distance]], Predict[[#All],[Distance (km)]:[Time on current form]], 2, FALSE), NA())</f>
        <v>#N/A</v>
      </c>
      <c r="J3499" s="13" t="e">
        <f>IF(ISNUMBER(VLOOKUP(Fulltable[[#This Row],[Distance]], Predict[[#All],[Distance (km)]:[Time on current form]], 3, FALSE)), VLOOKUP(Fulltable[[#This Row],[Distance]], Predict[[#All],[Distance (km)]:[Time on current form]], 3, FALSE), NA())</f>
        <v>#N/A</v>
      </c>
    </row>
    <row r="3500" spans="1:10" x14ac:dyDescent="0.25">
      <c r="A3500" s="1">
        <v>34.979999999999997</v>
      </c>
      <c r="B3500" s="2">
        <f>Fulltable[[#This Row],[Distance]]^2</f>
        <v>1223.6003999999998</v>
      </c>
      <c r="C3500">
        <f>Fulltable[[#This Row],[Distance]]^3</f>
        <v>42801.541991999991</v>
      </c>
      <c r="D3500">
        <f>Fulltable[[#This Row],[Distance]]^4</f>
        <v>1497197.9388801595</v>
      </c>
      <c r="E3500">
        <f>Fulltable[[#This Row],[Distance]]^5</f>
        <v>52371983.902027972</v>
      </c>
      <c r="F3500" s="13" t="e">
        <f>IF(ISNUMBER(VLOOKUP(Fulltable[[#This Row],[Distance]], PBmetric[[Distance (km)]:[PB (hh:mm:ss)]], 6, FALSE)), VLOOKUP(Fulltable[[#This Row],[Distance]], PBmetric[[Distance (km)]:[PB (hh:mm:ss)]], 6, FALSE), NA())</f>
        <v>#N/A</v>
      </c>
      <c r="G3500" s="13">
        <f ca="1">$Q$4+$P$4*Fulltable[[#This Row],[Distance]]+$O$4*Fulltable[[#This Row],[D^2]]+$N$4*Fulltable[[#This Row],[D^3]]</f>
        <v>0.12361712527862581</v>
      </c>
      <c r="H3500" s="13">
        <f ca="1">Fulltable[[#This Row],[Forecast]]*(1+AVERAGE(cform[faster (-ve) /
slower (+ve)]))</f>
        <v>0.12798350725471544</v>
      </c>
      <c r="I3500" s="13" t="e">
        <f>IF(ISNUMBER(VLOOKUP(Fulltable[[#This Row],[Distance]], Predict[[#All],[Distance (km)]:[Time on current form]], 2, FALSE)), VLOOKUP(Fulltable[[#This Row],[Distance]], Predict[[#All],[Distance (km)]:[Time on current form]], 2, FALSE), NA())</f>
        <v>#N/A</v>
      </c>
      <c r="J3500" s="13" t="e">
        <f>IF(ISNUMBER(VLOOKUP(Fulltable[[#This Row],[Distance]], Predict[[#All],[Distance (km)]:[Time on current form]], 3, FALSE)), VLOOKUP(Fulltable[[#This Row],[Distance]], Predict[[#All],[Distance (km)]:[Time on current form]], 3, FALSE), NA())</f>
        <v>#N/A</v>
      </c>
    </row>
    <row r="3501" spans="1:10" x14ac:dyDescent="0.25">
      <c r="A3501" s="1">
        <v>34.99</v>
      </c>
      <c r="B3501" s="2">
        <f>Fulltable[[#This Row],[Distance]]^2</f>
        <v>1224.3001000000002</v>
      </c>
      <c r="C3501">
        <f>Fulltable[[#This Row],[Distance]]^3</f>
        <v>42838.260499000011</v>
      </c>
      <c r="D3501">
        <f>Fulltable[[#This Row],[Distance]]^4</f>
        <v>1498910.7348600104</v>
      </c>
      <c r="E3501">
        <f>Fulltable[[#This Row],[Distance]]^5</f>
        <v>52446886.612751767</v>
      </c>
      <c r="F3501" s="13" t="e">
        <f>IF(ISNUMBER(VLOOKUP(Fulltable[[#This Row],[Distance]], PBmetric[[Distance (km)]:[PB (hh:mm:ss)]], 6, FALSE)), VLOOKUP(Fulltable[[#This Row],[Distance]], PBmetric[[Distance (km)]:[PB (hh:mm:ss)]], 6, FALSE), NA())</f>
        <v>#N/A</v>
      </c>
      <c r="G3501" s="13">
        <f ca="1">$Q$4+$P$4*Fulltable[[#This Row],[Distance]]+$O$4*Fulltable[[#This Row],[D^2]]+$N$4*Fulltable[[#This Row],[D^3]]</f>
        <v>0.12365874591024038</v>
      </c>
      <c r="H3501" s="13">
        <f ca="1">Fulltable[[#This Row],[Forecast]]*(1+AVERAGE(cform[faster (-ve) /
slower (+ve)]))</f>
        <v>0.12802659800283131</v>
      </c>
      <c r="I3501" s="13" t="e">
        <f>IF(ISNUMBER(VLOOKUP(Fulltable[[#This Row],[Distance]], Predict[[#All],[Distance (km)]:[Time on current form]], 2, FALSE)), VLOOKUP(Fulltable[[#This Row],[Distance]], Predict[[#All],[Distance (km)]:[Time on current form]], 2, FALSE), NA())</f>
        <v>#N/A</v>
      </c>
      <c r="J3501" s="13" t="e">
        <f>IF(ISNUMBER(VLOOKUP(Fulltable[[#This Row],[Distance]], Predict[[#All],[Distance (km)]:[Time on current form]], 3, FALSE)), VLOOKUP(Fulltable[[#This Row],[Distance]], Predict[[#All],[Distance (km)]:[Time on current form]], 3, FALSE), NA())</f>
        <v>#N/A</v>
      </c>
    </row>
    <row r="3502" spans="1:10" x14ac:dyDescent="0.25">
      <c r="A3502" s="1">
        <v>35</v>
      </c>
      <c r="B3502" s="2">
        <f>Fulltable[[#This Row],[Distance]]^2</f>
        <v>1225</v>
      </c>
      <c r="C3502">
        <f>Fulltable[[#This Row],[Distance]]^3</f>
        <v>42875</v>
      </c>
      <c r="D3502">
        <f>Fulltable[[#This Row],[Distance]]^4</f>
        <v>1500625</v>
      </c>
      <c r="E3502">
        <f>Fulltable[[#This Row],[Distance]]^5</f>
        <v>52521875</v>
      </c>
      <c r="F3502" s="13" t="e">
        <f>IF(ISNUMBER(VLOOKUP(Fulltable[[#This Row],[Distance]], PBmetric[[Distance (km)]:[PB (hh:mm:ss)]], 6, FALSE)), VLOOKUP(Fulltable[[#This Row],[Distance]], PBmetric[[Distance (km)]:[PB (hh:mm:ss)]], 6, FALSE), NA())</f>
        <v>#N/A</v>
      </c>
      <c r="G3502" s="13">
        <f ca="1">$Q$4+$P$4*Fulltable[[#This Row],[Distance]]+$O$4*Fulltable[[#This Row],[D^2]]+$N$4*Fulltable[[#This Row],[D^3]]</f>
        <v>0.12370037009086771</v>
      </c>
      <c r="H3502" s="13">
        <f ca="1">Fulltable[[#This Row],[Forecast]]*(1+AVERAGE(cform[faster (-ve) /
slower (+ve)]))</f>
        <v>0.12806969242531752</v>
      </c>
      <c r="I3502" s="13" t="e">
        <f>IF(ISNUMBER(VLOOKUP(Fulltable[[#This Row],[Distance]], Predict[[#All],[Distance (km)]:[Time on current form]], 2, FALSE)), VLOOKUP(Fulltable[[#This Row],[Distance]], Predict[[#All],[Distance (km)]:[Time on current form]], 2, FALSE), NA())</f>
        <v>#N/A</v>
      </c>
      <c r="J3502" s="13" t="e">
        <f>IF(ISNUMBER(VLOOKUP(Fulltable[[#This Row],[Distance]], Predict[[#All],[Distance (km)]:[Time on current form]], 3, FALSE)), VLOOKUP(Fulltable[[#This Row],[Distance]], Predict[[#All],[Distance (km)]:[Time on current form]], 3, FALSE), NA())</f>
        <v>#N/A</v>
      </c>
    </row>
    <row r="3503" spans="1:10" x14ac:dyDescent="0.25">
      <c r="A3503" s="1">
        <v>35.01</v>
      </c>
      <c r="B3503" s="2">
        <f>Fulltable[[#This Row],[Distance]]^2</f>
        <v>1225.7000999999998</v>
      </c>
      <c r="C3503">
        <f>Fulltable[[#This Row],[Distance]]^3</f>
        <v>42911.76050099999</v>
      </c>
      <c r="D3503">
        <f>Fulltable[[#This Row],[Distance]]^4</f>
        <v>1502340.7351400096</v>
      </c>
      <c r="E3503">
        <f>Fulltable[[#This Row],[Distance]]^5</f>
        <v>52596949.137251735</v>
      </c>
      <c r="F3503" s="13" t="e">
        <f>IF(ISNUMBER(VLOOKUP(Fulltable[[#This Row],[Distance]], PBmetric[[Distance (km)]:[PB (hh:mm:ss)]], 6, FALSE)), VLOOKUP(Fulltable[[#This Row],[Distance]], PBmetric[[Distance (km)]:[PB (hh:mm:ss)]], 6, FALSE), NA())</f>
        <v>#N/A</v>
      </c>
      <c r="G3503" s="13">
        <f ca="1">$Q$4+$P$4*Fulltable[[#This Row],[Distance]]+$O$4*Fulltable[[#This Row],[D^2]]+$N$4*Fulltable[[#This Row],[D^3]]</f>
        <v>0.12374199782047246</v>
      </c>
      <c r="H3503" s="13">
        <f ca="1">Fulltable[[#This Row],[Forecast]]*(1+AVERAGE(cform[faster (-ve) /
slower (+ve)]))</f>
        <v>0.1281127905221375</v>
      </c>
      <c r="I3503" s="13" t="e">
        <f>IF(ISNUMBER(VLOOKUP(Fulltable[[#This Row],[Distance]], Predict[[#All],[Distance (km)]:[Time on current form]], 2, FALSE)), VLOOKUP(Fulltable[[#This Row],[Distance]], Predict[[#All],[Distance (km)]:[Time on current form]], 2, FALSE), NA())</f>
        <v>#N/A</v>
      </c>
      <c r="J3503" s="13" t="e">
        <f>IF(ISNUMBER(VLOOKUP(Fulltable[[#This Row],[Distance]], Predict[[#All],[Distance (km)]:[Time on current form]], 3, FALSE)), VLOOKUP(Fulltable[[#This Row],[Distance]], Predict[[#All],[Distance (km)]:[Time on current form]], 3, FALSE), NA())</f>
        <v>#N/A</v>
      </c>
    </row>
    <row r="3504" spans="1:10" x14ac:dyDescent="0.25">
      <c r="A3504" s="1">
        <v>35.020000000000003</v>
      </c>
      <c r="B3504" s="2">
        <f>Fulltable[[#This Row],[Distance]]^2</f>
        <v>1226.4004000000002</v>
      </c>
      <c r="C3504">
        <f>Fulltable[[#This Row],[Distance]]^3</f>
        <v>42948.542008000011</v>
      </c>
      <c r="D3504">
        <f>Fulltable[[#This Row],[Distance]]^4</f>
        <v>1504057.9411201605</v>
      </c>
      <c r="E3504">
        <f>Fulltable[[#This Row],[Distance]]^5</f>
        <v>52672109.098028027</v>
      </c>
      <c r="F3504" s="13" t="e">
        <f>IF(ISNUMBER(VLOOKUP(Fulltable[[#This Row],[Distance]], PBmetric[[Distance (km)]:[PB (hh:mm:ss)]], 6, FALSE)), VLOOKUP(Fulltable[[#This Row],[Distance]], PBmetric[[Distance (km)]:[PB (hh:mm:ss)]], 6, FALSE), NA())</f>
        <v>#N/A</v>
      </c>
      <c r="G3504" s="13">
        <f ca="1">$Q$4+$P$4*Fulltable[[#This Row],[Distance]]+$O$4*Fulltable[[#This Row],[D^2]]+$N$4*Fulltable[[#This Row],[D^3]]</f>
        <v>0.12378362909901924</v>
      </c>
      <c r="H3504" s="13">
        <f ca="1">Fulltable[[#This Row],[Forecast]]*(1+AVERAGE(cform[faster (-ve) /
slower (+ve)]))</f>
        <v>0.12815589229325464</v>
      </c>
      <c r="I3504" s="13" t="e">
        <f>IF(ISNUMBER(VLOOKUP(Fulltable[[#This Row],[Distance]], Predict[[#All],[Distance (km)]:[Time on current form]], 2, FALSE)), VLOOKUP(Fulltable[[#This Row],[Distance]], Predict[[#All],[Distance (km)]:[Time on current form]], 2, FALSE), NA())</f>
        <v>#N/A</v>
      </c>
      <c r="J3504" s="13" t="e">
        <f>IF(ISNUMBER(VLOOKUP(Fulltable[[#This Row],[Distance]], Predict[[#All],[Distance (km)]:[Time on current form]], 3, FALSE)), VLOOKUP(Fulltable[[#This Row],[Distance]], Predict[[#All],[Distance (km)]:[Time on current form]], 3, FALSE), NA())</f>
        <v>#N/A</v>
      </c>
    </row>
    <row r="3505" spans="1:10" x14ac:dyDescent="0.25">
      <c r="A3505" s="1">
        <v>35.03</v>
      </c>
      <c r="B3505" s="2">
        <f>Fulltable[[#This Row],[Distance]]^2</f>
        <v>1227.1009000000001</v>
      </c>
      <c r="C3505">
        <f>Fulltable[[#This Row],[Distance]]^3</f>
        <v>42985.344527000008</v>
      </c>
      <c r="D3505">
        <f>Fulltable[[#This Row],[Distance]]^4</f>
        <v>1505776.6187808104</v>
      </c>
      <c r="E3505">
        <f>Fulltable[[#This Row],[Distance]]^5</f>
        <v>52747354.955891788</v>
      </c>
      <c r="F3505" s="13" t="e">
        <f>IF(ISNUMBER(VLOOKUP(Fulltable[[#This Row],[Distance]], PBmetric[[Distance (km)]:[PB (hh:mm:ss)]], 6, FALSE)), VLOOKUP(Fulltable[[#This Row],[Distance]], PBmetric[[Distance (km)]:[PB (hh:mm:ss)]], 6, FALSE), NA())</f>
        <v>#N/A</v>
      </c>
      <c r="G3505" s="13">
        <f ca="1">$Q$4+$P$4*Fulltable[[#This Row],[Distance]]+$O$4*Fulltable[[#This Row],[D^2]]+$N$4*Fulltable[[#This Row],[D^3]]</f>
        <v>0.12382526392647257</v>
      </c>
      <c r="H3505" s="13">
        <f ca="1">Fulltable[[#This Row],[Forecast]]*(1+AVERAGE(cform[faster (-ve) /
slower (+ve)]))</f>
        <v>0.12819899773863214</v>
      </c>
      <c r="I3505" s="13" t="e">
        <f>IF(ISNUMBER(VLOOKUP(Fulltable[[#This Row],[Distance]], Predict[[#All],[Distance (km)]:[Time on current form]], 2, FALSE)), VLOOKUP(Fulltable[[#This Row],[Distance]], Predict[[#All],[Distance (km)]:[Time on current form]], 2, FALSE), NA())</f>
        <v>#N/A</v>
      </c>
      <c r="J3505" s="13" t="e">
        <f>IF(ISNUMBER(VLOOKUP(Fulltable[[#This Row],[Distance]], Predict[[#All],[Distance (km)]:[Time on current form]], 3, FALSE)), VLOOKUP(Fulltable[[#This Row],[Distance]], Predict[[#All],[Distance (km)]:[Time on current form]], 3, FALSE), NA())</f>
        <v>#N/A</v>
      </c>
    </row>
    <row r="3506" spans="1:10" x14ac:dyDescent="0.25">
      <c r="A3506" s="1">
        <v>35.04</v>
      </c>
      <c r="B3506" s="2">
        <f>Fulltable[[#This Row],[Distance]]^2</f>
        <v>1227.8016</v>
      </c>
      <c r="C3506">
        <f>Fulltable[[#This Row],[Distance]]^3</f>
        <v>43022.168063999998</v>
      </c>
      <c r="D3506">
        <f>Fulltable[[#This Row],[Distance]]^4</f>
        <v>1507496.76896256</v>
      </c>
      <c r="E3506">
        <f>Fulltable[[#This Row],[Distance]]^5</f>
        <v>52822686.784448102</v>
      </c>
      <c r="F3506" s="13" t="e">
        <f>IF(ISNUMBER(VLOOKUP(Fulltable[[#This Row],[Distance]], PBmetric[[Distance (km)]:[PB (hh:mm:ss)]], 6, FALSE)), VLOOKUP(Fulltable[[#This Row],[Distance]], PBmetric[[Distance (km)]:[PB (hh:mm:ss)]], 6, FALSE), NA())</f>
        <v>#N/A</v>
      </c>
      <c r="G3506" s="13">
        <f ca="1">$Q$4+$P$4*Fulltable[[#This Row],[Distance]]+$O$4*Fulltable[[#This Row],[D^2]]+$N$4*Fulltable[[#This Row],[D^3]]</f>
        <v>0.12386690230279712</v>
      </c>
      <c r="H3506" s="13">
        <f ca="1">Fulltable[[#This Row],[Forecast]]*(1+AVERAGE(cform[faster (-ve) /
slower (+ve)]))</f>
        <v>0.12824210685823345</v>
      </c>
      <c r="I3506" s="13" t="e">
        <f>IF(ISNUMBER(VLOOKUP(Fulltable[[#This Row],[Distance]], Predict[[#All],[Distance (km)]:[Time on current form]], 2, FALSE)), VLOOKUP(Fulltable[[#This Row],[Distance]], Predict[[#All],[Distance (km)]:[Time on current form]], 2, FALSE), NA())</f>
        <v>#N/A</v>
      </c>
      <c r="J3506" s="13" t="e">
        <f>IF(ISNUMBER(VLOOKUP(Fulltable[[#This Row],[Distance]], Predict[[#All],[Distance (km)]:[Time on current form]], 3, FALSE)), VLOOKUP(Fulltable[[#This Row],[Distance]], Predict[[#All],[Distance (km)]:[Time on current form]], 3, FALSE), NA())</f>
        <v>#N/A</v>
      </c>
    </row>
    <row r="3507" spans="1:10" x14ac:dyDescent="0.25">
      <c r="A3507" s="1">
        <v>35.049999999999997</v>
      </c>
      <c r="B3507" s="2">
        <f>Fulltable[[#This Row],[Distance]]^2</f>
        <v>1228.5024999999998</v>
      </c>
      <c r="C3507">
        <f>Fulltable[[#This Row],[Distance]]^3</f>
        <v>43059.012624999988</v>
      </c>
      <c r="D3507">
        <f>Fulltable[[#This Row],[Distance]]^4</f>
        <v>1509218.3925062495</v>
      </c>
      <c r="E3507">
        <f>Fulltable[[#This Row],[Distance]]^5</f>
        <v>52898104.657344043</v>
      </c>
      <c r="F3507" s="13" t="e">
        <f>IF(ISNUMBER(VLOOKUP(Fulltable[[#This Row],[Distance]], PBmetric[[Distance (km)]:[PB (hh:mm:ss)]], 6, FALSE)), VLOOKUP(Fulltable[[#This Row],[Distance]], PBmetric[[Distance (km)]:[PB (hh:mm:ss)]], 6, FALSE), NA())</f>
        <v>#N/A</v>
      </c>
      <c r="G3507" s="13">
        <f ca="1">$Q$4+$P$4*Fulltable[[#This Row],[Distance]]+$O$4*Fulltable[[#This Row],[D^2]]+$N$4*Fulltable[[#This Row],[D^3]]</f>
        <v>0.12390854422795745</v>
      </c>
      <c r="H3507" s="13">
        <f ca="1">Fulltable[[#This Row],[Forecast]]*(1+AVERAGE(cform[faster (-ve) /
slower (+ve)]))</f>
        <v>0.12828521965202189</v>
      </c>
      <c r="I3507" s="13" t="e">
        <f>IF(ISNUMBER(VLOOKUP(Fulltable[[#This Row],[Distance]], Predict[[#All],[Distance (km)]:[Time on current form]], 2, FALSE)), VLOOKUP(Fulltable[[#This Row],[Distance]], Predict[[#All],[Distance (km)]:[Time on current form]], 2, FALSE), NA())</f>
        <v>#N/A</v>
      </c>
      <c r="J3507" s="13" t="e">
        <f>IF(ISNUMBER(VLOOKUP(Fulltable[[#This Row],[Distance]], Predict[[#All],[Distance (km)]:[Time on current form]], 3, FALSE)), VLOOKUP(Fulltable[[#This Row],[Distance]], Predict[[#All],[Distance (km)]:[Time on current form]], 3, FALSE), NA())</f>
        <v>#N/A</v>
      </c>
    </row>
    <row r="3508" spans="1:10" x14ac:dyDescent="0.25">
      <c r="A3508" s="1">
        <v>35.06</v>
      </c>
      <c r="B3508" s="2">
        <f>Fulltable[[#This Row],[Distance]]^2</f>
        <v>1229.2036000000001</v>
      </c>
      <c r="C3508">
        <f>Fulltable[[#This Row],[Distance]]^3</f>
        <v>43095.878216000005</v>
      </c>
      <c r="D3508">
        <f>Fulltable[[#This Row],[Distance]]^4</f>
        <v>1510941.4902529602</v>
      </c>
      <c r="E3508">
        <f>Fulltable[[#This Row],[Distance]]^5</f>
        <v>52973608.648268789</v>
      </c>
      <c r="F3508" s="13" t="e">
        <f>IF(ISNUMBER(VLOOKUP(Fulltable[[#This Row],[Distance]], PBmetric[[Distance (km)]:[PB (hh:mm:ss)]], 6, FALSE)), VLOOKUP(Fulltable[[#This Row],[Distance]], PBmetric[[Distance (km)]:[PB (hh:mm:ss)]], 6, FALSE), NA())</f>
        <v>#N/A</v>
      </c>
      <c r="G3508" s="13">
        <f ca="1">$Q$4+$P$4*Fulltable[[#This Row],[Distance]]+$O$4*Fulltable[[#This Row],[D^2]]+$N$4*Fulltable[[#This Row],[D^3]]</f>
        <v>0.12395018970191821</v>
      </c>
      <c r="H3508" s="13">
        <f ca="1">Fulltable[[#This Row],[Forecast]]*(1+AVERAGE(cform[faster (-ve) /
slower (+ve)]))</f>
        <v>0.12832833611996086</v>
      </c>
      <c r="I3508" s="13" t="e">
        <f>IF(ISNUMBER(VLOOKUP(Fulltable[[#This Row],[Distance]], Predict[[#All],[Distance (km)]:[Time on current form]], 2, FALSE)), VLOOKUP(Fulltable[[#This Row],[Distance]], Predict[[#All],[Distance (km)]:[Time on current form]], 2, FALSE), NA())</f>
        <v>#N/A</v>
      </c>
      <c r="J3508" s="13" t="e">
        <f>IF(ISNUMBER(VLOOKUP(Fulltable[[#This Row],[Distance]], Predict[[#All],[Distance (km)]:[Time on current form]], 3, FALSE)), VLOOKUP(Fulltable[[#This Row],[Distance]], Predict[[#All],[Distance (km)]:[Time on current form]], 3, FALSE), NA())</f>
        <v>#N/A</v>
      </c>
    </row>
    <row r="3509" spans="1:10" x14ac:dyDescent="0.25">
      <c r="A3509" s="1">
        <v>35.07</v>
      </c>
      <c r="B3509" s="2">
        <f>Fulltable[[#This Row],[Distance]]^2</f>
        <v>1229.9049</v>
      </c>
      <c r="C3509">
        <f>Fulltable[[#This Row],[Distance]]^3</f>
        <v>43132.764842999997</v>
      </c>
      <c r="D3509">
        <f>Fulltable[[#This Row],[Distance]]^4</f>
        <v>1512666.06304401</v>
      </c>
      <c r="E3509">
        <f>Fulltable[[#This Row],[Distance]]^5</f>
        <v>53049198.830953427</v>
      </c>
      <c r="F3509" s="13" t="e">
        <f>IF(ISNUMBER(VLOOKUP(Fulltable[[#This Row],[Distance]], PBmetric[[Distance (km)]:[PB (hh:mm:ss)]], 6, FALSE)), VLOOKUP(Fulltable[[#This Row],[Distance]], PBmetric[[Distance (km)]:[PB (hh:mm:ss)]], 6, FALSE), NA())</f>
        <v>#N/A</v>
      </c>
      <c r="G3509" s="13">
        <f ca="1">$Q$4+$P$4*Fulltable[[#This Row],[Distance]]+$O$4*Fulltable[[#This Row],[D^2]]+$N$4*Fulltable[[#This Row],[D^3]]</f>
        <v>0.12399183872464392</v>
      </c>
      <c r="H3509" s="13">
        <f ca="1">Fulltable[[#This Row],[Forecast]]*(1+AVERAGE(cform[faster (-ve) /
slower (+ve)]))</f>
        <v>0.1283714562620136</v>
      </c>
      <c r="I3509" s="13" t="e">
        <f>IF(ISNUMBER(VLOOKUP(Fulltable[[#This Row],[Distance]], Predict[[#All],[Distance (km)]:[Time on current form]], 2, FALSE)), VLOOKUP(Fulltable[[#This Row],[Distance]], Predict[[#All],[Distance (km)]:[Time on current form]], 2, FALSE), NA())</f>
        <v>#N/A</v>
      </c>
      <c r="J3509" s="13" t="e">
        <f>IF(ISNUMBER(VLOOKUP(Fulltable[[#This Row],[Distance]], Predict[[#All],[Distance (km)]:[Time on current form]], 3, FALSE)), VLOOKUP(Fulltable[[#This Row],[Distance]], Predict[[#All],[Distance (km)]:[Time on current form]], 3, FALSE), NA())</f>
        <v>#N/A</v>
      </c>
    </row>
    <row r="3510" spans="1:10" x14ac:dyDescent="0.25">
      <c r="A3510" s="1">
        <v>35.08</v>
      </c>
      <c r="B3510" s="2">
        <f>Fulltable[[#This Row],[Distance]]^2</f>
        <v>1230.6063999999999</v>
      </c>
      <c r="C3510">
        <f>Fulltable[[#This Row],[Distance]]^3</f>
        <v>43169.672511999997</v>
      </c>
      <c r="D3510">
        <f>Fulltable[[#This Row],[Distance]]^4</f>
        <v>1514392.1117209597</v>
      </c>
      <c r="E3510">
        <f>Fulltable[[#This Row],[Distance]]^5</f>
        <v>53124875.279171266</v>
      </c>
      <c r="F3510" s="13" t="e">
        <f>IF(ISNUMBER(VLOOKUP(Fulltable[[#This Row],[Distance]], PBmetric[[Distance (km)]:[PB (hh:mm:ss)]], 6, FALSE)), VLOOKUP(Fulltable[[#This Row],[Distance]], PBmetric[[Distance (km)]:[PB (hh:mm:ss)]], 6, FALSE), NA())</f>
        <v>#N/A</v>
      </c>
      <c r="G3510" s="13">
        <f ca="1">$Q$4+$P$4*Fulltable[[#This Row],[Distance]]+$O$4*Fulltable[[#This Row],[D^2]]+$N$4*Fulltable[[#This Row],[D^3]]</f>
        <v>0.12403349129609922</v>
      </c>
      <c r="H3510" s="13">
        <f ca="1">Fulltable[[#This Row],[Forecast]]*(1+AVERAGE(cform[faster (-ve) /
slower (+ve)]))</f>
        <v>0.12841458007814355</v>
      </c>
      <c r="I3510" s="13" t="e">
        <f>IF(ISNUMBER(VLOOKUP(Fulltable[[#This Row],[Distance]], Predict[[#All],[Distance (km)]:[Time on current form]], 2, FALSE)), VLOOKUP(Fulltable[[#This Row],[Distance]], Predict[[#All],[Distance (km)]:[Time on current form]], 2, FALSE), NA())</f>
        <v>#N/A</v>
      </c>
      <c r="J3510" s="13" t="e">
        <f>IF(ISNUMBER(VLOOKUP(Fulltable[[#This Row],[Distance]], Predict[[#All],[Distance (km)]:[Time on current form]], 3, FALSE)), VLOOKUP(Fulltable[[#This Row],[Distance]], Predict[[#All],[Distance (km)]:[Time on current form]], 3, FALSE), NA())</f>
        <v>#N/A</v>
      </c>
    </row>
    <row r="3511" spans="1:10" x14ac:dyDescent="0.25">
      <c r="A3511" s="1">
        <v>35.090000000000003</v>
      </c>
      <c r="B3511" s="2">
        <f>Fulltable[[#This Row],[Distance]]^2</f>
        <v>1231.3081000000002</v>
      </c>
      <c r="C3511">
        <f>Fulltable[[#This Row],[Distance]]^3</f>
        <v>43206.601229000014</v>
      </c>
      <c r="D3511">
        <f>Fulltable[[#This Row],[Distance]]^4</f>
        <v>1516119.6371256104</v>
      </c>
      <c r="E3511">
        <f>Fulltable[[#This Row],[Distance]]^5</f>
        <v>53200638.066737674</v>
      </c>
      <c r="F3511" s="13" t="e">
        <f>IF(ISNUMBER(VLOOKUP(Fulltable[[#This Row],[Distance]], PBmetric[[Distance (km)]:[PB (hh:mm:ss)]], 6, FALSE)), VLOOKUP(Fulltable[[#This Row],[Distance]], PBmetric[[Distance (km)]:[PB (hh:mm:ss)]], 6, FALSE), NA())</f>
        <v>#N/A</v>
      </c>
      <c r="G3511" s="13">
        <f ca="1">$Q$4+$P$4*Fulltable[[#This Row],[Distance]]+$O$4*Fulltable[[#This Row],[D^2]]+$N$4*Fulltable[[#This Row],[D^3]]</f>
        <v>0.12407514741624873</v>
      </c>
      <c r="H3511" s="13">
        <f ca="1">Fulltable[[#This Row],[Forecast]]*(1+AVERAGE(cform[faster (-ve) /
slower (+ve)]))</f>
        <v>0.12845770756831404</v>
      </c>
      <c r="I3511" s="13" t="e">
        <f>IF(ISNUMBER(VLOOKUP(Fulltable[[#This Row],[Distance]], Predict[[#All],[Distance (km)]:[Time on current form]], 2, FALSE)), VLOOKUP(Fulltable[[#This Row],[Distance]], Predict[[#All],[Distance (km)]:[Time on current form]], 2, FALSE), NA())</f>
        <v>#N/A</v>
      </c>
      <c r="J3511" s="13" t="e">
        <f>IF(ISNUMBER(VLOOKUP(Fulltable[[#This Row],[Distance]], Predict[[#All],[Distance (km)]:[Time on current form]], 3, FALSE)), VLOOKUP(Fulltable[[#This Row],[Distance]], Predict[[#All],[Distance (km)]:[Time on current form]], 3, FALSE), NA())</f>
        <v>#N/A</v>
      </c>
    </row>
    <row r="3512" spans="1:10" x14ac:dyDescent="0.25">
      <c r="A3512" s="1">
        <v>35.1</v>
      </c>
      <c r="B3512" s="2">
        <f>Fulltable[[#This Row],[Distance]]^2</f>
        <v>1232.01</v>
      </c>
      <c r="C3512">
        <f>Fulltable[[#This Row],[Distance]]^3</f>
        <v>43243.550999999999</v>
      </c>
      <c r="D3512">
        <f>Fulltable[[#This Row],[Distance]]^4</f>
        <v>1517848.6401</v>
      </c>
      <c r="E3512">
        <f>Fulltable[[#This Row],[Distance]]^5</f>
        <v>53276487.267510004</v>
      </c>
      <c r="F3512" s="13" t="e">
        <f>IF(ISNUMBER(VLOOKUP(Fulltable[[#This Row],[Distance]], PBmetric[[Distance (km)]:[PB (hh:mm:ss)]], 6, FALSE)), VLOOKUP(Fulltable[[#This Row],[Distance]], PBmetric[[Distance (km)]:[PB (hh:mm:ss)]], 6, FALSE), NA())</f>
        <v>#N/A</v>
      </c>
      <c r="G3512" s="13">
        <f ca="1">$Q$4+$P$4*Fulltable[[#This Row],[Distance]]+$O$4*Fulltable[[#This Row],[D^2]]+$N$4*Fulltable[[#This Row],[D^3]]</f>
        <v>0.12411680708505697</v>
      </c>
      <c r="H3512" s="13">
        <f ca="1">Fulltable[[#This Row],[Forecast]]*(1+AVERAGE(cform[faster (-ve) /
slower (+ve)]))</f>
        <v>0.12850083873248835</v>
      </c>
      <c r="I3512" s="13" t="e">
        <f>IF(ISNUMBER(VLOOKUP(Fulltable[[#This Row],[Distance]], Predict[[#All],[Distance (km)]:[Time on current form]], 2, FALSE)), VLOOKUP(Fulltable[[#This Row],[Distance]], Predict[[#All],[Distance (km)]:[Time on current form]], 2, FALSE), NA())</f>
        <v>#N/A</v>
      </c>
      <c r="J3512" s="13" t="e">
        <f>IF(ISNUMBER(VLOOKUP(Fulltable[[#This Row],[Distance]], Predict[[#All],[Distance (km)]:[Time on current form]], 3, FALSE)), VLOOKUP(Fulltable[[#This Row],[Distance]], Predict[[#All],[Distance (km)]:[Time on current form]], 3, FALSE), NA())</f>
        <v>#N/A</v>
      </c>
    </row>
    <row r="3513" spans="1:10" x14ac:dyDescent="0.25">
      <c r="A3513" s="1">
        <v>35.11</v>
      </c>
      <c r="B3513" s="2">
        <f>Fulltable[[#This Row],[Distance]]^2</f>
        <v>1232.7121</v>
      </c>
      <c r="C3513">
        <f>Fulltable[[#This Row],[Distance]]^3</f>
        <v>43280.521830999998</v>
      </c>
      <c r="D3513">
        <f>Fulltable[[#This Row],[Distance]]^4</f>
        <v>1519579.1214864098</v>
      </c>
      <c r="E3513">
        <f>Fulltable[[#This Row],[Distance]]^5</f>
        <v>53352422.955387846</v>
      </c>
      <c r="F3513" s="13" t="e">
        <f>IF(ISNUMBER(VLOOKUP(Fulltable[[#This Row],[Distance]], PBmetric[[Distance (km)]:[PB (hh:mm:ss)]], 6, FALSE)), VLOOKUP(Fulltable[[#This Row],[Distance]], PBmetric[[Distance (km)]:[PB (hh:mm:ss)]], 6, FALSE), NA())</f>
        <v>#N/A</v>
      </c>
      <c r="G3513" s="13">
        <f ca="1">$Q$4+$P$4*Fulltable[[#This Row],[Distance]]+$O$4*Fulltable[[#This Row],[D^2]]+$N$4*Fulltable[[#This Row],[D^3]]</f>
        <v>0.1241584703024886</v>
      </c>
      <c r="H3513" s="13">
        <f ca="1">Fulltable[[#This Row],[Forecast]]*(1+AVERAGE(cform[faster (-ve) /
slower (+ve)]))</f>
        <v>0.12854397357062988</v>
      </c>
      <c r="I3513" s="13" t="e">
        <f>IF(ISNUMBER(VLOOKUP(Fulltable[[#This Row],[Distance]], Predict[[#All],[Distance (km)]:[Time on current form]], 2, FALSE)), VLOOKUP(Fulltable[[#This Row],[Distance]], Predict[[#All],[Distance (km)]:[Time on current form]], 2, FALSE), NA())</f>
        <v>#N/A</v>
      </c>
      <c r="J3513" s="13" t="e">
        <f>IF(ISNUMBER(VLOOKUP(Fulltable[[#This Row],[Distance]], Predict[[#All],[Distance (km)]:[Time on current form]], 3, FALSE)), VLOOKUP(Fulltable[[#This Row],[Distance]], Predict[[#All],[Distance (km)]:[Time on current form]], 3, FALSE), NA())</f>
        <v>#N/A</v>
      </c>
    </row>
    <row r="3514" spans="1:10" x14ac:dyDescent="0.25">
      <c r="A3514" s="1">
        <v>35.119999999999997</v>
      </c>
      <c r="B3514" s="2">
        <f>Fulltable[[#This Row],[Distance]]^2</f>
        <v>1233.4143999999999</v>
      </c>
      <c r="C3514">
        <f>Fulltable[[#This Row],[Distance]]^3</f>
        <v>43317.513727999991</v>
      </c>
      <c r="D3514">
        <f>Fulltable[[#This Row],[Distance]]^4</f>
        <v>1521311.0821273597</v>
      </c>
      <c r="E3514">
        <f>Fulltable[[#This Row],[Distance]]^5</f>
        <v>53428445.204312868</v>
      </c>
      <c r="F3514" s="13" t="e">
        <f>IF(ISNUMBER(VLOOKUP(Fulltable[[#This Row],[Distance]], PBmetric[[Distance (km)]:[PB (hh:mm:ss)]], 6, FALSE)), VLOOKUP(Fulltable[[#This Row],[Distance]], PBmetric[[Distance (km)]:[PB (hh:mm:ss)]], 6, FALSE), NA())</f>
        <v>#N/A</v>
      </c>
      <c r="G3514" s="13">
        <f ca="1">$Q$4+$P$4*Fulltable[[#This Row],[Distance]]+$O$4*Fulltable[[#This Row],[D^2]]+$N$4*Fulltable[[#This Row],[D^3]]</f>
        <v>0.1242001370685082</v>
      </c>
      <c r="H3514" s="13">
        <f ca="1">Fulltable[[#This Row],[Forecast]]*(1+AVERAGE(cform[faster (-ve) /
slower (+ve)]))</f>
        <v>0.12858711208270199</v>
      </c>
      <c r="I3514" s="13" t="e">
        <f>IF(ISNUMBER(VLOOKUP(Fulltable[[#This Row],[Distance]], Predict[[#All],[Distance (km)]:[Time on current form]], 2, FALSE)), VLOOKUP(Fulltable[[#This Row],[Distance]], Predict[[#All],[Distance (km)]:[Time on current form]], 2, FALSE), NA())</f>
        <v>#N/A</v>
      </c>
      <c r="J3514" s="13" t="e">
        <f>IF(ISNUMBER(VLOOKUP(Fulltable[[#This Row],[Distance]], Predict[[#All],[Distance (km)]:[Time on current form]], 3, FALSE)), VLOOKUP(Fulltable[[#This Row],[Distance]], Predict[[#All],[Distance (km)]:[Time on current form]], 3, FALSE), NA())</f>
        <v>#N/A</v>
      </c>
    </row>
    <row r="3515" spans="1:10" x14ac:dyDescent="0.25">
      <c r="A3515" s="1">
        <v>35.130000000000003</v>
      </c>
      <c r="B3515" s="2">
        <f>Fulltable[[#This Row],[Distance]]^2</f>
        <v>1234.1169000000002</v>
      </c>
      <c r="C3515">
        <f>Fulltable[[#This Row],[Distance]]^3</f>
        <v>43354.526697000008</v>
      </c>
      <c r="D3515">
        <f>Fulltable[[#This Row],[Distance]]^4</f>
        <v>1523044.5228656104</v>
      </c>
      <c r="E3515">
        <f>Fulltable[[#This Row],[Distance]]^5</f>
        <v>53504554.088268898</v>
      </c>
      <c r="F3515" s="13" t="e">
        <f>IF(ISNUMBER(VLOOKUP(Fulltable[[#This Row],[Distance]], PBmetric[[Distance (km)]:[PB (hh:mm:ss)]], 6, FALSE)), VLOOKUP(Fulltable[[#This Row],[Distance]], PBmetric[[Distance (km)]:[PB (hh:mm:ss)]], 6, FALSE), NA())</f>
        <v>#N/A</v>
      </c>
      <c r="G3515" s="13">
        <f ca="1">$Q$4+$P$4*Fulltable[[#This Row],[Distance]]+$O$4*Fulltable[[#This Row],[D^2]]+$N$4*Fulltable[[#This Row],[D^3]]</f>
        <v>0.12424180738308037</v>
      </c>
      <c r="H3515" s="13">
        <f ca="1">Fulltable[[#This Row],[Forecast]]*(1+AVERAGE(cform[faster (-ve) /
slower (+ve)]))</f>
        <v>0.12863025426866798</v>
      </c>
      <c r="I3515" s="13" t="e">
        <f>IF(ISNUMBER(VLOOKUP(Fulltable[[#This Row],[Distance]], Predict[[#All],[Distance (km)]:[Time on current form]], 2, FALSE)), VLOOKUP(Fulltable[[#This Row],[Distance]], Predict[[#All],[Distance (km)]:[Time on current form]], 2, FALSE), NA())</f>
        <v>#N/A</v>
      </c>
      <c r="J3515" s="13" t="e">
        <f>IF(ISNUMBER(VLOOKUP(Fulltable[[#This Row],[Distance]], Predict[[#All],[Distance (km)]:[Time on current form]], 3, FALSE)), VLOOKUP(Fulltable[[#This Row],[Distance]], Predict[[#All],[Distance (km)]:[Time on current form]], 3, FALSE), NA())</f>
        <v>#N/A</v>
      </c>
    </row>
    <row r="3516" spans="1:10" x14ac:dyDescent="0.25">
      <c r="A3516" s="1">
        <v>35.14</v>
      </c>
      <c r="B3516" s="2">
        <f>Fulltable[[#This Row],[Distance]]^2</f>
        <v>1234.8196</v>
      </c>
      <c r="C3516">
        <f>Fulltable[[#This Row],[Distance]]^3</f>
        <v>43391.560744000002</v>
      </c>
      <c r="D3516">
        <f>Fulltable[[#This Row],[Distance]]^4</f>
        <v>1524779.44454416</v>
      </c>
      <c r="E3516">
        <f>Fulltable[[#This Row],[Distance]]^5</f>
        <v>53580749.681281783</v>
      </c>
      <c r="F3516" s="13" t="e">
        <f>IF(ISNUMBER(VLOOKUP(Fulltable[[#This Row],[Distance]], PBmetric[[Distance (km)]:[PB (hh:mm:ss)]], 6, FALSE)), VLOOKUP(Fulltable[[#This Row],[Distance]], PBmetric[[Distance (km)]:[PB (hh:mm:ss)]], 6, FALSE), NA())</f>
        <v>#N/A</v>
      </c>
      <c r="G3516" s="13">
        <f ca="1">$Q$4+$P$4*Fulltable[[#This Row],[Distance]]+$O$4*Fulltable[[#This Row],[D^2]]+$N$4*Fulltable[[#This Row],[D^3]]</f>
        <v>0.1242834812461697</v>
      </c>
      <c r="H3516" s="13">
        <f ca="1">Fulltable[[#This Row],[Forecast]]*(1+AVERAGE(cform[faster (-ve) /
slower (+ve)]))</f>
        <v>0.12867340012849124</v>
      </c>
      <c r="I3516" s="13" t="e">
        <f>IF(ISNUMBER(VLOOKUP(Fulltable[[#This Row],[Distance]], Predict[[#All],[Distance (km)]:[Time on current form]], 2, FALSE)), VLOOKUP(Fulltable[[#This Row],[Distance]], Predict[[#All],[Distance (km)]:[Time on current form]], 2, FALSE), NA())</f>
        <v>#N/A</v>
      </c>
      <c r="J3516" s="13" t="e">
        <f>IF(ISNUMBER(VLOOKUP(Fulltable[[#This Row],[Distance]], Predict[[#All],[Distance (km)]:[Time on current form]], 3, FALSE)), VLOOKUP(Fulltable[[#This Row],[Distance]], Predict[[#All],[Distance (km)]:[Time on current form]], 3, FALSE), NA())</f>
        <v>#N/A</v>
      </c>
    </row>
    <row r="3517" spans="1:10" x14ac:dyDescent="0.25">
      <c r="A3517" s="1">
        <v>35.15</v>
      </c>
      <c r="B3517" s="2">
        <f>Fulltable[[#This Row],[Distance]]^2</f>
        <v>1235.5224999999998</v>
      </c>
      <c r="C3517">
        <f>Fulltable[[#This Row],[Distance]]^3</f>
        <v>43428.615874999989</v>
      </c>
      <c r="D3517">
        <f>Fulltable[[#This Row],[Distance]]^4</f>
        <v>1526515.8480062496</v>
      </c>
      <c r="E3517">
        <f>Fulltable[[#This Row],[Distance]]^5</f>
        <v>53657032.057419673</v>
      </c>
      <c r="F3517" s="13" t="e">
        <f>IF(ISNUMBER(VLOOKUP(Fulltable[[#This Row],[Distance]], PBmetric[[Distance (km)]:[PB (hh:mm:ss)]], 6, FALSE)), VLOOKUP(Fulltable[[#This Row],[Distance]], PBmetric[[Distance (km)]:[PB (hh:mm:ss)]], 6, FALSE), NA())</f>
        <v>#N/A</v>
      </c>
      <c r="G3517" s="13">
        <f ca="1">$Q$4+$P$4*Fulltable[[#This Row],[Distance]]+$O$4*Fulltable[[#This Row],[D^2]]+$N$4*Fulltable[[#This Row],[D^3]]</f>
        <v>0.12432515865774078</v>
      </c>
      <c r="H3517" s="13">
        <f ca="1">Fulltable[[#This Row],[Forecast]]*(1+AVERAGE(cform[faster (-ve) /
slower (+ve)]))</f>
        <v>0.12871654966213508</v>
      </c>
      <c r="I3517" s="13" t="e">
        <f>IF(ISNUMBER(VLOOKUP(Fulltable[[#This Row],[Distance]], Predict[[#All],[Distance (km)]:[Time on current form]], 2, FALSE)), VLOOKUP(Fulltable[[#This Row],[Distance]], Predict[[#All],[Distance (km)]:[Time on current form]], 2, FALSE), NA())</f>
        <v>#N/A</v>
      </c>
      <c r="J3517" s="13" t="e">
        <f>IF(ISNUMBER(VLOOKUP(Fulltable[[#This Row],[Distance]], Predict[[#All],[Distance (km)]:[Time on current form]], 3, FALSE)), VLOOKUP(Fulltable[[#This Row],[Distance]], Predict[[#All],[Distance (km)]:[Time on current form]], 3, FALSE), NA())</f>
        <v>#N/A</v>
      </c>
    </row>
    <row r="3518" spans="1:10" x14ac:dyDescent="0.25">
      <c r="A3518" s="1">
        <v>35.159999999999997</v>
      </c>
      <c r="B3518" s="2">
        <f>Fulltable[[#This Row],[Distance]]^2</f>
        <v>1236.2255999999998</v>
      </c>
      <c r="C3518">
        <f>Fulltable[[#This Row],[Distance]]^3</f>
        <v>43465.692095999984</v>
      </c>
      <c r="D3518">
        <f>Fulltable[[#This Row],[Distance]]^4</f>
        <v>1528253.7340953595</v>
      </c>
      <c r="E3518">
        <f>Fulltable[[#This Row],[Distance]]^5</f>
        <v>53733401.29079283</v>
      </c>
      <c r="F3518" s="13" t="e">
        <f>IF(ISNUMBER(VLOOKUP(Fulltable[[#This Row],[Distance]], PBmetric[[Distance (km)]:[PB (hh:mm:ss)]], 6, FALSE)), VLOOKUP(Fulltable[[#This Row],[Distance]], PBmetric[[Distance (km)]:[PB (hh:mm:ss)]], 6, FALSE), NA())</f>
        <v>#N/A</v>
      </c>
      <c r="G3518" s="13">
        <f ca="1">$Q$4+$P$4*Fulltable[[#This Row],[Distance]]+$O$4*Fulltable[[#This Row],[D^2]]+$N$4*Fulltable[[#This Row],[D^3]]</f>
        <v>0.12436683961775823</v>
      </c>
      <c r="H3518" s="13">
        <f ca="1">Fulltable[[#This Row],[Forecast]]*(1+AVERAGE(cform[faster (-ve) /
slower (+ve)]))</f>
        <v>0.12875970286956287</v>
      </c>
      <c r="I3518" s="13" t="e">
        <f>IF(ISNUMBER(VLOOKUP(Fulltable[[#This Row],[Distance]], Predict[[#All],[Distance (km)]:[Time on current form]], 2, FALSE)), VLOOKUP(Fulltable[[#This Row],[Distance]], Predict[[#All],[Distance (km)]:[Time on current form]], 2, FALSE), NA())</f>
        <v>#N/A</v>
      </c>
      <c r="J3518" s="13" t="e">
        <f>IF(ISNUMBER(VLOOKUP(Fulltable[[#This Row],[Distance]], Predict[[#All],[Distance (km)]:[Time on current form]], 3, FALSE)), VLOOKUP(Fulltable[[#This Row],[Distance]], Predict[[#All],[Distance (km)]:[Time on current form]], 3, FALSE), NA())</f>
        <v>#N/A</v>
      </c>
    </row>
    <row r="3519" spans="1:10" x14ac:dyDescent="0.25">
      <c r="A3519" s="1">
        <v>35.17</v>
      </c>
      <c r="B3519" s="2">
        <f>Fulltable[[#This Row],[Distance]]^2</f>
        <v>1236.9289000000001</v>
      </c>
      <c r="C3519">
        <f>Fulltable[[#This Row],[Distance]]^3</f>
        <v>43502.789413000006</v>
      </c>
      <c r="D3519">
        <f>Fulltable[[#This Row],[Distance]]^4</f>
        <v>1529993.1036552102</v>
      </c>
      <c r="E3519">
        <f>Fulltable[[#This Row],[Distance]]^5</f>
        <v>53809857.455553748</v>
      </c>
      <c r="F3519" s="13" t="e">
        <f>IF(ISNUMBER(VLOOKUP(Fulltable[[#This Row],[Distance]], PBmetric[[Distance (km)]:[PB (hh:mm:ss)]], 6, FALSE)), VLOOKUP(Fulltable[[#This Row],[Distance]], PBmetric[[Distance (km)]:[PB (hh:mm:ss)]], 6, FALSE), NA())</f>
        <v>#N/A</v>
      </c>
      <c r="G3519" s="13">
        <f ca="1">$Q$4+$P$4*Fulltable[[#This Row],[Distance]]+$O$4*Fulltable[[#This Row],[D^2]]+$N$4*Fulltable[[#This Row],[D^3]]</f>
        <v>0.12440852412618665</v>
      </c>
      <c r="H3519" s="13">
        <f ca="1">Fulltable[[#This Row],[Forecast]]*(1+AVERAGE(cform[faster (-ve) /
slower (+ve)]))</f>
        <v>0.12880285975073799</v>
      </c>
      <c r="I3519" s="13" t="e">
        <f>IF(ISNUMBER(VLOOKUP(Fulltable[[#This Row],[Distance]], Predict[[#All],[Distance (km)]:[Time on current form]], 2, FALSE)), VLOOKUP(Fulltable[[#This Row],[Distance]], Predict[[#All],[Distance (km)]:[Time on current form]], 2, FALSE), NA())</f>
        <v>#N/A</v>
      </c>
      <c r="J3519" s="13" t="e">
        <f>IF(ISNUMBER(VLOOKUP(Fulltable[[#This Row],[Distance]], Predict[[#All],[Distance (km)]:[Time on current form]], 3, FALSE)), VLOOKUP(Fulltable[[#This Row],[Distance]], Predict[[#All],[Distance (km)]:[Time on current form]], 3, FALSE), NA())</f>
        <v>#N/A</v>
      </c>
    </row>
    <row r="3520" spans="1:10" x14ac:dyDescent="0.25">
      <c r="A3520" s="1">
        <v>35.18</v>
      </c>
      <c r="B3520" s="2">
        <f>Fulltable[[#This Row],[Distance]]^2</f>
        <v>1237.6324</v>
      </c>
      <c r="C3520">
        <f>Fulltable[[#This Row],[Distance]]^3</f>
        <v>43539.907831999997</v>
      </c>
      <c r="D3520">
        <f>Fulltable[[#This Row],[Distance]]^4</f>
        <v>1531733.95752976</v>
      </c>
      <c r="E3520">
        <f>Fulltable[[#This Row],[Distance]]^5</f>
        <v>53886400.625896953</v>
      </c>
      <c r="F3520" s="13" t="e">
        <f>IF(ISNUMBER(VLOOKUP(Fulltable[[#This Row],[Distance]], PBmetric[[Distance (km)]:[PB (hh:mm:ss)]], 6, FALSE)), VLOOKUP(Fulltable[[#This Row],[Distance]], PBmetric[[Distance (km)]:[PB (hh:mm:ss)]], 6, FALSE), NA())</f>
        <v>#N/A</v>
      </c>
      <c r="G3520" s="13">
        <f ca="1">$Q$4+$P$4*Fulltable[[#This Row],[Distance]]+$O$4*Fulltable[[#This Row],[D^2]]+$N$4*Fulltable[[#This Row],[D^3]]</f>
        <v>0.12445021218299059</v>
      </c>
      <c r="H3520" s="13">
        <f ca="1">Fulltable[[#This Row],[Forecast]]*(1+AVERAGE(cform[faster (-ve) /
slower (+ve)]))</f>
        <v>0.1288460203056237</v>
      </c>
      <c r="I3520" s="13" t="e">
        <f>IF(ISNUMBER(VLOOKUP(Fulltable[[#This Row],[Distance]], Predict[[#All],[Distance (km)]:[Time on current form]], 2, FALSE)), VLOOKUP(Fulltable[[#This Row],[Distance]], Predict[[#All],[Distance (km)]:[Time on current form]], 2, FALSE), NA())</f>
        <v>#N/A</v>
      </c>
      <c r="J3520" s="13" t="e">
        <f>IF(ISNUMBER(VLOOKUP(Fulltable[[#This Row],[Distance]], Predict[[#All],[Distance (km)]:[Time on current form]], 3, FALSE)), VLOOKUP(Fulltable[[#This Row],[Distance]], Predict[[#All],[Distance (km)]:[Time on current form]], 3, FALSE), NA())</f>
        <v>#N/A</v>
      </c>
    </row>
    <row r="3521" spans="1:10" x14ac:dyDescent="0.25">
      <c r="A3521" s="1">
        <v>35.19</v>
      </c>
      <c r="B3521" s="2">
        <f>Fulltable[[#This Row],[Distance]]^2</f>
        <v>1238.3360999999998</v>
      </c>
      <c r="C3521">
        <f>Fulltable[[#This Row],[Distance]]^3</f>
        <v>43577.047358999989</v>
      </c>
      <c r="D3521">
        <f>Fulltable[[#This Row],[Distance]]^4</f>
        <v>1533476.2965632095</v>
      </c>
      <c r="E3521">
        <f>Fulltable[[#This Row],[Distance]]^5</f>
        <v>53963030.876059338</v>
      </c>
      <c r="F3521" s="13" t="e">
        <f>IF(ISNUMBER(VLOOKUP(Fulltable[[#This Row],[Distance]], PBmetric[[Distance (km)]:[PB (hh:mm:ss)]], 6, FALSE)), VLOOKUP(Fulltable[[#This Row],[Distance]], PBmetric[[Distance (km)]:[PB (hh:mm:ss)]], 6, FALSE), NA())</f>
        <v>#N/A</v>
      </c>
      <c r="G3521" s="13">
        <f ca="1">$Q$4+$P$4*Fulltable[[#This Row],[Distance]]+$O$4*Fulltable[[#This Row],[D^2]]+$N$4*Fulltable[[#This Row],[D^3]]</f>
        <v>0.12449190378813467</v>
      </c>
      <c r="H3521" s="13">
        <f ca="1">Fulltable[[#This Row],[Forecast]]*(1+AVERAGE(cform[faster (-ve) /
slower (+ve)]))</f>
        <v>0.12888918453418338</v>
      </c>
      <c r="I3521" s="13" t="e">
        <f>IF(ISNUMBER(VLOOKUP(Fulltable[[#This Row],[Distance]], Predict[[#All],[Distance (km)]:[Time on current form]], 2, FALSE)), VLOOKUP(Fulltable[[#This Row],[Distance]], Predict[[#All],[Distance (km)]:[Time on current form]], 2, FALSE), NA())</f>
        <v>#N/A</v>
      </c>
      <c r="J3521" s="13" t="e">
        <f>IF(ISNUMBER(VLOOKUP(Fulltable[[#This Row],[Distance]], Predict[[#All],[Distance (km)]:[Time on current form]], 3, FALSE)), VLOOKUP(Fulltable[[#This Row],[Distance]], Predict[[#All],[Distance (km)]:[Time on current form]], 3, FALSE), NA())</f>
        <v>#N/A</v>
      </c>
    </row>
    <row r="3522" spans="1:10" x14ac:dyDescent="0.25">
      <c r="A3522" s="1">
        <v>35.200000000000003</v>
      </c>
      <c r="B3522" s="2">
        <f>Fulltable[[#This Row],[Distance]]^2</f>
        <v>1239.0400000000002</v>
      </c>
      <c r="C3522">
        <f>Fulltable[[#This Row],[Distance]]^3</f>
        <v>43614.208000000013</v>
      </c>
      <c r="D3522">
        <f>Fulltable[[#This Row],[Distance]]^4</f>
        <v>1535220.1216000004</v>
      </c>
      <c r="E3522">
        <f>Fulltable[[#This Row],[Distance]]^5</f>
        <v>54039748.280320019</v>
      </c>
      <c r="F3522" s="13" t="e">
        <f>IF(ISNUMBER(VLOOKUP(Fulltable[[#This Row],[Distance]], PBmetric[[Distance (km)]:[PB (hh:mm:ss)]], 6, FALSE)), VLOOKUP(Fulltable[[#This Row],[Distance]], PBmetric[[Distance (km)]:[PB (hh:mm:ss)]], 6, FALSE), NA())</f>
        <v>#N/A</v>
      </c>
      <c r="G3522" s="13">
        <f ca="1">$Q$4+$P$4*Fulltable[[#This Row],[Distance]]+$O$4*Fulltable[[#This Row],[D^2]]+$N$4*Fulltable[[#This Row],[D^3]]</f>
        <v>0.12453359894158353</v>
      </c>
      <c r="H3522" s="13">
        <f ca="1">Fulltable[[#This Row],[Forecast]]*(1+AVERAGE(cform[faster (-ve) /
slower (+ve)]))</f>
        <v>0.12893235243638043</v>
      </c>
      <c r="I3522" s="13" t="e">
        <f>IF(ISNUMBER(VLOOKUP(Fulltable[[#This Row],[Distance]], Predict[[#All],[Distance (km)]:[Time on current form]], 2, FALSE)), VLOOKUP(Fulltable[[#This Row],[Distance]], Predict[[#All],[Distance (km)]:[Time on current form]], 2, FALSE), NA())</f>
        <v>#N/A</v>
      </c>
      <c r="J3522" s="13" t="e">
        <f>IF(ISNUMBER(VLOOKUP(Fulltable[[#This Row],[Distance]], Predict[[#All],[Distance (km)]:[Time on current form]], 3, FALSE)), VLOOKUP(Fulltable[[#This Row],[Distance]], Predict[[#All],[Distance (km)]:[Time on current form]], 3, FALSE), NA())</f>
        <v>#N/A</v>
      </c>
    </row>
    <row r="3523" spans="1:10" x14ac:dyDescent="0.25">
      <c r="A3523" s="1">
        <v>35.21</v>
      </c>
      <c r="B3523" s="2">
        <f>Fulltable[[#This Row],[Distance]]^2</f>
        <v>1239.7441000000001</v>
      </c>
      <c r="C3523">
        <f>Fulltable[[#This Row],[Distance]]^3</f>
        <v>43651.389761000006</v>
      </c>
      <c r="D3523">
        <f>Fulltable[[#This Row],[Distance]]^4</f>
        <v>1536965.4334848104</v>
      </c>
      <c r="E3523">
        <f>Fulltable[[#This Row],[Distance]]^5</f>
        <v>54116552.913000174</v>
      </c>
      <c r="F3523" s="13" t="e">
        <f>IF(ISNUMBER(VLOOKUP(Fulltable[[#This Row],[Distance]], PBmetric[[Distance (km)]:[PB (hh:mm:ss)]], 6, FALSE)), VLOOKUP(Fulltable[[#This Row],[Distance]], PBmetric[[Distance (km)]:[PB (hh:mm:ss)]], 6, FALSE), NA())</f>
        <v>#N/A</v>
      </c>
      <c r="G3523" s="13">
        <f ca="1">$Q$4+$P$4*Fulltable[[#This Row],[Distance]]+$O$4*Fulltable[[#This Row],[D^2]]+$N$4*Fulltable[[#This Row],[D^3]]</f>
        <v>0.12457529764330171</v>
      </c>
      <c r="H3523" s="13">
        <f ca="1">Fulltable[[#This Row],[Forecast]]*(1+AVERAGE(cform[faster (-ve) /
slower (+ve)]))</f>
        <v>0.12897552401217816</v>
      </c>
      <c r="I3523" s="13" t="e">
        <f>IF(ISNUMBER(VLOOKUP(Fulltable[[#This Row],[Distance]], Predict[[#All],[Distance (km)]:[Time on current form]], 2, FALSE)), VLOOKUP(Fulltable[[#This Row],[Distance]], Predict[[#All],[Distance (km)]:[Time on current form]], 2, FALSE), NA())</f>
        <v>#N/A</v>
      </c>
      <c r="J3523" s="13" t="e">
        <f>IF(ISNUMBER(VLOOKUP(Fulltable[[#This Row],[Distance]], Predict[[#All],[Distance (km)]:[Time on current form]], 3, FALSE)), VLOOKUP(Fulltable[[#This Row],[Distance]], Predict[[#All],[Distance (km)]:[Time on current form]], 3, FALSE), NA())</f>
        <v>#N/A</v>
      </c>
    </row>
    <row r="3524" spans="1:10" x14ac:dyDescent="0.25">
      <c r="A3524" s="1">
        <v>35.22</v>
      </c>
      <c r="B3524" s="2">
        <f>Fulltable[[#This Row],[Distance]]^2</f>
        <v>1240.4484</v>
      </c>
      <c r="C3524">
        <f>Fulltable[[#This Row],[Distance]]^3</f>
        <v>43688.592647999998</v>
      </c>
      <c r="D3524">
        <f>Fulltable[[#This Row],[Distance]]^4</f>
        <v>1538712.23306256</v>
      </c>
      <c r="E3524">
        <f>Fulltable[[#This Row],[Distance]]^5</f>
        <v>54193444.848463364</v>
      </c>
      <c r="F3524" s="13" t="e">
        <f>IF(ISNUMBER(VLOOKUP(Fulltable[[#This Row],[Distance]], PBmetric[[Distance (km)]:[PB (hh:mm:ss)]], 6, FALSE)), VLOOKUP(Fulltable[[#This Row],[Distance]], PBmetric[[Distance (km)]:[PB (hh:mm:ss)]], 6, FALSE), NA())</f>
        <v>#N/A</v>
      </c>
      <c r="G3524" s="13">
        <f ca="1">$Q$4+$P$4*Fulltable[[#This Row],[Distance]]+$O$4*Fulltable[[#This Row],[D^2]]+$N$4*Fulltable[[#This Row],[D^3]]</f>
        <v>0.12461699989325382</v>
      </c>
      <c r="H3524" s="13">
        <f ca="1">Fulltable[[#This Row],[Forecast]]*(1+AVERAGE(cform[faster (-ve) /
slower (+ve)]))</f>
        <v>0.12901869926153989</v>
      </c>
      <c r="I3524" s="13" t="e">
        <f>IF(ISNUMBER(VLOOKUP(Fulltable[[#This Row],[Distance]], Predict[[#All],[Distance (km)]:[Time on current form]], 2, FALSE)), VLOOKUP(Fulltable[[#This Row],[Distance]], Predict[[#All],[Distance (km)]:[Time on current form]], 2, FALSE), NA())</f>
        <v>#N/A</v>
      </c>
      <c r="J3524" s="13" t="e">
        <f>IF(ISNUMBER(VLOOKUP(Fulltable[[#This Row],[Distance]], Predict[[#All],[Distance (km)]:[Time on current form]], 3, FALSE)), VLOOKUP(Fulltable[[#This Row],[Distance]], Predict[[#All],[Distance (km)]:[Time on current form]], 3, FALSE), NA())</f>
        <v>#N/A</v>
      </c>
    </row>
    <row r="3525" spans="1:10" x14ac:dyDescent="0.25">
      <c r="A3525" s="1">
        <v>35.229999999999997</v>
      </c>
      <c r="B3525" s="2">
        <f>Fulltable[[#This Row],[Distance]]^2</f>
        <v>1241.1528999999998</v>
      </c>
      <c r="C3525">
        <f>Fulltable[[#This Row],[Distance]]^3</f>
        <v>43725.816666999992</v>
      </c>
      <c r="D3525">
        <f>Fulltable[[#This Row],[Distance]]^4</f>
        <v>1540460.5211784095</v>
      </c>
      <c r="E3525">
        <f>Fulltable[[#This Row],[Distance]]^5</f>
        <v>54270424.161115363</v>
      </c>
      <c r="F3525" s="13" t="e">
        <f>IF(ISNUMBER(VLOOKUP(Fulltable[[#This Row],[Distance]], PBmetric[[Distance (km)]:[PB (hh:mm:ss)]], 6, FALSE)), VLOOKUP(Fulltable[[#This Row],[Distance]], PBmetric[[Distance (km)]:[PB (hh:mm:ss)]], 6, FALSE), NA())</f>
        <v>#N/A</v>
      </c>
      <c r="G3525" s="13">
        <f ca="1">$Q$4+$P$4*Fulltable[[#This Row],[Distance]]+$O$4*Fulltable[[#This Row],[D^2]]+$N$4*Fulltable[[#This Row],[D^3]]</f>
        <v>0.12465870569140446</v>
      </c>
      <c r="H3525" s="13">
        <f ca="1">Fulltable[[#This Row],[Forecast]]*(1+AVERAGE(cform[faster (-ve) /
slower (+ve)]))</f>
        <v>0.12906187818442896</v>
      </c>
      <c r="I3525" s="13" t="e">
        <f>IF(ISNUMBER(VLOOKUP(Fulltable[[#This Row],[Distance]], Predict[[#All],[Distance (km)]:[Time on current form]], 2, FALSE)), VLOOKUP(Fulltable[[#This Row],[Distance]], Predict[[#All],[Distance (km)]:[Time on current form]], 2, FALSE), NA())</f>
        <v>#N/A</v>
      </c>
      <c r="J3525" s="13" t="e">
        <f>IF(ISNUMBER(VLOOKUP(Fulltable[[#This Row],[Distance]], Predict[[#All],[Distance (km)]:[Time on current form]], 3, FALSE)), VLOOKUP(Fulltable[[#This Row],[Distance]], Predict[[#All],[Distance (km)]:[Time on current form]], 3, FALSE), NA())</f>
        <v>#N/A</v>
      </c>
    </row>
    <row r="3526" spans="1:10" x14ac:dyDescent="0.25">
      <c r="A3526" s="1">
        <v>35.24</v>
      </c>
      <c r="B3526" s="2">
        <f>Fulltable[[#This Row],[Distance]]^2</f>
        <v>1241.8576</v>
      </c>
      <c r="C3526">
        <f>Fulltable[[#This Row],[Distance]]^3</f>
        <v>43763.061824000004</v>
      </c>
      <c r="D3526">
        <f>Fulltable[[#This Row],[Distance]]^4</f>
        <v>1542210.2986777602</v>
      </c>
      <c r="E3526">
        <f>Fulltable[[#This Row],[Distance]]^5</f>
        <v>54347490.925404273</v>
      </c>
      <c r="F3526" s="13" t="e">
        <f>IF(ISNUMBER(VLOOKUP(Fulltable[[#This Row],[Distance]], PBmetric[[Distance (km)]:[PB (hh:mm:ss)]], 6, FALSE)), VLOOKUP(Fulltable[[#This Row],[Distance]], PBmetric[[Distance (km)]:[PB (hh:mm:ss)]], 6, FALSE), NA())</f>
        <v>#N/A</v>
      </c>
      <c r="G3526" s="13">
        <f ca="1">$Q$4+$P$4*Fulltable[[#This Row],[Distance]]+$O$4*Fulltable[[#This Row],[D^2]]+$N$4*Fulltable[[#This Row],[D^3]]</f>
        <v>0.12470041503771824</v>
      </c>
      <c r="H3526" s="13">
        <f ca="1">Fulltable[[#This Row],[Forecast]]*(1+AVERAGE(cform[faster (-ve) /
slower (+ve)]))</f>
        <v>0.12910506078080877</v>
      </c>
      <c r="I3526" s="13" t="e">
        <f>IF(ISNUMBER(VLOOKUP(Fulltable[[#This Row],[Distance]], Predict[[#All],[Distance (km)]:[Time on current form]], 2, FALSE)), VLOOKUP(Fulltable[[#This Row],[Distance]], Predict[[#All],[Distance (km)]:[Time on current form]], 2, FALSE), NA())</f>
        <v>#N/A</v>
      </c>
      <c r="J3526" s="13" t="e">
        <f>IF(ISNUMBER(VLOOKUP(Fulltable[[#This Row],[Distance]], Predict[[#All],[Distance (km)]:[Time on current form]], 3, FALSE)), VLOOKUP(Fulltable[[#This Row],[Distance]], Predict[[#All],[Distance (km)]:[Time on current form]], 3, FALSE), NA())</f>
        <v>#N/A</v>
      </c>
    </row>
    <row r="3527" spans="1:10" x14ac:dyDescent="0.25">
      <c r="A3527" s="1">
        <v>35.25</v>
      </c>
      <c r="B3527" s="2">
        <f>Fulltable[[#This Row],[Distance]]^2</f>
        <v>1242.5625</v>
      </c>
      <c r="C3527">
        <f>Fulltable[[#This Row],[Distance]]^3</f>
        <v>43800.328125</v>
      </c>
      <c r="D3527">
        <f>Fulltable[[#This Row],[Distance]]^4</f>
        <v>1543961.56640625</v>
      </c>
      <c r="E3527">
        <f>Fulltable[[#This Row],[Distance]]^5</f>
        <v>54424645.215820312</v>
      </c>
      <c r="F3527" s="13" t="e">
        <f>IF(ISNUMBER(VLOOKUP(Fulltable[[#This Row],[Distance]], PBmetric[[Distance (km)]:[PB (hh:mm:ss)]], 6, FALSE)), VLOOKUP(Fulltable[[#This Row],[Distance]], PBmetric[[Distance (km)]:[PB (hh:mm:ss)]], 6, FALSE), NA())</f>
        <v>#N/A</v>
      </c>
      <c r="G3527" s="13">
        <f ca="1">$Q$4+$P$4*Fulltable[[#This Row],[Distance]]+$O$4*Fulltable[[#This Row],[D^2]]+$N$4*Fulltable[[#This Row],[D^3]]</f>
        <v>0.12474212793215976</v>
      </c>
      <c r="H3527" s="13">
        <f ca="1">Fulltable[[#This Row],[Forecast]]*(1+AVERAGE(cform[faster (-ve) /
slower (+ve)]))</f>
        <v>0.12914824705064265</v>
      </c>
      <c r="I3527" s="13" t="e">
        <f>IF(ISNUMBER(VLOOKUP(Fulltable[[#This Row],[Distance]], Predict[[#All],[Distance (km)]:[Time on current form]], 2, FALSE)), VLOOKUP(Fulltable[[#This Row],[Distance]], Predict[[#All],[Distance (km)]:[Time on current form]], 2, FALSE), NA())</f>
        <v>#N/A</v>
      </c>
      <c r="J3527" s="13" t="e">
        <f>IF(ISNUMBER(VLOOKUP(Fulltable[[#This Row],[Distance]], Predict[[#All],[Distance (km)]:[Time on current form]], 3, FALSE)), VLOOKUP(Fulltable[[#This Row],[Distance]], Predict[[#All],[Distance (km)]:[Time on current form]], 3, FALSE), NA())</f>
        <v>#N/A</v>
      </c>
    </row>
    <row r="3528" spans="1:10" x14ac:dyDescent="0.25">
      <c r="A3528" s="1">
        <v>35.26</v>
      </c>
      <c r="B3528" s="2">
        <f>Fulltable[[#This Row],[Distance]]^2</f>
        <v>1243.2675999999999</v>
      </c>
      <c r="C3528">
        <f>Fulltable[[#This Row],[Distance]]^3</f>
        <v>43837.615575999997</v>
      </c>
      <c r="D3528">
        <f>Fulltable[[#This Row],[Distance]]^4</f>
        <v>1545714.3252097596</v>
      </c>
      <c r="E3528">
        <f>Fulltable[[#This Row],[Distance]]^5</f>
        <v>54501887.106896125</v>
      </c>
      <c r="F3528" s="13" t="e">
        <f>IF(ISNUMBER(VLOOKUP(Fulltable[[#This Row],[Distance]], PBmetric[[Distance (km)]:[PB (hh:mm:ss)]], 6, FALSE)), VLOOKUP(Fulltable[[#This Row],[Distance]], PBmetric[[Distance (km)]:[PB (hh:mm:ss)]], 6, FALSE), NA())</f>
        <v>#N/A</v>
      </c>
      <c r="G3528" s="13">
        <f ca="1">$Q$4+$P$4*Fulltable[[#This Row],[Distance]]+$O$4*Fulltable[[#This Row],[D^2]]+$N$4*Fulltable[[#This Row],[D^3]]</f>
        <v>0.12478384437469359</v>
      </c>
      <c r="H3528" s="13">
        <f ca="1">Fulltable[[#This Row],[Forecast]]*(1+AVERAGE(cform[faster (-ve) /
slower (+ve)]))</f>
        <v>0.1291914369938939</v>
      </c>
      <c r="I3528" s="13" t="e">
        <f>IF(ISNUMBER(VLOOKUP(Fulltable[[#This Row],[Distance]], Predict[[#All],[Distance (km)]:[Time on current form]], 2, FALSE)), VLOOKUP(Fulltable[[#This Row],[Distance]], Predict[[#All],[Distance (km)]:[Time on current form]], 2, FALSE), NA())</f>
        <v>#N/A</v>
      </c>
      <c r="J3528" s="13" t="e">
        <f>IF(ISNUMBER(VLOOKUP(Fulltable[[#This Row],[Distance]], Predict[[#All],[Distance (km)]:[Time on current form]], 3, FALSE)), VLOOKUP(Fulltable[[#This Row],[Distance]], Predict[[#All],[Distance (km)]:[Time on current form]], 3, FALSE), NA())</f>
        <v>#N/A</v>
      </c>
    </row>
    <row r="3529" spans="1:10" x14ac:dyDescent="0.25">
      <c r="A3529" s="1">
        <v>35.270000000000003</v>
      </c>
      <c r="B3529" s="2">
        <f>Fulltable[[#This Row],[Distance]]^2</f>
        <v>1243.9729000000002</v>
      </c>
      <c r="C3529">
        <f>Fulltable[[#This Row],[Distance]]^3</f>
        <v>43874.92418300001</v>
      </c>
      <c r="D3529">
        <f>Fulltable[[#This Row],[Distance]]^4</f>
        <v>1547468.5759344106</v>
      </c>
      <c r="E3529">
        <f>Fulltable[[#This Row],[Distance]]^5</f>
        <v>54579216.673206665</v>
      </c>
      <c r="F3529" s="13" t="e">
        <f>IF(ISNUMBER(VLOOKUP(Fulltable[[#This Row],[Distance]], PBmetric[[Distance (km)]:[PB (hh:mm:ss)]], 6, FALSE)), VLOOKUP(Fulltable[[#This Row],[Distance]], PBmetric[[Distance (km)]:[PB (hh:mm:ss)]], 6, FALSE), NA())</f>
        <v>#N/A</v>
      </c>
      <c r="G3529" s="13">
        <f ca="1">$Q$4+$P$4*Fulltable[[#This Row],[Distance]]+$O$4*Fulltable[[#This Row],[D^2]]+$N$4*Fulltable[[#This Row],[D^3]]</f>
        <v>0.12482556436528436</v>
      </c>
      <c r="H3529" s="13">
        <f ca="1">Fulltable[[#This Row],[Forecast]]*(1+AVERAGE(cform[faster (-ve) /
slower (+ve)]))</f>
        <v>0.12923463061052595</v>
      </c>
      <c r="I3529" s="13" t="e">
        <f>IF(ISNUMBER(VLOOKUP(Fulltable[[#This Row],[Distance]], Predict[[#All],[Distance (km)]:[Time on current form]], 2, FALSE)), VLOOKUP(Fulltable[[#This Row],[Distance]], Predict[[#All],[Distance (km)]:[Time on current form]], 2, FALSE), NA())</f>
        <v>#N/A</v>
      </c>
      <c r="J3529" s="13" t="e">
        <f>IF(ISNUMBER(VLOOKUP(Fulltable[[#This Row],[Distance]], Predict[[#All],[Distance (km)]:[Time on current form]], 3, FALSE)), VLOOKUP(Fulltable[[#This Row],[Distance]], Predict[[#All],[Distance (km)]:[Time on current form]], 3, FALSE), NA())</f>
        <v>#N/A</v>
      </c>
    </row>
    <row r="3530" spans="1:10" x14ac:dyDescent="0.25">
      <c r="A3530" s="1">
        <v>35.28</v>
      </c>
      <c r="B3530" s="2">
        <f>Fulltable[[#This Row],[Distance]]^2</f>
        <v>1244.6784</v>
      </c>
      <c r="C3530">
        <f>Fulltable[[#This Row],[Distance]]^3</f>
        <v>43912.253951999999</v>
      </c>
      <c r="D3530">
        <f>Fulltable[[#This Row],[Distance]]^4</f>
        <v>1549224.3194265601</v>
      </c>
      <c r="E3530">
        <f>Fulltable[[#This Row],[Distance]]^5</f>
        <v>54656633.989369042</v>
      </c>
      <c r="F3530" s="13" t="e">
        <f>IF(ISNUMBER(VLOOKUP(Fulltable[[#This Row],[Distance]], PBmetric[[Distance (km)]:[PB (hh:mm:ss)]], 6, FALSE)), VLOOKUP(Fulltable[[#This Row],[Distance]], PBmetric[[Distance (km)]:[PB (hh:mm:ss)]], 6, FALSE), NA())</f>
        <v>#N/A</v>
      </c>
      <c r="G3530" s="13">
        <f ca="1">$Q$4+$P$4*Fulltable[[#This Row],[Distance]]+$O$4*Fulltable[[#This Row],[D^2]]+$N$4*Fulltable[[#This Row],[D^3]]</f>
        <v>0.1248672879038966</v>
      </c>
      <c r="H3530" s="13">
        <f ca="1">Fulltable[[#This Row],[Forecast]]*(1+AVERAGE(cform[faster (-ve) /
slower (+ve)]))</f>
        <v>0.12927782790050207</v>
      </c>
      <c r="I3530" s="13" t="e">
        <f>IF(ISNUMBER(VLOOKUP(Fulltable[[#This Row],[Distance]], Predict[[#All],[Distance (km)]:[Time on current form]], 2, FALSE)), VLOOKUP(Fulltable[[#This Row],[Distance]], Predict[[#All],[Distance (km)]:[Time on current form]], 2, FALSE), NA())</f>
        <v>#N/A</v>
      </c>
      <c r="J3530" s="13" t="e">
        <f>IF(ISNUMBER(VLOOKUP(Fulltable[[#This Row],[Distance]], Predict[[#All],[Distance (km)]:[Time on current form]], 3, FALSE)), VLOOKUP(Fulltable[[#This Row],[Distance]], Predict[[#All],[Distance (km)]:[Time on current form]], 3, FALSE), NA())</f>
        <v>#N/A</v>
      </c>
    </row>
    <row r="3531" spans="1:10" x14ac:dyDescent="0.25">
      <c r="A3531" s="1">
        <v>35.29</v>
      </c>
      <c r="B3531" s="2">
        <f>Fulltable[[#This Row],[Distance]]^2</f>
        <v>1245.3841</v>
      </c>
      <c r="C3531">
        <f>Fulltable[[#This Row],[Distance]]^3</f>
        <v>43949.604889000002</v>
      </c>
      <c r="D3531">
        <f>Fulltable[[#This Row],[Distance]]^4</f>
        <v>1550981.55653281</v>
      </c>
      <c r="E3531">
        <f>Fulltable[[#This Row],[Distance]]^5</f>
        <v>54734139.130042866</v>
      </c>
      <c r="F3531" s="13" t="e">
        <f>IF(ISNUMBER(VLOOKUP(Fulltable[[#This Row],[Distance]], PBmetric[[Distance (km)]:[PB (hh:mm:ss)]], 6, FALSE)), VLOOKUP(Fulltable[[#This Row],[Distance]], PBmetric[[Distance (km)]:[PB (hh:mm:ss)]], 6, FALSE), NA())</f>
        <v>#N/A</v>
      </c>
      <c r="G3531" s="13">
        <f ca="1">$Q$4+$P$4*Fulltable[[#This Row],[Distance]]+$O$4*Fulltable[[#This Row],[D^2]]+$N$4*Fulltable[[#This Row],[D^3]]</f>
        <v>0.12490901499049496</v>
      </c>
      <c r="H3531" s="13">
        <f ca="1">Fulltable[[#This Row],[Forecast]]*(1+AVERAGE(cform[faster (-ve) /
slower (+ve)]))</f>
        <v>0.1293210288637856</v>
      </c>
      <c r="I3531" s="13" t="e">
        <f>IF(ISNUMBER(VLOOKUP(Fulltable[[#This Row],[Distance]], Predict[[#All],[Distance (km)]:[Time on current form]], 2, FALSE)), VLOOKUP(Fulltable[[#This Row],[Distance]], Predict[[#All],[Distance (km)]:[Time on current form]], 2, FALSE), NA())</f>
        <v>#N/A</v>
      </c>
      <c r="J3531" s="13" t="e">
        <f>IF(ISNUMBER(VLOOKUP(Fulltable[[#This Row],[Distance]], Predict[[#All],[Distance (km)]:[Time on current form]], 3, FALSE)), VLOOKUP(Fulltable[[#This Row],[Distance]], Predict[[#All],[Distance (km)]:[Time on current form]], 3, FALSE), NA())</f>
        <v>#N/A</v>
      </c>
    </row>
    <row r="3532" spans="1:10" x14ac:dyDescent="0.25">
      <c r="A3532" s="1">
        <v>35.299999999999997</v>
      </c>
      <c r="B3532" s="2">
        <f>Fulltable[[#This Row],[Distance]]^2</f>
        <v>1246.0899999999997</v>
      </c>
      <c r="C3532">
        <f>Fulltable[[#This Row],[Distance]]^3</f>
        <v>43986.976999999984</v>
      </c>
      <c r="D3532">
        <f>Fulltable[[#This Row],[Distance]]^4</f>
        <v>1552740.2880999993</v>
      </c>
      <c r="E3532">
        <f>Fulltable[[#This Row],[Distance]]^5</f>
        <v>54811732.169929974</v>
      </c>
      <c r="F3532" s="13" t="e">
        <f>IF(ISNUMBER(VLOOKUP(Fulltable[[#This Row],[Distance]], PBmetric[[Distance (km)]:[PB (hh:mm:ss)]], 6, FALSE)), VLOOKUP(Fulltable[[#This Row],[Distance]], PBmetric[[Distance (km)]:[PB (hh:mm:ss)]], 6, FALSE), NA())</f>
        <v>#N/A</v>
      </c>
      <c r="G3532" s="13">
        <f ca="1">$Q$4+$P$4*Fulltable[[#This Row],[Distance]]+$O$4*Fulltable[[#This Row],[D^2]]+$N$4*Fulltable[[#This Row],[D^3]]</f>
        <v>0.12495074562504405</v>
      </c>
      <c r="H3532" s="13">
        <f ca="1">Fulltable[[#This Row],[Forecast]]*(1+AVERAGE(cform[faster (-ve) /
slower (+ve)]))</f>
        <v>0.12936423350033996</v>
      </c>
      <c r="I3532" s="13" t="e">
        <f>IF(ISNUMBER(VLOOKUP(Fulltable[[#This Row],[Distance]], Predict[[#All],[Distance (km)]:[Time on current form]], 2, FALSE)), VLOOKUP(Fulltable[[#This Row],[Distance]], Predict[[#All],[Distance (km)]:[Time on current form]], 2, FALSE), NA())</f>
        <v>#N/A</v>
      </c>
      <c r="J3532" s="13" t="e">
        <f>IF(ISNUMBER(VLOOKUP(Fulltable[[#This Row],[Distance]], Predict[[#All],[Distance (km)]:[Time on current form]], 3, FALSE)), VLOOKUP(Fulltable[[#This Row],[Distance]], Predict[[#All],[Distance (km)]:[Time on current form]], 3, FALSE), NA())</f>
        <v>#N/A</v>
      </c>
    </row>
    <row r="3533" spans="1:10" x14ac:dyDescent="0.25">
      <c r="A3533" s="1">
        <v>35.31</v>
      </c>
      <c r="B3533" s="2">
        <f>Fulltable[[#This Row],[Distance]]^2</f>
        <v>1246.7961000000003</v>
      </c>
      <c r="C3533">
        <f>Fulltable[[#This Row],[Distance]]^3</f>
        <v>44024.370291000014</v>
      </c>
      <c r="D3533">
        <f>Fulltable[[#This Row],[Distance]]^4</f>
        <v>1554500.5149752107</v>
      </c>
      <c r="E3533">
        <f>Fulltable[[#This Row],[Distance]]^5</f>
        <v>54889413.183774695</v>
      </c>
      <c r="F3533" s="13" t="e">
        <f>IF(ISNUMBER(VLOOKUP(Fulltable[[#This Row],[Distance]], PBmetric[[Distance (km)]:[PB (hh:mm:ss)]], 6, FALSE)), VLOOKUP(Fulltable[[#This Row],[Distance]], PBmetric[[Distance (km)]:[PB (hh:mm:ss)]], 6, FALSE), NA())</f>
        <v>#N/A</v>
      </c>
      <c r="G3533" s="13">
        <f ca="1">$Q$4+$P$4*Fulltable[[#This Row],[Distance]]+$O$4*Fulltable[[#This Row],[D^2]]+$N$4*Fulltable[[#This Row],[D^3]]</f>
        <v>0.12499247980750847</v>
      </c>
      <c r="H3533" s="13">
        <f ca="1">Fulltable[[#This Row],[Forecast]]*(1+AVERAGE(cform[faster (-ve) /
slower (+ve)]))</f>
        <v>0.12940744181012848</v>
      </c>
      <c r="I3533" s="13" t="e">
        <f>IF(ISNUMBER(VLOOKUP(Fulltable[[#This Row],[Distance]], Predict[[#All],[Distance (km)]:[Time on current form]], 2, FALSE)), VLOOKUP(Fulltable[[#This Row],[Distance]], Predict[[#All],[Distance (km)]:[Time on current form]], 2, FALSE), NA())</f>
        <v>#N/A</v>
      </c>
      <c r="J3533" s="13" t="e">
        <f>IF(ISNUMBER(VLOOKUP(Fulltable[[#This Row],[Distance]], Predict[[#All],[Distance (km)]:[Time on current form]], 3, FALSE)), VLOOKUP(Fulltable[[#This Row],[Distance]], Predict[[#All],[Distance (km)]:[Time on current form]], 3, FALSE), NA())</f>
        <v>#N/A</v>
      </c>
    </row>
    <row r="3534" spans="1:10" x14ac:dyDescent="0.25">
      <c r="A3534" s="1">
        <v>35.32</v>
      </c>
      <c r="B3534" s="2">
        <f>Fulltable[[#This Row],[Distance]]^2</f>
        <v>1247.5024000000001</v>
      </c>
      <c r="C3534">
        <f>Fulltable[[#This Row],[Distance]]^3</f>
        <v>44061.784768000005</v>
      </c>
      <c r="D3534">
        <f>Fulltable[[#This Row],[Distance]]^4</f>
        <v>1556262.2380057601</v>
      </c>
      <c r="E3534">
        <f>Fulltable[[#This Row],[Distance]]^5</f>
        <v>54967182.246363446</v>
      </c>
      <c r="F3534" s="13" t="e">
        <f>IF(ISNUMBER(VLOOKUP(Fulltable[[#This Row],[Distance]], PBmetric[[Distance (km)]:[PB (hh:mm:ss)]], 6, FALSE)), VLOOKUP(Fulltable[[#This Row],[Distance]], PBmetric[[Distance (km)]:[PB (hh:mm:ss)]], 6, FALSE), NA())</f>
        <v>#N/A</v>
      </c>
      <c r="G3534" s="13">
        <f ca="1">$Q$4+$P$4*Fulltable[[#This Row],[Distance]]+$O$4*Fulltable[[#This Row],[D^2]]+$N$4*Fulltable[[#This Row],[D^3]]</f>
        <v>0.12503421753785277</v>
      </c>
      <c r="H3534" s="13">
        <f ca="1">Fulltable[[#This Row],[Forecast]]*(1+AVERAGE(cform[faster (-ve) /
slower (+ve)]))</f>
        <v>0.12945065379311446</v>
      </c>
      <c r="I3534" s="13" t="e">
        <f>IF(ISNUMBER(VLOOKUP(Fulltable[[#This Row],[Distance]], Predict[[#All],[Distance (km)]:[Time on current form]], 2, FALSE)), VLOOKUP(Fulltable[[#This Row],[Distance]], Predict[[#All],[Distance (km)]:[Time on current form]], 2, FALSE), NA())</f>
        <v>#N/A</v>
      </c>
      <c r="J3534" s="13" t="e">
        <f>IF(ISNUMBER(VLOOKUP(Fulltable[[#This Row],[Distance]], Predict[[#All],[Distance (km)]:[Time on current form]], 3, FALSE)), VLOOKUP(Fulltable[[#This Row],[Distance]], Predict[[#All],[Distance (km)]:[Time on current form]], 3, FALSE), NA())</f>
        <v>#N/A</v>
      </c>
    </row>
    <row r="3535" spans="1:10" x14ac:dyDescent="0.25">
      <c r="A3535" s="1">
        <v>35.33</v>
      </c>
      <c r="B3535" s="2">
        <f>Fulltable[[#This Row],[Distance]]^2</f>
        <v>1248.2088999999999</v>
      </c>
      <c r="C3535">
        <f>Fulltable[[#This Row],[Distance]]^3</f>
        <v>44099.220436999996</v>
      </c>
      <c r="D3535">
        <f>Fulltable[[#This Row],[Distance]]^4</f>
        <v>1558025.4580392097</v>
      </c>
      <c r="E3535">
        <f>Fulltable[[#This Row],[Distance]]^5</f>
        <v>55045039.432525277</v>
      </c>
      <c r="F3535" s="13" t="e">
        <f>IF(ISNUMBER(VLOOKUP(Fulltable[[#This Row],[Distance]], PBmetric[[Distance (km)]:[PB (hh:mm:ss)]], 6, FALSE)), VLOOKUP(Fulltable[[#This Row],[Distance]], PBmetric[[Distance (km)]:[PB (hh:mm:ss)]], 6, FALSE), NA())</f>
        <v>#N/A</v>
      </c>
      <c r="G3535" s="13">
        <f ca="1">$Q$4+$P$4*Fulltable[[#This Row],[Distance]]+$O$4*Fulltable[[#This Row],[D^2]]+$N$4*Fulltable[[#This Row],[D^3]]</f>
        <v>0.12507595881604155</v>
      </c>
      <c r="H3535" s="13">
        <f ca="1">Fulltable[[#This Row],[Forecast]]*(1+AVERAGE(cform[faster (-ve) /
slower (+ve)]))</f>
        <v>0.12949386944926125</v>
      </c>
      <c r="I3535" s="13" t="e">
        <f>IF(ISNUMBER(VLOOKUP(Fulltable[[#This Row],[Distance]], Predict[[#All],[Distance (km)]:[Time on current form]], 2, FALSE)), VLOOKUP(Fulltable[[#This Row],[Distance]], Predict[[#All],[Distance (km)]:[Time on current form]], 2, FALSE), NA())</f>
        <v>#N/A</v>
      </c>
      <c r="J3535" s="13" t="e">
        <f>IF(ISNUMBER(VLOOKUP(Fulltable[[#This Row],[Distance]], Predict[[#All],[Distance (km)]:[Time on current form]], 3, FALSE)), VLOOKUP(Fulltable[[#This Row],[Distance]], Predict[[#All],[Distance (km)]:[Time on current form]], 3, FALSE), NA())</f>
        <v>#N/A</v>
      </c>
    </row>
    <row r="3536" spans="1:10" x14ac:dyDescent="0.25">
      <c r="A3536" s="1">
        <v>35.340000000000003</v>
      </c>
      <c r="B3536" s="2">
        <f>Fulltable[[#This Row],[Distance]]^2</f>
        <v>1248.9156000000003</v>
      </c>
      <c r="C3536">
        <f>Fulltable[[#This Row],[Distance]]^3</f>
        <v>44136.677304000012</v>
      </c>
      <c r="D3536">
        <f>Fulltable[[#This Row],[Distance]]^4</f>
        <v>1559790.1759233607</v>
      </c>
      <c r="E3536">
        <f>Fulltable[[#This Row],[Distance]]^5</f>
        <v>55122984.817131571</v>
      </c>
      <c r="F3536" s="13" t="e">
        <f>IF(ISNUMBER(VLOOKUP(Fulltable[[#This Row],[Distance]], PBmetric[[Distance (km)]:[PB (hh:mm:ss)]], 6, FALSE)), VLOOKUP(Fulltable[[#This Row],[Distance]], PBmetric[[Distance (km)]:[PB (hh:mm:ss)]], 6, FALSE), NA())</f>
        <v>#N/A</v>
      </c>
      <c r="G3536" s="13">
        <f ca="1">$Q$4+$P$4*Fulltable[[#This Row],[Distance]]+$O$4*Fulltable[[#This Row],[D^2]]+$N$4*Fulltable[[#This Row],[D^3]]</f>
        <v>0.12511770364203945</v>
      </c>
      <c r="H3536" s="13">
        <f ca="1">Fulltable[[#This Row],[Forecast]]*(1+AVERAGE(cform[faster (-ve) /
slower (+ve)]))</f>
        <v>0.12953708877853221</v>
      </c>
      <c r="I3536" s="13" t="e">
        <f>IF(ISNUMBER(VLOOKUP(Fulltable[[#This Row],[Distance]], Predict[[#All],[Distance (km)]:[Time on current form]], 2, FALSE)), VLOOKUP(Fulltable[[#This Row],[Distance]], Predict[[#All],[Distance (km)]:[Time on current form]], 2, FALSE), NA())</f>
        <v>#N/A</v>
      </c>
      <c r="J3536" s="13" t="e">
        <f>IF(ISNUMBER(VLOOKUP(Fulltable[[#This Row],[Distance]], Predict[[#All],[Distance (km)]:[Time on current form]], 3, FALSE)), VLOOKUP(Fulltable[[#This Row],[Distance]], Predict[[#All],[Distance (km)]:[Time on current form]], 3, FALSE), NA())</f>
        <v>#N/A</v>
      </c>
    </row>
    <row r="3537" spans="1:10" x14ac:dyDescent="0.25">
      <c r="A3537" s="1">
        <v>35.35</v>
      </c>
      <c r="B3537" s="2">
        <f>Fulltable[[#This Row],[Distance]]^2</f>
        <v>1249.6225000000002</v>
      </c>
      <c r="C3537">
        <f>Fulltable[[#This Row],[Distance]]^3</f>
        <v>44174.155375000009</v>
      </c>
      <c r="D3537">
        <f>Fulltable[[#This Row],[Distance]]^4</f>
        <v>1561556.3925062504</v>
      </c>
      <c r="E3537">
        <f>Fulltable[[#This Row],[Distance]]^5</f>
        <v>55201018.475095958</v>
      </c>
      <c r="F3537" s="13" t="e">
        <f>IF(ISNUMBER(VLOOKUP(Fulltable[[#This Row],[Distance]], PBmetric[[Distance (km)]:[PB (hh:mm:ss)]], 6, FALSE)), VLOOKUP(Fulltable[[#This Row],[Distance]], PBmetric[[Distance (km)]:[PB (hh:mm:ss)]], 6, FALSE), NA())</f>
        <v>#N/A</v>
      </c>
      <c r="G3537" s="13">
        <f ca="1">$Q$4+$P$4*Fulltable[[#This Row],[Distance]]+$O$4*Fulltable[[#This Row],[D^2]]+$N$4*Fulltable[[#This Row],[D^3]]</f>
        <v>0.12515945201581105</v>
      </c>
      <c r="H3537" s="13">
        <f ca="1">Fulltable[[#This Row],[Forecast]]*(1+AVERAGE(cform[faster (-ve) /
slower (+ve)]))</f>
        <v>0.12958031178089072</v>
      </c>
      <c r="I3537" s="13" t="e">
        <f>IF(ISNUMBER(VLOOKUP(Fulltable[[#This Row],[Distance]], Predict[[#All],[Distance (km)]:[Time on current form]], 2, FALSE)), VLOOKUP(Fulltable[[#This Row],[Distance]], Predict[[#All],[Distance (km)]:[Time on current form]], 2, FALSE), NA())</f>
        <v>#N/A</v>
      </c>
      <c r="J3537" s="13" t="e">
        <f>IF(ISNUMBER(VLOOKUP(Fulltable[[#This Row],[Distance]], Predict[[#All],[Distance (km)]:[Time on current form]], 3, FALSE)), VLOOKUP(Fulltable[[#This Row],[Distance]], Predict[[#All],[Distance (km)]:[Time on current form]], 3, FALSE), NA())</f>
        <v>#N/A</v>
      </c>
    </row>
    <row r="3538" spans="1:10" x14ac:dyDescent="0.25">
      <c r="A3538" s="1">
        <v>35.36</v>
      </c>
      <c r="B3538" s="2">
        <f>Fulltable[[#This Row],[Distance]]^2</f>
        <v>1250.3296</v>
      </c>
      <c r="C3538">
        <f>Fulltable[[#This Row],[Distance]]^3</f>
        <v>44211.654655999999</v>
      </c>
      <c r="D3538">
        <f>Fulltable[[#This Row],[Distance]]^4</f>
        <v>1563324.1086361601</v>
      </c>
      <c r="E3538">
        <f>Fulltable[[#This Row],[Distance]]^5</f>
        <v>55279140.481374621</v>
      </c>
      <c r="F3538" s="13" t="e">
        <f>IF(ISNUMBER(VLOOKUP(Fulltable[[#This Row],[Distance]], PBmetric[[Distance (km)]:[PB (hh:mm:ss)]], 6, FALSE)), VLOOKUP(Fulltable[[#This Row],[Distance]], PBmetric[[Distance (km)]:[PB (hh:mm:ss)]], 6, FALSE), NA())</f>
        <v>#N/A</v>
      </c>
      <c r="G3538" s="13">
        <f ca="1">$Q$4+$P$4*Fulltable[[#This Row],[Distance]]+$O$4*Fulltable[[#This Row],[D^2]]+$N$4*Fulltable[[#This Row],[D^3]]</f>
        <v>0.12520120393732093</v>
      </c>
      <c r="H3538" s="13">
        <f ca="1">Fulltable[[#This Row],[Forecast]]*(1+AVERAGE(cform[faster (-ve) /
slower (+ve)]))</f>
        <v>0.12962353845630009</v>
      </c>
      <c r="I3538" s="13" t="e">
        <f>IF(ISNUMBER(VLOOKUP(Fulltable[[#This Row],[Distance]], Predict[[#All],[Distance (km)]:[Time on current form]], 2, FALSE)), VLOOKUP(Fulltable[[#This Row],[Distance]], Predict[[#All],[Distance (km)]:[Time on current form]], 2, FALSE), NA())</f>
        <v>#N/A</v>
      </c>
      <c r="J3538" s="13" t="e">
        <f>IF(ISNUMBER(VLOOKUP(Fulltable[[#This Row],[Distance]], Predict[[#All],[Distance (km)]:[Time on current form]], 3, FALSE)), VLOOKUP(Fulltable[[#This Row],[Distance]], Predict[[#All],[Distance (km)]:[Time on current form]], 3, FALSE), NA())</f>
        <v>#N/A</v>
      </c>
    </row>
    <row r="3539" spans="1:10" x14ac:dyDescent="0.25">
      <c r="A3539" s="1">
        <v>35.369999999999997</v>
      </c>
      <c r="B3539" s="2">
        <f>Fulltable[[#This Row],[Distance]]^2</f>
        <v>1251.0368999999998</v>
      </c>
      <c r="C3539">
        <f>Fulltable[[#This Row],[Distance]]^3</f>
        <v>44249.175152999989</v>
      </c>
      <c r="D3539">
        <f>Fulltable[[#This Row],[Distance]]^4</f>
        <v>1565093.3251616096</v>
      </c>
      <c r="E3539">
        <f>Fulltable[[#This Row],[Distance]]^5</f>
        <v>55357350.910966128</v>
      </c>
      <c r="F3539" s="13" t="e">
        <f>IF(ISNUMBER(VLOOKUP(Fulltable[[#This Row],[Distance]], PBmetric[[Distance (km)]:[PB (hh:mm:ss)]], 6, FALSE)), VLOOKUP(Fulltable[[#This Row],[Distance]], PBmetric[[Distance (km)]:[PB (hh:mm:ss)]], 6, FALSE), NA())</f>
        <v>#N/A</v>
      </c>
      <c r="G3539" s="13">
        <f ca="1">$Q$4+$P$4*Fulltable[[#This Row],[Distance]]+$O$4*Fulltable[[#This Row],[D^2]]+$N$4*Fulltable[[#This Row],[D^3]]</f>
        <v>0.12524295940653368</v>
      </c>
      <c r="H3539" s="13">
        <f ca="1">Fulltable[[#This Row],[Forecast]]*(1+AVERAGE(cform[faster (-ve) /
slower (+ve)]))</f>
        <v>0.12966676880472366</v>
      </c>
      <c r="I3539" s="13" t="e">
        <f>IF(ISNUMBER(VLOOKUP(Fulltable[[#This Row],[Distance]], Predict[[#All],[Distance (km)]:[Time on current form]], 2, FALSE)), VLOOKUP(Fulltable[[#This Row],[Distance]], Predict[[#All],[Distance (km)]:[Time on current form]], 2, FALSE), NA())</f>
        <v>#N/A</v>
      </c>
      <c r="J3539" s="13" t="e">
        <f>IF(ISNUMBER(VLOOKUP(Fulltable[[#This Row],[Distance]], Predict[[#All],[Distance (km)]:[Time on current form]], 3, FALSE)), VLOOKUP(Fulltable[[#This Row],[Distance]], Predict[[#All],[Distance (km)]:[Time on current form]], 3, FALSE), NA())</f>
        <v>#N/A</v>
      </c>
    </row>
    <row r="3540" spans="1:10" x14ac:dyDescent="0.25">
      <c r="A3540" s="1">
        <v>35.380000000000003</v>
      </c>
      <c r="B3540" s="2">
        <f>Fulltable[[#This Row],[Distance]]^2</f>
        <v>1251.7444000000003</v>
      </c>
      <c r="C3540">
        <f>Fulltable[[#This Row],[Distance]]^3</f>
        <v>44286.716872000012</v>
      </c>
      <c r="D3540">
        <f>Fulltable[[#This Row],[Distance]]^4</f>
        <v>1566864.0429313607</v>
      </c>
      <c r="E3540">
        <f>Fulltable[[#This Row],[Distance]]^5</f>
        <v>55435649.838911541</v>
      </c>
      <c r="F3540" s="13" t="e">
        <f>IF(ISNUMBER(VLOOKUP(Fulltable[[#This Row],[Distance]], PBmetric[[Distance (km)]:[PB (hh:mm:ss)]], 6, FALSE)), VLOOKUP(Fulltable[[#This Row],[Distance]], PBmetric[[Distance (km)]:[PB (hh:mm:ss)]], 6, FALSE), NA())</f>
        <v>#N/A</v>
      </c>
      <c r="G3540" s="13">
        <f ca="1">$Q$4+$P$4*Fulltable[[#This Row],[Distance]]+$O$4*Fulltable[[#This Row],[D^2]]+$N$4*Fulltable[[#This Row],[D^3]]</f>
        <v>0.12528471842341393</v>
      </c>
      <c r="H3540" s="13">
        <f ca="1">Fulltable[[#This Row],[Forecast]]*(1+AVERAGE(cform[faster (-ve) /
slower (+ve)]))</f>
        <v>0.1297100028261248</v>
      </c>
      <c r="I3540" s="13" t="e">
        <f>IF(ISNUMBER(VLOOKUP(Fulltable[[#This Row],[Distance]], Predict[[#All],[Distance (km)]:[Time on current form]], 2, FALSE)), VLOOKUP(Fulltable[[#This Row],[Distance]], Predict[[#All],[Distance (km)]:[Time on current form]], 2, FALSE), NA())</f>
        <v>#N/A</v>
      </c>
      <c r="J3540" s="13" t="e">
        <f>IF(ISNUMBER(VLOOKUP(Fulltable[[#This Row],[Distance]], Predict[[#All],[Distance (km)]:[Time on current form]], 3, FALSE)), VLOOKUP(Fulltable[[#This Row],[Distance]], Predict[[#All],[Distance (km)]:[Time on current form]], 3, FALSE), NA())</f>
        <v>#N/A</v>
      </c>
    </row>
    <row r="3541" spans="1:10" x14ac:dyDescent="0.25">
      <c r="A3541" s="1">
        <v>35.39</v>
      </c>
      <c r="B3541" s="2">
        <f>Fulltable[[#This Row],[Distance]]^2</f>
        <v>1252.4521</v>
      </c>
      <c r="C3541">
        <f>Fulltable[[#This Row],[Distance]]^3</f>
        <v>44324.279819000003</v>
      </c>
      <c r="D3541">
        <f>Fulltable[[#This Row],[Distance]]^4</f>
        <v>1568636.2627944099</v>
      </c>
      <c r="E3541">
        <f>Fulltable[[#This Row],[Distance]]^5</f>
        <v>55514037.340294167</v>
      </c>
      <c r="F3541" s="13" t="e">
        <f>IF(ISNUMBER(VLOOKUP(Fulltable[[#This Row],[Distance]], PBmetric[[Distance (km)]:[PB (hh:mm:ss)]], 6, FALSE)), VLOOKUP(Fulltable[[#This Row],[Distance]], PBmetric[[Distance (km)]:[PB (hh:mm:ss)]], 6, FALSE), NA())</f>
        <v>#N/A</v>
      </c>
      <c r="G3541" s="13">
        <f ca="1">$Q$4+$P$4*Fulltable[[#This Row],[Distance]]+$O$4*Fulltable[[#This Row],[D^2]]+$N$4*Fulltable[[#This Row],[D^3]]</f>
        <v>0.12532648098792626</v>
      </c>
      <c r="H3541" s="13">
        <f ca="1">Fulltable[[#This Row],[Forecast]]*(1+AVERAGE(cform[faster (-ve) /
slower (+ve)]))</f>
        <v>0.12975324052046683</v>
      </c>
      <c r="I3541" s="13" t="e">
        <f>IF(ISNUMBER(VLOOKUP(Fulltable[[#This Row],[Distance]], Predict[[#All],[Distance (km)]:[Time on current form]], 2, FALSE)), VLOOKUP(Fulltable[[#This Row],[Distance]], Predict[[#All],[Distance (km)]:[Time on current form]], 2, FALSE), NA())</f>
        <v>#N/A</v>
      </c>
      <c r="J3541" s="13" t="e">
        <f>IF(ISNUMBER(VLOOKUP(Fulltable[[#This Row],[Distance]], Predict[[#All],[Distance (km)]:[Time on current form]], 3, FALSE)), VLOOKUP(Fulltable[[#This Row],[Distance]], Predict[[#All],[Distance (km)]:[Time on current form]], 3, FALSE), NA())</f>
        <v>#N/A</v>
      </c>
    </row>
    <row r="3542" spans="1:10" x14ac:dyDescent="0.25">
      <c r="A3542" s="1">
        <v>35.4</v>
      </c>
      <c r="B3542" s="2">
        <f>Fulltable[[#This Row],[Distance]]^2</f>
        <v>1253.1599999999999</v>
      </c>
      <c r="C3542">
        <f>Fulltable[[#This Row],[Distance]]^3</f>
        <v>44361.863999999994</v>
      </c>
      <c r="D3542">
        <f>Fulltable[[#This Row],[Distance]]^4</f>
        <v>1570409.9855999995</v>
      </c>
      <c r="E3542">
        <f>Fulltable[[#This Row],[Distance]]^5</f>
        <v>55592513.490239985</v>
      </c>
      <c r="F3542" s="13" t="e">
        <f>IF(ISNUMBER(VLOOKUP(Fulltable[[#This Row],[Distance]], PBmetric[[Distance (km)]:[PB (hh:mm:ss)]], 6, FALSE)), VLOOKUP(Fulltable[[#This Row],[Distance]], PBmetric[[Distance (km)]:[PB (hh:mm:ss)]], 6, FALSE), NA())</f>
        <v>#N/A</v>
      </c>
      <c r="G3542" s="13">
        <f ca="1">$Q$4+$P$4*Fulltable[[#This Row],[Distance]]+$O$4*Fulltable[[#This Row],[D^2]]+$N$4*Fulltable[[#This Row],[D^3]]</f>
        <v>0.12536824710003525</v>
      </c>
      <c r="H3542" s="13">
        <f ca="1">Fulltable[[#This Row],[Forecast]]*(1+AVERAGE(cform[faster (-ve) /
slower (+ve)]))</f>
        <v>0.12979648188771312</v>
      </c>
      <c r="I3542" s="13" t="e">
        <f>IF(ISNUMBER(VLOOKUP(Fulltable[[#This Row],[Distance]], Predict[[#All],[Distance (km)]:[Time on current form]], 2, FALSE)), VLOOKUP(Fulltable[[#This Row],[Distance]], Predict[[#All],[Distance (km)]:[Time on current form]], 2, FALSE), NA())</f>
        <v>#N/A</v>
      </c>
      <c r="J3542" s="13" t="e">
        <f>IF(ISNUMBER(VLOOKUP(Fulltable[[#This Row],[Distance]], Predict[[#All],[Distance (km)]:[Time on current form]], 3, FALSE)), VLOOKUP(Fulltable[[#This Row],[Distance]], Predict[[#All],[Distance (km)]:[Time on current form]], 3, FALSE), NA())</f>
        <v>#N/A</v>
      </c>
    </row>
    <row r="3543" spans="1:10" x14ac:dyDescent="0.25">
      <c r="A3543" s="1">
        <v>35.409999999999997</v>
      </c>
      <c r="B3543" s="2">
        <f>Fulltable[[#This Row],[Distance]]^2</f>
        <v>1253.8680999999997</v>
      </c>
      <c r="C3543">
        <f>Fulltable[[#This Row],[Distance]]^3</f>
        <v>44399.469420999987</v>
      </c>
      <c r="D3543">
        <f>Fulltable[[#This Row],[Distance]]^4</f>
        <v>1572185.2121976092</v>
      </c>
      <c r="E3543">
        <f>Fulltable[[#This Row],[Distance]]^5</f>
        <v>55671078.363917336</v>
      </c>
      <c r="F3543" s="13" t="e">
        <f>IF(ISNUMBER(VLOOKUP(Fulltable[[#This Row],[Distance]], PBmetric[[Distance (km)]:[PB (hh:mm:ss)]], 6, FALSE)), VLOOKUP(Fulltable[[#This Row],[Distance]], PBmetric[[Distance (km)]:[PB (hh:mm:ss)]], 6, FALSE), NA())</f>
        <v>#N/A</v>
      </c>
      <c r="G3543" s="13">
        <f ca="1">$Q$4+$P$4*Fulltable[[#This Row],[Distance]]+$O$4*Fulltable[[#This Row],[D^2]]+$N$4*Fulltable[[#This Row],[D^3]]</f>
        <v>0.12541001675970551</v>
      </c>
      <c r="H3543" s="13">
        <f ca="1">Fulltable[[#This Row],[Forecast]]*(1+AVERAGE(cform[faster (-ve) /
slower (+ve)]))</f>
        <v>0.12983972692782697</v>
      </c>
      <c r="I3543" s="13" t="e">
        <f>IF(ISNUMBER(VLOOKUP(Fulltable[[#This Row],[Distance]], Predict[[#All],[Distance (km)]:[Time on current form]], 2, FALSE)), VLOOKUP(Fulltable[[#This Row],[Distance]], Predict[[#All],[Distance (km)]:[Time on current form]], 2, FALSE), NA())</f>
        <v>#N/A</v>
      </c>
      <c r="J3543" s="13" t="e">
        <f>IF(ISNUMBER(VLOOKUP(Fulltable[[#This Row],[Distance]], Predict[[#All],[Distance (km)]:[Time on current form]], 3, FALSE)), VLOOKUP(Fulltable[[#This Row],[Distance]], Predict[[#All],[Distance (km)]:[Time on current form]], 3, FALSE), NA())</f>
        <v>#N/A</v>
      </c>
    </row>
    <row r="3544" spans="1:10" x14ac:dyDescent="0.25">
      <c r="A3544" s="1">
        <v>35.42</v>
      </c>
      <c r="B3544" s="2">
        <f>Fulltable[[#This Row],[Distance]]^2</f>
        <v>1254.5764000000001</v>
      </c>
      <c r="C3544">
        <f>Fulltable[[#This Row],[Distance]]^3</f>
        <v>44437.096088000006</v>
      </c>
      <c r="D3544">
        <f>Fulltable[[#This Row],[Distance]]^4</f>
        <v>1573961.9434369605</v>
      </c>
      <c r="E3544">
        <f>Fulltable[[#This Row],[Distance]]^5</f>
        <v>55749732.036537141</v>
      </c>
      <c r="F3544" s="13" t="e">
        <f>IF(ISNUMBER(VLOOKUP(Fulltable[[#This Row],[Distance]], PBmetric[[Distance (km)]:[PB (hh:mm:ss)]], 6, FALSE)), VLOOKUP(Fulltable[[#This Row],[Distance]], PBmetric[[Distance (km)]:[PB (hh:mm:ss)]], 6, FALSE), NA())</f>
        <v>#N/A</v>
      </c>
      <c r="G3544" s="13">
        <f ca="1">$Q$4+$P$4*Fulltable[[#This Row],[Distance]]+$O$4*Fulltable[[#This Row],[D^2]]+$N$4*Fulltable[[#This Row],[D^3]]</f>
        <v>0.12545178996690168</v>
      </c>
      <c r="H3544" s="13">
        <f ca="1">Fulltable[[#This Row],[Forecast]]*(1+AVERAGE(cform[faster (-ve) /
slower (+ve)]))</f>
        <v>0.12988297564077184</v>
      </c>
      <c r="I3544" s="13" t="e">
        <f>IF(ISNUMBER(VLOOKUP(Fulltable[[#This Row],[Distance]], Predict[[#All],[Distance (km)]:[Time on current form]], 2, FALSE)), VLOOKUP(Fulltable[[#This Row],[Distance]], Predict[[#All],[Distance (km)]:[Time on current form]], 2, FALSE), NA())</f>
        <v>#N/A</v>
      </c>
      <c r="J3544" s="13" t="e">
        <f>IF(ISNUMBER(VLOOKUP(Fulltable[[#This Row],[Distance]], Predict[[#All],[Distance (km)]:[Time on current form]], 3, FALSE)), VLOOKUP(Fulltable[[#This Row],[Distance]], Predict[[#All],[Distance (km)]:[Time on current form]], 3, FALSE), NA())</f>
        <v>#N/A</v>
      </c>
    </row>
    <row r="3545" spans="1:10" x14ac:dyDescent="0.25">
      <c r="A3545" s="1">
        <v>35.43</v>
      </c>
      <c r="B3545" s="2">
        <f>Fulltable[[#This Row],[Distance]]^2</f>
        <v>1255.2848999999999</v>
      </c>
      <c r="C3545">
        <f>Fulltable[[#This Row],[Distance]]^3</f>
        <v>44474.744006999994</v>
      </c>
      <c r="D3545">
        <f>Fulltable[[#This Row],[Distance]]^4</f>
        <v>1575740.1801680096</v>
      </c>
      <c r="E3545">
        <f>Fulltable[[#This Row],[Distance]]^5</f>
        <v>55828474.583352581</v>
      </c>
      <c r="F3545" s="13" t="e">
        <f>IF(ISNUMBER(VLOOKUP(Fulltable[[#This Row],[Distance]], PBmetric[[Distance (km)]:[PB (hh:mm:ss)]], 6, FALSE)), VLOOKUP(Fulltable[[#This Row],[Distance]], PBmetric[[Distance (km)]:[PB (hh:mm:ss)]], 6, FALSE), NA())</f>
        <v>#N/A</v>
      </c>
      <c r="G3545" s="13">
        <f ca="1">$Q$4+$P$4*Fulltable[[#This Row],[Distance]]+$O$4*Fulltable[[#This Row],[D^2]]+$N$4*Fulltable[[#This Row],[D^3]]</f>
        <v>0.12549356672158829</v>
      </c>
      <c r="H3545" s="13">
        <f ca="1">Fulltable[[#This Row],[Forecast]]*(1+AVERAGE(cform[faster (-ve) /
slower (+ve)]))</f>
        <v>0.12992622802651096</v>
      </c>
      <c r="I3545" s="13" t="e">
        <f>IF(ISNUMBER(VLOOKUP(Fulltable[[#This Row],[Distance]], Predict[[#All],[Distance (km)]:[Time on current form]], 2, FALSE)), VLOOKUP(Fulltable[[#This Row],[Distance]], Predict[[#All],[Distance (km)]:[Time on current form]], 2, FALSE), NA())</f>
        <v>#N/A</v>
      </c>
      <c r="J3545" s="13" t="e">
        <f>IF(ISNUMBER(VLOOKUP(Fulltable[[#This Row],[Distance]], Predict[[#All],[Distance (km)]:[Time on current form]], 3, FALSE)), VLOOKUP(Fulltable[[#This Row],[Distance]], Predict[[#All],[Distance (km)]:[Time on current form]], 3, FALSE), NA())</f>
        <v>#N/A</v>
      </c>
    </row>
    <row r="3546" spans="1:10" x14ac:dyDescent="0.25">
      <c r="A3546" s="1">
        <v>35.44</v>
      </c>
      <c r="B3546" s="2">
        <f>Fulltable[[#This Row],[Distance]]^2</f>
        <v>1255.9935999999998</v>
      </c>
      <c r="C3546">
        <f>Fulltable[[#This Row],[Distance]]^3</f>
        <v>44512.41318399999</v>
      </c>
      <c r="D3546">
        <f>Fulltable[[#This Row],[Distance]]^4</f>
        <v>1577519.9232409594</v>
      </c>
      <c r="E3546">
        <f>Fulltable[[#This Row],[Distance]]^5</f>
        <v>55907306.079659596</v>
      </c>
      <c r="F3546" s="13" t="e">
        <f>IF(ISNUMBER(VLOOKUP(Fulltable[[#This Row],[Distance]], PBmetric[[Distance (km)]:[PB (hh:mm:ss)]], 6, FALSE)), VLOOKUP(Fulltable[[#This Row],[Distance]], PBmetric[[Distance (km)]:[PB (hh:mm:ss)]], 6, FALSE), NA())</f>
        <v>#N/A</v>
      </c>
      <c r="G3546" s="13">
        <f ca="1">$Q$4+$P$4*Fulltable[[#This Row],[Distance]]+$O$4*Fulltable[[#This Row],[D^2]]+$N$4*Fulltable[[#This Row],[D^3]]</f>
        <v>0.12553534702372993</v>
      </c>
      <c r="H3546" s="13">
        <f ca="1">Fulltable[[#This Row],[Forecast]]*(1+AVERAGE(cform[faster (-ve) /
slower (+ve)]))</f>
        <v>0.12996948408500769</v>
      </c>
      <c r="I3546" s="13" t="e">
        <f>IF(ISNUMBER(VLOOKUP(Fulltable[[#This Row],[Distance]], Predict[[#All],[Distance (km)]:[Time on current form]], 2, FALSE)), VLOOKUP(Fulltable[[#This Row],[Distance]], Predict[[#All],[Distance (km)]:[Time on current form]], 2, FALSE), NA())</f>
        <v>#N/A</v>
      </c>
      <c r="J3546" s="13" t="e">
        <f>IF(ISNUMBER(VLOOKUP(Fulltable[[#This Row],[Distance]], Predict[[#All],[Distance (km)]:[Time on current form]], 3, FALSE)), VLOOKUP(Fulltable[[#This Row],[Distance]], Predict[[#All],[Distance (km)]:[Time on current form]], 3, FALSE), NA())</f>
        <v>#N/A</v>
      </c>
    </row>
    <row r="3547" spans="1:10" x14ac:dyDescent="0.25">
      <c r="A3547" s="1">
        <v>35.450000000000003</v>
      </c>
      <c r="B3547" s="2">
        <f>Fulltable[[#This Row],[Distance]]^2</f>
        <v>1256.7025000000001</v>
      </c>
      <c r="C3547">
        <f>Fulltable[[#This Row],[Distance]]^3</f>
        <v>44550.103625000011</v>
      </c>
      <c r="D3547">
        <f>Fulltable[[#This Row],[Distance]]^4</f>
        <v>1579301.1735062501</v>
      </c>
      <c r="E3547">
        <f>Fulltable[[#This Row],[Distance]]^5</f>
        <v>55986226.600796573</v>
      </c>
      <c r="F3547" s="13" t="e">
        <f>IF(ISNUMBER(VLOOKUP(Fulltable[[#This Row],[Distance]], PBmetric[[Distance (km)]:[PB (hh:mm:ss)]], 6, FALSE)), VLOOKUP(Fulltable[[#This Row],[Distance]], PBmetric[[Distance (km)]:[PB (hh:mm:ss)]], 6, FALSE), NA())</f>
        <v>#N/A</v>
      </c>
      <c r="G3547" s="13">
        <f ca="1">$Q$4+$P$4*Fulltable[[#This Row],[Distance]]+$O$4*Fulltable[[#This Row],[D^2]]+$N$4*Fulltable[[#This Row],[D^3]]</f>
        <v>0.12557713087329131</v>
      </c>
      <c r="H3547" s="13">
        <f ca="1">Fulltable[[#This Row],[Forecast]]*(1+AVERAGE(cform[faster (-ve) /
slower (+ve)]))</f>
        <v>0.13001274381622546</v>
      </c>
      <c r="I3547" s="13" t="e">
        <f>IF(ISNUMBER(VLOOKUP(Fulltable[[#This Row],[Distance]], Predict[[#All],[Distance (km)]:[Time on current form]], 2, FALSE)), VLOOKUP(Fulltable[[#This Row],[Distance]], Predict[[#All],[Distance (km)]:[Time on current form]], 2, FALSE), NA())</f>
        <v>#N/A</v>
      </c>
      <c r="J3547" s="13" t="e">
        <f>IF(ISNUMBER(VLOOKUP(Fulltable[[#This Row],[Distance]], Predict[[#All],[Distance (km)]:[Time on current form]], 3, FALSE)), VLOOKUP(Fulltable[[#This Row],[Distance]], Predict[[#All],[Distance (km)]:[Time on current form]], 3, FALSE), NA())</f>
        <v>#N/A</v>
      </c>
    </row>
    <row r="3548" spans="1:10" x14ac:dyDescent="0.25">
      <c r="A3548" s="1">
        <v>35.46</v>
      </c>
      <c r="B3548" s="2">
        <f>Fulltable[[#This Row],[Distance]]^2</f>
        <v>1257.4116000000001</v>
      </c>
      <c r="C3548">
        <f>Fulltable[[#This Row],[Distance]]^3</f>
        <v>44587.815336000007</v>
      </c>
      <c r="D3548">
        <f>Fulltable[[#This Row],[Distance]]^4</f>
        <v>1581083.9318145604</v>
      </c>
      <c r="E3548">
        <f>Fulltable[[#This Row],[Distance]]^5</f>
        <v>56065236.222144313</v>
      </c>
      <c r="F3548" s="13" t="e">
        <f>IF(ISNUMBER(VLOOKUP(Fulltable[[#This Row],[Distance]], PBmetric[[Distance (km)]:[PB (hh:mm:ss)]], 6, FALSE)), VLOOKUP(Fulltable[[#This Row],[Distance]], PBmetric[[Distance (km)]:[PB (hh:mm:ss)]], 6, FALSE), NA())</f>
        <v>#N/A</v>
      </c>
      <c r="G3548" s="13">
        <f ca="1">$Q$4+$P$4*Fulltable[[#This Row],[Distance]]+$O$4*Fulltable[[#This Row],[D^2]]+$N$4*Fulltable[[#This Row],[D^3]]</f>
        <v>0.12561891827023691</v>
      </c>
      <c r="H3548" s="13">
        <f ca="1">Fulltable[[#This Row],[Forecast]]*(1+AVERAGE(cform[faster (-ve) /
slower (+ve)]))</f>
        <v>0.13005600722012756</v>
      </c>
      <c r="I3548" s="13" t="e">
        <f>IF(ISNUMBER(VLOOKUP(Fulltable[[#This Row],[Distance]], Predict[[#All],[Distance (km)]:[Time on current form]], 2, FALSE)), VLOOKUP(Fulltable[[#This Row],[Distance]], Predict[[#All],[Distance (km)]:[Time on current form]], 2, FALSE), NA())</f>
        <v>#N/A</v>
      </c>
      <c r="J3548" s="13" t="e">
        <f>IF(ISNUMBER(VLOOKUP(Fulltable[[#This Row],[Distance]], Predict[[#All],[Distance (km)]:[Time on current form]], 3, FALSE)), VLOOKUP(Fulltable[[#This Row],[Distance]], Predict[[#All],[Distance (km)]:[Time on current form]], 3, FALSE), NA())</f>
        <v>#N/A</v>
      </c>
    </row>
    <row r="3549" spans="1:10" x14ac:dyDescent="0.25">
      <c r="A3549" s="1">
        <v>35.47</v>
      </c>
      <c r="B3549" s="2">
        <f>Fulltable[[#This Row],[Distance]]^2</f>
        <v>1258.1208999999999</v>
      </c>
      <c r="C3549">
        <f>Fulltable[[#This Row],[Distance]]^3</f>
        <v>44625.548322999995</v>
      </c>
      <c r="D3549">
        <f>Fulltable[[#This Row],[Distance]]^4</f>
        <v>1582868.1990168097</v>
      </c>
      <c r="E3549">
        <f>Fulltable[[#This Row],[Distance]]^5</f>
        <v>56144335.019126236</v>
      </c>
      <c r="F3549" s="13" t="e">
        <f>IF(ISNUMBER(VLOOKUP(Fulltable[[#This Row],[Distance]], PBmetric[[Distance (km)]:[PB (hh:mm:ss)]], 6, FALSE)), VLOOKUP(Fulltable[[#This Row],[Distance]], PBmetric[[Distance (km)]:[PB (hh:mm:ss)]], 6, FALSE), NA())</f>
        <v>#N/A</v>
      </c>
      <c r="G3549" s="13">
        <f ca="1">$Q$4+$P$4*Fulltable[[#This Row],[Distance]]+$O$4*Fulltable[[#This Row],[D^2]]+$N$4*Fulltable[[#This Row],[D^3]]</f>
        <v>0.12566070921453135</v>
      </c>
      <c r="H3549" s="13">
        <f ca="1">Fulltable[[#This Row],[Forecast]]*(1+AVERAGE(cform[faster (-ve) /
slower (+ve)]))</f>
        <v>0.13009927429667728</v>
      </c>
      <c r="I3549" s="13" t="e">
        <f>IF(ISNUMBER(VLOOKUP(Fulltable[[#This Row],[Distance]], Predict[[#All],[Distance (km)]:[Time on current form]], 2, FALSE)), VLOOKUP(Fulltable[[#This Row],[Distance]], Predict[[#All],[Distance (km)]:[Time on current form]], 2, FALSE), NA())</f>
        <v>#N/A</v>
      </c>
      <c r="J3549" s="13" t="e">
        <f>IF(ISNUMBER(VLOOKUP(Fulltable[[#This Row],[Distance]], Predict[[#All],[Distance (km)]:[Time on current form]], 3, FALSE)), VLOOKUP(Fulltable[[#This Row],[Distance]], Predict[[#All],[Distance (km)]:[Time on current form]], 3, FALSE), NA())</f>
        <v>#N/A</v>
      </c>
    </row>
    <row r="3550" spans="1:10" x14ac:dyDescent="0.25">
      <c r="A3550" s="1">
        <v>35.479999999999997</v>
      </c>
      <c r="B3550" s="2">
        <f>Fulltable[[#This Row],[Distance]]^2</f>
        <v>1258.8303999999998</v>
      </c>
      <c r="C3550">
        <f>Fulltable[[#This Row],[Distance]]^3</f>
        <v>44663.302591999993</v>
      </c>
      <c r="D3550">
        <f>Fulltable[[#This Row],[Distance]]^4</f>
        <v>1584653.9759641595</v>
      </c>
      <c r="E3550">
        <f>Fulltable[[#This Row],[Distance]]^5</f>
        <v>56223523.067208372</v>
      </c>
      <c r="F3550" s="13" t="e">
        <f>IF(ISNUMBER(VLOOKUP(Fulltable[[#This Row],[Distance]], PBmetric[[Distance (km)]:[PB (hh:mm:ss)]], 6, FALSE)), VLOOKUP(Fulltable[[#This Row],[Distance]], PBmetric[[Distance (km)]:[PB (hh:mm:ss)]], 6, FALSE), NA())</f>
        <v>#N/A</v>
      </c>
      <c r="G3550" s="13">
        <f ca="1">$Q$4+$P$4*Fulltable[[#This Row],[Distance]]+$O$4*Fulltable[[#This Row],[D^2]]+$N$4*Fulltable[[#This Row],[D^3]]</f>
        <v>0.12570250370613922</v>
      </c>
      <c r="H3550" s="13">
        <f ca="1">Fulltable[[#This Row],[Forecast]]*(1+AVERAGE(cform[faster (-ve) /
slower (+ve)]))</f>
        <v>0.13014254504583803</v>
      </c>
      <c r="I3550" s="13" t="e">
        <f>IF(ISNUMBER(VLOOKUP(Fulltable[[#This Row],[Distance]], Predict[[#All],[Distance (km)]:[Time on current form]], 2, FALSE)), VLOOKUP(Fulltable[[#This Row],[Distance]], Predict[[#All],[Distance (km)]:[Time on current form]], 2, FALSE), NA())</f>
        <v>#N/A</v>
      </c>
      <c r="J3550" s="13" t="e">
        <f>IF(ISNUMBER(VLOOKUP(Fulltable[[#This Row],[Distance]], Predict[[#All],[Distance (km)]:[Time on current form]], 3, FALSE)), VLOOKUP(Fulltable[[#This Row],[Distance]], Predict[[#All],[Distance (km)]:[Time on current form]], 3, FALSE), NA())</f>
        <v>#N/A</v>
      </c>
    </row>
    <row r="3551" spans="1:10" x14ac:dyDescent="0.25">
      <c r="A3551" s="1">
        <v>35.49</v>
      </c>
      <c r="B3551" s="2">
        <f>Fulltable[[#This Row],[Distance]]^2</f>
        <v>1259.5401000000002</v>
      </c>
      <c r="C3551">
        <f>Fulltable[[#This Row],[Distance]]^3</f>
        <v>44701.078149000008</v>
      </c>
      <c r="D3551">
        <f>Fulltable[[#This Row],[Distance]]^4</f>
        <v>1586441.2635080104</v>
      </c>
      <c r="E3551">
        <f>Fulltable[[#This Row],[Distance]]^5</f>
        <v>56302800.441899292</v>
      </c>
      <c r="F3551" s="13" t="e">
        <f>IF(ISNUMBER(VLOOKUP(Fulltable[[#This Row],[Distance]], PBmetric[[Distance (km)]:[PB (hh:mm:ss)]], 6, FALSE)), VLOOKUP(Fulltable[[#This Row],[Distance]], PBmetric[[Distance (km)]:[PB (hh:mm:ss)]], 6, FALSE), NA())</f>
        <v>#N/A</v>
      </c>
      <c r="G3551" s="13">
        <f ca="1">$Q$4+$P$4*Fulltable[[#This Row],[Distance]]+$O$4*Fulltable[[#This Row],[D^2]]+$N$4*Fulltable[[#This Row],[D^3]]</f>
        <v>0.12574430174502518</v>
      </c>
      <c r="H3551" s="13">
        <f ca="1">Fulltable[[#This Row],[Forecast]]*(1+AVERAGE(cform[faster (-ve) /
slower (+ve)]))</f>
        <v>0.13018581946757318</v>
      </c>
      <c r="I3551" s="13" t="e">
        <f>IF(ISNUMBER(VLOOKUP(Fulltable[[#This Row],[Distance]], Predict[[#All],[Distance (km)]:[Time on current form]], 2, FALSE)), VLOOKUP(Fulltable[[#This Row],[Distance]], Predict[[#All],[Distance (km)]:[Time on current form]], 2, FALSE), NA())</f>
        <v>#N/A</v>
      </c>
      <c r="J3551" s="13" t="e">
        <f>IF(ISNUMBER(VLOOKUP(Fulltable[[#This Row],[Distance]], Predict[[#All],[Distance (km)]:[Time on current form]], 3, FALSE)), VLOOKUP(Fulltable[[#This Row],[Distance]], Predict[[#All],[Distance (km)]:[Time on current form]], 3, FALSE), NA())</f>
        <v>#N/A</v>
      </c>
    </row>
    <row r="3552" spans="1:10" x14ac:dyDescent="0.25">
      <c r="A3552" s="1">
        <v>35.5</v>
      </c>
      <c r="B3552" s="2">
        <f>Fulltable[[#This Row],[Distance]]^2</f>
        <v>1260.25</v>
      </c>
      <c r="C3552">
        <f>Fulltable[[#This Row],[Distance]]^3</f>
        <v>44738.875</v>
      </c>
      <c r="D3552">
        <f>Fulltable[[#This Row],[Distance]]^4</f>
        <v>1588230.0625</v>
      </c>
      <c r="E3552">
        <f>Fulltable[[#This Row],[Distance]]^5</f>
        <v>56382167.21875</v>
      </c>
      <c r="F3552" s="13" t="e">
        <f>IF(ISNUMBER(VLOOKUP(Fulltable[[#This Row],[Distance]], PBmetric[[Distance (km)]:[PB (hh:mm:ss)]], 6, FALSE)), VLOOKUP(Fulltable[[#This Row],[Distance]], PBmetric[[Distance (km)]:[PB (hh:mm:ss)]], 6, FALSE), NA())</f>
        <v>#N/A</v>
      </c>
      <c r="G3552" s="13">
        <f ca="1">$Q$4+$P$4*Fulltable[[#This Row],[Distance]]+$O$4*Fulltable[[#This Row],[D^2]]+$N$4*Fulltable[[#This Row],[D^3]]</f>
        <v>0.12578610333115375</v>
      </c>
      <c r="H3552" s="13">
        <f ca="1">Fulltable[[#This Row],[Forecast]]*(1+AVERAGE(cform[faster (-ve) /
slower (+ve)]))</f>
        <v>0.130229097561846</v>
      </c>
      <c r="I3552" s="13" t="e">
        <f>IF(ISNUMBER(VLOOKUP(Fulltable[[#This Row],[Distance]], Predict[[#All],[Distance (km)]:[Time on current form]], 2, FALSE)), VLOOKUP(Fulltable[[#This Row],[Distance]], Predict[[#All],[Distance (km)]:[Time on current form]], 2, FALSE), NA())</f>
        <v>#N/A</v>
      </c>
      <c r="J3552" s="13" t="e">
        <f>IF(ISNUMBER(VLOOKUP(Fulltable[[#This Row],[Distance]], Predict[[#All],[Distance (km)]:[Time on current form]], 3, FALSE)), VLOOKUP(Fulltable[[#This Row],[Distance]], Predict[[#All],[Distance (km)]:[Time on current form]], 3, FALSE), NA())</f>
        <v>#N/A</v>
      </c>
    </row>
    <row r="3553" spans="1:10" x14ac:dyDescent="0.25">
      <c r="A3553" s="1">
        <v>35.51</v>
      </c>
      <c r="B3553" s="2">
        <f>Fulltable[[#This Row],[Distance]]^2</f>
        <v>1260.9600999999998</v>
      </c>
      <c r="C3553">
        <f>Fulltable[[#This Row],[Distance]]^3</f>
        <v>44776.693150999992</v>
      </c>
      <c r="D3553">
        <f>Fulltable[[#This Row],[Distance]]^4</f>
        <v>1590020.3737920094</v>
      </c>
      <c r="E3553">
        <f>Fulltable[[#This Row],[Distance]]^5</f>
        <v>56461623.47335425</v>
      </c>
      <c r="F3553" s="13" t="e">
        <f>IF(ISNUMBER(VLOOKUP(Fulltable[[#This Row],[Distance]], PBmetric[[Distance (km)]:[PB (hh:mm:ss)]], 6, FALSE)), VLOOKUP(Fulltable[[#This Row],[Distance]], PBmetric[[Distance (km)]:[PB (hh:mm:ss)]], 6, FALSE), NA())</f>
        <v>#N/A</v>
      </c>
      <c r="G3553" s="13">
        <f ca="1">$Q$4+$P$4*Fulltable[[#This Row],[Distance]]+$O$4*Fulltable[[#This Row],[D^2]]+$N$4*Fulltable[[#This Row],[D^3]]</f>
        <v>0.1258279084644896</v>
      </c>
      <c r="H3553" s="13">
        <f ca="1">Fulltable[[#This Row],[Forecast]]*(1+AVERAGE(cform[faster (-ve) /
slower (+ve)]))</f>
        <v>0.13027237932861993</v>
      </c>
      <c r="I3553" s="13" t="e">
        <f>IF(ISNUMBER(VLOOKUP(Fulltable[[#This Row],[Distance]], Predict[[#All],[Distance (km)]:[Time on current form]], 2, FALSE)), VLOOKUP(Fulltable[[#This Row],[Distance]], Predict[[#All],[Distance (km)]:[Time on current form]], 2, FALSE), NA())</f>
        <v>#N/A</v>
      </c>
      <c r="J3553" s="13" t="e">
        <f>IF(ISNUMBER(VLOOKUP(Fulltable[[#This Row],[Distance]], Predict[[#All],[Distance (km)]:[Time on current form]], 3, FALSE)), VLOOKUP(Fulltable[[#This Row],[Distance]], Predict[[#All],[Distance (km)]:[Time on current form]], 3, FALSE), NA())</f>
        <v>#N/A</v>
      </c>
    </row>
    <row r="3554" spans="1:10" x14ac:dyDescent="0.25">
      <c r="A3554" s="1">
        <v>35.520000000000003</v>
      </c>
      <c r="B3554" s="2">
        <f>Fulltable[[#This Row],[Distance]]^2</f>
        <v>1261.6704000000002</v>
      </c>
      <c r="C3554">
        <f>Fulltable[[#This Row],[Distance]]^3</f>
        <v>44814.532608000009</v>
      </c>
      <c r="D3554">
        <f>Fulltable[[#This Row],[Distance]]^4</f>
        <v>1591812.1982361604</v>
      </c>
      <c r="E3554">
        <f>Fulltable[[#This Row],[Distance]]^5</f>
        <v>56541169.281348422</v>
      </c>
      <c r="F3554" s="13" t="e">
        <f>IF(ISNUMBER(VLOOKUP(Fulltable[[#This Row],[Distance]], PBmetric[[Distance (km)]:[PB (hh:mm:ss)]], 6, FALSE)), VLOOKUP(Fulltable[[#This Row],[Distance]], PBmetric[[Distance (km)]:[PB (hh:mm:ss)]], 6, FALSE), NA())</f>
        <v>#N/A</v>
      </c>
      <c r="G3554" s="13">
        <f ca="1">$Q$4+$P$4*Fulltable[[#This Row],[Distance]]+$O$4*Fulltable[[#This Row],[D^2]]+$N$4*Fulltable[[#This Row],[D^3]]</f>
        <v>0.12586971714499731</v>
      </c>
      <c r="H3554" s="13">
        <f ca="1">Fulltable[[#This Row],[Forecast]]*(1+AVERAGE(cform[faster (-ve) /
slower (+ve)]))</f>
        <v>0.1303156647678583</v>
      </c>
      <c r="I3554" s="13" t="e">
        <f>IF(ISNUMBER(VLOOKUP(Fulltable[[#This Row],[Distance]], Predict[[#All],[Distance (km)]:[Time on current form]], 2, FALSE)), VLOOKUP(Fulltable[[#This Row],[Distance]], Predict[[#All],[Distance (km)]:[Time on current form]], 2, FALSE), NA())</f>
        <v>#N/A</v>
      </c>
      <c r="J3554" s="13" t="e">
        <f>IF(ISNUMBER(VLOOKUP(Fulltable[[#This Row],[Distance]], Predict[[#All],[Distance (km)]:[Time on current form]], 3, FALSE)), VLOOKUP(Fulltable[[#This Row],[Distance]], Predict[[#All],[Distance (km)]:[Time on current form]], 3, FALSE), NA())</f>
        <v>#N/A</v>
      </c>
    </row>
    <row r="3555" spans="1:10" x14ac:dyDescent="0.25">
      <c r="A3555" s="1">
        <v>35.53</v>
      </c>
      <c r="B3555" s="2">
        <f>Fulltable[[#This Row],[Distance]]^2</f>
        <v>1262.3809000000001</v>
      </c>
      <c r="C3555">
        <f>Fulltable[[#This Row],[Distance]]^3</f>
        <v>44852.393377000008</v>
      </c>
      <c r="D3555">
        <f>Fulltable[[#This Row],[Distance]]^4</f>
        <v>1593605.5366848102</v>
      </c>
      <c r="E3555">
        <f>Fulltable[[#This Row],[Distance]]^5</f>
        <v>56620804.718411304</v>
      </c>
      <c r="F3555" s="13" t="e">
        <f>IF(ISNUMBER(VLOOKUP(Fulltable[[#This Row],[Distance]], PBmetric[[Distance (km)]:[PB (hh:mm:ss)]], 6, FALSE)), VLOOKUP(Fulltable[[#This Row],[Distance]], PBmetric[[Distance (km)]:[PB (hh:mm:ss)]], 6, FALSE), NA())</f>
        <v>#N/A</v>
      </c>
      <c r="G3555" s="13">
        <f ca="1">$Q$4+$P$4*Fulltable[[#This Row],[Distance]]+$O$4*Fulltable[[#This Row],[D^2]]+$N$4*Fulltable[[#This Row],[D^3]]</f>
        <v>0.12591152937264138</v>
      </c>
      <c r="H3555" s="13">
        <f ca="1">Fulltable[[#This Row],[Forecast]]*(1+AVERAGE(cform[faster (-ve) /
slower (+ve)]))</f>
        <v>0.13035895387952434</v>
      </c>
      <c r="I3555" s="13" t="e">
        <f>IF(ISNUMBER(VLOOKUP(Fulltable[[#This Row],[Distance]], Predict[[#All],[Distance (km)]:[Time on current form]], 2, FALSE)), VLOOKUP(Fulltable[[#This Row],[Distance]], Predict[[#All],[Distance (km)]:[Time on current form]], 2, FALSE), NA())</f>
        <v>#N/A</v>
      </c>
      <c r="J3555" s="13" t="e">
        <f>IF(ISNUMBER(VLOOKUP(Fulltable[[#This Row],[Distance]], Predict[[#All],[Distance (km)]:[Time on current form]], 3, FALSE)), VLOOKUP(Fulltable[[#This Row],[Distance]], Predict[[#All],[Distance (km)]:[Time on current form]], 3, FALSE), NA())</f>
        <v>#N/A</v>
      </c>
    </row>
    <row r="3556" spans="1:10" x14ac:dyDescent="0.25">
      <c r="A3556" s="1">
        <v>35.54</v>
      </c>
      <c r="B3556" s="2">
        <f>Fulltable[[#This Row],[Distance]]^2</f>
        <v>1263.0916</v>
      </c>
      <c r="C3556">
        <f>Fulltable[[#This Row],[Distance]]^3</f>
        <v>44890.275463999998</v>
      </c>
      <c r="D3556">
        <f>Fulltable[[#This Row],[Distance]]^4</f>
        <v>1595400.38999056</v>
      </c>
      <c r="E3556">
        <f>Fulltable[[#This Row],[Distance]]^5</f>
        <v>56700529.860264502</v>
      </c>
      <c r="F3556" s="13" t="e">
        <f>IF(ISNUMBER(VLOOKUP(Fulltable[[#This Row],[Distance]], PBmetric[[Distance (km)]:[PB (hh:mm:ss)]], 6, FALSE)), VLOOKUP(Fulltable[[#This Row],[Distance]], PBmetric[[Distance (km)]:[PB (hh:mm:ss)]], 6, FALSE), NA())</f>
        <v>#N/A</v>
      </c>
      <c r="G3556" s="13">
        <f ca="1">$Q$4+$P$4*Fulltable[[#This Row],[Distance]]+$O$4*Fulltable[[#This Row],[D^2]]+$N$4*Fulltable[[#This Row],[D^3]]</f>
        <v>0.12595334514738649</v>
      </c>
      <c r="H3556" s="13">
        <f ca="1">Fulltable[[#This Row],[Forecast]]*(1+AVERAGE(cform[faster (-ve) /
slower (+ve)]))</f>
        <v>0.13040224666358147</v>
      </c>
      <c r="I3556" s="13" t="e">
        <f>IF(ISNUMBER(VLOOKUP(Fulltable[[#This Row],[Distance]], Predict[[#All],[Distance (km)]:[Time on current form]], 2, FALSE)), VLOOKUP(Fulltable[[#This Row],[Distance]], Predict[[#All],[Distance (km)]:[Time on current form]], 2, FALSE), NA())</f>
        <v>#N/A</v>
      </c>
      <c r="J3556" s="13" t="e">
        <f>IF(ISNUMBER(VLOOKUP(Fulltable[[#This Row],[Distance]], Predict[[#All],[Distance (km)]:[Time on current form]], 3, FALSE)), VLOOKUP(Fulltable[[#This Row],[Distance]], Predict[[#All],[Distance (km)]:[Time on current form]], 3, FALSE), NA())</f>
        <v>#N/A</v>
      </c>
    </row>
    <row r="3557" spans="1:10" x14ac:dyDescent="0.25">
      <c r="A3557" s="1">
        <v>35.549999999999997</v>
      </c>
      <c r="B3557" s="2">
        <f>Fulltable[[#This Row],[Distance]]^2</f>
        <v>1263.8024999999998</v>
      </c>
      <c r="C3557">
        <f>Fulltable[[#This Row],[Distance]]^3</f>
        <v>44928.178874999991</v>
      </c>
      <c r="D3557">
        <f>Fulltable[[#This Row],[Distance]]^4</f>
        <v>1597196.7590062495</v>
      </c>
      <c r="E3557">
        <f>Fulltable[[#This Row],[Distance]]^5</f>
        <v>56780344.782672167</v>
      </c>
      <c r="F3557" s="13" t="e">
        <f>IF(ISNUMBER(VLOOKUP(Fulltable[[#This Row],[Distance]], PBmetric[[Distance (km)]:[PB (hh:mm:ss)]], 6, FALSE)), VLOOKUP(Fulltable[[#This Row],[Distance]], PBmetric[[Distance (km)]:[PB (hh:mm:ss)]], 6, FALSE), NA())</f>
        <v>#N/A</v>
      </c>
      <c r="G3557" s="13">
        <f ca="1">$Q$4+$P$4*Fulltable[[#This Row],[Distance]]+$O$4*Fulltable[[#This Row],[D^2]]+$N$4*Fulltable[[#This Row],[D^3]]</f>
        <v>0.12599516446919723</v>
      </c>
      <c r="H3557" s="13">
        <f ca="1">Fulltable[[#This Row],[Forecast]]*(1+AVERAGE(cform[faster (-ve) /
slower (+ve)]))</f>
        <v>0.13044554311999307</v>
      </c>
      <c r="I3557" s="13" t="e">
        <f>IF(ISNUMBER(VLOOKUP(Fulltable[[#This Row],[Distance]], Predict[[#All],[Distance (km)]:[Time on current form]], 2, FALSE)), VLOOKUP(Fulltable[[#This Row],[Distance]], Predict[[#All],[Distance (km)]:[Time on current form]], 2, FALSE), NA())</f>
        <v>#N/A</v>
      </c>
      <c r="J3557" s="13" t="e">
        <f>IF(ISNUMBER(VLOOKUP(Fulltable[[#This Row],[Distance]], Predict[[#All],[Distance (km)]:[Time on current form]], 3, FALSE)), VLOOKUP(Fulltable[[#This Row],[Distance]], Predict[[#All],[Distance (km)]:[Time on current form]], 3, FALSE), NA())</f>
        <v>#N/A</v>
      </c>
    </row>
    <row r="3558" spans="1:10" x14ac:dyDescent="0.25">
      <c r="A3558" s="1">
        <v>35.56</v>
      </c>
      <c r="B3558" s="2">
        <f>Fulltable[[#This Row],[Distance]]^2</f>
        <v>1264.5136000000002</v>
      </c>
      <c r="C3558">
        <f>Fulltable[[#This Row],[Distance]]^3</f>
        <v>44966.103616000008</v>
      </c>
      <c r="D3558">
        <f>Fulltable[[#This Row],[Distance]]^4</f>
        <v>1598994.6445849605</v>
      </c>
      <c r="E3558">
        <f>Fulltable[[#This Row],[Distance]]^5</f>
        <v>56860249.561441198</v>
      </c>
      <c r="F3558" s="13" t="e">
        <f>IF(ISNUMBER(VLOOKUP(Fulltable[[#This Row],[Distance]], PBmetric[[Distance (km)]:[PB (hh:mm:ss)]], 6, FALSE)), VLOOKUP(Fulltable[[#This Row],[Distance]], PBmetric[[Distance (km)]:[PB (hh:mm:ss)]], 6, FALSE), NA())</f>
        <v>#N/A</v>
      </c>
      <c r="G3558" s="13">
        <f ca="1">$Q$4+$P$4*Fulltable[[#This Row],[Distance]]+$O$4*Fulltable[[#This Row],[D^2]]+$N$4*Fulltable[[#This Row],[D^3]]</f>
        <v>0.12603698733803823</v>
      </c>
      <c r="H3558" s="13">
        <f ca="1">Fulltable[[#This Row],[Forecast]]*(1+AVERAGE(cform[faster (-ve) /
slower (+ve)]))</f>
        <v>0.13048884324872248</v>
      </c>
      <c r="I3558" s="13" t="e">
        <f>IF(ISNUMBER(VLOOKUP(Fulltable[[#This Row],[Distance]], Predict[[#All],[Distance (km)]:[Time on current form]], 2, FALSE)), VLOOKUP(Fulltable[[#This Row],[Distance]], Predict[[#All],[Distance (km)]:[Time on current form]], 2, FALSE), NA())</f>
        <v>#N/A</v>
      </c>
      <c r="J3558" s="13" t="e">
        <f>IF(ISNUMBER(VLOOKUP(Fulltable[[#This Row],[Distance]], Predict[[#All],[Distance (km)]:[Time on current form]], 3, FALSE)), VLOOKUP(Fulltable[[#This Row],[Distance]], Predict[[#All],[Distance (km)]:[Time on current form]], 3, FALSE), NA())</f>
        <v>#N/A</v>
      </c>
    </row>
    <row r="3559" spans="1:10" x14ac:dyDescent="0.25">
      <c r="A3559" s="1">
        <v>35.57</v>
      </c>
      <c r="B3559" s="2">
        <f>Fulltable[[#This Row],[Distance]]^2</f>
        <v>1265.2248999999999</v>
      </c>
      <c r="C3559">
        <f>Fulltable[[#This Row],[Distance]]^3</f>
        <v>45004.049693000001</v>
      </c>
      <c r="D3559">
        <f>Fulltable[[#This Row],[Distance]]^4</f>
        <v>1600794.0475800098</v>
      </c>
      <c r="E3559">
        <f>Fulltable[[#This Row],[Distance]]^5</f>
        <v>56940244.27242095</v>
      </c>
      <c r="F3559" s="13" t="e">
        <f>IF(ISNUMBER(VLOOKUP(Fulltable[[#This Row],[Distance]], PBmetric[[Distance (km)]:[PB (hh:mm:ss)]], 6, FALSE)), VLOOKUP(Fulltable[[#This Row],[Distance]], PBmetric[[Distance (km)]:[PB (hh:mm:ss)]], 6, FALSE), NA())</f>
        <v>#N/A</v>
      </c>
      <c r="G3559" s="13">
        <f ca="1">$Q$4+$P$4*Fulltable[[#This Row],[Distance]]+$O$4*Fulltable[[#This Row],[D^2]]+$N$4*Fulltable[[#This Row],[D^3]]</f>
        <v>0.12607881375387403</v>
      </c>
      <c r="H3559" s="13">
        <f ca="1">Fulltable[[#This Row],[Forecast]]*(1+AVERAGE(cform[faster (-ve) /
slower (+ve)]))</f>
        <v>0.13053214704973301</v>
      </c>
      <c r="I3559" s="13" t="e">
        <f>IF(ISNUMBER(VLOOKUP(Fulltable[[#This Row],[Distance]], Predict[[#All],[Distance (km)]:[Time on current form]], 2, FALSE)), VLOOKUP(Fulltable[[#This Row],[Distance]], Predict[[#All],[Distance (km)]:[Time on current form]], 2, FALSE), NA())</f>
        <v>#N/A</v>
      </c>
      <c r="J3559" s="13" t="e">
        <f>IF(ISNUMBER(VLOOKUP(Fulltable[[#This Row],[Distance]], Predict[[#All],[Distance (km)]:[Time on current form]], 3, FALSE)), VLOOKUP(Fulltable[[#This Row],[Distance]], Predict[[#All],[Distance (km)]:[Time on current form]], 3, FALSE), NA())</f>
        <v>#N/A</v>
      </c>
    </row>
    <row r="3560" spans="1:10" x14ac:dyDescent="0.25">
      <c r="A3560" s="1">
        <v>35.58</v>
      </c>
      <c r="B3560" s="2">
        <f>Fulltable[[#This Row],[Distance]]^2</f>
        <v>1265.9363999999998</v>
      </c>
      <c r="C3560">
        <f>Fulltable[[#This Row],[Distance]]^3</f>
        <v>45042.017111999994</v>
      </c>
      <c r="D3560">
        <f>Fulltable[[#This Row],[Distance]]^4</f>
        <v>1602594.9688449595</v>
      </c>
      <c r="E3560">
        <f>Fulltable[[#This Row],[Distance]]^5</f>
        <v>57020328.991503656</v>
      </c>
      <c r="F3560" s="13" t="e">
        <f>IF(ISNUMBER(VLOOKUP(Fulltable[[#This Row],[Distance]], PBmetric[[Distance (km)]:[PB (hh:mm:ss)]], 6, FALSE)), VLOOKUP(Fulltable[[#This Row],[Distance]], PBmetric[[Distance (km)]:[PB (hh:mm:ss)]], 6, FALSE), NA())</f>
        <v>#N/A</v>
      </c>
      <c r="G3560" s="13">
        <f ca="1">$Q$4+$P$4*Fulltable[[#This Row],[Distance]]+$O$4*Fulltable[[#This Row],[D^2]]+$N$4*Fulltable[[#This Row],[D^3]]</f>
        <v>0.12612064371666923</v>
      </c>
      <c r="H3560" s="13">
        <f ca="1">Fulltable[[#This Row],[Forecast]]*(1+AVERAGE(cform[faster (-ve) /
slower (+ve)]))</f>
        <v>0.13057545452298802</v>
      </c>
      <c r="I3560" s="13" t="e">
        <f>IF(ISNUMBER(VLOOKUP(Fulltable[[#This Row],[Distance]], Predict[[#All],[Distance (km)]:[Time on current form]], 2, FALSE)), VLOOKUP(Fulltable[[#This Row],[Distance]], Predict[[#All],[Distance (km)]:[Time on current form]], 2, FALSE), NA())</f>
        <v>#N/A</v>
      </c>
      <c r="J3560" s="13" t="e">
        <f>IF(ISNUMBER(VLOOKUP(Fulltable[[#This Row],[Distance]], Predict[[#All],[Distance (km)]:[Time on current form]], 3, FALSE)), VLOOKUP(Fulltable[[#This Row],[Distance]], Predict[[#All],[Distance (km)]:[Time on current form]], 3, FALSE), NA())</f>
        <v>#N/A</v>
      </c>
    </row>
    <row r="3561" spans="1:10" x14ac:dyDescent="0.25">
      <c r="A3561" s="1">
        <v>35.590000000000003</v>
      </c>
      <c r="B3561" s="2">
        <f>Fulltable[[#This Row],[Distance]]^2</f>
        <v>1266.6481000000003</v>
      </c>
      <c r="C3561">
        <f>Fulltable[[#This Row],[Distance]]^3</f>
        <v>45080.005879000018</v>
      </c>
      <c r="D3561">
        <f>Fulltable[[#This Row],[Distance]]^4</f>
        <v>1604397.4092336108</v>
      </c>
      <c r="E3561">
        <f>Fulltable[[#This Row],[Distance]]^5</f>
        <v>57100503.794624217</v>
      </c>
      <c r="F3561" s="13" t="e">
        <f>IF(ISNUMBER(VLOOKUP(Fulltable[[#This Row],[Distance]], PBmetric[[Distance (km)]:[PB (hh:mm:ss)]], 6, FALSE)), VLOOKUP(Fulltable[[#This Row],[Distance]], PBmetric[[Distance (km)]:[PB (hh:mm:ss)]], 6, FALSE), NA())</f>
        <v>#N/A</v>
      </c>
      <c r="G3561" s="13">
        <f ca="1">$Q$4+$P$4*Fulltable[[#This Row],[Distance]]+$O$4*Fulltable[[#This Row],[D^2]]+$N$4*Fulltable[[#This Row],[D^3]]</f>
        <v>0.12616247722638851</v>
      </c>
      <c r="H3561" s="13">
        <f ca="1">Fulltable[[#This Row],[Forecast]]*(1+AVERAGE(cform[faster (-ve) /
slower (+ve)]))</f>
        <v>0.1306187656684509</v>
      </c>
      <c r="I3561" s="13" t="e">
        <f>IF(ISNUMBER(VLOOKUP(Fulltable[[#This Row],[Distance]], Predict[[#All],[Distance (km)]:[Time on current form]], 2, FALSE)), VLOOKUP(Fulltable[[#This Row],[Distance]], Predict[[#All],[Distance (km)]:[Time on current form]], 2, FALSE), NA())</f>
        <v>#N/A</v>
      </c>
      <c r="J3561" s="13" t="e">
        <f>IF(ISNUMBER(VLOOKUP(Fulltable[[#This Row],[Distance]], Predict[[#All],[Distance (km)]:[Time on current form]], 3, FALSE)), VLOOKUP(Fulltable[[#This Row],[Distance]], Predict[[#All],[Distance (km)]:[Time on current form]], 3, FALSE), NA())</f>
        <v>#N/A</v>
      </c>
    </row>
    <row r="3562" spans="1:10" x14ac:dyDescent="0.25">
      <c r="A3562" s="1">
        <v>35.6</v>
      </c>
      <c r="B3562" s="2">
        <f>Fulltable[[#This Row],[Distance]]^2</f>
        <v>1267.3600000000001</v>
      </c>
      <c r="C3562">
        <f>Fulltable[[#This Row],[Distance]]^3</f>
        <v>45118.016000000003</v>
      </c>
      <c r="D3562">
        <f>Fulltable[[#This Row],[Distance]]^4</f>
        <v>1606201.3696000003</v>
      </c>
      <c r="E3562">
        <f>Fulltable[[#This Row],[Distance]]^5</f>
        <v>57180768.757760011</v>
      </c>
      <c r="F3562" s="13" t="e">
        <f>IF(ISNUMBER(VLOOKUP(Fulltable[[#This Row],[Distance]], PBmetric[[Distance (km)]:[PB (hh:mm:ss)]], 6, FALSE)), VLOOKUP(Fulltable[[#This Row],[Distance]], PBmetric[[Distance (km)]:[PB (hh:mm:ss)]], 6, FALSE), NA())</f>
        <v>#N/A</v>
      </c>
      <c r="G3562" s="13">
        <f ca="1">$Q$4+$P$4*Fulltable[[#This Row],[Distance]]+$O$4*Fulltable[[#This Row],[D^2]]+$N$4*Fulltable[[#This Row],[D^3]]</f>
        <v>0.1262043142829963</v>
      </c>
      <c r="H3562" s="13">
        <f ca="1">Fulltable[[#This Row],[Forecast]]*(1+AVERAGE(cform[faster (-ve) /
slower (+ve)]))</f>
        <v>0.13066208048608488</v>
      </c>
      <c r="I3562" s="13" t="e">
        <f>IF(ISNUMBER(VLOOKUP(Fulltable[[#This Row],[Distance]], Predict[[#All],[Distance (km)]:[Time on current form]], 2, FALSE)), VLOOKUP(Fulltable[[#This Row],[Distance]], Predict[[#All],[Distance (km)]:[Time on current form]], 2, FALSE), NA())</f>
        <v>#N/A</v>
      </c>
      <c r="J3562" s="13" t="e">
        <f>IF(ISNUMBER(VLOOKUP(Fulltable[[#This Row],[Distance]], Predict[[#All],[Distance (km)]:[Time on current form]], 3, FALSE)), VLOOKUP(Fulltable[[#This Row],[Distance]], Predict[[#All],[Distance (km)]:[Time on current form]], 3, FALSE), NA())</f>
        <v>#N/A</v>
      </c>
    </row>
    <row r="3563" spans="1:10" x14ac:dyDescent="0.25">
      <c r="A3563" s="1">
        <v>35.61</v>
      </c>
      <c r="B3563" s="2">
        <f>Fulltable[[#This Row],[Distance]]^2</f>
        <v>1268.0720999999999</v>
      </c>
      <c r="C3563">
        <f>Fulltable[[#This Row],[Distance]]^3</f>
        <v>45156.047480999994</v>
      </c>
      <c r="D3563">
        <f>Fulltable[[#This Row],[Distance]]^4</f>
        <v>1608006.8507984097</v>
      </c>
      <c r="E3563">
        <f>Fulltable[[#This Row],[Distance]]^5</f>
        <v>57261123.956931368</v>
      </c>
      <c r="F3563" s="13" t="e">
        <f>IF(ISNUMBER(VLOOKUP(Fulltable[[#This Row],[Distance]], PBmetric[[Distance (km)]:[PB (hh:mm:ss)]], 6, FALSE)), VLOOKUP(Fulltable[[#This Row],[Distance]], PBmetric[[Distance (km)]:[PB (hh:mm:ss)]], 6, FALSE), NA())</f>
        <v>#N/A</v>
      </c>
      <c r="G3563" s="13">
        <f ca="1">$Q$4+$P$4*Fulltable[[#This Row],[Distance]]+$O$4*Fulltable[[#This Row],[D^2]]+$N$4*Fulltable[[#This Row],[D^3]]</f>
        <v>0.12624615488645735</v>
      </c>
      <c r="H3563" s="13">
        <f ca="1">Fulltable[[#This Row],[Forecast]]*(1+AVERAGE(cform[faster (-ve) /
slower (+ve)]))</f>
        <v>0.13070539897585343</v>
      </c>
      <c r="I3563" s="13" t="e">
        <f>IF(ISNUMBER(VLOOKUP(Fulltable[[#This Row],[Distance]], Predict[[#All],[Distance (km)]:[Time on current form]], 2, FALSE)), VLOOKUP(Fulltable[[#This Row],[Distance]], Predict[[#All],[Distance (km)]:[Time on current form]], 2, FALSE), NA())</f>
        <v>#N/A</v>
      </c>
      <c r="J3563" s="13" t="e">
        <f>IF(ISNUMBER(VLOOKUP(Fulltable[[#This Row],[Distance]], Predict[[#All],[Distance (km)]:[Time on current form]], 3, FALSE)), VLOOKUP(Fulltable[[#This Row],[Distance]], Predict[[#All],[Distance (km)]:[Time on current form]], 3, FALSE), NA())</f>
        <v>#N/A</v>
      </c>
    </row>
    <row r="3564" spans="1:10" x14ac:dyDescent="0.25">
      <c r="A3564" s="1">
        <v>35.619999999999997</v>
      </c>
      <c r="B3564" s="2">
        <f>Fulltable[[#This Row],[Distance]]^2</f>
        <v>1268.7843999999998</v>
      </c>
      <c r="C3564">
        <f>Fulltable[[#This Row],[Distance]]^3</f>
        <v>45194.100327999986</v>
      </c>
      <c r="D3564">
        <f>Fulltable[[#This Row],[Distance]]^4</f>
        <v>1609813.8536833595</v>
      </c>
      <c r="E3564">
        <f>Fulltable[[#This Row],[Distance]]^5</f>
        <v>57341569.468201257</v>
      </c>
      <c r="F3564" s="13" t="e">
        <f>IF(ISNUMBER(VLOOKUP(Fulltable[[#This Row],[Distance]], PBmetric[[Distance (km)]:[PB (hh:mm:ss)]], 6, FALSE)), VLOOKUP(Fulltable[[#This Row],[Distance]], PBmetric[[Distance (km)]:[PB (hh:mm:ss)]], 6, FALSE), NA())</f>
        <v>#N/A</v>
      </c>
      <c r="G3564" s="13">
        <f ca="1">$Q$4+$P$4*Fulltable[[#This Row],[Distance]]+$O$4*Fulltable[[#This Row],[D^2]]+$N$4*Fulltable[[#This Row],[D^3]]</f>
        <v>0.12628799903673621</v>
      </c>
      <c r="H3564" s="13">
        <f ca="1">Fulltable[[#This Row],[Forecast]]*(1+AVERAGE(cform[faster (-ve) /
slower (+ve)]))</f>
        <v>0.13074872113771985</v>
      </c>
      <c r="I3564" s="13" t="e">
        <f>IF(ISNUMBER(VLOOKUP(Fulltable[[#This Row],[Distance]], Predict[[#All],[Distance (km)]:[Time on current form]], 2, FALSE)), VLOOKUP(Fulltable[[#This Row],[Distance]], Predict[[#All],[Distance (km)]:[Time on current form]], 2, FALSE), NA())</f>
        <v>#N/A</v>
      </c>
      <c r="J3564" s="13" t="e">
        <f>IF(ISNUMBER(VLOOKUP(Fulltable[[#This Row],[Distance]], Predict[[#All],[Distance (km)]:[Time on current form]], 3, FALSE)), VLOOKUP(Fulltable[[#This Row],[Distance]], Predict[[#All],[Distance (km)]:[Time on current form]], 3, FALSE), NA())</f>
        <v>#N/A</v>
      </c>
    </row>
    <row r="3565" spans="1:10" x14ac:dyDescent="0.25">
      <c r="A3565" s="1">
        <v>35.630000000000003</v>
      </c>
      <c r="B3565" s="2">
        <f>Fulltable[[#This Row],[Distance]]^2</f>
        <v>1269.4969000000001</v>
      </c>
      <c r="C3565">
        <f>Fulltable[[#This Row],[Distance]]^3</f>
        <v>45232.17454700001</v>
      </c>
      <c r="D3565">
        <f>Fulltable[[#This Row],[Distance]]^4</f>
        <v>1611622.3791096103</v>
      </c>
      <c r="E3565">
        <f>Fulltable[[#This Row],[Distance]]^5</f>
        <v>57422105.367675424</v>
      </c>
      <c r="F3565" s="13" t="e">
        <f>IF(ISNUMBER(VLOOKUP(Fulltable[[#This Row],[Distance]], PBmetric[[Distance (km)]:[PB (hh:mm:ss)]], 6, FALSE)), VLOOKUP(Fulltable[[#This Row],[Distance]], PBmetric[[Distance (km)]:[PB (hh:mm:ss)]], 6, FALSE), NA())</f>
        <v>#N/A</v>
      </c>
      <c r="G3565" s="13">
        <f ca="1">$Q$4+$P$4*Fulltable[[#This Row],[Distance]]+$O$4*Fulltable[[#This Row],[D^2]]+$N$4*Fulltable[[#This Row],[D^3]]</f>
        <v>0.12632984673379746</v>
      </c>
      <c r="H3565" s="13">
        <f ca="1">Fulltable[[#This Row],[Forecast]]*(1+AVERAGE(cform[faster (-ve) /
slower (+ve)]))</f>
        <v>0.13079204697164745</v>
      </c>
      <c r="I3565" s="13" t="e">
        <f>IF(ISNUMBER(VLOOKUP(Fulltable[[#This Row],[Distance]], Predict[[#All],[Distance (km)]:[Time on current form]], 2, FALSE)), VLOOKUP(Fulltable[[#This Row],[Distance]], Predict[[#All],[Distance (km)]:[Time on current form]], 2, FALSE), NA())</f>
        <v>#N/A</v>
      </c>
      <c r="J3565" s="13" t="e">
        <f>IF(ISNUMBER(VLOOKUP(Fulltable[[#This Row],[Distance]], Predict[[#All],[Distance (km)]:[Time on current form]], 3, FALSE)), VLOOKUP(Fulltable[[#This Row],[Distance]], Predict[[#All],[Distance (km)]:[Time on current form]], 3, FALSE), NA())</f>
        <v>#N/A</v>
      </c>
    </row>
    <row r="3566" spans="1:10" x14ac:dyDescent="0.25">
      <c r="A3566" s="1">
        <v>35.64</v>
      </c>
      <c r="B3566" s="2">
        <f>Fulltable[[#This Row],[Distance]]^2</f>
        <v>1270.2096000000001</v>
      </c>
      <c r="C3566">
        <f>Fulltable[[#This Row],[Distance]]^3</f>
        <v>45270.270144000009</v>
      </c>
      <c r="D3566">
        <f>Fulltable[[#This Row],[Distance]]^4</f>
        <v>1613432.4279321604</v>
      </c>
      <c r="E3566">
        <f>Fulltable[[#This Row],[Distance]]^5</f>
        <v>57502731.731502198</v>
      </c>
      <c r="F3566" s="13" t="e">
        <f>IF(ISNUMBER(VLOOKUP(Fulltable[[#This Row],[Distance]], PBmetric[[Distance (km)]:[PB (hh:mm:ss)]], 6, FALSE)), VLOOKUP(Fulltable[[#This Row],[Distance]], PBmetric[[Distance (km)]:[PB (hh:mm:ss)]], 6, FALSE), NA())</f>
        <v>#N/A</v>
      </c>
      <c r="G3566" s="13">
        <f ca="1">$Q$4+$P$4*Fulltable[[#This Row],[Distance]]+$O$4*Fulltable[[#This Row],[D^2]]+$N$4*Fulltable[[#This Row],[D^3]]</f>
        <v>0.12637169797760572</v>
      </c>
      <c r="H3566" s="13">
        <f ca="1">Fulltable[[#This Row],[Forecast]]*(1+AVERAGE(cform[faster (-ve) /
slower (+ve)]))</f>
        <v>0.13083537647759966</v>
      </c>
      <c r="I3566" s="13" t="e">
        <f>IF(ISNUMBER(VLOOKUP(Fulltable[[#This Row],[Distance]], Predict[[#All],[Distance (km)]:[Time on current form]], 2, FALSE)), VLOOKUP(Fulltable[[#This Row],[Distance]], Predict[[#All],[Distance (km)]:[Time on current form]], 2, FALSE), NA())</f>
        <v>#N/A</v>
      </c>
      <c r="J3566" s="13" t="e">
        <f>IF(ISNUMBER(VLOOKUP(Fulltable[[#This Row],[Distance]], Predict[[#All],[Distance (km)]:[Time on current form]], 3, FALSE)), VLOOKUP(Fulltable[[#This Row],[Distance]], Predict[[#All],[Distance (km)]:[Time on current form]], 3, FALSE), NA())</f>
        <v>#N/A</v>
      </c>
    </row>
    <row r="3567" spans="1:10" x14ac:dyDescent="0.25">
      <c r="A3567" s="1">
        <v>35.65</v>
      </c>
      <c r="B3567" s="2">
        <f>Fulltable[[#This Row],[Distance]]^2</f>
        <v>1270.9224999999999</v>
      </c>
      <c r="C3567">
        <f>Fulltable[[#This Row],[Distance]]^3</f>
        <v>45308.387124999994</v>
      </c>
      <c r="D3567">
        <f>Fulltable[[#This Row],[Distance]]^4</f>
        <v>1615244.0010062498</v>
      </c>
      <c r="E3567">
        <f>Fulltable[[#This Row],[Distance]]^5</f>
        <v>57583448.635872804</v>
      </c>
      <c r="F3567" s="13" t="e">
        <f>IF(ISNUMBER(VLOOKUP(Fulltable[[#This Row],[Distance]], PBmetric[[Distance (km)]:[PB (hh:mm:ss)]], 6, FALSE)), VLOOKUP(Fulltable[[#This Row],[Distance]], PBmetric[[Distance (km)]:[PB (hh:mm:ss)]], 6, FALSE), NA())</f>
        <v>#N/A</v>
      </c>
      <c r="G3567" s="13">
        <f ca="1">$Q$4+$P$4*Fulltable[[#This Row],[Distance]]+$O$4*Fulltable[[#This Row],[D^2]]+$N$4*Fulltable[[#This Row],[D^3]]</f>
        <v>0.12641355276812555</v>
      </c>
      <c r="H3567" s="13">
        <f ca="1">Fulltable[[#This Row],[Forecast]]*(1+AVERAGE(cform[faster (-ve) /
slower (+ve)]))</f>
        <v>0.13087870965553972</v>
      </c>
      <c r="I3567" s="13" t="e">
        <f>IF(ISNUMBER(VLOOKUP(Fulltable[[#This Row],[Distance]], Predict[[#All],[Distance (km)]:[Time on current form]], 2, FALSE)), VLOOKUP(Fulltable[[#This Row],[Distance]], Predict[[#All],[Distance (km)]:[Time on current form]], 2, FALSE), NA())</f>
        <v>#N/A</v>
      </c>
      <c r="J3567" s="13" t="e">
        <f>IF(ISNUMBER(VLOOKUP(Fulltable[[#This Row],[Distance]], Predict[[#All],[Distance (km)]:[Time on current form]], 3, FALSE)), VLOOKUP(Fulltable[[#This Row],[Distance]], Predict[[#All],[Distance (km)]:[Time on current form]], 3, FALSE), NA())</f>
        <v>#N/A</v>
      </c>
    </row>
    <row r="3568" spans="1:10" x14ac:dyDescent="0.25">
      <c r="A3568" s="1">
        <v>35.659999999999997</v>
      </c>
      <c r="B3568" s="2">
        <f>Fulltable[[#This Row],[Distance]]^2</f>
        <v>1271.6355999999998</v>
      </c>
      <c r="C3568">
        <f>Fulltable[[#This Row],[Distance]]^3</f>
        <v>45346.525495999987</v>
      </c>
      <c r="D3568">
        <f>Fulltable[[#This Row],[Distance]]^4</f>
        <v>1617057.0991873597</v>
      </c>
      <c r="E3568">
        <f>Fulltable[[#This Row],[Distance]]^5</f>
        <v>57664256.157021239</v>
      </c>
      <c r="F3568" s="13" t="e">
        <f>IF(ISNUMBER(VLOOKUP(Fulltable[[#This Row],[Distance]], PBmetric[[Distance (km)]:[PB (hh:mm:ss)]], 6, FALSE)), VLOOKUP(Fulltable[[#This Row],[Distance]], PBmetric[[Distance (km)]:[PB (hh:mm:ss)]], 6, FALSE), NA())</f>
        <v>#N/A</v>
      </c>
      <c r="G3568" s="13">
        <f ca="1">$Q$4+$P$4*Fulltable[[#This Row],[Distance]]+$O$4*Fulltable[[#This Row],[D^2]]+$N$4*Fulltable[[#This Row],[D^3]]</f>
        <v>0.12645541110532157</v>
      </c>
      <c r="H3568" s="13">
        <f ca="1">Fulltable[[#This Row],[Forecast]]*(1+AVERAGE(cform[faster (-ve) /
slower (+ve)]))</f>
        <v>0.13092204650543104</v>
      </c>
      <c r="I3568" s="13" t="e">
        <f>IF(ISNUMBER(VLOOKUP(Fulltable[[#This Row],[Distance]], Predict[[#All],[Distance (km)]:[Time on current form]], 2, FALSE)), VLOOKUP(Fulltable[[#This Row],[Distance]], Predict[[#All],[Distance (km)]:[Time on current form]], 2, FALSE), NA())</f>
        <v>#N/A</v>
      </c>
      <c r="J3568" s="13" t="e">
        <f>IF(ISNUMBER(VLOOKUP(Fulltable[[#This Row],[Distance]], Predict[[#All],[Distance (km)]:[Time on current form]], 3, FALSE)), VLOOKUP(Fulltable[[#This Row],[Distance]], Predict[[#All],[Distance (km)]:[Time on current form]], 3, FALSE), NA())</f>
        <v>#N/A</v>
      </c>
    </row>
    <row r="3569" spans="1:10" x14ac:dyDescent="0.25">
      <c r="A3569" s="1">
        <v>35.67</v>
      </c>
      <c r="B3569" s="2">
        <f>Fulltable[[#This Row],[Distance]]^2</f>
        <v>1272.3489000000002</v>
      </c>
      <c r="C3569">
        <f>Fulltable[[#This Row],[Distance]]^3</f>
        <v>45384.685263000007</v>
      </c>
      <c r="D3569">
        <f>Fulltable[[#This Row],[Distance]]^4</f>
        <v>1618871.7233312104</v>
      </c>
      <c r="E3569">
        <f>Fulltable[[#This Row],[Distance]]^5</f>
        <v>57745154.371224277</v>
      </c>
      <c r="F3569" s="13" t="e">
        <f>IF(ISNUMBER(VLOOKUP(Fulltable[[#This Row],[Distance]], PBmetric[[Distance (km)]:[PB (hh:mm:ss)]], 6, FALSE)), VLOOKUP(Fulltable[[#This Row],[Distance]], PBmetric[[Distance (km)]:[PB (hh:mm:ss)]], 6, FALSE), NA())</f>
        <v>#N/A</v>
      </c>
      <c r="G3569" s="13">
        <f ca="1">$Q$4+$P$4*Fulltable[[#This Row],[Distance]]+$O$4*Fulltable[[#This Row],[D^2]]+$N$4*Fulltable[[#This Row],[D^3]]</f>
        <v>0.12649727298915842</v>
      </c>
      <c r="H3569" s="13">
        <f ca="1">Fulltable[[#This Row],[Forecast]]*(1+AVERAGE(cform[faster (-ve) /
slower (+ve)]))</f>
        <v>0.13096538702723701</v>
      </c>
      <c r="I3569" s="13" t="e">
        <f>IF(ISNUMBER(VLOOKUP(Fulltable[[#This Row],[Distance]], Predict[[#All],[Distance (km)]:[Time on current form]], 2, FALSE)), VLOOKUP(Fulltable[[#This Row],[Distance]], Predict[[#All],[Distance (km)]:[Time on current form]], 2, FALSE), NA())</f>
        <v>#N/A</v>
      </c>
      <c r="J3569" s="13" t="e">
        <f>IF(ISNUMBER(VLOOKUP(Fulltable[[#This Row],[Distance]], Predict[[#All],[Distance (km)]:[Time on current form]], 3, FALSE)), VLOOKUP(Fulltable[[#This Row],[Distance]], Predict[[#All],[Distance (km)]:[Time on current form]], 3, FALSE), NA())</f>
        <v>#N/A</v>
      </c>
    </row>
    <row r="3570" spans="1:10" x14ac:dyDescent="0.25">
      <c r="A3570" s="1">
        <v>35.68</v>
      </c>
      <c r="B3570" s="2">
        <f>Fulltable[[#This Row],[Distance]]^2</f>
        <v>1273.0624</v>
      </c>
      <c r="C3570">
        <f>Fulltable[[#This Row],[Distance]]^3</f>
        <v>45422.866432000003</v>
      </c>
      <c r="D3570">
        <f>Fulltable[[#This Row],[Distance]]^4</f>
        <v>1620687.8742937602</v>
      </c>
      <c r="E3570">
        <f>Fulltable[[#This Row],[Distance]]^5</f>
        <v>57826143.354801364</v>
      </c>
      <c r="F3570" s="13" t="e">
        <f>IF(ISNUMBER(VLOOKUP(Fulltable[[#This Row],[Distance]], PBmetric[[Distance (km)]:[PB (hh:mm:ss)]], 6, FALSE)), VLOOKUP(Fulltable[[#This Row],[Distance]], PBmetric[[Distance (km)]:[PB (hh:mm:ss)]], 6, FALSE), NA())</f>
        <v>#N/A</v>
      </c>
      <c r="G3570" s="13">
        <f ca="1">$Q$4+$P$4*Fulltable[[#This Row],[Distance]]+$O$4*Fulltable[[#This Row],[D^2]]+$N$4*Fulltable[[#This Row],[D^3]]</f>
        <v>0.12653913841960063</v>
      </c>
      <c r="H3570" s="13">
        <f ca="1">Fulltable[[#This Row],[Forecast]]*(1+AVERAGE(cform[faster (-ve) /
slower (+ve)]))</f>
        <v>0.13100873122092091</v>
      </c>
      <c r="I3570" s="13" t="e">
        <f>IF(ISNUMBER(VLOOKUP(Fulltable[[#This Row],[Distance]], Predict[[#All],[Distance (km)]:[Time on current form]], 2, FALSE)), VLOOKUP(Fulltable[[#This Row],[Distance]], Predict[[#All],[Distance (km)]:[Time on current form]], 2, FALSE), NA())</f>
        <v>#N/A</v>
      </c>
      <c r="J3570" s="13" t="e">
        <f>IF(ISNUMBER(VLOOKUP(Fulltable[[#This Row],[Distance]], Predict[[#All],[Distance (km)]:[Time on current form]], 3, FALSE)), VLOOKUP(Fulltable[[#This Row],[Distance]], Predict[[#All],[Distance (km)]:[Time on current form]], 3, FALSE), NA())</f>
        <v>#N/A</v>
      </c>
    </row>
    <row r="3571" spans="1:10" x14ac:dyDescent="0.25">
      <c r="A3571" s="1">
        <v>35.69</v>
      </c>
      <c r="B3571" s="2">
        <f>Fulltable[[#This Row],[Distance]]^2</f>
        <v>1273.7760999999998</v>
      </c>
      <c r="C3571">
        <f>Fulltable[[#This Row],[Distance]]^3</f>
        <v>45461.069008999992</v>
      </c>
      <c r="D3571">
        <f>Fulltable[[#This Row],[Distance]]^4</f>
        <v>1622505.5529312096</v>
      </c>
      <c r="E3571">
        <f>Fulltable[[#This Row],[Distance]]^5</f>
        <v>57907223.184114866</v>
      </c>
      <c r="F3571" s="13" t="e">
        <f>IF(ISNUMBER(VLOOKUP(Fulltable[[#This Row],[Distance]], PBmetric[[Distance (km)]:[PB (hh:mm:ss)]], 6, FALSE)), VLOOKUP(Fulltable[[#This Row],[Distance]], PBmetric[[Distance (km)]:[PB (hh:mm:ss)]], 6, FALSE), NA())</f>
        <v>#N/A</v>
      </c>
      <c r="G3571" s="13">
        <f ca="1">$Q$4+$P$4*Fulltable[[#This Row],[Distance]]+$O$4*Fulltable[[#This Row],[D^2]]+$N$4*Fulltable[[#This Row],[D^3]]</f>
        <v>0.12658100739661279</v>
      </c>
      <c r="H3571" s="13">
        <f ca="1">Fulltable[[#This Row],[Forecast]]*(1+AVERAGE(cform[faster (-ve) /
slower (+ve)]))</f>
        <v>0.13105207908644606</v>
      </c>
      <c r="I3571" s="13" t="e">
        <f>IF(ISNUMBER(VLOOKUP(Fulltable[[#This Row],[Distance]], Predict[[#All],[Distance (km)]:[Time on current form]], 2, FALSE)), VLOOKUP(Fulltable[[#This Row],[Distance]], Predict[[#All],[Distance (km)]:[Time on current form]], 2, FALSE), NA())</f>
        <v>#N/A</v>
      </c>
      <c r="J3571" s="13" t="e">
        <f>IF(ISNUMBER(VLOOKUP(Fulltable[[#This Row],[Distance]], Predict[[#All],[Distance (km)]:[Time on current form]], 3, FALSE)), VLOOKUP(Fulltable[[#This Row],[Distance]], Predict[[#All],[Distance (km)]:[Time on current form]], 3, FALSE), NA())</f>
        <v>#N/A</v>
      </c>
    </row>
    <row r="3572" spans="1:10" x14ac:dyDescent="0.25">
      <c r="A3572" s="1">
        <v>35.700000000000003</v>
      </c>
      <c r="B3572" s="2">
        <f>Fulltable[[#This Row],[Distance]]^2</f>
        <v>1274.4900000000002</v>
      </c>
      <c r="C3572">
        <f>Fulltable[[#This Row],[Distance]]^3</f>
        <v>45499.293000000012</v>
      </c>
      <c r="D3572">
        <f>Fulltable[[#This Row],[Distance]]^4</f>
        <v>1624324.7601000005</v>
      </c>
      <c r="E3572">
        <f>Fulltable[[#This Row],[Distance]]^5</f>
        <v>57988393.935570024</v>
      </c>
      <c r="F3572" s="13" t="e">
        <f>IF(ISNUMBER(VLOOKUP(Fulltable[[#This Row],[Distance]], PBmetric[[Distance (km)]:[PB (hh:mm:ss)]], 6, FALSE)), VLOOKUP(Fulltable[[#This Row],[Distance]], PBmetric[[Distance (km)]:[PB (hh:mm:ss)]], 6, FALSE), NA())</f>
        <v>#N/A</v>
      </c>
      <c r="G3572" s="13">
        <f ca="1">$Q$4+$P$4*Fulltable[[#This Row],[Distance]]+$O$4*Fulltable[[#This Row],[D^2]]+$N$4*Fulltable[[#This Row],[D^3]]</f>
        <v>0.12662287992015958</v>
      </c>
      <c r="H3572" s="13">
        <f ca="1">Fulltable[[#This Row],[Forecast]]*(1+AVERAGE(cform[faster (-ve) /
slower (+ve)]))</f>
        <v>0.1310954306237759</v>
      </c>
      <c r="I3572" s="13" t="e">
        <f>IF(ISNUMBER(VLOOKUP(Fulltable[[#This Row],[Distance]], Predict[[#All],[Distance (km)]:[Time on current form]], 2, FALSE)), VLOOKUP(Fulltable[[#This Row],[Distance]], Predict[[#All],[Distance (km)]:[Time on current form]], 2, FALSE), NA())</f>
        <v>#N/A</v>
      </c>
      <c r="J3572" s="13" t="e">
        <f>IF(ISNUMBER(VLOOKUP(Fulltable[[#This Row],[Distance]], Predict[[#All],[Distance (km)]:[Time on current form]], 3, FALSE)), VLOOKUP(Fulltable[[#This Row],[Distance]], Predict[[#All],[Distance (km)]:[Time on current form]], 3, FALSE), NA())</f>
        <v>#N/A</v>
      </c>
    </row>
    <row r="3573" spans="1:10" x14ac:dyDescent="0.25">
      <c r="A3573" s="1">
        <v>35.71</v>
      </c>
      <c r="B3573" s="2">
        <f>Fulltable[[#This Row],[Distance]]^2</f>
        <v>1275.2041000000002</v>
      </c>
      <c r="C3573">
        <f>Fulltable[[#This Row],[Distance]]^3</f>
        <v>45537.538411000009</v>
      </c>
      <c r="D3573">
        <f>Fulltable[[#This Row],[Distance]]^4</f>
        <v>1626145.4966568104</v>
      </c>
      <c r="E3573">
        <f>Fulltable[[#This Row],[Distance]]^5</f>
        <v>58069655.685614698</v>
      </c>
      <c r="F3573" s="13" t="e">
        <f>IF(ISNUMBER(VLOOKUP(Fulltable[[#This Row],[Distance]], PBmetric[[Distance (km)]:[PB (hh:mm:ss)]], 6, FALSE)), VLOOKUP(Fulltable[[#This Row],[Distance]], PBmetric[[Distance (km)]:[PB (hh:mm:ss)]], 6, FALSE), NA())</f>
        <v>#N/A</v>
      </c>
      <c r="G3573" s="13">
        <f ca="1">$Q$4+$P$4*Fulltable[[#This Row],[Distance]]+$O$4*Fulltable[[#This Row],[D^2]]+$N$4*Fulltable[[#This Row],[D^3]]</f>
        <v>0.12666475599020549</v>
      </c>
      <c r="H3573" s="13">
        <f ca="1">Fulltable[[#This Row],[Forecast]]*(1+AVERAGE(cform[faster (-ve) /
slower (+ve)]))</f>
        <v>0.13113878583287367</v>
      </c>
      <c r="I3573" s="13" t="e">
        <f>IF(ISNUMBER(VLOOKUP(Fulltable[[#This Row],[Distance]], Predict[[#All],[Distance (km)]:[Time on current form]], 2, FALSE)), VLOOKUP(Fulltable[[#This Row],[Distance]], Predict[[#All],[Distance (km)]:[Time on current form]], 2, FALSE), NA())</f>
        <v>#N/A</v>
      </c>
      <c r="J3573" s="13" t="e">
        <f>IF(ISNUMBER(VLOOKUP(Fulltable[[#This Row],[Distance]], Predict[[#All],[Distance (km)]:[Time on current form]], 3, FALSE)), VLOOKUP(Fulltable[[#This Row],[Distance]], Predict[[#All],[Distance (km)]:[Time on current form]], 3, FALSE), NA())</f>
        <v>#N/A</v>
      </c>
    </row>
    <row r="3574" spans="1:10" x14ac:dyDescent="0.25">
      <c r="A3574" s="1">
        <v>35.72</v>
      </c>
      <c r="B3574" s="2">
        <f>Fulltable[[#This Row],[Distance]]^2</f>
        <v>1275.9184</v>
      </c>
      <c r="C3574">
        <f>Fulltable[[#This Row],[Distance]]^3</f>
        <v>45575.805247999997</v>
      </c>
      <c r="D3574">
        <f>Fulltable[[#This Row],[Distance]]^4</f>
        <v>1627967.76345856</v>
      </c>
      <c r="E3574">
        <f>Fulltable[[#This Row],[Distance]]^5</f>
        <v>58151008.510739759</v>
      </c>
      <c r="F3574" s="13" t="e">
        <f>IF(ISNUMBER(VLOOKUP(Fulltable[[#This Row],[Distance]], PBmetric[[Distance (km)]:[PB (hh:mm:ss)]], 6, FALSE)), VLOOKUP(Fulltable[[#This Row],[Distance]], PBmetric[[Distance (km)]:[PB (hh:mm:ss)]], 6, FALSE), NA())</f>
        <v>#N/A</v>
      </c>
      <c r="G3574" s="13">
        <f ca="1">$Q$4+$P$4*Fulltable[[#This Row],[Distance]]+$O$4*Fulltable[[#This Row],[D^2]]+$N$4*Fulltable[[#This Row],[D^3]]</f>
        <v>0.12670663560671519</v>
      </c>
      <c r="H3574" s="13">
        <f ca="1">Fulltable[[#This Row],[Forecast]]*(1+AVERAGE(cform[faster (-ve) /
slower (+ve)]))</f>
        <v>0.13118214471370279</v>
      </c>
      <c r="I3574" s="13" t="e">
        <f>IF(ISNUMBER(VLOOKUP(Fulltable[[#This Row],[Distance]], Predict[[#All],[Distance (km)]:[Time on current form]], 2, FALSE)), VLOOKUP(Fulltable[[#This Row],[Distance]], Predict[[#All],[Distance (km)]:[Time on current form]], 2, FALSE), NA())</f>
        <v>#N/A</v>
      </c>
      <c r="J3574" s="13" t="e">
        <f>IF(ISNUMBER(VLOOKUP(Fulltable[[#This Row],[Distance]], Predict[[#All],[Distance (km)]:[Time on current form]], 3, FALSE)), VLOOKUP(Fulltable[[#This Row],[Distance]], Predict[[#All],[Distance (km)]:[Time on current form]], 3, FALSE), NA())</f>
        <v>#N/A</v>
      </c>
    </row>
    <row r="3575" spans="1:10" x14ac:dyDescent="0.25">
      <c r="A3575" s="1">
        <v>35.729999999999997</v>
      </c>
      <c r="B3575" s="2">
        <f>Fulltable[[#This Row],[Distance]]^2</f>
        <v>1276.6328999999998</v>
      </c>
      <c r="C3575">
        <f>Fulltable[[#This Row],[Distance]]^3</f>
        <v>45614.093516999987</v>
      </c>
      <c r="D3575">
        <f>Fulltable[[#This Row],[Distance]]^4</f>
        <v>1629791.5613624095</v>
      </c>
      <c r="E3575">
        <f>Fulltable[[#This Row],[Distance]]^5</f>
        <v>58232452.48747889</v>
      </c>
      <c r="F3575" s="13" t="e">
        <f>IF(ISNUMBER(VLOOKUP(Fulltable[[#This Row],[Distance]], PBmetric[[Distance (km)]:[PB (hh:mm:ss)]], 6, FALSE)), VLOOKUP(Fulltable[[#This Row],[Distance]], PBmetric[[Distance (km)]:[PB (hh:mm:ss)]], 6, FALSE), NA())</f>
        <v>#N/A</v>
      </c>
      <c r="G3575" s="13">
        <f ca="1">$Q$4+$P$4*Fulltable[[#This Row],[Distance]]+$O$4*Fulltable[[#This Row],[D^2]]+$N$4*Fulltable[[#This Row],[D^3]]</f>
        <v>0.12674851876965329</v>
      </c>
      <c r="H3575" s="13">
        <f ca="1">Fulltable[[#This Row],[Forecast]]*(1+AVERAGE(cform[faster (-ve) /
slower (+ve)]))</f>
        <v>0.13122550726622662</v>
      </c>
      <c r="I3575" s="13" t="e">
        <f>IF(ISNUMBER(VLOOKUP(Fulltable[[#This Row],[Distance]], Predict[[#All],[Distance (km)]:[Time on current form]], 2, FALSE)), VLOOKUP(Fulltable[[#This Row],[Distance]], Predict[[#All],[Distance (km)]:[Time on current form]], 2, FALSE), NA())</f>
        <v>#N/A</v>
      </c>
      <c r="J3575" s="13" t="e">
        <f>IF(ISNUMBER(VLOOKUP(Fulltable[[#This Row],[Distance]], Predict[[#All],[Distance (km)]:[Time on current form]], 3, FALSE)), VLOOKUP(Fulltable[[#This Row],[Distance]], Predict[[#All],[Distance (km)]:[Time on current form]], 3, FALSE), NA())</f>
        <v>#N/A</v>
      </c>
    </row>
    <row r="3576" spans="1:10" x14ac:dyDescent="0.25">
      <c r="A3576" s="1">
        <v>35.74</v>
      </c>
      <c r="B3576" s="2">
        <f>Fulltable[[#This Row],[Distance]]^2</f>
        <v>1277.3476000000001</v>
      </c>
      <c r="C3576">
        <f>Fulltable[[#This Row],[Distance]]^3</f>
        <v>45652.403224000002</v>
      </c>
      <c r="D3576">
        <f>Fulltable[[#This Row],[Distance]]^4</f>
        <v>1631616.8912257601</v>
      </c>
      <c r="E3576">
        <f>Fulltable[[#This Row],[Distance]]^5</f>
        <v>58313987.692408666</v>
      </c>
      <c r="F3576" s="13" t="e">
        <f>IF(ISNUMBER(VLOOKUP(Fulltable[[#This Row],[Distance]], PBmetric[[Distance (km)]:[PB (hh:mm:ss)]], 6, FALSE)), VLOOKUP(Fulltable[[#This Row],[Distance]], PBmetric[[Distance (km)]:[PB (hh:mm:ss)]], 6, FALSE), NA())</f>
        <v>#N/A</v>
      </c>
      <c r="G3576" s="13">
        <f ca="1">$Q$4+$P$4*Fulltable[[#This Row],[Distance]]+$O$4*Fulltable[[#This Row],[D^2]]+$N$4*Fulltable[[#This Row],[D^3]]</f>
        <v>0.12679040547898432</v>
      </c>
      <c r="H3576" s="13">
        <f ca="1">Fulltable[[#This Row],[Forecast]]*(1+AVERAGE(cform[faster (-ve) /
slower (+ve)]))</f>
        <v>0.13126887349040842</v>
      </c>
      <c r="I3576" s="13" t="e">
        <f>IF(ISNUMBER(VLOOKUP(Fulltable[[#This Row],[Distance]], Predict[[#All],[Distance (km)]:[Time on current form]], 2, FALSE)), VLOOKUP(Fulltable[[#This Row],[Distance]], Predict[[#All],[Distance (km)]:[Time on current form]], 2, FALSE), NA())</f>
        <v>#N/A</v>
      </c>
      <c r="J3576" s="13" t="e">
        <f>IF(ISNUMBER(VLOOKUP(Fulltable[[#This Row],[Distance]], Predict[[#All],[Distance (km)]:[Time on current form]], 3, FALSE)), VLOOKUP(Fulltable[[#This Row],[Distance]], Predict[[#All],[Distance (km)]:[Time on current form]], 3, FALSE), NA())</f>
        <v>#N/A</v>
      </c>
    </row>
    <row r="3577" spans="1:10" x14ac:dyDescent="0.25">
      <c r="A3577" s="1">
        <v>35.75</v>
      </c>
      <c r="B3577" s="2">
        <f>Fulltable[[#This Row],[Distance]]^2</f>
        <v>1278.0625</v>
      </c>
      <c r="C3577">
        <f>Fulltable[[#This Row],[Distance]]^3</f>
        <v>45690.734375</v>
      </c>
      <c r="D3577">
        <f>Fulltable[[#This Row],[Distance]]^4</f>
        <v>1633443.75390625</v>
      </c>
      <c r="E3577">
        <f>Fulltable[[#This Row],[Distance]]^5</f>
        <v>58395614.202148437</v>
      </c>
      <c r="F3577" s="13" t="e">
        <f>IF(ISNUMBER(VLOOKUP(Fulltable[[#This Row],[Distance]], PBmetric[[Distance (km)]:[PB (hh:mm:ss)]], 6, FALSE)), VLOOKUP(Fulltable[[#This Row],[Distance]], PBmetric[[Distance (km)]:[PB (hh:mm:ss)]], 6, FALSE), NA())</f>
        <v>#N/A</v>
      </c>
      <c r="G3577" s="13">
        <f ca="1">$Q$4+$P$4*Fulltable[[#This Row],[Distance]]+$O$4*Fulltable[[#This Row],[D^2]]+$N$4*Fulltable[[#This Row],[D^3]]</f>
        <v>0.12683229573467292</v>
      </c>
      <c r="H3577" s="13">
        <f ca="1">Fulltable[[#This Row],[Forecast]]*(1+AVERAGE(cform[faster (-ve) /
slower (+ve)]))</f>
        <v>0.13131224338621161</v>
      </c>
      <c r="I3577" s="13" t="e">
        <f>IF(ISNUMBER(VLOOKUP(Fulltable[[#This Row],[Distance]], Predict[[#All],[Distance (km)]:[Time on current form]], 2, FALSE)), VLOOKUP(Fulltable[[#This Row],[Distance]], Predict[[#All],[Distance (km)]:[Time on current form]], 2, FALSE), NA())</f>
        <v>#N/A</v>
      </c>
      <c r="J3577" s="13" t="e">
        <f>IF(ISNUMBER(VLOOKUP(Fulltable[[#This Row],[Distance]], Predict[[#All],[Distance (km)]:[Time on current form]], 3, FALSE)), VLOOKUP(Fulltable[[#This Row],[Distance]], Predict[[#All],[Distance (km)]:[Time on current form]], 3, FALSE), NA())</f>
        <v>#N/A</v>
      </c>
    </row>
    <row r="3578" spans="1:10" x14ac:dyDescent="0.25">
      <c r="A3578" s="1">
        <v>35.76</v>
      </c>
      <c r="B3578" s="2">
        <f>Fulltable[[#This Row],[Distance]]^2</f>
        <v>1278.7775999999999</v>
      </c>
      <c r="C3578">
        <f>Fulltable[[#This Row],[Distance]]^3</f>
        <v>45729.086975999991</v>
      </c>
      <c r="D3578">
        <f>Fulltable[[#This Row],[Distance]]^4</f>
        <v>1635272.1502617598</v>
      </c>
      <c r="E3578">
        <f>Fulltable[[#This Row],[Distance]]^5</f>
        <v>58477332.093360528</v>
      </c>
      <c r="F3578" s="13" t="e">
        <f>IF(ISNUMBER(VLOOKUP(Fulltable[[#This Row],[Distance]], PBmetric[[Distance (km)]:[PB (hh:mm:ss)]], 6, FALSE)), VLOOKUP(Fulltable[[#This Row],[Distance]], PBmetric[[Distance (km)]:[PB (hh:mm:ss)]], 6, FALSE), NA())</f>
        <v>#N/A</v>
      </c>
      <c r="G3578" s="13">
        <f ca="1">$Q$4+$P$4*Fulltable[[#This Row],[Distance]]+$O$4*Fulltable[[#This Row],[D^2]]+$N$4*Fulltable[[#This Row],[D^3]]</f>
        <v>0.12687418953668367</v>
      </c>
      <c r="H3578" s="13">
        <f ca="1">Fulltable[[#This Row],[Forecast]]*(1+AVERAGE(cform[faster (-ve) /
slower (+ve)]))</f>
        <v>0.13135561695359951</v>
      </c>
      <c r="I3578" s="13" t="e">
        <f>IF(ISNUMBER(VLOOKUP(Fulltable[[#This Row],[Distance]], Predict[[#All],[Distance (km)]:[Time on current form]], 2, FALSE)), VLOOKUP(Fulltable[[#This Row],[Distance]], Predict[[#All],[Distance (km)]:[Time on current form]], 2, FALSE), NA())</f>
        <v>#N/A</v>
      </c>
      <c r="J3578" s="13" t="e">
        <f>IF(ISNUMBER(VLOOKUP(Fulltable[[#This Row],[Distance]], Predict[[#All],[Distance (km)]:[Time on current form]], 3, FALSE)), VLOOKUP(Fulltable[[#This Row],[Distance]], Predict[[#All],[Distance (km)]:[Time on current form]], 3, FALSE), NA())</f>
        <v>#N/A</v>
      </c>
    </row>
    <row r="3579" spans="1:10" x14ac:dyDescent="0.25">
      <c r="A3579" s="1">
        <v>35.770000000000003</v>
      </c>
      <c r="B3579" s="2">
        <f>Fulltable[[#This Row],[Distance]]^2</f>
        <v>1279.4929000000002</v>
      </c>
      <c r="C3579">
        <f>Fulltable[[#This Row],[Distance]]^3</f>
        <v>45767.461033000014</v>
      </c>
      <c r="D3579">
        <f>Fulltable[[#This Row],[Distance]]^4</f>
        <v>1637102.0811504105</v>
      </c>
      <c r="E3579">
        <f>Fulltable[[#This Row],[Distance]]^5</f>
        <v>58559141.442750186</v>
      </c>
      <c r="F3579" s="13" t="e">
        <f>IF(ISNUMBER(VLOOKUP(Fulltable[[#This Row],[Distance]], PBmetric[[Distance (km)]:[PB (hh:mm:ss)]], 6, FALSE)), VLOOKUP(Fulltable[[#This Row],[Distance]], PBmetric[[Distance (km)]:[PB (hh:mm:ss)]], 6, FALSE), NA())</f>
        <v>#N/A</v>
      </c>
      <c r="G3579" s="13">
        <f ca="1">$Q$4+$P$4*Fulltable[[#This Row],[Distance]]+$O$4*Fulltable[[#This Row],[D^2]]+$N$4*Fulltable[[#This Row],[D^3]]</f>
        <v>0.12691608688498118</v>
      </c>
      <c r="H3579" s="13">
        <f ca="1">Fulltable[[#This Row],[Forecast]]*(1+AVERAGE(cform[faster (-ve) /
slower (+ve)]))</f>
        <v>0.13139899419253548</v>
      </c>
      <c r="I3579" s="13" t="e">
        <f>IF(ISNUMBER(VLOOKUP(Fulltable[[#This Row],[Distance]], Predict[[#All],[Distance (km)]:[Time on current form]], 2, FALSE)), VLOOKUP(Fulltable[[#This Row],[Distance]], Predict[[#All],[Distance (km)]:[Time on current form]], 2, FALSE), NA())</f>
        <v>#N/A</v>
      </c>
      <c r="J3579" s="13" t="e">
        <f>IF(ISNUMBER(VLOOKUP(Fulltable[[#This Row],[Distance]], Predict[[#All],[Distance (km)]:[Time on current form]], 3, FALSE)), VLOOKUP(Fulltable[[#This Row],[Distance]], Predict[[#All],[Distance (km)]:[Time on current form]], 3, FALSE), NA())</f>
        <v>#N/A</v>
      </c>
    </row>
    <row r="3580" spans="1:10" x14ac:dyDescent="0.25">
      <c r="A3580" s="1">
        <v>35.78</v>
      </c>
      <c r="B3580" s="2">
        <f>Fulltable[[#This Row],[Distance]]^2</f>
        <v>1280.2084</v>
      </c>
      <c r="C3580">
        <f>Fulltable[[#This Row],[Distance]]^3</f>
        <v>45805.856551999997</v>
      </c>
      <c r="D3580">
        <f>Fulltable[[#This Row],[Distance]]^4</f>
        <v>1638933.54743056</v>
      </c>
      <c r="E3580">
        <f>Fulltable[[#This Row],[Distance]]^5</f>
        <v>58641042.327065438</v>
      </c>
      <c r="F3580" s="13" t="e">
        <f>IF(ISNUMBER(VLOOKUP(Fulltable[[#This Row],[Distance]], PBmetric[[Distance (km)]:[PB (hh:mm:ss)]], 6, FALSE)), VLOOKUP(Fulltable[[#This Row],[Distance]], PBmetric[[Distance (km)]:[PB (hh:mm:ss)]], 6, FALSE), NA())</f>
        <v>#N/A</v>
      </c>
      <c r="G3580" s="13">
        <f ca="1">$Q$4+$P$4*Fulltable[[#This Row],[Distance]]+$O$4*Fulltable[[#This Row],[D^2]]+$N$4*Fulltable[[#This Row],[D^3]]</f>
        <v>0.12695798777953005</v>
      </c>
      <c r="H3580" s="13">
        <f ca="1">Fulltable[[#This Row],[Forecast]]*(1+AVERAGE(cform[faster (-ve) /
slower (+ve)]))</f>
        <v>0.13144237510298284</v>
      </c>
      <c r="I3580" s="13" t="e">
        <f>IF(ISNUMBER(VLOOKUP(Fulltable[[#This Row],[Distance]], Predict[[#All],[Distance (km)]:[Time on current form]], 2, FALSE)), VLOOKUP(Fulltable[[#This Row],[Distance]], Predict[[#All],[Distance (km)]:[Time on current form]], 2, FALSE), NA())</f>
        <v>#N/A</v>
      </c>
      <c r="J3580" s="13" t="e">
        <f>IF(ISNUMBER(VLOOKUP(Fulltable[[#This Row],[Distance]], Predict[[#All],[Distance (km)]:[Time on current form]], 3, FALSE)), VLOOKUP(Fulltable[[#This Row],[Distance]], Predict[[#All],[Distance (km)]:[Time on current form]], 3, FALSE), NA())</f>
        <v>#N/A</v>
      </c>
    </row>
    <row r="3581" spans="1:10" x14ac:dyDescent="0.25">
      <c r="A3581" s="1">
        <v>35.79</v>
      </c>
      <c r="B3581" s="2">
        <f>Fulltable[[#This Row],[Distance]]^2</f>
        <v>1280.9241</v>
      </c>
      <c r="C3581">
        <f>Fulltable[[#This Row],[Distance]]^3</f>
        <v>45844.273538999994</v>
      </c>
      <c r="D3581">
        <f>Fulltable[[#This Row],[Distance]]^4</f>
        <v>1640766.54996081</v>
      </c>
      <c r="E3581">
        <f>Fulltable[[#This Row],[Distance]]^5</f>
        <v>58723034.823097385</v>
      </c>
      <c r="F3581" s="13" t="e">
        <f>IF(ISNUMBER(VLOOKUP(Fulltable[[#This Row],[Distance]], PBmetric[[Distance (km)]:[PB (hh:mm:ss)]], 6, FALSE)), VLOOKUP(Fulltable[[#This Row],[Distance]], PBmetric[[Distance (km)]:[PB (hh:mm:ss)]], 6, FALSE), NA())</f>
        <v>#N/A</v>
      </c>
      <c r="G3581" s="13">
        <f ca="1">$Q$4+$P$4*Fulltable[[#This Row],[Distance]]+$O$4*Fulltable[[#This Row],[D^2]]+$N$4*Fulltable[[#This Row],[D^3]]</f>
        <v>0.12699989222029484</v>
      </c>
      <c r="H3581" s="13">
        <f ca="1">Fulltable[[#This Row],[Forecast]]*(1+AVERAGE(cform[faster (-ve) /
slower (+ve)]))</f>
        <v>0.13148575968490495</v>
      </c>
      <c r="I3581" s="13" t="e">
        <f>IF(ISNUMBER(VLOOKUP(Fulltable[[#This Row],[Distance]], Predict[[#All],[Distance (km)]:[Time on current form]], 2, FALSE)), VLOOKUP(Fulltable[[#This Row],[Distance]], Predict[[#All],[Distance (km)]:[Time on current form]], 2, FALSE), NA())</f>
        <v>#N/A</v>
      </c>
      <c r="J3581" s="13" t="e">
        <f>IF(ISNUMBER(VLOOKUP(Fulltable[[#This Row],[Distance]], Predict[[#All],[Distance (km)]:[Time on current form]], 3, FALSE)), VLOOKUP(Fulltable[[#This Row],[Distance]], Predict[[#All],[Distance (km)]:[Time on current form]], 3, FALSE), NA())</f>
        <v>#N/A</v>
      </c>
    </row>
    <row r="3582" spans="1:10" x14ac:dyDescent="0.25">
      <c r="A3582" s="1">
        <v>35.799999999999997</v>
      </c>
      <c r="B3582" s="2">
        <f>Fulltable[[#This Row],[Distance]]^2</f>
        <v>1281.6399999999999</v>
      </c>
      <c r="C3582">
        <f>Fulltable[[#This Row],[Distance]]^3</f>
        <v>45882.711999999992</v>
      </c>
      <c r="D3582">
        <f>Fulltable[[#This Row],[Distance]]^4</f>
        <v>1642601.0895999996</v>
      </c>
      <c r="E3582">
        <f>Fulltable[[#This Row],[Distance]]^5</f>
        <v>58805119.007679984</v>
      </c>
      <c r="F3582" s="13" t="e">
        <f>IF(ISNUMBER(VLOOKUP(Fulltable[[#This Row],[Distance]], PBmetric[[Distance (km)]:[PB (hh:mm:ss)]], 6, FALSE)), VLOOKUP(Fulltable[[#This Row],[Distance]], PBmetric[[Distance (km)]:[PB (hh:mm:ss)]], 6, FALSE), NA())</f>
        <v>#N/A</v>
      </c>
      <c r="G3582" s="13">
        <f ca="1">$Q$4+$P$4*Fulltable[[#This Row],[Distance]]+$O$4*Fulltable[[#This Row],[D^2]]+$N$4*Fulltable[[#This Row],[D^3]]</f>
        <v>0.12704180020724018</v>
      </c>
      <c r="H3582" s="13">
        <f ca="1">Fulltable[[#This Row],[Forecast]]*(1+AVERAGE(cform[faster (-ve) /
slower (+ve)]))</f>
        <v>0.13152914793826515</v>
      </c>
      <c r="I3582" s="13" t="e">
        <f>IF(ISNUMBER(VLOOKUP(Fulltable[[#This Row],[Distance]], Predict[[#All],[Distance (km)]:[Time on current form]], 2, FALSE)), VLOOKUP(Fulltable[[#This Row],[Distance]], Predict[[#All],[Distance (km)]:[Time on current form]], 2, FALSE), NA())</f>
        <v>#N/A</v>
      </c>
      <c r="J3582" s="13" t="e">
        <f>IF(ISNUMBER(VLOOKUP(Fulltable[[#This Row],[Distance]], Predict[[#All],[Distance (km)]:[Time on current form]], 3, FALSE)), VLOOKUP(Fulltable[[#This Row],[Distance]], Predict[[#All],[Distance (km)]:[Time on current form]], 3, FALSE), NA())</f>
        <v>#N/A</v>
      </c>
    </row>
    <row r="3583" spans="1:10" x14ac:dyDescent="0.25">
      <c r="A3583" s="1">
        <v>35.81</v>
      </c>
      <c r="B3583" s="2">
        <f>Fulltable[[#This Row],[Distance]]^2</f>
        <v>1282.3561000000002</v>
      </c>
      <c r="C3583">
        <f>Fulltable[[#This Row],[Distance]]^3</f>
        <v>45921.171941000008</v>
      </c>
      <c r="D3583">
        <f>Fulltable[[#This Row],[Distance]]^4</f>
        <v>1644437.1672072106</v>
      </c>
      <c r="E3583">
        <f>Fulltable[[#This Row],[Distance]]^5</f>
        <v>58887294.957690217</v>
      </c>
      <c r="F3583" s="13" t="e">
        <f>IF(ISNUMBER(VLOOKUP(Fulltable[[#This Row],[Distance]], PBmetric[[Distance (km)]:[PB (hh:mm:ss)]], 6, FALSE)), VLOOKUP(Fulltable[[#This Row],[Distance]], PBmetric[[Distance (km)]:[PB (hh:mm:ss)]], 6, FALSE), NA())</f>
        <v>#N/A</v>
      </c>
      <c r="G3583" s="13">
        <f ca="1">$Q$4+$P$4*Fulltable[[#This Row],[Distance]]+$O$4*Fulltable[[#This Row],[D^2]]+$N$4*Fulltable[[#This Row],[D^3]]</f>
        <v>0.1270837117403307</v>
      </c>
      <c r="H3583" s="13">
        <f ca="1">Fulltable[[#This Row],[Forecast]]*(1+AVERAGE(cform[faster (-ve) /
slower (+ve)]))</f>
        <v>0.13157253986302686</v>
      </c>
      <c r="I3583" s="13" t="e">
        <f>IF(ISNUMBER(VLOOKUP(Fulltable[[#This Row],[Distance]], Predict[[#All],[Distance (km)]:[Time on current form]], 2, FALSE)), VLOOKUP(Fulltable[[#This Row],[Distance]], Predict[[#All],[Distance (km)]:[Time on current form]], 2, FALSE), NA())</f>
        <v>#N/A</v>
      </c>
      <c r="J3583" s="13" t="e">
        <f>IF(ISNUMBER(VLOOKUP(Fulltable[[#This Row],[Distance]], Predict[[#All],[Distance (km)]:[Time on current form]], 3, FALSE)), VLOOKUP(Fulltable[[#This Row],[Distance]], Predict[[#All],[Distance (km)]:[Time on current form]], 3, FALSE), NA())</f>
        <v>#N/A</v>
      </c>
    </row>
    <row r="3584" spans="1:10" x14ac:dyDescent="0.25">
      <c r="A3584" s="1">
        <v>35.82</v>
      </c>
      <c r="B3584" s="2">
        <f>Fulltable[[#This Row],[Distance]]^2</f>
        <v>1283.0724</v>
      </c>
      <c r="C3584">
        <f>Fulltable[[#This Row],[Distance]]^3</f>
        <v>45959.653367999999</v>
      </c>
      <c r="D3584">
        <f>Fulltable[[#This Row],[Distance]]^4</f>
        <v>1646274.78364176</v>
      </c>
      <c r="E3584">
        <f>Fulltable[[#This Row],[Distance]]^5</f>
        <v>58969562.75004784</v>
      </c>
      <c r="F3584" s="13" t="e">
        <f>IF(ISNUMBER(VLOOKUP(Fulltable[[#This Row],[Distance]], PBmetric[[Distance (km)]:[PB (hh:mm:ss)]], 6, FALSE)), VLOOKUP(Fulltable[[#This Row],[Distance]], PBmetric[[Distance (km)]:[PB (hh:mm:ss)]], 6, FALSE), NA())</f>
        <v>#N/A</v>
      </c>
      <c r="G3584" s="13">
        <f ca="1">$Q$4+$P$4*Fulltable[[#This Row],[Distance]]+$O$4*Fulltable[[#This Row],[D^2]]+$N$4*Fulltable[[#This Row],[D^3]]</f>
        <v>0.12712562681953091</v>
      </c>
      <c r="H3584" s="13">
        <f ca="1">Fulltable[[#This Row],[Forecast]]*(1+AVERAGE(cform[faster (-ve) /
slower (+ve)]))</f>
        <v>0.13161593545915329</v>
      </c>
      <c r="I3584" s="13" t="e">
        <f>IF(ISNUMBER(VLOOKUP(Fulltable[[#This Row],[Distance]], Predict[[#All],[Distance (km)]:[Time on current form]], 2, FALSE)), VLOOKUP(Fulltable[[#This Row],[Distance]], Predict[[#All],[Distance (km)]:[Time on current form]], 2, FALSE), NA())</f>
        <v>#N/A</v>
      </c>
      <c r="J3584" s="13" t="e">
        <f>IF(ISNUMBER(VLOOKUP(Fulltable[[#This Row],[Distance]], Predict[[#All],[Distance (km)]:[Time on current form]], 3, FALSE)), VLOOKUP(Fulltable[[#This Row],[Distance]], Predict[[#All],[Distance (km)]:[Time on current form]], 3, FALSE), NA())</f>
        <v>#N/A</v>
      </c>
    </row>
    <row r="3585" spans="1:10" x14ac:dyDescent="0.25">
      <c r="A3585" s="1">
        <v>35.83</v>
      </c>
      <c r="B3585" s="2">
        <f>Fulltable[[#This Row],[Distance]]^2</f>
        <v>1283.7888999999998</v>
      </c>
      <c r="C3585">
        <f>Fulltable[[#This Row],[Distance]]^3</f>
        <v>45998.156286999991</v>
      </c>
      <c r="D3585">
        <f>Fulltable[[#This Row],[Distance]]^4</f>
        <v>1648113.9397632095</v>
      </c>
      <c r="E3585">
        <f>Fulltable[[#This Row],[Distance]]^5</f>
        <v>59051922.461715795</v>
      </c>
      <c r="F3585" s="13" t="e">
        <f>IF(ISNUMBER(VLOOKUP(Fulltable[[#This Row],[Distance]], PBmetric[[Distance (km)]:[PB (hh:mm:ss)]], 6, FALSE)), VLOOKUP(Fulltable[[#This Row],[Distance]], PBmetric[[Distance (km)]:[PB (hh:mm:ss)]], 6, FALSE), NA())</f>
        <v>#N/A</v>
      </c>
      <c r="G3585" s="13">
        <f ca="1">$Q$4+$P$4*Fulltable[[#This Row],[Distance]]+$O$4*Fulltable[[#This Row],[D^2]]+$N$4*Fulltable[[#This Row],[D^3]]</f>
        <v>0.12716754544480546</v>
      </c>
      <c r="H3585" s="13">
        <f ca="1">Fulltable[[#This Row],[Forecast]]*(1+AVERAGE(cform[faster (-ve) /
slower (+ve)]))</f>
        <v>0.13165933472660787</v>
      </c>
      <c r="I3585" s="13" t="e">
        <f>IF(ISNUMBER(VLOOKUP(Fulltable[[#This Row],[Distance]], Predict[[#All],[Distance (km)]:[Time on current form]], 2, FALSE)), VLOOKUP(Fulltable[[#This Row],[Distance]], Predict[[#All],[Distance (km)]:[Time on current form]], 2, FALSE), NA())</f>
        <v>#N/A</v>
      </c>
      <c r="J3585" s="13" t="e">
        <f>IF(ISNUMBER(VLOOKUP(Fulltable[[#This Row],[Distance]], Predict[[#All],[Distance (km)]:[Time on current form]], 3, FALSE)), VLOOKUP(Fulltable[[#This Row],[Distance]], Predict[[#All],[Distance (km)]:[Time on current form]], 3, FALSE), NA())</f>
        <v>#N/A</v>
      </c>
    </row>
    <row r="3586" spans="1:10" x14ac:dyDescent="0.25">
      <c r="A3586" s="1">
        <v>35.840000000000003</v>
      </c>
      <c r="B3586" s="2">
        <f>Fulltable[[#This Row],[Distance]]^2</f>
        <v>1284.5056000000002</v>
      </c>
      <c r="C3586">
        <f>Fulltable[[#This Row],[Distance]]^3</f>
        <v>46036.680704000013</v>
      </c>
      <c r="D3586">
        <f>Fulltable[[#This Row],[Distance]]^4</f>
        <v>1649954.6364313604</v>
      </c>
      <c r="E3586">
        <f>Fulltable[[#This Row],[Distance]]^5</f>
        <v>59134374.169699959</v>
      </c>
      <c r="F3586" s="13" t="e">
        <f>IF(ISNUMBER(VLOOKUP(Fulltable[[#This Row],[Distance]], PBmetric[[Distance (km)]:[PB (hh:mm:ss)]], 6, FALSE)), VLOOKUP(Fulltable[[#This Row],[Distance]], PBmetric[[Distance (km)]:[PB (hh:mm:ss)]], 6, FALSE), NA())</f>
        <v>#N/A</v>
      </c>
      <c r="G3586" s="13">
        <f ca="1">$Q$4+$P$4*Fulltable[[#This Row],[Distance]]+$O$4*Fulltable[[#This Row],[D^2]]+$N$4*Fulltable[[#This Row],[D^3]]</f>
        <v>0.12720946761611898</v>
      </c>
      <c r="H3586" s="13">
        <f ca="1">Fulltable[[#This Row],[Forecast]]*(1+AVERAGE(cform[faster (-ve) /
slower (+ve)]))</f>
        <v>0.13170273766535395</v>
      </c>
      <c r="I3586" s="13" t="e">
        <f>IF(ISNUMBER(VLOOKUP(Fulltable[[#This Row],[Distance]], Predict[[#All],[Distance (km)]:[Time on current form]], 2, FALSE)), VLOOKUP(Fulltable[[#This Row],[Distance]], Predict[[#All],[Distance (km)]:[Time on current form]], 2, FALSE), NA())</f>
        <v>#N/A</v>
      </c>
      <c r="J3586" s="13" t="e">
        <f>IF(ISNUMBER(VLOOKUP(Fulltable[[#This Row],[Distance]], Predict[[#All],[Distance (km)]:[Time on current form]], 3, FALSE)), VLOOKUP(Fulltable[[#This Row],[Distance]], Predict[[#All],[Distance (km)]:[Time on current form]], 3, FALSE), NA())</f>
        <v>#N/A</v>
      </c>
    </row>
    <row r="3587" spans="1:10" x14ac:dyDescent="0.25">
      <c r="A3587" s="1">
        <v>35.85</v>
      </c>
      <c r="B3587" s="2">
        <f>Fulltable[[#This Row],[Distance]]^2</f>
        <v>1285.2225000000001</v>
      </c>
      <c r="C3587">
        <f>Fulltable[[#This Row],[Distance]]^3</f>
        <v>46075.226625000003</v>
      </c>
      <c r="D3587">
        <f>Fulltable[[#This Row],[Distance]]^4</f>
        <v>1651796.8745062503</v>
      </c>
      <c r="E3587">
        <f>Fulltable[[#This Row],[Distance]]^5</f>
        <v>59216917.951049075</v>
      </c>
      <c r="F3587" s="13" t="e">
        <f>IF(ISNUMBER(VLOOKUP(Fulltable[[#This Row],[Distance]], PBmetric[[Distance (km)]:[PB (hh:mm:ss)]], 6, FALSE)), VLOOKUP(Fulltable[[#This Row],[Distance]], PBmetric[[Distance (km)]:[PB (hh:mm:ss)]], 6, FALSE), NA())</f>
        <v>#N/A</v>
      </c>
      <c r="G3587" s="13">
        <f ca="1">$Q$4+$P$4*Fulltable[[#This Row],[Distance]]+$O$4*Fulltable[[#This Row],[D^2]]+$N$4*Fulltable[[#This Row],[D^3]]</f>
        <v>0.12725139333343599</v>
      </c>
      <c r="H3587" s="13">
        <f ca="1">Fulltable[[#This Row],[Forecast]]*(1+AVERAGE(cform[faster (-ve) /
slower (+ve)]))</f>
        <v>0.13174614427535486</v>
      </c>
      <c r="I3587" s="13" t="e">
        <f>IF(ISNUMBER(VLOOKUP(Fulltable[[#This Row],[Distance]], Predict[[#All],[Distance (km)]:[Time on current form]], 2, FALSE)), VLOOKUP(Fulltable[[#This Row],[Distance]], Predict[[#All],[Distance (km)]:[Time on current form]], 2, FALSE), NA())</f>
        <v>#N/A</v>
      </c>
      <c r="J3587" s="13" t="e">
        <f>IF(ISNUMBER(VLOOKUP(Fulltable[[#This Row],[Distance]], Predict[[#All],[Distance (km)]:[Time on current form]], 3, FALSE)), VLOOKUP(Fulltable[[#This Row],[Distance]], Predict[[#All],[Distance (km)]:[Time on current form]], 3, FALSE), NA())</f>
        <v>#N/A</v>
      </c>
    </row>
    <row r="3588" spans="1:10" x14ac:dyDescent="0.25">
      <c r="A3588" s="1">
        <v>35.86</v>
      </c>
      <c r="B3588" s="2">
        <f>Fulltable[[#This Row],[Distance]]^2</f>
        <v>1285.9395999999999</v>
      </c>
      <c r="C3588">
        <f>Fulltable[[#This Row],[Distance]]^3</f>
        <v>46113.794055999999</v>
      </c>
      <c r="D3588">
        <f>Fulltable[[#This Row],[Distance]]^4</f>
        <v>1653640.6548481598</v>
      </c>
      <c r="E3588">
        <f>Fulltable[[#This Row],[Distance]]^5</f>
        <v>59299553.882855006</v>
      </c>
      <c r="F3588" s="13" t="e">
        <f>IF(ISNUMBER(VLOOKUP(Fulltable[[#This Row],[Distance]], PBmetric[[Distance (km)]:[PB (hh:mm:ss)]], 6, FALSE)), VLOOKUP(Fulltable[[#This Row],[Distance]], PBmetric[[Distance (km)]:[PB (hh:mm:ss)]], 6, FALSE), NA())</f>
        <v>#N/A</v>
      </c>
      <c r="G3588" s="13">
        <f ca="1">$Q$4+$P$4*Fulltable[[#This Row],[Distance]]+$O$4*Fulltable[[#This Row],[D^2]]+$N$4*Fulltable[[#This Row],[D^3]]</f>
        <v>0.1272933225967211</v>
      </c>
      <c r="H3588" s="13">
        <f ca="1">Fulltable[[#This Row],[Forecast]]*(1+AVERAGE(cform[faster (-ve) /
slower (+ve)]))</f>
        <v>0.1317895545565739</v>
      </c>
      <c r="I3588" s="13" t="e">
        <f>IF(ISNUMBER(VLOOKUP(Fulltable[[#This Row],[Distance]], Predict[[#All],[Distance (km)]:[Time on current form]], 2, FALSE)), VLOOKUP(Fulltable[[#This Row],[Distance]], Predict[[#All],[Distance (km)]:[Time on current form]], 2, FALSE), NA())</f>
        <v>#N/A</v>
      </c>
      <c r="J3588" s="13" t="e">
        <f>IF(ISNUMBER(VLOOKUP(Fulltable[[#This Row],[Distance]], Predict[[#All],[Distance (km)]:[Time on current form]], 3, FALSE)), VLOOKUP(Fulltable[[#This Row],[Distance]], Predict[[#All],[Distance (km)]:[Time on current form]], 3, FALSE), NA())</f>
        <v>#N/A</v>
      </c>
    </row>
    <row r="3589" spans="1:10" x14ac:dyDescent="0.25">
      <c r="A3589" s="1">
        <v>35.869999999999997</v>
      </c>
      <c r="B3589" s="2">
        <f>Fulltable[[#This Row],[Distance]]^2</f>
        <v>1286.6568999999997</v>
      </c>
      <c r="C3589">
        <f>Fulltable[[#This Row],[Distance]]^3</f>
        <v>46152.383002999988</v>
      </c>
      <c r="D3589">
        <f>Fulltable[[#This Row],[Distance]]^4</f>
        <v>1655485.9783176093</v>
      </c>
      <c r="E3589">
        <f>Fulltable[[#This Row],[Distance]]^5</f>
        <v>59382282.042252637</v>
      </c>
      <c r="F3589" s="13" t="e">
        <f>IF(ISNUMBER(VLOOKUP(Fulltable[[#This Row],[Distance]], PBmetric[[Distance (km)]:[PB (hh:mm:ss)]], 6, FALSE)), VLOOKUP(Fulltable[[#This Row],[Distance]], PBmetric[[Distance (km)]:[PB (hh:mm:ss)]], 6, FALSE), NA())</f>
        <v>#N/A</v>
      </c>
      <c r="G3589" s="13">
        <f ca="1">$Q$4+$P$4*Fulltable[[#This Row],[Distance]]+$O$4*Fulltable[[#This Row],[D^2]]+$N$4*Fulltable[[#This Row],[D^3]]</f>
        <v>0.12733525540593899</v>
      </c>
      <c r="H3589" s="13">
        <f ca="1">Fulltable[[#This Row],[Forecast]]*(1+AVERAGE(cform[faster (-ve) /
slower (+ve)]))</f>
        <v>0.13183296850897452</v>
      </c>
      <c r="I3589" s="13" t="e">
        <f>IF(ISNUMBER(VLOOKUP(Fulltable[[#This Row],[Distance]], Predict[[#All],[Distance (km)]:[Time on current form]], 2, FALSE)), VLOOKUP(Fulltable[[#This Row],[Distance]], Predict[[#All],[Distance (km)]:[Time on current form]], 2, FALSE), NA())</f>
        <v>#N/A</v>
      </c>
      <c r="J3589" s="13" t="e">
        <f>IF(ISNUMBER(VLOOKUP(Fulltable[[#This Row],[Distance]], Predict[[#All],[Distance (km)]:[Time on current form]], 3, FALSE)), VLOOKUP(Fulltable[[#This Row],[Distance]], Predict[[#All],[Distance (km)]:[Time on current form]], 3, FALSE), NA())</f>
        <v>#N/A</v>
      </c>
    </row>
    <row r="3590" spans="1:10" x14ac:dyDescent="0.25">
      <c r="A3590" s="1">
        <v>35.880000000000003</v>
      </c>
      <c r="B3590" s="2">
        <f>Fulltable[[#This Row],[Distance]]^2</f>
        <v>1287.3744000000002</v>
      </c>
      <c r="C3590">
        <f>Fulltable[[#This Row],[Distance]]^3</f>
        <v>46190.993472000009</v>
      </c>
      <c r="D3590">
        <f>Fulltable[[#This Row],[Distance]]^4</f>
        <v>1657332.8457753605</v>
      </c>
      <c r="E3590">
        <f>Fulltable[[#This Row],[Distance]]^5</f>
        <v>59465102.506419942</v>
      </c>
      <c r="F3590" s="13" t="e">
        <f>IF(ISNUMBER(VLOOKUP(Fulltable[[#This Row],[Distance]], PBmetric[[Distance (km)]:[PB (hh:mm:ss)]], 6, FALSE)), VLOOKUP(Fulltable[[#This Row],[Distance]], PBmetric[[Distance (km)]:[PB (hh:mm:ss)]], 6, FALSE), NA())</f>
        <v>#N/A</v>
      </c>
      <c r="G3590" s="13">
        <f ca="1">$Q$4+$P$4*Fulltable[[#This Row],[Distance]]+$O$4*Fulltable[[#This Row],[D^2]]+$N$4*Fulltable[[#This Row],[D^3]]</f>
        <v>0.12737719176105419</v>
      </c>
      <c r="H3590" s="13">
        <f ca="1">Fulltable[[#This Row],[Forecast]]*(1+AVERAGE(cform[faster (-ve) /
slower (+ve)]))</f>
        <v>0.13187638613252001</v>
      </c>
      <c r="I3590" s="13" t="e">
        <f>IF(ISNUMBER(VLOOKUP(Fulltable[[#This Row],[Distance]], Predict[[#All],[Distance (km)]:[Time on current form]], 2, FALSE)), VLOOKUP(Fulltable[[#This Row],[Distance]], Predict[[#All],[Distance (km)]:[Time on current form]], 2, FALSE), NA())</f>
        <v>#N/A</v>
      </c>
      <c r="J3590" s="13" t="e">
        <f>IF(ISNUMBER(VLOOKUP(Fulltable[[#This Row],[Distance]], Predict[[#All],[Distance (km)]:[Time on current form]], 3, FALSE)), VLOOKUP(Fulltable[[#This Row],[Distance]], Predict[[#All],[Distance (km)]:[Time on current form]], 3, FALSE), NA())</f>
        <v>#N/A</v>
      </c>
    </row>
    <row r="3591" spans="1:10" x14ac:dyDescent="0.25">
      <c r="A3591" s="1">
        <v>35.89</v>
      </c>
      <c r="B3591" s="2">
        <f>Fulltable[[#This Row],[Distance]]^2</f>
        <v>1288.0921000000001</v>
      </c>
      <c r="C3591">
        <f>Fulltable[[#This Row],[Distance]]^3</f>
        <v>46229.625469000006</v>
      </c>
      <c r="D3591">
        <f>Fulltable[[#This Row],[Distance]]^4</f>
        <v>1659181.2580824101</v>
      </c>
      <c r="E3591">
        <f>Fulltable[[#This Row],[Distance]]^5</f>
        <v>59548015.352577701</v>
      </c>
      <c r="F3591" s="13" t="e">
        <f>IF(ISNUMBER(VLOOKUP(Fulltable[[#This Row],[Distance]], PBmetric[[Distance (km)]:[PB (hh:mm:ss)]], 6, FALSE)), VLOOKUP(Fulltable[[#This Row],[Distance]], PBmetric[[Distance (km)]:[PB (hh:mm:ss)]], 6, FALSE), NA())</f>
        <v>#N/A</v>
      </c>
      <c r="G3591" s="13">
        <f ca="1">$Q$4+$P$4*Fulltable[[#This Row],[Distance]]+$O$4*Fulltable[[#This Row],[D^2]]+$N$4*Fulltable[[#This Row],[D^3]]</f>
        <v>0.12741913166203128</v>
      </c>
      <c r="H3591" s="13">
        <f ca="1">Fulltable[[#This Row],[Forecast]]*(1+AVERAGE(cform[faster (-ve) /
slower (+ve)]))</f>
        <v>0.13191980742717369</v>
      </c>
      <c r="I3591" s="13" t="e">
        <f>IF(ISNUMBER(VLOOKUP(Fulltable[[#This Row],[Distance]], Predict[[#All],[Distance (km)]:[Time on current form]], 2, FALSE)), VLOOKUP(Fulltable[[#This Row],[Distance]], Predict[[#All],[Distance (km)]:[Time on current form]], 2, FALSE), NA())</f>
        <v>#N/A</v>
      </c>
      <c r="J3591" s="13" t="e">
        <f>IF(ISNUMBER(VLOOKUP(Fulltable[[#This Row],[Distance]], Predict[[#All],[Distance (km)]:[Time on current form]], 3, FALSE)), VLOOKUP(Fulltable[[#This Row],[Distance]], Predict[[#All],[Distance (km)]:[Time on current form]], 3, FALSE), NA())</f>
        <v>#N/A</v>
      </c>
    </row>
    <row r="3592" spans="1:10" x14ac:dyDescent="0.25">
      <c r="A3592" s="1">
        <v>35.9</v>
      </c>
      <c r="B3592" s="2">
        <f>Fulltable[[#This Row],[Distance]]^2</f>
        <v>1288.81</v>
      </c>
      <c r="C3592">
        <f>Fulltable[[#This Row],[Distance]]^3</f>
        <v>46268.278999999995</v>
      </c>
      <c r="D3592">
        <f>Fulltable[[#This Row],[Distance]]^4</f>
        <v>1661031.2160999998</v>
      </c>
      <c r="E3592">
        <f>Fulltable[[#This Row],[Distance]]^5</f>
        <v>59631020.657989994</v>
      </c>
      <c r="F3592" s="13" t="e">
        <f>IF(ISNUMBER(VLOOKUP(Fulltable[[#This Row],[Distance]], PBmetric[[Distance (km)]:[PB (hh:mm:ss)]], 6, FALSE)), VLOOKUP(Fulltable[[#This Row],[Distance]], PBmetric[[Distance (km)]:[PB (hh:mm:ss)]], 6, FALSE), NA())</f>
        <v>#N/A</v>
      </c>
      <c r="G3592" s="13">
        <f ca="1">$Q$4+$P$4*Fulltable[[#This Row],[Distance]]+$O$4*Fulltable[[#This Row],[D^2]]+$N$4*Fulltable[[#This Row],[D^3]]</f>
        <v>0.12746107510883486</v>
      </c>
      <c r="H3592" s="13">
        <f ca="1">Fulltable[[#This Row],[Forecast]]*(1+AVERAGE(cform[faster (-ve) /
slower (+ve)]))</f>
        <v>0.13196323239289889</v>
      </c>
      <c r="I3592" s="13" t="e">
        <f>IF(ISNUMBER(VLOOKUP(Fulltable[[#This Row],[Distance]], Predict[[#All],[Distance (km)]:[Time on current form]], 2, FALSE)), VLOOKUP(Fulltable[[#This Row],[Distance]], Predict[[#All],[Distance (km)]:[Time on current form]], 2, FALSE), NA())</f>
        <v>#N/A</v>
      </c>
      <c r="J3592" s="13" t="e">
        <f>IF(ISNUMBER(VLOOKUP(Fulltable[[#This Row],[Distance]], Predict[[#All],[Distance (km)]:[Time on current form]], 3, FALSE)), VLOOKUP(Fulltable[[#This Row],[Distance]], Predict[[#All],[Distance (km)]:[Time on current form]], 3, FALSE), NA())</f>
        <v>#N/A</v>
      </c>
    </row>
    <row r="3593" spans="1:10" x14ac:dyDescent="0.25">
      <c r="A3593" s="1">
        <v>35.909999999999997</v>
      </c>
      <c r="B3593" s="2">
        <f>Fulltable[[#This Row],[Distance]]^2</f>
        <v>1289.5280999999998</v>
      </c>
      <c r="C3593">
        <f>Fulltable[[#This Row],[Distance]]^3</f>
        <v>46306.954070999986</v>
      </c>
      <c r="D3593">
        <f>Fulltable[[#This Row],[Distance]]^4</f>
        <v>1662882.7206896094</v>
      </c>
      <c r="E3593">
        <f>Fulltable[[#This Row],[Distance]]^5</f>
        <v>59714118.499963865</v>
      </c>
      <c r="F3593" s="13" t="e">
        <f>IF(ISNUMBER(VLOOKUP(Fulltable[[#This Row],[Distance]], PBmetric[[Distance (km)]:[PB (hh:mm:ss)]], 6, FALSE)), VLOOKUP(Fulltable[[#This Row],[Distance]], PBmetric[[Distance (km)]:[PB (hh:mm:ss)]], 6, FALSE), NA())</f>
        <v>#N/A</v>
      </c>
      <c r="G3593" s="13">
        <f ca="1">$Q$4+$P$4*Fulltable[[#This Row],[Distance]]+$O$4*Fulltable[[#This Row],[D^2]]+$N$4*Fulltable[[#This Row],[D^3]]</f>
        <v>0.12750302210142958</v>
      </c>
      <c r="H3593" s="13">
        <f ca="1">Fulltable[[#This Row],[Forecast]]*(1+AVERAGE(cform[faster (-ve) /
slower (+ve)]))</f>
        <v>0.13200666102965905</v>
      </c>
      <c r="I3593" s="13" t="e">
        <f>IF(ISNUMBER(VLOOKUP(Fulltable[[#This Row],[Distance]], Predict[[#All],[Distance (km)]:[Time on current form]], 2, FALSE)), VLOOKUP(Fulltable[[#This Row],[Distance]], Predict[[#All],[Distance (km)]:[Time on current form]], 2, FALSE), NA())</f>
        <v>#N/A</v>
      </c>
      <c r="J3593" s="13" t="e">
        <f>IF(ISNUMBER(VLOOKUP(Fulltable[[#This Row],[Distance]], Predict[[#All],[Distance (km)]:[Time on current form]], 3, FALSE)), VLOOKUP(Fulltable[[#This Row],[Distance]], Predict[[#All],[Distance (km)]:[Time on current form]], 3, FALSE), NA())</f>
        <v>#N/A</v>
      </c>
    </row>
    <row r="3594" spans="1:10" x14ac:dyDescent="0.25">
      <c r="A3594" s="1">
        <v>35.92</v>
      </c>
      <c r="B3594" s="2">
        <f>Fulltable[[#This Row],[Distance]]^2</f>
        <v>1290.2464000000002</v>
      </c>
      <c r="C3594">
        <f>Fulltable[[#This Row],[Distance]]^3</f>
        <v>46345.650688000009</v>
      </c>
      <c r="D3594">
        <f>Fulltable[[#This Row],[Distance]]^4</f>
        <v>1664735.7727129606</v>
      </c>
      <c r="E3594">
        <f>Fulltable[[#This Row],[Distance]]^5</f>
        <v>59797308.955849551</v>
      </c>
      <c r="F3594" s="13" t="e">
        <f>IF(ISNUMBER(VLOOKUP(Fulltable[[#This Row],[Distance]], PBmetric[[Distance (km)]:[PB (hh:mm:ss)]], 6, FALSE)), VLOOKUP(Fulltable[[#This Row],[Distance]], PBmetric[[Distance (km)]:[PB (hh:mm:ss)]], 6, FALSE), NA())</f>
        <v>#N/A</v>
      </c>
      <c r="G3594" s="13">
        <f ca="1">$Q$4+$P$4*Fulltable[[#This Row],[Distance]]+$O$4*Fulltable[[#This Row],[D^2]]+$N$4*Fulltable[[#This Row],[D^3]]</f>
        <v>0.12754497263978001</v>
      </c>
      <c r="H3594" s="13">
        <f ca="1">Fulltable[[#This Row],[Forecast]]*(1+AVERAGE(cform[faster (-ve) /
slower (+ve)]))</f>
        <v>0.13205009333741746</v>
      </c>
      <c r="I3594" s="13" t="e">
        <f>IF(ISNUMBER(VLOOKUP(Fulltable[[#This Row],[Distance]], Predict[[#All],[Distance (km)]:[Time on current form]], 2, FALSE)), VLOOKUP(Fulltable[[#This Row],[Distance]], Predict[[#All],[Distance (km)]:[Time on current form]], 2, FALSE), NA())</f>
        <v>#N/A</v>
      </c>
      <c r="J3594" s="13" t="e">
        <f>IF(ISNUMBER(VLOOKUP(Fulltable[[#This Row],[Distance]], Predict[[#All],[Distance (km)]:[Time on current form]], 3, FALSE)), VLOOKUP(Fulltable[[#This Row],[Distance]], Predict[[#All],[Distance (km)]:[Time on current form]], 3, FALSE), NA())</f>
        <v>#N/A</v>
      </c>
    </row>
    <row r="3595" spans="1:10" x14ac:dyDescent="0.25">
      <c r="A3595" s="1">
        <v>35.93</v>
      </c>
      <c r="B3595" s="2">
        <f>Fulltable[[#This Row],[Distance]]^2</f>
        <v>1290.9648999999999</v>
      </c>
      <c r="C3595">
        <f>Fulltable[[#This Row],[Distance]]^3</f>
        <v>46384.368856999994</v>
      </c>
      <c r="D3595">
        <f>Fulltable[[#This Row],[Distance]]^4</f>
        <v>1666590.3730320099</v>
      </c>
      <c r="E3595">
        <f>Fulltable[[#This Row],[Distance]]^5</f>
        <v>59880592.103040114</v>
      </c>
      <c r="F3595" s="13" t="e">
        <f>IF(ISNUMBER(VLOOKUP(Fulltable[[#This Row],[Distance]], PBmetric[[Distance (km)]:[PB (hh:mm:ss)]], 6, FALSE)), VLOOKUP(Fulltable[[#This Row],[Distance]], PBmetric[[Distance (km)]:[PB (hh:mm:ss)]], 6, FALSE), NA())</f>
        <v>#N/A</v>
      </c>
      <c r="G3595" s="13">
        <f ca="1">$Q$4+$P$4*Fulltable[[#This Row],[Distance]]+$O$4*Fulltable[[#This Row],[D^2]]+$N$4*Fulltable[[#This Row],[D^3]]</f>
        <v>0.12758692672385072</v>
      </c>
      <c r="H3595" s="13">
        <f ca="1">Fulltable[[#This Row],[Forecast]]*(1+AVERAGE(cform[faster (-ve) /
slower (+ve)]))</f>
        <v>0.13209352931613744</v>
      </c>
      <c r="I3595" s="13" t="e">
        <f>IF(ISNUMBER(VLOOKUP(Fulltable[[#This Row],[Distance]], Predict[[#All],[Distance (km)]:[Time on current form]], 2, FALSE)), VLOOKUP(Fulltable[[#This Row],[Distance]], Predict[[#All],[Distance (km)]:[Time on current form]], 2, FALSE), NA())</f>
        <v>#N/A</v>
      </c>
      <c r="J3595" s="13" t="e">
        <f>IF(ISNUMBER(VLOOKUP(Fulltable[[#This Row],[Distance]], Predict[[#All],[Distance (km)]:[Time on current form]], 3, FALSE)), VLOOKUP(Fulltable[[#This Row],[Distance]], Predict[[#All],[Distance (km)]:[Time on current form]], 3, FALSE), NA())</f>
        <v>#N/A</v>
      </c>
    </row>
    <row r="3596" spans="1:10" x14ac:dyDescent="0.25">
      <c r="A3596" s="1">
        <v>35.94</v>
      </c>
      <c r="B3596" s="2">
        <f>Fulltable[[#This Row],[Distance]]^2</f>
        <v>1291.6835999999998</v>
      </c>
      <c r="C3596">
        <f>Fulltable[[#This Row],[Distance]]^3</f>
        <v>46423.108583999994</v>
      </c>
      <c r="D3596">
        <f>Fulltable[[#This Row],[Distance]]^4</f>
        <v>1668446.5225089595</v>
      </c>
      <c r="E3596">
        <f>Fulltable[[#This Row],[Distance]]^5</f>
        <v>59963968.018972002</v>
      </c>
      <c r="F3596" s="13" t="e">
        <f>IF(ISNUMBER(VLOOKUP(Fulltable[[#This Row],[Distance]], PBmetric[[Distance (km)]:[PB (hh:mm:ss)]], 6, FALSE)), VLOOKUP(Fulltable[[#This Row],[Distance]], PBmetric[[Distance (km)]:[PB (hh:mm:ss)]], 6, FALSE), NA())</f>
        <v>#N/A</v>
      </c>
      <c r="G3596" s="13">
        <f ca="1">$Q$4+$P$4*Fulltable[[#This Row],[Distance]]+$O$4*Fulltable[[#This Row],[D^2]]+$N$4*Fulltable[[#This Row],[D^3]]</f>
        <v>0.12762888435360634</v>
      </c>
      <c r="H3596" s="13">
        <f ca="1">Fulltable[[#This Row],[Forecast]]*(1+AVERAGE(cform[faster (-ve) /
slower (+ve)]))</f>
        <v>0.13213696896578239</v>
      </c>
      <c r="I3596" s="13" t="e">
        <f>IF(ISNUMBER(VLOOKUP(Fulltable[[#This Row],[Distance]], Predict[[#All],[Distance (km)]:[Time on current form]], 2, FALSE)), VLOOKUP(Fulltable[[#This Row],[Distance]], Predict[[#All],[Distance (km)]:[Time on current form]], 2, FALSE), NA())</f>
        <v>#N/A</v>
      </c>
      <c r="J3596" s="13" t="e">
        <f>IF(ISNUMBER(VLOOKUP(Fulltable[[#This Row],[Distance]], Predict[[#All],[Distance (km)]:[Time on current form]], 3, FALSE)), VLOOKUP(Fulltable[[#This Row],[Distance]], Predict[[#All],[Distance (km)]:[Time on current form]], 3, FALSE), NA())</f>
        <v>#N/A</v>
      </c>
    </row>
    <row r="3597" spans="1:10" x14ac:dyDescent="0.25">
      <c r="A3597" s="1">
        <v>35.950000000000003</v>
      </c>
      <c r="B3597" s="2">
        <f>Fulltable[[#This Row],[Distance]]^2</f>
        <v>1292.4025000000001</v>
      </c>
      <c r="C3597">
        <f>Fulltable[[#This Row],[Distance]]^3</f>
        <v>46461.869875000011</v>
      </c>
      <c r="D3597">
        <f>Fulltable[[#This Row],[Distance]]^4</f>
        <v>1670304.2220062504</v>
      </c>
      <c r="E3597">
        <f>Fulltable[[#This Row],[Distance]]^5</f>
        <v>60047436.781124704</v>
      </c>
      <c r="F3597" s="13" t="e">
        <f>IF(ISNUMBER(VLOOKUP(Fulltable[[#This Row],[Distance]], PBmetric[[Distance (km)]:[PB (hh:mm:ss)]], 6, FALSE)), VLOOKUP(Fulltable[[#This Row],[Distance]], PBmetric[[Distance (km)]:[PB (hh:mm:ss)]], 6, FALSE), NA())</f>
        <v>#N/A</v>
      </c>
      <c r="G3597" s="13">
        <f ca="1">$Q$4+$P$4*Fulltable[[#This Row],[Distance]]+$O$4*Fulltable[[#This Row],[D^2]]+$N$4*Fulltable[[#This Row],[D^3]]</f>
        <v>0.12767084552901145</v>
      </c>
      <c r="H3597" s="13">
        <f ca="1">Fulltable[[#This Row],[Forecast]]*(1+AVERAGE(cform[faster (-ve) /
slower (+ve)]))</f>
        <v>0.13218041228631563</v>
      </c>
      <c r="I3597" s="13" t="e">
        <f>IF(ISNUMBER(VLOOKUP(Fulltable[[#This Row],[Distance]], Predict[[#All],[Distance (km)]:[Time on current form]], 2, FALSE)), VLOOKUP(Fulltable[[#This Row],[Distance]], Predict[[#All],[Distance (km)]:[Time on current form]], 2, FALSE), NA())</f>
        <v>#N/A</v>
      </c>
      <c r="J3597" s="13" t="e">
        <f>IF(ISNUMBER(VLOOKUP(Fulltable[[#This Row],[Distance]], Predict[[#All],[Distance (km)]:[Time on current form]], 3, FALSE)), VLOOKUP(Fulltable[[#This Row],[Distance]], Predict[[#All],[Distance (km)]:[Time on current form]], 3, FALSE), NA())</f>
        <v>#N/A</v>
      </c>
    </row>
    <row r="3598" spans="1:10" x14ac:dyDescent="0.25">
      <c r="A3598" s="1">
        <v>35.96</v>
      </c>
      <c r="B3598" s="2">
        <f>Fulltable[[#This Row],[Distance]]^2</f>
        <v>1293.1216000000002</v>
      </c>
      <c r="C3598">
        <f>Fulltable[[#This Row],[Distance]]^3</f>
        <v>46500.652736000004</v>
      </c>
      <c r="D3598">
        <f>Fulltable[[#This Row],[Distance]]^4</f>
        <v>1672163.4723865604</v>
      </c>
      <c r="E3598">
        <f>Fulltable[[#This Row],[Distance]]^5</f>
        <v>60130998.467020713</v>
      </c>
      <c r="F3598" s="13" t="e">
        <f>IF(ISNUMBER(VLOOKUP(Fulltable[[#This Row],[Distance]], PBmetric[[Distance (km)]:[PB (hh:mm:ss)]], 6, FALSE)), VLOOKUP(Fulltable[[#This Row],[Distance]], PBmetric[[Distance (km)]:[PB (hh:mm:ss)]], 6, FALSE), NA())</f>
        <v>#N/A</v>
      </c>
      <c r="G3598" s="13">
        <f ca="1">$Q$4+$P$4*Fulltable[[#This Row],[Distance]]+$O$4*Fulltable[[#This Row],[D^2]]+$N$4*Fulltable[[#This Row],[D^3]]</f>
        <v>0.12771281025003067</v>
      </c>
      <c r="H3598" s="13">
        <f ca="1">Fulltable[[#This Row],[Forecast]]*(1+AVERAGE(cform[faster (-ve) /
slower (+ve)]))</f>
        <v>0.13222385927770053</v>
      </c>
      <c r="I3598" s="13" t="e">
        <f>IF(ISNUMBER(VLOOKUP(Fulltable[[#This Row],[Distance]], Predict[[#All],[Distance (km)]:[Time on current form]], 2, FALSE)), VLOOKUP(Fulltable[[#This Row],[Distance]], Predict[[#All],[Distance (km)]:[Time on current form]], 2, FALSE), NA())</f>
        <v>#N/A</v>
      </c>
      <c r="J3598" s="13" t="e">
        <f>IF(ISNUMBER(VLOOKUP(Fulltable[[#This Row],[Distance]], Predict[[#All],[Distance (km)]:[Time on current form]], 3, FALSE)), VLOOKUP(Fulltable[[#This Row],[Distance]], Predict[[#All],[Distance (km)]:[Time on current form]], 3, FALSE), NA())</f>
        <v>#N/A</v>
      </c>
    </row>
    <row r="3599" spans="1:10" x14ac:dyDescent="0.25">
      <c r="A3599" s="1">
        <v>35.97</v>
      </c>
      <c r="B3599" s="2">
        <f>Fulltable[[#This Row],[Distance]]^2</f>
        <v>1293.8408999999999</v>
      </c>
      <c r="C3599">
        <f>Fulltable[[#This Row],[Distance]]^3</f>
        <v>46539.457172999995</v>
      </c>
      <c r="D3599">
        <f>Fulltable[[#This Row],[Distance]]^4</f>
        <v>1674024.2745128097</v>
      </c>
      <c r="E3599">
        <f>Fulltable[[#This Row],[Distance]]^5</f>
        <v>60214653.154225767</v>
      </c>
      <c r="F3599" s="13" t="e">
        <f>IF(ISNUMBER(VLOOKUP(Fulltable[[#This Row],[Distance]], PBmetric[[Distance (km)]:[PB (hh:mm:ss)]], 6, FALSE)), VLOOKUP(Fulltable[[#This Row],[Distance]], PBmetric[[Distance (km)]:[PB (hh:mm:ss)]], 6, FALSE), NA())</f>
        <v>#N/A</v>
      </c>
      <c r="G3599" s="13">
        <f ca="1">$Q$4+$P$4*Fulltable[[#This Row],[Distance]]+$O$4*Fulltable[[#This Row],[D^2]]+$N$4*Fulltable[[#This Row],[D^3]]</f>
        <v>0.12775477851662853</v>
      </c>
      <c r="H3599" s="13">
        <f ca="1">Fulltable[[#This Row],[Forecast]]*(1+AVERAGE(cform[faster (-ve) /
slower (+ve)]))</f>
        <v>0.13226730993990035</v>
      </c>
      <c r="I3599" s="13" t="e">
        <f>IF(ISNUMBER(VLOOKUP(Fulltable[[#This Row],[Distance]], Predict[[#All],[Distance (km)]:[Time on current form]], 2, FALSE)), VLOOKUP(Fulltable[[#This Row],[Distance]], Predict[[#All],[Distance (km)]:[Time on current form]], 2, FALSE), NA())</f>
        <v>#N/A</v>
      </c>
      <c r="J3599" s="13" t="e">
        <f>IF(ISNUMBER(VLOOKUP(Fulltable[[#This Row],[Distance]], Predict[[#All],[Distance (km)]:[Time on current form]], 3, FALSE)), VLOOKUP(Fulltable[[#This Row],[Distance]], Predict[[#All],[Distance (km)]:[Time on current form]], 3, FALSE), NA())</f>
        <v>#N/A</v>
      </c>
    </row>
    <row r="3600" spans="1:10" x14ac:dyDescent="0.25">
      <c r="A3600" s="1">
        <v>35.979999999999997</v>
      </c>
      <c r="B3600" s="2">
        <f>Fulltable[[#This Row],[Distance]]^2</f>
        <v>1294.5603999999998</v>
      </c>
      <c r="C3600">
        <f>Fulltable[[#This Row],[Distance]]^3</f>
        <v>46578.283191999988</v>
      </c>
      <c r="D3600">
        <f>Fulltable[[#This Row],[Distance]]^4</f>
        <v>1675886.6292481597</v>
      </c>
      <c r="E3600">
        <f>Fulltable[[#This Row],[Distance]]^5</f>
        <v>60298400.920348778</v>
      </c>
      <c r="F3600" s="13" t="e">
        <f>IF(ISNUMBER(VLOOKUP(Fulltable[[#This Row],[Distance]], PBmetric[[Distance (km)]:[PB (hh:mm:ss)]], 6, FALSE)), VLOOKUP(Fulltable[[#This Row],[Distance]], PBmetric[[Distance (km)]:[PB (hh:mm:ss)]], 6, FALSE), NA())</f>
        <v>#N/A</v>
      </c>
      <c r="G3600" s="13">
        <f ca="1">$Q$4+$P$4*Fulltable[[#This Row],[Distance]]+$O$4*Fulltable[[#This Row],[D^2]]+$N$4*Fulltable[[#This Row],[D^3]]</f>
        <v>0.12779675032876969</v>
      </c>
      <c r="H3600" s="13">
        <f ca="1">Fulltable[[#This Row],[Forecast]]*(1+AVERAGE(cform[faster (-ve) /
slower (+ve)]))</f>
        <v>0.13231076427287852</v>
      </c>
      <c r="I3600" s="13" t="e">
        <f>IF(ISNUMBER(VLOOKUP(Fulltable[[#This Row],[Distance]], Predict[[#All],[Distance (km)]:[Time on current form]], 2, FALSE)), VLOOKUP(Fulltable[[#This Row],[Distance]], Predict[[#All],[Distance (km)]:[Time on current form]], 2, FALSE), NA())</f>
        <v>#N/A</v>
      </c>
      <c r="J3600" s="13" t="e">
        <f>IF(ISNUMBER(VLOOKUP(Fulltable[[#This Row],[Distance]], Predict[[#All],[Distance (km)]:[Time on current form]], 3, FALSE)), VLOOKUP(Fulltable[[#This Row],[Distance]], Predict[[#All],[Distance (km)]:[Time on current form]], 3, FALSE), NA())</f>
        <v>#N/A</v>
      </c>
    </row>
    <row r="3601" spans="1:10" x14ac:dyDescent="0.25">
      <c r="A3601" s="1">
        <v>35.99</v>
      </c>
      <c r="B3601" s="2">
        <f>Fulltable[[#This Row],[Distance]]^2</f>
        <v>1295.2801000000002</v>
      </c>
      <c r="C3601">
        <f>Fulltable[[#This Row],[Distance]]^3</f>
        <v>46617.130799000006</v>
      </c>
      <c r="D3601">
        <f>Fulltable[[#This Row],[Distance]]^4</f>
        <v>1677750.5374560105</v>
      </c>
      <c r="E3601">
        <f>Fulltable[[#This Row],[Distance]]^5</f>
        <v>60382241.843041822</v>
      </c>
      <c r="F3601" s="13" t="e">
        <f>IF(ISNUMBER(VLOOKUP(Fulltable[[#This Row],[Distance]], PBmetric[[Distance (km)]:[PB (hh:mm:ss)]], 6, FALSE)), VLOOKUP(Fulltable[[#This Row],[Distance]], PBmetric[[Distance (km)]:[PB (hh:mm:ss)]], 6, FALSE), NA())</f>
        <v>#N/A</v>
      </c>
      <c r="G3601" s="13">
        <f ca="1">$Q$4+$P$4*Fulltable[[#This Row],[Distance]]+$O$4*Fulltable[[#This Row],[D^2]]+$N$4*Fulltable[[#This Row],[D^3]]</f>
        <v>0.12783872568641877</v>
      </c>
      <c r="H3601" s="13">
        <f ca="1">Fulltable[[#This Row],[Forecast]]*(1+AVERAGE(cform[faster (-ve) /
slower (+ve)]))</f>
        <v>0.1323542222765984</v>
      </c>
      <c r="I3601" s="13" t="e">
        <f>IF(ISNUMBER(VLOOKUP(Fulltable[[#This Row],[Distance]], Predict[[#All],[Distance (km)]:[Time on current form]], 2, FALSE)), VLOOKUP(Fulltable[[#This Row],[Distance]], Predict[[#All],[Distance (km)]:[Time on current form]], 2, FALSE), NA())</f>
        <v>#N/A</v>
      </c>
      <c r="J3601" s="13" t="e">
        <f>IF(ISNUMBER(VLOOKUP(Fulltable[[#This Row],[Distance]], Predict[[#All],[Distance (km)]:[Time on current form]], 3, FALSE)), VLOOKUP(Fulltable[[#This Row],[Distance]], Predict[[#All],[Distance (km)]:[Time on current form]], 3, FALSE), NA())</f>
        <v>#N/A</v>
      </c>
    </row>
    <row r="3602" spans="1:10" x14ac:dyDescent="0.25">
      <c r="A3602" s="1">
        <v>36</v>
      </c>
      <c r="B3602" s="2">
        <f>Fulltable[[#This Row],[Distance]]^2</f>
        <v>1296</v>
      </c>
      <c r="C3602">
        <f>Fulltable[[#This Row],[Distance]]^3</f>
        <v>46656</v>
      </c>
      <c r="D3602">
        <f>Fulltable[[#This Row],[Distance]]^4</f>
        <v>1679616</v>
      </c>
      <c r="E3602">
        <f>Fulltable[[#This Row],[Distance]]^5</f>
        <v>60466176</v>
      </c>
      <c r="F3602" s="13" t="e">
        <f>IF(ISNUMBER(VLOOKUP(Fulltable[[#This Row],[Distance]], PBmetric[[Distance (km)]:[PB (hh:mm:ss)]], 6, FALSE)), VLOOKUP(Fulltable[[#This Row],[Distance]], PBmetric[[Distance (km)]:[PB (hh:mm:ss)]], 6, FALSE), NA())</f>
        <v>#N/A</v>
      </c>
      <c r="G3602" s="13">
        <f ca="1">$Q$4+$P$4*Fulltable[[#This Row],[Distance]]+$O$4*Fulltable[[#This Row],[D^2]]+$N$4*Fulltable[[#This Row],[D^3]]</f>
        <v>0.12788070458954029</v>
      </c>
      <c r="H3602" s="13">
        <f ca="1">Fulltable[[#This Row],[Forecast]]*(1+AVERAGE(cform[faster (-ve) /
slower (+ve)]))</f>
        <v>0.13239768395102328</v>
      </c>
      <c r="I3602" s="13" t="e">
        <f>IF(ISNUMBER(VLOOKUP(Fulltable[[#This Row],[Distance]], Predict[[#All],[Distance (km)]:[Time on current form]], 2, FALSE)), VLOOKUP(Fulltable[[#This Row],[Distance]], Predict[[#All],[Distance (km)]:[Time on current form]], 2, FALSE), NA())</f>
        <v>#N/A</v>
      </c>
      <c r="J3602" s="13" t="e">
        <f>IF(ISNUMBER(VLOOKUP(Fulltable[[#This Row],[Distance]], Predict[[#All],[Distance (km)]:[Time on current form]], 3, FALSE)), VLOOKUP(Fulltable[[#This Row],[Distance]], Predict[[#All],[Distance (km)]:[Time on current form]], 3, FALSE), NA())</f>
        <v>#N/A</v>
      </c>
    </row>
    <row r="3603" spans="1:10" x14ac:dyDescent="0.25">
      <c r="A3603" s="1">
        <v>36.01</v>
      </c>
      <c r="B3603" s="2">
        <f>Fulltable[[#This Row],[Distance]]^2</f>
        <v>1296.7200999999998</v>
      </c>
      <c r="C3603">
        <f>Fulltable[[#This Row],[Distance]]^3</f>
        <v>46694.890800999987</v>
      </c>
      <c r="D3603">
        <f>Fulltable[[#This Row],[Distance]]^4</f>
        <v>1681483.0177440094</v>
      </c>
      <c r="E3603">
        <f>Fulltable[[#This Row],[Distance]]^5</f>
        <v>60550203.468961775</v>
      </c>
      <c r="F3603" s="13" t="e">
        <f>IF(ISNUMBER(VLOOKUP(Fulltable[[#This Row],[Distance]], PBmetric[[Distance (km)]:[PB (hh:mm:ss)]], 6, FALSE)), VLOOKUP(Fulltable[[#This Row],[Distance]], PBmetric[[Distance (km)]:[PB (hh:mm:ss)]], 6, FALSE), NA())</f>
        <v>#N/A</v>
      </c>
      <c r="G3603" s="13">
        <f ca="1">$Q$4+$P$4*Fulltable[[#This Row],[Distance]]+$O$4*Fulltable[[#This Row],[D^2]]+$N$4*Fulltable[[#This Row],[D^3]]</f>
        <v>0.12792268703809886</v>
      </c>
      <c r="H3603" s="13">
        <f ca="1">Fulltable[[#This Row],[Forecast]]*(1+AVERAGE(cform[faster (-ve) /
slower (+ve)]))</f>
        <v>0.1324411492961165</v>
      </c>
      <c r="I3603" s="13" t="e">
        <f>IF(ISNUMBER(VLOOKUP(Fulltable[[#This Row],[Distance]], Predict[[#All],[Distance (km)]:[Time on current form]], 2, FALSE)), VLOOKUP(Fulltable[[#This Row],[Distance]], Predict[[#All],[Distance (km)]:[Time on current form]], 2, FALSE), NA())</f>
        <v>#N/A</v>
      </c>
      <c r="J3603" s="13" t="e">
        <f>IF(ISNUMBER(VLOOKUP(Fulltable[[#This Row],[Distance]], Predict[[#All],[Distance (km)]:[Time on current form]], 3, FALSE)), VLOOKUP(Fulltable[[#This Row],[Distance]], Predict[[#All],[Distance (km)]:[Time on current form]], 3, FALSE), NA())</f>
        <v>#N/A</v>
      </c>
    </row>
    <row r="3604" spans="1:10" x14ac:dyDescent="0.25">
      <c r="A3604" s="1">
        <v>36.020000000000003</v>
      </c>
      <c r="B3604" s="2">
        <f>Fulltable[[#This Row],[Distance]]^2</f>
        <v>1297.4404000000002</v>
      </c>
      <c r="C3604">
        <f>Fulltable[[#This Row],[Distance]]^3</f>
        <v>46733.803208000012</v>
      </c>
      <c r="D3604">
        <f>Fulltable[[#This Row],[Distance]]^4</f>
        <v>1683351.5915521604</v>
      </c>
      <c r="E3604">
        <f>Fulltable[[#This Row],[Distance]]^5</f>
        <v>60634324.327708825</v>
      </c>
      <c r="F3604" s="13" t="e">
        <f>IF(ISNUMBER(VLOOKUP(Fulltable[[#This Row],[Distance]], PBmetric[[Distance (km)]:[PB (hh:mm:ss)]], 6, FALSE)), VLOOKUP(Fulltable[[#This Row],[Distance]], PBmetric[[Distance (km)]:[PB (hh:mm:ss)]], 6, FALSE), NA())</f>
        <v>#N/A</v>
      </c>
      <c r="G3604" s="13">
        <f ca="1">$Q$4+$P$4*Fulltable[[#This Row],[Distance]]+$O$4*Fulltable[[#This Row],[D^2]]+$N$4*Fulltable[[#This Row],[D^3]]</f>
        <v>0.12796467303205919</v>
      </c>
      <c r="H3604" s="13">
        <f ca="1">Fulltable[[#This Row],[Forecast]]*(1+AVERAGE(cform[faster (-ve) /
slower (+ve)]))</f>
        <v>0.1324846183118415</v>
      </c>
      <c r="I3604" s="13" t="e">
        <f>IF(ISNUMBER(VLOOKUP(Fulltable[[#This Row],[Distance]], Predict[[#All],[Distance (km)]:[Time on current form]], 2, FALSE)), VLOOKUP(Fulltable[[#This Row],[Distance]], Predict[[#All],[Distance (km)]:[Time on current form]], 2, FALSE), NA())</f>
        <v>#N/A</v>
      </c>
      <c r="J3604" s="13" t="e">
        <f>IF(ISNUMBER(VLOOKUP(Fulltable[[#This Row],[Distance]], Predict[[#All],[Distance (km)]:[Time on current form]], 3, FALSE)), VLOOKUP(Fulltable[[#This Row],[Distance]], Predict[[#All],[Distance (km)]:[Time on current form]], 3, FALSE), NA())</f>
        <v>#N/A</v>
      </c>
    </row>
    <row r="3605" spans="1:10" x14ac:dyDescent="0.25">
      <c r="A3605" s="1">
        <v>36.03</v>
      </c>
      <c r="B3605" s="2">
        <f>Fulltable[[#This Row],[Distance]]^2</f>
        <v>1298.1609000000001</v>
      </c>
      <c r="C3605">
        <f>Fulltable[[#This Row],[Distance]]^3</f>
        <v>46772.737227000005</v>
      </c>
      <c r="D3605">
        <f>Fulltable[[#This Row],[Distance]]^4</f>
        <v>1685221.7222888102</v>
      </c>
      <c r="E3605">
        <f>Fulltable[[#This Row],[Distance]]^5</f>
        <v>60718538.654065832</v>
      </c>
      <c r="F3605" s="13" t="e">
        <f>IF(ISNUMBER(VLOOKUP(Fulltable[[#This Row],[Distance]], PBmetric[[Distance (km)]:[PB (hh:mm:ss)]], 6, FALSE)), VLOOKUP(Fulltable[[#This Row],[Distance]], PBmetric[[Distance (km)]:[PB (hh:mm:ss)]], 6, FALSE), NA())</f>
        <v>#N/A</v>
      </c>
      <c r="G3605" s="13">
        <f ca="1">$Q$4+$P$4*Fulltable[[#This Row],[Distance]]+$O$4*Fulltable[[#This Row],[D^2]]+$N$4*Fulltable[[#This Row],[D^3]]</f>
        <v>0.12800666257138574</v>
      </c>
      <c r="H3605" s="13">
        <f ca="1">Fulltable[[#This Row],[Forecast]]*(1+AVERAGE(cform[faster (-ve) /
slower (+ve)]))</f>
        <v>0.13252809099816154</v>
      </c>
      <c r="I3605" s="13" t="e">
        <f>IF(ISNUMBER(VLOOKUP(Fulltable[[#This Row],[Distance]], Predict[[#All],[Distance (km)]:[Time on current form]], 2, FALSE)), VLOOKUP(Fulltable[[#This Row],[Distance]], Predict[[#All],[Distance (km)]:[Time on current form]], 2, FALSE), NA())</f>
        <v>#N/A</v>
      </c>
      <c r="J3605" s="13" t="e">
        <f>IF(ISNUMBER(VLOOKUP(Fulltable[[#This Row],[Distance]], Predict[[#All],[Distance (km)]:[Time on current form]], 3, FALSE)), VLOOKUP(Fulltable[[#This Row],[Distance]], Predict[[#All],[Distance (km)]:[Time on current form]], 3, FALSE), NA())</f>
        <v>#N/A</v>
      </c>
    </row>
    <row r="3606" spans="1:10" x14ac:dyDescent="0.25">
      <c r="A3606" s="1">
        <v>36.04</v>
      </c>
      <c r="B3606" s="2">
        <f>Fulltable[[#This Row],[Distance]]^2</f>
        <v>1298.8815999999999</v>
      </c>
      <c r="C3606">
        <f>Fulltable[[#This Row],[Distance]]^3</f>
        <v>46811.692863999997</v>
      </c>
      <c r="D3606">
        <f>Fulltable[[#This Row],[Distance]]^4</f>
        <v>1687093.4108185598</v>
      </c>
      <c r="E3606">
        <f>Fulltable[[#This Row],[Distance]]^5</f>
        <v>60802846.525900893</v>
      </c>
      <c r="F3606" s="13" t="e">
        <f>IF(ISNUMBER(VLOOKUP(Fulltable[[#This Row],[Distance]], PBmetric[[Distance (km)]:[PB (hh:mm:ss)]], 6, FALSE)), VLOOKUP(Fulltable[[#This Row],[Distance]], PBmetric[[Distance (km)]:[PB (hh:mm:ss)]], 6, FALSE), NA())</f>
        <v>#N/A</v>
      </c>
      <c r="G3606" s="13">
        <f ca="1">$Q$4+$P$4*Fulltable[[#This Row],[Distance]]+$O$4*Fulltable[[#This Row],[D^2]]+$N$4*Fulltable[[#This Row],[D^3]]</f>
        <v>0.12804865565604315</v>
      </c>
      <c r="H3606" s="13">
        <f ca="1">Fulltable[[#This Row],[Forecast]]*(1+AVERAGE(cform[faster (-ve) /
slower (+ve)]))</f>
        <v>0.13257156735503997</v>
      </c>
      <c r="I3606" s="13" t="e">
        <f>IF(ISNUMBER(VLOOKUP(Fulltable[[#This Row],[Distance]], Predict[[#All],[Distance (km)]:[Time on current form]], 2, FALSE)), VLOOKUP(Fulltable[[#This Row],[Distance]], Predict[[#All],[Distance (km)]:[Time on current form]], 2, FALSE), NA())</f>
        <v>#N/A</v>
      </c>
      <c r="J3606" s="13" t="e">
        <f>IF(ISNUMBER(VLOOKUP(Fulltable[[#This Row],[Distance]], Predict[[#All],[Distance (km)]:[Time on current form]], 3, FALSE)), VLOOKUP(Fulltable[[#This Row],[Distance]], Predict[[#All],[Distance (km)]:[Time on current form]], 3, FALSE), NA())</f>
        <v>#N/A</v>
      </c>
    </row>
    <row r="3607" spans="1:10" x14ac:dyDescent="0.25">
      <c r="A3607" s="1">
        <v>36.049999999999997</v>
      </c>
      <c r="B3607" s="2">
        <f>Fulltable[[#This Row],[Distance]]^2</f>
        <v>1299.6024999999997</v>
      </c>
      <c r="C3607">
        <f>Fulltable[[#This Row],[Distance]]^3</f>
        <v>46850.67012499999</v>
      </c>
      <c r="D3607">
        <f>Fulltable[[#This Row],[Distance]]^4</f>
        <v>1688966.6580062492</v>
      </c>
      <c r="E3607">
        <f>Fulltable[[#This Row],[Distance]]^5</f>
        <v>60887248.021125279</v>
      </c>
      <c r="F3607" s="13" t="e">
        <f>IF(ISNUMBER(VLOOKUP(Fulltable[[#This Row],[Distance]], PBmetric[[Distance (km)]:[PB (hh:mm:ss)]], 6, FALSE)), VLOOKUP(Fulltable[[#This Row],[Distance]], PBmetric[[Distance (km)]:[PB (hh:mm:ss)]], 6, FALSE), NA())</f>
        <v>#N/A</v>
      </c>
      <c r="G3607" s="13">
        <f ca="1">$Q$4+$P$4*Fulltable[[#This Row],[Distance]]+$O$4*Fulltable[[#This Row],[D^2]]+$N$4*Fulltable[[#This Row],[D^3]]</f>
        <v>0.12809065228599598</v>
      </c>
      <c r="H3607" s="13">
        <f ca="1">Fulltable[[#This Row],[Forecast]]*(1+AVERAGE(cform[faster (-ve) /
slower (+ve)]))</f>
        <v>0.13261504738244012</v>
      </c>
      <c r="I3607" s="13" t="e">
        <f>IF(ISNUMBER(VLOOKUP(Fulltable[[#This Row],[Distance]], Predict[[#All],[Distance (km)]:[Time on current form]], 2, FALSE)), VLOOKUP(Fulltable[[#This Row],[Distance]], Predict[[#All],[Distance (km)]:[Time on current form]], 2, FALSE), NA())</f>
        <v>#N/A</v>
      </c>
      <c r="J3607" s="13" t="e">
        <f>IF(ISNUMBER(VLOOKUP(Fulltable[[#This Row],[Distance]], Predict[[#All],[Distance (km)]:[Time on current form]], 3, FALSE)), VLOOKUP(Fulltable[[#This Row],[Distance]], Predict[[#All],[Distance (km)]:[Time on current form]], 3, FALSE), NA())</f>
        <v>#N/A</v>
      </c>
    </row>
    <row r="3608" spans="1:10" x14ac:dyDescent="0.25">
      <c r="A3608" s="1">
        <v>36.06</v>
      </c>
      <c r="B3608" s="2">
        <f>Fulltable[[#This Row],[Distance]]^2</f>
        <v>1300.3236000000002</v>
      </c>
      <c r="C3608">
        <f>Fulltable[[#This Row],[Distance]]^3</f>
        <v>46889.669016000007</v>
      </c>
      <c r="D3608">
        <f>Fulltable[[#This Row],[Distance]]^4</f>
        <v>1690841.4647169604</v>
      </c>
      <c r="E3608">
        <f>Fulltable[[#This Row],[Distance]]^5</f>
        <v>60971743.217693597</v>
      </c>
      <c r="F3608" s="13" t="e">
        <f>IF(ISNUMBER(VLOOKUP(Fulltable[[#This Row],[Distance]], PBmetric[[Distance (km)]:[PB (hh:mm:ss)]], 6, FALSE)), VLOOKUP(Fulltable[[#This Row],[Distance]], PBmetric[[Distance (km)]:[PB (hh:mm:ss)]], 6, FALSE), NA())</f>
        <v>#N/A</v>
      </c>
      <c r="G3608" s="13">
        <f ca="1">$Q$4+$P$4*Fulltable[[#This Row],[Distance]]+$O$4*Fulltable[[#This Row],[D^2]]+$N$4*Fulltable[[#This Row],[D^3]]</f>
        <v>0.12813265246120895</v>
      </c>
      <c r="H3608" s="13">
        <f ca="1">Fulltable[[#This Row],[Forecast]]*(1+AVERAGE(cform[faster (-ve) /
slower (+ve)]))</f>
        <v>0.13265853108032544</v>
      </c>
      <c r="I3608" s="13" t="e">
        <f>IF(ISNUMBER(VLOOKUP(Fulltable[[#This Row],[Distance]], Predict[[#All],[Distance (km)]:[Time on current form]], 2, FALSE)), VLOOKUP(Fulltable[[#This Row],[Distance]], Predict[[#All],[Distance (km)]:[Time on current form]], 2, FALSE), NA())</f>
        <v>#N/A</v>
      </c>
      <c r="J3608" s="13" t="e">
        <f>IF(ISNUMBER(VLOOKUP(Fulltable[[#This Row],[Distance]], Predict[[#All],[Distance (km)]:[Time on current form]], 3, FALSE)), VLOOKUP(Fulltable[[#This Row],[Distance]], Predict[[#All],[Distance (km)]:[Time on current form]], 3, FALSE), NA())</f>
        <v>#N/A</v>
      </c>
    </row>
    <row r="3609" spans="1:10" x14ac:dyDescent="0.25">
      <c r="A3609" s="1">
        <v>36.07</v>
      </c>
      <c r="B3609" s="2">
        <f>Fulltable[[#This Row],[Distance]]^2</f>
        <v>1301.0449000000001</v>
      </c>
      <c r="C3609">
        <f>Fulltable[[#This Row],[Distance]]^3</f>
        <v>46928.689543</v>
      </c>
      <c r="D3609">
        <f>Fulltable[[#This Row],[Distance]]^4</f>
        <v>1692717.8318160102</v>
      </c>
      <c r="E3609">
        <f>Fulltable[[#This Row],[Distance]]^5</f>
        <v>61056332.193603486</v>
      </c>
      <c r="F3609" s="13" t="e">
        <f>IF(ISNUMBER(VLOOKUP(Fulltable[[#This Row],[Distance]], PBmetric[[Distance (km)]:[PB (hh:mm:ss)]], 6, FALSE)), VLOOKUP(Fulltable[[#This Row],[Distance]], PBmetric[[Distance (km)]:[PB (hh:mm:ss)]], 6, FALSE), NA())</f>
        <v>#N/A</v>
      </c>
      <c r="G3609" s="13">
        <f ca="1">$Q$4+$P$4*Fulltable[[#This Row],[Distance]]+$O$4*Fulltable[[#This Row],[D^2]]+$N$4*Fulltable[[#This Row],[D^3]]</f>
        <v>0.1281746561816465</v>
      </c>
      <c r="H3609" s="13">
        <f ca="1">Fulltable[[#This Row],[Forecast]]*(1+AVERAGE(cform[faster (-ve) /
slower (+ve)]))</f>
        <v>0.13270201844865914</v>
      </c>
      <c r="I3609" s="13" t="e">
        <f>IF(ISNUMBER(VLOOKUP(Fulltable[[#This Row],[Distance]], Predict[[#All],[Distance (km)]:[Time on current form]], 2, FALSE)), VLOOKUP(Fulltable[[#This Row],[Distance]], Predict[[#All],[Distance (km)]:[Time on current form]], 2, FALSE), NA())</f>
        <v>#N/A</v>
      </c>
      <c r="J3609" s="13" t="e">
        <f>IF(ISNUMBER(VLOOKUP(Fulltable[[#This Row],[Distance]], Predict[[#All],[Distance (km)]:[Time on current form]], 3, FALSE)), VLOOKUP(Fulltable[[#This Row],[Distance]], Predict[[#All],[Distance (km)]:[Time on current form]], 3, FALSE), NA())</f>
        <v>#N/A</v>
      </c>
    </row>
    <row r="3610" spans="1:10" x14ac:dyDescent="0.25">
      <c r="A3610" s="1">
        <v>36.08</v>
      </c>
      <c r="B3610" s="2">
        <f>Fulltable[[#This Row],[Distance]]^2</f>
        <v>1301.7664</v>
      </c>
      <c r="C3610">
        <f>Fulltable[[#This Row],[Distance]]^3</f>
        <v>46967.731711999993</v>
      </c>
      <c r="D3610">
        <f>Fulltable[[#This Row],[Distance]]^4</f>
        <v>1694595.7601689599</v>
      </c>
      <c r="E3610">
        <f>Fulltable[[#This Row],[Distance]]^5</f>
        <v>61141015.026896067</v>
      </c>
      <c r="F3610" s="13" t="e">
        <f>IF(ISNUMBER(VLOOKUP(Fulltable[[#This Row],[Distance]], PBmetric[[Distance (km)]:[PB (hh:mm:ss)]], 6, FALSE)), VLOOKUP(Fulltable[[#This Row],[Distance]], PBmetric[[Distance (km)]:[PB (hh:mm:ss)]], 6, FALSE), NA())</f>
        <v>#N/A</v>
      </c>
      <c r="G3610" s="13">
        <f ca="1">$Q$4+$P$4*Fulltable[[#This Row],[Distance]]+$O$4*Fulltable[[#This Row],[D^2]]+$N$4*Fulltable[[#This Row],[D^3]]</f>
        <v>0.12821666344727334</v>
      </c>
      <c r="H3610" s="13">
        <f ca="1">Fulltable[[#This Row],[Forecast]]*(1+AVERAGE(cform[faster (-ve) /
slower (+ve)]))</f>
        <v>0.13274550948740466</v>
      </c>
      <c r="I3610" s="13" t="e">
        <f>IF(ISNUMBER(VLOOKUP(Fulltable[[#This Row],[Distance]], Predict[[#All],[Distance (km)]:[Time on current form]], 2, FALSE)), VLOOKUP(Fulltable[[#This Row],[Distance]], Predict[[#All],[Distance (km)]:[Time on current form]], 2, FALSE), NA())</f>
        <v>#N/A</v>
      </c>
      <c r="J3610" s="13" t="e">
        <f>IF(ISNUMBER(VLOOKUP(Fulltable[[#This Row],[Distance]], Predict[[#All],[Distance (km)]:[Time on current form]], 3, FALSE)), VLOOKUP(Fulltable[[#This Row],[Distance]], Predict[[#All],[Distance (km)]:[Time on current form]], 3, FALSE), NA())</f>
        <v>#N/A</v>
      </c>
    </row>
    <row r="3611" spans="1:10" x14ac:dyDescent="0.25">
      <c r="A3611" s="1">
        <v>36.090000000000003</v>
      </c>
      <c r="B3611" s="2">
        <f>Fulltable[[#This Row],[Distance]]^2</f>
        <v>1302.4881000000003</v>
      </c>
      <c r="C3611">
        <f>Fulltable[[#This Row],[Distance]]^3</f>
        <v>47006.795529000017</v>
      </c>
      <c r="D3611">
        <f>Fulltable[[#This Row],[Distance]]^4</f>
        <v>1696475.2506416107</v>
      </c>
      <c r="E3611">
        <f>Fulltable[[#This Row],[Distance]]^5</f>
        <v>61225791.795655735</v>
      </c>
      <c r="F3611" s="13" t="e">
        <f>IF(ISNUMBER(VLOOKUP(Fulltable[[#This Row],[Distance]], PBmetric[[Distance (km)]:[PB (hh:mm:ss)]], 6, FALSE)), VLOOKUP(Fulltable[[#This Row],[Distance]], PBmetric[[Distance (km)]:[PB (hh:mm:ss)]], 6, FALSE), NA())</f>
        <v>#N/A</v>
      </c>
      <c r="G3611" s="13">
        <f ca="1">$Q$4+$P$4*Fulltable[[#This Row],[Distance]]+$O$4*Fulltable[[#This Row],[D^2]]+$N$4*Fulltable[[#This Row],[D^3]]</f>
        <v>0.12825867425805404</v>
      </c>
      <c r="H3611" s="13">
        <f ca="1">Fulltable[[#This Row],[Forecast]]*(1+AVERAGE(cform[faster (-ve) /
slower (+ve)]))</f>
        <v>0.13278900419652534</v>
      </c>
      <c r="I3611" s="13" t="e">
        <f>IF(ISNUMBER(VLOOKUP(Fulltable[[#This Row],[Distance]], Predict[[#All],[Distance (km)]:[Time on current form]], 2, FALSE)), VLOOKUP(Fulltable[[#This Row],[Distance]], Predict[[#All],[Distance (km)]:[Time on current form]], 2, FALSE), NA())</f>
        <v>#N/A</v>
      </c>
      <c r="J3611" s="13" t="e">
        <f>IF(ISNUMBER(VLOOKUP(Fulltable[[#This Row],[Distance]], Predict[[#All],[Distance (km)]:[Time on current form]], 3, FALSE)), VLOOKUP(Fulltable[[#This Row],[Distance]], Predict[[#All],[Distance (km)]:[Time on current form]], 3, FALSE), NA())</f>
        <v>#N/A</v>
      </c>
    </row>
    <row r="3612" spans="1:10" x14ac:dyDescent="0.25">
      <c r="A3612" s="1">
        <v>36.1</v>
      </c>
      <c r="B3612" s="2">
        <f>Fulltable[[#This Row],[Distance]]^2</f>
        <v>1303.21</v>
      </c>
      <c r="C3612">
        <f>Fulltable[[#This Row],[Distance]]^3</f>
        <v>47045.881000000001</v>
      </c>
      <c r="D3612">
        <f>Fulltable[[#This Row],[Distance]]^4</f>
        <v>1698356.3041000001</v>
      </c>
      <c r="E3612">
        <f>Fulltable[[#This Row],[Distance]]^5</f>
        <v>61310662.578010008</v>
      </c>
      <c r="F3612" s="13" t="e">
        <f>IF(ISNUMBER(VLOOKUP(Fulltable[[#This Row],[Distance]], PBmetric[[Distance (km)]:[PB (hh:mm:ss)]], 6, FALSE)), VLOOKUP(Fulltable[[#This Row],[Distance]], PBmetric[[Distance (km)]:[PB (hh:mm:ss)]], 6, FALSE), NA())</f>
        <v>#N/A</v>
      </c>
      <c r="G3612" s="13">
        <f ca="1">$Q$4+$P$4*Fulltable[[#This Row],[Distance]]+$O$4*Fulltable[[#This Row],[D^2]]+$N$4*Fulltable[[#This Row],[D^3]]</f>
        <v>0.12830068861395316</v>
      </c>
      <c r="H3612" s="13">
        <f ca="1">Fulltable[[#This Row],[Forecast]]*(1+AVERAGE(cform[faster (-ve) /
slower (+ve)]))</f>
        <v>0.13283250257598447</v>
      </c>
      <c r="I3612" s="13" t="e">
        <f>IF(ISNUMBER(VLOOKUP(Fulltable[[#This Row],[Distance]], Predict[[#All],[Distance (km)]:[Time on current form]], 2, FALSE)), VLOOKUP(Fulltable[[#This Row],[Distance]], Predict[[#All],[Distance (km)]:[Time on current form]], 2, FALSE), NA())</f>
        <v>#N/A</v>
      </c>
      <c r="J3612" s="13" t="e">
        <f>IF(ISNUMBER(VLOOKUP(Fulltable[[#This Row],[Distance]], Predict[[#All],[Distance (km)]:[Time on current form]], 3, FALSE)), VLOOKUP(Fulltable[[#This Row],[Distance]], Predict[[#All],[Distance (km)]:[Time on current form]], 3, FALSE), NA())</f>
        <v>#N/A</v>
      </c>
    </row>
    <row r="3613" spans="1:10" x14ac:dyDescent="0.25">
      <c r="A3613" s="1">
        <v>36.11</v>
      </c>
      <c r="B3613" s="2">
        <f>Fulltable[[#This Row],[Distance]]^2</f>
        <v>1303.9321</v>
      </c>
      <c r="C3613">
        <f>Fulltable[[#This Row],[Distance]]^3</f>
        <v>47084.988130999998</v>
      </c>
      <c r="D3613">
        <f>Fulltable[[#This Row],[Distance]]^4</f>
        <v>1700238.92141041</v>
      </c>
      <c r="E3613">
        <f>Fulltable[[#This Row],[Distance]]^5</f>
        <v>61395627.4521299</v>
      </c>
      <c r="F3613" s="13" t="e">
        <f>IF(ISNUMBER(VLOOKUP(Fulltable[[#This Row],[Distance]], PBmetric[[Distance (km)]:[PB (hh:mm:ss)]], 6, FALSE)), VLOOKUP(Fulltable[[#This Row],[Distance]], PBmetric[[Distance (km)]:[PB (hh:mm:ss)]], 6, FALSE), NA())</f>
        <v>#N/A</v>
      </c>
      <c r="G3613" s="13">
        <f ca="1">$Q$4+$P$4*Fulltable[[#This Row],[Distance]]+$O$4*Fulltable[[#This Row],[D^2]]+$N$4*Fulltable[[#This Row],[D^3]]</f>
        <v>0.12834270651493532</v>
      </c>
      <c r="H3613" s="13">
        <f ca="1">Fulltable[[#This Row],[Forecast]]*(1+AVERAGE(cform[faster (-ve) /
slower (+ve)]))</f>
        <v>0.13287600462574545</v>
      </c>
      <c r="I3613" s="13" t="e">
        <f>IF(ISNUMBER(VLOOKUP(Fulltable[[#This Row],[Distance]], Predict[[#All],[Distance (km)]:[Time on current form]], 2, FALSE)), VLOOKUP(Fulltable[[#This Row],[Distance]], Predict[[#All],[Distance (km)]:[Time on current form]], 2, FALSE), NA())</f>
        <v>#N/A</v>
      </c>
      <c r="J3613" s="13" t="e">
        <f>IF(ISNUMBER(VLOOKUP(Fulltable[[#This Row],[Distance]], Predict[[#All],[Distance (km)]:[Time on current form]], 3, FALSE)), VLOOKUP(Fulltable[[#This Row],[Distance]], Predict[[#All],[Distance (km)]:[Time on current form]], 3, FALSE), NA())</f>
        <v>#N/A</v>
      </c>
    </row>
    <row r="3614" spans="1:10" x14ac:dyDescent="0.25">
      <c r="A3614" s="1">
        <v>36.119999999999997</v>
      </c>
      <c r="B3614" s="2">
        <f>Fulltable[[#This Row],[Distance]]^2</f>
        <v>1304.6543999999999</v>
      </c>
      <c r="C3614">
        <f>Fulltable[[#This Row],[Distance]]^3</f>
        <v>47124.116927999996</v>
      </c>
      <c r="D3614">
        <f>Fulltable[[#This Row],[Distance]]^4</f>
        <v>1702123.1034393597</v>
      </c>
      <c r="E3614">
        <f>Fulltable[[#This Row],[Distance]]^5</f>
        <v>61480686.496229671</v>
      </c>
      <c r="F3614" s="13" t="e">
        <f>IF(ISNUMBER(VLOOKUP(Fulltable[[#This Row],[Distance]], PBmetric[[Distance (km)]:[PB (hh:mm:ss)]], 6, FALSE)), VLOOKUP(Fulltable[[#This Row],[Distance]], PBmetric[[Distance (km)]:[PB (hh:mm:ss)]], 6, FALSE), NA())</f>
        <v>#N/A</v>
      </c>
      <c r="G3614" s="13">
        <f ca="1">$Q$4+$P$4*Fulltable[[#This Row],[Distance]]+$O$4*Fulltable[[#This Row],[D^2]]+$N$4*Fulltable[[#This Row],[D^3]]</f>
        <v>0.12838472796096509</v>
      </c>
      <c r="H3614" s="13">
        <f ca="1">Fulltable[[#This Row],[Forecast]]*(1+AVERAGE(cform[faster (-ve) /
slower (+ve)]))</f>
        <v>0.13291951034577157</v>
      </c>
      <c r="I3614" s="13" t="e">
        <f>IF(ISNUMBER(VLOOKUP(Fulltable[[#This Row],[Distance]], Predict[[#All],[Distance (km)]:[Time on current form]], 2, FALSE)), VLOOKUP(Fulltable[[#This Row],[Distance]], Predict[[#All],[Distance (km)]:[Time on current form]], 2, FALSE), NA())</f>
        <v>#N/A</v>
      </c>
      <c r="J3614" s="13" t="e">
        <f>IF(ISNUMBER(VLOOKUP(Fulltable[[#This Row],[Distance]], Predict[[#All],[Distance (km)]:[Time on current form]], 3, FALSE)), VLOOKUP(Fulltable[[#This Row],[Distance]], Predict[[#All],[Distance (km)]:[Time on current form]], 3, FALSE), NA())</f>
        <v>#N/A</v>
      </c>
    </row>
    <row r="3615" spans="1:10" x14ac:dyDescent="0.25">
      <c r="A3615" s="1">
        <v>36.130000000000003</v>
      </c>
      <c r="B3615" s="2">
        <f>Fulltable[[#This Row],[Distance]]^2</f>
        <v>1305.3769000000002</v>
      </c>
      <c r="C3615">
        <f>Fulltable[[#This Row],[Distance]]^3</f>
        <v>47163.267397000011</v>
      </c>
      <c r="D3615">
        <f>Fulltable[[#This Row],[Distance]]^4</f>
        <v>1704008.8510536104</v>
      </c>
      <c r="E3615">
        <f>Fulltable[[#This Row],[Distance]]^5</f>
        <v>61565839.788566947</v>
      </c>
      <c r="F3615" s="13" t="e">
        <f>IF(ISNUMBER(VLOOKUP(Fulltable[[#This Row],[Distance]], PBmetric[[Distance (km)]:[PB (hh:mm:ss)]], 6, FALSE)), VLOOKUP(Fulltable[[#This Row],[Distance]], PBmetric[[Distance (km)]:[PB (hh:mm:ss)]], 6, FALSE), NA())</f>
        <v>#N/A</v>
      </c>
      <c r="G3615" s="13">
        <f ca="1">$Q$4+$P$4*Fulltable[[#This Row],[Distance]]+$O$4*Fulltable[[#This Row],[D^2]]+$N$4*Fulltable[[#This Row],[D^3]]</f>
        <v>0.12842675295200714</v>
      </c>
      <c r="H3615" s="13">
        <f ca="1">Fulltable[[#This Row],[Forecast]]*(1+AVERAGE(cform[faster (-ve) /
slower (+ve)]))</f>
        <v>0.13296301973602626</v>
      </c>
      <c r="I3615" s="13" t="e">
        <f>IF(ISNUMBER(VLOOKUP(Fulltable[[#This Row],[Distance]], Predict[[#All],[Distance (km)]:[Time on current form]], 2, FALSE)), VLOOKUP(Fulltable[[#This Row],[Distance]], Predict[[#All],[Distance (km)]:[Time on current form]], 2, FALSE), NA())</f>
        <v>#N/A</v>
      </c>
      <c r="J3615" s="13" t="e">
        <f>IF(ISNUMBER(VLOOKUP(Fulltable[[#This Row],[Distance]], Predict[[#All],[Distance (km)]:[Time on current form]], 3, FALSE)), VLOOKUP(Fulltable[[#This Row],[Distance]], Predict[[#All],[Distance (km)]:[Time on current form]], 3, FALSE), NA())</f>
        <v>#N/A</v>
      </c>
    </row>
    <row r="3616" spans="1:10" x14ac:dyDescent="0.25">
      <c r="A3616" s="1">
        <v>36.14</v>
      </c>
      <c r="B3616" s="2">
        <f>Fulltable[[#This Row],[Distance]]^2</f>
        <v>1306.0996</v>
      </c>
      <c r="C3616">
        <f>Fulltable[[#This Row],[Distance]]^3</f>
        <v>47202.439544000001</v>
      </c>
      <c r="D3616">
        <f>Fulltable[[#This Row],[Distance]]^4</f>
        <v>1705896.16512016</v>
      </c>
      <c r="E3616">
        <f>Fulltable[[#This Row],[Distance]]^5</f>
        <v>61651087.407442585</v>
      </c>
      <c r="F3616" s="13" t="e">
        <f>IF(ISNUMBER(VLOOKUP(Fulltable[[#This Row],[Distance]], PBmetric[[Distance (km)]:[PB (hh:mm:ss)]], 6, FALSE)), VLOOKUP(Fulltable[[#This Row],[Distance]], PBmetric[[Distance (km)]:[PB (hh:mm:ss)]], 6, FALSE), NA())</f>
        <v>#N/A</v>
      </c>
      <c r="G3616" s="13">
        <f ca="1">$Q$4+$P$4*Fulltable[[#This Row],[Distance]]+$O$4*Fulltable[[#This Row],[D^2]]+$N$4*Fulltable[[#This Row],[D^3]]</f>
        <v>0.12846878148802601</v>
      </c>
      <c r="H3616" s="13">
        <f ca="1">Fulltable[[#This Row],[Forecast]]*(1+AVERAGE(cform[faster (-ve) /
slower (+ve)]))</f>
        <v>0.13300653279647279</v>
      </c>
      <c r="I3616" s="13" t="e">
        <f>IF(ISNUMBER(VLOOKUP(Fulltable[[#This Row],[Distance]], Predict[[#All],[Distance (km)]:[Time on current form]], 2, FALSE)), VLOOKUP(Fulltable[[#This Row],[Distance]], Predict[[#All],[Distance (km)]:[Time on current form]], 2, FALSE), NA())</f>
        <v>#N/A</v>
      </c>
      <c r="J3616" s="13" t="e">
        <f>IF(ISNUMBER(VLOOKUP(Fulltable[[#This Row],[Distance]], Predict[[#All],[Distance (km)]:[Time on current form]], 3, FALSE)), VLOOKUP(Fulltable[[#This Row],[Distance]], Predict[[#All],[Distance (km)]:[Time on current form]], 3, FALSE), NA())</f>
        <v>#N/A</v>
      </c>
    </row>
    <row r="3617" spans="1:10" x14ac:dyDescent="0.25">
      <c r="A3617" s="1">
        <v>36.15</v>
      </c>
      <c r="B3617" s="2">
        <f>Fulltable[[#This Row],[Distance]]^2</f>
        <v>1306.8225</v>
      </c>
      <c r="C3617">
        <f>Fulltable[[#This Row],[Distance]]^3</f>
        <v>47241.633374999998</v>
      </c>
      <c r="D3617">
        <f>Fulltable[[#This Row],[Distance]]^4</f>
        <v>1707785.04650625</v>
      </c>
      <c r="E3617">
        <f>Fulltable[[#This Row],[Distance]]^5</f>
        <v>61736429.431200936</v>
      </c>
      <c r="F3617" s="13" t="e">
        <f>IF(ISNUMBER(VLOOKUP(Fulltable[[#This Row],[Distance]], PBmetric[[Distance (km)]:[PB (hh:mm:ss)]], 6, FALSE)), VLOOKUP(Fulltable[[#This Row],[Distance]], PBmetric[[Distance (km)]:[PB (hh:mm:ss)]], 6, FALSE), NA())</f>
        <v>#N/A</v>
      </c>
      <c r="G3617" s="13">
        <f ca="1">$Q$4+$P$4*Fulltable[[#This Row],[Distance]]+$O$4*Fulltable[[#This Row],[D^2]]+$N$4*Fulltable[[#This Row],[D^3]]</f>
        <v>0.1285108135689863</v>
      </c>
      <c r="H3617" s="13">
        <f ca="1">Fulltable[[#This Row],[Forecast]]*(1+AVERAGE(cform[faster (-ve) /
slower (+ve)]))</f>
        <v>0.13305004952707453</v>
      </c>
      <c r="I3617" s="13" t="e">
        <f>IF(ISNUMBER(VLOOKUP(Fulltable[[#This Row],[Distance]], Predict[[#All],[Distance (km)]:[Time on current form]], 2, FALSE)), VLOOKUP(Fulltable[[#This Row],[Distance]], Predict[[#All],[Distance (km)]:[Time on current form]], 2, FALSE), NA())</f>
        <v>#N/A</v>
      </c>
      <c r="J3617" s="13" t="e">
        <f>IF(ISNUMBER(VLOOKUP(Fulltable[[#This Row],[Distance]], Predict[[#All],[Distance (km)]:[Time on current form]], 3, FALSE)), VLOOKUP(Fulltable[[#This Row],[Distance]], Predict[[#All],[Distance (km)]:[Time on current form]], 3, FALSE), NA())</f>
        <v>#N/A</v>
      </c>
    </row>
    <row r="3618" spans="1:10" x14ac:dyDescent="0.25">
      <c r="A3618" s="1">
        <v>36.159999999999997</v>
      </c>
      <c r="B3618" s="2">
        <f>Fulltable[[#This Row],[Distance]]^2</f>
        <v>1307.5455999999997</v>
      </c>
      <c r="C3618">
        <f>Fulltable[[#This Row],[Distance]]^3</f>
        <v>47280.848895999981</v>
      </c>
      <c r="D3618">
        <f>Fulltable[[#This Row],[Distance]]^4</f>
        <v>1709675.4960793592</v>
      </c>
      <c r="E3618">
        <f>Fulltable[[#This Row],[Distance]]^5</f>
        <v>61821865.93822962</v>
      </c>
      <c r="F3618" s="13" t="e">
        <f>IF(ISNUMBER(VLOOKUP(Fulltable[[#This Row],[Distance]], PBmetric[[Distance (km)]:[PB (hh:mm:ss)]], 6, FALSE)), VLOOKUP(Fulltable[[#This Row],[Distance]], PBmetric[[Distance (km)]:[PB (hh:mm:ss)]], 6, FALSE), NA())</f>
        <v>#N/A</v>
      </c>
      <c r="G3618" s="13">
        <f ca="1">$Q$4+$P$4*Fulltable[[#This Row],[Distance]]+$O$4*Fulltable[[#This Row],[D^2]]+$N$4*Fulltable[[#This Row],[D^3]]</f>
        <v>0.1285528491948526</v>
      </c>
      <c r="H3618" s="13">
        <f ca="1">Fulltable[[#This Row],[Forecast]]*(1+AVERAGE(cform[faster (-ve) /
slower (+ve)]))</f>
        <v>0.13309356992779481</v>
      </c>
      <c r="I3618" s="13" t="e">
        <f>IF(ISNUMBER(VLOOKUP(Fulltable[[#This Row],[Distance]], Predict[[#All],[Distance (km)]:[Time on current form]], 2, FALSE)), VLOOKUP(Fulltable[[#This Row],[Distance]], Predict[[#All],[Distance (km)]:[Time on current form]], 2, FALSE), NA())</f>
        <v>#N/A</v>
      </c>
      <c r="J3618" s="13" t="e">
        <f>IF(ISNUMBER(VLOOKUP(Fulltable[[#This Row],[Distance]], Predict[[#All],[Distance (km)]:[Time on current form]], 3, FALSE)), VLOOKUP(Fulltable[[#This Row],[Distance]], Predict[[#All],[Distance (km)]:[Time on current form]], 3, FALSE), NA())</f>
        <v>#N/A</v>
      </c>
    </row>
    <row r="3619" spans="1:10" x14ac:dyDescent="0.25">
      <c r="A3619" s="1">
        <v>36.17</v>
      </c>
      <c r="B3619" s="2">
        <f>Fulltable[[#This Row],[Distance]]^2</f>
        <v>1308.2689</v>
      </c>
      <c r="C3619">
        <f>Fulltable[[#This Row],[Distance]]^3</f>
        <v>47320.086113000005</v>
      </c>
      <c r="D3619">
        <f>Fulltable[[#This Row],[Distance]]^4</f>
        <v>1711567.51470721</v>
      </c>
      <c r="E3619">
        <f>Fulltable[[#This Row],[Distance]]^5</f>
        <v>61907397.006959789</v>
      </c>
      <c r="F3619" s="13" t="e">
        <f>IF(ISNUMBER(VLOOKUP(Fulltable[[#This Row],[Distance]], PBmetric[[Distance (km)]:[PB (hh:mm:ss)]], 6, FALSE)), VLOOKUP(Fulltable[[#This Row],[Distance]], PBmetric[[Distance (km)]:[PB (hh:mm:ss)]], 6, FALSE), NA())</f>
        <v>#N/A</v>
      </c>
      <c r="G3619" s="13">
        <f ca="1">$Q$4+$P$4*Fulltable[[#This Row],[Distance]]+$O$4*Fulltable[[#This Row],[D^2]]+$N$4*Fulltable[[#This Row],[D^3]]</f>
        <v>0.12859488836558955</v>
      </c>
      <c r="H3619" s="13">
        <f ca="1">Fulltable[[#This Row],[Forecast]]*(1+AVERAGE(cform[faster (-ve) /
slower (+ve)]))</f>
        <v>0.13313709399859705</v>
      </c>
      <c r="I3619" s="13" t="e">
        <f>IF(ISNUMBER(VLOOKUP(Fulltable[[#This Row],[Distance]], Predict[[#All],[Distance (km)]:[Time on current form]], 2, FALSE)), VLOOKUP(Fulltable[[#This Row],[Distance]], Predict[[#All],[Distance (km)]:[Time on current form]], 2, FALSE), NA())</f>
        <v>#N/A</v>
      </c>
      <c r="J3619" s="13" t="e">
        <f>IF(ISNUMBER(VLOOKUP(Fulltable[[#This Row],[Distance]], Predict[[#All],[Distance (km)]:[Time on current form]], 3, FALSE)), VLOOKUP(Fulltable[[#This Row],[Distance]], Predict[[#All],[Distance (km)]:[Time on current form]], 3, FALSE), NA())</f>
        <v>#N/A</v>
      </c>
    </row>
    <row r="3620" spans="1:10" x14ac:dyDescent="0.25">
      <c r="A3620" s="1">
        <v>36.18</v>
      </c>
      <c r="B3620" s="2">
        <f>Fulltable[[#This Row],[Distance]]^2</f>
        <v>1308.9924000000001</v>
      </c>
      <c r="C3620">
        <f>Fulltable[[#This Row],[Distance]]^3</f>
        <v>47359.345032000005</v>
      </c>
      <c r="D3620">
        <f>Fulltable[[#This Row],[Distance]]^4</f>
        <v>1713461.1032577602</v>
      </c>
      <c r="E3620">
        <f>Fulltable[[#This Row],[Distance]]^5</f>
        <v>61993022.715865761</v>
      </c>
      <c r="F3620" s="13" t="e">
        <f>IF(ISNUMBER(VLOOKUP(Fulltable[[#This Row],[Distance]], PBmetric[[Distance (km)]:[PB (hh:mm:ss)]], 6, FALSE)), VLOOKUP(Fulltable[[#This Row],[Distance]], PBmetric[[Distance (km)]:[PB (hh:mm:ss)]], 6, FALSE), NA())</f>
        <v>#N/A</v>
      </c>
      <c r="G3620" s="13">
        <f ca="1">$Q$4+$P$4*Fulltable[[#This Row],[Distance]]+$O$4*Fulltable[[#This Row],[D^2]]+$N$4*Fulltable[[#This Row],[D^3]]</f>
        <v>0.12863693108116173</v>
      </c>
      <c r="H3620" s="13">
        <f ca="1">Fulltable[[#This Row],[Forecast]]*(1+AVERAGE(cform[faster (-ve) /
slower (+ve)]))</f>
        <v>0.13318062173944453</v>
      </c>
      <c r="I3620" s="13" t="e">
        <f>IF(ISNUMBER(VLOOKUP(Fulltable[[#This Row],[Distance]], Predict[[#All],[Distance (km)]:[Time on current form]], 2, FALSE)), VLOOKUP(Fulltable[[#This Row],[Distance]], Predict[[#All],[Distance (km)]:[Time on current form]], 2, FALSE), NA())</f>
        <v>#N/A</v>
      </c>
      <c r="J3620" s="13" t="e">
        <f>IF(ISNUMBER(VLOOKUP(Fulltable[[#This Row],[Distance]], Predict[[#All],[Distance (km)]:[Time on current form]], 3, FALSE)), VLOOKUP(Fulltable[[#This Row],[Distance]], Predict[[#All],[Distance (km)]:[Time on current form]], 3, FALSE), NA())</f>
        <v>#N/A</v>
      </c>
    </row>
    <row r="3621" spans="1:10" x14ac:dyDescent="0.25">
      <c r="A3621" s="1">
        <v>36.19</v>
      </c>
      <c r="B3621" s="2">
        <f>Fulltable[[#This Row],[Distance]]^2</f>
        <v>1309.7160999999999</v>
      </c>
      <c r="C3621">
        <f>Fulltable[[#This Row],[Distance]]^3</f>
        <v>47398.62565899999</v>
      </c>
      <c r="D3621">
        <f>Fulltable[[#This Row],[Distance]]^4</f>
        <v>1715356.2625992096</v>
      </c>
      <c r="E3621">
        <f>Fulltable[[#This Row],[Distance]]^5</f>
        <v>62078743.143465392</v>
      </c>
      <c r="F3621" s="13" t="e">
        <f>IF(ISNUMBER(VLOOKUP(Fulltable[[#This Row],[Distance]], PBmetric[[Distance (km)]:[PB (hh:mm:ss)]], 6, FALSE)), VLOOKUP(Fulltable[[#This Row],[Distance]], PBmetric[[Distance (km)]:[PB (hh:mm:ss)]], 6, FALSE), NA())</f>
        <v>#N/A</v>
      </c>
      <c r="G3621" s="13">
        <f ca="1">$Q$4+$P$4*Fulltable[[#This Row],[Distance]]+$O$4*Fulltable[[#This Row],[D^2]]+$N$4*Fulltable[[#This Row],[D^3]]</f>
        <v>0.12867897734153369</v>
      </c>
      <c r="H3621" s="13">
        <f ca="1">Fulltable[[#This Row],[Forecast]]*(1+AVERAGE(cform[faster (-ve) /
slower (+ve)]))</f>
        <v>0.13322415315030059</v>
      </c>
      <c r="I3621" s="13" t="e">
        <f>IF(ISNUMBER(VLOOKUP(Fulltable[[#This Row],[Distance]], Predict[[#All],[Distance (km)]:[Time on current form]], 2, FALSE)), VLOOKUP(Fulltable[[#This Row],[Distance]], Predict[[#All],[Distance (km)]:[Time on current form]], 2, FALSE), NA())</f>
        <v>#N/A</v>
      </c>
      <c r="J3621" s="13" t="e">
        <f>IF(ISNUMBER(VLOOKUP(Fulltable[[#This Row],[Distance]], Predict[[#All],[Distance (km)]:[Time on current form]], 3, FALSE)), VLOOKUP(Fulltable[[#This Row],[Distance]], Predict[[#All],[Distance (km)]:[Time on current form]], 3, FALSE), NA())</f>
        <v>#N/A</v>
      </c>
    </row>
    <row r="3622" spans="1:10" x14ac:dyDescent="0.25">
      <c r="A3622" s="1">
        <v>36.200000000000003</v>
      </c>
      <c r="B3622" s="2">
        <f>Fulltable[[#This Row],[Distance]]^2</f>
        <v>1310.4400000000003</v>
      </c>
      <c r="C3622">
        <f>Fulltable[[#This Row],[Distance]]^3</f>
        <v>47437.928000000014</v>
      </c>
      <c r="D3622">
        <f>Fulltable[[#This Row],[Distance]]^4</f>
        <v>1717252.9936000006</v>
      </c>
      <c r="E3622">
        <f>Fulltable[[#This Row],[Distance]]^5</f>
        <v>62164558.368320026</v>
      </c>
      <c r="F3622" s="13" t="e">
        <f>IF(ISNUMBER(VLOOKUP(Fulltable[[#This Row],[Distance]], PBmetric[[Distance (km)]:[PB (hh:mm:ss)]], 6, FALSE)), VLOOKUP(Fulltable[[#This Row],[Distance]], PBmetric[[Distance (km)]:[PB (hh:mm:ss)]], 6, FALSE), NA())</f>
        <v>#N/A</v>
      </c>
      <c r="G3622" s="13">
        <f ca="1">$Q$4+$P$4*Fulltable[[#This Row],[Distance]]+$O$4*Fulltable[[#This Row],[D^2]]+$N$4*Fulltable[[#This Row],[D^3]]</f>
        <v>0.12872102714667008</v>
      </c>
      <c r="H3622" s="13">
        <f ca="1">Fulltable[[#This Row],[Forecast]]*(1+AVERAGE(cform[faster (-ve) /
slower (+ve)]))</f>
        <v>0.13326768823112861</v>
      </c>
      <c r="I3622" s="13" t="e">
        <f>IF(ISNUMBER(VLOOKUP(Fulltable[[#This Row],[Distance]], Predict[[#All],[Distance (km)]:[Time on current form]], 2, FALSE)), VLOOKUP(Fulltable[[#This Row],[Distance]], Predict[[#All],[Distance (km)]:[Time on current form]], 2, FALSE), NA())</f>
        <v>#N/A</v>
      </c>
      <c r="J3622" s="13" t="e">
        <f>IF(ISNUMBER(VLOOKUP(Fulltable[[#This Row],[Distance]], Predict[[#All],[Distance (km)]:[Time on current form]], 3, FALSE)), VLOOKUP(Fulltable[[#This Row],[Distance]], Predict[[#All],[Distance (km)]:[Time on current form]], 3, FALSE), NA())</f>
        <v>#N/A</v>
      </c>
    </row>
    <row r="3623" spans="1:10" x14ac:dyDescent="0.25">
      <c r="A3623" s="1">
        <v>36.21</v>
      </c>
      <c r="B3623" s="2">
        <f>Fulltable[[#This Row],[Distance]]^2</f>
        <v>1311.1641</v>
      </c>
      <c r="C3623">
        <f>Fulltable[[#This Row],[Distance]]^3</f>
        <v>47477.252060999999</v>
      </c>
      <c r="D3623">
        <f>Fulltable[[#This Row],[Distance]]^4</f>
        <v>1719151.2971288098</v>
      </c>
      <c r="E3623">
        <f>Fulltable[[#This Row],[Distance]]^5</f>
        <v>62250468.469034202</v>
      </c>
      <c r="F3623" s="13" t="e">
        <f>IF(ISNUMBER(VLOOKUP(Fulltable[[#This Row],[Distance]], PBmetric[[Distance (km)]:[PB (hh:mm:ss)]], 6, FALSE)), VLOOKUP(Fulltable[[#This Row],[Distance]], PBmetric[[Distance (km)]:[PB (hh:mm:ss)]], 6, FALSE), NA())</f>
        <v>#N/A</v>
      </c>
      <c r="G3623" s="13">
        <f ca="1">$Q$4+$P$4*Fulltable[[#This Row],[Distance]]+$O$4*Fulltable[[#This Row],[D^2]]+$N$4*Fulltable[[#This Row],[D^3]]</f>
        <v>0.12876308049653548</v>
      </c>
      <c r="H3623" s="13">
        <f ca="1">Fulltable[[#This Row],[Forecast]]*(1+AVERAGE(cform[faster (-ve) /
slower (+ve)]))</f>
        <v>0.13331122698189193</v>
      </c>
      <c r="I3623" s="13" t="e">
        <f>IF(ISNUMBER(VLOOKUP(Fulltable[[#This Row],[Distance]], Predict[[#All],[Distance (km)]:[Time on current form]], 2, FALSE)), VLOOKUP(Fulltable[[#This Row],[Distance]], Predict[[#All],[Distance (km)]:[Time on current form]], 2, FALSE), NA())</f>
        <v>#N/A</v>
      </c>
      <c r="J3623" s="13" t="e">
        <f>IF(ISNUMBER(VLOOKUP(Fulltable[[#This Row],[Distance]], Predict[[#All],[Distance (km)]:[Time on current form]], 3, FALSE)), VLOOKUP(Fulltable[[#This Row],[Distance]], Predict[[#All],[Distance (km)]:[Time on current form]], 3, FALSE), NA())</f>
        <v>#N/A</v>
      </c>
    </row>
    <row r="3624" spans="1:10" x14ac:dyDescent="0.25">
      <c r="A3624" s="1">
        <v>36.22</v>
      </c>
      <c r="B3624" s="2">
        <f>Fulltable[[#This Row],[Distance]]^2</f>
        <v>1311.8883999999998</v>
      </c>
      <c r="C3624">
        <f>Fulltable[[#This Row],[Distance]]^3</f>
        <v>47516.59784799999</v>
      </c>
      <c r="D3624">
        <f>Fulltable[[#This Row],[Distance]]^4</f>
        <v>1721051.1740545596</v>
      </c>
      <c r="E3624">
        <f>Fulltable[[#This Row],[Distance]]^5</f>
        <v>62336473.524256147</v>
      </c>
      <c r="F3624" s="13" t="e">
        <f>IF(ISNUMBER(VLOOKUP(Fulltable[[#This Row],[Distance]], PBmetric[[Distance (km)]:[PB (hh:mm:ss)]], 6, FALSE)), VLOOKUP(Fulltable[[#This Row],[Distance]], PBmetric[[Distance (km)]:[PB (hh:mm:ss)]], 6, FALSE), NA())</f>
        <v>#N/A</v>
      </c>
      <c r="G3624" s="13">
        <f ca="1">$Q$4+$P$4*Fulltable[[#This Row],[Distance]]+$O$4*Fulltable[[#This Row],[D^2]]+$N$4*Fulltable[[#This Row],[D^3]]</f>
        <v>0.12880513739109445</v>
      </c>
      <c r="H3624" s="13">
        <f ca="1">Fulltable[[#This Row],[Forecast]]*(1+AVERAGE(cform[faster (-ve) /
slower (+ve)]))</f>
        <v>0.13335476940255384</v>
      </c>
      <c r="I3624" s="13" t="e">
        <f>IF(ISNUMBER(VLOOKUP(Fulltable[[#This Row],[Distance]], Predict[[#All],[Distance (km)]:[Time on current form]], 2, FALSE)), VLOOKUP(Fulltable[[#This Row],[Distance]], Predict[[#All],[Distance (km)]:[Time on current form]], 2, FALSE), NA())</f>
        <v>#N/A</v>
      </c>
      <c r="J3624" s="13" t="e">
        <f>IF(ISNUMBER(VLOOKUP(Fulltable[[#This Row],[Distance]], Predict[[#All],[Distance (km)]:[Time on current form]], 3, FALSE)), VLOOKUP(Fulltable[[#This Row],[Distance]], Predict[[#All],[Distance (km)]:[Time on current form]], 3, FALSE), NA())</f>
        <v>#N/A</v>
      </c>
    </row>
    <row r="3625" spans="1:10" x14ac:dyDescent="0.25">
      <c r="A3625" s="1">
        <v>36.229999999999997</v>
      </c>
      <c r="B3625" s="2">
        <f>Fulltable[[#This Row],[Distance]]^2</f>
        <v>1312.6128999999999</v>
      </c>
      <c r="C3625">
        <f>Fulltable[[#This Row],[Distance]]^3</f>
        <v>47555.96536699999</v>
      </c>
      <c r="D3625">
        <f>Fulltable[[#This Row],[Distance]]^4</f>
        <v>1722952.6252464096</v>
      </c>
      <c r="E3625">
        <f>Fulltable[[#This Row],[Distance]]^5</f>
        <v>62422573.61267741</v>
      </c>
      <c r="F3625" s="13" t="e">
        <f>IF(ISNUMBER(VLOOKUP(Fulltable[[#This Row],[Distance]], PBmetric[[Distance (km)]:[PB (hh:mm:ss)]], 6, FALSE)), VLOOKUP(Fulltable[[#This Row],[Distance]], PBmetric[[Distance (km)]:[PB (hh:mm:ss)]], 6, FALSE), NA())</f>
        <v>#N/A</v>
      </c>
      <c r="G3625" s="13">
        <f ca="1">$Q$4+$P$4*Fulltable[[#This Row],[Distance]]+$O$4*Fulltable[[#This Row],[D^2]]+$N$4*Fulltable[[#This Row],[D^3]]</f>
        <v>0.12884719783031165</v>
      </c>
      <c r="H3625" s="13">
        <f ca="1">Fulltable[[#This Row],[Forecast]]*(1+AVERAGE(cform[faster (-ve) /
slower (+ve)]))</f>
        <v>0.13339831549307776</v>
      </c>
      <c r="I3625" s="13" t="e">
        <f>IF(ISNUMBER(VLOOKUP(Fulltable[[#This Row],[Distance]], Predict[[#All],[Distance (km)]:[Time on current form]], 2, FALSE)), VLOOKUP(Fulltable[[#This Row],[Distance]], Predict[[#All],[Distance (km)]:[Time on current form]], 2, FALSE), NA())</f>
        <v>#N/A</v>
      </c>
      <c r="J3625" s="13" t="e">
        <f>IF(ISNUMBER(VLOOKUP(Fulltable[[#This Row],[Distance]], Predict[[#All],[Distance (km)]:[Time on current form]], 3, FALSE)), VLOOKUP(Fulltable[[#This Row],[Distance]], Predict[[#All],[Distance (km)]:[Time on current form]], 3, FALSE), NA())</f>
        <v>#N/A</v>
      </c>
    </row>
    <row r="3626" spans="1:10" x14ac:dyDescent="0.25">
      <c r="A3626" s="1">
        <v>36.24</v>
      </c>
      <c r="B3626" s="2">
        <f>Fulltable[[#This Row],[Distance]]^2</f>
        <v>1313.3376000000001</v>
      </c>
      <c r="C3626">
        <f>Fulltable[[#This Row],[Distance]]^3</f>
        <v>47595.354624000007</v>
      </c>
      <c r="D3626">
        <f>Fulltable[[#This Row],[Distance]]^4</f>
        <v>1724855.6515737602</v>
      </c>
      <c r="E3626">
        <f>Fulltable[[#This Row],[Distance]]^5</f>
        <v>62508768.813033074</v>
      </c>
      <c r="F3626" s="13" t="e">
        <f>IF(ISNUMBER(VLOOKUP(Fulltable[[#This Row],[Distance]], PBmetric[[Distance (km)]:[PB (hh:mm:ss)]], 6, FALSE)), VLOOKUP(Fulltable[[#This Row],[Distance]], PBmetric[[Distance (km)]:[PB (hh:mm:ss)]], 6, FALSE), NA())</f>
        <v>#N/A</v>
      </c>
      <c r="G3626" s="13">
        <f ca="1">$Q$4+$P$4*Fulltable[[#This Row],[Distance]]+$O$4*Fulltable[[#This Row],[D^2]]+$N$4*Fulltable[[#This Row],[D^3]]</f>
        <v>0.12888926181415167</v>
      </c>
      <c r="H3626" s="13">
        <f ca="1">Fulltable[[#This Row],[Forecast]]*(1+AVERAGE(cform[faster (-ve) /
slower (+ve)]))</f>
        <v>0.13344186525342705</v>
      </c>
      <c r="I3626" s="13" t="e">
        <f>IF(ISNUMBER(VLOOKUP(Fulltable[[#This Row],[Distance]], Predict[[#All],[Distance (km)]:[Time on current form]], 2, FALSE)), VLOOKUP(Fulltable[[#This Row],[Distance]], Predict[[#All],[Distance (km)]:[Time on current form]], 2, FALSE), NA())</f>
        <v>#N/A</v>
      </c>
      <c r="J3626" s="13" t="e">
        <f>IF(ISNUMBER(VLOOKUP(Fulltable[[#This Row],[Distance]], Predict[[#All],[Distance (km)]:[Time on current form]], 3, FALSE)), VLOOKUP(Fulltable[[#This Row],[Distance]], Predict[[#All],[Distance (km)]:[Time on current form]], 3, FALSE), NA())</f>
        <v>#N/A</v>
      </c>
    </row>
    <row r="3627" spans="1:10" x14ac:dyDescent="0.25">
      <c r="A3627" s="1">
        <v>36.25</v>
      </c>
      <c r="B3627" s="2">
        <f>Fulltable[[#This Row],[Distance]]^2</f>
        <v>1314.0625</v>
      </c>
      <c r="C3627">
        <f>Fulltable[[#This Row],[Distance]]^3</f>
        <v>47634.765625</v>
      </c>
      <c r="D3627">
        <f>Fulltable[[#This Row],[Distance]]^4</f>
        <v>1726760.25390625</v>
      </c>
      <c r="E3627">
        <f>Fulltable[[#This Row],[Distance]]^5</f>
        <v>62595059.204101562</v>
      </c>
      <c r="F3627" s="13" t="e">
        <f>IF(ISNUMBER(VLOOKUP(Fulltable[[#This Row],[Distance]], PBmetric[[Distance (km)]:[PB (hh:mm:ss)]], 6, FALSE)), VLOOKUP(Fulltable[[#This Row],[Distance]], PBmetric[[Distance (km)]:[PB (hh:mm:ss)]], 6, FALSE), NA())</f>
        <v>#N/A</v>
      </c>
      <c r="G3627" s="13">
        <f ca="1">$Q$4+$P$4*Fulltable[[#This Row],[Distance]]+$O$4*Fulltable[[#This Row],[D^2]]+$N$4*Fulltable[[#This Row],[D^3]]</f>
        <v>0.12893132934257903</v>
      </c>
      <c r="H3627" s="13">
        <f ca="1">Fulltable[[#This Row],[Forecast]]*(1+AVERAGE(cform[faster (-ve) /
slower (+ve)]))</f>
        <v>0.13348541868356495</v>
      </c>
      <c r="I3627" s="13" t="e">
        <f>IF(ISNUMBER(VLOOKUP(Fulltable[[#This Row],[Distance]], Predict[[#All],[Distance (km)]:[Time on current form]], 2, FALSE)), VLOOKUP(Fulltable[[#This Row],[Distance]], Predict[[#All],[Distance (km)]:[Time on current form]], 2, FALSE), NA())</f>
        <v>#N/A</v>
      </c>
      <c r="J3627" s="13" t="e">
        <f>IF(ISNUMBER(VLOOKUP(Fulltable[[#This Row],[Distance]], Predict[[#All],[Distance (km)]:[Time on current form]], 3, FALSE)), VLOOKUP(Fulltable[[#This Row],[Distance]], Predict[[#All],[Distance (km)]:[Time on current form]], 3, FALSE), NA())</f>
        <v>#N/A</v>
      </c>
    </row>
    <row r="3628" spans="1:10" x14ac:dyDescent="0.25">
      <c r="A3628" s="1">
        <v>36.26</v>
      </c>
      <c r="B3628" s="2">
        <f>Fulltable[[#This Row],[Distance]]^2</f>
        <v>1314.7875999999999</v>
      </c>
      <c r="C3628">
        <f>Fulltable[[#This Row],[Distance]]^3</f>
        <v>47674.198375999993</v>
      </c>
      <c r="D3628">
        <f>Fulltable[[#This Row],[Distance]]^4</f>
        <v>1728666.4331137596</v>
      </c>
      <c r="E3628">
        <f>Fulltable[[#This Row],[Distance]]^5</f>
        <v>62681444.864704922</v>
      </c>
      <c r="F3628" s="13" t="e">
        <f>IF(ISNUMBER(VLOOKUP(Fulltable[[#This Row],[Distance]], PBmetric[[Distance (km)]:[PB (hh:mm:ss)]], 6, FALSE)), VLOOKUP(Fulltable[[#This Row],[Distance]], PBmetric[[Distance (km)]:[PB (hh:mm:ss)]], 6, FALSE), NA())</f>
        <v>#N/A</v>
      </c>
      <c r="G3628" s="13">
        <f ca="1">$Q$4+$P$4*Fulltable[[#This Row],[Distance]]+$O$4*Fulltable[[#This Row],[D^2]]+$N$4*Fulltable[[#This Row],[D^3]]</f>
        <v>0.12897340041555841</v>
      </c>
      <c r="H3628" s="13">
        <f ca="1">Fulltable[[#This Row],[Forecast]]*(1+AVERAGE(cform[faster (-ve) /
slower (+ve)]))</f>
        <v>0.13352897578345491</v>
      </c>
      <c r="I3628" s="13" t="e">
        <f>IF(ISNUMBER(VLOOKUP(Fulltable[[#This Row],[Distance]], Predict[[#All],[Distance (km)]:[Time on current form]], 2, FALSE)), VLOOKUP(Fulltable[[#This Row],[Distance]], Predict[[#All],[Distance (km)]:[Time on current form]], 2, FALSE), NA())</f>
        <v>#N/A</v>
      </c>
      <c r="J3628" s="13" t="e">
        <f>IF(ISNUMBER(VLOOKUP(Fulltable[[#This Row],[Distance]], Predict[[#All],[Distance (km)]:[Time on current form]], 3, FALSE)), VLOOKUP(Fulltable[[#This Row],[Distance]], Predict[[#All],[Distance (km)]:[Time on current form]], 3, FALSE), NA())</f>
        <v>#N/A</v>
      </c>
    </row>
    <row r="3629" spans="1:10" x14ac:dyDescent="0.25">
      <c r="A3629" s="1">
        <v>36.270000000000003</v>
      </c>
      <c r="B3629" s="2">
        <f>Fulltable[[#This Row],[Distance]]^2</f>
        <v>1315.5129000000002</v>
      </c>
      <c r="C3629">
        <f>Fulltable[[#This Row],[Distance]]^3</f>
        <v>47713.65288300001</v>
      </c>
      <c r="D3629">
        <f>Fulltable[[#This Row],[Distance]]^4</f>
        <v>1730574.1900664105</v>
      </c>
      <c r="E3629">
        <f>Fulltable[[#This Row],[Distance]]^5</f>
        <v>62767925.87370871</v>
      </c>
      <c r="F3629" s="13" t="e">
        <f>IF(ISNUMBER(VLOOKUP(Fulltable[[#This Row],[Distance]], PBmetric[[Distance (km)]:[PB (hh:mm:ss)]], 6, FALSE)), VLOOKUP(Fulltable[[#This Row],[Distance]], PBmetric[[Distance (km)]:[PB (hh:mm:ss)]], 6, FALSE), NA())</f>
        <v>#N/A</v>
      </c>
      <c r="G3629" s="13">
        <f ca="1">$Q$4+$P$4*Fulltable[[#This Row],[Distance]]+$O$4*Fulltable[[#This Row],[D^2]]+$N$4*Fulltable[[#This Row],[D^3]]</f>
        <v>0.12901547503305441</v>
      </c>
      <c r="H3629" s="13">
        <f ca="1">Fulltable[[#This Row],[Forecast]]*(1+AVERAGE(cform[faster (-ve) /
slower (+ve)]))</f>
        <v>0.13357253655306026</v>
      </c>
      <c r="I3629" s="13" t="e">
        <f>IF(ISNUMBER(VLOOKUP(Fulltable[[#This Row],[Distance]], Predict[[#All],[Distance (km)]:[Time on current form]], 2, FALSE)), VLOOKUP(Fulltable[[#This Row],[Distance]], Predict[[#All],[Distance (km)]:[Time on current form]], 2, FALSE), NA())</f>
        <v>#N/A</v>
      </c>
      <c r="J3629" s="13" t="e">
        <f>IF(ISNUMBER(VLOOKUP(Fulltable[[#This Row],[Distance]], Predict[[#All],[Distance (km)]:[Time on current form]], 3, FALSE)), VLOOKUP(Fulltable[[#This Row],[Distance]], Predict[[#All],[Distance (km)]:[Time on current form]], 3, FALSE), NA())</f>
        <v>#N/A</v>
      </c>
    </row>
    <row r="3630" spans="1:10" x14ac:dyDescent="0.25">
      <c r="A3630" s="1">
        <v>36.28</v>
      </c>
      <c r="B3630" s="2">
        <f>Fulltable[[#This Row],[Distance]]^2</f>
        <v>1316.2384000000002</v>
      </c>
      <c r="C3630">
        <f>Fulltable[[#This Row],[Distance]]^3</f>
        <v>47753.129152000009</v>
      </c>
      <c r="D3630">
        <f>Fulltable[[#This Row],[Distance]]^4</f>
        <v>1732483.5256345605</v>
      </c>
      <c r="E3630">
        <f>Fulltable[[#This Row],[Distance]]^5</f>
        <v>62854502.310021855</v>
      </c>
      <c r="F3630" s="13" t="e">
        <f>IF(ISNUMBER(VLOOKUP(Fulltable[[#This Row],[Distance]], PBmetric[[Distance (km)]:[PB (hh:mm:ss)]], 6, FALSE)), VLOOKUP(Fulltable[[#This Row],[Distance]], PBmetric[[Distance (km)]:[PB (hh:mm:ss)]], 6, FALSE), NA())</f>
        <v>#N/A</v>
      </c>
      <c r="G3630" s="13">
        <f ca="1">$Q$4+$P$4*Fulltable[[#This Row],[Distance]]+$O$4*Fulltable[[#This Row],[D^2]]+$N$4*Fulltable[[#This Row],[D^3]]</f>
        <v>0.12905755319503154</v>
      </c>
      <c r="H3630" s="13">
        <f ca="1">Fulltable[[#This Row],[Forecast]]*(1+AVERAGE(cform[faster (-ve) /
slower (+ve)]))</f>
        <v>0.13361610099234428</v>
      </c>
      <c r="I3630" s="13" t="e">
        <f>IF(ISNUMBER(VLOOKUP(Fulltable[[#This Row],[Distance]], Predict[[#All],[Distance (km)]:[Time on current form]], 2, FALSE)), VLOOKUP(Fulltable[[#This Row],[Distance]], Predict[[#All],[Distance (km)]:[Time on current form]], 2, FALSE), NA())</f>
        <v>#N/A</v>
      </c>
      <c r="J3630" s="13" t="e">
        <f>IF(ISNUMBER(VLOOKUP(Fulltable[[#This Row],[Distance]], Predict[[#All],[Distance (km)]:[Time on current form]], 3, FALSE)), VLOOKUP(Fulltable[[#This Row],[Distance]], Predict[[#All],[Distance (km)]:[Time on current form]], 3, FALSE), NA())</f>
        <v>#N/A</v>
      </c>
    </row>
    <row r="3631" spans="1:10" x14ac:dyDescent="0.25">
      <c r="A3631" s="1">
        <v>36.29</v>
      </c>
      <c r="B3631" s="2">
        <f>Fulltable[[#This Row],[Distance]]^2</f>
        <v>1316.9640999999999</v>
      </c>
      <c r="C3631">
        <f>Fulltable[[#This Row],[Distance]]^3</f>
        <v>47792.627188999999</v>
      </c>
      <c r="D3631">
        <f>Fulltable[[#This Row],[Distance]]^4</f>
        <v>1734394.4406888098</v>
      </c>
      <c r="E3631">
        <f>Fulltable[[#This Row],[Distance]]^5</f>
        <v>62941174.252596907</v>
      </c>
      <c r="F3631" s="13" t="e">
        <f>IF(ISNUMBER(VLOOKUP(Fulltable[[#This Row],[Distance]], PBmetric[[Distance (km)]:[PB (hh:mm:ss)]], 6, FALSE)), VLOOKUP(Fulltable[[#This Row],[Distance]], PBmetric[[Distance (km)]:[PB (hh:mm:ss)]], 6, FALSE), NA())</f>
        <v>#N/A</v>
      </c>
      <c r="G3631" s="13">
        <f ca="1">$Q$4+$P$4*Fulltable[[#This Row],[Distance]]+$O$4*Fulltable[[#This Row],[D^2]]+$N$4*Fulltable[[#This Row],[D^3]]</f>
        <v>0.12909963490145449</v>
      </c>
      <c r="H3631" s="13">
        <f ca="1">Fulltable[[#This Row],[Forecast]]*(1+AVERAGE(cform[faster (-ve) /
slower (+ve)]))</f>
        <v>0.13365966910127039</v>
      </c>
      <c r="I3631" s="13" t="e">
        <f>IF(ISNUMBER(VLOOKUP(Fulltable[[#This Row],[Distance]], Predict[[#All],[Distance (km)]:[Time on current form]], 2, FALSE)), VLOOKUP(Fulltable[[#This Row],[Distance]], Predict[[#All],[Distance (km)]:[Time on current form]], 2, FALSE), NA())</f>
        <v>#N/A</v>
      </c>
      <c r="J3631" s="13" t="e">
        <f>IF(ISNUMBER(VLOOKUP(Fulltable[[#This Row],[Distance]], Predict[[#All],[Distance (km)]:[Time on current form]], 3, FALSE)), VLOOKUP(Fulltable[[#This Row],[Distance]], Predict[[#All],[Distance (km)]:[Time on current form]], 3, FALSE), NA())</f>
        <v>#N/A</v>
      </c>
    </row>
    <row r="3632" spans="1:10" x14ac:dyDescent="0.25">
      <c r="A3632" s="1">
        <v>36.299999999999997</v>
      </c>
      <c r="B3632" s="2">
        <f>Fulltable[[#This Row],[Distance]]^2</f>
        <v>1317.6899999999998</v>
      </c>
      <c r="C3632">
        <f>Fulltable[[#This Row],[Distance]]^3</f>
        <v>47832.14699999999</v>
      </c>
      <c r="D3632">
        <f>Fulltable[[#This Row],[Distance]]^4</f>
        <v>1736306.9360999996</v>
      </c>
      <c r="E3632">
        <f>Fulltable[[#This Row],[Distance]]^5</f>
        <v>63027941.780429982</v>
      </c>
      <c r="F3632" s="13" t="e">
        <f>IF(ISNUMBER(VLOOKUP(Fulltable[[#This Row],[Distance]], PBmetric[[Distance (km)]:[PB (hh:mm:ss)]], 6, FALSE)), VLOOKUP(Fulltable[[#This Row],[Distance]], PBmetric[[Distance (km)]:[PB (hh:mm:ss)]], 6, FALSE), NA())</f>
        <v>#N/A</v>
      </c>
      <c r="G3632" s="13">
        <f ca="1">$Q$4+$P$4*Fulltable[[#This Row],[Distance]]+$O$4*Fulltable[[#This Row],[D^2]]+$N$4*Fulltable[[#This Row],[D^3]]</f>
        <v>0.12914172015228778</v>
      </c>
      <c r="H3632" s="13">
        <f ca="1">Fulltable[[#This Row],[Forecast]]*(1+AVERAGE(cform[faster (-ve) /
slower (+ve)]))</f>
        <v>0.13370324087980187</v>
      </c>
      <c r="I3632" s="13" t="e">
        <f>IF(ISNUMBER(VLOOKUP(Fulltable[[#This Row],[Distance]], Predict[[#All],[Distance (km)]:[Time on current form]], 2, FALSE)), VLOOKUP(Fulltable[[#This Row],[Distance]], Predict[[#All],[Distance (km)]:[Time on current form]], 2, FALSE), NA())</f>
        <v>#N/A</v>
      </c>
      <c r="J3632" s="13" t="e">
        <f>IF(ISNUMBER(VLOOKUP(Fulltable[[#This Row],[Distance]], Predict[[#All],[Distance (km)]:[Time on current form]], 3, FALSE)), VLOOKUP(Fulltable[[#This Row],[Distance]], Predict[[#All],[Distance (km)]:[Time on current form]], 3, FALSE), NA())</f>
        <v>#N/A</v>
      </c>
    </row>
    <row r="3633" spans="1:10" x14ac:dyDescent="0.25">
      <c r="A3633" s="1">
        <v>36.31</v>
      </c>
      <c r="B3633" s="2">
        <f>Fulltable[[#This Row],[Distance]]^2</f>
        <v>1318.4161000000001</v>
      </c>
      <c r="C3633">
        <f>Fulltable[[#This Row],[Distance]]^3</f>
        <v>47871.688591000006</v>
      </c>
      <c r="D3633">
        <f>Fulltable[[#This Row],[Distance]]^4</f>
        <v>1738221.0127392104</v>
      </c>
      <c r="E3633">
        <f>Fulltable[[#This Row],[Distance]]^5</f>
        <v>63114804.972560734</v>
      </c>
      <c r="F3633" s="13" t="e">
        <f>IF(ISNUMBER(VLOOKUP(Fulltable[[#This Row],[Distance]], PBmetric[[Distance (km)]:[PB (hh:mm:ss)]], 6, FALSE)), VLOOKUP(Fulltable[[#This Row],[Distance]], PBmetric[[Distance (km)]:[PB (hh:mm:ss)]], 6, FALSE), NA())</f>
        <v>#N/A</v>
      </c>
      <c r="G3633" s="13">
        <f ca="1">$Q$4+$P$4*Fulltable[[#This Row],[Distance]]+$O$4*Fulltable[[#This Row],[D^2]]+$N$4*Fulltable[[#This Row],[D^3]]</f>
        <v>0.12918380894749609</v>
      </c>
      <c r="H3633" s="13">
        <f ca="1">Fulltable[[#This Row],[Forecast]]*(1+AVERAGE(cform[faster (-ve) /
slower (+ve)]))</f>
        <v>0.13374681632790217</v>
      </c>
      <c r="I3633" s="13" t="e">
        <f>IF(ISNUMBER(VLOOKUP(Fulltable[[#This Row],[Distance]], Predict[[#All],[Distance (km)]:[Time on current form]], 2, FALSE)), VLOOKUP(Fulltable[[#This Row],[Distance]], Predict[[#All],[Distance (km)]:[Time on current form]], 2, FALSE), NA())</f>
        <v>#N/A</v>
      </c>
      <c r="J3633" s="13" t="e">
        <f>IF(ISNUMBER(VLOOKUP(Fulltable[[#This Row],[Distance]], Predict[[#All],[Distance (km)]:[Time on current form]], 3, FALSE)), VLOOKUP(Fulltable[[#This Row],[Distance]], Predict[[#All],[Distance (km)]:[Time on current form]], 3, FALSE), NA())</f>
        <v>#N/A</v>
      </c>
    </row>
    <row r="3634" spans="1:10" x14ac:dyDescent="0.25">
      <c r="A3634" s="1">
        <v>36.32</v>
      </c>
      <c r="B3634" s="2">
        <f>Fulltable[[#This Row],[Distance]]^2</f>
        <v>1319.1424</v>
      </c>
      <c r="C3634">
        <f>Fulltable[[#This Row],[Distance]]^3</f>
        <v>47911.251967999997</v>
      </c>
      <c r="D3634">
        <f>Fulltable[[#This Row],[Distance]]^4</f>
        <v>1740136.67147776</v>
      </c>
      <c r="E3634">
        <f>Fulltable[[#This Row],[Distance]]^5</f>
        <v>63201763.908072241</v>
      </c>
      <c r="F3634" s="13" t="e">
        <f>IF(ISNUMBER(VLOOKUP(Fulltable[[#This Row],[Distance]], PBmetric[[Distance (km)]:[PB (hh:mm:ss)]], 6, FALSE)), VLOOKUP(Fulltable[[#This Row],[Distance]], PBmetric[[Distance (km)]:[PB (hh:mm:ss)]], 6, FALSE), NA())</f>
        <v>#N/A</v>
      </c>
      <c r="G3634" s="13">
        <f ca="1">$Q$4+$P$4*Fulltable[[#This Row],[Distance]]+$O$4*Fulltable[[#This Row],[D^2]]+$N$4*Fulltable[[#This Row],[D^3]]</f>
        <v>0.12922590128704395</v>
      </c>
      <c r="H3634" s="13">
        <f ca="1">Fulltable[[#This Row],[Forecast]]*(1+AVERAGE(cform[faster (-ve) /
slower (+ve)]))</f>
        <v>0.13379039544553453</v>
      </c>
      <c r="I3634" s="13" t="e">
        <f>IF(ISNUMBER(VLOOKUP(Fulltable[[#This Row],[Distance]], Predict[[#All],[Distance (km)]:[Time on current form]], 2, FALSE)), VLOOKUP(Fulltable[[#This Row],[Distance]], Predict[[#All],[Distance (km)]:[Time on current form]], 2, FALSE), NA())</f>
        <v>#N/A</v>
      </c>
      <c r="J3634" s="13" t="e">
        <f>IF(ISNUMBER(VLOOKUP(Fulltable[[#This Row],[Distance]], Predict[[#All],[Distance (km)]:[Time on current form]], 3, FALSE)), VLOOKUP(Fulltable[[#This Row],[Distance]], Predict[[#All],[Distance (km)]:[Time on current form]], 3, FALSE), NA())</f>
        <v>#N/A</v>
      </c>
    </row>
    <row r="3635" spans="1:10" x14ac:dyDescent="0.25">
      <c r="A3635" s="1">
        <v>36.33</v>
      </c>
      <c r="B3635" s="2">
        <f>Fulltable[[#This Row],[Distance]]^2</f>
        <v>1319.8688999999999</v>
      </c>
      <c r="C3635">
        <f>Fulltable[[#This Row],[Distance]]^3</f>
        <v>47950.837136999995</v>
      </c>
      <c r="D3635">
        <f>Fulltable[[#This Row],[Distance]]^4</f>
        <v>1742053.9131872097</v>
      </c>
      <c r="E3635">
        <f>Fulltable[[#This Row],[Distance]]^5</f>
        <v>63288818.66609133</v>
      </c>
      <c r="F3635" s="13" t="e">
        <f>IF(ISNUMBER(VLOOKUP(Fulltable[[#This Row],[Distance]], PBmetric[[Distance (km)]:[PB (hh:mm:ss)]], 6, FALSE)), VLOOKUP(Fulltable[[#This Row],[Distance]], PBmetric[[Distance (km)]:[PB (hh:mm:ss)]], 6, FALSE), NA())</f>
        <v>#N/A</v>
      </c>
      <c r="G3635" s="13">
        <f ca="1">$Q$4+$P$4*Fulltable[[#This Row],[Distance]]+$O$4*Fulltable[[#This Row],[D^2]]+$N$4*Fulltable[[#This Row],[D^3]]</f>
        <v>0.12926799717089596</v>
      </c>
      <c r="H3635" s="13">
        <f ca="1">Fulltable[[#This Row],[Forecast]]*(1+AVERAGE(cform[faster (-ve) /
slower (+ve)]))</f>
        <v>0.1338339782326623</v>
      </c>
      <c r="I3635" s="13" t="e">
        <f>IF(ISNUMBER(VLOOKUP(Fulltable[[#This Row],[Distance]], Predict[[#All],[Distance (km)]:[Time on current form]], 2, FALSE)), VLOOKUP(Fulltable[[#This Row],[Distance]], Predict[[#All],[Distance (km)]:[Time on current form]], 2, FALSE), NA())</f>
        <v>#N/A</v>
      </c>
      <c r="J3635" s="13" t="e">
        <f>IF(ISNUMBER(VLOOKUP(Fulltable[[#This Row],[Distance]], Predict[[#All],[Distance (km)]:[Time on current form]], 3, FALSE)), VLOOKUP(Fulltable[[#This Row],[Distance]], Predict[[#All],[Distance (km)]:[Time on current form]], 3, FALSE), NA())</f>
        <v>#N/A</v>
      </c>
    </row>
    <row r="3636" spans="1:10" x14ac:dyDescent="0.25">
      <c r="A3636" s="1">
        <v>36.340000000000003</v>
      </c>
      <c r="B3636" s="2">
        <f>Fulltable[[#This Row],[Distance]]^2</f>
        <v>1320.5956000000003</v>
      </c>
      <c r="C3636">
        <f>Fulltable[[#This Row],[Distance]]^3</f>
        <v>47990.444104000017</v>
      </c>
      <c r="D3636">
        <f>Fulltable[[#This Row],[Distance]]^4</f>
        <v>1743972.7387393608</v>
      </c>
      <c r="E3636">
        <f>Fulltable[[#This Row],[Distance]]^5</f>
        <v>63375969.325788379</v>
      </c>
      <c r="F3636" s="13" t="e">
        <f>IF(ISNUMBER(VLOOKUP(Fulltable[[#This Row],[Distance]], PBmetric[[Distance (km)]:[PB (hh:mm:ss)]], 6, FALSE)), VLOOKUP(Fulltable[[#This Row],[Distance]], PBmetric[[Distance (km)]:[PB (hh:mm:ss)]], 6, FALSE), NA())</f>
        <v>#N/A</v>
      </c>
      <c r="G3636" s="13">
        <f ca="1">$Q$4+$P$4*Fulltable[[#This Row],[Distance]]+$O$4*Fulltable[[#This Row],[D^2]]+$N$4*Fulltable[[#This Row],[D^3]]</f>
        <v>0.12931009659901677</v>
      </c>
      <c r="H3636" s="13">
        <f ca="1">Fulltable[[#This Row],[Forecast]]*(1+AVERAGE(cform[faster (-ve) /
slower (+ve)]))</f>
        <v>0.13387756468924891</v>
      </c>
      <c r="I3636" s="13" t="e">
        <f>IF(ISNUMBER(VLOOKUP(Fulltable[[#This Row],[Distance]], Predict[[#All],[Distance (km)]:[Time on current form]], 2, FALSE)), VLOOKUP(Fulltable[[#This Row],[Distance]], Predict[[#All],[Distance (km)]:[Time on current form]], 2, FALSE), NA())</f>
        <v>#N/A</v>
      </c>
      <c r="J3636" s="13" t="e">
        <f>IF(ISNUMBER(VLOOKUP(Fulltable[[#This Row],[Distance]], Predict[[#All],[Distance (km)]:[Time on current form]], 3, FALSE)), VLOOKUP(Fulltable[[#This Row],[Distance]], Predict[[#All],[Distance (km)]:[Time on current form]], 3, FALSE), NA())</f>
        <v>#N/A</v>
      </c>
    </row>
    <row r="3637" spans="1:10" x14ac:dyDescent="0.25">
      <c r="A3637" s="1">
        <v>36.35</v>
      </c>
      <c r="B3637" s="2">
        <f>Fulltable[[#This Row],[Distance]]^2</f>
        <v>1321.3225</v>
      </c>
      <c r="C3637">
        <f>Fulltable[[#This Row],[Distance]]^3</f>
        <v>48030.072874999998</v>
      </c>
      <c r="D3637">
        <f>Fulltable[[#This Row],[Distance]]^4</f>
        <v>1745893.1490062501</v>
      </c>
      <c r="E3637">
        <f>Fulltable[[#This Row],[Distance]]^5</f>
        <v>63463215.966377191</v>
      </c>
      <c r="F3637" s="13" t="e">
        <f>IF(ISNUMBER(VLOOKUP(Fulltable[[#This Row],[Distance]], PBmetric[[Distance (km)]:[PB (hh:mm:ss)]], 6, FALSE)), VLOOKUP(Fulltable[[#This Row],[Distance]], PBmetric[[Distance (km)]:[PB (hh:mm:ss)]], 6, FALSE), NA())</f>
        <v>#N/A</v>
      </c>
      <c r="G3637" s="13">
        <f ca="1">$Q$4+$P$4*Fulltable[[#This Row],[Distance]]+$O$4*Fulltable[[#This Row],[D^2]]+$N$4*Fulltable[[#This Row],[D^3]]</f>
        <v>0.12935219957137092</v>
      </c>
      <c r="H3637" s="13">
        <f ca="1">Fulltable[[#This Row],[Forecast]]*(1+AVERAGE(cform[faster (-ve) /
slower (+ve)]))</f>
        <v>0.13392115481525765</v>
      </c>
      <c r="I3637" s="13" t="e">
        <f>IF(ISNUMBER(VLOOKUP(Fulltable[[#This Row],[Distance]], Predict[[#All],[Distance (km)]:[Time on current form]], 2, FALSE)), VLOOKUP(Fulltable[[#This Row],[Distance]], Predict[[#All],[Distance (km)]:[Time on current form]], 2, FALSE), NA())</f>
        <v>#N/A</v>
      </c>
      <c r="J3637" s="13" t="e">
        <f>IF(ISNUMBER(VLOOKUP(Fulltable[[#This Row],[Distance]], Predict[[#All],[Distance (km)]:[Time on current form]], 3, FALSE)), VLOOKUP(Fulltable[[#This Row],[Distance]], Predict[[#All],[Distance (km)]:[Time on current form]], 3, FALSE), NA())</f>
        <v>#N/A</v>
      </c>
    </row>
    <row r="3638" spans="1:10" x14ac:dyDescent="0.25">
      <c r="A3638" s="1">
        <v>36.36</v>
      </c>
      <c r="B3638" s="2">
        <f>Fulltable[[#This Row],[Distance]]^2</f>
        <v>1322.0496000000001</v>
      </c>
      <c r="C3638">
        <f>Fulltable[[#This Row],[Distance]]^3</f>
        <v>48069.723456</v>
      </c>
      <c r="D3638">
        <f>Fulltable[[#This Row],[Distance]]^4</f>
        <v>1747815.1448601601</v>
      </c>
      <c r="E3638">
        <f>Fulltable[[#This Row],[Distance]]^5</f>
        <v>63550558.66711542</v>
      </c>
      <c r="F3638" s="13" t="e">
        <f>IF(ISNUMBER(VLOOKUP(Fulltable[[#This Row],[Distance]], PBmetric[[Distance (km)]:[PB (hh:mm:ss)]], 6, FALSE)), VLOOKUP(Fulltable[[#This Row],[Distance]], PBmetric[[Distance (km)]:[PB (hh:mm:ss)]], 6, FALSE), NA())</f>
        <v>#N/A</v>
      </c>
      <c r="G3638" s="13">
        <f ca="1">$Q$4+$P$4*Fulltable[[#This Row],[Distance]]+$O$4*Fulltable[[#This Row],[D^2]]+$N$4*Fulltable[[#This Row],[D^3]]</f>
        <v>0.12939430608792302</v>
      </c>
      <c r="H3638" s="13">
        <f ca="1">Fulltable[[#This Row],[Forecast]]*(1+AVERAGE(cform[faster (-ve) /
slower (+ve)]))</f>
        <v>0.13396474861065186</v>
      </c>
      <c r="I3638" s="13" t="e">
        <f>IF(ISNUMBER(VLOOKUP(Fulltable[[#This Row],[Distance]], Predict[[#All],[Distance (km)]:[Time on current form]], 2, FALSE)), VLOOKUP(Fulltable[[#This Row],[Distance]], Predict[[#All],[Distance (km)]:[Time on current form]], 2, FALSE), NA())</f>
        <v>#N/A</v>
      </c>
      <c r="J3638" s="13" t="e">
        <f>IF(ISNUMBER(VLOOKUP(Fulltable[[#This Row],[Distance]], Predict[[#All],[Distance (km)]:[Time on current form]], 3, FALSE)), VLOOKUP(Fulltable[[#This Row],[Distance]], Predict[[#All],[Distance (km)]:[Time on current form]], 3, FALSE), NA())</f>
        <v>#N/A</v>
      </c>
    </row>
    <row r="3639" spans="1:10" x14ac:dyDescent="0.25">
      <c r="A3639" s="1">
        <v>36.369999999999997</v>
      </c>
      <c r="B3639" s="2">
        <f>Fulltable[[#This Row],[Distance]]^2</f>
        <v>1322.7768999999998</v>
      </c>
      <c r="C3639">
        <f>Fulltable[[#This Row],[Distance]]^3</f>
        <v>48109.395852999987</v>
      </c>
      <c r="D3639">
        <f>Fulltable[[#This Row],[Distance]]^4</f>
        <v>1749738.7271736097</v>
      </c>
      <c r="E3639">
        <f>Fulltable[[#This Row],[Distance]]^5</f>
        <v>63637997.507304177</v>
      </c>
      <c r="F3639" s="13" t="e">
        <f>IF(ISNUMBER(VLOOKUP(Fulltable[[#This Row],[Distance]], PBmetric[[Distance (km)]:[PB (hh:mm:ss)]], 6, FALSE)), VLOOKUP(Fulltable[[#This Row],[Distance]], PBmetric[[Distance (km)]:[PB (hh:mm:ss)]], 6, FALSE), NA())</f>
        <v>#N/A</v>
      </c>
      <c r="G3639" s="13">
        <f ca="1">$Q$4+$P$4*Fulltable[[#This Row],[Distance]]+$O$4*Fulltable[[#This Row],[D^2]]+$N$4*Fulltable[[#This Row],[D^3]]</f>
        <v>0.12943641614863768</v>
      </c>
      <c r="H3639" s="13">
        <f ca="1">Fulltable[[#This Row],[Forecast]]*(1+AVERAGE(cform[faster (-ve) /
slower (+ve)]))</f>
        <v>0.13400834607539491</v>
      </c>
      <c r="I3639" s="13" t="e">
        <f>IF(ISNUMBER(VLOOKUP(Fulltable[[#This Row],[Distance]], Predict[[#All],[Distance (km)]:[Time on current form]], 2, FALSE)), VLOOKUP(Fulltable[[#This Row],[Distance]], Predict[[#All],[Distance (km)]:[Time on current form]], 2, FALSE), NA())</f>
        <v>#N/A</v>
      </c>
      <c r="J3639" s="13" t="e">
        <f>IF(ISNUMBER(VLOOKUP(Fulltable[[#This Row],[Distance]], Predict[[#All],[Distance (km)]:[Time on current form]], 3, FALSE)), VLOOKUP(Fulltable[[#This Row],[Distance]], Predict[[#All],[Distance (km)]:[Time on current form]], 3, FALSE), NA())</f>
        <v>#N/A</v>
      </c>
    </row>
    <row r="3640" spans="1:10" x14ac:dyDescent="0.25">
      <c r="A3640" s="1">
        <v>36.380000000000003</v>
      </c>
      <c r="B3640" s="2">
        <f>Fulltable[[#This Row],[Distance]]^2</f>
        <v>1323.5044000000003</v>
      </c>
      <c r="C3640">
        <f>Fulltable[[#This Row],[Distance]]^3</f>
        <v>48149.090072000014</v>
      </c>
      <c r="D3640">
        <f>Fulltable[[#This Row],[Distance]]^4</f>
        <v>1751663.8968193608</v>
      </c>
      <c r="E3640">
        <f>Fulltable[[#This Row],[Distance]]^5</f>
        <v>63725532.566288352</v>
      </c>
      <c r="F3640" s="13" t="e">
        <f>IF(ISNUMBER(VLOOKUP(Fulltable[[#This Row],[Distance]], PBmetric[[Distance (km)]:[PB (hh:mm:ss)]], 6, FALSE)), VLOOKUP(Fulltable[[#This Row],[Distance]], PBmetric[[Distance (km)]:[PB (hh:mm:ss)]], 6, FALSE), NA())</f>
        <v>#N/A</v>
      </c>
      <c r="G3640" s="13">
        <f ca="1">$Q$4+$P$4*Fulltable[[#This Row],[Distance]]+$O$4*Fulltable[[#This Row],[D^2]]+$N$4*Fulltable[[#This Row],[D^3]]</f>
        <v>0.12947852975347951</v>
      </c>
      <c r="H3640" s="13">
        <f ca="1">Fulltable[[#This Row],[Forecast]]*(1+AVERAGE(cform[faster (-ve) /
slower (+ve)]))</f>
        <v>0.13405194720945016</v>
      </c>
      <c r="I3640" s="13" t="e">
        <f>IF(ISNUMBER(VLOOKUP(Fulltable[[#This Row],[Distance]], Predict[[#All],[Distance (km)]:[Time on current form]], 2, FALSE)), VLOOKUP(Fulltable[[#This Row],[Distance]], Predict[[#All],[Distance (km)]:[Time on current form]], 2, FALSE), NA())</f>
        <v>#N/A</v>
      </c>
      <c r="J3640" s="13" t="e">
        <f>IF(ISNUMBER(VLOOKUP(Fulltable[[#This Row],[Distance]], Predict[[#All],[Distance (km)]:[Time on current form]], 3, FALSE)), VLOOKUP(Fulltable[[#This Row],[Distance]], Predict[[#All],[Distance (km)]:[Time on current form]], 3, FALSE), NA())</f>
        <v>#N/A</v>
      </c>
    </row>
    <row r="3641" spans="1:10" x14ac:dyDescent="0.25">
      <c r="A3641" s="1">
        <v>36.39</v>
      </c>
      <c r="B3641" s="2">
        <f>Fulltable[[#This Row],[Distance]]^2</f>
        <v>1324.2320999999999</v>
      </c>
      <c r="C3641">
        <f>Fulltable[[#This Row],[Distance]]^3</f>
        <v>48188.806119000001</v>
      </c>
      <c r="D3641">
        <f>Fulltable[[#This Row],[Distance]]^4</f>
        <v>1753590.6546704099</v>
      </c>
      <c r="E3641">
        <f>Fulltable[[#This Row],[Distance]]^5</f>
        <v>63813163.923456214</v>
      </c>
      <c r="F3641" s="13" t="e">
        <f>IF(ISNUMBER(VLOOKUP(Fulltable[[#This Row],[Distance]], PBmetric[[Distance (km)]:[PB (hh:mm:ss)]], 6, FALSE)), VLOOKUP(Fulltable[[#This Row],[Distance]], PBmetric[[Distance (km)]:[PB (hh:mm:ss)]], 6, FALSE), NA())</f>
        <v>#N/A</v>
      </c>
      <c r="G3641" s="13">
        <f ca="1">$Q$4+$P$4*Fulltable[[#This Row],[Distance]]+$O$4*Fulltable[[#This Row],[D^2]]+$N$4*Fulltable[[#This Row],[D^3]]</f>
        <v>0.12952064690241308</v>
      </c>
      <c r="H3641" s="13">
        <f ca="1">Fulltable[[#This Row],[Forecast]]*(1+AVERAGE(cform[faster (-ve) /
slower (+ve)]))</f>
        <v>0.13409555201278089</v>
      </c>
      <c r="I3641" s="13" t="e">
        <f>IF(ISNUMBER(VLOOKUP(Fulltable[[#This Row],[Distance]], Predict[[#All],[Distance (km)]:[Time on current form]], 2, FALSE)), VLOOKUP(Fulltable[[#This Row],[Distance]], Predict[[#All],[Distance (km)]:[Time on current form]], 2, FALSE), NA())</f>
        <v>#N/A</v>
      </c>
      <c r="J3641" s="13" t="e">
        <f>IF(ISNUMBER(VLOOKUP(Fulltable[[#This Row],[Distance]], Predict[[#All],[Distance (km)]:[Time on current form]], 3, FALSE)), VLOOKUP(Fulltable[[#This Row],[Distance]], Predict[[#All],[Distance (km)]:[Time on current form]], 3, FALSE), NA())</f>
        <v>#N/A</v>
      </c>
    </row>
    <row r="3642" spans="1:10" x14ac:dyDescent="0.25">
      <c r="A3642" s="1">
        <v>36.4</v>
      </c>
      <c r="B3642" s="2">
        <f>Fulltable[[#This Row],[Distance]]^2</f>
        <v>1324.9599999999998</v>
      </c>
      <c r="C3642">
        <f>Fulltable[[#This Row],[Distance]]^3</f>
        <v>48228.543999999994</v>
      </c>
      <c r="D3642">
        <f>Fulltable[[#This Row],[Distance]]^4</f>
        <v>1755519.0015999996</v>
      </c>
      <c r="E3642">
        <f>Fulltable[[#This Row],[Distance]]^5</f>
        <v>63900891.658239983</v>
      </c>
      <c r="F3642" s="13" t="e">
        <f>IF(ISNUMBER(VLOOKUP(Fulltable[[#This Row],[Distance]], PBmetric[[Distance (km)]:[PB (hh:mm:ss)]], 6, FALSE)), VLOOKUP(Fulltable[[#This Row],[Distance]], PBmetric[[Distance (km)]:[PB (hh:mm:ss)]], 6, FALSE), NA())</f>
        <v>#N/A</v>
      </c>
      <c r="G3642" s="13">
        <f ca="1">$Q$4+$P$4*Fulltable[[#This Row],[Distance]]+$O$4*Fulltable[[#This Row],[D^2]]+$N$4*Fulltable[[#This Row],[D^3]]</f>
        <v>0.12956276759540297</v>
      </c>
      <c r="H3642" s="13">
        <f ca="1">Fulltable[[#This Row],[Forecast]]*(1+AVERAGE(cform[faster (-ve) /
slower (+ve)]))</f>
        <v>0.13413916048535049</v>
      </c>
      <c r="I3642" s="13" t="e">
        <f>IF(ISNUMBER(VLOOKUP(Fulltable[[#This Row],[Distance]], Predict[[#All],[Distance (km)]:[Time on current form]], 2, FALSE)), VLOOKUP(Fulltable[[#This Row],[Distance]], Predict[[#All],[Distance (km)]:[Time on current form]], 2, FALSE), NA())</f>
        <v>#N/A</v>
      </c>
      <c r="J3642" s="13" t="e">
        <f>IF(ISNUMBER(VLOOKUP(Fulltable[[#This Row],[Distance]], Predict[[#All],[Distance (km)]:[Time on current form]], 3, FALSE)), VLOOKUP(Fulltable[[#This Row],[Distance]], Predict[[#All],[Distance (km)]:[Time on current form]], 3, FALSE), NA())</f>
        <v>#N/A</v>
      </c>
    </row>
    <row r="3643" spans="1:10" x14ac:dyDescent="0.25">
      <c r="A3643" s="1">
        <v>36.409999999999997</v>
      </c>
      <c r="B3643" s="2">
        <f>Fulltable[[#This Row],[Distance]]^2</f>
        <v>1325.6880999999998</v>
      </c>
      <c r="C3643">
        <f>Fulltable[[#This Row],[Distance]]^3</f>
        <v>48268.303720999989</v>
      </c>
      <c r="D3643">
        <f>Fulltable[[#This Row],[Distance]]^4</f>
        <v>1757448.9384816096</v>
      </c>
      <c r="E3643">
        <f>Fulltable[[#This Row],[Distance]]^5</f>
        <v>63988715.850115396</v>
      </c>
      <c r="F3643" s="13" t="e">
        <f>IF(ISNUMBER(VLOOKUP(Fulltable[[#This Row],[Distance]], PBmetric[[Distance (km)]:[PB (hh:mm:ss)]], 6, FALSE)), VLOOKUP(Fulltable[[#This Row],[Distance]], PBmetric[[Distance (km)]:[PB (hh:mm:ss)]], 6, FALSE), NA())</f>
        <v>#N/A</v>
      </c>
      <c r="G3643" s="13">
        <f ca="1">$Q$4+$P$4*Fulltable[[#This Row],[Distance]]+$O$4*Fulltable[[#This Row],[D^2]]+$N$4*Fulltable[[#This Row],[D^3]]</f>
        <v>0.12960489183241383</v>
      </c>
      <c r="H3643" s="13">
        <f ca="1">Fulltable[[#This Row],[Forecast]]*(1+AVERAGE(cform[faster (-ve) /
slower (+ve)]))</f>
        <v>0.13418277262712233</v>
      </c>
      <c r="I3643" s="13" t="e">
        <f>IF(ISNUMBER(VLOOKUP(Fulltable[[#This Row],[Distance]], Predict[[#All],[Distance (km)]:[Time on current form]], 2, FALSE)), VLOOKUP(Fulltable[[#This Row],[Distance]], Predict[[#All],[Distance (km)]:[Time on current form]], 2, FALSE), NA())</f>
        <v>#N/A</v>
      </c>
      <c r="J3643" s="13" t="e">
        <f>IF(ISNUMBER(VLOOKUP(Fulltable[[#This Row],[Distance]], Predict[[#All],[Distance (km)]:[Time on current form]], 3, FALSE)), VLOOKUP(Fulltable[[#This Row],[Distance]], Predict[[#All],[Distance (km)]:[Time on current form]], 3, FALSE), NA())</f>
        <v>#N/A</v>
      </c>
    </row>
    <row r="3644" spans="1:10" x14ac:dyDescent="0.25">
      <c r="A3644" s="1">
        <v>36.42</v>
      </c>
      <c r="B3644" s="2">
        <f>Fulltable[[#This Row],[Distance]]^2</f>
        <v>1326.4164000000001</v>
      </c>
      <c r="C3644">
        <f>Fulltable[[#This Row],[Distance]]^3</f>
        <v>48308.085288000002</v>
      </c>
      <c r="D3644">
        <f>Fulltable[[#This Row],[Distance]]^4</f>
        <v>1759380.4661889602</v>
      </c>
      <c r="E3644">
        <f>Fulltable[[#This Row],[Distance]]^5</f>
        <v>64076636.578601934</v>
      </c>
      <c r="F3644" s="13" t="e">
        <f>IF(ISNUMBER(VLOOKUP(Fulltable[[#This Row],[Distance]], PBmetric[[Distance (km)]:[PB (hh:mm:ss)]], 6, FALSE)), VLOOKUP(Fulltable[[#This Row],[Distance]], PBmetric[[Distance (km)]:[PB (hh:mm:ss)]], 6, FALSE), NA())</f>
        <v>#N/A</v>
      </c>
      <c r="G3644" s="13">
        <f ca="1">$Q$4+$P$4*Fulltable[[#This Row],[Distance]]+$O$4*Fulltable[[#This Row],[D^2]]+$N$4*Fulltable[[#This Row],[D^3]]</f>
        <v>0.12964701961341024</v>
      </c>
      <c r="H3644" s="13">
        <f ca="1">Fulltable[[#This Row],[Forecast]]*(1+AVERAGE(cform[faster (-ve) /
slower (+ve)]))</f>
        <v>0.13422638843805976</v>
      </c>
      <c r="I3644" s="13" t="e">
        <f>IF(ISNUMBER(VLOOKUP(Fulltable[[#This Row],[Distance]], Predict[[#All],[Distance (km)]:[Time on current form]], 2, FALSE)), VLOOKUP(Fulltable[[#This Row],[Distance]], Predict[[#All],[Distance (km)]:[Time on current form]], 2, FALSE), NA())</f>
        <v>#N/A</v>
      </c>
      <c r="J3644" s="13" t="e">
        <f>IF(ISNUMBER(VLOOKUP(Fulltable[[#This Row],[Distance]], Predict[[#All],[Distance (km)]:[Time on current form]], 3, FALSE)), VLOOKUP(Fulltable[[#This Row],[Distance]], Predict[[#All],[Distance (km)]:[Time on current form]], 3, FALSE), NA())</f>
        <v>#N/A</v>
      </c>
    </row>
    <row r="3645" spans="1:10" x14ac:dyDescent="0.25">
      <c r="A3645" s="1">
        <v>36.43</v>
      </c>
      <c r="B3645" s="2">
        <f>Fulltable[[#This Row],[Distance]]^2</f>
        <v>1327.1449</v>
      </c>
      <c r="C3645">
        <f>Fulltable[[#This Row],[Distance]]^3</f>
        <v>48347.888706999998</v>
      </c>
      <c r="D3645">
        <f>Fulltable[[#This Row],[Distance]]^4</f>
        <v>1761313.5855960101</v>
      </c>
      <c r="E3645">
        <f>Fulltable[[#This Row],[Distance]]^5</f>
        <v>64164653.923262648</v>
      </c>
      <c r="F3645" s="13" t="e">
        <f>IF(ISNUMBER(VLOOKUP(Fulltable[[#This Row],[Distance]], PBmetric[[Distance (km)]:[PB (hh:mm:ss)]], 6, FALSE)), VLOOKUP(Fulltable[[#This Row],[Distance]], PBmetric[[Distance (km)]:[PB (hh:mm:ss)]], 6, FALSE), NA())</f>
        <v>#N/A</v>
      </c>
      <c r="G3645" s="13">
        <f ca="1">$Q$4+$P$4*Fulltable[[#This Row],[Distance]]+$O$4*Fulltable[[#This Row],[D^2]]+$N$4*Fulltable[[#This Row],[D^3]]</f>
        <v>0.12968915093835676</v>
      </c>
      <c r="H3645" s="13">
        <f ca="1">Fulltable[[#This Row],[Forecast]]*(1+AVERAGE(cform[faster (-ve) /
slower (+ve)]))</f>
        <v>0.13427000791812604</v>
      </c>
      <c r="I3645" s="13" t="e">
        <f>IF(ISNUMBER(VLOOKUP(Fulltable[[#This Row],[Distance]], Predict[[#All],[Distance (km)]:[Time on current form]], 2, FALSE)), VLOOKUP(Fulltable[[#This Row],[Distance]], Predict[[#All],[Distance (km)]:[Time on current form]], 2, FALSE), NA())</f>
        <v>#N/A</v>
      </c>
      <c r="J3645" s="13" t="e">
        <f>IF(ISNUMBER(VLOOKUP(Fulltable[[#This Row],[Distance]], Predict[[#All],[Distance (km)]:[Time on current form]], 3, FALSE)), VLOOKUP(Fulltable[[#This Row],[Distance]], Predict[[#All],[Distance (km)]:[Time on current form]], 3, FALSE), NA())</f>
        <v>#N/A</v>
      </c>
    </row>
    <row r="3646" spans="1:10" x14ac:dyDescent="0.25">
      <c r="A3646" s="1">
        <v>36.44</v>
      </c>
      <c r="B3646" s="2">
        <f>Fulltable[[#This Row],[Distance]]^2</f>
        <v>1327.8735999999999</v>
      </c>
      <c r="C3646">
        <f>Fulltable[[#This Row],[Distance]]^3</f>
        <v>48387.713983999995</v>
      </c>
      <c r="D3646">
        <f>Fulltable[[#This Row],[Distance]]^4</f>
        <v>1763248.2975769597</v>
      </c>
      <c r="E3646">
        <f>Fulltable[[#This Row],[Distance]]^5</f>
        <v>64252767.963704407</v>
      </c>
      <c r="F3646" s="13" t="e">
        <f>IF(ISNUMBER(VLOOKUP(Fulltable[[#This Row],[Distance]], PBmetric[[Distance (km)]:[PB (hh:mm:ss)]], 6, FALSE)), VLOOKUP(Fulltable[[#This Row],[Distance]], PBmetric[[Distance (km)]:[PB (hh:mm:ss)]], 6, FALSE), NA())</f>
        <v>#N/A</v>
      </c>
      <c r="G3646" s="13">
        <f ca="1">$Q$4+$P$4*Fulltable[[#This Row],[Distance]]+$O$4*Fulltable[[#This Row],[D^2]]+$N$4*Fulltable[[#This Row],[D^3]]</f>
        <v>0.12973128580721802</v>
      </c>
      <c r="H3646" s="13">
        <f ca="1">Fulltable[[#This Row],[Forecast]]*(1+AVERAGE(cform[faster (-ve) /
slower (+ve)]))</f>
        <v>0.13431363106728458</v>
      </c>
      <c r="I3646" s="13" t="e">
        <f>IF(ISNUMBER(VLOOKUP(Fulltable[[#This Row],[Distance]], Predict[[#All],[Distance (km)]:[Time on current form]], 2, FALSE)), VLOOKUP(Fulltable[[#This Row],[Distance]], Predict[[#All],[Distance (km)]:[Time on current form]], 2, FALSE), NA())</f>
        <v>#N/A</v>
      </c>
      <c r="J3646" s="13" t="e">
        <f>IF(ISNUMBER(VLOOKUP(Fulltable[[#This Row],[Distance]], Predict[[#All],[Distance (km)]:[Time on current form]], 3, FALSE)), VLOOKUP(Fulltable[[#This Row],[Distance]], Predict[[#All],[Distance (km)]:[Time on current form]], 3, FALSE), NA())</f>
        <v>#N/A</v>
      </c>
    </row>
    <row r="3647" spans="1:10" x14ac:dyDescent="0.25">
      <c r="A3647" s="1">
        <v>36.450000000000003</v>
      </c>
      <c r="B3647" s="2">
        <f>Fulltable[[#This Row],[Distance]]^2</f>
        <v>1328.6025000000002</v>
      </c>
      <c r="C3647">
        <f>Fulltable[[#This Row],[Distance]]^3</f>
        <v>48427.561125000007</v>
      </c>
      <c r="D3647">
        <f>Fulltable[[#This Row],[Distance]]^4</f>
        <v>1765184.6030062505</v>
      </c>
      <c r="E3647">
        <f>Fulltable[[#This Row],[Distance]]^5</f>
        <v>64340978.779577836</v>
      </c>
      <c r="F3647" s="13" t="e">
        <f>IF(ISNUMBER(VLOOKUP(Fulltable[[#This Row],[Distance]], PBmetric[[Distance (km)]:[PB (hh:mm:ss)]], 6, FALSE)), VLOOKUP(Fulltable[[#This Row],[Distance]], PBmetric[[Distance (km)]:[PB (hh:mm:ss)]], 6, FALSE), NA())</f>
        <v>#N/A</v>
      </c>
      <c r="G3647" s="13">
        <f ca="1">$Q$4+$P$4*Fulltable[[#This Row],[Distance]]+$O$4*Fulltable[[#This Row],[D^2]]+$N$4*Fulltable[[#This Row],[D^3]]</f>
        <v>0.12977342421995861</v>
      </c>
      <c r="H3647" s="13">
        <f ca="1">Fulltable[[#This Row],[Forecast]]*(1+AVERAGE(cform[faster (-ve) /
slower (+ve)]))</f>
        <v>0.13435725788549877</v>
      </c>
      <c r="I3647" s="13" t="e">
        <f>IF(ISNUMBER(VLOOKUP(Fulltable[[#This Row],[Distance]], Predict[[#All],[Distance (km)]:[Time on current form]], 2, FALSE)), VLOOKUP(Fulltable[[#This Row],[Distance]], Predict[[#All],[Distance (km)]:[Time on current form]], 2, FALSE), NA())</f>
        <v>#N/A</v>
      </c>
      <c r="J3647" s="13" t="e">
        <f>IF(ISNUMBER(VLOOKUP(Fulltable[[#This Row],[Distance]], Predict[[#All],[Distance (km)]:[Time on current form]], 3, FALSE)), VLOOKUP(Fulltable[[#This Row],[Distance]], Predict[[#All],[Distance (km)]:[Time on current form]], 3, FALSE), NA())</f>
        <v>#N/A</v>
      </c>
    </row>
    <row r="3648" spans="1:10" x14ac:dyDescent="0.25">
      <c r="A3648" s="1">
        <v>36.46</v>
      </c>
      <c r="B3648" s="2">
        <f>Fulltable[[#This Row],[Distance]]^2</f>
        <v>1329.3316</v>
      </c>
      <c r="C3648">
        <f>Fulltable[[#This Row],[Distance]]^3</f>
        <v>48467.430136000003</v>
      </c>
      <c r="D3648">
        <f>Fulltable[[#This Row],[Distance]]^4</f>
        <v>1767122.50275856</v>
      </c>
      <c r="E3648">
        <f>Fulltable[[#This Row],[Distance]]^5</f>
        <v>64429286.450577103</v>
      </c>
      <c r="F3648" s="13" t="e">
        <f>IF(ISNUMBER(VLOOKUP(Fulltable[[#This Row],[Distance]], PBmetric[[Distance (km)]:[PB (hh:mm:ss)]], 6, FALSE)), VLOOKUP(Fulltable[[#This Row],[Distance]], PBmetric[[Distance (km)]:[PB (hh:mm:ss)]], 6, FALSE), NA())</f>
        <v>#N/A</v>
      </c>
      <c r="G3648" s="13">
        <f ca="1">$Q$4+$P$4*Fulltable[[#This Row],[Distance]]+$O$4*Fulltable[[#This Row],[D^2]]+$N$4*Fulltable[[#This Row],[D^3]]</f>
        <v>0.12981556617654308</v>
      </c>
      <c r="H3648" s="13">
        <f ca="1">Fulltable[[#This Row],[Forecast]]*(1+AVERAGE(cform[faster (-ve) /
slower (+ve)]))</f>
        <v>0.13440088837273181</v>
      </c>
      <c r="I3648" s="13" t="e">
        <f>IF(ISNUMBER(VLOOKUP(Fulltable[[#This Row],[Distance]], Predict[[#All],[Distance (km)]:[Time on current form]], 2, FALSE)), VLOOKUP(Fulltable[[#This Row],[Distance]], Predict[[#All],[Distance (km)]:[Time on current form]], 2, FALSE), NA())</f>
        <v>#N/A</v>
      </c>
      <c r="J3648" s="13" t="e">
        <f>IF(ISNUMBER(VLOOKUP(Fulltable[[#This Row],[Distance]], Predict[[#All],[Distance (km)]:[Time on current form]], 3, FALSE)), VLOOKUP(Fulltable[[#This Row],[Distance]], Predict[[#All],[Distance (km)]:[Time on current form]], 3, FALSE), NA())</f>
        <v>#N/A</v>
      </c>
    </row>
    <row r="3649" spans="1:10" x14ac:dyDescent="0.25">
      <c r="A3649" s="1">
        <v>36.47</v>
      </c>
      <c r="B3649" s="2">
        <f>Fulltable[[#This Row],[Distance]]^2</f>
        <v>1330.0608999999999</v>
      </c>
      <c r="C3649">
        <f>Fulltable[[#This Row],[Distance]]^3</f>
        <v>48507.321022999997</v>
      </c>
      <c r="D3649">
        <f>Fulltable[[#This Row],[Distance]]^4</f>
        <v>1769061.9977088098</v>
      </c>
      <c r="E3649">
        <f>Fulltable[[#This Row],[Distance]]^5</f>
        <v>64517691.056440294</v>
      </c>
      <c r="F3649" s="13" t="e">
        <f>IF(ISNUMBER(VLOOKUP(Fulltable[[#This Row],[Distance]], PBmetric[[Distance (km)]:[PB (hh:mm:ss)]], 6, FALSE)), VLOOKUP(Fulltable[[#This Row],[Distance]], PBmetric[[Distance (km)]:[PB (hh:mm:ss)]], 6, FALSE), NA())</f>
        <v>#N/A</v>
      </c>
      <c r="G3649" s="13">
        <f ca="1">$Q$4+$P$4*Fulltable[[#This Row],[Distance]]+$O$4*Fulltable[[#This Row],[D^2]]+$N$4*Fulltable[[#This Row],[D^3]]</f>
        <v>0.12985771167693613</v>
      </c>
      <c r="H3649" s="13">
        <f ca="1">Fulltable[[#This Row],[Forecast]]*(1+AVERAGE(cform[faster (-ve) /
slower (+ve)]))</f>
        <v>0.13444452252894723</v>
      </c>
      <c r="I3649" s="13" t="e">
        <f>IF(ISNUMBER(VLOOKUP(Fulltable[[#This Row],[Distance]], Predict[[#All],[Distance (km)]:[Time on current form]], 2, FALSE)), VLOOKUP(Fulltable[[#This Row],[Distance]], Predict[[#All],[Distance (km)]:[Time on current form]], 2, FALSE), NA())</f>
        <v>#N/A</v>
      </c>
      <c r="J3649" s="13" t="e">
        <f>IF(ISNUMBER(VLOOKUP(Fulltable[[#This Row],[Distance]], Predict[[#All],[Distance (km)]:[Time on current form]], 3, FALSE)), VLOOKUP(Fulltable[[#This Row],[Distance]], Predict[[#All],[Distance (km)]:[Time on current form]], 3, FALSE), NA())</f>
        <v>#N/A</v>
      </c>
    </row>
    <row r="3650" spans="1:10" x14ac:dyDescent="0.25">
      <c r="A3650" s="1">
        <v>36.479999999999997</v>
      </c>
      <c r="B3650" s="2">
        <f>Fulltable[[#This Row],[Distance]]^2</f>
        <v>1330.7903999999999</v>
      </c>
      <c r="C3650">
        <f>Fulltable[[#This Row],[Distance]]^3</f>
        <v>48547.233791999992</v>
      </c>
      <c r="D3650">
        <f>Fulltable[[#This Row],[Distance]]^4</f>
        <v>1771003.0887321597</v>
      </c>
      <c r="E3650">
        <f>Fulltable[[#This Row],[Distance]]^5</f>
        <v>64606192.676949181</v>
      </c>
      <c r="F3650" s="13" t="e">
        <f>IF(ISNUMBER(VLOOKUP(Fulltable[[#This Row],[Distance]], PBmetric[[Distance (km)]:[PB (hh:mm:ss)]], 6, FALSE)), VLOOKUP(Fulltable[[#This Row],[Distance]], PBmetric[[Distance (km)]:[PB (hh:mm:ss)]], 6, FALSE), NA())</f>
        <v>#N/A</v>
      </c>
      <c r="G3650" s="13">
        <f ca="1">$Q$4+$P$4*Fulltable[[#This Row],[Distance]]+$O$4*Fulltable[[#This Row],[D^2]]+$N$4*Fulltable[[#This Row],[D^3]]</f>
        <v>0.12989986072110224</v>
      </c>
      <c r="H3650" s="13">
        <f ca="1">Fulltable[[#This Row],[Forecast]]*(1+AVERAGE(cform[faster (-ve) /
slower (+ve)]))</f>
        <v>0.13448816035410821</v>
      </c>
      <c r="I3650" s="13" t="e">
        <f>IF(ISNUMBER(VLOOKUP(Fulltable[[#This Row],[Distance]], Predict[[#All],[Distance (km)]:[Time on current form]], 2, FALSE)), VLOOKUP(Fulltable[[#This Row],[Distance]], Predict[[#All],[Distance (km)]:[Time on current form]], 2, FALSE), NA())</f>
        <v>#N/A</v>
      </c>
      <c r="J3650" s="13" t="e">
        <f>IF(ISNUMBER(VLOOKUP(Fulltable[[#This Row],[Distance]], Predict[[#All],[Distance (km)]:[Time on current form]], 3, FALSE)), VLOOKUP(Fulltable[[#This Row],[Distance]], Predict[[#All],[Distance (km)]:[Time on current form]], 3, FALSE), NA())</f>
        <v>#N/A</v>
      </c>
    </row>
    <row r="3651" spans="1:10" x14ac:dyDescent="0.25">
      <c r="A3651" s="1">
        <v>36.49</v>
      </c>
      <c r="B3651" s="2">
        <f>Fulltable[[#This Row],[Distance]]^2</f>
        <v>1331.5201000000002</v>
      </c>
      <c r="C3651">
        <f>Fulltable[[#This Row],[Distance]]^3</f>
        <v>48587.168449000012</v>
      </c>
      <c r="D3651">
        <f>Fulltable[[#This Row],[Distance]]^4</f>
        <v>1772945.7767040106</v>
      </c>
      <c r="E3651">
        <f>Fulltable[[#This Row],[Distance]]^5</f>
        <v>64694791.391929351</v>
      </c>
      <c r="F3651" s="13" t="e">
        <f>IF(ISNUMBER(VLOOKUP(Fulltable[[#This Row],[Distance]], PBmetric[[Distance (km)]:[PB (hh:mm:ss)]], 6, FALSE)), VLOOKUP(Fulltable[[#This Row],[Distance]], PBmetric[[Distance (km)]:[PB (hh:mm:ss)]], 6, FALSE), NA())</f>
        <v>#N/A</v>
      </c>
      <c r="G3651" s="13">
        <f ca="1">$Q$4+$P$4*Fulltable[[#This Row],[Distance]]+$O$4*Fulltable[[#This Row],[D^2]]+$N$4*Fulltable[[#This Row],[D^3]]</f>
        <v>0.12994201330900612</v>
      </c>
      <c r="H3651" s="13">
        <f ca="1">Fulltable[[#This Row],[Forecast]]*(1+AVERAGE(cform[faster (-ve) /
slower (+ve)]))</f>
        <v>0.13453180184817826</v>
      </c>
      <c r="I3651" s="13" t="e">
        <f>IF(ISNUMBER(VLOOKUP(Fulltable[[#This Row],[Distance]], Predict[[#All],[Distance (km)]:[Time on current form]], 2, FALSE)), VLOOKUP(Fulltable[[#This Row],[Distance]], Predict[[#All],[Distance (km)]:[Time on current form]], 2, FALSE), NA())</f>
        <v>#N/A</v>
      </c>
      <c r="J3651" s="13" t="e">
        <f>IF(ISNUMBER(VLOOKUP(Fulltable[[#This Row],[Distance]], Predict[[#All],[Distance (km)]:[Time on current form]], 3, FALSE)), VLOOKUP(Fulltable[[#This Row],[Distance]], Predict[[#All],[Distance (km)]:[Time on current form]], 3, FALSE), NA())</f>
        <v>#N/A</v>
      </c>
    </row>
    <row r="3652" spans="1:10" x14ac:dyDescent="0.25">
      <c r="A3652" s="1">
        <v>36.5</v>
      </c>
      <c r="B3652" s="2">
        <f>Fulltable[[#This Row],[Distance]]^2</f>
        <v>1332.25</v>
      </c>
      <c r="C3652">
        <f>Fulltable[[#This Row],[Distance]]^3</f>
        <v>48627.125</v>
      </c>
      <c r="D3652">
        <f>Fulltable[[#This Row],[Distance]]^4</f>
        <v>1774890.0625</v>
      </c>
      <c r="E3652">
        <f>Fulltable[[#This Row],[Distance]]^5</f>
        <v>64783487.28125</v>
      </c>
      <c r="F3652" s="13" t="e">
        <f>IF(ISNUMBER(VLOOKUP(Fulltable[[#This Row],[Distance]], PBmetric[[Distance (km)]:[PB (hh:mm:ss)]], 6, FALSE)), VLOOKUP(Fulltable[[#This Row],[Distance]], PBmetric[[Distance (km)]:[PB (hh:mm:ss)]], 6, FALSE), NA())</f>
        <v>#N/A</v>
      </c>
      <c r="G3652" s="13">
        <f ca="1">$Q$4+$P$4*Fulltable[[#This Row],[Distance]]+$O$4*Fulltable[[#This Row],[D^2]]+$N$4*Fulltable[[#This Row],[D^3]]</f>
        <v>0.12998416944061231</v>
      </c>
      <c r="H3652" s="13">
        <f ca="1">Fulltable[[#This Row],[Forecast]]*(1+AVERAGE(cform[faster (-ve) /
slower (+ve)]))</f>
        <v>0.13457544701112059</v>
      </c>
      <c r="I3652" s="13" t="e">
        <f>IF(ISNUMBER(VLOOKUP(Fulltable[[#This Row],[Distance]], Predict[[#All],[Distance (km)]:[Time on current form]], 2, FALSE)), VLOOKUP(Fulltable[[#This Row],[Distance]], Predict[[#All],[Distance (km)]:[Time on current form]], 2, FALSE), NA())</f>
        <v>#N/A</v>
      </c>
      <c r="J3652" s="13" t="e">
        <f>IF(ISNUMBER(VLOOKUP(Fulltable[[#This Row],[Distance]], Predict[[#All],[Distance (km)]:[Time on current form]], 3, FALSE)), VLOOKUP(Fulltable[[#This Row],[Distance]], Predict[[#All],[Distance (km)]:[Time on current form]], 3, FALSE), NA())</f>
        <v>#N/A</v>
      </c>
    </row>
    <row r="3653" spans="1:10" x14ac:dyDescent="0.25">
      <c r="A3653" s="1">
        <v>36.51</v>
      </c>
      <c r="B3653" s="2">
        <f>Fulltable[[#This Row],[Distance]]^2</f>
        <v>1332.9800999999998</v>
      </c>
      <c r="C3653">
        <f>Fulltable[[#This Row],[Distance]]^3</f>
        <v>48667.103450999988</v>
      </c>
      <c r="D3653">
        <f>Fulltable[[#This Row],[Distance]]^4</f>
        <v>1776835.9469960094</v>
      </c>
      <c r="E3653">
        <f>Fulltable[[#This Row],[Distance]]^5</f>
        <v>64872280.424824305</v>
      </c>
      <c r="F3653" s="13" t="e">
        <f>IF(ISNUMBER(VLOOKUP(Fulltable[[#This Row],[Distance]], PBmetric[[Distance (km)]:[PB (hh:mm:ss)]], 6, FALSE)), VLOOKUP(Fulltable[[#This Row],[Distance]], PBmetric[[Distance (km)]:[PB (hh:mm:ss)]], 6, FALSE), NA())</f>
        <v>#N/A</v>
      </c>
      <c r="G3653" s="13">
        <f ca="1">$Q$4+$P$4*Fulltable[[#This Row],[Distance]]+$O$4*Fulltable[[#This Row],[D^2]]+$N$4*Fulltable[[#This Row],[D^3]]</f>
        <v>0.13002632911588535</v>
      </c>
      <c r="H3653" s="13">
        <f ca="1">Fulltable[[#This Row],[Forecast]]*(1+AVERAGE(cform[faster (-ve) /
slower (+ve)]))</f>
        <v>0.13461909584289858</v>
      </c>
      <c r="I3653" s="13" t="e">
        <f>IF(ISNUMBER(VLOOKUP(Fulltable[[#This Row],[Distance]], Predict[[#All],[Distance (km)]:[Time on current form]], 2, FALSE)), VLOOKUP(Fulltable[[#This Row],[Distance]], Predict[[#All],[Distance (km)]:[Time on current form]], 2, FALSE), NA())</f>
        <v>#N/A</v>
      </c>
      <c r="J3653" s="13" t="e">
        <f>IF(ISNUMBER(VLOOKUP(Fulltable[[#This Row],[Distance]], Predict[[#All],[Distance (km)]:[Time on current form]], 3, FALSE)), VLOOKUP(Fulltable[[#This Row],[Distance]], Predict[[#All],[Distance (km)]:[Time on current form]], 3, FALSE), NA())</f>
        <v>#N/A</v>
      </c>
    </row>
    <row r="3654" spans="1:10" x14ac:dyDescent="0.25">
      <c r="A3654" s="1">
        <v>36.520000000000003</v>
      </c>
      <c r="B3654" s="2">
        <f>Fulltable[[#This Row],[Distance]]^2</f>
        <v>1333.7104000000002</v>
      </c>
      <c r="C3654">
        <f>Fulltable[[#This Row],[Distance]]^3</f>
        <v>48707.103808000007</v>
      </c>
      <c r="D3654">
        <f>Fulltable[[#This Row],[Distance]]^4</f>
        <v>1778783.4310681603</v>
      </c>
      <c r="E3654">
        <f>Fulltable[[#This Row],[Distance]]^5</f>
        <v>64961170.902609222</v>
      </c>
      <c r="F3654" s="13" t="e">
        <f>IF(ISNUMBER(VLOOKUP(Fulltable[[#This Row],[Distance]], PBmetric[[Distance (km)]:[PB (hh:mm:ss)]], 6, FALSE)), VLOOKUP(Fulltable[[#This Row],[Distance]], PBmetric[[Distance (km)]:[PB (hh:mm:ss)]], 6, FALSE), NA())</f>
        <v>#N/A</v>
      </c>
      <c r="G3654" s="13">
        <f ca="1">$Q$4+$P$4*Fulltable[[#This Row],[Distance]]+$O$4*Fulltable[[#This Row],[D^2]]+$N$4*Fulltable[[#This Row],[D^3]]</f>
        <v>0.13006849233478998</v>
      </c>
      <c r="H3654" s="13">
        <f ca="1">Fulltable[[#This Row],[Forecast]]*(1+AVERAGE(cform[faster (-ve) /
slower (+ve)]))</f>
        <v>0.13466274834347566</v>
      </c>
      <c r="I3654" s="13" t="e">
        <f>IF(ISNUMBER(VLOOKUP(Fulltable[[#This Row],[Distance]], Predict[[#All],[Distance (km)]:[Time on current form]], 2, FALSE)), VLOOKUP(Fulltable[[#This Row],[Distance]], Predict[[#All],[Distance (km)]:[Time on current form]], 2, FALSE), NA())</f>
        <v>#N/A</v>
      </c>
      <c r="J3654" s="13" t="e">
        <f>IF(ISNUMBER(VLOOKUP(Fulltable[[#This Row],[Distance]], Predict[[#All],[Distance (km)]:[Time on current form]], 3, FALSE)), VLOOKUP(Fulltable[[#This Row],[Distance]], Predict[[#All],[Distance (km)]:[Time on current form]], 3, FALSE), NA())</f>
        <v>#N/A</v>
      </c>
    </row>
    <row r="3655" spans="1:10" x14ac:dyDescent="0.25">
      <c r="A3655" s="1">
        <v>36.53</v>
      </c>
      <c r="B3655" s="2">
        <f>Fulltable[[#This Row],[Distance]]^2</f>
        <v>1334.4409000000001</v>
      </c>
      <c r="C3655">
        <f>Fulltable[[#This Row],[Distance]]^3</f>
        <v>48747.126077000001</v>
      </c>
      <c r="D3655">
        <f>Fulltable[[#This Row],[Distance]]^4</f>
        <v>1780732.5155928102</v>
      </c>
      <c r="E3655">
        <f>Fulltable[[#This Row],[Distance]]^5</f>
        <v>65050158.794605359</v>
      </c>
      <c r="F3655" s="13" t="e">
        <f>IF(ISNUMBER(VLOOKUP(Fulltable[[#This Row],[Distance]], PBmetric[[Distance (km)]:[PB (hh:mm:ss)]], 6, FALSE)), VLOOKUP(Fulltable[[#This Row],[Distance]], PBmetric[[Distance (km)]:[PB (hh:mm:ss)]], 6, FALSE), NA())</f>
        <v>#N/A</v>
      </c>
      <c r="G3655" s="13">
        <f ca="1">$Q$4+$P$4*Fulltable[[#This Row],[Distance]]+$O$4*Fulltable[[#This Row],[D^2]]+$N$4*Fulltable[[#This Row],[D^3]]</f>
        <v>0.13011065909729067</v>
      </c>
      <c r="H3655" s="13">
        <f ca="1">Fulltable[[#This Row],[Forecast]]*(1+AVERAGE(cform[faster (-ve) /
slower (+ve)]))</f>
        <v>0.13470640451281507</v>
      </c>
      <c r="I3655" s="13" t="e">
        <f>IF(ISNUMBER(VLOOKUP(Fulltable[[#This Row],[Distance]], Predict[[#All],[Distance (km)]:[Time on current form]], 2, FALSE)), VLOOKUP(Fulltable[[#This Row],[Distance]], Predict[[#All],[Distance (km)]:[Time on current form]], 2, FALSE), NA())</f>
        <v>#N/A</v>
      </c>
      <c r="J3655" s="13" t="e">
        <f>IF(ISNUMBER(VLOOKUP(Fulltable[[#This Row],[Distance]], Predict[[#All],[Distance (km)]:[Time on current form]], 3, FALSE)), VLOOKUP(Fulltable[[#This Row],[Distance]], Predict[[#All],[Distance (km)]:[Time on current form]], 3, FALSE), NA())</f>
        <v>#N/A</v>
      </c>
    </row>
    <row r="3656" spans="1:10" x14ac:dyDescent="0.25">
      <c r="A3656" s="1">
        <v>36.54</v>
      </c>
      <c r="B3656" s="2">
        <f>Fulltable[[#This Row],[Distance]]^2</f>
        <v>1335.1715999999999</v>
      </c>
      <c r="C3656">
        <f>Fulltable[[#This Row],[Distance]]^3</f>
        <v>48787.170263999993</v>
      </c>
      <c r="D3656">
        <f>Fulltable[[#This Row],[Distance]]^4</f>
        <v>1782683.2014465597</v>
      </c>
      <c r="E3656">
        <f>Fulltable[[#This Row],[Distance]]^5</f>
        <v>65139244.180857293</v>
      </c>
      <c r="F3656" s="13" t="e">
        <f>IF(ISNUMBER(VLOOKUP(Fulltable[[#This Row],[Distance]], PBmetric[[Distance (km)]:[PB (hh:mm:ss)]], 6, FALSE)), VLOOKUP(Fulltable[[#This Row],[Distance]], PBmetric[[Distance (km)]:[PB (hh:mm:ss)]], 6, FALSE), NA())</f>
        <v>#N/A</v>
      </c>
      <c r="G3656" s="13">
        <f ca="1">$Q$4+$P$4*Fulltable[[#This Row],[Distance]]+$O$4*Fulltable[[#This Row],[D^2]]+$N$4*Fulltable[[#This Row],[D^3]]</f>
        <v>0.13015282940335202</v>
      </c>
      <c r="H3656" s="13">
        <f ca="1">Fulltable[[#This Row],[Forecast]]*(1+AVERAGE(cform[faster (-ve) /
slower (+ve)]))</f>
        <v>0.13475006435088016</v>
      </c>
      <c r="I3656" s="13" t="e">
        <f>IF(ISNUMBER(VLOOKUP(Fulltable[[#This Row],[Distance]], Predict[[#All],[Distance (km)]:[Time on current form]], 2, FALSE)), VLOOKUP(Fulltable[[#This Row],[Distance]], Predict[[#All],[Distance (km)]:[Time on current form]], 2, FALSE), NA())</f>
        <v>#N/A</v>
      </c>
      <c r="J3656" s="13" t="e">
        <f>IF(ISNUMBER(VLOOKUP(Fulltable[[#This Row],[Distance]], Predict[[#All],[Distance (km)]:[Time on current form]], 3, FALSE)), VLOOKUP(Fulltable[[#This Row],[Distance]], Predict[[#All],[Distance (km)]:[Time on current form]], 3, FALSE), NA())</f>
        <v>#N/A</v>
      </c>
    </row>
    <row r="3657" spans="1:10" x14ac:dyDescent="0.25">
      <c r="A3657" s="1">
        <v>36.549999999999997</v>
      </c>
      <c r="B3657" s="2">
        <f>Fulltable[[#This Row],[Distance]]^2</f>
        <v>1335.9024999999997</v>
      </c>
      <c r="C3657">
        <f>Fulltable[[#This Row],[Distance]]^3</f>
        <v>48827.236374999986</v>
      </c>
      <c r="D3657">
        <f>Fulltable[[#This Row],[Distance]]^4</f>
        <v>1784635.4895062491</v>
      </c>
      <c r="E3657">
        <f>Fulltable[[#This Row],[Distance]]^5</f>
        <v>65228427.1414534</v>
      </c>
      <c r="F3657" s="13" t="e">
        <f>IF(ISNUMBER(VLOOKUP(Fulltable[[#This Row],[Distance]], PBmetric[[Distance (km)]:[PB (hh:mm:ss)]], 6, FALSE)), VLOOKUP(Fulltable[[#This Row],[Distance]], PBmetric[[Distance (km)]:[PB (hh:mm:ss)]], 6, FALSE), NA())</f>
        <v>#N/A</v>
      </c>
      <c r="G3657" s="13">
        <f ca="1">$Q$4+$P$4*Fulltable[[#This Row],[Distance]]+$O$4*Fulltable[[#This Row],[D^2]]+$N$4*Fulltable[[#This Row],[D^3]]</f>
        <v>0.1301950032529387</v>
      </c>
      <c r="H3657" s="13">
        <f ca="1">Fulltable[[#This Row],[Forecast]]*(1+AVERAGE(cform[faster (-ve) /
slower (+ve)]))</f>
        <v>0.13479372785763435</v>
      </c>
      <c r="I3657" s="13" t="e">
        <f>IF(ISNUMBER(VLOOKUP(Fulltable[[#This Row],[Distance]], Predict[[#All],[Distance (km)]:[Time on current form]], 2, FALSE)), VLOOKUP(Fulltable[[#This Row],[Distance]], Predict[[#All],[Distance (km)]:[Time on current form]], 2, FALSE), NA())</f>
        <v>#N/A</v>
      </c>
      <c r="J3657" s="13" t="e">
        <f>IF(ISNUMBER(VLOOKUP(Fulltable[[#This Row],[Distance]], Predict[[#All],[Distance (km)]:[Time on current form]], 3, FALSE)), VLOOKUP(Fulltable[[#This Row],[Distance]], Predict[[#All],[Distance (km)]:[Time on current form]], 3, FALSE), NA())</f>
        <v>#N/A</v>
      </c>
    </row>
    <row r="3658" spans="1:10" x14ac:dyDescent="0.25">
      <c r="A3658" s="1">
        <v>36.56</v>
      </c>
      <c r="B3658" s="2">
        <f>Fulltable[[#This Row],[Distance]]^2</f>
        <v>1336.6336000000001</v>
      </c>
      <c r="C3658">
        <f>Fulltable[[#This Row],[Distance]]^3</f>
        <v>48867.32441600001</v>
      </c>
      <c r="D3658">
        <f>Fulltable[[#This Row],[Distance]]^4</f>
        <v>1786589.3806489604</v>
      </c>
      <c r="E3658">
        <f>Fulltable[[#This Row],[Distance]]^5</f>
        <v>65317707.756525993</v>
      </c>
      <c r="F3658" s="13" t="e">
        <f>IF(ISNUMBER(VLOOKUP(Fulltable[[#This Row],[Distance]], PBmetric[[Distance (km)]:[PB (hh:mm:ss)]], 6, FALSE)), VLOOKUP(Fulltable[[#This Row],[Distance]], PBmetric[[Distance (km)]:[PB (hh:mm:ss)]], 6, FALSE), NA())</f>
        <v>#N/A</v>
      </c>
      <c r="G3658" s="13">
        <f ca="1">$Q$4+$P$4*Fulltable[[#This Row],[Distance]]+$O$4*Fulltable[[#This Row],[D^2]]+$N$4*Fulltable[[#This Row],[D^3]]</f>
        <v>0.1302371806460153</v>
      </c>
      <c r="H3658" s="13">
        <f ca="1">Fulltable[[#This Row],[Forecast]]*(1+AVERAGE(cform[faster (-ve) /
slower (+ve)]))</f>
        <v>0.13483739503304099</v>
      </c>
      <c r="I3658" s="13" t="e">
        <f>IF(ISNUMBER(VLOOKUP(Fulltable[[#This Row],[Distance]], Predict[[#All],[Distance (km)]:[Time on current form]], 2, FALSE)), VLOOKUP(Fulltable[[#This Row],[Distance]], Predict[[#All],[Distance (km)]:[Time on current form]], 2, FALSE), NA())</f>
        <v>#N/A</v>
      </c>
      <c r="J3658" s="13" t="e">
        <f>IF(ISNUMBER(VLOOKUP(Fulltable[[#This Row],[Distance]], Predict[[#All],[Distance (km)]:[Time on current form]], 3, FALSE)), VLOOKUP(Fulltable[[#This Row],[Distance]], Predict[[#All],[Distance (km)]:[Time on current form]], 3, FALSE), NA())</f>
        <v>#N/A</v>
      </c>
    </row>
    <row r="3659" spans="1:10" x14ac:dyDescent="0.25">
      <c r="A3659" s="1">
        <v>36.57</v>
      </c>
      <c r="B3659" s="2">
        <f>Fulltable[[#This Row],[Distance]]^2</f>
        <v>1337.3649</v>
      </c>
      <c r="C3659">
        <f>Fulltable[[#This Row],[Distance]]^3</f>
        <v>48907.434393000003</v>
      </c>
      <c r="D3659">
        <f>Fulltable[[#This Row],[Distance]]^4</f>
        <v>1788544.8757520101</v>
      </c>
      <c r="E3659">
        <f>Fulltable[[#This Row],[Distance]]^5</f>
        <v>65407086.106251009</v>
      </c>
      <c r="F3659" s="13" t="e">
        <f>IF(ISNUMBER(VLOOKUP(Fulltable[[#This Row],[Distance]], PBmetric[[Distance (km)]:[PB (hh:mm:ss)]], 6, FALSE)), VLOOKUP(Fulltable[[#This Row],[Distance]], PBmetric[[Distance (km)]:[PB (hh:mm:ss)]], 6, FALSE), NA())</f>
        <v>#N/A</v>
      </c>
      <c r="G3659" s="13">
        <f ca="1">$Q$4+$P$4*Fulltable[[#This Row],[Distance]]+$O$4*Fulltable[[#This Row],[D^2]]+$N$4*Fulltable[[#This Row],[D^3]]</f>
        <v>0.13027936158254635</v>
      </c>
      <c r="H3659" s="13">
        <f ca="1">Fulltable[[#This Row],[Forecast]]*(1+AVERAGE(cform[faster (-ve) /
slower (+ve)]))</f>
        <v>0.13488106587706331</v>
      </c>
      <c r="I3659" s="13" t="e">
        <f>IF(ISNUMBER(VLOOKUP(Fulltable[[#This Row],[Distance]], Predict[[#All],[Distance (km)]:[Time on current form]], 2, FALSE)), VLOOKUP(Fulltable[[#This Row],[Distance]], Predict[[#All],[Distance (km)]:[Time on current form]], 2, FALSE), NA())</f>
        <v>#N/A</v>
      </c>
      <c r="J3659" s="13" t="e">
        <f>IF(ISNUMBER(VLOOKUP(Fulltable[[#This Row],[Distance]], Predict[[#All],[Distance (km)]:[Time on current form]], 3, FALSE)), VLOOKUP(Fulltable[[#This Row],[Distance]], Predict[[#All],[Distance (km)]:[Time on current form]], 3, FALSE), NA())</f>
        <v>#N/A</v>
      </c>
    </row>
    <row r="3660" spans="1:10" x14ac:dyDescent="0.25">
      <c r="A3660" s="1">
        <v>36.58</v>
      </c>
      <c r="B3660" s="2">
        <f>Fulltable[[#This Row],[Distance]]^2</f>
        <v>1338.0963999999999</v>
      </c>
      <c r="C3660">
        <f>Fulltable[[#This Row],[Distance]]^3</f>
        <v>48947.566311999995</v>
      </c>
      <c r="D3660">
        <f>Fulltable[[#This Row],[Distance]]^4</f>
        <v>1790501.9756929597</v>
      </c>
      <c r="E3660">
        <f>Fulltable[[#This Row],[Distance]]^5</f>
        <v>65496562.27084846</v>
      </c>
      <c r="F3660" s="13" t="e">
        <f>IF(ISNUMBER(VLOOKUP(Fulltable[[#This Row],[Distance]], PBmetric[[Distance (km)]:[PB (hh:mm:ss)]], 6, FALSE)), VLOOKUP(Fulltable[[#This Row],[Distance]], PBmetric[[Distance (km)]:[PB (hh:mm:ss)]], 6, FALSE), NA())</f>
        <v>#N/A</v>
      </c>
      <c r="G3660" s="13">
        <f ca="1">$Q$4+$P$4*Fulltable[[#This Row],[Distance]]+$O$4*Fulltable[[#This Row],[D^2]]+$N$4*Fulltable[[#This Row],[D^3]]</f>
        <v>0.13032154606249649</v>
      </c>
      <c r="H3660" s="13">
        <f ca="1">Fulltable[[#This Row],[Forecast]]*(1+AVERAGE(cform[faster (-ve) /
slower (+ve)]))</f>
        <v>0.13492474038966473</v>
      </c>
      <c r="I3660" s="13" t="e">
        <f>IF(ISNUMBER(VLOOKUP(Fulltable[[#This Row],[Distance]], Predict[[#All],[Distance (km)]:[Time on current form]], 2, FALSE)), VLOOKUP(Fulltable[[#This Row],[Distance]], Predict[[#All],[Distance (km)]:[Time on current form]], 2, FALSE), NA())</f>
        <v>#N/A</v>
      </c>
      <c r="J3660" s="13" t="e">
        <f>IF(ISNUMBER(VLOOKUP(Fulltable[[#This Row],[Distance]], Predict[[#All],[Distance (km)]:[Time on current form]], 3, FALSE)), VLOOKUP(Fulltable[[#This Row],[Distance]], Predict[[#All],[Distance (km)]:[Time on current form]], 3, FALSE), NA())</f>
        <v>#N/A</v>
      </c>
    </row>
    <row r="3661" spans="1:10" x14ac:dyDescent="0.25">
      <c r="A3661" s="1">
        <v>36.590000000000003</v>
      </c>
      <c r="B3661" s="2">
        <f>Fulltable[[#This Row],[Distance]]^2</f>
        <v>1338.8281000000002</v>
      </c>
      <c r="C3661">
        <f>Fulltable[[#This Row],[Distance]]^3</f>
        <v>48987.720179000011</v>
      </c>
      <c r="D3661">
        <f>Fulltable[[#This Row],[Distance]]^4</f>
        <v>1792460.6813496104</v>
      </c>
      <c r="E3661">
        <f>Fulltable[[#This Row],[Distance]]^5</f>
        <v>65586136.330582254</v>
      </c>
      <c r="F3661" s="13" t="e">
        <f>IF(ISNUMBER(VLOOKUP(Fulltable[[#This Row],[Distance]], PBmetric[[Distance (km)]:[PB (hh:mm:ss)]], 6, FALSE)), VLOOKUP(Fulltable[[#This Row],[Distance]], PBmetric[[Distance (km)]:[PB (hh:mm:ss)]], 6, FALSE), NA())</f>
        <v>#N/A</v>
      </c>
      <c r="G3661" s="13">
        <f ca="1">$Q$4+$P$4*Fulltable[[#This Row],[Distance]]+$O$4*Fulltable[[#This Row],[D^2]]+$N$4*Fulltable[[#This Row],[D^3]]</f>
        <v>0.13036373408583032</v>
      </c>
      <c r="H3661" s="13">
        <f ca="1">Fulltable[[#This Row],[Forecast]]*(1+AVERAGE(cform[faster (-ve) /
slower (+ve)]))</f>
        <v>0.13496841857080863</v>
      </c>
      <c r="I3661" s="13" t="e">
        <f>IF(ISNUMBER(VLOOKUP(Fulltable[[#This Row],[Distance]], Predict[[#All],[Distance (km)]:[Time on current form]], 2, FALSE)), VLOOKUP(Fulltable[[#This Row],[Distance]], Predict[[#All],[Distance (km)]:[Time on current form]], 2, FALSE), NA())</f>
        <v>#N/A</v>
      </c>
      <c r="J3661" s="13" t="e">
        <f>IF(ISNUMBER(VLOOKUP(Fulltable[[#This Row],[Distance]], Predict[[#All],[Distance (km)]:[Time on current form]], 3, FALSE)), VLOOKUP(Fulltable[[#This Row],[Distance]], Predict[[#All],[Distance (km)]:[Time on current form]], 3, FALSE), NA())</f>
        <v>#N/A</v>
      </c>
    </row>
    <row r="3662" spans="1:10" x14ac:dyDescent="0.25">
      <c r="A3662" s="1">
        <v>36.6</v>
      </c>
      <c r="B3662" s="2">
        <f>Fulltable[[#This Row],[Distance]]^2</f>
        <v>1339.5600000000002</v>
      </c>
      <c r="C3662">
        <f>Fulltable[[#This Row],[Distance]]^3</f>
        <v>49027.896000000008</v>
      </c>
      <c r="D3662">
        <f>Fulltable[[#This Row],[Distance]]^4</f>
        <v>1794420.9936000004</v>
      </c>
      <c r="E3662">
        <f>Fulltable[[#This Row],[Distance]]^5</f>
        <v>65675808.365760013</v>
      </c>
      <c r="F3662" s="13" t="e">
        <f>IF(ISNUMBER(VLOOKUP(Fulltable[[#This Row],[Distance]], PBmetric[[Distance (km)]:[PB (hh:mm:ss)]], 6, FALSE)), VLOOKUP(Fulltable[[#This Row],[Distance]], PBmetric[[Distance (km)]:[PB (hh:mm:ss)]], 6, FALSE), NA())</f>
        <v>#N/A</v>
      </c>
      <c r="G3662" s="13">
        <f ca="1">$Q$4+$P$4*Fulltable[[#This Row],[Distance]]+$O$4*Fulltable[[#This Row],[D^2]]+$N$4*Fulltable[[#This Row],[D^3]]</f>
        <v>0.13040592565251244</v>
      </c>
      <c r="H3662" s="13">
        <f ca="1">Fulltable[[#This Row],[Forecast]]*(1+AVERAGE(cform[faster (-ve) /
slower (+ve)]))</f>
        <v>0.13501210042045833</v>
      </c>
      <c r="I3662" s="13" t="e">
        <f>IF(ISNUMBER(VLOOKUP(Fulltable[[#This Row],[Distance]], Predict[[#All],[Distance (km)]:[Time on current form]], 2, FALSE)), VLOOKUP(Fulltable[[#This Row],[Distance]], Predict[[#All],[Distance (km)]:[Time on current form]], 2, FALSE), NA())</f>
        <v>#N/A</v>
      </c>
      <c r="J3662" s="13" t="e">
        <f>IF(ISNUMBER(VLOOKUP(Fulltable[[#This Row],[Distance]], Predict[[#All],[Distance (km)]:[Time on current form]], 3, FALSE)), VLOOKUP(Fulltable[[#This Row],[Distance]], Predict[[#All],[Distance (km)]:[Time on current form]], 3, FALSE), NA())</f>
        <v>#N/A</v>
      </c>
    </row>
    <row r="3663" spans="1:10" x14ac:dyDescent="0.25">
      <c r="A3663" s="1">
        <v>36.61</v>
      </c>
      <c r="B3663" s="2">
        <f>Fulltable[[#This Row],[Distance]]^2</f>
        <v>1340.2920999999999</v>
      </c>
      <c r="C3663">
        <f>Fulltable[[#This Row],[Distance]]^3</f>
        <v>49068.093780999996</v>
      </c>
      <c r="D3663">
        <f>Fulltable[[#This Row],[Distance]]^4</f>
        <v>1796382.9133224096</v>
      </c>
      <c r="E3663">
        <f>Fulltable[[#This Row],[Distance]]^5</f>
        <v>65765578.456733413</v>
      </c>
      <c r="F3663" s="13" t="e">
        <f>IF(ISNUMBER(VLOOKUP(Fulltable[[#This Row],[Distance]], PBmetric[[Distance (km)]:[PB (hh:mm:ss)]], 6, FALSE)), VLOOKUP(Fulltable[[#This Row],[Distance]], PBmetric[[Distance (km)]:[PB (hh:mm:ss)]], 6, FALSE), NA())</f>
        <v>#N/A</v>
      </c>
      <c r="G3663" s="13">
        <f ca="1">$Q$4+$P$4*Fulltable[[#This Row],[Distance]]+$O$4*Fulltable[[#This Row],[D^2]]+$N$4*Fulltable[[#This Row],[D^3]]</f>
        <v>0.13044812076250742</v>
      </c>
      <c r="H3663" s="13">
        <f ca="1">Fulltable[[#This Row],[Forecast]]*(1+AVERAGE(cform[faster (-ve) /
slower (+ve)]))</f>
        <v>0.13505578593857714</v>
      </c>
      <c r="I3663" s="13" t="e">
        <f>IF(ISNUMBER(VLOOKUP(Fulltable[[#This Row],[Distance]], Predict[[#All],[Distance (km)]:[Time on current form]], 2, FALSE)), VLOOKUP(Fulltable[[#This Row],[Distance]], Predict[[#All],[Distance (km)]:[Time on current form]], 2, FALSE), NA())</f>
        <v>#N/A</v>
      </c>
      <c r="J3663" s="13" t="e">
        <f>IF(ISNUMBER(VLOOKUP(Fulltable[[#This Row],[Distance]], Predict[[#All],[Distance (km)]:[Time on current form]], 3, FALSE)), VLOOKUP(Fulltable[[#This Row],[Distance]], Predict[[#All],[Distance (km)]:[Time on current form]], 3, FALSE), NA())</f>
        <v>#N/A</v>
      </c>
    </row>
    <row r="3664" spans="1:10" x14ac:dyDescent="0.25">
      <c r="A3664" s="1">
        <v>36.619999999999997</v>
      </c>
      <c r="B3664" s="2">
        <f>Fulltable[[#This Row],[Distance]]^2</f>
        <v>1341.0243999999998</v>
      </c>
      <c r="C3664">
        <f>Fulltable[[#This Row],[Distance]]^3</f>
        <v>49108.313527999991</v>
      </c>
      <c r="D3664">
        <f>Fulltable[[#This Row],[Distance]]^4</f>
        <v>1798346.4413953593</v>
      </c>
      <c r="E3664">
        <f>Fulltable[[#This Row],[Distance]]^5</f>
        <v>65855446.683898054</v>
      </c>
      <c r="F3664" s="13" t="e">
        <f>IF(ISNUMBER(VLOOKUP(Fulltable[[#This Row],[Distance]], PBmetric[[Distance (km)]:[PB (hh:mm:ss)]], 6, FALSE)), VLOOKUP(Fulltable[[#This Row],[Distance]], PBmetric[[Distance (km)]:[PB (hh:mm:ss)]], 6, FALSE), NA())</f>
        <v>#N/A</v>
      </c>
      <c r="G3664" s="13">
        <f ca="1">$Q$4+$P$4*Fulltable[[#This Row],[Distance]]+$O$4*Fulltable[[#This Row],[D^2]]+$N$4*Fulltable[[#This Row],[D^3]]</f>
        <v>0.13049031941577985</v>
      </c>
      <c r="H3664" s="13">
        <f ca="1">Fulltable[[#This Row],[Forecast]]*(1+AVERAGE(cform[faster (-ve) /
slower (+ve)]))</f>
        <v>0.13509947512512843</v>
      </c>
      <c r="I3664" s="13" t="e">
        <f>IF(ISNUMBER(VLOOKUP(Fulltable[[#This Row],[Distance]], Predict[[#All],[Distance (km)]:[Time on current form]], 2, FALSE)), VLOOKUP(Fulltable[[#This Row],[Distance]], Predict[[#All],[Distance (km)]:[Time on current form]], 2, FALSE), NA())</f>
        <v>#N/A</v>
      </c>
      <c r="J3664" s="13" t="e">
        <f>IF(ISNUMBER(VLOOKUP(Fulltable[[#This Row],[Distance]], Predict[[#All],[Distance (km)]:[Time on current form]], 3, FALSE)), VLOOKUP(Fulltable[[#This Row],[Distance]], Predict[[#All],[Distance (km)]:[Time on current form]], 3, FALSE), NA())</f>
        <v>#N/A</v>
      </c>
    </row>
    <row r="3665" spans="1:10" x14ac:dyDescent="0.25">
      <c r="A3665" s="1">
        <v>36.630000000000003</v>
      </c>
      <c r="B3665" s="2">
        <f>Fulltable[[#This Row],[Distance]]^2</f>
        <v>1341.7569000000001</v>
      </c>
      <c r="C3665">
        <f>Fulltable[[#This Row],[Distance]]^3</f>
        <v>49148.555247000004</v>
      </c>
      <c r="D3665">
        <f>Fulltable[[#This Row],[Distance]]^4</f>
        <v>1800311.5786976102</v>
      </c>
      <c r="E3665">
        <f>Fulltable[[#This Row],[Distance]]^5</f>
        <v>65945413.127693467</v>
      </c>
      <c r="F3665" s="13" t="e">
        <f>IF(ISNUMBER(VLOOKUP(Fulltable[[#This Row],[Distance]], PBmetric[[Distance (km)]:[PB (hh:mm:ss)]], 6, FALSE)), VLOOKUP(Fulltable[[#This Row],[Distance]], PBmetric[[Distance (km)]:[PB (hh:mm:ss)]], 6, FALSE), NA())</f>
        <v>#N/A</v>
      </c>
      <c r="G3665" s="13">
        <f ca="1">$Q$4+$P$4*Fulltable[[#This Row],[Distance]]+$O$4*Fulltable[[#This Row],[D^2]]+$N$4*Fulltable[[#This Row],[D^3]]</f>
        <v>0.13053252161229439</v>
      </c>
      <c r="H3665" s="13">
        <f ca="1">Fulltable[[#This Row],[Forecast]]*(1+AVERAGE(cform[faster (-ve) /
slower (+ve)]))</f>
        <v>0.13514316798007561</v>
      </c>
      <c r="I3665" s="13" t="e">
        <f>IF(ISNUMBER(VLOOKUP(Fulltable[[#This Row],[Distance]], Predict[[#All],[Distance (km)]:[Time on current form]], 2, FALSE)), VLOOKUP(Fulltable[[#This Row],[Distance]], Predict[[#All],[Distance (km)]:[Time on current form]], 2, FALSE), NA())</f>
        <v>#N/A</v>
      </c>
      <c r="J3665" s="13" t="e">
        <f>IF(ISNUMBER(VLOOKUP(Fulltable[[#This Row],[Distance]], Predict[[#All],[Distance (km)]:[Time on current form]], 3, FALSE)), VLOOKUP(Fulltable[[#This Row],[Distance]], Predict[[#All],[Distance (km)]:[Time on current form]], 3, FALSE), NA())</f>
        <v>#N/A</v>
      </c>
    </row>
    <row r="3666" spans="1:10" x14ac:dyDescent="0.25">
      <c r="A3666" s="1">
        <v>36.64</v>
      </c>
      <c r="B3666" s="2">
        <f>Fulltable[[#This Row],[Distance]]^2</f>
        <v>1342.4896000000001</v>
      </c>
      <c r="C3666">
        <f>Fulltable[[#This Row],[Distance]]^3</f>
        <v>49188.818944000006</v>
      </c>
      <c r="D3666">
        <f>Fulltable[[#This Row],[Distance]]^4</f>
        <v>1802278.3261081602</v>
      </c>
      <c r="E3666">
        <f>Fulltable[[#This Row],[Distance]]^5</f>
        <v>66035477.868602991</v>
      </c>
      <c r="F3666" s="13" t="e">
        <f>IF(ISNUMBER(VLOOKUP(Fulltable[[#This Row],[Distance]], PBmetric[[Distance (km)]:[PB (hh:mm:ss)]], 6, FALSE)), VLOOKUP(Fulltable[[#This Row],[Distance]], PBmetric[[Distance (km)]:[PB (hh:mm:ss)]], 6, FALSE), NA())</f>
        <v>#N/A</v>
      </c>
      <c r="G3666" s="13">
        <f ca="1">$Q$4+$P$4*Fulltable[[#This Row],[Distance]]+$O$4*Fulltable[[#This Row],[D^2]]+$N$4*Fulltable[[#This Row],[D^3]]</f>
        <v>0.13057472735201556</v>
      </c>
      <c r="H3666" s="13">
        <f ca="1">Fulltable[[#This Row],[Forecast]]*(1+AVERAGE(cform[faster (-ve) /
slower (+ve)]))</f>
        <v>0.13518686450338188</v>
      </c>
      <c r="I3666" s="13" t="e">
        <f>IF(ISNUMBER(VLOOKUP(Fulltable[[#This Row],[Distance]], Predict[[#All],[Distance (km)]:[Time on current form]], 2, FALSE)), VLOOKUP(Fulltable[[#This Row],[Distance]], Predict[[#All],[Distance (km)]:[Time on current form]], 2, FALSE), NA())</f>
        <v>#N/A</v>
      </c>
      <c r="J3666" s="13" t="e">
        <f>IF(ISNUMBER(VLOOKUP(Fulltable[[#This Row],[Distance]], Predict[[#All],[Distance (km)]:[Time on current form]], 3, FALSE)), VLOOKUP(Fulltable[[#This Row],[Distance]], Predict[[#All],[Distance (km)]:[Time on current form]], 3, FALSE), NA())</f>
        <v>#N/A</v>
      </c>
    </row>
    <row r="3667" spans="1:10" x14ac:dyDescent="0.25">
      <c r="A3667" s="1">
        <v>36.65</v>
      </c>
      <c r="B3667" s="2">
        <f>Fulltable[[#This Row],[Distance]]^2</f>
        <v>1343.2224999999999</v>
      </c>
      <c r="C3667">
        <f>Fulltable[[#This Row],[Distance]]^3</f>
        <v>49229.104624999993</v>
      </c>
      <c r="D3667">
        <f>Fulltable[[#This Row],[Distance]]^4</f>
        <v>1804246.6845062496</v>
      </c>
      <c r="E3667">
        <f>Fulltable[[#This Row],[Distance]]^5</f>
        <v>66125640.987154044</v>
      </c>
      <c r="F3667" s="13" t="e">
        <f>IF(ISNUMBER(VLOOKUP(Fulltable[[#This Row],[Distance]], PBmetric[[Distance (km)]:[PB (hh:mm:ss)]], 6, FALSE)), VLOOKUP(Fulltable[[#This Row],[Distance]], PBmetric[[Distance (km)]:[PB (hh:mm:ss)]], 6, FALSE), NA())</f>
        <v>#N/A</v>
      </c>
      <c r="G3667" s="13">
        <f ca="1">$Q$4+$P$4*Fulltable[[#This Row],[Distance]]+$O$4*Fulltable[[#This Row],[D^2]]+$N$4*Fulltable[[#This Row],[D^3]]</f>
        <v>0.130616936634908</v>
      </c>
      <c r="H3667" s="13">
        <f ca="1">Fulltable[[#This Row],[Forecast]]*(1+AVERAGE(cform[faster (-ve) /
slower (+ve)]))</f>
        <v>0.13523056469501074</v>
      </c>
      <c r="I3667" s="13" t="e">
        <f>IF(ISNUMBER(VLOOKUP(Fulltable[[#This Row],[Distance]], Predict[[#All],[Distance (km)]:[Time on current form]], 2, FALSE)), VLOOKUP(Fulltable[[#This Row],[Distance]], Predict[[#All],[Distance (km)]:[Time on current form]], 2, FALSE), NA())</f>
        <v>#N/A</v>
      </c>
      <c r="J3667" s="13" t="e">
        <f>IF(ISNUMBER(VLOOKUP(Fulltable[[#This Row],[Distance]], Predict[[#All],[Distance (km)]:[Time on current form]], 3, FALSE)), VLOOKUP(Fulltable[[#This Row],[Distance]], Predict[[#All],[Distance (km)]:[Time on current form]], 3, FALSE), NA())</f>
        <v>#N/A</v>
      </c>
    </row>
    <row r="3668" spans="1:10" x14ac:dyDescent="0.25">
      <c r="A3668" s="1">
        <v>36.659999999999997</v>
      </c>
      <c r="B3668" s="2">
        <f>Fulltable[[#This Row],[Distance]]^2</f>
        <v>1343.9555999999998</v>
      </c>
      <c r="C3668">
        <f>Fulltable[[#This Row],[Distance]]^3</f>
        <v>49269.412295999988</v>
      </c>
      <c r="D3668">
        <f>Fulltable[[#This Row],[Distance]]^4</f>
        <v>1806216.6547713594</v>
      </c>
      <c r="E3668">
        <f>Fulltable[[#This Row],[Distance]]^5</f>
        <v>66215902.563918032</v>
      </c>
      <c r="F3668" s="13" t="e">
        <f>IF(ISNUMBER(VLOOKUP(Fulltable[[#This Row],[Distance]], PBmetric[[Distance (km)]:[PB (hh:mm:ss)]], 6, FALSE)), VLOOKUP(Fulltable[[#This Row],[Distance]], PBmetric[[Distance (km)]:[PB (hh:mm:ss)]], 6, FALSE), NA())</f>
        <v>#N/A</v>
      </c>
      <c r="G3668" s="13">
        <f ca="1">$Q$4+$P$4*Fulltable[[#This Row],[Distance]]+$O$4*Fulltable[[#This Row],[D^2]]+$N$4*Fulltable[[#This Row],[D^3]]</f>
        <v>0.13065914946093632</v>
      </c>
      <c r="H3668" s="13">
        <f ca="1">Fulltable[[#This Row],[Forecast]]*(1+AVERAGE(cform[faster (-ve) /
slower (+ve)]))</f>
        <v>0.13527426855492544</v>
      </c>
      <c r="I3668" s="13" t="e">
        <f>IF(ISNUMBER(VLOOKUP(Fulltable[[#This Row],[Distance]], Predict[[#All],[Distance (km)]:[Time on current form]], 2, FALSE)), VLOOKUP(Fulltable[[#This Row],[Distance]], Predict[[#All],[Distance (km)]:[Time on current form]], 2, FALSE), NA())</f>
        <v>#N/A</v>
      </c>
      <c r="J3668" s="13" t="e">
        <f>IF(ISNUMBER(VLOOKUP(Fulltable[[#This Row],[Distance]], Predict[[#All],[Distance (km)]:[Time on current form]], 3, FALSE)), VLOOKUP(Fulltable[[#This Row],[Distance]], Predict[[#All],[Distance (km)]:[Time on current form]], 3, FALSE), NA())</f>
        <v>#N/A</v>
      </c>
    </row>
    <row r="3669" spans="1:10" x14ac:dyDescent="0.25">
      <c r="A3669" s="1">
        <v>36.67</v>
      </c>
      <c r="B3669" s="2">
        <f>Fulltable[[#This Row],[Distance]]^2</f>
        <v>1344.6889000000001</v>
      </c>
      <c r="C3669">
        <f>Fulltable[[#This Row],[Distance]]^3</f>
        <v>49309.741963000008</v>
      </c>
      <c r="D3669">
        <f>Fulltable[[#This Row],[Distance]]^4</f>
        <v>1808188.2377832104</v>
      </c>
      <c r="E3669">
        <f>Fulltable[[#This Row],[Distance]]^5</f>
        <v>66306262.679510325</v>
      </c>
      <c r="F3669" s="13" t="e">
        <f>IF(ISNUMBER(VLOOKUP(Fulltable[[#This Row],[Distance]], PBmetric[[Distance (km)]:[PB (hh:mm:ss)]], 6, FALSE)), VLOOKUP(Fulltable[[#This Row],[Distance]], PBmetric[[Distance (km)]:[PB (hh:mm:ss)]], 6, FALSE), NA())</f>
        <v>#N/A</v>
      </c>
      <c r="G3669" s="13">
        <f ca="1">$Q$4+$P$4*Fulltable[[#This Row],[Distance]]+$O$4*Fulltable[[#This Row],[D^2]]+$N$4*Fulltable[[#This Row],[D^3]]</f>
        <v>0.13070136583006509</v>
      </c>
      <c r="H3669" s="13">
        <f ca="1">Fulltable[[#This Row],[Forecast]]*(1+AVERAGE(cform[faster (-ve) /
slower (+ve)]))</f>
        <v>0.13531797608308938</v>
      </c>
      <c r="I3669" s="13" t="e">
        <f>IF(ISNUMBER(VLOOKUP(Fulltable[[#This Row],[Distance]], Predict[[#All],[Distance (km)]:[Time on current form]], 2, FALSE)), VLOOKUP(Fulltable[[#This Row],[Distance]], Predict[[#All],[Distance (km)]:[Time on current form]], 2, FALSE), NA())</f>
        <v>#N/A</v>
      </c>
      <c r="J3669" s="13" t="e">
        <f>IF(ISNUMBER(VLOOKUP(Fulltable[[#This Row],[Distance]], Predict[[#All],[Distance (km)]:[Time on current form]], 3, FALSE)), VLOOKUP(Fulltable[[#This Row],[Distance]], Predict[[#All],[Distance (km)]:[Time on current form]], 3, FALSE), NA())</f>
        <v>#N/A</v>
      </c>
    </row>
    <row r="3670" spans="1:10" x14ac:dyDescent="0.25">
      <c r="A3670" s="1">
        <v>36.68</v>
      </c>
      <c r="B3670" s="2">
        <f>Fulltable[[#This Row],[Distance]]^2</f>
        <v>1345.4223999999999</v>
      </c>
      <c r="C3670">
        <f>Fulltable[[#This Row],[Distance]]^3</f>
        <v>49350.093631999996</v>
      </c>
      <c r="D3670">
        <f>Fulltable[[#This Row],[Distance]]^4</f>
        <v>1810161.4344217598</v>
      </c>
      <c r="E3670">
        <f>Fulltable[[#This Row],[Distance]]^5</f>
        <v>66396721.41459015</v>
      </c>
      <c r="F3670" s="13" t="e">
        <f>IF(ISNUMBER(VLOOKUP(Fulltable[[#This Row],[Distance]], PBmetric[[Distance (km)]:[PB (hh:mm:ss)]], 6, FALSE)), VLOOKUP(Fulltable[[#This Row],[Distance]], PBmetric[[Distance (km)]:[PB (hh:mm:ss)]], 6, FALSE), NA())</f>
        <v>#N/A</v>
      </c>
      <c r="G3670" s="13">
        <f ca="1">$Q$4+$P$4*Fulltable[[#This Row],[Distance]]+$O$4*Fulltable[[#This Row],[D^2]]+$N$4*Fulltable[[#This Row],[D^3]]</f>
        <v>0.13074358574225892</v>
      </c>
      <c r="H3670" s="13">
        <f ca="1">Fulltable[[#This Row],[Forecast]]*(1+AVERAGE(cform[faster (-ve) /
slower (+ve)]))</f>
        <v>0.13536168727946588</v>
      </c>
      <c r="I3670" s="13" t="e">
        <f>IF(ISNUMBER(VLOOKUP(Fulltable[[#This Row],[Distance]], Predict[[#All],[Distance (km)]:[Time on current form]], 2, FALSE)), VLOOKUP(Fulltable[[#This Row],[Distance]], Predict[[#All],[Distance (km)]:[Time on current form]], 2, FALSE), NA())</f>
        <v>#N/A</v>
      </c>
      <c r="J3670" s="13" t="e">
        <f>IF(ISNUMBER(VLOOKUP(Fulltable[[#This Row],[Distance]], Predict[[#All],[Distance (km)]:[Time on current form]], 3, FALSE)), VLOOKUP(Fulltable[[#This Row],[Distance]], Predict[[#All],[Distance (km)]:[Time on current form]], 3, FALSE), NA())</f>
        <v>#N/A</v>
      </c>
    </row>
    <row r="3671" spans="1:10" x14ac:dyDescent="0.25">
      <c r="A3671" s="1">
        <v>36.69</v>
      </c>
      <c r="B3671" s="2">
        <f>Fulltable[[#This Row],[Distance]]^2</f>
        <v>1346.1560999999999</v>
      </c>
      <c r="C3671">
        <f>Fulltable[[#This Row],[Distance]]^3</f>
        <v>49390.467308999992</v>
      </c>
      <c r="D3671">
        <f>Fulltable[[#This Row],[Distance]]^4</f>
        <v>1812136.2455672098</v>
      </c>
      <c r="E3671">
        <f>Fulltable[[#This Row],[Distance]]^5</f>
        <v>66487278.849860922</v>
      </c>
      <c r="F3671" s="13" t="e">
        <f>IF(ISNUMBER(VLOOKUP(Fulltable[[#This Row],[Distance]], PBmetric[[Distance (km)]:[PB (hh:mm:ss)]], 6, FALSE)), VLOOKUP(Fulltable[[#This Row],[Distance]], PBmetric[[Distance (km)]:[PB (hh:mm:ss)]], 6, FALSE), NA())</f>
        <v>#N/A</v>
      </c>
      <c r="G3671" s="13">
        <f ca="1">$Q$4+$P$4*Fulltable[[#This Row],[Distance]]+$O$4*Fulltable[[#This Row],[D^2]]+$N$4*Fulltable[[#This Row],[D^3]]</f>
        <v>0.13078580919748237</v>
      </c>
      <c r="H3671" s="13">
        <f ca="1">Fulltable[[#This Row],[Forecast]]*(1+AVERAGE(cform[faster (-ve) /
slower (+ve)]))</f>
        <v>0.13540540214401825</v>
      </c>
      <c r="I3671" s="13" t="e">
        <f>IF(ISNUMBER(VLOOKUP(Fulltable[[#This Row],[Distance]], Predict[[#All],[Distance (km)]:[Time on current form]], 2, FALSE)), VLOOKUP(Fulltable[[#This Row],[Distance]], Predict[[#All],[Distance (km)]:[Time on current form]], 2, FALSE), NA())</f>
        <v>#N/A</v>
      </c>
      <c r="J3671" s="13" t="e">
        <f>IF(ISNUMBER(VLOOKUP(Fulltable[[#This Row],[Distance]], Predict[[#All],[Distance (km)]:[Time on current form]], 3, FALSE)), VLOOKUP(Fulltable[[#This Row],[Distance]], Predict[[#All],[Distance (km)]:[Time on current form]], 3, FALSE), NA())</f>
        <v>#N/A</v>
      </c>
    </row>
    <row r="3672" spans="1:10" x14ac:dyDescent="0.25">
      <c r="A3672" s="1">
        <v>36.700000000000003</v>
      </c>
      <c r="B3672" s="2">
        <f>Fulltable[[#This Row],[Distance]]^2</f>
        <v>1346.89</v>
      </c>
      <c r="C3672">
        <f>Fulltable[[#This Row],[Distance]]^3</f>
        <v>49430.863000000005</v>
      </c>
      <c r="D3672">
        <f>Fulltable[[#This Row],[Distance]]^4</f>
        <v>1814112.6721000003</v>
      </c>
      <c r="E3672">
        <f>Fulltable[[#This Row],[Distance]]^5</f>
        <v>66577935.06607002</v>
      </c>
      <c r="F3672" s="13" t="e">
        <f>IF(ISNUMBER(VLOOKUP(Fulltable[[#This Row],[Distance]], PBmetric[[Distance (km)]:[PB (hh:mm:ss)]], 6, FALSE)), VLOOKUP(Fulltable[[#This Row],[Distance]], PBmetric[[Distance (km)]:[PB (hh:mm:ss)]], 6, FALSE), NA())</f>
        <v>#N/A</v>
      </c>
      <c r="G3672" s="13">
        <f ca="1">$Q$4+$P$4*Fulltable[[#This Row],[Distance]]+$O$4*Fulltable[[#This Row],[D^2]]+$N$4*Fulltable[[#This Row],[D^3]]</f>
        <v>0.13082803619570008</v>
      </c>
      <c r="H3672" s="13">
        <f ca="1">Fulltable[[#This Row],[Forecast]]*(1+AVERAGE(cform[faster (-ve) /
slower (+ve)]))</f>
        <v>0.13544912067670989</v>
      </c>
      <c r="I3672" s="13" t="e">
        <f>IF(ISNUMBER(VLOOKUP(Fulltable[[#This Row],[Distance]], Predict[[#All],[Distance (km)]:[Time on current form]], 2, FALSE)), VLOOKUP(Fulltable[[#This Row],[Distance]], Predict[[#All],[Distance (km)]:[Time on current form]], 2, FALSE), NA())</f>
        <v>#N/A</v>
      </c>
      <c r="J3672" s="13" t="e">
        <f>IF(ISNUMBER(VLOOKUP(Fulltable[[#This Row],[Distance]], Predict[[#All],[Distance (km)]:[Time on current form]], 3, FALSE)), VLOOKUP(Fulltable[[#This Row],[Distance]], Predict[[#All],[Distance (km)]:[Time on current form]], 3, FALSE), NA())</f>
        <v>#N/A</v>
      </c>
    </row>
    <row r="3673" spans="1:10" x14ac:dyDescent="0.25">
      <c r="A3673" s="1">
        <v>36.71</v>
      </c>
      <c r="B3673" s="2">
        <f>Fulltable[[#This Row],[Distance]]^2</f>
        <v>1347.6241</v>
      </c>
      <c r="C3673">
        <f>Fulltable[[#This Row],[Distance]]^3</f>
        <v>49471.280710999999</v>
      </c>
      <c r="D3673">
        <f>Fulltable[[#This Row],[Distance]]^4</f>
        <v>1816090.71490081</v>
      </c>
      <c r="E3673">
        <f>Fulltable[[#This Row],[Distance]]^5</f>
        <v>66668690.144008741</v>
      </c>
      <c r="F3673" s="13" t="e">
        <f>IF(ISNUMBER(VLOOKUP(Fulltable[[#This Row],[Distance]], PBmetric[[Distance (km)]:[PB (hh:mm:ss)]], 6, FALSE)), VLOOKUP(Fulltable[[#This Row],[Distance]], PBmetric[[Distance (km)]:[PB (hh:mm:ss)]], 6, FALSE), NA())</f>
        <v>#N/A</v>
      </c>
      <c r="G3673" s="13">
        <f ca="1">$Q$4+$P$4*Fulltable[[#This Row],[Distance]]+$O$4*Fulltable[[#This Row],[D^2]]+$N$4*Fulltable[[#This Row],[D^3]]</f>
        <v>0.13087026673687663</v>
      </c>
      <c r="H3673" s="13">
        <f ca="1">Fulltable[[#This Row],[Forecast]]*(1+AVERAGE(cform[faster (-ve) /
slower (+ve)]))</f>
        <v>0.13549284287750415</v>
      </c>
      <c r="I3673" s="13" t="e">
        <f>IF(ISNUMBER(VLOOKUP(Fulltable[[#This Row],[Distance]], Predict[[#All],[Distance (km)]:[Time on current form]], 2, FALSE)), VLOOKUP(Fulltable[[#This Row],[Distance]], Predict[[#All],[Distance (km)]:[Time on current form]], 2, FALSE), NA())</f>
        <v>#N/A</v>
      </c>
      <c r="J3673" s="13" t="e">
        <f>IF(ISNUMBER(VLOOKUP(Fulltable[[#This Row],[Distance]], Predict[[#All],[Distance (km)]:[Time on current form]], 3, FALSE)), VLOOKUP(Fulltable[[#This Row],[Distance]], Predict[[#All],[Distance (km)]:[Time on current form]], 3, FALSE), NA())</f>
        <v>#N/A</v>
      </c>
    </row>
    <row r="3674" spans="1:10" x14ac:dyDescent="0.25">
      <c r="A3674" s="1">
        <v>36.72</v>
      </c>
      <c r="B3674" s="2">
        <f>Fulltable[[#This Row],[Distance]]^2</f>
        <v>1348.3583999999998</v>
      </c>
      <c r="C3674">
        <f>Fulltable[[#This Row],[Distance]]^3</f>
        <v>49511.720447999993</v>
      </c>
      <c r="D3674">
        <f>Fulltable[[#This Row],[Distance]]^4</f>
        <v>1818070.3748505595</v>
      </c>
      <c r="E3674">
        <f>Fulltable[[#This Row],[Distance]]^5</f>
        <v>66759544.164512545</v>
      </c>
      <c r="F3674" s="13" t="e">
        <f>IF(ISNUMBER(VLOOKUP(Fulltable[[#This Row],[Distance]], PBmetric[[Distance (km)]:[PB (hh:mm:ss)]], 6, FALSE)), VLOOKUP(Fulltable[[#This Row],[Distance]], PBmetric[[Distance (km)]:[PB (hh:mm:ss)]], 6, FALSE), NA())</f>
        <v>#N/A</v>
      </c>
      <c r="G3674" s="13">
        <f ca="1">$Q$4+$P$4*Fulltable[[#This Row],[Distance]]+$O$4*Fulltable[[#This Row],[D^2]]+$N$4*Fulltable[[#This Row],[D^3]]</f>
        <v>0.13091250082097661</v>
      </c>
      <c r="H3674" s="13">
        <f ca="1">Fulltable[[#This Row],[Forecast]]*(1+AVERAGE(cform[faster (-ve) /
slower (+ve)]))</f>
        <v>0.13553656874636433</v>
      </c>
      <c r="I3674" s="13" t="e">
        <f>IF(ISNUMBER(VLOOKUP(Fulltable[[#This Row],[Distance]], Predict[[#All],[Distance (km)]:[Time on current form]], 2, FALSE)), VLOOKUP(Fulltable[[#This Row],[Distance]], Predict[[#All],[Distance (km)]:[Time on current form]], 2, FALSE), NA())</f>
        <v>#N/A</v>
      </c>
      <c r="J3674" s="13" t="e">
        <f>IF(ISNUMBER(VLOOKUP(Fulltable[[#This Row],[Distance]], Predict[[#All],[Distance (km)]:[Time on current form]], 3, FALSE)), VLOOKUP(Fulltable[[#This Row],[Distance]], Predict[[#All],[Distance (km)]:[Time on current form]], 3, FALSE), NA())</f>
        <v>#N/A</v>
      </c>
    </row>
    <row r="3675" spans="1:10" x14ac:dyDescent="0.25">
      <c r="A3675" s="1">
        <v>36.729999999999997</v>
      </c>
      <c r="B3675" s="2">
        <f>Fulltable[[#This Row],[Distance]]^2</f>
        <v>1349.0928999999999</v>
      </c>
      <c r="C3675">
        <f>Fulltable[[#This Row],[Distance]]^3</f>
        <v>49552.182216999994</v>
      </c>
      <c r="D3675">
        <f>Fulltable[[#This Row],[Distance]]^4</f>
        <v>1820051.6528304096</v>
      </c>
      <c r="E3675">
        <f>Fulltable[[#This Row],[Distance]]^5</f>
        <v>66850497.208460942</v>
      </c>
      <c r="F3675" s="13" t="e">
        <f>IF(ISNUMBER(VLOOKUP(Fulltable[[#This Row],[Distance]], PBmetric[[Distance (km)]:[PB (hh:mm:ss)]], 6, FALSE)), VLOOKUP(Fulltable[[#This Row],[Distance]], PBmetric[[Distance (km)]:[PB (hh:mm:ss)]], 6, FALSE), NA())</f>
        <v>#N/A</v>
      </c>
      <c r="G3675" s="13">
        <f ca="1">$Q$4+$P$4*Fulltable[[#This Row],[Distance]]+$O$4*Fulltable[[#This Row],[D^2]]+$N$4*Fulltable[[#This Row],[D^3]]</f>
        <v>0.13095473844796462</v>
      </c>
      <c r="H3675" s="13">
        <f ca="1">Fulltable[[#This Row],[Forecast]]*(1+AVERAGE(cform[faster (-ve) /
slower (+ve)]))</f>
        <v>0.1355802982832538</v>
      </c>
      <c r="I3675" s="13" t="e">
        <f>IF(ISNUMBER(VLOOKUP(Fulltable[[#This Row],[Distance]], Predict[[#All],[Distance (km)]:[Time on current form]], 2, FALSE)), VLOOKUP(Fulltable[[#This Row],[Distance]], Predict[[#All],[Distance (km)]:[Time on current form]], 2, FALSE), NA())</f>
        <v>#N/A</v>
      </c>
      <c r="J3675" s="13" t="e">
        <f>IF(ISNUMBER(VLOOKUP(Fulltable[[#This Row],[Distance]], Predict[[#All],[Distance (km)]:[Time on current form]], 3, FALSE)), VLOOKUP(Fulltable[[#This Row],[Distance]], Predict[[#All],[Distance (km)]:[Time on current form]], 3, FALSE), NA())</f>
        <v>#N/A</v>
      </c>
    </row>
    <row r="3676" spans="1:10" x14ac:dyDescent="0.25">
      <c r="A3676" s="1">
        <v>36.74</v>
      </c>
      <c r="B3676" s="2">
        <f>Fulltable[[#This Row],[Distance]]^2</f>
        <v>1349.8276000000001</v>
      </c>
      <c r="C3676">
        <f>Fulltable[[#This Row],[Distance]]^3</f>
        <v>49592.666024000006</v>
      </c>
      <c r="D3676">
        <f>Fulltable[[#This Row],[Distance]]^4</f>
        <v>1822034.5497217602</v>
      </c>
      <c r="E3676">
        <f>Fulltable[[#This Row],[Distance]]^5</f>
        <v>66941549.356777474</v>
      </c>
      <c r="F3676" s="13" t="e">
        <f>IF(ISNUMBER(VLOOKUP(Fulltable[[#This Row],[Distance]], PBmetric[[Distance (km)]:[PB (hh:mm:ss)]], 6, FALSE)), VLOOKUP(Fulltable[[#This Row],[Distance]], PBmetric[[Distance (km)]:[PB (hh:mm:ss)]], 6, FALSE), NA())</f>
        <v>#N/A</v>
      </c>
      <c r="G3676" s="13">
        <f ca="1">$Q$4+$P$4*Fulltable[[#This Row],[Distance]]+$O$4*Fulltable[[#This Row],[D^2]]+$N$4*Fulltable[[#This Row],[D^3]]</f>
        <v>0.13099697961780529</v>
      </c>
      <c r="H3676" s="13">
        <f ca="1">Fulltable[[#This Row],[Forecast]]*(1+AVERAGE(cform[faster (-ve) /
slower (+ve)]))</f>
        <v>0.13562403148813595</v>
      </c>
      <c r="I3676" s="13" t="e">
        <f>IF(ISNUMBER(VLOOKUP(Fulltable[[#This Row],[Distance]], Predict[[#All],[Distance (km)]:[Time on current form]], 2, FALSE)), VLOOKUP(Fulltable[[#This Row],[Distance]], Predict[[#All],[Distance (km)]:[Time on current form]], 2, FALSE), NA())</f>
        <v>#N/A</v>
      </c>
      <c r="J3676" s="13" t="e">
        <f>IF(ISNUMBER(VLOOKUP(Fulltable[[#This Row],[Distance]], Predict[[#All],[Distance (km)]:[Time on current form]], 3, FALSE)), VLOOKUP(Fulltable[[#This Row],[Distance]], Predict[[#All],[Distance (km)]:[Time on current form]], 3, FALSE), NA())</f>
        <v>#N/A</v>
      </c>
    </row>
    <row r="3677" spans="1:10" x14ac:dyDescent="0.25">
      <c r="A3677" s="1">
        <v>36.75</v>
      </c>
      <c r="B3677" s="2">
        <f>Fulltable[[#This Row],[Distance]]^2</f>
        <v>1350.5625</v>
      </c>
      <c r="C3677">
        <f>Fulltable[[#This Row],[Distance]]^3</f>
        <v>49633.171875</v>
      </c>
      <c r="D3677">
        <f>Fulltable[[#This Row],[Distance]]^4</f>
        <v>1824019.06640625</v>
      </c>
      <c r="E3677">
        <f>Fulltable[[#This Row],[Distance]]^5</f>
        <v>67032700.690429687</v>
      </c>
      <c r="F3677" s="13" t="e">
        <f>IF(ISNUMBER(VLOOKUP(Fulltable[[#This Row],[Distance]], PBmetric[[Distance (km)]:[PB (hh:mm:ss)]], 6, FALSE)), VLOOKUP(Fulltable[[#This Row],[Distance]], PBmetric[[Distance (km)]:[PB (hh:mm:ss)]], 6, FALSE), NA())</f>
        <v>#N/A</v>
      </c>
      <c r="G3677" s="13">
        <f ca="1">$Q$4+$P$4*Fulltable[[#This Row],[Distance]]+$O$4*Fulltable[[#This Row],[D^2]]+$N$4*Fulltable[[#This Row],[D^3]]</f>
        <v>0.13103922433046317</v>
      </c>
      <c r="H3677" s="13">
        <f ca="1">Fulltable[[#This Row],[Forecast]]*(1+AVERAGE(cform[faster (-ve) /
slower (+ve)]))</f>
        <v>0.13566776836097405</v>
      </c>
      <c r="I3677" s="13" t="e">
        <f>IF(ISNUMBER(VLOOKUP(Fulltable[[#This Row],[Distance]], Predict[[#All],[Distance (km)]:[Time on current form]], 2, FALSE)), VLOOKUP(Fulltable[[#This Row],[Distance]], Predict[[#All],[Distance (km)]:[Time on current form]], 2, FALSE), NA())</f>
        <v>#N/A</v>
      </c>
      <c r="J3677" s="13" t="e">
        <f>IF(ISNUMBER(VLOOKUP(Fulltable[[#This Row],[Distance]], Predict[[#All],[Distance (km)]:[Time on current form]], 3, FALSE)), VLOOKUP(Fulltable[[#This Row],[Distance]], Predict[[#All],[Distance (km)]:[Time on current form]], 3, FALSE), NA())</f>
        <v>#N/A</v>
      </c>
    </row>
    <row r="3678" spans="1:10" x14ac:dyDescent="0.25">
      <c r="A3678" s="1">
        <v>36.76</v>
      </c>
      <c r="B3678" s="2">
        <f>Fulltable[[#This Row],[Distance]]^2</f>
        <v>1351.2975999999999</v>
      </c>
      <c r="C3678">
        <f>Fulltable[[#This Row],[Distance]]^3</f>
        <v>49673.699775999994</v>
      </c>
      <c r="D3678">
        <f>Fulltable[[#This Row],[Distance]]^4</f>
        <v>1826005.2037657597</v>
      </c>
      <c r="E3678">
        <f>Fulltable[[#This Row],[Distance]]^5</f>
        <v>67123951.290429324</v>
      </c>
      <c r="F3678" s="13" t="e">
        <f>IF(ISNUMBER(VLOOKUP(Fulltable[[#This Row],[Distance]], PBmetric[[Distance (km)]:[PB (hh:mm:ss)]], 6, FALSE)), VLOOKUP(Fulltable[[#This Row],[Distance]], PBmetric[[Distance (km)]:[PB (hh:mm:ss)]], 6, FALSE), NA())</f>
        <v>#N/A</v>
      </c>
      <c r="G3678" s="13">
        <f ca="1">$Q$4+$P$4*Fulltable[[#This Row],[Distance]]+$O$4*Fulltable[[#This Row],[D^2]]+$N$4*Fulltable[[#This Row],[D^3]]</f>
        <v>0.13108147258590289</v>
      </c>
      <c r="H3678" s="13">
        <f ca="1">Fulltable[[#This Row],[Forecast]]*(1+AVERAGE(cform[faster (-ve) /
slower (+ve)]))</f>
        <v>0.13571150890173148</v>
      </c>
      <c r="I3678" s="13" t="e">
        <f>IF(ISNUMBER(VLOOKUP(Fulltable[[#This Row],[Distance]], Predict[[#All],[Distance (km)]:[Time on current form]], 2, FALSE)), VLOOKUP(Fulltable[[#This Row],[Distance]], Predict[[#All],[Distance (km)]:[Time on current form]], 2, FALSE), NA())</f>
        <v>#N/A</v>
      </c>
      <c r="J3678" s="13" t="e">
        <f>IF(ISNUMBER(VLOOKUP(Fulltable[[#This Row],[Distance]], Predict[[#All],[Distance (km)]:[Time on current form]], 3, FALSE)), VLOOKUP(Fulltable[[#This Row],[Distance]], Predict[[#All],[Distance (km)]:[Time on current form]], 3, FALSE), NA())</f>
        <v>#N/A</v>
      </c>
    </row>
    <row r="3679" spans="1:10" x14ac:dyDescent="0.25">
      <c r="A3679" s="1">
        <v>36.770000000000003</v>
      </c>
      <c r="B3679" s="2">
        <f>Fulltable[[#This Row],[Distance]]^2</f>
        <v>1352.0329000000002</v>
      </c>
      <c r="C3679">
        <f>Fulltable[[#This Row],[Distance]]^3</f>
        <v>49714.249733000011</v>
      </c>
      <c r="D3679">
        <f>Fulltable[[#This Row],[Distance]]^4</f>
        <v>1827992.9626824104</v>
      </c>
      <c r="E3679">
        <f>Fulltable[[#This Row],[Distance]]^5</f>
        <v>67215301.237832233</v>
      </c>
      <c r="F3679" s="13" t="e">
        <f>IF(ISNUMBER(VLOOKUP(Fulltable[[#This Row],[Distance]], PBmetric[[Distance (km)]:[PB (hh:mm:ss)]], 6, FALSE)), VLOOKUP(Fulltable[[#This Row],[Distance]], PBmetric[[Distance (km)]:[PB (hh:mm:ss)]], 6, FALSE), NA())</f>
        <v>#N/A</v>
      </c>
      <c r="G3679" s="13">
        <f ca="1">$Q$4+$P$4*Fulltable[[#This Row],[Distance]]+$O$4*Fulltable[[#This Row],[D^2]]+$N$4*Fulltable[[#This Row],[D^3]]</f>
        <v>0.13112372438408904</v>
      </c>
      <c r="H3679" s="13">
        <f ca="1">Fulltable[[#This Row],[Forecast]]*(1+AVERAGE(cform[faster (-ve) /
slower (+ve)]))</f>
        <v>0.13575525311037162</v>
      </c>
      <c r="I3679" s="13" t="e">
        <f>IF(ISNUMBER(VLOOKUP(Fulltable[[#This Row],[Distance]], Predict[[#All],[Distance (km)]:[Time on current form]], 2, FALSE)), VLOOKUP(Fulltable[[#This Row],[Distance]], Predict[[#All],[Distance (km)]:[Time on current form]], 2, FALSE), NA())</f>
        <v>#N/A</v>
      </c>
      <c r="J3679" s="13" t="e">
        <f>IF(ISNUMBER(VLOOKUP(Fulltable[[#This Row],[Distance]], Predict[[#All],[Distance (km)]:[Time on current form]], 3, FALSE)), VLOOKUP(Fulltable[[#This Row],[Distance]], Predict[[#All],[Distance (km)]:[Time on current form]], 3, FALSE), NA())</f>
        <v>#N/A</v>
      </c>
    </row>
    <row r="3680" spans="1:10" x14ac:dyDescent="0.25">
      <c r="A3680" s="1">
        <v>36.78</v>
      </c>
      <c r="B3680" s="2">
        <f>Fulltable[[#This Row],[Distance]]^2</f>
        <v>1352.7684000000002</v>
      </c>
      <c r="C3680">
        <f>Fulltable[[#This Row],[Distance]]^3</f>
        <v>49754.821752000011</v>
      </c>
      <c r="D3680">
        <f>Fulltable[[#This Row],[Distance]]^4</f>
        <v>1829982.3440385605</v>
      </c>
      <c r="E3680">
        <f>Fulltable[[#This Row],[Distance]]^5</f>
        <v>67306750.613738254</v>
      </c>
      <c r="F3680" s="13" t="e">
        <f>IF(ISNUMBER(VLOOKUP(Fulltable[[#This Row],[Distance]], PBmetric[[Distance (km)]:[PB (hh:mm:ss)]], 6, FALSE)), VLOOKUP(Fulltable[[#This Row],[Distance]], PBmetric[[Distance (km)]:[PB (hh:mm:ss)]], 6, FALSE), NA())</f>
        <v>#N/A</v>
      </c>
      <c r="G3680" s="13">
        <f ca="1">$Q$4+$P$4*Fulltable[[#This Row],[Distance]]+$O$4*Fulltable[[#This Row],[D^2]]+$N$4*Fulltable[[#This Row],[D^3]]</f>
        <v>0.13116597972498617</v>
      </c>
      <c r="H3680" s="13">
        <f ca="1">Fulltable[[#This Row],[Forecast]]*(1+AVERAGE(cform[faster (-ve) /
slower (+ve)]))</f>
        <v>0.13579900098685774</v>
      </c>
      <c r="I3680" s="13" t="e">
        <f>IF(ISNUMBER(VLOOKUP(Fulltable[[#This Row],[Distance]], Predict[[#All],[Distance (km)]:[Time on current form]], 2, FALSE)), VLOOKUP(Fulltable[[#This Row],[Distance]], Predict[[#All],[Distance (km)]:[Time on current form]], 2, FALSE), NA())</f>
        <v>#N/A</v>
      </c>
      <c r="J3680" s="13" t="e">
        <f>IF(ISNUMBER(VLOOKUP(Fulltable[[#This Row],[Distance]], Predict[[#All],[Distance (km)]:[Time on current form]], 3, FALSE)), VLOOKUP(Fulltable[[#This Row],[Distance]], Predict[[#All],[Distance (km)]:[Time on current form]], 3, FALSE), NA())</f>
        <v>#N/A</v>
      </c>
    </row>
    <row r="3681" spans="1:10" x14ac:dyDescent="0.25">
      <c r="A3681" s="1">
        <v>36.79</v>
      </c>
      <c r="B3681" s="2">
        <f>Fulltable[[#This Row],[Distance]]^2</f>
        <v>1353.5040999999999</v>
      </c>
      <c r="C3681">
        <f>Fulltable[[#This Row],[Distance]]^3</f>
        <v>49795.415838999994</v>
      </c>
      <c r="D3681">
        <f>Fulltable[[#This Row],[Distance]]^4</f>
        <v>1831973.3487168096</v>
      </c>
      <c r="E3681">
        <f>Fulltable[[#This Row],[Distance]]^5</f>
        <v>67398299.49929142</v>
      </c>
      <c r="F3681" s="13" t="e">
        <f>IF(ISNUMBER(VLOOKUP(Fulltable[[#This Row],[Distance]], PBmetric[[Distance (km)]:[PB (hh:mm:ss)]], 6, FALSE)), VLOOKUP(Fulltable[[#This Row],[Distance]], PBmetric[[Distance (km)]:[PB (hh:mm:ss)]], 6, FALSE), NA())</f>
        <v>#N/A</v>
      </c>
      <c r="G3681" s="13">
        <f ca="1">$Q$4+$P$4*Fulltable[[#This Row],[Distance]]+$O$4*Fulltable[[#This Row],[D^2]]+$N$4*Fulltable[[#This Row],[D^3]]</f>
        <v>0.1312082386085589</v>
      </c>
      <c r="H3681" s="13">
        <f ca="1">Fulltable[[#This Row],[Forecast]]*(1+AVERAGE(cform[faster (-ve) /
slower (+ve)]))</f>
        <v>0.13584275253115322</v>
      </c>
      <c r="I3681" s="13" t="e">
        <f>IF(ISNUMBER(VLOOKUP(Fulltable[[#This Row],[Distance]], Predict[[#All],[Distance (km)]:[Time on current form]], 2, FALSE)), VLOOKUP(Fulltable[[#This Row],[Distance]], Predict[[#All],[Distance (km)]:[Time on current form]], 2, FALSE), NA())</f>
        <v>#N/A</v>
      </c>
      <c r="J3681" s="13" t="e">
        <f>IF(ISNUMBER(VLOOKUP(Fulltable[[#This Row],[Distance]], Predict[[#All],[Distance (km)]:[Time on current form]], 3, FALSE)), VLOOKUP(Fulltable[[#This Row],[Distance]], Predict[[#All],[Distance (km)]:[Time on current form]], 3, FALSE), NA())</f>
        <v>#N/A</v>
      </c>
    </row>
    <row r="3682" spans="1:10" x14ac:dyDescent="0.25">
      <c r="A3682" s="1">
        <v>36.799999999999997</v>
      </c>
      <c r="B3682" s="2">
        <f>Fulltable[[#This Row],[Distance]]^2</f>
        <v>1354.2399999999998</v>
      </c>
      <c r="C3682">
        <f>Fulltable[[#This Row],[Distance]]^3</f>
        <v>49836.031999999985</v>
      </c>
      <c r="D3682">
        <f>Fulltable[[#This Row],[Distance]]^4</f>
        <v>1833965.9775999994</v>
      </c>
      <c r="E3682">
        <f>Fulltable[[#This Row],[Distance]]^5</f>
        <v>67489947.975679979</v>
      </c>
      <c r="F3682" s="13" t="e">
        <f>IF(ISNUMBER(VLOOKUP(Fulltable[[#This Row],[Distance]], PBmetric[[Distance (km)]:[PB (hh:mm:ss)]], 6, FALSE)), VLOOKUP(Fulltable[[#This Row],[Distance]], PBmetric[[Distance (km)]:[PB (hh:mm:ss)]], 6, FALSE), NA())</f>
        <v>#N/A</v>
      </c>
      <c r="G3682" s="13">
        <f ca="1">$Q$4+$P$4*Fulltable[[#This Row],[Distance]]+$O$4*Fulltable[[#This Row],[D^2]]+$N$4*Fulltable[[#This Row],[D^3]]</f>
        <v>0.1312505010347719</v>
      </c>
      <c r="H3682" s="13">
        <f ca="1">Fulltable[[#This Row],[Forecast]]*(1+AVERAGE(cform[faster (-ve) /
slower (+ve)]))</f>
        <v>0.13588650774322147</v>
      </c>
      <c r="I3682" s="13" t="e">
        <f>IF(ISNUMBER(VLOOKUP(Fulltable[[#This Row],[Distance]], Predict[[#All],[Distance (km)]:[Time on current form]], 2, FALSE)), VLOOKUP(Fulltable[[#This Row],[Distance]], Predict[[#All],[Distance (km)]:[Time on current form]], 2, FALSE), NA())</f>
        <v>#N/A</v>
      </c>
      <c r="J3682" s="13" t="e">
        <f>IF(ISNUMBER(VLOOKUP(Fulltable[[#This Row],[Distance]], Predict[[#All],[Distance (km)]:[Time on current form]], 3, FALSE)), VLOOKUP(Fulltable[[#This Row],[Distance]], Predict[[#All],[Distance (km)]:[Time on current form]], 3, FALSE), NA())</f>
        <v>#N/A</v>
      </c>
    </row>
    <row r="3683" spans="1:10" x14ac:dyDescent="0.25">
      <c r="A3683" s="1">
        <v>36.81</v>
      </c>
      <c r="B3683" s="2">
        <f>Fulltable[[#This Row],[Distance]]^2</f>
        <v>1354.9761000000001</v>
      </c>
      <c r="C3683">
        <f>Fulltable[[#This Row],[Distance]]^3</f>
        <v>49876.670241000007</v>
      </c>
      <c r="D3683">
        <f>Fulltable[[#This Row],[Distance]]^4</f>
        <v>1835960.2315712103</v>
      </c>
      <c r="E3683">
        <f>Fulltable[[#This Row],[Distance]]^5</f>
        <v>67581696.124136254</v>
      </c>
      <c r="F3683" s="13" t="e">
        <f>IF(ISNUMBER(VLOOKUP(Fulltable[[#This Row],[Distance]], PBmetric[[Distance (km)]:[PB (hh:mm:ss)]], 6, FALSE)), VLOOKUP(Fulltable[[#This Row],[Distance]], PBmetric[[Distance (km)]:[PB (hh:mm:ss)]], 6, FALSE), NA())</f>
        <v>#N/A</v>
      </c>
      <c r="G3683" s="13">
        <f ca="1">$Q$4+$P$4*Fulltable[[#This Row],[Distance]]+$O$4*Fulltable[[#This Row],[D^2]]+$N$4*Fulltable[[#This Row],[D^3]]</f>
        <v>0.13129276700358969</v>
      </c>
      <c r="H3683" s="13">
        <f ca="1">Fulltable[[#This Row],[Forecast]]*(1+AVERAGE(cform[faster (-ve) /
slower (+ve)]))</f>
        <v>0.13593026662302576</v>
      </c>
      <c r="I3683" s="13" t="e">
        <f>IF(ISNUMBER(VLOOKUP(Fulltable[[#This Row],[Distance]], Predict[[#All],[Distance (km)]:[Time on current form]], 2, FALSE)), VLOOKUP(Fulltable[[#This Row],[Distance]], Predict[[#All],[Distance (km)]:[Time on current form]], 2, FALSE), NA())</f>
        <v>#N/A</v>
      </c>
      <c r="J3683" s="13" t="e">
        <f>IF(ISNUMBER(VLOOKUP(Fulltable[[#This Row],[Distance]], Predict[[#All],[Distance (km)]:[Time on current form]], 3, FALSE)), VLOOKUP(Fulltable[[#This Row],[Distance]], Predict[[#All],[Distance (km)]:[Time on current form]], 3, FALSE), NA())</f>
        <v>#N/A</v>
      </c>
    </row>
    <row r="3684" spans="1:10" x14ac:dyDescent="0.25">
      <c r="A3684" s="1">
        <v>36.82</v>
      </c>
      <c r="B3684" s="2">
        <f>Fulltable[[#This Row],[Distance]]^2</f>
        <v>1355.7124000000001</v>
      </c>
      <c r="C3684">
        <f>Fulltable[[#This Row],[Distance]]^3</f>
        <v>49917.330568000005</v>
      </c>
      <c r="D3684">
        <f>Fulltable[[#This Row],[Distance]]^4</f>
        <v>1837956.1115137604</v>
      </c>
      <c r="E3684">
        <f>Fulltable[[#This Row],[Distance]]^5</f>
        <v>67673544.025936663</v>
      </c>
      <c r="F3684" s="13" t="e">
        <f>IF(ISNUMBER(VLOOKUP(Fulltable[[#This Row],[Distance]], PBmetric[[Distance (km)]:[PB (hh:mm:ss)]], 6, FALSE)), VLOOKUP(Fulltable[[#This Row],[Distance]], PBmetric[[Distance (km)]:[PB (hh:mm:ss)]], 6, FALSE), NA())</f>
        <v>#N/A</v>
      </c>
      <c r="G3684" s="13">
        <f ca="1">$Q$4+$P$4*Fulltable[[#This Row],[Distance]]+$O$4*Fulltable[[#This Row],[D^2]]+$N$4*Fulltable[[#This Row],[D^3]]</f>
        <v>0.13133503651497688</v>
      </c>
      <c r="H3684" s="13">
        <f ca="1">Fulltable[[#This Row],[Forecast]]*(1+AVERAGE(cform[faster (-ve) /
slower (+ve)]))</f>
        <v>0.13597402917052945</v>
      </c>
      <c r="I3684" s="13" t="e">
        <f>IF(ISNUMBER(VLOOKUP(Fulltable[[#This Row],[Distance]], Predict[[#All],[Distance (km)]:[Time on current form]], 2, FALSE)), VLOOKUP(Fulltable[[#This Row],[Distance]], Predict[[#All],[Distance (km)]:[Time on current form]], 2, FALSE), NA())</f>
        <v>#N/A</v>
      </c>
      <c r="J3684" s="13" t="e">
        <f>IF(ISNUMBER(VLOOKUP(Fulltable[[#This Row],[Distance]], Predict[[#All],[Distance (km)]:[Time on current form]], 3, FALSE)), VLOOKUP(Fulltable[[#This Row],[Distance]], Predict[[#All],[Distance (km)]:[Time on current form]], 3, FALSE), NA())</f>
        <v>#N/A</v>
      </c>
    </row>
    <row r="3685" spans="1:10" x14ac:dyDescent="0.25">
      <c r="A3685" s="1">
        <v>36.83</v>
      </c>
      <c r="B3685" s="2">
        <f>Fulltable[[#This Row],[Distance]]^2</f>
        <v>1356.4488999999999</v>
      </c>
      <c r="C3685">
        <f>Fulltable[[#This Row],[Distance]]^3</f>
        <v>49958.012986999995</v>
      </c>
      <c r="D3685">
        <f>Fulltable[[#This Row],[Distance]]^4</f>
        <v>1839953.6183112096</v>
      </c>
      <c r="E3685">
        <f>Fulltable[[#This Row],[Distance]]^5</f>
        <v>67765491.762401849</v>
      </c>
      <c r="F3685" s="13" t="e">
        <f>IF(ISNUMBER(VLOOKUP(Fulltable[[#This Row],[Distance]], PBmetric[[Distance (km)]:[PB (hh:mm:ss)]], 6, FALSE)), VLOOKUP(Fulltable[[#This Row],[Distance]], PBmetric[[Distance (km)]:[PB (hh:mm:ss)]], 6, FALSE), NA())</f>
        <v>#N/A</v>
      </c>
      <c r="G3685" s="13">
        <f ca="1">$Q$4+$P$4*Fulltable[[#This Row],[Distance]]+$O$4*Fulltable[[#This Row],[D^2]]+$N$4*Fulltable[[#This Row],[D^3]]</f>
        <v>0.13137730956889807</v>
      </c>
      <c r="H3685" s="13">
        <f ca="1">Fulltable[[#This Row],[Forecast]]*(1+AVERAGE(cform[faster (-ve) /
slower (+ve)]))</f>
        <v>0.13601779538569589</v>
      </c>
      <c r="I3685" s="13" t="e">
        <f>IF(ISNUMBER(VLOOKUP(Fulltable[[#This Row],[Distance]], Predict[[#All],[Distance (km)]:[Time on current form]], 2, FALSE)), VLOOKUP(Fulltable[[#This Row],[Distance]], Predict[[#All],[Distance (km)]:[Time on current form]], 2, FALSE), NA())</f>
        <v>#N/A</v>
      </c>
      <c r="J3685" s="13" t="e">
        <f>IF(ISNUMBER(VLOOKUP(Fulltable[[#This Row],[Distance]], Predict[[#All],[Distance (km)]:[Time on current form]], 3, FALSE)), VLOOKUP(Fulltable[[#This Row],[Distance]], Predict[[#All],[Distance (km)]:[Time on current form]], 3, FALSE), NA())</f>
        <v>#N/A</v>
      </c>
    </row>
    <row r="3686" spans="1:10" x14ac:dyDescent="0.25">
      <c r="A3686" s="1">
        <v>36.840000000000003</v>
      </c>
      <c r="B3686" s="2">
        <f>Fulltable[[#This Row],[Distance]]^2</f>
        <v>1357.1856000000002</v>
      </c>
      <c r="C3686">
        <f>Fulltable[[#This Row],[Distance]]^3</f>
        <v>49998.717504000015</v>
      </c>
      <c r="D3686">
        <f>Fulltable[[#This Row],[Distance]]^4</f>
        <v>1841952.7528473607</v>
      </c>
      <c r="E3686">
        <f>Fulltable[[#This Row],[Distance]]^5</f>
        <v>67857539.414896771</v>
      </c>
      <c r="F3686" s="13" t="e">
        <f>IF(ISNUMBER(VLOOKUP(Fulltable[[#This Row],[Distance]], PBmetric[[Distance (km)]:[PB (hh:mm:ss)]], 6, FALSE)), VLOOKUP(Fulltable[[#This Row],[Distance]], PBmetric[[Distance (km)]:[PB (hh:mm:ss)]], 6, FALSE), NA())</f>
        <v>#N/A</v>
      </c>
      <c r="G3686" s="13">
        <f ca="1">$Q$4+$P$4*Fulltable[[#This Row],[Distance]]+$O$4*Fulltable[[#This Row],[D^2]]+$N$4*Fulltable[[#This Row],[D^3]]</f>
        <v>0.13141958616531785</v>
      </c>
      <c r="H3686" s="13">
        <f ca="1">Fulltable[[#This Row],[Forecast]]*(1+AVERAGE(cform[faster (-ve) /
slower (+ve)]))</f>
        <v>0.13606156526848842</v>
      </c>
      <c r="I3686" s="13" t="e">
        <f>IF(ISNUMBER(VLOOKUP(Fulltable[[#This Row],[Distance]], Predict[[#All],[Distance (km)]:[Time on current form]], 2, FALSE)), VLOOKUP(Fulltable[[#This Row],[Distance]], Predict[[#All],[Distance (km)]:[Time on current form]], 2, FALSE), NA())</f>
        <v>#N/A</v>
      </c>
      <c r="J3686" s="13" t="e">
        <f>IF(ISNUMBER(VLOOKUP(Fulltable[[#This Row],[Distance]], Predict[[#All],[Distance (km)]:[Time on current form]], 3, FALSE)), VLOOKUP(Fulltable[[#This Row],[Distance]], Predict[[#All],[Distance (km)]:[Time on current form]], 3, FALSE), NA())</f>
        <v>#N/A</v>
      </c>
    </row>
    <row r="3687" spans="1:10" x14ac:dyDescent="0.25">
      <c r="A3687" s="1">
        <v>36.85</v>
      </c>
      <c r="B3687" s="2">
        <f>Fulltable[[#This Row],[Distance]]^2</f>
        <v>1357.9225000000001</v>
      </c>
      <c r="C3687">
        <f>Fulltable[[#This Row],[Distance]]^3</f>
        <v>50039.444125000009</v>
      </c>
      <c r="D3687">
        <f>Fulltable[[#This Row],[Distance]]^4</f>
        <v>1843953.5160062504</v>
      </c>
      <c r="E3687">
        <f>Fulltable[[#This Row],[Distance]]^5</f>
        <v>67949687.064830333</v>
      </c>
      <c r="F3687" s="13" t="e">
        <f>IF(ISNUMBER(VLOOKUP(Fulltable[[#This Row],[Distance]], PBmetric[[Distance (km)]:[PB (hh:mm:ss)]], 6, FALSE)), VLOOKUP(Fulltable[[#This Row],[Distance]], PBmetric[[Distance (km)]:[PB (hh:mm:ss)]], 6, FALSE), NA())</f>
        <v>#N/A</v>
      </c>
      <c r="G3687" s="13">
        <f ca="1">$Q$4+$P$4*Fulltable[[#This Row],[Distance]]+$O$4*Fulltable[[#This Row],[D^2]]+$N$4*Fulltable[[#This Row],[D^3]]</f>
        <v>0.13146186630420084</v>
      </c>
      <c r="H3687" s="13">
        <f ca="1">Fulltable[[#This Row],[Forecast]]*(1+AVERAGE(cform[faster (-ve) /
slower (+ve)]))</f>
        <v>0.13610533881887044</v>
      </c>
      <c r="I3687" s="13" t="e">
        <f>IF(ISNUMBER(VLOOKUP(Fulltable[[#This Row],[Distance]], Predict[[#All],[Distance (km)]:[Time on current form]], 2, FALSE)), VLOOKUP(Fulltable[[#This Row],[Distance]], Predict[[#All],[Distance (km)]:[Time on current form]], 2, FALSE), NA())</f>
        <v>#N/A</v>
      </c>
      <c r="J3687" s="13" t="e">
        <f>IF(ISNUMBER(VLOOKUP(Fulltable[[#This Row],[Distance]], Predict[[#All],[Distance (km)]:[Time on current form]], 3, FALSE)), VLOOKUP(Fulltable[[#This Row],[Distance]], Predict[[#All],[Distance (km)]:[Time on current form]], 3, FALSE), NA())</f>
        <v>#N/A</v>
      </c>
    </row>
    <row r="3688" spans="1:10" x14ac:dyDescent="0.25">
      <c r="A3688" s="1">
        <v>36.86</v>
      </c>
      <c r="B3688" s="2">
        <f>Fulltable[[#This Row],[Distance]]^2</f>
        <v>1358.6596</v>
      </c>
      <c r="C3688">
        <f>Fulltable[[#This Row],[Distance]]^3</f>
        <v>50080.192855999994</v>
      </c>
      <c r="D3688">
        <f>Fulltable[[#This Row],[Distance]]^4</f>
        <v>1845955.9086721598</v>
      </c>
      <c r="E3688">
        <f>Fulltable[[#This Row],[Distance]]^5</f>
        <v>68041934.793655813</v>
      </c>
      <c r="F3688" s="13" t="e">
        <f>IF(ISNUMBER(VLOOKUP(Fulltable[[#This Row],[Distance]], PBmetric[[Distance (km)]:[PB (hh:mm:ss)]], 6, FALSE)), VLOOKUP(Fulltable[[#This Row],[Distance]], PBmetric[[Distance (km)]:[PB (hh:mm:ss)]], 6, FALSE), NA())</f>
        <v>#N/A</v>
      </c>
      <c r="G3688" s="13">
        <f ca="1">$Q$4+$P$4*Fulltable[[#This Row],[Distance]]+$O$4*Fulltable[[#This Row],[D^2]]+$N$4*Fulltable[[#This Row],[D^3]]</f>
        <v>0.1315041499855116</v>
      </c>
      <c r="H3688" s="13">
        <f ca="1">Fulltable[[#This Row],[Forecast]]*(1+AVERAGE(cform[faster (-ve) /
slower (+ve)]))</f>
        <v>0.13614911603680518</v>
      </c>
      <c r="I3688" s="13" t="e">
        <f>IF(ISNUMBER(VLOOKUP(Fulltable[[#This Row],[Distance]], Predict[[#All],[Distance (km)]:[Time on current form]], 2, FALSE)), VLOOKUP(Fulltable[[#This Row],[Distance]], Predict[[#All],[Distance (km)]:[Time on current form]], 2, FALSE), NA())</f>
        <v>#N/A</v>
      </c>
      <c r="J3688" s="13" t="e">
        <f>IF(ISNUMBER(VLOOKUP(Fulltable[[#This Row],[Distance]], Predict[[#All],[Distance (km)]:[Time on current form]], 3, FALSE)), VLOOKUP(Fulltable[[#This Row],[Distance]], Predict[[#All],[Distance (km)]:[Time on current form]], 3, FALSE), NA())</f>
        <v>#N/A</v>
      </c>
    </row>
    <row r="3689" spans="1:10" x14ac:dyDescent="0.25">
      <c r="A3689" s="1">
        <v>36.869999999999997</v>
      </c>
      <c r="B3689" s="2">
        <f>Fulltable[[#This Row],[Distance]]^2</f>
        <v>1359.3968999999997</v>
      </c>
      <c r="C3689">
        <f>Fulltable[[#This Row],[Distance]]^3</f>
        <v>50120.963702999987</v>
      </c>
      <c r="D3689">
        <f>Fulltable[[#This Row],[Distance]]^4</f>
        <v>1847959.9317296094</v>
      </c>
      <c r="E3689">
        <f>Fulltable[[#This Row],[Distance]]^5</f>
        <v>68134282.682870686</v>
      </c>
      <c r="F3689" s="13" t="e">
        <f>IF(ISNUMBER(VLOOKUP(Fulltable[[#This Row],[Distance]], PBmetric[[Distance (km)]:[PB (hh:mm:ss)]], 6, FALSE)), VLOOKUP(Fulltable[[#This Row],[Distance]], PBmetric[[Distance (km)]:[PB (hh:mm:ss)]], 6, FALSE), NA())</f>
        <v>#N/A</v>
      </c>
      <c r="G3689" s="13">
        <f ca="1">$Q$4+$P$4*Fulltable[[#This Row],[Distance]]+$O$4*Fulltable[[#This Row],[D^2]]+$N$4*Fulltable[[#This Row],[D^3]]</f>
        <v>0.13154643720921477</v>
      </c>
      <c r="H3689" s="13">
        <f ca="1">Fulltable[[#This Row],[Forecast]]*(1+AVERAGE(cform[faster (-ve) /
slower (+ve)]))</f>
        <v>0.13619289692225611</v>
      </c>
      <c r="I3689" s="13" t="e">
        <f>IF(ISNUMBER(VLOOKUP(Fulltable[[#This Row],[Distance]], Predict[[#All],[Distance (km)]:[Time on current form]], 2, FALSE)), VLOOKUP(Fulltable[[#This Row],[Distance]], Predict[[#All],[Distance (km)]:[Time on current form]], 2, FALSE), NA())</f>
        <v>#N/A</v>
      </c>
      <c r="J3689" s="13" t="e">
        <f>IF(ISNUMBER(VLOOKUP(Fulltable[[#This Row],[Distance]], Predict[[#All],[Distance (km)]:[Time on current form]], 3, FALSE)), VLOOKUP(Fulltable[[#This Row],[Distance]], Predict[[#All],[Distance (km)]:[Time on current form]], 3, FALSE), NA())</f>
        <v>#N/A</v>
      </c>
    </row>
    <row r="3690" spans="1:10" x14ac:dyDescent="0.25">
      <c r="A3690" s="1">
        <v>36.880000000000003</v>
      </c>
      <c r="B3690" s="2">
        <f>Fulltable[[#This Row],[Distance]]^2</f>
        <v>1360.1344000000001</v>
      </c>
      <c r="C3690">
        <f>Fulltable[[#This Row],[Distance]]^3</f>
        <v>50161.75667200001</v>
      </c>
      <c r="D3690">
        <f>Fulltable[[#This Row],[Distance]]^4</f>
        <v>1849965.5860633603</v>
      </c>
      <c r="E3690">
        <f>Fulltable[[#This Row],[Distance]]^5</f>
        <v>68226730.81401673</v>
      </c>
      <c r="F3690" s="13" t="e">
        <f>IF(ISNUMBER(VLOOKUP(Fulltable[[#This Row],[Distance]], PBmetric[[Distance (km)]:[PB (hh:mm:ss)]], 6, FALSE)), VLOOKUP(Fulltable[[#This Row],[Distance]], PBmetric[[Distance (km)]:[PB (hh:mm:ss)]], 6, FALSE), NA())</f>
        <v>#N/A</v>
      </c>
      <c r="G3690" s="13">
        <f ca="1">$Q$4+$P$4*Fulltable[[#This Row],[Distance]]+$O$4*Fulltable[[#This Row],[D^2]]+$N$4*Fulltable[[#This Row],[D^3]]</f>
        <v>0.13158872797527496</v>
      </c>
      <c r="H3690" s="13">
        <f ca="1">Fulltable[[#This Row],[Forecast]]*(1+AVERAGE(cform[faster (-ve) /
slower (+ve)]))</f>
        <v>0.13623668147518656</v>
      </c>
      <c r="I3690" s="13" t="e">
        <f>IF(ISNUMBER(VLOOKUP(Fulltable[[#This Row],[Distance]], Predict[[#All],[Distance (km)]:[Time on current form]], 2, FALSE)), VLOOKUP(Fulltable[[#This Row],[Distance]], Predict[[#All],[Distance (km)]:[Time on current form]], 2, FALSE), NA())</f>
        <v>#N/A</v>
      </c>
      <c r="J3690" s="13" t="e">
        <f>IF(ISNUMBER(VLOOKUP(Fulltable[[#This Row],[Distance]], Predict[[#All],[Distance (km)]:[Time on current form]], 3, FALSE)), VLOOKUP(Fulltable[[#This Row],[Distance]], Predict[[#All],[Distance (km)]:[Time on current form]], 3, FALSE), NA())</f>
        <v>#N/A</v>
      </c>
    </row>
    <row r="3691" spans="1:10" x14ac:dyDescent="0.25">
      <c r="A3691" s="1">
        <v>36.89</v>
      </c>
      <c r="B3691" s="2">
        <f>Fulltable[[#This Row],[Distance]]^2</f>
        <v>1360.8721</v>
      </c>
      <c r="C3691">
        <f>Fulltable[[#This Row],[Distance]]^3</f>
        <v>50202.571769000002</v>
      </c>
      <c r="D3691">
        <f>Fulltable[[#This Row],[Distance]]^4</f>
        <v>1851972.87255841</v>
      </c>
      <c r="E3691">
        <f>Fulltable[[#This Row],[Distance]]^5</f>
        <v>68319279.268679753</v>
      </c>
      <c r="F3691" s="13" t="e">
        <f>IF(ISNUMBER(VLOOKUP(Fulltable[[#This Row],[Distance]], PBmetric[[Distance (km)]:[PB (hh:mm:ss)]], 6, FALSE)), VLOOKUP(Fulltable[[#This Row],[Distance]], PBmetric[[Distance (km)]:[PB (hh:mm:ss)]], 6, FALSE), NA())</f>
        <v>#N/A</v>
      </c>
      <c r="G3691" s="13">
        <f ca="1">$Q$4+$P$4*Fulltable[[#This Row],[Distance]]+$O$4*Fulltable[[#This Row],[D^2]]+$N$4*Fulltable[[#This Row],[D^3]]</f>
        <v>0.13163102228365667</v>
      </c>
      <c r="H3691" s="13">
        <f ca="1">Fulltable[[#This Row],[Forecast]]*(1+AVERAGE(cform[faster (-ve) /
slower (+ve)]))</f>
        <v>0.13628046969555976</v>
      </c>
      <c r="I3691" s="13" t="e">
        <f>IF(ISNUMBER(VLOOKUP(Fulltable[[#This Row],[Distance]], Predict[[#All],[Distance (km)]:[Time on current form]], 2, FALSE)), VLOOKUP(Fulltable[[#This Row],[Distance]], Predict[[#All],[Distance (km)]:[Time on current form]], 2, FALSE), NA())</f>
        <v>#N/A</v>
      </c>
      <c r="J3691" s="13" t="e">
        <f>IF(ISNUMBER(VLOOKUP(Fulltable[[#This Row],[Distance]], Predict[[#All],[Distance (km)]:[Time on current form]], 3, FALSE)), VLOOKUP(Fulltable[[#This Row],[Distance]], Predict[[#All],[Distance (km)]:[Time on current form]], 3, FALSE), NA())</f>
        <v>#N/A</v>
      </c>
    </row>
    <row r="3692" spans="1:10" x14ac:dyDescent="0.25">
      <c r="A3692" s="1">
        <v>36.9</v>
      </c>
      <c r="B3692" s="2">
        <f>Fulltable[[#This Row],[Distance]]^2</f>
        <v>1361.61</v>
      </c>
      <c r="C3692">
        <f>Fulltable[[#This Row],[Distance]]^3</f>
        <v>50243.408999999992</v>
      </c>
      <c r="D3692">
        <f>Fulltable[[#This Row],[Distance]]^4</f>
        <v>1853981.7920999997</v>
      </c>
      <c r="E3692">
        <f>Fulltable[[#This Row],[Distance]]^5</f>
        <v>68411928.128489986</v>
      </c>
      <c r="F3692" s="13" t="e">
        <f>IF(ISNUMBER(VLOOKUP(Fulltable[[#This Row],[Distance]], PBmetric[[Distance (km)]:[PB (hh:mm:ss)]], 6, FALSE)), VLOOKUP(Fulltable[[#This Row],[Distance]], PBmetric[[Distance (km)]:[PB (hh:mm:ss)]], 6, FALSE), NA())</f>
        <v>#N/A</v>
      </c>
      <c r="G3692" s="13">
        <f ca="1">$Q$4+$P$4*Fulltable[[#This Row],[Distance]]+$O$4*Fulltable[[#This Row],[D^2]]+$N$4*Fulltable[[#This Row],[D^3]]</f>
        <v>0.13167332013432456</v>
      </c>
      <c r="H3692" s="13">
        <f ca="1">Fulltable[[#This Row],[Forecast]]*(1+AVERAGE(cform[faster (-ve) /
slower (+ve)]))</f>
        <v>0.13632426158333918</v>
      </c>
      <c r="I3692" s="13" t="e">
        <f>IF(ISNUMBER(VLOOKUP(Fulltable[[#This Row],[Distance]], Predict[[#All],[Distance (km)]:[Time on current form]], 2, FALSE)), VLOOKUP(Fulltable[[#This Row],[Distance]], Predict[[#All],[Distance (km)]:[Time on current form]], 2, FALSE), NA())</f>
        <v>#N/A</v>
      </c>
      <c r="J3692" s="13" t="e">
        <f>IF(ISNUMBER(VLOOKUP(Fulltable[[#This Row],[Distance]], Predict[[#All],[Distance (km)]:[Time on current form]], 3, FALSE)), VLOOKUP(Fulltable[[#This Row],[Distance]], Predict[[#All],[Distance (km)]:[Time on current form]], 3, FALSE), NA())</f>
        <v>#N/A</v>
      </c>
    </row>
    <row r="3693" spans="1:10" x14ac:dyDescent="0.25">
      <c r="A3693" s="1">
        <v>36.909999999999997</v>
      </c>
      <c r="B3693" s="2">
        <f>Fulltable[[#This Row],[Distance]]^2</f>
        <v>1362.3480999999997</v>
      </c>
      <c r="C3693">
        <f>Fulltable[[#This Row],[Distance]]^3</f>
        <v>50284.268370999984</v>
      </c>
      <c r="D3693">
        <f>Fulltable[[#This Row],[Distance]]^4</f>
        <v>1855992.3455736092</v>
      </c>
      <c r="E3693">
        <f>Fulltable[[#This Row],[Distance]]^5</f>
        <v>68504677.475121915</v>
      </c>
      <c r="F3693" s="13" t="e">
        <f>IF(ISNUMBER(VLOOKUP(Fulltable[[#This Row],[Distance]], PBmetric[[Distance (km)]:[PB (hh:mm:ss)]], 6, FALSE)), VLOOKUP(Fulltable[[#This Row],[Distance]], PBmetric[[Distance (km)]:[PB (hh:mm:ss)]], 6, FALSE), NA())</f>
        <v>#N/A</v>
      </c>
      <c r="G3693" s="13">
        <f ca="1">$Q$4+$P$4*Fulltable[[#This Row],[Distance]]+$O$4*Fulltable[[#This Row],[D^2]]+$N$4*Fulltable[[#This Row],[D^3]]</f>
        <v>0.13171562152724325</v>
      </c>
      <c r="H3693" s="13">
        <f ca="1">Fulltable[[#This Row],[Forecast]]*(1+AVERAGE(cform[faster (-ve) /
slower (+ve)]))</f>
        <v>0.13636805713848812</v>
      </c>
      <c r="I3693" s="13" t="e">
        <f>IF(ISNUMBER(VLOOKUP(Fulltable[[#This Row],[Distance]], Predict[[#All],[Distance (km)]:[Time on current form]], 2, FALSE)), VLOOKUP(Fulltable[[#This Row],[Distance]], Predict[[#All],[Distance (km)]:[Time on current form]], 2, FALSE), NA())</f>
        <v>#N/A</v>
      </c>
      <c r="J3693" s="13" t="e">
        <f>IF(ISNUMBER(VLOOKUP(Fulltable[[#This Row],[Distance]], Predict[[#All],[Distance (km)]:[Time on current form]], 3, FALSE)), VLOOKUP(Fulltable[[#This Row],[Distance]], Predict[[#All],[Distance (km)]:[Time on current form]], 3, FALSE), NA())</f>
        <v>#N/A</v>
      </c>
    </row>
    <row r="3694" spans="1:10" x14ac:dyDescent="0.25">
      <c r="A3694" s="1">
        <v>36.92</v>
      </c>
      <c r="B3694" s="2">
        <f>Fulltable[[#This Row],[Distance]]^2</f>
        <v>1363.0864000000001</v>
      </c>
      <c r="C3694">
        <f>Fulltable[[#This Row],[Distance]]^3</f>
        <v>50325.149888000007</v>
      </c>
      <c r="D3694">
        <f>Fulltable[[#This Row],[Distance]]^4</f>
        <v>1858004.5338649603</v>
      </c>
      <c r="E3694">
        <f>Fulltable[[#This Row],[Distance]]^5</f>
        <v>68597527.390294343</v>
      </c>
      <c r="F3694" s="13" t="e">
        <f>IF(ISNUMBER(VLOOKUP(Fulltable[[#This Row],[Distance]], PBmetric[[Distance (km)]:[PB (hh:mm:ss)]], 6, FALSE)), VLOOKUP(Fulltable[[#This Row],[Distance]], PBmetric[[Distance (km)]:[PB (hh:mm:ss)]], 6, FALSE), NA())</f>
        <v>#N/A</v>
      </c>
      <c r="G3694" s="13">
        <f ca="1">$Q$4+$P$4*Fulltable[[#This Row],[Distance]]+$O$4*Fulltable[[#This Row],[D^2]]+$N$4*Fulltable[[#This Row],[D^3]]</f>
        <v>0.13175792646237733</v>
      </c>
      <c r="H3694" s="13">
        <f ca="1">Fulltable[[#This Row],[Forecast]]*(1+AVERAGE(cform[faster (-ve) /
slower (+ve)]))</f>
        <v>0.13641185636096995</v>
      </c>
      <c r="I3694" s="13" t="e">
        <f>IF(ISNUMBER(VLOOKUP(Fulltable[[#This Row],[Distance]], Predict[[#All],[Distance (km)]:[Time on current form]], 2, FALSE)), VLOOKUP(Fulltable[[#This Row],[Distance]], Predict[[#All],[Distance (km)]:[Time on current form]], 2, FALSE), NA())</f>
        <v>#N/A</v>
      </c>
      <c r="J3694" s="13" t="e">
        <f>IF(ISNUMBER(VLOOKUP(Fulltable[[#This Row],[Distance]], Predict[[#All],[Distance (km)]:[Time on current form]], 3, FALSE)), VLOOKUP(Fulltable[[#This Row],[Distance]], Predict[[#All],[Distance (km)]:[Time on current form]], 3, FALSE), NA())</f>
        <v>#N/A</v>
      </c>
    </row>
    <row r="3695" spans="1:10" x14ac:dyDescent="0.25">
      <c r="A3695" s="1">
        <v>36.93</v>
      </c>
      <c r="B3695" s="2">
        <f>Fulltable[[#This Row],[Distance]]^2</f>
        <v>1363.8249000000001</v>
      </c>
      <c r="C3695">
        <f>Fulltable[[#This Row],[Distance]]^3</f>
        <v>50366.053556999999</v>
      </c>
      <c r="D3695">
        <f>Fulltable[[#This Row],[Distance]]^4</f>
        <v>1860018.3578600101</v>
      </c>
      <c r="E3695">
        <f>Fulltable[[#This Row],[Distance]]^5</f>
        <v>68690477.95577018</v>
      </c>
      <c r="F3695" s="13" t="e">
        <f>IF(ISNUMBER(VLOOKUP(Fulltable[[#This Row],[Distance]], PBmetric[[Distance (km)]:[PB (hh:mm:ss)]], 6, FALSE)), VLOOKUP(Fulltable[[#This Row],[Distance]], PBmetric[[Distance (km)]:[PB (hh:mm:ss)]], 6, FALSE), NA())</f>
        <v>#N/A</v>
      </c>
      <c r="G3695" s="13">
        <f ca="1">$Q$4+$P$4*Fulltable[[#This Row],[Distance]]+$O$4*Fulltable[[#This Row],[D^2]]+$N$4*Fulltable[[#This Row],[D^3]]</f>
        <v>0.13180023493969134</v>
      </c>
      <c r="H3695" s="13">
        <f ca="1">Fulltable[[#This Row],[Forecast]]*(1+AVERAGE(cform[faster (-ve) /
slower (+ve)]))</f>
        <v>0.13645565925074796</v>
      </c>
      <c r="I3695" s="13" t="e">
        <f>IF(ISNUMBER(VLOOKUP(Fulltable[[#This Row],[Distance]], Predict[[#All],[Distance (km)]:[Time on current form]], 2, FALSE)), VLOOKUP(Fulltable[[#This Row],[Distance]], Predict[[#All],[Distance (km)]:[Time on current form]], 2, FALSE), NA())</f>
        <v>#N/A</v>
      </c>
      <c r="J3695" s="13" t="e">
        <f>IF(ISNUMBER(VLOOKUP(Fulltable[[#This Row],[Distance]], Predict[[#All],[Distance (km)]:[Time on current form]], 3, FALSE)), VLOOKUP(Fulltable[[#This Row],[Distance]], Predict[[#All],[Distance (km)]:[Time on current form]], 3, FALSE), NA())</f>
        <v>#N/A</v>
      </c>
    </row>
    <row r="3696" spans="1:10" x14ac:dyDescent="0.25">
      <c r="A3696" s="1">
        <v>36.94</v>
      </c>
      <c r="B3696" s="2">
        <f>Fulltable[[#This Row],[Distance]]^2</f>
        <v>1364.5635999999997</v>
      </c>
      <c r="C3696">
        <f>Fulltable[[#This Row],[Distance]]^3</f>
        <v>50406.979383999984</v>
      </c>
      <c r="D3696">
        <f>Fulltable[[#This Row],[Distance]]^4</f>
        <v>1862033.8184449594</v>
      </c>
      <c r="E3696">
        <f>Fulltable[[#This Row],[Distance]]^5</f>
        <v>68783529.253356799</v>
      </c>
      <c r="F3696" s="13" t="e">
        <f>IF(ISNUMBER(VLOOKUP(Fulltable[[#This Row],[Distance]], PBmetric[[Distance (km)]:[PB (hh:mm:ss)]], 6, FALSE)), VLOOKUP(Fulltable[[#This Row],[Distance]], PBmetric[[Distance (km)]:[PB (hh:mm:ss)]], 6, FALSE), NA())</f>
        <v>#N/A</v>
      </c>
      <c r="G3696" s="13">
        <f ca="1">$Q$4+$P$4*Fulltable[[#This Row],[Distance]]+$O$4*Fulltable[[#This Row],[D^2]]+$N$4*Fulltable[[#This Row],[D^3]]</f>
        <v>0.13184254695914993</v>
      </c>
      <c r="H3696" s="13">
        <f ca="1">Fulltable[[#This Row],[Forecast]]*(1+AVERAGE(cform[faster (-ve) /
slower (+ve)]))</f>
        <v>0.13649946580778555</v>
      </c>
      <c r="I3696" s="13" t="e">
        <f>IF(ISNUMBER(VLOOKUP(Fulltable[[#This Row],[Distance]], Predict[[#All],[Distance (km)]:[Time on current form]], 2, FALSE)), VLOOKUP(Fulltable[[#This Row],[Distance]], Predict[[#All],[Distance (km)]:[Time on current form]], 2, FALSE), NA())</f>
        <v>#N/A</v>
      </c>
      <c r="J3696" s="13" t="e">
        <f>IF(ISNUMBER(VLOOKUP(Fulltable[[#This Row],[Distance]], Predict[[#All],[Distance (km)]:[Time on current form]], 3, FALSE)), VLOOKUP(Fulltable[[#This Row],[Distance]], Predict[[#All],[Distance (km)]:[Time on current form]], 3, FALSE), NA())</f>
        <v>#N/A</v>
      </c>
    </row>
    <row r="3697" spans="1:10" x14ac:dyDescent="0.25">
      <c r="A3697" s="1">
        <v>36.950000000000003</v>
      </c>
      <c r="B3697" s="2">
        <f>Fulltable[[#This Row],[Distance]]^2</f>
        <v>1365.3025000000002</v>
      </c>
      <c r="C3697">
        <f>Fulltable[[#This Row],[Distance]]^3</f>
        <v>50447.927375000014</v>
      </c>
      <c r="D3697">
        <f>Fulltable[[#This Row],[Distance]]^4</f>
        <v>1864050.9165062506</v>
      </c>
      <c r="E3697">
        <f>Fulltable[[#This Row],[Distance]]^5</f>
        <v>68876681.364905968</v>
      </c>
      <c r="F3697" s="13" t="e">
        <f>IF(ISNUMBER(VLOOKUP(Fulltable[[#This Row],[Distance]], PBmetric[[Distance (km)]:[PB (hh:mm:ss)]], 6, FALSE)), VLOOKUP(Fulltable[[#This Row],[Distance]], PBmetric[[Distance (km)]:[PB (hh:mm:ss)]], 6, FALSE), NA())</f>
        <v>#N/A</v>
      </c>
      <c r="G3697" s="13">
        <f ca="1">$Q$4+$P$4*Fulltable[[#This Row],[Distance]]+$O$4*Fulltable[[#This Row],[D^2]]+$N$4*Fulltable[[#This Row],[D^3]]</f>
        <v>0.13188486252071771</v>
      </c>
      <c r="H3697" s="13">
        <f ca="1">Fulltable[[#This Row],[Forecast]]*(1+AVERAGE(cform[faster (-ve) /
slower (+ve)]))</f>
        <v>0.13654327603204605</v>
      </c>
      <c r="I3697" s="13" t="e">
        <f>IF(ISNUMBER(VLOOKUP(Fulltable[[#This Row],[Distance]], Predict[[#All],[Distance (km)]:[Time on current form]], 2, FALSE)), VLOOKUP(Fulltable[[#This Row],[Distance]], Predict[[#All],[Distance (km)]:[Time on current form]], 2, FALSE), NA())</f>
        <v>#N/A</v>
      </c>
      <c r="J3697" s="13" t="e">
        <f>IF(ISNUMBER(VLOOKUP(Fulltable[[#This Row],[Distance]], Predict[[#All],[Distance (km)]:[Time on current form]], 3, FALSE)), VLOOKUP(Fulltable[[#This Row],[Distance]], Predict[[#All],[Distance (km)]:[Time on current form]], 3, FALSE), NA())</f>
        <v>#N/A</v>
      </c>
    </row>
    <row r="3698" spans="1:10" x14ac:dyDescent="0.25">
      <c r="A3698" s="1">
        <v>36.96</v>
      </c>
      <c r="B3698" s="2">
        <f>Fulltable[[#This Row],[Distance]]^2</f>
        <v>1366.0416</v>
      </c>
      <c r="C3698">
        <f>Fulltable[[#This Row],[Distance]]^3</f>
        <v>50488.897536000004</v>
      </c>
      <c r="D3698">
        <f>Fulltable[[#This Row],[Distance]]^4</f>
        <v>1866069.6529305601</v>
      </c>
      <c r="E3698">
        <f>Fulltable[[#This Row],[Distance]]^5</f>
        <v>68969934.372313499</v>
      </c>
      <c r="F3698" s="13" t="e">
        <f>IF(ISNUMBER(VLOOKUP(Fulltable[[#This Row],[Distance]], PBmetric[[Distance (km)]:[PB (hh:mm:ss)]], 6, FALSE)), VLOOKUP(Fulltable[[#This Row],[Distance]], PBmetric[[Distance (km)]:[PB (hh:mm:ss)]], 6, FALSE), NA())</f>
        <v>#N/A</v>
      </c>
      <c r="G3698" s="13">
        <f ca="1">$Q$4+$P$4*Fulltable[[#This Row],[Distance]]+$O$4*Fulltable[[#This Row],[D^2]]+$N$4*Fulltable[[#This Row],[D^3]]</f>
        <v>0.13192718162435924</v>
      </c>
      <c r="H3698" s="13">
        <f ca="1">Fulltable[[#This Row],[Forecast]]*(1+AVERAGE(cform[faster (-ve) /
slower (+ve)]))</f>
        <v>0.1365870899234928</v>
      </c>
      <c r="I3698" s="13" t="e">
        <f>IF(ISNUMBER(VLOOKUP(Fulltable[[#This Row],[Distance]], Predict[[#All],[Distance (km)]:[Time on current form]], 2, FALSE)), VLOOKUP(Fulltable[[#This Row],[Distance]], Predict[[#All],[Distance (km)]:[Time on current form]], 2, FALSE), NA())</f>
        <v>#N/A</v>
      </c>
      <c r="J3698" s="13" t="e">
        <f>IF(ISNUMBER(VLOOKUP(Fulltable[[#This Row],[Distance]], Predict[[#All],[Distance (km)]:[Time on current form]], 3, FALSE)), VLOOKUP(Fulltable[[#This Row],[Distance]], Predict[[#All],[Distance (km)]:[Time on current form]], 3, FALSE), NA())</f>
        <v>#N/A</v>
      </c>
    </row>
    <row r="3699" spans="1:10" x14ac:dyDescent="0.25">
      <c r="A3699" s="1">
        <v>36.97</v>
      </c>
      <c r="B3699" s="2">
        <f>Fulltable[[#This Row],[Distance]]^2</f>
        <v>1366.7809</v>
      </c>
      <c r="C3699">
        <f>Fulltable[[#This Row],[Distance]]^3</f>
        <v>50529.889873</v>
      </c>
      <c r="D3699">
        <f>Fulltable[[#This Row],[Distance]]^4</f>
        <v>1868090.0286048099</v>
      </c>
      <c r="E3699">
        <f>Fulltable[[#This Row],[Distance]]^5</f>
        <v>69063288.35751982</v>
      </c>
      <c r="F3699" s="13" t="e">
        <f>IF(ISNUMBER(VLOOKUP(Fulltable[[#This Row],[Distance]], PBmetric[[Distance (km)]:[PB (hh:mm:ss)]], 6, FALSE)), VLOOKUP(Fulltable[[#This Row],[Distance]], PBmetric[[Distance (km)]:[PB (hh:mm:ss)]], 6, FALSE), NA())</f>
        <v>#N/A</v>
      </c>
      <c r="G3699" s="13">
        <f ca="1">$Q$4+$P$4*Fulltable[[#This Row],[Distance]]+$O$4*Fulltable[[#This Row],[D^2]]+$N$4*Fulltable[[#This Row],[D^3]]</f>
        <v>0.13196950427003909</v>
      </c>
      <c r="H3699" s="13">
        <f ca="1">Fulltable[[#This Row],[Forecast]]*(1+AVERAGE(cform[faster (-ve) /
slower (+ve)]))</f>
        <v>0.13663090748208914</v>
      </c>
      <c r="I3699" s="13" t="e">
        <f>IF(ISNUMBER(VLOOKUP(Fulltable[[#This Row],[Distance]], Predict[[#All],[Distance (km)]:[Time on current form]], 2, FALSE)), VLOOKUP(Fulltable[[#This Row],[Distance]], Predict[[#All],[Distance (km)]:[Time on current form]], 2, FALSE), NA())</f>
        <v>#N/A</v>
      </c>
      <c r="J3699" s="13" t="e">
        <f>IF(ISNUMBER(VLOOKUP(Fulltable[[#This Row],[Distance]], Predict[[#All],[Distance (km)]:[Time on current form]], 3, FALSE)), VLOOKUP(Fulltable[[#This Row],[Distance]], Predict[[#All],[Distance (km)]:[Time on current form]], 3, FALSE), NA())</f>
        <v>#N/A</v>
      </c>
    </row>
    <row r="3700" spans="1:10" x14ac:dyDescent="0.25">
      <c r="A3700" s="1">
        <v>36.979999999999997</v>
      </c>
      <c r="B3700" s="2">
        <f>Fulltable[[#This Row],[Distance]]^2</f>
        <v>1367.5203999999999</v>
      </c>
      <c r="C3700">
        <f>Fulltable[[#This Row],[Distance]]^3</f>
        <v>50570.904391999989</v>
      </c>
      <c r="D3700">
        <f>Fulltable[[#This Row],[Distance]]^4</f>
        <v>1870112.0444161596</v>
      </c>
      <c r="E3700">
        <f>Fulltable[[#This Row],[Distance]]^5</f>
        <v>69156743.40250957</v>
      </c>
      <c r="F3700" s="13" t="e">
        <f>IF(ISNUMBER(VLOOKUP(Fulltable[[#This Row],[Distance]], PBmetric[[Distance (km)]:[PB (hh:mm:ss)]], 6, FALSE)), VLOOKUP(Fulltable[[#This Row],[Distance]], PBmetric[[Distance (km)]:[PB (hh:mm:ss)]], 6, FALSE), NA())</f>
        <v>#N/A</v>
      </c>
      <c r="G3700" s="13">
        <f ca="1">$Q$4+$P$4*Fulltable[[#This Row],[Distance]]+$O$4*Fulltable[[#This Row],[D^2]]+$N$4*Fulltable[[#This Row],[D^3]]</f>
        <v>0.13201183045772191</v>
      </c>
      <c r="H3700" s="13">
        <f ca="1">Fulltable[[#This Row],[Forecast]]*(1+AVERAGE(cform[faster (-ve) /
slower (+ve)]))</f>
        <v>0.13667472870779845</v>
      </c>
      <c r="I3700" s="13" t="e">
        <f>IF(ISNUMBER(VLOOKUP(Fulltable[[#This Row],[Distance]], Predict[[#All],[Distance (km)]:[Time on current form]], 2, FALSE)), VLOOKUP(Fulltable[[#This Row],[Distance]], Predict[[#All],[Distance (km)]:[Time on current form]], 2, FALSE), NA())</f>
        <v>#N/A</v>
      </c>
      <c r="J3700" s="13" t="e">
        <f>IF(ISNUMBER(VLOOKUP(Fulltable[[#This Row],[Distance]], Predict[[#All],[Distance (km)]:[Time on current form]], 3, FALSE)), VLOOKUP(Fulltable[[#This Row],[Distance]], Predict[[#All],[Distance (km)]:[Time on current form]], 3, FALSE), NA())</f>
        <v>#N/A</v>
      </c>
    </row>
    <row r="3701" spans="1:10" x14ac:dyDescent="0.25">
      <c r="A3701" s="1">
        <v>36.99</v>
      </c>
      <c r="B3701" s="2">
        <f>Fulltable[[#This Row],[Distance]]^2</f>
        <v>1368.2601000000002</v>
      </c>
      <c r="C3701">
        <f>Fulltable[[#This Row],[Distance]]^3</f>
        <v>50611.941099000011</v>
      </c>
      <c r="D3701">
        <f>Fulltable[[#This Row],[Distance]]^4</f>
        <v>1872135.7012520104</v>
      </c>
      <c r="E3701">
        <f>Fulltable[[#This Row],[Distance]]^5</f>
        <v>69250299.589311868</v>
      </c>
      <c r="F3701" s="13" t="e">
        <f>IF(ISNUMBER(VLOOKUP(Fulltable[[#This Row],[Distance]], PBmetric[[Distance (km)]:[PB (hh:mm:ss)]], 6, FALSE)), VLOOKUP(Fulltable[[#This Row],[Distance]], PBmetric[[Distance (km)]:[PB (hh:mm:ss)]], 6, FALSE), NA())</f>
        <v>#N/A</v>
      </c>
      <c r="G3701" s="13">
        <f ca="1">$Q$4+$P$4*Fulltable[[#This Row],[Distance]]+$O$4*Fulltable[[#This Row],[D^2]]+$N$4*Fulltable[[#This Row],[D^3]]</f>
        <v>0.13205416018737232</v>
      </c>
      <c r="H3701" s="13">
        <f ca="1">Fulltable[[#This Row],[Forecast]]*(1+AVERAGE(cform[faster (-ve) /
slower (+ve)]))</f>
        <v>0.13671855360058408</v>
      </c>
      <c r="I3701" s="13" t="e">
        <f>IF(ISNUMBER(VLOOKUP(Fulltable[[#This Row],[Distance]], Predict[[#All],[Distance (km)]:[Time on current form]], 2, FALSE)), VLOOKUP(Fulltable[[#This Row],[Distance]], Predict[[#All],[Distance (km)]:[Time on current form]], 2, FALSE), NA())</f>
        <v>#N/A</v>
      </c>
      <c r="J3701" s="13" t="e">
        <f>IF(ISNUMBER(VLOOKUP(Fulltable[[#This Row],[Distance]], Predict[[#All],[Distance (km)]:[Time on current form]], 3, FALSE)), VLOOKUP(Fulltable[[#This Row],[Distance]], Predict[[#All],[Distance (km)]:[Time on current form]], 3, FALSE), NA())</f>
        <v>#N/A</v>
      </c>
    </row>
    <row r="3702" spans="1:10" x14ac:dyDescent="0.25">
      <c r="A3702" s="1">
        <v>37</v>
      </c>
      <c r="B3702" s="2">
        <f>Fulltable[[#This Row],[Distance]]^2</f>
        <v>1369</v>
      </c>
      <c r="C3702">
        <f>Fulltable[[#This Row],[Distance]]^3</f>
        <v>50653</v>
      </c>
      <c r="D3702">
        <f>Fulltable[[#This Row],[Distance]]^4</f>
        <v>1874161</v>
      </c>
      <c r="E3702">
        <f>Fulltable[[#This Row],[Distance]]^5</f>
        <v>69343957</v>
      </c>
      <c r="F3702" s="13" t="e">
        <f>IF(ISNUMBER(VLOOKUP(Fulltable[[#This Row],[Distance]], PBmetric[[Distance (km)]:[PB (hh:mm:ss)]], 6, FALSE)), VLOOKUP(Fulltable[[#This Row],[Distance]], PBmetric[[Distance (km)]:[PB (hh:mm:ss)]], 6, FALSE), NA())</f>
        <v>#N/A</v>
      </c>
      <c r="G3702" s="13">
        <f ca="1">$Q$4+$P$4*Fulltable[[#This Row],[Distance]]+$O$4*Fulltable[[#This Row],[D^2]]+$N$4*Fulltable[[#This Row],[D^3]]</f>
        <v>0.1320964934589548</v>
      </c>
      <c r="H3702" s="13">
        <f ca="1">Fulltable[[#This Row],[Forecast]]*(1+AVERAGE(cform[faster (-ve) /
slower (+ve)]))</f>
        <v>0.13676238216040926</v>
      </c>
      <c r="I3702" s="13" t="e">
        <f>IF(ISNUMBER(VLOOKUP(Fulltable[[#This Row],[Distance]], Predict[[#All],[Distance (km)]:[Time on current form]], 2, FALSE)), VLOOKUP(Fulltable[[#This Row],[Distance]], Predict[[#All],[Distance (km)]:[Time on current form]], 2, FALSE), NA())</f>
        <v>#N/A</v>
      </c>
      <c r="J3702" s="13" t="e">
        <f>IF(ISNUMBER(VLOOKUP(Fulltable[[#This Row],[Distance]], Predict[[#All],[Distance (km)]:[Time on current form]], 3, FALSE)), VLOOKUP(Fulltable[[#This Row],[Distance]], Predict[[#All],[Distance (km)]:[Time on current form]], 3, FALSE), NA())</f>
        <v>#N/A</v>
      </c>
    </row>
    <row r="3703" spans="1:10" x14ac:dyDescent="0.25">
      <c r="A3703" s="1">
        <v>37.01</v>
      </c>
      <c r="B3703" s="2">
        <f>Fulltable[[#This Row],[Distance]]^2</f>
        <v>1369.7400999999998</v>
      </c>
      <c r="C3703">
        <f>Fulltable[[#This Row],[Distance]]^3</f>
        <v>50694.081100999989</v>
      </c>
      <c r="D3703">
        <f>Fulltable[[#This Row],[Distance]]^4</f>
        <v>1876187.9415480094</v>
      </c>
      <c r="E3703">
        <f>Fulltable[[#This Row],[Distance]]^5</f>
        <v>69437715.716691822</v>
      </c>
      <c r="F3703" s="13" t="e">
        <f>IF(ISNUMBER(VLOOKUP(Fulltable[[#This Row],[Distance]], PBmetric[[Distance (km)]:[PB (hh:mm:ss)]], 6, FALSE)), VLOOKUP(Fulltable[[#This Row],[Distance]], PBmetric[[Distance (km)]:[PB (hh:mm:ss)]], 6, FALSE), NA())</f>
        <v>#N/A</v>
      </c>
      <c r="G3703" s="13">
        <f ca="1">$Q$4+$P$4*Fulltable[[#This Row],[Distance]]+$O$4*Fulltable[[#This Row],[D^2]]+$N$4*Fulltable[[#This Row],[D^3]]</f>
        <v>0.13213883027243406</v>
      </c>
      <c r="H3703" s="13">
        <f ca="1">Fulltable[[#This Row],[Forecast]]*(1+AVERAGE(cform[faster (-ve) /
slower (+ve)]))</f>
        <v>0.13680621438723747</v>
      </c>
      <c r="I3703" s="13" t="e">
        <f>IF(ISNUMBER(VLOOKUP(Fulltable[[#This Row],[Distance]], Predict[[#All],[Distance (km)]:[Time on current form]], 2, FALSE)), VLOOKUP(Fulltable[[#This Row],[Distance]], Predict[[#All],[Distance (km)]:[Time on current form]], 2, FALSE), NA())</f>
        <v>#N/A</v>
      </c>
      <c r="J3703" s="13" t="e">
        <f>IF(ISNUMBER(VLOOKUP(Fulltable[[#This Row],[Distance]], Predict[[#All],[Distance (km)]:[Time on current form]], 3, FALSE)), VLOOKUP(Fulltable[[#This Row],[Distance]], Predict[[#All],[Distance (km)]:[Time on current form]], 3, FALSE), NA())</f>
        <v>#N/A</v>
      </c>
    </row>
    <row r="3704" spans="1:10" x14ac:dyDescent="0.25">
      <c r="A3704" s="1">
        <v>37.020000000000003</v>
      </c>
      <c r="B3704" s="2">
        <f>Fulltable[[#This Row],[Distance]]^2</f>
        <v>1370.4804000000001</v>
      </c>
      <c r="C3704">
        <f>Fulltable[[#This Row],[Distance]]^3</f>
        <v>50735.184408000008</v>
      </c>
      <c r="D3704">
        <f>Fulltable[[#This Row],[Distance]]^4</f>
        <v>1878216.5267841604</v>
      </c>
      <c r="E3704">
        <f>Fulltable[[#This Row],[Distance]]^5</f>
        <v>69531575.821549624</v>
      </c>
      <c r="F3704" s="13" t="e">
        <f>IF(ISNUMBER(VLOOKUP(Fulltable[[#This Row],[Distance]], PBmetric[[Distance (km)]:[PB (hh:mm:ss)]], 6, FALSE)), VLOOKUP(Fulltable[[#This Row],[Distance]], PBmetric[[Distance (km)]:[PB (hh:mm:ss)]], 6, FALSE), NA())</f>
        <v>#N/A</v>
      </c>
      <c r="G3704" s="13">
        <f ca="1">$Q$4+$P$4*Fulltable[[#This Row],[Distance]]+$O$4*Fulltable[[#This Row],[D^2]]+$N$4*Fulltable[[#This Row],[D^3]]</f>
        <v>0.13218117062777465</v>
      </c>
      <c r="H3704" s="13">
        <f ca="1">Fulltable[[#This Row],[Forecast]]*(1+AVERAGE(cform[faster (-ve) /
slower (+ve)]))</f>
        <v>0.136850050281032</v>
      </c>
      <c r="I3704" s="13" t="e">
        <f>IF(ISNUMBER(VLOOKUP(Fulltable[[#This Row],[Distance]], Predict[[#All],[Distance (km)]:[Time on current form]], 2, FALSE)), VLOOKUP(Fulltable[[#This Row],[Distance]], Predict[[#All],[Distance (km)]:[Time on current form]], 2, FALSE), NA())</f>
        <v>#N/A</v>
      </c>
      <c r="J3704" s="13" t="e">
        <f>IF(ISNUMBER(VLOOKUP(Fulltable[[#This Row],[Distance]], Predict[[#All],[Distance (km)]:[Time on current form]], 3, FALSE)), VLOOKUP(Fulltable[[#This Row],[Distance]], Predict[[#All],[Distance (km)]:[Time on current form]], 3, FALSE), NA())</f>
        <v>#N/A</v>
      </c>
    </row>
    <row r="3705" spans="1:10" x14ac:dyDescent="0.25">
      <c r="A3705" s="1">
        <v>37.03</v>
      </c>
      <c r="B3705" s="2">
        <f>Fulltable[[#This Row],[Distance]]^2</f>
        <v>1371.2209</v>
      </c>
      <c r="C3705">
        <f>Fulltable[[#This Row],[Distance]]^3</f>
        <v>50776.309927000002</v>
      </c>
      <c r="D3705">
        <f>Fulltable[[#This Row],[Distance]]^4</f>
        <v>1880246.7565968102</v>
      </c>
      <c r="E3705">
        <f>Fulltable[[#This Row],[Distance]]^5</f>
        <v>69625537.39677988</v>
      </c>
      <c r="F3705" s="13" t="e">
        <f>IF(ISNUMBER(VLOOKUP(Fulltable[[#This Row],[Distance]], PBmetric[[Distance (km)]:[PB (hh:mm:ss)]], 6, FALSE)), VLOOKUP(Fulltable[[#This Row],[Distance]], PBmetric[[Distance (km)]:[PB (hh:mm:ss)]], 6, FALSE), NA())</f>
        <v>#N/A</v>
      </c>
      <c r="G3705" s="13">
        <f ca="1">$Q$4+$P$4*Fulltable[[#This Row],[Distance]]+$O$4*Fulltable[[#This Row],[D^2]]+$N$4*Fulltable[[#This Row],[D^3]]</f>
        <v>0.13222351452494119</v>
      </c>
      <c r="H3705" s="13">
        <f ca="1">Fulltable[[#This Row],[Forecast]]*(1+AVERAGE(cform[faster (-ve) /
slower (+ve)]))</f>
        <v>0.13689388984175624</v>
      </c>
      <c r="I3705" s="13" t="e">
        <f>IF(ISNUMBER(VLOOKUP(Fulltable[[#This Row],[Distance]], Predict[[#All],[Distance (km)]:[Time on current form]], 2, FALSE)), VLOOKUP(Fulltable[[#This Row],[Distance]], Predict[[#All],[Distance (km)]:[Time on current form]], 2, FALSE), NA())</f>
        <v>#N/A</v>
      </c>
      <c r="J3705" s="13" t="e">
        <f>IF(ISNUMBER(VLOOKUP(Fulltable[[#This Row],[Distance]], Predict[[#All],[Distance (km)]:[Time on current form]], 3, FALSE)), VLOOKUP(Fulltable[[#This Row],[Distance]], Predict[[#All],[Distance (km)]:[Time on current form]], 3, FALSE), NA())</f>
        <v>#N/A</v>
      </c>
    </row>
    <row r="3706" spans="1:10" x14ac:dyDescent="0.25">
      <c r="A3706" s="1">
        <v>37.04</v>
      </c>
      <c r="B3706" s="2">
        <f>Fulltable[[#This Row],[Distance]]^2</f>
        <v>1371.9615999999999</v>
      </c>
      <c r="C3706">
        <f>Fulltable[[#This Row],[Distance]]^3</f>
        <v>50817.457663999994</v>
      </c>
      <c r="D3706">
        <f>Fulltable[[#This Row],[Distance]]^4</f>
        <v>1882278.6318745597</v>
      </c>
      <c r="E3706">
        <f>Fulltable[[#This Row],[Distance]]^5</f>
        <v>69719600.524633691</v>
      </c>
      <c r="F3706" s="13" t="e">
        <f>IF(ISNUMBER(VLOOKUP(Fulltable[[#This Row],[Distance]], PBmetric[[Distance (km)]:[PB (hh:mm:ss)]], 6, FALSE)), VLOOKUP(Fulltable[[#This Row],[Distance]], PBmetric[[Distance (km)]:[PB (hh:mm:ss)]], 6, FALSE), NA())</f>
        <v>#N/A</v>
      </c>
      <c r="G3706" s="13">
        <f ca="1">$Q$4+$P$4*Fulltable[[#This Row],[Distance]]+$O$4*Fulltable[[#This Row],[D^2]]+$N$4*Fulltable[[#This Row],[D^3]]</f>
        <v>0.13226586196389822</v>
      </c>
      <c r="H3706" s="13">
        <f ca="1">Fulltable[[#This Row],[Forecast]]*(1+AVERAGE(cform[faster (-ve) /
slower (+ve)]))</f>
        <v>0.13693773306937346</v>
      </c>
      <c r="I3706" s="13" t="e">
        <f>IF(ISNUMBER(VLOOKUP(Fulltable[[#This Row],[Distance]], Predict[[#All],[Distance (km)]:[Time on current form]], 2, FALSE)), VLOOKUP(Fulltable[[#This Row],[Distance]], Predict[[#All],[Distance (km)]:[Time on current form]], 2, FALSE), NA())</f>
        <v>#N/A</v>
      </c>
      <c r="J3706" s="13" t="e">
        <f>IF(ISNUMBER(VLOOKUP(Fulltable[[#This Row],[Distance]], Predict[[#All],[Distance (km)]:[Time on current form]], 3, FALSE)), VLOOKUP(Fulltable[[#This Row],[Distance]], Predict[[#All],[Distance (km)]:[Time on current form]], 3, FALSE), NA())</f>
        <v>#N/A</v>
      </c>
    </row>
    <row r="3707" spans="1:10" x14ac:dyDescent="0.25">
      <c r="A3707" s="1">
        <v>37.049999999999997</v>
      </c>
      <c r="B3707" s="2">
        <f>Fulltable[[#This Row],[Distance]]^2</f>
        <v>1372.7024999999999</v>
      </c>
      <c r="C3707">
        <f>Fulltable[[#This Row],[Distance]]^3</f>
        <v>50858.627624999994</v>
      </c>
      <c r="D3707">
        <f>Fulltable[[#This Row],[Distance]]^4</f>
        <v>1884312.1535062497</v>
      </c>
      <c r="E3707">
        <f>Fulltable[[#This Row],[Distance]]^5</f>
        <v>69813765.287406549</v>
      </c>
      <c r="F3707" s="13" t="e">
        <f>IF(ISNUMBER(VLOOKUP(Fulltable[[#This Row],[Distance]], PBmetric[[Distance (km)]:[PB (hh:mm:ss)]], 6, FALSE)), VLOOKUP(Fulltable[[#This Row],[Distance]], PBmetric[[Distance (km)]:[PB (hh:mm:ss)]], 6, FALSE), NA())</f>
        <v>#N/A</v>
      </c>
      <c r="G3707" s="13">
        <f ca="1">$Q$4+$P$4*Fulltable[[#This Row],[Distance]]+$O$4*Fulltable[[#This Row],[D^2]]+$N$4*Fulltable[[#This Row],[D^3]]</f>
        <v>0.13230821294461043</v>
      </c>
      <c r="H3707" s="13">
        <f ca="1">Fulltable[[#This Row],[Forecast]]*(1+AVERAGE(cform[faster (-ve) /
slower (+ve)]))</f>
        <v>0.13698157996384708</v>
      </c>
      <c r="I3707" s="13" t="e">
        <f>IF(ISNUMBER(VLOOKUP(Fulltable[[#This Row],[Distance]], Predict[[#All],[Distance (km)]:[Time on current form]], 2, FALSE)), VLOOKUP(Fulltable[[#This Row],[Distance]], Predict[[#All],[Distance (km)]:[Time on current form]], 2, FALSE), NA())</f>
        <v>#N/A</v>
      </c>
      <c r="J3707" s="13" t="e">
        <f>IF(ISNUMBER(VLOOKUP(Fulltable[[#This Row],[Distance]], Predict[[#All],[Distance (km)]:[Time on current form]], 3, FALSE)), VLOOKUP(Fulltable[[#This Row],[Distance]], Predict[[#All],[Distance (km)]:[Time on current form]], 3, FALSE), NA())</f>
        <v>#N/A</v>
      </c>
    </row>
    <row r="3708" spans="1:10" x14ac:dyDescent="0.25">
      <c r="A3708" s="1">
        <v>37.06</v>
      </c>
      <c r="B3708" s="2">
        <f>Fulltable[[#This Row],[Distance]]^2</f>
        <v>1373.4436000000001</v>
      </c>
      <c r="C3708">
        <f>Fulltable[[#This Row],[Distance]]^3</f>
        <v>50899.819816000003</v>
      </c>
      <c r="D3708">
        <f>Fulltable[[#This Row],[Distance]]^4</f>
        <v>1886347.3223809602</v>
      </c>
      <c r="E3708">
        <f>Fulltable[[#This Row],[Distance]]^5</f>
        <v>69908031.767438397</v>
      </c>
      <c r="F3708" s="13" t="e">
        <f>IF(ISNUMBER(VLOOKUP(Fulltable[[#This Row],[Distance]], PBmetric[[Distance (km)]:[PB (hh:mm:ss)]], 6, FALSE)), VLOOKUP(Fulltable[[#This Row],[Distance]], PBmetric[[Distance (km)]:[PB (hh:mm:ss)]], 6, FALSE), NA())</f>
        <v>#N/A</v>
      </c>
      <c r="G3708" s="13">
        <f ca="1">$Q$4+$P$4*Fulltable[[#This Row],[Distance]]+$O$4*Fulltable[[#This Row],[D^2]]+$N$4*Fulltable[[#This Row],[D^3]]</f>
        <v>0.13235056746704238</v>
      </c>
      <c r="H3708" s="13">
        <f ca="1">Fulltable[[#This Row],[Forecast]]*(1+AVERAGE(cform[faster (-ve) /
slower (+ve)]))</f>
        <v>0.13702543052514043</v>
      </c>
      <c r="I3708" s="13" t="e">
        <f>IF(ISNUMBER(VLOOKUP(Fulltable[[#This Row],[Distance]], Predict[[#All],[Distance (km)]:[Time on current form]], 2, FALSE)), VLOOKUP(Fulltable[[#This Row],[Distance]], Predict[[#All],[Distance (km)]:[Time on current form]], 2, FALSE), NA())</f>
        <v>#N/A</v>
      </c>
      <c r="J3708" s="13" t="e">
        <f>IF(ISNUMBER(VLOOKUP(Fulltable[[#This Row],[Distance]], Predict[[#All],[Distance (km)]:[Time on current form]], 3, FALSE)), VLOOKUP(Fulltable[[#This Row],[Distance]], Predict[[#All],[Distance (km)]:[Time on current form]], 3, FALSE), NA())</f>
        <v>#N/A</v>
      </c>
    </row>
    <row r="3709" spans="1:10" x14ac:dyDescent="0.25">
      <c r="A3709" s="1">
        <v>37.07</v>
      </c>
      <c r="B3709" s="2">
        <f>Fulltable[[#This Row],[Distance]]^2</f>
        <v>1374.1849</v>
      </c>
      <c r="C3709">
        <f>Fulltable[[#This Row],[Distance]]^3</f>
        <v>50941.034243000002</v>
      </c>
      <c r="D3709">
        <f>Fulltable[[#This Row],[Distance]]^4</f>
        <v>1888384.1393880099</v>
      </c>
      <c r="E3709">
        <f>Fulltable[[#This Row],[Distance]]^5</f>
        <v>70002400.047113523</v>
      </c>
      <c r="F3709" s="13" t="e">
        <f>IF(ISNUMBER(VLOOKUP(Fulltable[[#This Row],[Distance]], PBmetric[[Distance (km)]:[PB (hh:mm:ss)]], 6, FALSE)), VLOOKUP(Fulltable[[#This Row],[Distance]], PBmetric[[Distance (km)]:[PB (hh:mm:ss)]], 6, FALSE), NA())</f>
        <v>#N/A</v>
      </c>
      <c r="G3709" s="13">
        <f ca="1">$Q$4+$P$4*Fulltable[[#This Row],[Distance]]+$O$4*Fulltable[[#This Row],[D^2]]+$N$4*Fulltable[[#This Row],[D^3]]</f>
        <v>0.13239292553115861</v>
      </c>
      <c r="H3709" s="13">
        <f ca="1">Fulltable[[#This Row],[Forecast]]*(1+AVERAGE(cform[faster (-ve) /
slower (+ve)]))</f>
        <v>0.13706928475321681</v>
      </c>
      <c r="I3709" s="13" t="e">
        <f>IF(ISNUMBER(VLOOKUP(Fulltable[[#This Row],[Distance]], Predict[[#All],[Distance (km)]:[Time on current form]], 2, FALSE)), VLOOKUP(Fulltable[[#This Row],[Distance]], Predict[[#All],[Distance (km)]:[Time on current form]], 2, FALSE), NA())</f>
        <v>#N/A</v>
      </c>
      <c r="J3709" s="13" t="e">
        <f>IF(ISNUMBER(VLOOKUP(Fulltable[[#This Row],[Distance]], Predict[[#All],[Distance (km)]:[Time on current form]], 3, FALSE)), VLOOKUP(Fulltable[[#This Row],[Distance]], Predict[[#All],[Distance (km)]:[Time on current form]], 3, FALSE), NA())</f>
        <v>#N/A</v>
      </c>
    </row>
    <row r="3710" spans="1:10" x14ac:dyDescent="0.25">
      <c r="A3710" s="1">
        <v>37.08</v>
      </c>
      <c r="B3710" s="2">
        <f>Fulltable[[#This Row],[Distance]]^2</f>
        <v>1374.9263999999998</v>
      </c>
      <c r="C3710">
        <f>Fulltable[[#This Row],[Distance]]^3</f>
        <v>50982.270911999993</v>
      </c>
      <c r="D3710">
        <f>Fulltable[[#This Row],[Distance]]^4</f>
        <v>1890422.6054169596</v>
      </c>
      <c r="E3710">
        <f>Fulltable[[#This Row],[Distance]]^5</f>
        <v>70096870.208860859</v>
      </c>
      <c r="F3710" s="13" t="e">
        <f>IF(ISNUMBER(VLOOKUP(Fulltable[[#This Row],[Distance]], PBmetric[[Distance (km)]:[PB (hh:mm:ss)]], 6, FALSE)), VLOOKUP(Fulltable[[#This Row],[Distance]], PBmetric[[Distance (km)]:[PB (hh:mm:ss)]], 6, FALSE), NA())</f>
        <v>#N/A</v>
      </c>
      <c r="G3710" s="13">
        <f ca="1">$Q$4+$P$4*Fulltable[[#This Row],[Distance]]+$O$4*Fulltable[[#This Row],[D^2]]+$N$4*Fulltable[[#This Row],[D^3]]</f>
        <v>0.13243528713692376</v>
      </c>
      <c r="H3710" s="13">
        <f ca="1">Fulltable[[#This Row],[Forecast]]*(1+AVERAGE(cform[faster (-ve) /
slower (+ve)]))</f>
        <v>0.13711314264803962</v>
      </c>
      <c r="I3710" s="13" t="e">
        <f>IF(ISNUMBER(VLOOKUP(Fulltable[[#This Row],[Distance]], Predict[[#All],[Distance (km)]:[Time on current form]], 2, FALSE)), VLOOKUP(Fulltable[[#This Row],[Distance]], Predict[[#All],[Distance (km)]:[Time on current form]], 2, FALSE), NA())</f>
        <v>#N/A</v>
      </c>
      <c r="J3710" s="13" t="e">
        <f>IF(ISNUMBER(VLOOKUP(Fulltable[[#This Row],[Distance]], Predict[[#All],[Distance (km)]:[Time on current form]], 3, FALSE)), VLOOKUP(Fulltable[[#This Row],[Distance]], Predict[[#All],[Distance (km)]:[Time on current form]], 3, FALSE), NA())</f>
        <v>#N/A</v>
      </c>
    </row>
    <row r="3711" spans="1:10" x14ac:dyDescent="0.25">
      <c r="A3711" s="1">
        <v>37.090000000000003</v>
      </c>
      <c r="B3711" s="2">
        <f>Fulltable[[#This Row],[Distance]]^2</f>
        <v>1375.6681000000003</v>
      </c>
      <c r="C3711">
        <f>Fulltable[[#This Row],[Distance]]^3</f>
        <v>51023.529829000014</v>
      </c>
      <c r="D3711">
        <f>Fulltable[[#This Row],[Distance]]^4</f>
        <v>1892462.7213576108</v>
      </c>
      <c r="E3711">
        <f>Fulltable[[#This Row],[Distance]]^5</f>
        <v>70191442.335153788</v>
      </c>
      <c r="F3711" s="13" t="e">
        <f>IF(ISNUMBER(VLOOKUP(Fulltable[[#This Row],[Distance]], PBmetric[[Distance (km)]:[PB (hh:mm:ss)]], 6, FALSE)), VLOOKUP(Fulltable[[#This Row],[Distance]], PBmetric[[Distance (km)]:[PB (hh:mm:ss)]], 6, FALSE), NA())</f>
        <v>#N/A</v>
      </c>
      <c r="G3711" s="13">
        <f ca="1">$Q$4+$P$4*Fulltable[[#This Row],[Distance]]+$O$4*Fulltable[[#This Row],[D^2]]+$N$4*Fulltable[[#This Row],[D^3]]</f>
        <v>0.13247765228430247</v>
      </c>
      <c r="H3711" s="13">
        <f ca="1">Fulltable[[#This Row],[Forecast]]*(1+AVERAGE(cform[faster (-ve) /
slower (+ve)]))</f>
        <v>0.13715700420957219</v>
      </c>
      <c r="I3711" s="13" t="e">
        <f>IF(ISNUMBER(VLOOKUP(Fulltable[[#This Row],[Distance]], Predict[[#All],[Distance (km)]:[Time on current form]], 2, FALSE)), VLOOKUP(Fulltable[[#This Row],[Distance]], Predict[[#All],[Distance (km)]:[Time on current form]], 2, FALSE), NA())</f>
        <v>#N/A</v>
      </c>
      <c r="J3711" s="13" t="e">
        <f>IF(ISNUMBER(VLOOKUP(Fulltable[[#This Row],[Distance]], Predict[[#All],[Distance (km)]:[Time on current form]], 3, FALSE)), VLOOKUP(Fulltable[[#This Row],[Distance]], Predict[[#All],[Distance (km)]:[Time on current form]], 3, FALSE), NA())</f>
        <v>#N/A</v>
      </c>
    </row>
    <row r="3712" spans="1:10" x14ac:dyDescent="0.25">
      <c r="A3712" s="1">
        <v>37.1</v>
      </c>
      <c r="B3712" s="2">
        <f>Fulltable[[#This Row],[Distance]]^2</f>
        <v>1376.41</v>
      </c>
      <c r="C3712">
        <f>Fulltable[[#This Row],[Distance]]^3</f>
        <v>51064.811000000002</v>
      </c>
      <c r="D3712">
        <f>Fulltable[[#This Row],[Distance]]^4</f>
        <v>1894504.4881000002</v>
      </c>
      <c r="E3712">
        <f>Fulltable[[#This Row],[Distance]]^5</f>
        <v>70286116.508510008</v>
      </c>
      <c r="F3712" s="13" t="e">
        <f>IF(ISNUMBER(VLOOKUP(Fulltable[[#This Row],[Distance]], PBmetric[[Distance (km)]:[PB (hh:mm:ss)]], 6, FALSE)), VLOOKUP(Fulltable[[#This Row],[Distance]], PBmetric[[Distance (km)]:[PB (hh:mm:ss)]], 6, FALSE), NA())</f>
        <v>#N/A</v>
      </c>
      <c r="G3712" s="13">
        <f ca="1">$Q$4+$P$4*Fulltable[[#This Row],[Distance]]+$O$4*Fulltable[[#This Row],[D^2]]+$N$4*Fulltable[[#This Row],[D^3]]</f>
        <v>0.13252002097325924</v>
      </c>
      <c r="H3712" s="13">
        <f ca="1">Fulltable[[#This Row],[Forecast]]*(1+AVERAGE(cform[faster (-ve) /
slower (+ve)]))</f>
        <v>0.13720086943777782</v>
      </c>
      <c r="I3712" s="13" t="e">
        <f>IF(ISNUMBER(VLOOKUP(Fulltable[[#This Row],[Distance]], Predict[[#All],[Distance (km)]:[Time on current form]], 2, FALSE)), VLOOKUP(Fulltable[[#This Row],[Distance]], Predict[[#All],[Distance (km)]:[Time on current form]], 2, FALSE), NA())</f>
        <v>#N/A</v>
      </c>
      <c r="J3712" s="13" t="e">
        <f>IF(ISNUMBER(VLOOKUP(Fulltable[[#This Row],[Distance]], Predict[[#All],[Distance (km)]:[Time on current form]], 3, FALSE)), VLOOKUP(Fulltable[[#This Row],[Distance]], Predict[[#All],[Distance (km)]:[Time on current form]], 3, FALSE), NA())</f>
        <v>#N/A</v>
      </c>
    </row>
    <row r="3713" spans="1:10" x14ac:dyDescent="0.25">
      <c r="A3713" s="1">
        <v>37.11</v>
      </c>
      <c r="B3713" s="2">
        <f>Fulltable[[#This Row],[Distance]]^2</f>
        <v>1377.1521</v>
      </c>
      <c r="C3713">
        <f>Fulltable[[#This Row],[Distance]]^3</f>
        <v>51106.114431000002</v>
      </c>
      <c r="D3713">
        <f>Fulltable[[#This Row],[Distance]]^4</f>
        <v>1896547.9065344101</v>
      </c>
      <c r="E3713">
        <f>Fulltable[[#This Row],[Distance]]^5</f>
        <v>70380892.811491951</v>
      </c>
      <c r="F3713" s="13" t="e">
        <f>IF(ISNUMBER(VLOOKUP(Fulltable[[#This Row],[Distance]], PBmetric[[Distance (km)]:[PB (hh:mm:ss)]], 6, FALSE)), VLOOKUP(Fulltable[[#This Row],[Distance]], PBmetric[[Distance (km)]:[PB (hh:mm:ss)]], 6, FALSE), NA())</f>
        <v>#N/A</v>
      </c>
      <c r="G3713" s="13">
        <f ca="1">$Q$4+$P$4*Fulltable[[#This Row],[Distance]]+$O$4*Fulltable[[#This Row],[D^2]]+$N$4*Fulltable[[#This Row],[D^3]]</f>
        <v>0.13256239320375873</v>
      </c>
      <c r="H3713" s="13">
        <f ca="1">Fulltable[[#This Row],[Forecast]]*(1+AVERAGE(cform[faster (-ve) /
slower (+ve)]))</f>
        <v>0.13724473833261991</v>
      </c>
      <c r="I3713" s="13" t="e">
        <f>IF(ISNUMBER(VLOOKUP(Fulltable[[#This Row],[Distance]], Predict[[#All],[Distance (km)]:[Time on current form]], 2, FALSE)), VLOOKUP(Fulltable[[#This Row],[Distance]], Predict[[#All],[Distance (km)]:[Time on current form]], 2, FALSE), NA())</f>
        <v>#N/A</v>
      </c>
      <c r="J3713" s="13" t="e">
        <f>IF(ISNUMBER(VLOOKUP(Fulltable[[#This Row],[Distance]], Predict[[#All],[Distance (km)]:[Time on current form]], 3, FALSE)), VLOOKUP(Fulltable[[#This Row],[Distance]], Predict[[#All],[Distance (km)]:[Time on current form]], 3, FALSE), NA())</f>
        <v>#N/A</v>
      </c>
    </row>
    <row r="3714" spans="1:10" x14ac:dyDescent="0.25">
      <c r="A3714" s="1">
        <v>37.119999999999997</v>
      </c>
      <c r="B3714" s="2">
        <f>Fulltable[[#This Row],[Distance]]^2</f>
        <v>1377.8943999999999</v>
      </c>
      <c r="C3714">
        <f>Fulltable[[#This Row],[Distance]]^3</f>
        <v>51147.440127999995</v>
      </c>
      <c r="D3714">
        <f>Fulltable[[#This Row],[Distance]]^4</f>
        <v>1898592.9775513597</v>
      </c>
      <c r="E3714">
        <f>Fulltable[[#This Row],[Distance]]^5</f>
        <v>70475771.326706469</v>
      </c>
      <c r="F3714" s="13" t="e">
        <f>IF(ISNUMBER(VLOOKUP(Fulltable[[#This Row],[Distance]], PBmetric[[Distance (km)]:[PB (hh:mm:ss)]], 6, FALSE)), VLOOKUP(Fulltable[[#This Row],[Distance]], PBmetric[[Distance (km)]:[PB (hh:mm:ss)]], 6, FALSE), NA())</f>
        <v>#N/A</v>
      </c>
      <c r="G3714" s="13">
        <f ca="1">$Q$4+$P$4*Fulltable[[#This Row],[Distance]]+$O$4*Fulltable[[#This Row],[D^2]]+$N$4*Fulltable[[#This Row],[D^3]]</f>
        <v>0.13260476897576554</v>
      </c>
      <c r="H3714" s="13">
        <f ca="1">Fulltable[[#This Row],[Forecast]]*(1+AVERAGE(cform[faster (-ve) /
slower (+ve)]))</f>
        <v>0.1372886108940618</v>
      </c>
      <c r="I3714" s="13" t="e">
        <f>IF(ISNUMBER(VLOOKUP(Fulltable[[#This Row],[Distance]], Predict[[#All],[Distance (km)]:[Time on current form]], 2, FALSE)), VLOOKUP(Fulltable[[#This Row],[Distance]], Predict[[#All],[Distance (km)]:[Time on current form]], 2, FALSE), NA())</f>
        <v>#N/A</v>
      </c>
      <c r="J3714" s="13" t="e">
        <f>IF(ISNUMBER(VLOOKUP(Fulltable[[#This Row],[Distance]], Predict[[#All],[Distance (km)]:[Time on current form]], 3, FALSE)), VLOOKUP(Fulltable[[#This Row],[Distance]], Predict[[#All],[Distance (km)]:[Time on current form]], 3, FALSE), NA())</f>
        <v>#N/A</v>
      </c>
    </row>
    <row r="3715" spans="1:10" x14ac:dyDescent="0.25">
      <c r="A3715" s="1">
        <v>37.130000000000003</v>
      </c>
      <c r="B3715" s="2">
        <f>Fulltable[[#This Row],[Distance]]^2</f>
        <v>1378.6369000000002</v>
      </c>
      <c r="C3715">
        <f>Fulltable[[#This Row],[Distance]]^3</f>
        <v>51188.788097000011</v>
      </c>
      <c r="D3715">
        <f>Fulltable[[#This Row],[Distance]]^4</f>
        <v>1900639.7020416106</v>
      </c>
      <c r="E3715">
        <f>Fulltable[[#This Row],[Distance]]^5</f>
        <v>70570752.136805013</v>
      </c>
      <c r="F3715" s="13" t="e">
        <f>IF(ISNUMBER(VLOOKUP(Fulltable[[#This Row],[Distance]], PBmetric[[Distance (km)]:[PB (hh:mm:ss)]], 6, FALSE)), VLOOKUP(Fulltable[[#This Row],[Distance]], PBmetric[[Distance (km)]:[PB (hh:mm:ss)]], 6, FALSE), NA())</f>
        <v>#N/A</v>
      </c>
      <c r="G3715" s="13">
        <f ca="1">$Q$4+$P$4*Fulltable[[#This Row],[Distance]]+$O$4*Fulltable[[#This Row],[D^2]]+$N$4*Fulltable[[#This Row],[D^3]]</f>
        <v>0.13264714828924429</v>
      </c>
      <c r="H3715" s="13">
        <f ca="1">Fulltable[[#This Row],[Forecast]]*(1+AVERAGE(cform[faster (-ve) /
slower (+ve)]))</f>
        <v>0.13733248712206689</v>
      </c>
      <c r="I3715" s="13" t="e">
        <f>IF(ISNUMBER(VLOOKUP(Fulltable[[#This Row],[Distance]], Predict[[#All],[Distance (km)]:[Time on current form]], 2, FALSE)), VLOOKUP(Fulltable[[#This Row],[Distance]], Predict[[#All],[Distance (km)]:[Time on current form]], 2, FALSE), NA())</f>
        <v>#N/A</v>
      </c>
      <c r="J3715" s="13" t="e">
        <f>IF(ISNUMBER(VLOOKUP(Fulltable[[#This Row],[Distance]], Predict[[#All],[Distance (km)]:[Time on current form]], 3, FALSE)), VLOOKUP(Fulltable[[#This Row],[Distance]], Predict[[#All],[Distance (km)]:[Time on current form]], 3, FALSE), NA())</f>
        <v>#N/A</v>
      </c>
    </row>
    <row r="3716" spans="1:10" x14ac:dyDescent="0.25">
      <c r="A3716" s="1">
        <v>37.14</v>
      </c>
      <c r="B3716" s="2">
        <f>Fulltable[[#This Row],[Distance]]^2</f>
        <v>1379.3796</v>
      </c>
      <c r="C3716">
        <f>Fulltable[[#This Row],[Distance]]^3</f>
        <v>51230.158344000003</v>
      </c>
      <c r="D3716">
        <f>Fulltable[[#This Row],[Distance]]^4</f>
        <v>1902688.0808961599</v>
      </c>
      <c r="E3716">
        <f>Fulltable[[#This Row],[Distance]]^5</f>
        <v>70665835.32448338</v>
      </c>
      <c r="F3716" s="13" t="e">
        <f>IF(ISNUMBER(VLOOKUP(Fulltable[[#This Row],[Distance]], PBmetric[[Distance (km)]:[PB (hh:mm:ss)]], 6, FALSE)), VLOOKUP(Fulltable[[#This Row],[Distance]], PBmetric[[Distance (km)]:[PB (hh:mm:ss)]], 6, FALSE), NA())</f>
        <v>#N/A</v>
      </c>
      <c r="G3716" s="13">
        <f ca="1">$Q$4+$P$4*Fulltable[[#This Row],[Distance]]+$O$4*Fulltable[[#This Row],[D^2]]+$N$4*Fulltable[[#This Row],[D^3]]</f>
        <v>0.13268953114415946</v>
      </c>
      <c r="H3716" s="13">
        <f ca="1">Fulltable[[#This Row],[Forecast]]*(1+AVERAGE(cform[faster (-ve) /
slower (+ve)]))</f>
        <v>0.13737636701659839</v>
      </c>
      <c r="I3716" s="13" t="e">
        <f>IF(ISNUMBER(VLOOKUP(Fulltable[[#This Row],[Distance]], Predict[[#All],[Distance (km)]:[Time on current form]], 2, FALSE)), VLOOKUP(Fulltable[[#This Row],[Distance]], Predict[[#All],[Distance (km)]:[Time on current form]], 2, FALSE), NA())</f>
        <v>#N/A</v>
      </c>
      <c r="J3716" s="13" t="e">
        <f>IF(ISNUMBER(VLOOKUP(Fulltable[[#This Row],[Distance]], Predict[[#All],[Distance (km)]:[Time on current form]], 3, FALSE)), VLOOKUP(Fulltable[[#This Row],[Distance]], Predict[[#All],[Distance (km)]:[Time on current form]], 3, FALSE), NA())</f>
        <v>#N/A</v>
      </c>
    </row>
    <row r="3717" spans="1:10" x14ac:dyDescent="0.25">
      <c r="A3717" s="1">
        <v>37.15</v>
      </c>
      <c r="B3717" s="2">
        <f>Fulltable[[#This Row],[Distance]]^2</f>
        <v>1380.1224999999999</v>
      </c>
      <c r="C3717">
        <f>Fulltable[[#This Row],[Distance]]^3</f>
        <v>51271.550874999994</v>
      </c>
      <c r="D3717">
        <f>Fulltable[[#This Row],[Distance]]^4</f>
        <v>1904738.1150062499</v>
      </c>
      <c r="E3717">
        <f>Fulltable[[#This Row],[Distance]]^5</f>
        <v>70761020.972482175</v>
      </c>
      <c r="F3717" s="13" t="e">
        <f>IF(ISNUMBER(VLOOKUP(Fulltable[[#This Row],[Distance]], PBmetric[[Distance (km)]:[PB (hh:mm:ss)]], 6, FALSE)), VLOOKUP(Fulltable[[#This Row],[Distance]], PBmetric[[Distance (km)]:[PB (hh:mm:ss)]], 6, FALSE), NA())</f>
        <v>#N/A</v>
      </c>
      <c r="G3717" s="13">
        <f ca="1">$Q$4+$P$4*Fulltable[[#This Row],[Distance]]+$O$4*Fulltable[[#This Row],[D^2]]+$N$4*Fulltable[[#This Row],[D^3]]</f>
        <v>0.13273191754047575</v>
      </c>
      <c r="H3717" s="13">
        <f ca="1">Fulltable[[#This Row],[Forecast]]*(1+AVERAGE(cform[faster (-ve) /
slower (+ve)]))</f>
        <v>0.13742025057761972</v>
      </c>
      <c r="I3717" s="13" t="e">
        <f>IF(ISNUMBER(VLOOKUP(Fulltable[[#This Row],[Distance]], Predict[[#All],[Distance (km)]:[Time on current form]], 2, FALSE)), VLOOKUP(Fulltable[[#This Row],[Distance]], Predict[[#All],[Distance (km)]:[Time on current form]], 2, FALSE), NA())</f>
        <v>#N/A</v>
      </c>
      <c r="J3717" s="13" t="e">
        <f>IF(ISNUMBER(VLOOKUP(Fulltable[[#This Row],[Distance]], Predict[[#All],[Distance (km)]:[Time on current form]], 3, FALSE)), VLOOKUP(Fulltable[[#This Row],[Distance]], Predict[[#All],[Distance (km)]:[Time on current form]], 3, FALSE), NA())</f>
        <v>#N/A</v>
      </c>
    </row>
    <row r="3718" spans="1:10" x14ac:dyDescent="0.25">
      <c r="A3718" s="1">
        <v>37.159999999999997</v>
      </c>
      <c r="B3718" s="2">
        <f>Fulltable[[#This Row],[Distance]]^2</f>
        <v>1380.8655999999999</v>
      </c>
      <c r="C3718">
        <f>Fulltable[[#This Row],[Distance]]^3</f>
        <v>51312.965695999992</v>
      </c>
      <c r="D3718">
        <f>Fulltable[[#This Row],[Distance]]^4</f>
        <v>1906789.8052633596</v>
      </c>
      <c r="E3718">
        <f>Fulltable[[#This Row],[Distance]]^5</f>
        <v>70856309.163586438</v>
      </c>
      <c r="F3718" s="13" t="e">
        <f>IF(ISNUMBER(VLOOKUP(Fulltable[[#This Row],[Distance]], PBmetric[[Distance (km)]:[PB (hh:mm:ss)]], 6, FALSE)), VLOOKUP(Fulltable[[#This Row],[Distance]], PBmetric[[Distance (km)]:[PB (hh:mm:ss)]], 6, FALSE), NA())</f>
        <v>#N/A</v>
      </c>
      <c r="G3718" s="13">
        <f ca="1">$Q$4+$P$4*Fulltable[[#This Row],[Distance]]+$O$4*Fulltable[[#This Row],[D^2]]+$N$4*Fulltable[[#This Row],[D^3]]</f>
        <v>0.13277430747815774</v>
      </c>
      <c r="H3718" s="13">
        <f ca="1">Fulltable[[#This Row],[Forecast]]*(1+AVERAGE(cform[faster (-ve) /
slower (+ve)]))</f>
        <v>0.13746413780509426</v>
      </c>
      <c r="I3718" s="13" t="e">
        <f>IF(ISNUMBER(VLOOKUP(Fulltable[[#This Row],[Distance]], Predict[[#All],[Distance (km)]:[Time on current form]], 2, FALSE)), VLOOKUP(Fulltable[[#This Row],[Distance]], Predict[[#All],[Distance (km)]:[Time on current form]], 2, FALSE), NA())</f>
        <v>#N/A</v>
      </c>
      <c r="J3718" s="13" t="e">
        <f>IF(ISNUMBER(VLOOKUP(Fulltable[[#This Row],[Distance]], Predict[[#All],[Distance (km)]:[Time on current form]], 3, FALSE)), VLOOKUP(Fulltable[[#This Row],[Distance]], Predict[[#All],[Distance (km)]:[Time on current form]], 3, FALSE), NA())</f>
        <v>#N/A</v>
      </c>
    </row>
    <row r="3719" spans="1:10" x14ac:dyDescent="0.25">
      <c r="A3719" s="1">
        <v>37.17</v>
      </c>
      <c r="B3719" s="2">
        <f>Fulltable[[#This Row],[Distance]]^2</f>
        <v>1381.6089000000002</v>
      </c>
      <c r="C3719">
        <f>Fulltable[[#This Row],[Distance]]^3</f>
        <v>51354.402813000008</v>
      </c>
      <c r="D3719">
        <f>Fulltable[[#This Row],[Distance]]^4</f>
        <v>1908843.1525592105</v>
      </c>
      <c r="E3719">
        <f>Fulltable[[#This Row],[Distance]]^5</f>
        <v>70951699.980625853</v>
      </c>
      <c r="F3719" s="13" t="e">
        <f>IF(ISNUMBER(VLOOKUP(Fulltable[[#This Row],[Distance]], PBmetric[[Distance (km)]:[PB (hh:mm:ss)]], 6, FALSE)), VLOOKUP(Fulltable[[#This Row],[Distance]], PBmetric[[Distance (km)]:[PB (hh:mm:ss)]], 6, FALSE), NA())</f>
        <v>#N/A</v>
      </c>
      <c r="G3719" s="13">
        <f ca="1">$Q$4+$P$4*Fulltable[[#This Row],[Distance]]+$O$4*Fulltable[[#This Row],[D^2]]+$N$4*Fulltable[[#This Row],[D^3]]</f>
        <v>0.13281670095717005</v>
      </c>
      <c r="H3719" s="13">
        <f ca="1">Fulltable[[#This Row],[Forecast]]*(1+AVERAGE(cform[faster (-ve) /
slower (+ve)]))</f>
        <v>0.13750802869898532</v>
      </c>
      <c r="I3719" s="13" t="e">
        <f>IF(ISNUMBER(VLOOKUP(Fulltable[[#This Row],[Distance]], Predict[[#All],[Distance (km)]:[Time on current form]], 2, FALSE)), VLOOKUP(Fulltable[[#This Row],[Distance]], Predict[[#All],[Distance (km)]:[Time on current form]], 2, FALSE), NA())</f>
        <v>#N/A</v>
      </c>
      <c r="J3719" s="13" t="e">
        <f>IF(ISNUMBER(VLOOKUP(Fulltable[[#This Row],[Distance]], Predict[[#All],[Distance (km)]:[Time on current form]], 3, FALSE)), VLOOKUP(Fulltable[[#This Row],[Distance]], Predict[[#All],[Distance (km)]:[Time on current form]], 3, FALSE), NA())</f>
        <v>#N/A</v>
      </c>
    </row>
    <row r="3720" spans="1:10" x14ac:dyDescent="0.25">
      <c r="A3720" s="1">
        <v>37.18</v>
      </c>
      <c r="B3720" s="2">
        <f>Fulltable[[#This Row],[Distance]]^2</f>
        <v>1382.3524</v>
      </c>
      <c r="C3720">
        <f>Fulltable[[#This Row],[Distance]]^3</f>
        <v>51395.862231999999</v>
      </c>
      <c r="D3720">
        <f>Fulltable[[#This Row],[Distance]]^4</f>
        <v>1910898.15778576</v>
      </c>
      <c r="E3720">
        <f>Fulltable[[#This Row],[Distance]]^5</f>
        <v>71047193.506474555</v>
      </c>
      <c r="F3720" s="13" t="e">
        <f>IF(ISNUMBER(VLOOKUP(Fulltable[[#This Row],[Distance]], PBmetric[[Distance (km)]:[PB (hh:mm:ss)]], 6, FALSE)), VLOOKUP(Fulltable[[#This Row],[Distance]], PBmetric[[Distance (km)]:[PB (hh:mm:ss)]], 6, FALSE), NA())</f>
        <v>#N/A</v>
      </c>
      <c r="G3720" s="13">
        <f ca="1">$Q$4+$P$4*Fulltable[[#This Row],[Distance]]+$O$4*Fulltable[[#This Row],[D^2]]+$N$4*Fulltable[[#This Row],[D^3]]</f>
        <v>0.13285909797747719</v>
      </c>
      <c r="H3720" s="13">
        <f ca="1">Fulltable[[#This Row],[Forecast]]*(1+AVERAGE(cform[faster (-ve) /
slower (+ve)]))</f>
        <v>0.13755192325925622</v>
      </c>
      <c r="I3720" s="13" t="e">
        <f>IF(ISNUMBER(VLOOKUP(Fulltable[[#This Row],[Distance]], Predict[[#All],[Distance (km)]:[Time on current form]], 2, FALSE)), VLOOKUP(Fulltable[[#This Row],[Distance]], Predict[[#All],[Distance (km)]:[Time on current form]], 2, FALSE), NA())</f>
        <v>#N/A</v>
      </c>
      <c r="J3720" s="13" t="e">
        <f>IF(ISNUMBER(VLOOKUP(Fulltable[[#This Row],[Distance]], Predict[[#All],[Distance (km)]:[Time on current form]], 3, FALSE)), VLOOKUP(Fulltable[[#This Row],[Distance]], Predict[[#All],[Distance (km)]:[Time on current form]], 3, FALSE), NA())</f>
        <v>#N/A</v>
      </c>
    </row>
    <row r="3721" spans="1:10" x14ac:dyDescent="0.25">
      <c r="A3721" s="1">
        <v>37.19</v>
      </c>
      <c r="B3721" s="2">
        <f>Fulltable[[#This Row],[Distance]]^2</f>
        <v>1383.0960999999998</v>
      </c>
      <c r="C3721">
        <f>Fulltable[[#This Row],[Distance]]^3</f>
        <v>51437.343958999991</v>
      </c>
      <c r="D3721">
        <f>Fulltable[[#This Row],[Distance]]^4</f>
        <v>1912954.8218352094</v>
      </c>
      <c r="E3721">
        <f>Fulltable[[#This Row],[Distance]]^5</f>
        <v>71142789.82405144</v>
      </c>
      <c r="F3721" s="13" t="e">
        <f>IF(ISNUMBER(VLOOKUP(Fulltable[[#This Row],[Distance]], PBmetric[[Distance (km)]:[PB (hh:mm:ss)]], 6, FALSE)), VLOOKUP(Fulltable[[#This Row],[Distance]], PBmetric[[Distance (km)]:[PB (hh:mm:ss)]], 6, FALSE), NA())</f>
        <v>#N/A</v>
      </c>
      <c r="G3721" s="13">
        <f ca="1">$Q$4+$P$4*Fulltable[[#This Row],[Distance]]+$O$4*Fulltable[[#This Row],[D^2]]+$N$4*Fulltable[[#This Row],[D^3]]</f>
        <v>0.13290149853904384</v>
      </c>
      <c r="H3721" s="13">
        <f ca="1">Fulltable[[#This Row],[Forecast]]*(1+AVERAGE(cform[faster (-ve) /
slower (+ve)]))</f>
        <v>0.13759582148587035</v>
      </c>
      <c r="I3721" s="13" t="e">
        <f>IF(ISNUMBER(VLOOKUP(Fulltable[[#This Row],[Distance]], Predict[[#All],[Distance (km)]:[Time on current form]], 2, FALSE)), VLOOKUP(Fulltable[[#This Row],[Distance]], Predict[[#All],[Distance (km)]:[Time on current form]], 2, FALSE), NA())</f>
        <v>#N/A</v>
      </c>
      <c r="J3721" s="13" t="e">
        <f>IF(ISNUMBER(VLOOKUP(Fulltable[[#This Row],[Distance]], Predict[[#All],[Distance (km)]:[Time on current form]], 3, FALSE)), VLOOKUP(Fulltable[[#This Row],[Distance]], Predict[[#All],[Distance (km)]:[Time on current form]], 3, FALSE), NA())</f>
        <v>#N/A</v>
      </c>
    </row>
    <row r="3722" spans="1:10" x14ac:dyDescent="0.25">
      <c r="A3722" s="1">
        <v>37.200000000000003</v>
      </c>
      <c r="B3722" s="2">
        <f>Fulltable[[#This Row],[Distance]]^2</f>
        <v>1383.8400000000001</v>
      </c>
      <c r="C3722">
        <f>Fulltable[[#This Row],[Distance]]^3</f>
        <v>51478.848000000013</v>
      </c>
      <c r="D3722">
        <f>Fulltable[[#This Row],[Distance]]^4</f>
        <v>1915013.1456000004</v>
      </c>
      <c r="E3722">
        <f>Fulltable[[#This Row],[Distance]]^5</f>
        <v>71238489.01632002</v>
      </c>
      <c r="F3722" s="13" t="e">
        <f>IF(ISNUMBER(VLOOKUP(Fulltable[[#This Row],[Distance]], PBmetric[[Distance (km)]:[PB (hh:mm:ss)]], 6, FALSE)), VLOOKUP(Fulltable[[#This Row],[Distance]], PBmetric[[Distance (km)]:[PB (hh:mm:ss)]], 6, FALSE), NA())</f>
        <v>#N/A</v>
      </c>
      <c r="G3722" s="13">
        <f ca="1">$Q$4+$P$4*Fulltable[[#This Row],[Distance]]+$O$4*Fulltable[[#This Row],[D^2]]+$N$4*Fulltable[[#This Row],[D^3]]</f>
        <v>0.13294390264183459</v>
      </c>
      <c r="H3722" s="13">
        <f ca="1">Fulltable[[#This Row],[Forecast]]*(1+AVERAGE(cform[faster (-ve) /
slower (+ve)]))</f>
        <v>0.13763972337879107</v>
      </c>
      <c r="I3722" s="13" t="e">
        <f>IF(ISNUMBER(VLOOKUP(Fulltable[[#This Row],[Distance]], Predict[[#All],[Distance (km)]:[Time on current form]], 2, FALSE)), VLOOKUP(Fulltable[[#This Row],[Distance]], Predict[[#All],[Distance (km)]:[Time on current form]], 2, FALSE), NA())</f>
        <v>#N/A</v>
      </c>
      <c r="J3722" s="13" t="e">
        <f>IF(ISNUMBER(VLOOKUP(Fulltable[[#This Row],[Distance]], Predict[[#All],[Distance (km)]:[Time on current form]], 3, FALSE)), VLOOKUP(Fulltable[[#This Row],[Distance]], Predict[[#All],[Distance (km)]:[Time on current form]], 3, FALSE), NA())</f>
        <v>#N/A</v>
      </c>
    </row>
    <row r="3723" spans="1:10" x14ac:dyDescent="0.25">
      <c r="A3723" s="1">
        <v>37.21</v>
      </c>
      <c r="B3723" s="2">
        <f>Fulltable[[#This Row],[Distance]]^2</f>
        <v>1384.5841</v>
      </c>
      <c r="C3723">
        <f>Fulltable[[#This Row],[Distance]]^3</f>
        <v>51520.374361000002</v>
      </c>
      <c r="D3723">
        <f>Fulltable[[#This Row],[Distance]]^4</f>
        <v>1917073.1299728102</v>
      </c>
      <c r="E3723">
        <f>Fulltable[[#This Row],[Distance]]^5</f>
        <v>71334291.166288272</v>
      </c>
      <c r="F3723" s="13" t="e">
        <f>IF(ISNUMBER(VLOOKUP(Fulltable[[#This Row],[Distance]], PBmetric[[Distance (km)]:[PB (hh:mm:ss)]], 6, FALSE)), VLOOKUP(Fulltable[[#This Row],[Distance]], PBmetric[[Distance (km)]:[PB (hh:mm:ss)]], 6, FALSE), NA())</f>
        <v>#N/A</v>
      </c>
      <c r="G3723" s="13">
        <f ca="1">$Q$4+$P$4*Fulltable[[#This Row],[Distance]]+$O$4*Fulltable[[#This Row],[D^2]]+$N$4*Fulltable[[#This Row],[D^3]]</f>
        <v>0.13298631028581401</v>
      </c>
      <c r="H3723" s="13">
        <f ca="1">Fulltable[[#This Row],[Forecast]]*(1+AVERAGE(cform[faster (-ve) /
slower (+ve)]))</f>
        <v>0.13768362893798169</v>
      </c>
      <c r="I3723" s="13" t="e">
        <f>IF(ISNUMBER(VLOOKUP(Fulltable[[#This Row],[Distance]], Predict[[#All],[Distance (km)]:[Time on current form]], 2, FALSE)), VLOOKUP(Fulltable[[#This Row],[Distance]], Predict[[#All],[Distance (km)]:[Time on current form]], 2, FALSE), NA())</f>
        <v>#N/A</v>
      </c>
      <c r="J3723" s="13" t="e">
        <f>IF(ISNUMBER(VLOOKUP(Fulltable[[#This Row],[Distance]], Predict[[#All],[Distance (km)]:[Time on current form]], 3, FALSE)), VLOOKUP(Fulltable[[#This Row],[Distance]], Predict[[#All],[Distance (km)]:[Time on current form]], 3, FALSE), NA())</f>
        <v>#N/A</v>
      </c>
    </row>
    <row r="3724" spans="1:10" x14ac:dyDescent="0.25">
      <c r="A3724" s="1">
        <v>37.22</v>
      </c>
      <c r="B3724" s="2">
        <f>Fulltable[[#This Row],[Distance]]^2</f>
        <v>1385.3283999999999</v>
      </c>
      <c r="C3724">
        <f>Fulltable[[#This Row],[Distance]]^3</f>
        <v>51561.923047999997</v>
      </c>
      <c r="D3724">
        <f>Fulltable[[#This Row],[Distance]]^4</f>
        <v>1919134.7758465596</v>
      </c>
      <c r="E3724">
        <f>Fulltable[[#This Row],[Distance]]^5</f>
        <v>71430196.357008949</v>
      </c>
      <c r="F3724" s="13" t="e">
        <f>IF(ISNUMBER(VLOOKUP(Fulltable[[#This Row],[Distance]], PBmetric[[Distance (km)]:[PB (hh:mm:ss)]], 6, FALSE)), VLOOKUP(Fulltable[[#This Row],[Distance]], PBmetric[[Distance (km)]:[PB (hh:mm:ss)]], 6, FALSE), NA())</f>
        <v>#N/A</v>
      </c>
      <c r="G3724" s="13">
        <f ca="1">$Q$4+$P$4*Fulltable[[#This Row],[Distance]]+$O$4*Fulltable[[#This Row],[D^2]]+$N$4*Fulltable[[#This Row],[D^3]]</f>
        <v>0.13302872147094666</v>
      </c>
      <c r="H3724" s="13">
        <f ca="1">Fulltable[[#This Row],[Forecast]]*(1+AVERAGE(cform[faster (-ve) /
slower (+ve)]))</f>
        <v>0.13772753816340555</v>
      </c>
      <c r="I3724" s="13" t="e">
        <f>IF(ISNUMBER(VLOOKUP(Fulltable[[#This Row],[Distance]], Predict[[#All],[Distance (km)]:[Time on current form]], 2, FALSE)), VLOOKUP(Fulltable[[#This Row],[Distance]], Predict[[#All],[Distance (km)]:[Time on current form]], 2, FALSE), NA())</f>
        <v>#N/A</v>
      </c>
      <c r="J3724" s="13" t="e">
        <f>IF(ISNUMBER(VLOOKUP(Fulltable[[#This Row],[Distance]], Predict[[#All],[Distance (km)]:[Time on current form]], 3, FALSE)), VLOOKUP(Fulltable[[#This Row],[Distance]], Predict[[#All],[Distance (km)]:[Time on current form]], 3, FALSE), NA())</f>
        <v>#N/A</v>
      </c>
    </row>
    <row r="3725" spans="1:10" x14ac:dyDescent="0.25">
      <c r="A3725" s="1">
        <v>37.229999999999997</v>
      </c>
      <c r="B3725" s="2">
        <f>Fulltable[[#This Row],[Distance]]^2</f>
        <v>1386.0728999999997</v>
      </c>
      <c r="C3725">
        <f>Fulltable[[#This Row],[Distance]]^3</f>
        <v>51603.494066999985</v>
      </c>
      <c r="D3725">
        <f>Fulltable[[#This Row],[Distance]]^4</f>
        <v>1921198.0841144091</v>
      </c>
      <c r="E3725">
        <f>Fulltable[[#This Row],[Distance]]^5</f>
        <v>71526204.67157945</v>
      </c>
      <c r="F3725" s="13" t="e">
        <f>IF(ISNUMBER(VLOOKUP(Fulltable[[#This Row],[Distance]], PBmetric[[Distance (km)]:[PB (hh:mm:ss)]], 6, FALSE)), VLOOKUP(Fulltable[[#This Row],[Distance]], PBmetric[[Distance (km)]:[PB (hh:mm:ss)]], 6, FALSE), NA())</f>
        <v>#N/A</v>
      </c>
      <c r="G3725" s="13">
        <f ca="1">$Q$4+$P$4*Fulltable[[#This Row],[Distance]]+$O$4*Fulltable[[#This Row],[D^2]]+$N$4*Fulltable[[#This Row],[D^3]]</f>
        <v>0.13307113619719721</v>
      </c>
      <c r="H3725" s="13">
        <f ca="1">Fulltable[[#This Row],[Forecast]]*(1+AVERAGE(cform[faster (-ve) /
slower (+ve)]))</f>
        <v>0.137771451055026</v>
      </c>
      <c r="I3725" s="13" t="e">
        <f>IF(ISNUMBER(VLOOKUP(Fulltable[[#This Row],[Distance]], Predict[[#All],[Distance (km)]:[Time on current form]], 2, FALSE)), VLOOKUP(Fulltable[[#This Row],[Distance]], Predict[[#All],[Distance (km)]:[Time on current form]], 2, FALSE), NA())</f>
        <v>#N/A</v>
      </c>
      <c r="J3725" s="13" t="e">
        <f>IF(ISNUMBER(VLOOKUP(Fulltable[[#This Row],[Distance]], Predict[[#All],[Distance (km)]:[Time on current form]], 3, FALSE)), VLOOKUP(Fulltable[[#This Row],[Distance]], Predict[[#All],[Distance (km)]:[Time on current form]], 3, FALSE), NA())</f>
        <v>#N/A</v>
      </c>
    </row>
    <row r="3726" spans="1:10" x14ac:dyDescent="0.25">
      <c r="A3726" s="1">
        <v>37.24</v>
      </c>
      <c r="B3726" s="2">
        <f>Fulltable[[#This Row],[Distance]]^2</f>
        <v>1386.8176000000001</v>
      </c>
      <c r="C3726">
        <f>Fulltable[[#This Row],[Distance]]^3</f>
        <v>51645.087424000005</v>
      </c>
      <c r="D3726">
        <f>Fulltable[[#This Row],[Distance]]^4</f>
        <v>1923263.0556697603</v>
      </c>
      <c r="E3726">
        <f>Fulltable[[#This Row],[Distance]]^5</f>
        <v>71622316.193141878</v>
      </c>
      <c r="F3726" s="13" t="e">
        <f>IF(ISNUMBER(VLOOKUP(Fulltable[[#This Row],[Distance]], PBmetric[[Distance (km)]:[PB (hh:mm:ss)]], 6, FALSE)), VLOOKUP(Fulltable[[#This Row],[Distance]], PBmetric[[Distance (km)]:[PB (hh:mm:ss)]], 6, FALSE), NA())</f>
        <v>#N/A</v>
      </c>
      <c r="G3726" s="13">
        <f ca="1">$Q$4+$P$4*Fulltable[[#This Row],[Distance]]+$O$4*Fulltable[[#This Row],[D^2]]+$N$4*Fulltable[[#This Row],[D^3]]</f>
        <v>0.13311355446453021</v>
      </c>
      <c r="H3726" s="13">
        <f ca="1">Fulltable[[#This Row],[Forecast]]*(1+AVERAGE(cform[faster (-ve) /
slower (+ve)]))</f>
        <v>0.13781536761280641</v>
      </c>
      <c r="I3726" s="13" t="e">
        <f>IF(ISNUMBER(VLOOKUP(Fulltable[[#This Row],[Distance]], Predict[[#All],[Distance (km)]:[Time on current form]], 2, FALSE)), VLOOKUP(Fulltable[[#This Row],[Distance]], Predict[[#All],[Distance (km)]:[Time on current form]], 2, FALSE), NA())</f>
        <v>#N/A</v>
      </c>
      <c r="J3726" s="13" t="e">
        <f>IF(ISNUMBER(VLOOKUP(Fulltable[[#This Row],[Distance]], Predict[[#All],[Distance (km)]:[Time on current form]], 3, FALSE)), VLOOKUP(Fulltable[[#This Row],[Distance]], Predict[[#All],[Distance (km)]:[Time on current form]], 3, FALSE), NA())</f>
        <v>#N/A</v>
      </c>
    </row>
    <row r="3727" spans="1:10" x14ac:dyDescent="0.25">
      <c r="A3727" s="1">
        <v>37.25</v>
      </c>
      <c r="B3727" s="2">
        <f>Fulltable[[#This Row],[Distance]]^2</f>
        <v>1387.5625</v>
      </c>
      <c r="C3727">
        <f>Fulltable[[#This Row],[Distance]]^3</f>
        <v>51686.703125</v>
      </c>
      <c r="D3727">
        <f>Fulltable[[#This Row],[Distance]]^4</f>
        <v>1925329.69140625</v>
      </c>
      <c r="E3727">
        <f>Fulltable[[#This Row],[Distance]]^5</f>
        <v>71718531.004882812</v>
      </c>
      <c r="F3727" s="13" t="e">
        <f>IF(ISNUMBER(VLOOKUP(Fulltable[[#This Row],[Distance]], PBmetric[[Distance (km)]:[PB (hh:mm:ss)]], 6, FALSE)), VLOOKUP(Fulltable[[#This Row],[Distance]], PBmetric[[Distance (km)]:[PB (hh:mm:ss)]], 6, FALSE), NA())</f>
        <v>#N/A</v>
      </c>
      <c r="G3727" s="13">
        <f ca="1">$Q$4+$P$4*Fulltable[[#This Row],[Distance]]+$O$4*Fulltable[[#This Row],[D^2]]+$N$4*Fulltable[[#This Row],[D^3]]</f>
        <v>0.13315597627291031</v>
      </c>
      <c r="H3727" s="13">
        <f ca="1">Fulltable[[#This Row],[Forecast]]*(1+AVERAGE(cform[faster (-ve) /
slower (+ve)]))</f>
        <v>0.13785928783671014</v>
      </c>
      <c r="I3727" s="13" t="e">
        <f>IF(ISNUMBER(VLOOKUP(Fulltable[[#This Row],[Distance]], Predict[[#All],[Distance (km)]:[Time on current form]], 2, FALSE)), VLOOKUP(Fulltable[[#This Row],[Distance]], Predict[[#All],[Distance (km)]:[Time on current form]], 2, FALSE), NA())</f>
        <v>#N/A</v>
      </c>
      <c r="J3727" s="13" t="e">
        <f>IF(ISNUMBER(VLOOKUP(Fulltable[[#This Row],[Distance]], Predict[[#All],[Distance (km)]:[Time on current form]], 3, FALSE)), VLOOKUP(Fulltable[[#This Row],[Distance]], Predict[[#All],[Distance (km)]:[Time on current form]], 3, FALSE), NA())</f>
        <v>#N/A</v>
      </c>
    </row>
    <row r="3728" spans="1:10" x14ac:dyDescent="0.25">
      <c r="A3728" s="1">
        <v>37.26</v>
      </c>
      <c r="B3728" s="2">
        <f>Fulltable[[#This Row],[Distance]]^2</f>
        <v>1388.3075999999999</v>
      </c>
      <c r="C3728">
        <f>Fulltable[[#This Row],[Distance]]^3</f>
        <v>51728.341175999994</v>
      </c>
      <c r="D3728">
        <f>Fulltable[[#This Row],[Distance]]^4</f>
        <v>1927397.9922177596</v>
      </c>
      <c r="E3728">
        <f>Fulltable[[#This Row],[Distance]]^5</f>
        <v>71814849.190033719</v>
      </c>
      <c r="F3728" s="13" t="e">
        <f>IF(ISNUMBER(VLOOKUP(Fulltable[[#This Row],[Distance]], PBmetric[[Distance (km)]:[PB (hh:mm:ss)]], 6, FALSE)), VLOOKUP(Fulltable[[#This Row],[Distance]], PBmetric[[Distance (km)]:[PB (hh:mm:ss)]], 6, FALSE), NA())</f>
        <v>#N/A</v>
      </c>
      <c r="G3728" s="13">
        <f ca="1">$Q$4+$P$4*Fulltable[[#This Row],[Distance]]+$O$4*Fulltable[[#This Row],[D^2]]+$N$4*Fulltable[[#This Row],[D^3]]</f>
        <v>0.13319840162230204</v>
      </c>
      <c r="H3728" s="13">
        <f ca="1">Fulltable[[#This Row],[Forecast]]*(1+AVERAGE(cform[faster (-ve) /
slower (+ve)]))</f>
        <v>0.13790321172670048</v>
      </c>
      <c r="I3728" s="13" t="e">
        <f>IF(ISNUMBER(VLOOKUP(Fulltable[[#This Row],[Distance]], Predict[[#All],[Distance (km)]:[Time on current form]], 2, FALSE)), VLOOKUP(Fulltable[[#This Row],[Distance]], Predict[[#All],[Distance (km)]:[Time on current form]], 2, FALSE), NA())</f>
        <v>#N/A</v>
      </c>
      <c r="J3728" s="13" t="e">
        <f>IF(ISNUMBER(VLOOKUP(Fulltable[[#This Row],[Distance]], Predict[[#All],[Distance (km)]:[Time on current form]], 3, FALSE)), VLOOKUP(Fulltable[[#This Row],[Distance]], Predict[[#All],[Distance (km)]:[Time on current form]], 3, FALSE), NA())</f>
        <v>#N/A</v>
      </c>
    </row>
    <row r="3729" spans="1:10" x14ac:dyDescent="0.25">
      <c r="A3729" s="1">
        <v>37.270000000000003</v>
      </c>
      <c r="B3729" s="2">
        <f>Fulltable[[#This Row],[Distance]]^2</f>
        <v>1389.0529000000001</v>
      </c>
      <c r="C3729">
        <f>Fulltable[[#This Row],[Distance]]^3</f>
        <v>51770.001583000012</v>
      </c>
      <c r="D3729">
        <f>Fulltable[[#This Row],[Distance]]^4</f>
        <v>1929467.9589984103</v>
      </c>
      <c r="E3729">
        <f>Fulltable[[#This Row],[Distance]]^5</f>
        <v>71911270.83187075</v>
      </c>
      <c r="F3729" s="13" t="e">
        <f>IF(ISNUMBER(VLOOKUP(Fulltable[[#This Row],[Distance]], PBmetric[[Distance (km)]:[PB (hh:mm:ss)]], 6, FALSE)), VLOOKUP(Fulltable[[#This Row],[Distance]], PBmetric[[Distance (km)]:[PB (hh:mm:ss)]], 6, FALSE), NA())</f>
        <v>#N/A</v>
      </c>
      <c r="G3729" s="13">
        <f ca="1">$Q$4+$P$4*Fulltable[[#This Row],[Distance]]+$O$4*Fulltable[[#This Row],[D^2]]+$N$4*Fulltable[[#This Row],[D^3]]</f>
        <v>0.13324083051267002</v>
      </c>
      <c r="H3729" s="13">
        <f ca="1">Fulltable[[#This Row],[Forecast]]*(1+AVERAGE(cform[faster (-ve) /
slower (+ve)]))</f>
        <v>0.1379471392827408</v>
      </c>
      <c r="I3729" s="13" t="e">
        <f>IF(ISNUMBER(VLOOKUP(Fulltable[[#This Row],[Distance]], Predict[[#All],[Distance (km)]:[Time on current form]], 2, FALSE)), VLOOKUP(Fulltable[[#This Row],[Distance]], Predict[[#All],[Distance (km)]:[Time on current form]], 2, FALSE), NA())</f>
        <v>#N/A</v>
      </c>
      <c r="J3729" s="13" t="e">
        <f>IF(ISNUMBER(VLOOKUP(Fulltable[[#This Row],[Distance]], Predict[[#All],[Distance (km)]:[Time on current form]], 3, FALSE)), VLOOKUP(Fulltable[[#This Row],[Distance]], Predict[[#All],[Distance (km)]:[Time on current form]], 3, FALSE), NA())</f>
        <v>#N/A</v>
      </c>
    </row>
    <row r="3730" spans="1:10" x14ac:dyDescent="0.25">
      <c r="A3730" s="1">
        <v>37.28</v>
      </c>
      <c r="B3730" s="2">
        <f>Fulltable[[#This Row],[Distance]]^2</f>
        <v>1389.7984000000001</v>
      </c>
      <c r="C3730">
        <f>Fulltable[[#This Row],[Distance]]^3</f>
        <v>51811.684352000004</v>
      </c>
      <c r="D3730">
        <f>Fulltable[[#This Row],[Distance]]^4</f>
        <v>1931539.5926425604</v>
      </c>
      <c r="E3730">
        <f>Fulltable[[#This Row],[Distance]]^5</f>
        <v>72007796.013714656</v>
      </c>
      <c r="F3730" s="13" t="e">
        <f>IF(ISNUMBER(VLOOKUP(Fulltable[[#This Row],[Distance]], PBmetric[[Distance (km)]:[PB (hh:mm:ss)]], 6, FALSE)), VLOOKUP(Fulltable[[#This Row],[Distance]], PBmetric[[Distance (km)]:[PB (hh:mm:ss)]], 6, FALSE), NA())</f>
        <v>#N/A</v>
      </c>
      <c r="G3730" s="13">
        <f ca="1">$Q$4+$P$4*Fulltable[[#This Row],[Distance]]+$O$4*Fulltable[[#This Row],[D^2]]+$N$4*Fulltable[[#This Row],[D^3]]</f>
        <v>0.13328326294397888</v>
      </c>
      <c r="H3730" s="13">
        <f ca="1">Fulltable[[#This Row],[Forecast]]*(1+AVERAGE(cform[faster (-ve) /
slower (+ve)]))</f>
        <v>0.13799107050479448</v>
      </c>
      <c r="I3730" s="13" t="e">
        <f>IF(ISNUMBER(VLOOKUP(Fulltable[[#This Row],[Distance]], Predict[[#All],[Distance (km)]:[Time on current form]], 2, FALSE)), VLOOKUP(Fulltable[[#This Row],[Distance]], Predict[[#All],[Distance (km)]:[Time on current form]], 2, FALSE), NA())</f>
        <v>#N/A</v>
      </c>
      <c r="J3730" s="13" t="e">
        <f>IF(ISNUMBER(VLOOKUP(Fulltable[[#This Row],[Distance]], Predict[[#All],[Distance (km)]:[Time on current form]], 3, FALSE)), VLOOKUP(Fulltable[[#This Row],[Distance]], Predict[[#All],[Distance (km)]:[Time on current form]], 3, FALSE), NA())</f>
        <v>#N/A</v>
      </c>
    </row>
    <row r="3731" spans="1:10" x14ac:dyDescent="0.25">
      <c r="A3731" s="1">
        <v>37.29</v>
      </c>
      <c r="B3731" s="2">
        <f>Fulltable[[#This Row],[Distance]]^2</f>
        <v>1390.5440999999998</v>
      </c>
      <c r="C3731">
        <f>Fulltable[[#This Row],[Distance]]^3</f>
        <v>51853.389488999994</v>
      </c>
      <c r="D3731">
        <f>Fulltable[[#This Row],[Distance]]^4</f>
        <v>1933612.8940448095</v>
      </c>
      <c r="E3731">
        <f>Fulltable[[#This Row],[Distance]]^5</f>
        <v>72104424.818930939</v>
      </c>
      <c r="F3731" s="13" t="e">
        <f>IF(ISNUMBER(VLOOKUP(Fulltable[[#This Row],[Distance]], PBmetric[[Distance (km)]:[PB (hh:mm:ss)]], 6, FALSE)), VLOOKUP(Fulltable[[#This Row],[Distance]], PBmetric[[Distance (km)]:[PB (hh:mm:ss)]], 6, FALSE), NA())</f>
        <v>#N/A</v>
      </c>
      <c r="G3731" s="13">
        <f ca="1">$Q$4+$P$4*Fulltable[[#This Row],[Distance]]+$O$4*Fulltable[[#This Row],[D^2]]+$N$4*Fulltable[[#This Row],[D^3]]</f>
        <v>0.13332569891619317</v>
      </c>
      <c r="H3731" s="13">
        <f ca="1">Fulltable[[#This Row],[Forecast]]*(1+AVERAGE(cform[faster (-ve) /
slower (+ve)]))</f>
        <v>0.13803500539282482</v>
      </c>
      <c r="I3731" s="13" t="e">
        <f>IF(ISNUMBER(VLOOKUP(Fulltable[[#This Row],[Distance]], Predict[[#All],[Distance (km)]:[Time on current form]], 2, FALSE)), VLOOKUP(Fulltable[[#This Row],[Distance]], Predict[[#All],[Distance (km)]:[Time on current form]], 2, FALSE), NA())</f>
        <v>#N/A</v>
      </c>
      <c r="J3731" s="13" t="e">
        <f>IF(ISNUMBER(VLOOKUP(Fulltable[[#This Row],[Distance]], Predict[[#All],[Distance (km)]:[Time on current form]], 3, FALSE)), VLOOKUP(Fulltable[[#This Row],[Distance]], Predict[[#All],[Distance (km)]:[Time on current form]], 3, FALSE), NA())</f>
        <v>#N/A</v>
      </c>
    </row>
    <row r="3732" spans="1:10" x14ac:dyDescent="0.25">
      <c r="A3732" s="1">
        <v>37.299999999999997</v>
      </c>
      <c r="B3732" s="2">
        <f>Fulltable[[#This Row],[Distance]]^2</f>
        <v>1391.2899999999997</v>
      </c>
      <c r="C3732">
        <f>Fulltable[[#This Row],[Distance]]^3</f>
        <v>51895.116999999984</v>
      </c>
      <c r="D3732">
        <f>Fulltable[[#This Row],[Distance]]^4</f>
        <v>1935687.8640999992</v>
      </c>
      <c r="E3732">
        <f>Fulltable[[#This Row],[Distance]]^5</f>
        <v>72201157.330929965</v>
      </c>
      <c r="F3732" s="13" t="e">
        <f>IF(ISNUMBER(VLOOKUP(Fulltable[[#This Row],[Distance]], PBmetric[[Distance (km)]:[PB (hh:mm:ss)]], 6, FALSE)), VLOOKUP(Fulltable[[#This Row],[Distance]], PBmetric[[Distance (km)]:[PB (hh:mm:ss)]], 6, FALSE), NA())</f>
        <v>#N/A</v>
      </c>
      <c r="G3732" s="13">
        <f ca="1">$Q$4+$P$4*Fulltable[[#This Row],[Distance]]+$O$4*Fulltable[[#This Row],[D^2]]+$N$4*Fulltable[[#This Row],[D^3]]</f>
        <v>0.1333681384292775</v>
      </c>
      <c r="H3732" s="13">
        <f ca="1">Fulltable[[#This Row],[Forecast]]*(1+AVERAGE(cform[faster (-ve) /
slower (+ve)]))</f>
        <v>0.13807894394679515</v>
      </c>
      <c r="I3732" s="13" t="e">
        <f>IF(ISNUMBER(VLOOKUP(Fulltable[[#This Row],[Distance]], Predict[[#All],[Distance (km)]:[Time on current form]], 2, FALSE)), VLOOKUP(Fulltable[[#This Row],[Distance]], Predict[[#All],[Distance (km)]:[Time on current form]], 2, FALSE), NA())</f>
        <v>#N/A</v>
      </c>
      <c r="J3732" s="13" t="e">
        <f>IF(ISNUMBER(VLOOKUP(Fulltable[[#This Row],[Distance]], Predict[[#All],[Distance (km)]:[Time on current form]], 3, FALSE)), VLOOKUP(Fulltable[[#This Row],[Distance]], Predict[[#All],[Distance (km)]:[Time on current form]], 3, FALSE), NA())</f>
        <v>#N/A</v>
      </c>
    </row>
    <row r="3733" spans="1:10" x14ac:dyDescent="0.25">
      <c r="A3733" s="1">
        <v>37.31</v>
      </c>
      <c r="B3733" s="2">
        <f>Fulltable[[#This Row],[Distance]]^2</f>
        <v>1392.0361000000003</v>
      </c>
      <c r="C3733">
        <f>Fulltable[[#This Row],[Distance]]^3</f>
        <v>51936.866891000012</v>
      </c>
      <c r="D3733">
        <f>Fulltable[[#This Row],[Distance]]^4</f>
        <v>1937764.5037032107</v>
      </c>
      <c r="E3733">
        <f>Fulltable[[#This Row],[Distance]]^5</f>
        <v>72297993.63316679</v>
      </c>
      <c r="F3733" s="13" t="e">
        <f>IF(ISNUMBER(VLOOKUP(Fulltable[[#This Row],[Distance]], PBmetric[[Distance (km)]:[PB (hh:mm:ss)]], 6, FALSE)), VLOOKUP(Fulltable[[#This Row],[Distance]], PBmetric[[Distance (km)]:[PB (hh:mm:ss)]], 6, FALSE), NA())</f>
        <v>#N/A</v>
      </c>
      <c r="G3733" s="13">
        <f ca="1">$Q$4+$P$4*Fulltable[[#This Row],[Distance]]+$O$4*Fulltable[[#This Row],[D^2]]+$N$4*Fulltable[[#This Row],[D^3]]</f>
        <v>0.13341058148319651</v>
      </c>
      <c r="H3733" s="13">
        <f ca="1">Fulltable[[#This Row],[Forecast]]*(1+AVERAGE(cform[faster (-ve) /
slower (+ve)]))</f>
        <v>0.13812288616666893</v>
      </c>
      <c r="I3733" s="13" t="e">
        <f>IF(ISNUMBER(VLOOKUP(Fulltable[[#This Row],[Distance]], Predict[[#All],[Distance (km)]:[Time on current form]], 2, FALSE)), VLOOKUP(Fulltable[[#This Row],[Distance]], Predict[[#All],[Distance (km)]:[Time on current form]], 2, FALSE), NA())</f>
        <v>#N/A</v>
      </c>
      <c r="J3733" s="13" t="e">
        <f>IF(ISNUMBER(VLOOKUP(Fulltable[[#This Row],[Distance]], Predict[[#All],[Distance (km)]:[Time on current form]], 3, FALSE)), VLOOKUP(Fulltable[[#This Row],[Distance]], Predict[[#All],[Distance (km)]:[Time on current form]], 3, FALSE), NA())</f>
        <v>#N/A</v>
      </c>
    </row>
    <row r="3734" spans="1:10" x14ac:dyDescent="0.25">
      <c r="A3734" s="1">
        <v>37.32</v>
      </c>
      <c r="B3734" s="2">
        <f>Fulltable[[#This Row],[Distance]]^2</f>
        <v>1392.7824000000001</v>
      </c>
      <c r="C3734">
        <f>Fulltable[[#This Row],[Distance]]^3</f>
        <v>51978.639168000002</v>
      </c>
      <c r="D3734">
        <f>Fulltable[[#This Row],[Distance]]^4</f>
        <v>1939842.8137497602</v>
      </c>
      <c r="E3734">
        <f>Fulltable[[#This Row],[Distance]]^5</f>
        <v>72394933.809141055</v>
      </c>
      <c r="F3734" s="13" t="e">
        <f>IF(ISNUMBER(VLOOKUP(Fulltable[[#This Row],[Distance]], PBmetric[[Distance (km)]:[PB (hh:mm:ss)]], 6, FALSE)), VLOOKUP(Fulltable[[#This Row],[Distance]], PBmetric[[Distance (km)]:[PB (hh:mm:ss)]], 6, FALSE), NA())</f>
        <v>#N/A</v>
      </c>
      <c r="G3734" s="13">
        <f ca="1">$Q$4+$P$4*Fulltable[[#This Row],[Distance]]+$O$4*Fulltable[[#This Row],[D^2]]+$N$4*Fulltable[[#This Row],[D^3]]</f>
        <v>0.1334530280779147</v>
      </c>
      <c r="H3734" s="13">
        <f ca="1">Fulltable[[#This Row],[Forecast]]*(1+AVERAGE(cform[faster (-ve) /
slower (+ve)]))</f>
        <v>0.13816683205240934</v>
      </c>
      <c r="I3734" s="13" t="e">
        <f>IF(ISNUMBER(VLOOKUP(Fulltable[[#This Row],[Distance]], Predict[[#All],[Distance (km)]:[Time on current form]], 2, FALSE)), VLOOKUP(Fulltable[[#This Row],[Distance]], Predict[[#All],[Distance (km)]:[Time on current form]], 2, FALSE), NA())</f>
        <v>#N/A</v>
      </c>
      <c r="J3734" s="13" t="e">
        <f>IF(ISNUMBER(VLOOKUP(Fulltable[[#This Row],[Distance]], Predict[[#All],[Distance (km)]:[Time on current form]], 3, FALSE)), VLOOKUP(Fulltable[[#This Row],[Distance]], Predict[[#All],[Distance (km)]:[Time on current form]], 3, FALSE), NA())</f>
        <v>#N/A</v>
      </c>
    </row>
    <row r="3735" spans="1:10" x14ac:dyDescent="0.25">
      <c r="A3735" s="1">
        <v>37.33</v>
      </c>
      <c r="B3735" s="2">
        <f>Fulltable[[#This Row],[Distance]]^2</f>
        <v>1393.5288999999998</v>
      </c>
      <c r="C3735">
        <f>Fulltable[[#This Row],[Distance]]^3</f>
        <v>52020.43383699999</v>
      </c>
      <c r="D3735">
        <f>Fulltable[[#This Row],[Distance]]^4</f>
        <v>1941922.7951352093</v>
      </c>
      <c r="E3735">
        <f>Fulltable[[#This Row],[Distance]]^5</f>
        <v>72491977.942397356</v>
      </c>
      <c r="F3735" s="13" t="e">
        <f>IF(ISNUMBER(VLOOKUP(Fulltable[[#This Row],[Distance]], PBmetric[[Distance (km)]:[PB (hh:mm:ss)]], 6, FALSE)), VLOOKUP(Fulltable[[#This Row],[Distance]], PBmetric[[Distance (km)]:[PB (hh:mm:ss)]], 6, FALSE), NA())</f>
        <v>#N/A</v>
      </c>
      <c r="G3735" s="13">
        <f ca="1">$Q$4+$P$4*Fulltable[[#This Row],[Distance]]+$O$4*Fulltable[[#This Row],[D^2]]+$N$4*Fulltable[[#This Row],[D^3]]</f>
        <v>0.13349547821339675</v>
      </c>
      <c r="H3735" s="13">
        <f ca="1">Fulltable[[#This Row],[Forecast]]*(1+AVERAGE(cform[faster (-ve) /
slower (+ve)]))</f>
        <v>0.13821078160397984</v>
      </c>
      <c r="I3735" s="13" t="e">
        <f>IF(ISNUMBER(VLOOKUP(Fulltable[[#This Row],[Distance]], Predict[[#All],[Distance (km)]:[Time on current form]], 2, FALSE)), VLOOKUP(Fulltable[[#This Row],[Distance]], Predict[[#All],[Distance (km)]:[Time on current form]], 2, FALSE), NA())</f>
        <v>#N/A</v>
      </c>
      <c r="J3735" s="13" t="e">
        <f>IF(ISNUMBER(VLOOKUP(Fulltable[[#This Row],[Distance]], Predict[[#All],[Distance (km)]:[Time on current form]], 3, FALSE)), VLOOKUP(Fulltable[[#This Row],[Distance]], Predict[[#All],[Distance (km)]:[Time on current form]], 3, FALSE), NA())</f>
        <v>#N/A</v>
      </c>
    </row>
    <row r="3736" spans="1:10" x14ac:dyDescent="0.25">
      <c r="A3736" s="1">
        <v>37.340000000000003</v>
      </c>
      <c r="B3736" s="2">
        <f>Fulltable[[#This Row],[Distance]]^2</f>
        <v>1394.2756000000002</v>
      </c>
      <c r="C3736">
        <f>Fulltable[[#This Row],[Distance]]^3</f>
        <v>52062.250904000008</v>
      </c>
      <c r="D3736">
        <f>Fulltable[[#This Row],[Distance]]^4</f>
        <v>1944004.4487553604</v>
      </c>
      <c r="E3736">
        <f>Fulltable[[#This Row],[Distance]]^5</f>
        <v>72589126.116525158</v>
      </c>
      <c r="F3736" s="13" t="e">
        <f>IF(ISNUMBER(VLOOKUP(Fulltable[[#This Row],[Distance]], PBmetric[[Distance (km)]:[PB (hh:mm:ss)]], 6, FALSE)), VLOOKUP(Fulltable[[#This Row],[Distance]], PBmetric[[Distance (km)]:[PB (hh:mm:ss)]], 6, FALSE), NA())</f>
        <v>#N/A</v>
      </c>
      <c r="G3736" s="13">
        <f ca="1">$Q$4+$P$4*Fulltable[[#This Row],[Distance]]+$O$4*Fulltable[[#This Row],[D^2]]+$N$4*Fulltable[[#This Row],[D^3]]</f>
        <v>0.13353793188960725</v>
      </c>
      <c r="H3736" s="13">
        <f ca="1">Fulltable[[#This Row],[Forecast]]*(1+AVERAGE(cform[faster (-ve) /
slower (+ve)]))</f>
        <v>0.13825473482134379</v>
      </c>
      <c r="I3736" s="13" t="e">
        <f>IF(ISNUMBER(VLOOKUP(Fulltable[[#This Row],[Distance]], Predict[[#All],[Distance (km)]:[Time on current form]], 2, FALSE)), VLOOKUP(Fulltable[[#This Row],[Distance]], Predict[[#All],[Distance (km)]:[Time on current form]], 2, FALSE), NA())</f>
        <v>#N/A</v>
      </c>
      <c r="J3736" s="13" t="e">
        <f>IF(ISNUMBER(VLOOKUP(Fulltable[[#This Row],[Distance]], Predict[[#All],[Distance (km)]:[Time on current form]], 3, FALSE)), VLOOKUP(Fulltable[[#This Row],[Distance]], Predict[[#All],[Distance (km)]:[Time on current form]], 3, FALSE), NA())</f>
        <v>#N/A</v>
      </c>
    </row>
    <row r="3737" spans="1:10" x14ac:dyDescent="0.25">
      <c r="A3737" s="1">
        <v>37.35</v>
      </c>
      <c r="B3737" s="2">
        <f>Fulltable[[#This Row],[Distance]]^2</f>
        <v>1395.0225</v>
      </c>
      <c r="C3737">
        <f>Fulltable[[#This Row],[Distance]]^3</f>
        <v>52104.090375</v>
      </c>
      <c r="D3737">
        <f>Fulltable[[#This Row],[Distance]]^4</f>
        <v>1946087.7755062501</v>
      </c>
      <c r="E3737">
        <f>Fulltable[[#This Row],[Distance]]^5</f>
        <v>72686378.415158451</v>
      </c>
      <c r="F3737" s="13" t="e">
        <f>IF(ISNUMBER(VLOOKUP(Fulltable[[#This Row],[Distance]], PBmetric[[Distance (km)]:[PB (hh:mm:ss)]], 6, FALSE)), VLOOKUP(Fulltable[[#This Row],[Distance]], PBmetric[[Distance (km)]:[PB (hh:mm:ss)]], 6, FALSE), NA())</f>
        <v>#N/A</v>
      </c>
      <c r="G3737" s="13">
        <f ca="1">$Q$4+$P$4*Fulltable[[#This Row],[Distance]]+$O$4*Fulltable[[#This Row],[D^2]]+$N$4*Fulltable[[#This Row],[D^3]]</f>
        <v>0.13358038910651079</v>
      </c>
      <c r="H3737" s="13">
        <f ca="1">Fulltable[[#This Row],[Forecast]]*(1+AVERAGE(cform[faster (-ve) /
slower (+ve)]))</f>
        <v>0.13829869170446449</v>
      </c>
      <c r="I3737" s="13" t="e">
        <f>IF(ISNUMBER(VLOOKUP(Fulltable[[#This Row],[Distance]], Predict[[#All],[Distance (km)]:[Time on current form]], 2, FALSE)), VLOOKUP(Fulltable[[#This Row],[Distance]], Predict[[#All],[Distance (km)]:[Time on current form]], 2, FALSE), NA())</f>
        <v>#N/A</v>
      </c>
      <c r="J3737" s="13" t="e">
        <f>IF(ISNUMBER(VLOOKUP(Fulltable[[#This Row],[Distance]], Predict[[#All],[Distance (km)]:[Time on current form]], 3, FALSE)), VLOOKUP(Fulltable[[#This Row],[Distance]], Predict[[#All],[Distance (km)]:[Time on current form]], 3, FALSE), NA())</f>
        <v>#N/A</v>
      </c>
    </row>
    <row r="3738" spans="1:10" x14ac:dyDescent="0.25">
      <c r="A3738" s="1">
        <v>37.36</v>
      </c>
      <c r="B3738" s="2">
        <f>Fulltable[[#This Row],[Distance]]^2</f>
        <v>1395.7695999999999</v>
      </c>
      <c r="C3738">
        <f>Fulltable[[#This Row],[Distance]]^3</f>
        <v>52145.952255999997</v>
      </c>
      <c r="D3738">
        <f>Fulltable[[#This Row],[Distance]]^4</f>
        <v>1948172.7762841596</v>
      </c>
      <c r="E3738">
        <f>Fulltable[[#This Row],[Distance]]^5</f>
        <v>72783734.921976209</v>
      </c>
      <c r="F3738" s="13" t="e">
        <f>IF(ISNUMBER(VLOOKUP(Fulltable[[#This Row],[Distance]], PBmetric[[Distance (km)]:[PB (hh:mm:ss)]], 6, FALSE)), VLOOKUP(Fulltable[[#This Row],[Distance]], PBmetric[[Distance (km)]:[PB (hh:mm:ss)]], 6, FALSE), NA())</f>
        <v>#N/A</v>
      </c>
      <c r="G3738" s="13">
        <f ca="1">$Q$4+$P$4*Fulltable[[#This Row],[Distance]]+$O$4*Fulltable[[#This Row],[D^2]]+$N$4*Fulltable[[#This Row],[D^3]]</f>
        <v>0.13362284986407191</v>
      </c>
      <c r="H3738" s="13">
        <f ca="1">Fulltable[[#This Row],[Forecast]]*(1+AVERAGE(cform[faster (-ve) /
slower (+ve)]))</f>
        <v>0.13834265225330522</v>
      </c>
      <c r="I3738" s="13" t="e">
        <f>IF(ISNUMBER(VLOOKUP(Fulltable[[#This Row],[Distance]], Predict[[#All],[Distance (km)]:[Time on current form]], 2, FALSE)), VLOOKUP(Fulltable[[#This Row],[Distance]], Predict[[#All],[Distance (km)]:[Time on current form]], 2, FALSE), NA())</f>
        <v>#N/A</v>
      </c>
      <c r="J3738" s="13" t="e">
        <f>IF(ISNUMBER(VLOOKUP(Fulltable[[#This Row],[Distance]], Predict[[#All],[Distance (km)]:[Time on current form]], 3, FALSE)), VLOOKUP(Fulltable[[#This Row],[Distance]], Predict[[#All],[Distance (km)]:[Time on current form]], 3, FALSE), NA())</f>
        <v>#N/A</v>
      </c>
    </row>
    <row r="3739" spans="1:10" x14ac:dyDescent="0.25">
      <c r="A3739" s="1">
        <v>37.369999999999997</v>
      </c>
      <c r="B3739" s="2">
        <f>Fulltable[[#This Row],[Distance]]^2</f>
        <v>1396.5168999999999</v>
      </c>
      <c r="C3739">
        <f>Fulltable[[#This Row],[Distance]]^3</f>
        <v>52187.836552999994</v>
      </c>
      <c r="D3739">
        <f>Fulltable[[#This Row],[Distance]]^4</f>
        <v>1950259.4519856095</v>
      </c>
      <c r="E3739">
        <f>Fulltable[[#This Row],[Distance]]^5</f>
        <v>72881195.720702216</v>
      </c>
      <c r="F3739" s="13" t="e">
        <f>IF(ISNUMBER(VLOOKUP(Fulltable[[#This Row],[Distance]], PBmetric[[Distance (km)]:[PB (hh:mm:ss)]], 6, FALSE)), VLOOKUP(Fulltable[[#This Row],[Distance]], PBmetric[[Distance (km)]:[PB (hh:mm:ss)]], 6, FALSE), NA())</f>
        <v>#N/A</v>
      </c>
      <c r="G3739" s="13">
        <f ca="1">$Q$4+$P$4*Fulltable[[#This Row],[Distance]]+$O$4*Fulltable[[#This Row],[D^2]]+$N$4*Fulltable[[#This Row],[D^3]]</f>
        <v>0.13366531416225527</v>
      </c>
      <c r="H3739" s="13">
        <f ca="1">Fulltable[[#This Row],[Forecast]]*(1+AVERAGE(cform[faster (-ve) /
slower (+ve)]))</f>
        <v>0.13838661646782946</v>
      </c>
      <c r="I3739" s="13" t="e">
        <f>IF(ISNUMBER(VLOOKUP(Fulltable[[#This Row],[Distance]], Predict[[#All],[Distance (km)]:[Time on current form]], 2, FALSE)), VLOOKUP(Fulltable[[#This Row],[Distance]], Predict[[#All],[Distance (km)]:[Time on current form]], 2, FALSE), NA())</f>
        <v>#N/A</v>
      </c>
      <c r="J3739" s="13" t="e">
        <f>IF(ISNUMBER(VLOOKUP(Fulltable[[#This Row],[Distance]], Predict[[#All],[Distance (km)]:[Time on current form]], 3, FALSE)), VLOOKUP(Fulltable[[#This Row],[Distance]], Predict[[#All],[Distance (km)]:[Time on current form]], 3, FALSE), NA())</f>
        <v>#N/A</v>
      </c>
    </row>
    <row r="3740" spans="1:10" x14ac:dyDescent="0.25">
      <c r="A3740" s="1">
        <v>37.380000000000003</v>
      </c>
      <c r="B3740" s="2">
        <f>Fulltable[[#This Row],[Distance]]^2</f>
        <v>1397.2644000000003</v>
      </c>
      <c r="C3740">
        <f>Fulltable[[#This Row],[Distance]]^3</f>
        <v>52229.743272000014</v>
      </c>
      <c r="D3740">
        <f>Fulltable[[#This Row],[Distance]]^4</f>
        <v>1952347.8035073606</v>
      </c>
      <c r="E3740">
        <f>Fulltable[[#This Row],[Distance]]^5</f>
        <v>72978760.895105138</v>
      </c>
      <c r="F3740" s="13" t="e">
        <f>IF(ISNUMBER(VLOOKUP(Fulltable[[#This Row],[Distance]], PBmetric[[Distance (km)]:[PB (hh:mm:ss)]], 6, FALSE)), VLOOKUP(Fulltable[[#This Row],[Distance]], PBmetric[[Distance (km)]:[PB (hh:mm:ss)]], 6, FALSE), NA())</f>
        <v>#N/A</v>
      </c>
      <c r="G3740" s="13">
        <f ca="1">$Q$4+$P$4*Fulltable[[#This Row],[Distance]]+$O$4*Fulltable[[#This Row],[D^2]]+$N$4*Fulltable[[#This Row],[D^3]]</f>
        <v>0.13370778200102548</v>
      </c>
      <c r="H3740" s="13">
        <f ca="1">Fulltable[[#This Row],[Forecast]]*(1+AVERAGE(cform[faster (-ve) /
slower (+ve)]))</f>
        <v>0.13843058434800048</v>
      </c>
      <c r="I3740" s="13" t="e">
        <f>IF(ISNUMBER(VLOOKUP(Fulltable[[#This Row],[Distance]], Predict[[#All],[Distance (km)]:[Time on current form]], 2, FALSE)), VLOOKUP(Fulltable[[#This Row],[Distance]], Predict[[#All],[Distance (km)]:[Time on current form]], 2, FALSE), NA())</f>
        <v>#N/A</v>
      </c>
      <c r="J3740" s="13" t="e">
        <f>IF(ISNUMBER(VLOOKUP(Fulltable[[#This Row],[Distance]], Predict[[#All],[Distance (km)]:[Time on current form]], 3, FALSE)), VLOOKUP(Fulltable[[#This Row],[Distance]], Predict[[#All],[Distance (km)]:[Time on current form]], 3, FALSE), NA())</f>
        <v>#N/A</v>
      </c>
    </row>
    <row r="3741" spans="1:10" x14ac:dyDescent="0.25">
      <c r="A3741" s="1">
        <v>37.39</v>
      </c>
      <c r="B3741" s="2">
        <f>Fulltable[[#This Row],[Distance]]^2</f>
        <v>1398.0121000000001</v>
      </c>
      <c r="C3741">
        <f>Fulltable[[#This Row],[Distance]]^3</f>
        <v>52271.67241900001</v>
      </c>
      <c r="D3741">
        <f>Fulltable[[#This Row],[Distance]]^4</f>
        <v>1954437.8317464103</v>
      </c>
      <c r="E3741">
        <f>Fulltable[[#This Row],[Distance]]^5</f>
        <v>73076430.528998286</v>
      </c>
      <c r="F3741" s="13" t="e">
        <f>IF(ISNUMBER(VLOOKUP(Fulltable[[#This Row],[Distance]], PBmetric[[Distance (km)]:[PB (hh:mm:ss)]], 6, FALSE)), VLOOKUP(Fulltable[[#This Row],[Distance]], PBmetric[[Distance (km)]:[PB (hh:mm:ss)]], 6, FALSE), NA())</f>
        <v>#N/A</v>
      </c>
      <c r="G3741" s="13">
        <f ca="1">$Q$4+$P$4*Fulltable[[#This Row],[Distance]]+$O$4*Fulltable[[#This Row],[D^2]]+$N$4*Fulltable[[#This Row],[D^3]]</f>
        <v>0.13375025338034707</v>
      </c>
      <c r="H3741" s="13">
        <f ca="1">Fulltable[[#This Row],[Forecast]]*(1+AVERAGE(cform[faster (-ve) /
slower (+ve)]))</f>
        <v>0.13847455589378163</v>
      </c>
      <c r="I3741" s="13" t="e">
        <f>IF(ISNUMBER(VLOOKUP(Fulltable[[#This Row],[Distance]], Predict[[#All],[Distance (km)]:[Time on current form]], 2, FALSE)), VLOOKUP(Fulltable[[#This Row],[Distance]], Predict[[#All],[Distance (km)]:[Time on current form]], 2, FALSE), NA())</f>
        <v>#N/A</v>
      </c>
      <c r="J3741" s="13" t="e">
        <f>IF(ISNUMBER(VLOOKUP(Fulltable[[#This Row],[Distance]], Predict[[#All],[Distance (km)]:[Time on current form]], 3, FALSE)), VLOOKUP(Fulltable[[#This Row],[Distance]], Predict[[#All],[Distance (km)]:[Time on current form]], 3, FALSE), NA())</f>
        <v>#N/A</v>
      </c>
    </row>
    <row r="3742" spans="1:10" x14ac:dyDescent="0.25">
      <c r="A3742" s="1">
        <v>37.4</v>
      </c>
      <c r="B3742" s="2">
        <f>Fulltable[[#This Row],[Distance]]^2</f>
        <v>1398.76</v>
      </c>
      <c r="C3742">
        <f>Fulltable[[#This Row],[Distance]]^3</f>
        <v>52313.623999999996</v>
      </c>
      <c r="D3742">
        <f>Fulltable[[#This Row],[Distance]]^4</f>
        <v>1956529.5375999999</v>
      </c>
      <c r="E3742">
        <f>Fulltable[[#This Row],[Distance]]^5</f>
        <v>73174204.706239998</v>
      </c>
      <c r="F3742" s="13" t="e">
        <f>IF(ISNUMBER(VLOOKUP(Fulltable[[#This Row],[Distance]], PBmetric[[Distance (km)]:[PB (hh:mm:ss)]], 6, FALSE)), VLOOKUP(Fulltable[[#This Row],[Distance]], PBmetric[[Distance (km)]:[PB (hh:mm:ss)]], 6, FALSE), NA())</f>
        <v>#N/A</v>
      </c>
      <c r="G3742" s="13">
        <f ca="1">$Q$4+$P$4*Fulltable[[#This Row],[Distance]]+$O$4*Fulltable[[#This Row],[D^2]]+$N$4*Fulltable[[#This Row],[D^3]]</f>
        <v>0.13379272830018468</v>
      </c>
      <c r="H3742" s="13">
        <f ca="1">Fulltable[[#This Row],[Forecast]]*(1+AVERAGE(cform[faster (-ve) /
slower (+ve)]))</f>
        <v>0.13851853110513626</v>
      </c>
      <c r="I3742" s="13" t="e">
        <f>IF(ISNUMBER(VLOOKUP(Fulltable[[#This Row],[Distance]], Predict[[#All],[Distance (km)]:[Time on current form]], 2, FALSE)), VLOOKUP(Fulltable[[#This Row],[Distance]], Predict[[#All],[Distance (km)]:[Time on current form]], 2, FALSE), NA())</f>
        <v>#N/A</v>
      </c>
      <c r="J3742" s="13" t="e">
        <f>IF(ISNUMBER(VLOOKUP(Fulltable[[#This Row],[Distance]], Predict[[#All],[Distance (km)]:[Time on current form]], 3, FALSE)), VLOOKUP(Fulltable[[#This Row],[Distance]], Predict[[#All],[Distance (km)]:[Time on current form]], 3, FALSE), NA())</f>
        <v>#N/A</v>
      </c>
    </row>
    <row r="3743" spans="1:10" x14ac:dyDescent="0.25">
      <c r="A3743" s="1">
        <v>37.409999999999997</v>
      </c>
      <c r="B3743" s="2">
        <f>Fulltable[[#This Row],[Distance]]^2</f>
        <v>1399.5080999999998</v>
      </c>
      <c r="C3743">
        <f>Fulltable[[#This Row],[Distance]]^3</f>
        <v>52355.598020999991</v>
      </c>
      <c r="D3743">
        <f>Fulltable[[#This Row],[Distance]]^4</f>
        <v>1958622.9219656093</v>
      </c>
      <c r="E3743">
        <f>Fulltable[[#This Row],[Distance]]^5</f>
        <v>73272083.510733441</v>
      </c>
      <c r="F3743" s="13" t="e">
        <f>IF(ISNUMBER(VLOOKUP(Fulltable[[#This Row],[Distance]], PBmetric[[Distance (km)]:[PB (hh:mm:ss)]], 6, FALSE)), VLOOKUP(Fulltable[[#This Row],[Distance]], PBmetric[[Distance (km)]:[PB (hh:mm:ss)]], 6, FALSE), NA())</f>
        <v>#N/A</v>
      </c>
      <c r="G3743" s="13">
        <f ca="1">$Q$4+$P$4*Fulltable[[#This Row],[Distance]]+$O$4*Fulltable[[#This Row],[D^2]]+$N$4*Fulltable[[#This Row],[D^3]]</f>
        <v>0.13383520676050292</v>
      </c>
      <c r="H3743" s="13">
        <f ca="1">Fulltable[[#This Row],[Forecast]]*(1+AVERAGE(cform[faster (-ve) /
slower (+ve)]))</f>
        <v>0.13856250998202777</v>
      </c>
      <c r="I3743" s="13" t="e">
        <f>IF(ISNUMBER(VLOOKUP(Fulltable[[#This Row],[Distance]], Predict[[#All],[Distance (km)]:[Time on current form]], 2, FALSE)), VLOOKUP(Fulltable[[#This Row],[Distance]], Predict[[#All],[Distance (km)]:[Time on current form]], 2, FALSE), NA())</f>
        <v>#N/A</v>
      </c>
      <c r="J3743" s="13" t="e">
        <f>IF(ISNUMBER(VLOOKUP(Fulltable[[#This Row],[Distance]], Predict[[#All],[Distance (km)]:[Time on current form]], 3, FALSE)), VLOOKUP(Fulltable[[#This Row],[Distance]], Predict[[#All],[Distance (km)]:[Time on current form]], 3, FALSE), NA())</f>
        <v>#N/A</v>
      </c>
    </row>
    <row r="3744" spans="1:10" x14ac:dyDescent="0.25">
      <c r="A3744" s="1">
        <v>37.42</v>
      </c>
      <c r="B3744" s="2">
        <f>Fulltable[[#This Row],[Distance]]^2</f>
        <v>1400.2564000000002</v>
      </c>
      <c r="C3744">
        <f>Fulltable[[#This Row],[Distance]]^3</f>
        <v>52397.59448800001</v>
      </c>
      <c r="D3744">
        <f>Fulltable[[#This Row],[Distance]]^4</f>
        <v>1960717.9857409606</v>
      </c>
      <c r="E3744">
        <f>Fulltable[[#This Row],[Distance]]^5</f>
        <v>73370067.026426747</v>
      </c>
      <c r="F3744" s="13" t="e">
        <f>IF(ISNUMBER(VLOOKUP(Fulltable[[#This Row],[Distance]], PBmetric[[Distance (km)]:[PB (hh:mm:ss)]], 6, FALSE)), VLOOKUP(Fulltable[[#This Row],[Distance]], PBmetric[[Distance (km)]:[PB (hh:mm:ss)]], 6, FALSE), NA())</f>
        <v>#N/A</v>
      </c>
      <c r="G3744" s="13">
        <f ca="1">$Q$4+$P$4*Fulltable[[#This Row],[Distance]]+$O$4*Fulltable[[#This Row],[D^2]]+$N$4*Fulltable[[#This Row],[D^3]]</f>
        <v>0.13387768876126635</v>
      </c>
      <c r="H3744" s="13">
        <f ca="1">Fulltable[[#This Row],[Forecast]]*(1+AVERAGE(cform[faster (-ve) /
slower (+ve)]))</f>
        <v>0.13860649252441942</v>
      </c>
      <c r="I3744" s="13" t="e">
        <f>IF(ISNUMBER(VLOOKUP(Fulltable[[#This Row],[Distance]], Predict[[#All],[Distance (km)]:[Time on current form]], 2, FALSE)), VLOOKUP(Fulltable[[#This Row],[Distance]], Predict[[#All],[Distance (km)]:[Time on current form]], 2, FALSE), NA())</f>
        <v>#N/A</v>
      </c>
      <c r="J3744" s="13" t="e">
        <f>IF(ISNUMBER(VLOOKUP(Fulltable[[#This Row],[Distance]], Predict[[#All],[Distance (km)]:[Time on current form]], 3, FALSE)), VLOOKUP(Fulltable[[#This Row],[Distance]], Predict[[#All],[Distance (km)]:[Time on current form]], 3, FALSE), NA())</f>
        <v>#N/A</v>
      </c>
    </row>
    <row r="3745" spans="1:10" x14ac:dyDescent="0.25">
      <c r="A3745" s="1">
        <v>37.43</v>
      </c>
      <c r="B3745" s="2">
        <f>Fulltable[[#This Row],[Distance]]^2</f>
        <v>1401.0048999999999</v>
      </c>
      <c r="C3745">
        <f>Fulltable[[#This Row],[Distance]]^3</f>
        <v>52439.613406999997</v>
      </c>
      <c r="D3745">
        <f>Fulltable[[#This Row],[Distance]]^4</f>
        <v>1962814.7298240098</v>
      </c>
      <c r="E3745">
        <f>Fulltable[[#This Row],[Distance]]^5</f>
        <v>73468155.337312683</v>
      </c>
      <c r="F3745" s="13" t="e">
        <f>IF(ISNUMBER(VLOOKUP(Fulltable[[#This Row],[Distance]], PBmetric[[Distance (km)]:[PB (hh:mm:ss)]], 6, FALSE)), VLOOKUP(Fulltable[[#This Row],[Distance]], PBmetric[[Distance (km)]:[PB (hh:mm:ss)]], 6, FALSE), NA())</f>
        <v>#N/A</v>
      </c>
      <c r="G3745" s="13">
        <f ca="1">$Q$4+$P$4*Fulltable[[#This Row],[Distance]]+$O$4*Fulltable[[#This Row],[D^2]]+$N$4*Fulltable[[#This Row],[D^3]]</f>
        <v>0.13392017430243958</v>
      </c>
      <c r="H3745" s="13">
        <f ca="1">Fulltable[[#This Row],[Forecast]]*(1+AVERAGE(cform[faster (-ve) /
slower (+ve)]))</f>
        <v>0.13865047873227457</v>
      </c>
      <c r="I3745" s="13" t="e">
        <f>IF(ISNUMBER(VLOOKUP(Fulltable[[#This Row],[Distance]], Predict[[#All],[Distance (km)]:[Time on current form]], 2, FALSE)), VLOOKUP(Fulltable[[#This Row],[Distance]], Predict[[#All],[Distance (km)]:[Time on current form]], 2, FALSE), NA())</f>
        <v>#N/A</v>
      </c>
      <c r="J3745" s="13" t="e">
        <f>IF(ISNUMBER(VLOOKUP(Fulltable[[#This Row],[Distance]], Predict[[#All],[Distance (km)]:[Time on current form]], 3, FALSE)), VLOOKUP(Fulltable[[#This Row],[Distance]], Predict[[#All],[Distance (km)]:[Time on current form]], 3, FALSE), NA())</f>
        <v>#N/A</v>
      </c>
    </row>
    <row r="3746" spans="1:10" x14ac:dyDescent="0.25">
      <c r="A3746" s="1">
        <v>37.44</v>
      </c>
      <c r="B3746" s="2">
        <f>Fulltable[[#This Row],[Distance]]^2</f>
        <v>1401.7535999999998</v>
      </c>
      <c r="C3746">
        <f>Fulltable[[#This Row],[Distance]]^3</f>
        <v>52481.654783999991</v>
      </c>
      <c r="D3746">
        <f>Fulltable[[#This Row],[Distance]]^4</f>
        <v>1964913.1551129594</v>
      </c>
      <c r="E3746">
        <f>Fulltable[[#This Row],[Distance]]^5</f>
        <v>73566348.527429193</v>
      </c>
      <c r="F3746" s="13" t="e">
        <f>IF(ISNUMBER(VLOOKUP(Fulltable[[#This Row],[Distance]], PBmetric[[Distance (km)]:[PB (hh:mm:ss)]], 6, FALSE)), VLOOKUP(Fulltable[[#This Row],[Distance]], PBmetric[[Distance (km)]:[PB (hh:mm:ss)]], 6, FALSE), NA())</f>
        <v>#N/A</v>
      </c>
      <c r="G3746" s="13">
        <f ca="1">$Q$4+$P$4*Fulltable[[#This Row],[Distance]]+$O$4*Fulltable[[#This Row],[D^2]]+$N$4*Fulltable[[#This Row],[D^3]]</f>
        <v>0.13396266338398721</v>
      </c>
      <c r="H3746" s="13">
        <f ca="1">Fulltable[[#This Row],[Forecast]]*(1+AVERAGE(cform[faster (-ve) /
slower (+ve)]))</f>
        <v>0.13869446860555662</v>
      </c>
      <c r="I3746" s="13" t="e">
        <f>IF(ISNUMBER(VLOOKUP(Fulltable[[#This Row],[Distance]], Predict[[#All],[Distance (km)]:[Time on current form]], 2, FALSE)), VLOOKUP(Fulltable[[#This Row],[Distance]], Predict[[#All],[Distance (km)]:[Time on current form]], 2, FALSE), NA())</f>
        <v>#N/A</v>
      </c>
      <c r="J3746" s="13" t="e">
        <f>IF(ISNUMBER(VLOOKUP(Fulltable[[#This Row],[Distance]], Predict[[#All],[Distance (km)]:[Time on current form]], 3, FALSE)), VLOOKUP(Fulltable[[#This Row],[Distance]], Predict[[#All],[Distance (km)]:[Time on current form]], 3, FALSE), NA())</f>
        <v>#N/A</v>
      </c>
    </row>
    <row r="3747" spans="1:10" x14ac:dyDescent="0.25">
      <c r="A3747" s="1">
        <v>37.450000000000003</v>
      </c>
      <c r="B3747" s="2">
        <f>Fulltable[[#This Row],[Distance]]^2</f>
        <v>1402.5025000000003</v>
      </c>
      <c r="C3747">
        <f>Fulltable[[#This Row],[Distance]]^3</f>
        <v>52523.718625000016</v>
      </c>
      <c r="D3747">
        <f>Fulltable[[#This Row],[Distance]]^4</f>
        <v>1967013.2625062508</v>
      </c>
      <c r="E3747">
        <f>Fulltable[[#This Row],[Distance]]^5</f>
        <v>73664646.680859104</v>
      </c>
      <c r="F3747" s="13" t="e">
        <f>IF(ISNUMBER(VLOOKUP(Fulltable[[#This Row],[Distance]], PBmetric[[Distance (km)]:[PB (hh:mm:ss)]], 6, FALSE)), VLOOKUP(Fulltable[[#This Row],[Distance]], PBmetric[[Distance (km)]:[PB (hh:mm:ss)]], 6, FALSE), NA())</f>
        <v>#N/A</v>
      </c>
      <c r="G3747" s="13">
        <f ca="1">$Q$4+$P$4*Fulltable[[#This Row],[Distance]]+$O$4*Fulltable[[#This Row],[D^2]]+$N$4*Fulltable[[#This Row],[D^3]]</f>
        <v>0.13400515600587387</v>
      </c>
      <c r="H3747" s="13">
        <f ca="1">Fulltable[[#This Row],[Forecast]]*(1+AVERAGE(cform[faster (-ve) /
slower (+ve)]))</f>
        <v>0.13873846214422891</v>
      </c>
      <c r="I3747" s="13" t="e">
        <f>IF(ISNUMBER(VLOOKUP(Fulltable[[#This Row],[Distance]], Predict[[#All],[Distance (km)]:[Time on current form]], 2, FALSE)), VLOOKUP(Fulltable[[#This Row],[Distance]], Predict[[#All],[Distance (km)]:[Time on current form]], 2, FALSE), NA())</f>
        <v>#N/A</v>
      </c>
      <c r="J3747" s="13" t="e">
        <f>IF(ISNUMBER(VLOOKUP(Fulltable[[#This Row],[Distance]], Predict[[#All],[Distance (km)]:[Time on current form]], 3, FALSE)), VLOOKUP(Fulltable[[#This Row],[Distance]], Predict[[#All],[Distance (km)]:[Time on current form]], 3, FALSE), NA())</f>
        <v>#N/A</v>
      </c>
    </row>
    <row r="3748" spans="1:10" x14ac:dyDescent="0.25">
      <c r="A3748" s="1">
        <v>37.46</v>
      </c>
      <c r="B3748" s="2">
        <f>Fulltable[[#This Row],[Distance]]^2</f>
        <v>1403.2516000000001</v>
      </c>
      <c r="C3748">
        <f>Fulltable[[#This Row],[Distance]]^3</f>
        <v>52565.804936</v>
      </c>
      <c r="D3748">
        <f>Fulltable[[#This Row],[Distance]]^4</f>
        <v>1969115.0529025602</v>
      </c>
      <c r="E3748">
        <f>Fulltable[[#This Row],[Distance]]^5</f>
        <v>73763049.881729901</v>
      </c>
      <c r="F3748" s="13" t="e">
        <f>IF(ISNUMBER(VLOOKUP(Fulltable[[#This Row],[Distance]], PBmetric[[Distance (km)]:[PB (hh:mm:ss)]], 6, FALSE)), VLOOKUP(Fulltable[[#This Row],[Distance]], PBmetric[[Distance (km)]:[PB (hh:mm:ss)]], 6, FALSE), NA())</f>
        <v>#N/A</v>
      </c>
      <c r="G3748" s="13">
        <f ca="1">$Q$4+$P$4*Fulltable[[#This Row],[Distance]]+$O$4*Fulltable[[#This Row],[D^2]]+$N$4*Fulltable[[#This Row],[D^3]]</f>
        <v>0.13404765216806408</v>
      </c>
      <c r="H3748" s="13">
        <f ca="1">Fulltable[[#This Row],[Forecast]]*(1+AVERAGE(cform[faster (-ve) /
slower (+ve)]))</f>
        <v>0.13878245934825473</v>
      </c>
      <c r="I3748" s="13" t="e">
        <f>IF(ISNUMBER(VLOOKUP(Fulltable[[#This Row],[Distance]], Predict[[#All],[Distance (km)]:[Time on current form]], 2, FALSE)), VLOOKUP(Fulltable[[#This Row],[Distance]], Predict[[#All],[Distance (km)]:[Time on current form]], 2, FALSE), NA())</f>
        <v>#N/A</v>
      </c>
      <c r="J3748" s="13" t="e">
        <f>IF(ISNUMBER(VLOOKUP(Fulltable[[#This Row],[Distance]], Predict[[#All],[Distance (km)]:[Time on current form]], 3, FALSE)), VLOOKUP(Fulltable[[#This Row],[Distance]], Predict[[#All],[Distance (km)]:[Time on current form]], 3, FALSE), NA())</f>
        <v>#N/A</v>
      </c>
    </row>
    <row r="3749" spans="1:10" x14ac:dyDescent="0.25">
      <c r="A3749" s="1">
        <v>37.47</v>
      </c>
      <c r="B3749" s="2">
        <f>Fulltable[[#This Row],[Distance]]^2</f>
        <v>1404.0009</v>
      </c>
      <c r="C3749">
        <f>Fulltable[[#This Row],[Distance]]^3</f>
        <v>52607.913722999998</v>
      </c>
      <c r="D3749">
        <f>Fulltable[[#This Row],[Distance]]^4</f>
        <v>1971218.5272008099</v>
      </c>
      <c r="E3749">
        <f>Fulltable[[#This Row],[Distance]]^5</f>
        <v>73861558.21421434</v>
      </c>
      <c r="F3749" s="13" t="e">
        <f>IF(ISNUMBER(VLOOKUP(Fulltable[[#This Row],[Distance]], PBmetric[[Distance (km)]:[PB (hh:mm:ss)]], 6, FALSE)), VLOOKUP(Fulltable[[#This Row],[Distance]], PBmetric[[Distance (km)]:[PB (hh:mm:ss)]], 6, FALSE), NA())</f>
        <v>#N/A</v>
      </c>
      <c r="G3749" s="13">
        <f ca="1">$Q$4+$P$4*Fulltable[[#This Row],[Distance]]+$O$4*Fulltable[[#This Row],[D^2]]+$N$4*Fulltable[[#This Row],[D^3]]</f>
        <v>0.13409015187052248</v>
      </c>
      <c r="H3749" s="13">
        <f ca="1">Fulltable[[#This Row],[Forecast]]*(1+AVERAGE(cform[faster (-ve) /
slower (+ve)]))</f>
        <v>0.13882646021759745</v>
      </c>
      <c r="I3749" s="13" t="e">
        <f>IF(ISNUMBER(VLOOKUP(Fulltable[[#This Row],[Distance]], Predict[[#All],[Distance (km)]:[Time on current form]], 2, FALSE)), VLOOKUP(Fulltable[[#This Row],[Distance]], Predict[[#All],[Distance (km)]:[Time on current form]], 2, FALSE), NA())</f>
        <v>#N/A</v>
      </c>
      <c r="J3749" s="13" t="e">
        <f>IF(ISNUMBER(VLOOKUP(Fulltable[[#This Row],[Distance]], Predict[[#All],[Distance (km)]:[Time on current form]], 3, FALSE)), VLOOKUP(Fulltable[[#This Row],[Distance]], Predict[[#All],[Distance (km)]:[Time on current form]], 3, FALSE), NA())</f>
        <v>#N/A</v>
      </c>
    </row>
    <row r="3750" spans="1:10" x14ac:dyDescent="0.25">
      <c r="A3750" s="1">
        <v>37.479999999999997</v>
      </c>
      <c r="B3750" s="2">
        <f>Fulltable[[#This Row],[Distance]]^2</f>
        <v>1404.7503999999997</v>
      </c>
      <c r="C3750">
        <f>Fulltable[[#This Row],[Distance]]^3</f>
        <v>52650.044991999981</v>
      </c>
      <c r="D3750">
        <f>Fulltable[[#This Row],[Distance]]^4</f>
        <v>1973323.686300159</v>
      </c>
      <c r="E3750">
        <f>Fulltable[[#This Row],[Distance]]^5</f>
        <v>73960171.762529954</v>
      </c>
      <c r="F3750" s="13" t="e">
        <f>IF(ISNUMBER(VLOOKUP(Fulltable[[#This Row],[Distance]], PBmetric[[Distance (km)]:[PB (hh:mm:ss)]], 6, FALSE)), VLOOKUP(Fulltable[[#This Row],[Distance]], PBmetric[[Distance (km)]:[PB (hh:mm:ss)]], 6, FALSE), NA())</f>
        <v>#N/A</v>
      </c>
      <c r="G3750" s="13">
        <f ca="1">$Q$4+$P$4*Fulltable[[#This Row],[Distance]]+$O$4*Fulltable[[#This Row],[D^2]]+$N$4*Fulltable[[#This Row],[D^3]]</f>
        <v>0.13413265511321365</v>
      </c>
      <c r="H3750" s="13">
        <f ca="1">Fulltable[[#This Row],[Forecast]]*(1+AVERAGE(cform[faster (-ve) /
slower (+ve)]))</f>
        <v>0.13887046475222042</v>
      </c>
      <c r="I3750" s="13" t="e">
        <f>IF(ISNUMBER(VLOOKUP(Fulltable[[#This Row],[Distance]], Predict[[#All],[Distance (km)]:[Time on current form]], 2, FALSE)), VLOOKUP(Fulltable[[#This Row],[Distance]], Predict[[#All],[Distance (km)]:[Time on current form]], 2, FALSE), NA())</f>
        <v>#N/A</v>
      </c>
      <c r="J3750" s="13" t="e">
        <f>IF(ISNUMBER(VLOOKUP(Fulltable[[#This Row],[Distance]], Predict[[#All],[Distance (km)]:[Time on current form]], 3, FALSE)), VLOOKUP(Fulltable[[#This Row],[Distance]], Predict[[#All],[Distance (km)]:[Time on current form]], 3, FALSE), NA())</f>
        <v>#N/A</v>
      </c>
    </row>
    <row r="3751" spans="1:10" x14ac:dyDescent="0.25">
      <c r="A3751" s="1">
        <v>37.49</v>
      </c>
      <c r="B3751" s="2">
        <f>Fulltable[[#This Row],[Distance]]^2</f>
        <v>1405.5001000000002</v>
      </c>
      <c r="C3751">
        <f>Fulltable[[#This Row],[Distance]]^3</f>
        <v>52692.19874900001</v>
      </c>
      <c r="D3751">
        <f>Fulltable[[#This Row],[Distance]]^4</f>
        <v>1975430.5311000105</v>
      </c>
      <c r="E3751">
        <f>Fulltable[[#This Row],[Distance]]^5</f>
        <v>74058890.610939398</v>
      </c>
      <c r="F3751" s="13" t="e">
        <f>IF(ISNUMBER(VLOOKUP(Fulltable[[#This Row],[Distance]], PBmetric[[Distance (km)]:[PB (hh:mm:ss)]], 6, FALSE)), VLOOKUP(Fulltable[[#This Row],[Distance]], PBmetric[[Distance (km)]:[PB (hh:mm:ss)]], 6, FALSE), NA())</f>
        <v>#N/A</v>
      </c>
      <c r="G3751" s="13">
        <f ca="1">$Q$4+$P$4*Fulltable[[#This Row],[Distance]]+$O$4*Fulltable[[#This Row],[D^2]]+$N$4*Fulltable[[#This Row],[D^3]]</f>
        <v>0.13417516189610226</v>
      </c>
      <c r="H3751" s="13">
        <f ca="1">Fulltable[[#This Row],[Forecast]]*(1+AVERAGE(cform[faster (-ve) /
slower (+ve)]))</f>
        <v>0.13891447295208706</v>
      </c>
      <c r="I3751" s="13" t="e">
        <f>IF(ISNUMBER(VLOOKUP(Fulltable[[#This Row],[Distance]], Predict[[#All],[Distance (km)]:[Time on current form]], 2, FALSE)), VLOOKUP(Fulltable[[#This Row],[Distance]], Predict[[#All],[Distance (km)]:[Time on current form]], 2, FALSE), NA())</f>
        <v>#N/A</v>
      </c>
      <c r="J3751" s="13" t="e">
        <f>IF(ISNUMBER(VLOOKUP(Fulltable[[#This Row],[Distance]], Predict[[#All],[Distance (km)]:[Time on current form]], 3, FALSE)), VLOOKUP(Fulltable[[#This Row],[Distance]], Predict[[#All],[Distance (km)]:[Time on current form]], 3, FALSE), NA())</f>
        <v>#N/A</v>
      </c>
    </row>
    <row r="3752" spans="1:10" x14ac:dyDescent="0.25">
      <c r="A3752" s="1">
        <v>37.5</v>
      </c>
      <c r="B3752" s="2">
        <f>Fulltable[[#This Row],[Distance]]^2</f>
        <v>1406.25</v>
      </c>
      <c r="C3752">
        <f>Fulltable[[#This Row],[Distance]]^3</f>
        <v>52734.375</v>
      </c>
      <c r="D3752">
        <f>Fulltable[[#This Row],[Distance]]^4</f>
        <v>1977539.0625</v>
      </c>
      <c r="E3752">
        <f>Fulltable[[#This Row],[Distance]]^5</f>
        <v>74157714.84375</v>
      </c>
      <c r="F3752" s="13" t="e">
        <f>IF(ISNUMBER(VLOOKUP(Fulltable[[#This Row],[Distance]], PBmetric[[Distance (km)]:[PB (hh:mm:ss)]], 6, FALSE)), VLOOKUP(Fulltable[[#This Row],[Distance]], PBmetric[[Distance (km)]:[PB (hh:mm:ss)]], 6, FALSE), NA())</f>
        <v>#N/A</v>
      </c>
      <c r="G3752" s="13">
        <f ca="1">$Q$4+$P$4*Fulltable[[#This Row],[Distance]]+$O$4*Fulltable[[#This Row],[D^2]]+$N$4*Fulltable[[#This Row],[D^3]]</f>
        <v>0.13421767221915282</v>
      </c>
      <c r="H3752" s="13">
        <f ca="1">Fulltable[[#This Row],[Forecast]]*(1+AVERAGE(cform[faster (-ve) /
slower (+ve)]))</f>
        <v>0.13895848481716058</v>
      </c>
      <c r="I3752" s="13" t="e">
        <f>IF(ISNUMBER(VLOOKUP(Fulltable[[#This Row],[Distance]], Predict[[#All],[Distance (km)]:[Time on current form]], 2, FALSE)), VLOOKUP(Fulltable[[#This Row],[Distance]], Predict[[#All],[Distance (km)]:[Time on current form]], 2, FALSE), NA())</f>
        <v>#N/A</v>
      </c>
      <c r="J3752" s="13" t="e">
        <f>IF(ISNUMBER(VLOOKUP(Fulltable[[#This Row],[Distance]], Predict[[#All],[Distance (km)]:[Time on current form]], 3, FALSE)), VLOOKUP(Fulltable[[#This Row],[Distance]], Predict[[#All],[Distance (km)]:[Time on current form]], 3, FALSE), NA())</f>
        <v>#N/A</v>
      </c>
    </row>
    <row r="3753" spans="1:10" x14ac:dyDescent="0.25">
      <c r="A3753" s="1">
        <v>37.51</v>
      </c>
      <c r="B3753" s="2">
        <f>Fulltable[[#This Row],[Distance]]^2</f>
        <v>1407.0000999999997</v>
      </c>
      <c r="C3753">
        <f>Fulltable[[#This Row],[Distance]]^3</f>
        <v>52776.573750999989</v>
      </c>
      <c r="D3753">
        <f>Fulltable[[#This Row],[Distance]]^4</f>
        <v>1979649.2814000093</v>
      </c>
      <c r="E3753">
        <f>Fulltable[[#This Row],[Distance]]^5</f>
        <v>74256644.545314342</v>
      </c>
      <c r="F3753" s="13" t="e">
        <f>IF(ISNUMBER(VLOOKUP(Fulltable[[#This Row],[Distance]], PBmetric[[Distance (km)]:[PB (hh:mm:ss)]], 6, FALSE)), VLOOKUP(Fulltable[[#This Row],[Distance]], PBmetric[[Distance (km)]:[PB (hh:mm:ss)]], 6, FALSE), NA())</f>
        <v>#N/A</v>
      </c>
      <c r="G3753" s="13">
        <f ca="1">$Q$4+$P$4*Fulltable[[#This Row],[Distance]]+$O$4*Fulltable[[#This Row],[D^2]]+$N$4*Fulltable[[#This Row],[D^3]]</f>
        <v>0.13426018608232995</v>
      </c>
      <c r="H3753" s="13">
        <f ca="1">Fulltable[[#This Row],[Forecast]]*(1+AVERAGE(cform[faster (-ve) /
slower (+ve)]))</f>
        <v>0.13900250034740441</v>
      </c>
      <c r="I3753" s="13" t="e">
        <f>IF(ISNUMBER(VLOOKUP(Fulltable[[#This Row],[Distance]], Predict[[#All],[Distance (km)]:[Time on current form]], 2, FALSE)), VLOOKUP(Fulltable[[#This Row],[Distance]], Predict[[#All],[Distance (km)]:[Time on current form]], 2, FALSE), NA())</f>
        <v>#N/A</v>
      </c>
      <c r="J3753" s="13" t="e">
        <f>IF(ISNUMBER(VLOOKUP(Fulltable[[#This Row],[Distance]], Predict[[#All],[Distance (km)]:[Time on current form]], 3, FALSE)), VLOOKUP(Fulltable[[#This Row],[Distance]], Predict[[#All],[Distance (km)]:[Time on current form]], 3, FALSE), NA())</f>
        <v>#N/A</v>
      </c>
    </row>
    <row r="3754" spans="1:10" x14ac:dyDescent="0.25">
      <c r="A3754" s="1">
        <v>37.520000000000003</v>
      </c>
      <c r="B3754" s="2">
        <f>Fulltable[[#This Row],[Distance]]^2</f>
        <v>1407.7504000000001</v>
      </c>
      <c r="C3754">
        <f>Fulltable[[#This Row],[Distance]]^3</f>
        <v>52818.795008000008</v>
      </c>
      <c r="D3754">
        <f>Fulltable[[#This Row],[Distance]]^4</f>
        <v>1981761.1887001602</v>
      </c>
      <c r="E3754">
        <f>Fulltable[[#This Row],[Distance]]^5</f>
        <v>74355679.800030023</v>
      </c>
      <c r="F3754" s="13" t="e">
        <f>IF(ISNUMBER(VLOOKUP(Fulltable[[#This Row],[Distance]], PBmetric[[Distance (km)]:[PB (hh:mm:ss)]], 6, FALSE)), VLOOKUP(Fulltable[[#This Row],[Distance]], PBmetric[[Distance (km)]:[PB (hh:mm:ss)]], 6, FALSE), NA())</f>
        <v>#N/A</v>
      </c>
      <c r="G3754" s="13">
        <f ca="1">$Q$4+$P$4*Fulltable[[#This Row],[Distance]]+$O$4*Fulltable[[#This Row],[D^2]]+$N$4*Fulltable[[#This Row],[D^3]]</f>
        <v>0.13430270348559828</v>
      </c>
      <c r="H3754" s="13">
        <f ca="1">Fulltable[[#This Row],[Forecast]]*(1+AVERAGE(cform[faster (-ve) /
slower (+ve)]))</f>
        <v>0.13904651954278191</v>
      </c>
      <c r="I3754" s="13" t="e">
        <f>IF(ISNUMBER(VLOOKUP(Fulltable[[#This Row],[Distance]], Predict[[#All],[Distance (km)]:[Time on current form]], 2, FALSE)), VLOOKUP(Fulltable[[#This Row],[Distance]], Predict[[#All],[Distance (km)]:[Time on current form]], 2, FALSE), NA())</f>
        <v>#N/A</v>
      </c>
      <c r="J3754" s="13" t="e">
        <f>IF(ISNUMBER(VLOOKUP(Fulltable[[#This Row],[Distance]], Predict[[#All],[Distance (km)]:[Time on current form]], 3, FALSE)), VLOOKUP(Fulltable[[#This Row],[Distance]], Predict[[#All],[Distance (km)]:[Time on current form]], 3, FALSE), NA())</f>
        <v>#N/A</v>
      </c>
    </row>
    <row r="3755" spans="1:10" x14ac:dyDescent="0.25">
      <c r="A3755" s="1">
        <v>37.53</v>
      </c>
      <c r="B3755" s="2">
        <f>Fulltable[[#This Row],[Distance]]^2</f>
        <v>1408.5009</v>
      </c>
      <c r="C3755">
        <f>Fulltable[[#This Row],[Distance]]^3</f>
        <v>52861.038777000002</v>
      </c>
      <c r="D3755">
        <f>Fulltable[[#This Row],[Distance]]^4</f>
        <v>1983874.7853008099</v>
      </c>
      <c r="E3755">
        <f>Fulltable[[#This Row],[Distance]]^5</f>
        <v>74454820.692339391</v>
      </c>
      <c r="F3755" s="13" t="e">
        <f>IF(ISNUMBER(VLOOKUP(Fulltable[[#This Row],[Distance]], PBmetric[[Distance (km)]:[PB (hh:mm:ss)]], 6, FALSE)), VLOOKUP(Fulltable[[#This Row],[Distance]], PBmetric[[Distance (km)]:[PB (hh:mm:ss)]], 6, FALSE), NA())</f>
        <v>#N/A</v>
      </c>
      <c r="G3755" s="13">
        <f ca="1">$Q$4+$P$4*Fulltable[[#This Row],[Distance]]+$O$4*Fulltable[[#This Row],[D^2]]+$N$4*Fulltable[[#This Row],[D^3]]</f>
        <v>0.13434522442892236</v>
      </c>
      <c r="H3755" s="13">
        <f ca="1">Fulltable[[#This Row],[Forecast]]*(1+AVERAGE(cform[faster (-ve) /
slower (+ve)]))</f>
        <v>0.13909054240325636</v>
      </c>
      <c r="I3755" s="13" t="e">
        <f>IF(ISNUMBER(VLOOKUP(Fulltable[[#This Row],[Distance]], Predict[[#All],[Distance (km)]:[Time on current form]], 2, FALSE)), VLOOKUP(Fulltable[[#This Row],[Distance]], Predict[[#All],[Distance (km)]:[Time on current form]], 2, FALSE), NA())</f>
        <v>#N/A</v>
      </c>
      <c r="J3755" s="13" t="e">
        <f>IF(ISNUMBER(VLOOKUP(Fulltable[[#This Row],[Distance]], Predict[[#All],[Distance (km)]:[Time on current form]], 3, FALSE)), VLOOKUP(Fulltable[[#This Row],[Distance]], Predict[[#All],[Distance (km)]:[Time on current form]], 3, FALSE), NA())</f>
        <v>#N/A</v>
      </c>
    </row>
    <row r="3756" spans="1:10" x14ac:dyDescent="0.25">
      <c r="A3756" s="1">
        <v>37.54</v>
      </c>
      <c r="B3756" s="2">
        <f>Fulltable[[#This Row],[Distance]]^2</f>
        <v>1409.2515999999998</v>
      </c>
      <c r="C3756">
        <f>Fulltable[[#This Row],[Distance]]^3</f>
        <v>52903.305063999993</v>
      </c>
      <c r="D3756">
        <f>Fulltable[[#This Row],[Distance]]^4</f>
        <v>1985990.0721025595</v>
      </c>
      <c r="E3756">
        <f>Fulltable[[#This Row],[Distance]]^5</f>
        <v>74554067.306730077</v>
      </c>
      <c r="F3756" s="13" t="e">
        <f>IF(ISNUMBER(VLOOKUP(Fulltable[[#This Row],[Distance]], PBmetric[[Distance (km)]:[PB (hh:mm:ss)]], 6, FALSE)), VLOOKUP(Fulltable[[#This Row],[Distance]], PBmetric[[Distance (km)]:[PB (hh:mm:ss)]], 6, FALSE), NA())</f>
        <v>#N/A</v>
      </c>
      <c r="G3756" s="13">
        <f ca="1">$Q$4+$P$4*Fulltable[[#This Row],[Distance]]+$O$4*Fulltable[[#This Row],[D^2]]+$N$4*Fulltable[[#This Row],[D^3]]</f>
        <v>0.13438774891226679</v>
      </c>
      <c r="H3756" s="13">
        <f ca="1">Fulltable[[#This Row],[Forecast]]*(1+AVERAGE(cform[faster (-ve) /
slower (+ve)]))</f>
        <v>0.13913456892879114</v>
      </c>
      <c r="I3756" s="13" t="e">
        <f>IF(ISNUMBER(VLOOKUP(Fulltable[[#This Row],[Distance]], Predict[[#All],[Distance (km)]:[Time on current form]], 2, FALSE)), VLOOKUP(Fulltable[[#This Row],[Distance]], Predict[[#All],[Distance (km)]:[Time on current form]], 2, FALSE), NA())</f>
        <v>#N/A</v>
      </c>
      <c r="J3756" s="13" t="e">
        <f>IF(ISNUMBER(VLOOKUP(Fulltable[[#This Row],[Distance]], Predict[[#All],[Distance (km)]:[Time on current form]], 3, FALSE)), VLOOKUP(Fulltable[[#This Row],[Distance]], Predict[[#All],[Distance (km)]:[Time on current form]], 3, FALSE), NA())</f>
        <v>#N/A</v>
      </c>
    </row>
    <row r="3757" spans="1:10" x14ac:dyDescent="0.25">
      <c r="A3757" s="1">
        <v>37.549999999999997</v>
      </c>
      <c r="B3757" s="2">
        <f>Fulltable[[#This Row],[Distance]]^2</f>
        <v>1410.0024999999998</v>
      </c>
      <c r="C3757">
        <f>Fulltable[[#This Row],[Distance]]^3</f>
        <v>52945.593874999991</v>
      </c>
      <c r="D3757">
        <f>Fulltable[[#This Row],[Distance]]^4</f>
        <v>1988107.0500062495</v>
      </c>
      <c r="E3757">
        <f>Fulltable[[#This Row],[Distance]]^5</f>
        <v>74653419.727734655</v>
      </c>
      <c r="F3757" s="13" t="e">
        <f>IF(ISNUMBER(VLOOKUP(Fulltable[[#This Row],[Distance]], PBmetric[[Distance (km)]:[PB (hh:mm:ss)]], 6, FALSE)), VLOOKUP(Fulltable[[#This Row],[Distance]], PBmetric[[Distance (km)]:[PB (hh:mm:ss)]], 6, FALSE), NA())</f>
        <v>#N/A</v>
      </c>
      <c r="G3757" s="13">
        <f ca="1">$Q$4+$P$4*Fulltable[[#This Row],[Distance]]+$O$4*Fulltable[[#This Row],[D^2]]+$N$4*Fulltable[[#This Row],[D^3]]</f>
        <v>0.13443027693559617</v>
      </c>
      <c r="H3757" s="13">
        <f ca="1">Fulltable[[#This Row],[Forecast]]*(1+AVERAGE(cform[faster (-ve) /
slower (+ve)]))</f>
        <v>0.13917859911934957</v>
      </c>
      <c r="I3757" s="13" t="e">
        <f>IF(ISNUMBER(VLOOKUP(Fulltable[[#This Row],[Distance]], Predict[[#All],[Distance (km)]:[Time on current form]], 2, FALSE)), VLOOKUP(Fulltable[[#This Row],[Distance]], Predict[[#All],[Distance (km)]:[Time on current form]], 2, FALSE), NA())</f>
        <v>#N/A</v>
      </c>
      <c r="J3757" s="13" t="e">
        <f>IF(ISNUMBER(VLOOKUP(Fulltable[[#This Row],[Distance]], Predict[[#All],[Distance (km)]:[Time on current form]], 3, FALSE)), VLOOKUP(Fulltable[[#This Row],[Distance]], Predict[[#All],[Distance (km)]:[Time on current form]], 3, FALSE), NA())</f>
        <v>#N/A</v>
      </c>
    </row>
    <row r="3758" spans="1:10" x14ac:dyDescent="0.25">
      <c r="A3758" s="1">
        <v>37.56</v>
      </c>
      <c r="B3758" s="2">
        <f>Fulltable[[#This Row],[Distance]]^2</f>
        <v>1410.7536000000002</v>
      </c>
      <c r="C3758">
        <f>Fulltable[[#This Row],[Distance]]^3</f>
        <v>52987.905216000014</v>
      </c>
      <c r="D3758">
        <f>Fulltable[[#This Row],[Distance]]^4</f>
        <v>1990225.7199129607</v>
      </c>
      <c r="E3758">
        <f>Fulltable[[#This Row],[Distance]]^5</f>
        <v>74752878.039930806</v>
      </c>
      <c r="F3758" s="13" t="e">
        <f>IF(ISNUMBER(VLOOKUP(Fulltable[[#This Row],[Distance]], PBmetric[[Distance (km)]:[PB (hh:mm:ss)]], 6, FALSE)), VLOOKUP(Fulltable[[#This Row],[Distance]], PBmetric[[Distance (km)]:[PB (hh:mm:ss)]], 6, FALSE), NA())</f>
        <v>#N/A</v>
      </c>
      <c r="G3758" s="13">
        <f ca="1">$Q$4+$P$4*Fulltable[[#This Row],[Distance]]+$O$4*Fulltable[[#This Row],[D^2]]+$N$4*Fulltable[[#This Row],[D^3]]</f>
        <v>0.13447280849887519</v>
      </c>
      <c r="H3758" s="13">
        <f ca="1">Fulltable[[#This Row],[Forecast]]*(1+AVERAGE(cform[faster (-ve) /
slower (+ve)]))</f>
        <v>0.13922263297489512</v>
      </c>
      <c r="I3758" s="13" t="e">
        <f>IF(ISNUMBER(VLOOKUP(Fulltable[[#This Row],[Distance]], Predict[[#All],[Distance (km)]:[Time on current form]], 2, FALSE)), VLOOKUP(Fulltable[[#This Row],[Distance]], Predict[[#All],[Distance (km)]:[Time on current form]], 2, FALSE), NA())</f>
        <v>#N/A</v>
      </c>
      <c r="J3758" s="13" t="e">
        <f>IF(ISNUMBER(VLOOKUP(Fulltable[[#This Row],[Distance]], Predict[[#All],[Distance (km)]:[Time on current form]], 3, FALSE)), VLOOKUP(Fulltable[[#This Row],[Distance]], Predict[[#All],[Distance (km)]:[Time on current form]], 3, FALSE), NA())</f>
        <v>#N/A</v>
      </c>
    </row>
    <row r="3759" spans="1:10" x14ac:dyDescent="0.25">
      <c r="A3759" s="1">
        <v>37.57</v>
      </c>
      <c r="B3759" s="2">
        <f>Fulltable[[#This Row],[Distance]]^2</f>
        <v>1411.5049000000001</v>
      </c>
      <c r="C3759">
        <f>Fulltable[[#This Row],[Distance]]^3</f>
        <v>53030.239093000004</v>
      </c>
      <c r="D3759">
        <f>Fulltable[[#This Row],[Distance]]^4</f>
        <v>1992346.0827240103</v>
      </c>
      <c r="E3759">
        <f>Fulltable[[#This Row],[Distance]]^5</f>
        <v>74852442.327941075</v>
      </c>
      <c r="F3759" s="13" t="e">
        <f>IF(ISNUMBER(VLOOKUP(Fulltable[[#This Row],[Distance]], PBmetric[[Distance (km)]:[PB (hh:mm:ss)]], 6, FALSE)), VLOOKUP(Fulltable[[#This Row],[Distance]], PBmetric[[Distance (km)]:[PB (hh:mm:ss)]], 6, FALSE), NA())</f>
        <v>#N/A</v>
      </c>
      <c r="G3759" s="13">
        <f ca="1">$Q$4+$P$4*Fulltable[[#This Row],[Distance]]+$O$4*Fulltable[[#This Row],[D^2]]+$N$4*Fulltable[[#This Row],[D^3]]</f>
        <v>0.13451534360206829</v>
      </c>
      <c r="H3759" s="13">
        <f ca="1">Fulltable[[#This Row],[Forecast]]*(1+AVERAGE(cform[faster (-ve) /
slower (+ve)]))</f>
        <v>0.13926667049539096</v>
      </c>
      <c r="I3759" s="13" t="e">
        <f>IF(ISNUMBER(VLOOKUP(Fulltable[[#This Row],[Distance]], Predict[[#All],[Distance (km)]:[Time on current form]], 2, FALSE)), VLOOKUP(Fulltable[[#This Row],[Distance]], Predict[[#All],[Distance (km)]:[Time on current form]], 2, FALSE), NA())</f>
        <v>#N/A</v>
      </c>
      <c r="J3759" s="13" t="e">
        <f>IF(ISNUMBER(VLOOKUP(Fulltable[[#This Row],[Distance]], Predict[[#All],[Distance (km)]:[Time on current form]], 3, FALSE)), VLOOKUP(Fulltable[[#This Row],[Distance]], Predict[[#All],[Distance (km)]:[Time on current form]], 3, FALSE), NA())</f>
        <v>#N/A</v>
      </c>
    </row>
    <row r="3760" spans="1:10" x14ac:dyDescent="0.25">
      <c r="A3760" s="1">
        <v>37.58</v>
      </c>
      <c r="B3760" s="2">
        <f>Fulltable[[#This Row],[Distance]]^2</f>
        <v>1412.2564</v>
      </c>
      <c r="C3760">
        <f>Fulltable[[#This Row],[Distance]]^3</f>
        <v>53072.595512</v>
      </c>
      <c r="D3760">
        <f>Fulltable[[#This Row],[Distance]]^4</f>
        <v>1994468.13934096</v>
      </c>
      <c r="E3760">
        <f>Fulltable[[#This Row],[Distance]]^5</f>
        <v>74952112.676433265</v>
      </c>
      <c r="F3760" s="13" t="e">
        <f>IF(ISNUMBER(VLOOKUP(Fulltable[[#This Row],[Distance]], PBmetric[[Distance (km)]:[PB (hh:mm:ss)]], 6, FALSE)), VLOOKUP(Fulltable[[#This Row],[Distance]], PBmetric[[Distance (km)]:[PB (hh:mm:ss)]], 6, FALSE), NA())</f>
        <v>#N/A</v>
      </c>
      <c r="G3760" s="13">
        <f ca="1">$Q$4+$P$4*Fulltable[[#This Row],[Distance]]+$O$4*Fulltable[[#This Row],[D^2]]+$N$4*Fulltable[[#This Row],[D^3]]</f>
        <v>0.13455788224514015</v>
      </c>
      <c r="H3760" s="13">
        <f ca="1">Fulltable[[#This Row],[Forecast]]*(1+AVERAGE(cform[faster (-ve) /
slower (+ve)]))</f>
        <v>0.13931071168080053</v>
      </c>
      <c r="I3760" s="13" t="e">
        <f>IF(ISNUMBER(VLOOKUP(Fulltable[[#This Row],[Distance]], Predict[[#All],[Distance (km)]:[Time on current form]], 2, FALSE)), VLOOKUP(Fulltable[[#This Row],[Distance]], Predict[[#All],[Distance (km)]:[Time on current form]], 2, FALSE), NA())</f>
        <v>#N/A</v>
      </c>
      <c r="J3760" s="13" t="e">
        <f>IF(ISNUMBER(VLOOKUP(Fulltable[[#This Row],[Distance]], Predict[[#All],[Distance (km)]:[Time on current form]], 3, FALSE)), VLOOKUP(Fulltable[[#This Row],[Distance]], Predict[[#All],[Distance (km)]:[Time on current form]], 3, FALSE), NA())</f>
        <v>#N/A</v>
      </c>
    </row>
    <row r="3761" spans="1:10" x14ac:dyDescent="0.25">
      <c r="A3761" s="1">
        <v>37.590000000000003</v>
      </c>
      <c r="B3761" s="2">
        <f>Fulltable[[#This Row],[Distance]]^2</f>
        <v>1413.0081000000002</v>
      </c>
      <c r="C3761">
        <f>Fulltable[[#This Row],[Distance]]^3</f>
        <v>53114.974479000011</v>
      </c>
      <c r="D3761">
        <f>Fulltable[[#This Row],[Distance]]^4</f>
        <v>1996591.8906656108</v>
      </c>
      <c r="E3761">
        <f>Fulltable[[#This Row],[Distance]]^5</f>
        <v>75051889.170120314</v>
      </c>
      <c r="F3761" s="13" t="e">
        <f>IF(ISNUMBER(VLOOKUP(Fulltable[[#This Row],[Distance]], PBmetric[[Distance (km)]:[PB (hh:mm:ss)]], 6, FALSE)), VLOOKUP(Fulltable[[#This Row],[Distance]], PBmetric[[Distance (km)]:[PB (hh:mm:ss)]], 6, FALSE), NA())</f>
        <v>#N/A</v>
      </c>
      <c r="G3761" s="13">
        <f ca="1">$Q$4+$P$4*Fulltable[[#This Row],[Distance]]+$O$4*Fulltable[[#This Row],[D^2]]+$N$4*Fulltable[[#This Row],[D^3]]</f>
        <v>0.13460042442805539</v>
      </c>
      <c r="H3761" s="13">
        <f ca="1">Fulltable[[#This Row],[Forecast]]*(1+AVERAGE(cform[faster (-ve) /
slower (+ve)]))</f>
        <v>0.1393547565310872</v>
      </c>
      <c r="I3761" s="13" t="e">
        <f>IF(ISNUMBER(VLOOKUP(Fulltable[[#This Row],[Distance]], Predict[[#All],[Distance (km)]:[Time on current form]], 2, FALSE)), VLOOKUP(Fulltable[[#This Row],[Distance]], Predict[[#All],[Distance (km)]:[Time on current form]], 2, FALSE), NA())</f>
        <v>#N/A</v>
      </c>
      <c r="J3761" s="13" t="e">
        <f>IF(ISNUMBER(VLOOKUP(Fulltable[[#This Row],[Distance]], Predict[[#All],[Distance (km)]:[Time on current form]], 3, FALSE)), VLOOKUP(Fulltable[[#This Row],[Distance]], Predict[[#All],[Distance (km)]:[Time on current form]], 3, FALSE), NA())</f>
        <v>#N/A</v>
      </c>
    </row>
    <row r="3762" spans="1:10" x14ac:dyDescent="0.25">
      <c r="A3762" s="1">
        <v>37.6</v>
      </c>
      <c r="B3762" s="2">
        <f>Fulltable[[#This Row],[Distance]]^2</f>
        <v>1413.7600000000002</v>
      </c>
      <c r="C3762">
        <f>Fulltable[[#This Row],[Distance]]^3</f>
        <v>53157.376000000011</v>
      </c>
      <c r="D3762">
        <f>Fulltable[[#This Row],[Distance]]^4</f>
        <v>1998717.3376000007</v>
      </c>
      <c r="E3762">
        <f>Fulltable[[#This Row],[Distance]]^5</f>
        <v>75151771.893760026</v>
      </c>
      <c r="F3762" s="13" t="e">
        <f>IF(ISNUMBER(VLOOKUP(Fulltable[[#This Row],[Distance]], PBmetric[[Distance (km)]:[PB (hh:mm:ss)]], 6, FALSE)), VLOOKUP(Fulltable[[#This Row],[Distance]], PBmetric[[Distance (km)]:[PB (hh:mm:ss)]], 6, FALSE), NA())</f>
        <v>#N/A</v>
      </c>
      <c r="G3762" s="13">
        <f ca="1">$Q$4+$P$4*Fulltable[[#This Row],[Distance]]+$O$4*Fulltable[[#This Row],[D^2]]+$N$4*Fulltable[[#This Row],[D^3]]</f>
        <v>0.13464297015077858</v>
      </c>
      <c r="H3762" s="13">
        <f ca="1">Fulltable[[#This Row],[Forecast]]*(1+AVERAGE(cform[faster (-ve) /
slower (+ve)]))</f>
        <v>0.13939880504621427</v>
      </c>
      <c r="I3762" s="13" t="e">
        <f>IF(ISNUMBER(VLOOKUP(Fulltable[[#This Row],[Distance]], Predict[[#All],[Distance (km)]:[Time on current form]], 2, FALSE)), VLOOKUP(Fulltable[[#This Row],[Distance]], Predict[[#All],[Distance (km)]:[Time on current form]], 2, FALSE), NA())</f>
        <v>#N/A</v>
      </c>
      <c r="J3762" s="13" t="e">
        <f>IF(ISNUMBER(VLOOKUP(Fulltable[[#This Row],[Distance]], Predict[[#All],[Distance (km)]:[Time on current form]], 3, FALSE)), VLOOKUP(Fulltable[[#This Row],[Distance]], Predict[[#All],[Distance (km)]:[Time on current form]], 3, FALSE), NA())</f>
        <v>#N/A</v>
      </c>
    </row>
    <row r="3763" spans="1:10" x14ac:dyDescent="0.25">
      <c r="A3763" s="1">
        <v>37.61</v>
      </c>
      <c r="B3763" s="2">
        <f>Fulltable[[#This Row],[Distance]]^2</f>
        <v>1414.5120999999999</v>
      </c>
      <c r="C3763">
        <f>Fulltable[[#This Row],[Distance]]^3</f>
        <v>53199.800080999994</v>
      </c>
      <c r="D3763">
        <f>Fulltable[[#This Row],[Distance]]^4</f>
        <v>2000844.4810464098</v>
      </c>
      <c r="E3763">
        <f>Fulltable[[#This Row],[Distance]]^5</f>
        <v>75251760.932155475</v>
      </c>
      <c r="F3763" s="13" t="e">
        <f>IF(ISNUMBER(VLOOKUP(Fulltable[[#This Row],[Distance]], PBmetric[[Distance (km)]:[PB (hh:mm:ss)]], 6, FALSE)), VLOOKUP(Fulltable[[#This Row],[Distance]], PBmetric[[Distance (km)]:[PB (hh:mm:ss)]], 6, FALSE), NA())</f>
        <v>#N/A</v>
      </c>
      <c r="G3763" s="13">
        <f ca="1">$Q$4+$P$4*Fulltable[[#This Row],[Distance]]+$O$4*Fulltable[[#This Row],[D^2]]+$N$4*Fulltable[[#This Row],[D^3]]</f>
        <v>0.13468551941327428</v>
      </c>
      <c r="H3763" s="13">
        <f ca="1">Fulltable[[#This Row],[Forecast]]*(1+AVERAGE(cform[faster (-ve) /
slower (+ve)]))</f>
        <v>0.13944285722614505</v>
      </c>
      <c r="I3763" s="13" t="e">
        <f>IF(ISNUMBER(VLOOKUP(Fulltable[[#This Row],[Distance]], Predict[[#All],[Distance (km)]:[Time on current form]], 2, FALSE)), VLOOKUP(Fulltable[[#This Row],[Distance]], Predict[[#All],[Distance (km)]:[Time on current form]], 2, FALSE), NA())</f>
        <v>#N/A</v>
      </c>
      <c r="J3763" s="13" t="e">
        <f>IF(ISNUMBER(VLOOKUP(Fulltable[[#This Row],[Distance]], Predict[[#All],[Distance (km)]:[Time on current form]], 3, FALSE)), VLOOKUP(Fulltable[[#This Row],[Distance]], Predict[[#All],[Distance (km)]:[Time on current form]], 3, FALSE), NA())</f>
        <v>#N/A</v>
      </c>
    </row>
    <row r="3764" spans="1:10" x14ac:dyDescent="0.25">
      <c r="A3764" s="1">
        <v>37.619999999999997</v>
      </c>
      <c r="B3764" s="2">
        <f>Fulltable[[#This Row],[Distance]]^2</f>
        <v>1415.2643999999998</v>
      </c>
      <c r="C3764">
        <f>Fulltable[[#This Row],[Distance]]^3</f>
        <v>53242.246727999991</v>
      </c>
      <c r="D3764">
        <f>Fulltable[[#This Row],[Distance]]^4</f>
        <v>2002973.3219073594</v>
      </c>
      <c r="E3764">
        <f>Fulltable[[#This Row],[Distance]]^5</f>
        <v>75351856.370154858</v>
      </c>
      <c r="F3764" s="13" t="e">
        <f>IF(ISNUMBER(VLOOKUP(Fulltable[[#This Row],[Distance]], PBmetric[[Distance (km)]:[PB (hh:mm:ss)]], 6, FALSE)), VLOOKUP(Fulltable[[#This Row],[Distance]], PBmetric[[Distance (km)]:[PB (hh:mm:ss)]], 6, FALSE), NA())</f>
        <v>#N/A</v>
      </c>
      <c r="G3764" s="13">
        <f ca="1">$Q$4+$P$4*Fulltable[[#This Row],[Distance]]+$O$4*Fulltable[[#This Row],[D^2]]+$N$4*Fulltable[[#This Row],[D^3]]</f>
        <v>0.13472807221550714</v>
      </c>
      <c r="H3764" s="13">
        <f ca="1">Fulltable[[#This Row],[Forecast]]*(1+AVERAGE(cform[faster (-ve) /
slower (+ve)]))</f>
        <v>0.13948691307084296</v>
      </c>
      <c r="I3764" s="13" t="e">
        <f>IF(ISNUMBER(VLOOKUP(Fulltable[[#This Row],[Distance]], Predict[[#All],[Distance (km)]:[Time on current form]], 2, FALSE)), VLOOKUP(Fulltable[[#This Row],[Distance]], Predict[[#All],[Distance (km)]:[Time on current form]], 2, FALSE), NA())</f>
        <v>#N/A</v>
      </c>
      <c r="J3764" s="13" t="e">
        <f>IF(ISNUMBER(VLOOKUP(Fulltable[[#This Row],[Distance]], Predict[[#All],[Distance (km)]:[Time on current form]], 3, FALSE)), VLOOKUP(Fulltable[[#This Row],[Distance]], Predict[[#All],[Distance (km)]:[Time on current form]], 3, FALSE), NA())</f>
        <v>#N/A</v>
      </c>
    </row>
    <row r="3765" spans="1:10" x14ac:dyDescent="0.25">
      <c r="A3765" s="1">
        <v>37.630000000000003</v>
      </c>
      <c r="B3765" s="2">
        <f>Fulltable[[#This Row],[Distance]]^2</f>
        <v>1416.0169000000003</v>
      </c>
      <c r="C3765">
        <f>Fulltable[[#This Row],[Distance]]^3</f>
        <v>53284.715947000012</v>
      </c>
      <c r="D3765">
        <f>Fulltable[[#This Row],[Distance]]^4</f>
        <v>2005103.8610856109</v>
      </c>
      <c r="E3765">
        <f>Fulltable[[#This Row],[Distance]]^5</f>
        <v>75452058.292651549</v>
      </c>
      <c r="F3765" s="13" t="e">
        <f>IF(ISNUMBER(VLOOKUP(Fulltable[[#This Row],[Distance]], PBmetric[[Distance (km)]:[PB (hh:mm:ss)]], 6, FALSE)), VLOOKUP(Fulltable[[#This Row],[Distance]], PBmetric[[Distance (km)]:[PB (hh:mm:ss)]], 6, FALSE), NA())</f>
        <v>#N/A</v>
      </c>
      <c r="G3765" s="13">
        <f ca="1">$Q$4+$P$4*Fulltable[[#This Row],[Distance]]+$O$4*Fulltable[[#This Row],[D^2]]+$N$4*Fulltable[[#This Row],[D^3]]</f>
        <v>0.13477062855744174</v>
      </c>
      <c r="H3765" s="13">
        <f ca="1">Fulltable[[#This Row],[Forecast]]*(1+AVERAGE(cform[faster (-ve) /
slower (+ve)]))</f>
        <v>0.13953097258027131</v>
      </c>
      <c r="I3765" s="13" t="e">
        <f>IF(ISNUMBER(VLOOKUP(Fulltable[[#This Row],[Distance]], Predict[[#All],[Distance (km)]:[Time on current form]], 2, FALSE)), VLOOKUP(Fulltable[[#This Row],[Distance]], Predict[[#All],[Distance (km)]:[Time on current form]], 2, FALSE), NA())</f>
        <v>#N/A</v>
      </c>
      <c r="J3765" s="13" t="e">
        <f>IF(ISNUMBER(VLOOKUP(Fulltable[[#This Row],[Distance]], Predict[[#All],[Distance (km)]:[Time on current form]], 3, FALSE)), VLOOKUP(Fulltable[[#This Row],[Distance]], Predict[[#All],[Distance (km)]:[Time on current form]], 3, FALSE), NA())</f>
        <v>#N/A</v>
      </c>
    </row>
    <row r="3766" spans="1:10" x14ac:dyDescent="0.25">
      <c r="A3766" s="1">
        <v>37.64</v>
      </c>
      <c r="B3766" s="2">
        <f>Fulltable[[#This Row],[Distance]]^2</f>
        <v>1416.7696000000001</v>
      </c>
      <c r="C3766">
        <f>Fulltable[[#This Row],[Distance]]^3</f>
        <v>53327.207744000007</v>
      </c>
      <c r="D3766">
        <f>Fulltable[[#This Row],[Distance]]^4</f>
        <v>2007236.0994841603</v>
      </c>
      <c r="E3766">
        <f>Fulltable[[#This Row],[Distance]]^5</f>
        <v>75552366.784583792</v>
      </c>
      <c r="F3766" s="13" t="e">
        <f>IF(ISNUMBER(VLOOKUP(Fulltable[[#This Row],[Distance]], PBmetric[[Distance (km)]:[PB (hh:mm:ss)]], 6, FALSE)), VLOOKUP(Fulltable[[#This Row],[Distance]], PBmetric[[Distance (km)]:[PB (hh:mm:ss)]], 6, FALSE), NA())</f>
        <v>#N/A</v>
      </c>
      <c r="G3766" s="13">
        <f ca="1">$Q$4+$P$4*Fulltable[[#This Row],[Distance]]+$O$4*Fulltable[[#This Row],[D^2]]+$N$4*Fulltable[[#This Row],[D^3]]</f>
        <v>0.13481318843904264</v>
      </c>
      <c r="H3766" s="13">
        <f ca="1">Fulltable[[#This Row],[Forecast]]*(1+AVERAGE(cform[faster (-ve) /
slower (+ve)]))</f>
        <v>0.13957503575439345</v>
      </c>
      <c r="I3766" s="13" t="e">
        <f>IF(ISNUMBER(VLOOKUP(Fulltable[[#This Row],[Distance]], Predict[[#All],[Distance (km)]:[Time on current form]], 2, FALSE)), VLOOKUP(Fulltable[[#This Row],[Distance]], Predict[[#All],[Distance (km)]:[Time on current form]], 2, FALSE), NA())</f>
        <v>#N/A</v>
      </c>
      <c r="J3766" s="13" t="e">
        <f>IF(ISNUMBER(VLOOKUP(Fulltable[[#This Row],[Distance]], Predict[[#All],[Distance (km)]:[Time on current form]], 3, FALSE)), VLOOKUP(Fulltable[[#This Row],[Distance]], Predict[[#All],[Distance (km)]:[Time on current form]], 3, FALSE), NA())</f>
        <v>#N/A</v>
      </c>
    </row>
    <row r="3767" spans="1:10" x14ac:dyDescent="0.25">
      <c r="A3767" s="1">
        <v>37.65</v>
      </c>
      <c r="B3767" s="2">
        <f>Fulltable[[#This Row],[Distance]]^2</f>
        <v>1417.5224999999998</v>
      </c>
      <c r="C3767">
        <f>Fulltable[[#This Row],[Distance]]^3</f>
        <v>53369.722124999993</v>
      </c>
      <c r="D3767">
        <f>Fulltable[[#This Row],[Distance]]^4</f>
        <v>2009370.0380062493</v>
      </c>
      <c r="E3767">
        <f>Fulltable[[#This Row],[Distance]]^5</f>
        <v>75652781.930935279</v>
      </c>
      <c r="F3767" s="13" t="e">
        <f>IF(ISNUMBER(VLOOKUP(Fulltable[[#This Row],[Distance]], PBmetric[[Distance (km)]:[PB (hh:mm:ss)]], 6, FALSE)), VLOOKUP(Fulltable[[#This Row],[Distance]], PBmetric[[Distance (km)]:[PB (hh:mm:ss)]], 6, FALSE), NA())</f>
        <v>#N/A</v>
      </c>
      <c r="G3767" s="13">
        <f ca="1">$Q$4+$P$4*Fulltable[[#This Row],[Distance]]+$O$4*Fulltable[[#This Row],[D^2]]+$N$4*Fulltable[[#This Row],[D^3]]</f>
        <v>0.13485575186027449</v>
      </c>
      <c r="H3767" s="13">
        <f ca="1">Fulltable[[#This Row],[Forecast]]*(1+AVERAGE(cform[faster (-ve) /
slower (+ve)]))</f>
        <v>0.13961910259317273</v>
      </c>
      <c r="I3767" s="13" t="e">
        <f>IF(ISNUMBER(VLOOKUP(Fulltable[[#This Row],[Distance]], Predict[[#All],[Distance (km)]:[Time on current form]], 2, FALSE)), VLOOKUP(Fulltable[[#This Row],[Distance]], Predict[[#All],[Distance (km)]:[Time on current form]], 2, FALSE), NA())</f>
        <v>#N/A</v>
      </c>
      <c r="J3767" s="13" t="e">
        <f>IF(ISNUMBER(VLOOKUP(Fulltable[[#This Row],[Distance]], Predict[[#All],[Distance (km)]:[Time on current form]], 3, FALSE)), VLOOKUP(Fulltable[[#This Row],[Distance]], Predict[[#All],[Distance (km)]:[Time on current form]], 3, FALSE), NA())</f>
        <v>#N/A</v>
      </c>
    </row>
    <row r="3768" spans="1:10" x14ac:dyDescent="0.25">
      <c r="A3768" s="1">
        <v>37.659999999999997</v>
      </c>
      <c r="B3768" s="2">
        <f>Fulltable[[#This Row],[Distance]]^2</f>
        <v>1418.2755999999997</v>
      </c>
      <c r="C3768">
        <f>Fulltable[[#This Row],[Distance]]^3</f>
        <v>53412.259095999987</v>
      </c>
      <c r="D3768">
        <f>Fulltable[[#This Row],[Distance]]^4</f>
        <v>2011505.6775553592</v>
      </c>
      <c r="E3768">
        <f>Fulltable[[#This Row],[Distance]]^5</f>
        <v>75753303.816734821</v>
      </c>
      <c r="F3768" s="13" t="e">
        <f>IF(ISNUMBER(VLOOKUP(Fulltable[[#This Row],[Distance]], PBmetric[[Distance (km)]:[PB (hh:mm:ss)]], 6, FALSE)), VLOOKUP(Fulltable[[#This Row],[Distance]], PBmetric[[Distance (km)]:[PB (hh:mm:ss)]], 6, FALSE), NA())</f>
        <v>#N/A</v>
      </c>
      <c r="G3768" s="13">
        <f ca="1">$Q$4+$P$4*Fulltable[[#This Row],[Distance]]+$O$4*Fulltable[[#This Row],[D^2]]+$N$4*Fulltable[[#This Row],[D^3]]</f>
        <v>0.13489831882110187</v>
      </c>
      <c r="H3768" s="13">
        <f ca="1">Fulltable[[#This Row],[Forecast]]*(1+AVERAGE(cform[faster (-ve) /
slower (+ve)]))</f>
        <v>0.1396631730965725</v>
      </c>
      <c r="I3768" s="13" t="e">
        <f>IF(ISNUMBER(VLOOKUP(Fulltable[[#This Row],[Distance]], Predict[[#All],[Distance (km)]:[Time on current form]], 2, FALSE)), VLOOKUP(Fulltable[[#This Row],[Distance]], Predict[[#All],[Distance (km)]:[Time on current form]], 2, FALSE), NA())</f>
        <v>#N/A</v>
      </c>
      <c r="J3768" s="13" t="e">
        <f>IF(ISNUMBER(VLOOKUP(Fulltable[[#This Row],[Distance]], Predict[[#All],[Distance (km)]:[Time on current form]], 3, FALSE)), VLOOKUP(Fulltable[[#This Row],[Distance]], Predict[[#All],[Distance (km)]:[Time on current form]], 3, FALSE), NA())</f>
        <v>#N/A</v>
      </c>
    </row>
    <row r="3769" spans="1:10" x14ac:dyDescent="0.25">
      <c r="A3769" s="1">
        <v>37.67</v>
      </c>
      <c r="B3769" s="2">
        <f>Fulltable[[#This Row],[Distance]]^2</f>
        <v>1419.0289</v>
      </c>
      <c r="C3769">
        <f>Fulltable[[#This Row],[Distance]]^3</f>
        <v>53454.818663000005</v>
      </c>
      <c r="D3769">
        <f>Fulltable[[#This Row],[Distance]]^4</f>
        <v>2013643.0190352101</v>
      </c>
      <c r="E3769">
        <f>Fulltable[[#This Row],[Distance]]^5</f>
        <v>75853932.527056366</v>
      </c>
      <c r="F3769" s="13" t="e">
        <f>IF(ISNUMBER(VLOOKUP(Fulltable[[#This Row],[Distance]], PBmetric[[Distance (km)]:[PB (hh:mm:ss)]], 6, FALSE)), VLOOKUP(Fulltable[[#This Row],[Distance]], PBmetric[[Distance (km)]:[PB (hh:mm:ss)]], 6, FALSE), NA())</f>
        <v>#N/A</v>
      </c>
      <c r="G3769" s="13">
        <f ca="1">$Q$4+$P$4*Fulltable[[#This Row],[Distance]]+$O$4*Fulltable[[#This Row],[D^2]]+$N$4*Fulltable[[#This Row],[D^3]]</f>
        <v>0.1349408893214894</v>
      </c>
      <c r="H3769" s="13">
        <f ca="1">Fulltable[[#This Row],[Forecast]]*(1+AVERAGE(cform[faster (-ve) /
slower (+ve)]))</f>
        <v>0.13970724726455613</v>
      </c>
      <c r="I3769" s="13" t="e">
        <f>IF(ISNUMBER(VLOOKUP(Fulltable[[#This Row],[Distance]], Predict[[#All],[Distance (km)]:[Time on current form]], 2, FALSE)), VLOOKUP(Fulltable[[#This Row],[Distance]], Predict[[#All],[Distance (km)]:[Time on current form]], 2, FALSE), NA())</f>
        <v>#N/A</v>
      </c>
      <c r="J3769" s="13" t="e">
        <f>IF(ISNUMBER(VLOOKUP(Fulltable[[#This Row],[Distance]], Predict[[#All],[Distance (km)]:[Time on current form]], 3, FALSE)), VLOOKUP(Fulltable[[#This Row],[Distance]], Predict[[#All],[Distance (km)]:[Time on current form]], 3, FALSE), NA())</f>
        <v>#N/A</v>
      </c>
    </row>
    <row r="3770" spans="1:10" x14ac:dyDescent="0.25">
      <c r="A3770" s="1">
        <v>37.68</v>
      </c>
      <c r="B3770" s="2">
        <f>Fulltable[[#This Row],[Distance]]^2</f>
        <v>1419.7824000000001</v>
      </c>
      <c r="C3770">
        <f>Fulltable[[#This Row],[Distance]]^3</f>
        <v>53497.400831999999</v>
      </c>
      <c r="D3770">
        <f>Fulltable[[#This Row],[Distance]]^4</f>
        <v>2015782.0633497601</v>
      </c>
      <c r="E3770">
        <f>Fulltable[[#This Row],[Distance]]^5</f>
        <v>75954668.147018954</v>
      </c>
      <c r="F3770" s="13" t="e">
        <f>IF(ISNUMBER(VLOOKUP(Fulltable[[#This Row],[Distance]], PBmetric[[Distance (km)]:[PB (hh:mm:ss)]], 6, FALSE)), VLOOKUP(Fulltable[[#This Row],[Distance]], PBmetric[[Distance (km)]:[PB (hh:mm:ss)]], 6, FALSE), NA())</f>
        <v>#N/A</v>
      </c>
      <c r="G3770" s="13">
        <f ca="1">$Q$4+$P$4*Fulltable[[#This Row],[Distance]]+$O$4*Fulltable[[#This Row],[D^2]]+$N$4*Fulltable[[#This Row],[D^3]]</f>
        <v>0.1349834633614016</v>
      </c>
      <c r="H3770" s="13">
        <f ca="1">Fulltable[[#This Row],[Forecast]]*(1+AVERAGE(cform[faster (-ve) /
slower (+ve)]))</f>
        <v>0.1397513250970869</v>
      </c>
      <c r="I3770" s="13" t="e">
        <f>IF(ISNUMBER(VLOOKUP(Fulltable[[#This Row],[Distance]], Predict[[#All],[Distance (km)]:[Time on current form]], 2, FALSE)), VLOOKUP(Fulltable[[#This Row],[Distance]], Predict[[#All],[Distance (km)]:[Time on current form]], 2, FALSE), NA())</f>
        <v>#N/A</v>
      </c>
      <c r="J3770" s="13" t="e">
        <f>IF(ISNUMBER(VLOOKUP(Fulltable[[#This Row],[Distance]], Predict[[#All],[Distance (km)]:[Time on current form]], 3, FALSE)), VLOOKUP(Fulltable[[#This Row],[Distance]], Predict[[#All],[Distance (km)]:[Time on current form]], 3, FALSE), NA())</f>
        <v>#N/A</v>
      </c>
    </row>
    <row r="3771" spans="1:10" x14ac:dyDescent="0.25">
      <c r="A3771" s="1">
        <v>37.69</v>
      </c>
      <c r="B3771" s="2">
        <f>Fulltable[[#This Row],[Distance]]^2</f>
        <v>1420.5360999999998</v>
      </c>
      <c r="C3771">
        <f>Fulltable[[#This Row],[Distance]]^3</f>
        <v>53540.005608999993</v>
      </c>
      <c r="D3771">
        <f>Fulltable[[#This Row],[Distance]]^4</f>
        <v>2017922.8114032093</v>
      </c>
      <c r="E3771">
        <f>Fulltable[[#This Row],[Distance]]^5</f>
        <v>76055510.761786953</v>
      </c>
      <c r="F3771" s="13" t="e">
        <f>IF(ISNUMBER(VLOOKUP(Fulltable[[#This Row],[Distance]], PBmetric[[Distance (km)]:[PB (hh:mm:ss)]], 6, FALSE)), VLOOKUP(Fulltable[[#This Row],[Distance]], PBmetric[[Distance (km)]:[PB (hh:mm:ss)]], 6, FALSE), NA())</f>
        <v>#N/A</v>
      </c>
      <c r="G3771" s="13">
        <f ca="1">$Q$4+$P$4*Fulltable[[#This Row],[Distance]]+$O$4*Fulltable[[#This Row],[D^2]]+$N$4*Fulltable[[#This Row],[D^3]]</f>
        <v>0.13502604094080314</v>
      </c>
      <c r="H3771" s="13">
        <f ca="1">Fulltable[[#This Row],[Forecast]]*(1+AVERAGE(cform[faster (-ve) /
slower (+ve)]))</f>
        <v>0.13979540659412823</v>
      </c>
      <c r="I3771" s="13" t="e">
        <f>IF(ISNUMBER(VLOOKUP(Fulltable[[#This Row],[Distance]], Predict[[#All],[Distance (km)]:[Time on current form]], 2, FALSE)), VLOOKUP(Fulltable[[#This Row],[Distance]], Predict[[#All],[Distance (km)]:[Time on current form]], 2, FALSE), NA())</f>
        <v>#N/A</v>
      </c>
      <c r="J3771" s="13" t="e">
        <f>IF(ISNUMBER(VLOOKUP(Fulltable[[#This Row],[Distance]], Predict[[#All],[Distance (km)]:[Time on current form]], 3, FALSE)), VLOOKUP(Fulltable[[#This Row],[Distance]], Predict[[#All],[Distance (km)]:[Time on current form]], 3, FALSE), NA())</f>
        <v>#N/A</v>
      </c>
    </row>
    <row r="3772" spans="1:10" x14ac:dyDescent="0.25">
      <c r="A3772" s="1">
        <v>37.700000000000003</v>
      </c>
      <c r="B3772" s="2">
        <f>Fulltable[[#This Row],[Distance]]^2</f>
        <v>1421.2900000000002</v>
      </c>
      <c r="C3772">
        <f>Fulltable[[#This Row],[Distance]]^3</f>
        <v>53582.633000000009</v>
      </c>
      <c r="D3772">
        <f>Fulltable[[#This Row],[Distance]]^4</f>
        <v>2020065.2641000005</v>
      </c>
      <c r="E3772">
        <f>Fulltable[[#This Row],[Distance]]^5</f>
        <v>76156460.456570029</v>
      </c>
      <c r="F3772" s="13" t="e">
        <f>IF(ISNUMBER(VLOOKUP(Fulltable[[#This Row],[Distance]], PBmetric[[Distance (km)]:[PB (hh:mm:ss)]], 6, FALSE)), VLOOKUP(Fulltable[[#This Row],[Distance]], PBmetric[[Distance (km)]:[PB (hh:mm:ss)]], 6, FALSE), NA())</f>
        <v>#N/A</v>
      </c>
      <c r="G3772" s="13">
        <f ca="1">$Q$4+$P$4*Fulltable[[#This Row],[Distance]]+$O$4*Fulltable[[#This Row],[D^2]]+$N$4*Fulltable[[#This Row],[D^3]]</f>
        <v>0.13506862205965864</v>
      </c>
      <c r="H3772" s="13">
        <f ca="1">Fulltable[[#This Row],[Forecast]]*(1+AVERAGE(cform[faster (-ve) /
slower (+ve)]))</f>
        <v>0.13983949175564345</v>
      </c>
      <c r="I3772" s="13" t="e">
        <f>IF(ISNUMBER(VLOOKUP(Fulltable[[#This Row],[Distance]], Predict[[#All],[Distance (km)]:[Time on current form]], 2, FALSE)), VLOOKUP(Fulltable[[#This Row],[Distance]], Predict[[#All],[Distance (km)]:[Time on current form]], 2, FALSE), NA())</f>
        <v>#N/A</v>
      </c>
      <c r="J3772" s="13" t="e">
        <f>IF(ISNUMBER(VLOOKUP(Fulltable[[#This Row],[Distance]], Predict[[#All],[Distance (km)]:[Time on current form]], 3, FALSE)), VLOOKUP(Fulltable[[#This Row],[Distance]], Predict[[#All],[Distance (km)]:[Time on current form]], 3, FALSE), NA())</f>
        <v>#N/A</v>
      </c>
    </row>
    <row r="3773" spans="1:10" x14ac:dyDescent="0.25">
      <c r="A3773" s="1">
        <v>37.71</v>
      </c>
      <c r="B3773" s="2">
        <f>Fulltable[[#This Row],[Distance]]^2</f>
        <v>1422.0441000000001</v>
      </c>
      <c r="C3773">
        <f>Fulltable[[#This Row],[Distance]]^3</f>
        <v>53625.283011000007</v>
      </c>
      <c r="D3773">
        <f>Fulltable[[#This Row],[Distance]]^4</f>
        <v>2022209.4223448101</v>
      </c>
      <c r="E3773">
        <f>Fulltable[[#This Row],[Distance]]^5</f>
        <v>76257517.316622794</v>
      </c>
      <c r="F3773" s="13" t="e">
        <f>IF(ISNUMBER(VLOOKUP(Fulltable[[#This Row],[Distance]], PBmetric[[Distance (km)]:[PB (hh:mm:ss)]], 6, FALSE)), VLOOKUP(Fulltable[[#This Row],[Distance]], PBmetric[[Distance (km)]:[PB (hh:mm:ss)]], 6, FALSE), NA())</f>
        <v>#N/A</v>
      </c>
      <c r="G3773" s="13">
        <f ca="1">$Q$4+$P$4*Fulltable[[#This Row],[Distance]]+$O$4*Fulltable[[#This Row],[D^2]]+$N$4*Fulltable[[#This Row],[D^3]]</f>
        <v>0.13511120671793259</v>
      </c>
      <c r="H3773" s="13">
        <f ca="1">Fulltable[[#This Row],[Forecast]]*(1+AVERAGE(cform[faster (-ve) /
slower (+ve)]))</f>
        <v>0.13988358058159583</v>
      </c>
      <c r="I3773" s="13" t="e">
        <f>IF(ISNUMBER(VLOOKUP(Fulltable[[#This Row],[Distance]], Predict[[#All],[Distance (km)]:[Time on current form]], 2, FALSE)), VLOOKUP(Fulltable[[#This Row],[Distance]], Predict[[#All],[Distance (km)]:[Time on current form]], 2, FALSE), NA())</f>
        <v>#N/A</v>
      </c>
      <c r="J3773" s="13" t="e">
        <f>IF(ISNUMBER(VLOOKUP(Fulltable[[#This Row],[Distance]], Predict[[#All],[Distance (km)]:[Time on current form]], 3, FALSE)), VLOOKUP(Fulltable[[#This Row],[Distance]], Predict[[#All],[Distance (km)]:[Time on current form]], 3, FALSE), NA())</f>
        <v>#N/A</v>
      </c>
    </row>
    <row r="3774" spans="1:10" x14ac:dyDescent="0.25">
      <c r="A3774" s="1">
        <v>37.72</v>
      </c>
      <c r="B3774" s="2">
        <f>Fulltable[[#This Row],[Distance]]^2</f>
        <v>1422.7983999999999</v>
      </c>
      <c r="C3774">
        <f>Fulltable[[#This Row],[Distance]]^3</f>
        <v>53667.955647999996</v>
      </c>
      <c r="D3774">
        <f>Fulltable[[#This Row],[Distance]]^4</f>
        <v>2024355.2870425598</v>
      </c>
      <c r="E3774">
        <f>Fulltable[[#This Row],[Distance]]^5</f>
        <v>76358681.427245349</v>
      </c>
      <c r="F3774" s="13" t="e">
        <f>IF(ISNUMBER(VLOOKUP(Fulltable[[#This Row],[Distance]], PBmetric[[Distance (km)]:[PB (hh:mm:ss)]], 6, FALSE)), VLOOKUP(Fulltable[[#This Row],[Distance]], PBmetric[[Distance (km)]:[PB (hh:mm:ss)]], 6, FALSE), NA())</f>
        <v>#N/A</v>
      </c>
      <c r="G3774" s="13">
        <f ca="1">$Q$4+$P$4*Fulltable[[#This Row],[Distance]]+$O$4*Fulltable[[#This Row],[D^2]]+$N$4*Fulltable[[#This Row],[D^3]]</f>
        <v>0.13515379491558965</v>
      </c>
      <c r="H3774" s="13">
        <f ca="1">Fulltable[[#This Row],[Forecast]]*(1+AVERAGE(cform[faster (-ve) /
slower (+ve)]))</f>
        <v>0.13992767307194878</v>
      </c>
      <c r="I3774" s="13" t="e">
        <f>IF(ISNUMBER(VLOOKUP(Fulltable[[#This Row],[Distance]], Predict[[#All],[Distance (km)]:[Time on current form]], 2, FALSE)), VLOOKUP(Fulltable[[#This Row],[Distance]], Predict[[#All],[Distance (km)]:[Time on current form]], 2, FALSE), NA())</f>
        <v>#N/A</v>
      </c>
      <c r="J3774" s="13" t="e">
        <f>IF(ISNUMBER(VLOOKUP(Fulltable[[#This Row],[Distance]], Predict[[#All],[Distance (km)]:[Time on current form]], 3, FALSE)), VLOOKUP(Fulltable[[#This Row],[Distance]], Predict[[#All],[Distance (km)]:[Time on current form]], 3, FALSE), NA())</f>
        <v>#N/A</v>
      </c>
    </row>
    <row r="3775" spans="1:10" x14ac:dyDescent="0.25">
      <c r="A3775" s="1">
        <v>37.729999999999997</v>
      </c>
      <c r="B3775" s="2">
        <f>Fulltable[[#This Row],[Distance]]^2</f>
        <v>1423.5528999999997</v>
      </c>
      <c r="C3775">
        <f>Fulltable[[#This Row],[Distance]]^3</f>
        <v>53710.650916999984</v>
      </c>
      <c r="D3775">
        <f>Fulltable[[#This Row],[Distance]]^4</f>
        <v>2026502.8590984091</v>
      </c>
      <c r="E3775">
        <f>Fulltable[[#This Row],[Distance]]^5</f>
        <v>76459952.873782963</v>
      </c>
      <c r="F3775" s="13" t="e">
        <f>IF(ISNUMBER(VLOOKUP(Fulltable[[#This Row],[Distance]], PBmetric[[Distance (km)]:[PB (hh:mm:ss)]], 6, FALSE)), VLOOKUP(Fulltable[[#This Row],[Distance]], PBmetric[[Distance (km)]:[PB (hh:mm:ss)]], 6, FALSE), NA())</f>
        <v>#N/A</v>
      </c>
      <c r="G3775" s="13">
        <f ca="1">$Q$4+$P$4*Fulltable[[#This Row],[Distance]]+$O$4*Fulltable[[#This Row],[D^2]]+$N$4*Fulltable[[#This Row],[D^3]]</f>
        <v>0.1351963866525944</v>
      </c>
      <c r="H3775" s="13">
        <f ca="1">Fulltable[[#This Row],[Forecast]]*(1+AVERAGE(cform[faster (-ve) /
slower (+ve)]))</f>
        <v>0.13997176922666563</v>
      </c>
      <c r="I3775" s="13" t="e">
        <f>IF(ISNUMBER(VLOOKUP(Fulltable[[#This Row],[Distance]], Predict[[#All],[Distance (km)]:[Time on current form]], 2, FALSE)), VLOOKUP(Fulltable[[#This Row],[Distance]], Predict[[#All],[Distance (km)]:[Time on current form]], 2, FALSE), NA())</f>
        <v>#N/A</v>
      </c>
      <c r="J3775" s="13" t="e">
        <f>IF(ISNUMBER(VLOOKUP(Fulltable[[#This Row],[Distance]], Predict[[#All],[Distance (km)]:[Time on current form]], 3, FALSE)), VLOOKUP(Fulltable[[#This Row],[Distance]], Predict[[#All],[Distance (km)]:[Time on current form]], 3, FALSE), NA())</f>
        <v>#N/A</v>
      </c>
    </row>
    <row r="3776" spans="1:10" x14ac:dyDescent="0.25">
      <c r="A3776" s="1">
        <v>37.74</v>
      </c>
      <c r="B3776" s="2">
        <f>Fulltable[[#This Row],[Distance]]^2</f>
        <v>1424.3076000000001</v>
      </c>
      <c r="C3776">
        <f>Fulltable[[#This Row],[Distance]]^3</f>
        <v>53753.368824000005</v>
      </c>
      <c r="D3776">
        <f>Fulltable[[#This Row],[Distance]]^4</f>
        <v>2028652.1394177603</v>
      </c>
      <c r="E3776">
        <f>Fulltable[[#This Row],[Distance]]^5</f>
        <v>76561331.741626278</v>
      </c>
      <c r="F3776" s="13" t="e">
        <f>IF(ISNUMBER(VLOOKUP(Fulltable[[#This Row],[Distance]], PBmetric[[Distance (km)]:[PB (hh:mm:ss)]], 6, FALSE)), VLOOKUP(Fulltable[[#This Row],[Distance]], PBmetric[[Distance (km)]:[PB (hh:mm:ss)]], 6, FALSE), NA())</f>
        <v>#N/A</v>
      </c>
      <c r="G3776" s="13">
        <f ca="1">$Q$4+$P$4*Fulltable[[#This Row],[Distance]]+$O$4*Fulltable[[#This Row],[D^2]]+$N$4*Fulltable[[#This Row],[D^3]]</f>
        <v>0.13523898192891148</v>
      </c>
      <c r="H3776" s="13">
        <f ca="1">Fulltable[[#This Row],[Forecast]]*(1+AVERAGE(cform[faster (-ve) /
slower (+ve)]))</f>
        <v>0.14001586904570978</v>
      </c>
      <c r="I3776" s="13" t="e">
        <f>IF(ISNUMBER(VLOOKUP(Fulltable[[#This Row],[Distance]], Predict[[#All],[Distance (km)]:[Time on current form]], 2, FALSE)), VLOOKUP(Fulltable[[#This Row],[Distance]], Predict[[#All],[Distance (km)]:[Time on current form]], 2, FALSE), NA())</f>
        <v>#N/A</v>
      </c>
      <c r="J3776" s="13" t="e">
        <f>IF(ISNUMBER(VLOOKUP(Fulltable[[#This Row],[Distance]], Predict[[#All],[Distance (km)]:[Time on current form]], 3, FALSE)), VLOOKUP(Fulltable[[#This Row],[Distance]], Predict[[#All],[Distance (km)]:[Time on current form]], 3, FALSE), NA())</f>
        <v>#N/A</v>
      </c>
    </row>
    <row r="3777" spans="1:10" x14ac:dyDescent="0.25">
      <c r="A3777" s="1">
        <v>37.75</v>
      </c>
      <c r="B3777" s="2">
        <f>Fulltable[[#This Row],[Distance]]^2</f>
        <v>1425.0625</v>
      </c>
      <c r="C3777">
        <f>Fulltable[[#This Row],[Distance]]^3</f>
        <v>53796.109375</v>
      </c>
      <c r="D3777">
        <f>Fulltable[[#This Row],[Distance]]^4</f>
        <v>2030803.12890625</v>
      </c>
      <c r="E3777">
        <f>Fulltable[[#This Row],[Distance]]^5</f>
        <v>76662818.116210937</v>
      </c>
      <c r="F3777" s="13" t="e">
        <f>IF(ISNUMBER(VLOOKUP(Fulltable[[#This Row],[Distance]], PBmetric[[Distance (km)]:[PB (hh:mm:ss)]], 6, FALSE)), VLOOKUP(Fulltable[[#This Row],[Distance]], PBmetric[[Distance (km)]:[PB (hh:mm:ss)]], 6, FALSE), NA())</f>
        <v>#N/A</v>
      </c>
      <c r="G3777" s="13">
        <f ca="1">$Q$4+$P$4*Fulltable[[#This Row],[Distance]]+$O$4*Fulltable[[#This Row],[D^2]]+$N$4*Fulltable[[#This Row],[D^3]]</f>
        <v>0.13528158074450547</v>
      </c>
      <c r="H3777" s="13">
        <f ca="1">Fulltable[[#This Row],[Forecast]]*(1+AVERAGE(cform[faster (-ve) /
slower (+ve)]))</f>
        <v>0.14005997252904454</v>
      </c>
      <c r="I3777" s="13" t="e">
        <f>IF(ISNUMBER(VLOOKUP(Fulltable[[#This Row],[Distance]], Predict[[#All],[Distance (km)]:[Time on current form]], 2, FALSE)), VLOOKUP(Fulltable[[#This Row],[Distance]], Predict[[#All],[Distance (km)]:[Time on current form]], 2, FALSE), NA())</f>
        <v>#N/A</v>
      </c>
      <c r="J3777" s="13" t="e">
        <f>IF(ISNUMBER(VLOOKUP(Fulltable[[#This Row],[Distance]], Predict[[#All],[Distance (km)]:[Time on current form]], 3, FALSE)), VLOOKUP(Fulltable[[#This Row],[Distance]], Predict[[#All],[Distance (km)]:[Time on current form]], 3, FALSE), NA())</f>
        <v>#N/A</v>
      </c>
    </row>
    <row r="3778" spans="1:10" x14ac:dyDescent="0.25">
      <c r="A3778" s="1">
        <v>37.76</v>
      </c>
      <c r="B3778" s="2">
        <f>Fulltable[[#This Row],[Distance]]^2</f>
        <v>1425.8175999999999</v>
      </c>
      <c r="C3778">
        <f>Fulltable[[#This Row],[Distance]]^3</f>
        <v>53838.872575999994</v>
      </c>
      <c r="D3778">
        <f>Fulltable[[#This Row],[Distance]]^4</f>
        <v>2032955.8284697596</v>
      </c>
      <c r="E3778">
        <f>Fulltable[[#This Row],[Distance]]^5</f>
        <v>76764412.083018109</v>
      </c>
      <c r="F3778" s="13" t="e">
        <f>IF(ISNUMBER(VLOOKUP(Fulltable[[#This Row],[Distance]], PBmetric[[Distance (km)]:[PB (hh:mm:ss)]], 6, FALSE)), VLOOKUP(Fulltable[[#This Row],[Distance]], PBmetric[[Distance (km)]:[PB (hh:mm:ss)]], 6, FALSE), NA())</f>
        <v>#N/A</v>
      </c>
      <c r="G3778" s="13">
        <f ca="1">$Q$4+$P$4*Fulltable[[#This Row],[Distance]]+$O$4*Fulltable[[#This Row],[D^2]]+$N$4*Fulltable[[#This Row],[D^3]]</f>
        <v>0.13532418309934094</v>
      </c>
      <c r="H3778" s="13">
        <f ca="1">Fulltable[[#This Row],[Forecast]]*(1+AVERAGE(cform[faster (-ve) /
slower (+ve)]))</f>
        <v>0.14010407967663321</v>
      </c>
      <c r="I3778" s="13" t="e">
        <f>IF(ISNUMBER(VLOOKUP(Fulltable[[#This Row],[Distance]], Predict[[#All],[Distance (km)]:[Time on current form]], 2, FALSE)), VLOOKUP(Fulltable[[#This Row],[Distance]], Predict[[#All],[Distance (km)]:[Time on current form]], 2, FALSE), NA())</f>
        <v>#N/A</v>
      </c>
      <c r="J3778" s="13" t="e">
        <f>IF(ISNUMBER(VLOOKUP(Fulltable[[#This Row],[Distance]], Predict[[#All],[Distance (km)]:[Time on current form]], 3, FALSE)), VLOOKUP(Fulltable[[#This Row],[Distance]], Predict[[#All],[Distance (km)]:[Time on current form]], 3, FALSE), NA())</f>
        <v>#N/A</v>
      </c>
    </row>
    <row r="3779" spans="1:10" x14ac:dyDescent="0.25">
      <c r="A3779" s="1">
        <v>37.770000000000003</v>
      </c>
      <c r="B3779" s="2">
        <f>Fulltable[[#This Row],[Distance]]^2</f>
        <v>1426.5729000000003</v>
      </c>
      <c r="C3779">
        <f>Fulltable[[#This Row],[Distance]]^3</f>
        <v>53881.658433000019</v>
      </c>
      <c r="D3779">
        <f>Fulltable[[#This Row],[Distance]]^4</f>
        <v>2035110.2390144109</v>
      </c>
      <c r="E3779">
        <f>Fulltable[[#This Row],[Distance]]^5</f>
        <v>76866113.727574304</v>
      </c>
      <c r="F3779" s="13" t="e">
        <f>IF(ISNUMBER(VLOOKUP(Fulltable[[#This Row],[Distance]], PBmetric[[Distance (km)]:[PB (hh:mm:ss)]], 6, FALSE)), VLOOKUP(Fulltable[[#This Row],[Distance]], PBmetric[[Distance (km)]:[PB (hh:mm:ss)]], 6, FALSE), NA())</f>
        <v>#N/A</v>
      </c>
      <c r="G3779" s="13">
        <f ca="1">$Q$4+$P$4*Fulltable[[#This Row],[Distance]]+$O$4*Fulltable[[#This Row],[D^2]]+$N$4*Fulltable[[#This Row],[D^3]]</f>
        <v>0.13536678899338248</v>
      </c>
      <c r="H3779" s="13">
        <f ca="1">Fulltable[[#This Row],[Forecast]]*(1+AVERAGE(cform[faster (-ve) /
slower (+ve)]))</f>
        <v>0.14014819048843916</v>
      </c>
      <c r="I3779" s="13" t="e">
        <f>IF(ISNUMBER(VLOOKUP(Fulltable[[#This Row],[Distance]], Predict[[#All],[Distance (km)]:[Time on current form]], 2, FALSE)), VLOOKUP(Fulltable[[#This Row],[Distance]], Predict[[#All],[Distance (km)]:[Time on current form]], 2, FALSE), NA())</f>
        <v>#N/A</v>
      </c>
      <c r="J3779" s="13" t="e">
        <f>IF(ISNUMBER(VLOOKUP(Fulltable[[#This Row],[Distance]], Predict[[#All],[Distance (km)]:[Time on current form]], 3, FALSE)), VLOOKUP(Fulltable[[#This Row],[Distance]], Predict[[#All],[Distance (km)]:[Time on current form]], 3, FALSE), NA())</f>
        <v>#N/A</v>
      </c>
    </row>
    <row r="3780" spans="1:10" x14ac:dyDescent="0.25">
      <c r="A3780" s="1">
        <v>37.78</v>
      </c>
      <c r="B3780" s="2">
        <f>Fulltable[[#This Row],[Distance]]^2</f>
        <v>1427.3284000000001</v>
      </c>
      <c r="C3780">
        <f>Fulltable[[#This Row],[Distance]]^3</f>
        <v>53924.466952000002</v>
      </c>
      <c r="D3780">
        <f>Fulltable[[#This Row],[Distance]]^4</f>
        <v>2037266.3614465604</v>
      </c>
      <c r="E3780">
        <f>Fulltable[[#This Row],[Distance]]^5</f>
        <v>76967923.135451049</v>
      </c>
      <c r="F3780" s="13" t="e">
        <f>IF(ISNUMBER(VLOOKUP(Fulltable[[#This Row],[Distance]], PBmetric[[Distance (km)]:[PB (hh:mm:ss)]], 6, FALSE)), VLOOKUP(Fulltable[[#This Row],[Distance]], PBmetric[[Distance (km)]:[PB (hh:mm:ss)]], 6, FALSE), NA())</f>
        <v>#N/A</v>
      </c>
      <c r="G3780" s="13">
        <f ca="1">$Q$4+$P$4*Fulltable[[#This Row],[Distance]]+$O$4*Fulltable[[#This Row],[D^2]]+$N$4*Fulltable[[#This Row],[D^3]]</f>
        <v>0.13540939842659472</v>
      </c>
      <c r="H3780" s="13">
        <f ca="1">Fulltable[[#This Row],[Forecast]]*(1+AVERAGE(cform[faster (-ve) /
slower (+ve)]))</f>
        <v>0.14019230496442578</v>
      </c>
      <c r="I3780" s="13" t="e">
        <f>IF(ISNUMBER(VLOOKUP(Fulltable[[#This Row],[Distance]], Predict[[#All],[Distance (km)]:[Time on current form]], 2, FALSE)), VLOOKUP(Fulltable[[#This Row],[Distance]], Predict[[#All],[Distance (km)]:[Time on current form]], 2, FALSE), NA())</f>
        <v>#N/A</v>
      </c>
      <c r="J3780" s="13" t="e">
        <f>IF(ISNUMBER(VLOOKUP(Fulltable[[#This Row],[Distance]], Predict[[#All],[Distance (km)]:[Time on current form]], 3, FALSE)), VLOOKUP(Fulltable[[#This Row],[Distance]], Predict[[#All],[Distance (km)]:[Time on current form]], 3, FALSE), NA())</f>
        <v>#N/A</v>
      </c>
    </row>
    <row r="3781" spans="1:10" x14ac:dyDescent="0.25">
      <c r="A3781" s="1">
        <v>37.79</v>
      </c>
      <c r="B3781" s="2">
        <f>Fulltable[[#This Row],[Distance]]^2</f>
        <v>1428.0841</v>
      </c>
      <c r="C3781">
        <f>Fulltable[[#This Row],[Distance]]^3</f>
        <v>53967.298138999999</v>
      </c>
      <c r="D3781">
        <f>Fulltable[[#This Row],[Distance]]^4</f>
        <v>2039424.19667281</v>
      </c>
      <c r="E3781">
        <f>Fulltable[[#This Row],[Distance]]^5</f>
        <v>77069840.392265484</v>
      </c>
      <c r="F3781" s="13" t="e">
        <f>IF(ISNUMBER(VLOOKUP(Fulltable[[#This Row],[Distance]], PBmetric[[Distance (km)]:[PB (hh:mm:ss)]], 6, FALSE)), VLOOKUP(Fulltable[[#This Row],[Distance]], PBmetric[[Distance (km)]:[PB (hh:mm:ss)]], 6, FALSE), NA())</f>
        <v>#N/A</v>
      </c>
      <c r="G3781" s="13">
        <f ca="1">$Q$4+$P$4*Fulltable[[#This Row],[Distance]]+$O$4*Fulltable[[#This Row],[D^2]]+$N$4*Fulltable[[#This Row],[D^3]]</f>
        <v>0.13545201139894225</v>
      </c>
      <c r="H3781" s="13">
        <f ca="1">Fulltable[[#This Row],[Forecast]]*(1+AVERAGE(cform[faster (-ve) /
slower (+ve)]))</f>
        <v>0.14023642310455639</v>
      </c>
      <c r="I3781" s="13" t="e">
        <f>IF(ISNUMBER(VLOOKUP(Fulltable[[#This Row],[Distance]], Predict[[#All],[Distance (km)]:[Time on current form]], 2, FALSE)), VLOOKUP(Fulltable[[#This Row],[Distance]], Predict[[#All],[Distance (km)]:[Time on current form]], 2, FALSE), NA())</f>
        <v>#N/A</v>
      </c>
      <c r="J3781" s="13" t="e">
        <f>IF(ISNUMBER(VLOOKUP(Fulltable[[#This Row],[Distance]], Predict[[#All],[Distance (km)]:[Time on current form]], 3, FALSE)), VLOOKUP(Fulltable[[#This Row],[Distance]], Predict[[#All],[Distance (km)]:[Time on current form]], 3, FALSE), NA())</f>
        <v>#N/A</v>
      </c>
    </row>
    <row r="3782" spans="1:10" x14ac:dyDescent="0.25">
      <c r="A3782" s="1">
        <v>37.799999999999997</v>
      </c>
      <c r="B3782" s="2">
        <f>Fulltable[[#This Row],[Distance]]^2</f>
        <v>1428.8399999999997</v>
      </c>
      <c r="C3782">
        <f>Fulltable[[#This Row],[Distance]]^3</f>
        <v>54010.151999999987</v>
      </c>
      <c r="D3782">
        <f>Fulltable[[#This Row],[Distance]]^4</f>
        <v>2041583.7455999991</v>
      </c>
      <c r="E3782">
        <f>Fulltable[[#This Row],[Distance]]^5</f>
        <v>77171865.583679959</v>
      </c>
      <c r="F3782" s="13" t="e">
        <f>IF(ISNUMBER(VLOOKUP(Fulltable[[#This Row],[Distance]], PBmetric[[Distance (km)]:[PB (hh:mm:ss)]], 6, FALSE)), VLOOKUP(Fulltable[[#This Row],[Distance]], PBmetric[[Distance (km)]:[PB (hh:mm:ss)]], 6, FALSE), NA())</f>
        <v>#N/A</v>
      </c>
      <c r="G3782" s="13">
        <f ca="1">$Q$4+$P$4*Fulltable[[#This Row],[Distance]]+$O$4*Fulltable[[#This Row],[D^2]]+$N$4*Fulltable[[#This Row],[D^3]]</f>
        <v>0.13549462791038963</v>
      </c>
      <c r="H3782" s="13">
        <f ca="1">Fulltable[[#This Row],[Forecast]]*(1+AVERAGE(cform[faster (-ve) /
slower (+ve)]))</f>
        <v>0.1402805449087943</v>
      </c>
      <c r="I3782" s="13" t="e">
        <f>IF(ISNUMBER(VLOOKUP(Fulltable[[#This Row],[Distance]], Predict[[#All],[Distance (km)]:[Time on current form]], 2, FALSE)), VLOOKUP(Fulltable[[#This Row],[Distance]], Predict[[#All],[Distance (km)]:[Time on current form]], 2, FALSE), NA())</f>
        <v>#N/A</v>
      </c>
      <c r="J3782" s="13" t="e">
        <f>IF(ISNUMBER(VLOOKUP(Fulltable[[#This Row],[Distance]], Predict[[#All],[Distance (km)]:[Time on current form]], 3, FALSE)), VLOOKUP(Fulltable[[#This Row],[Distance]], Predict[[#All],[Distance (km)]:[Time on current form]], 3, FALSE), NA())</f>
        <v>#N/A</v>
      </c>
    </row>
    <row r="3783" spans="1:10" x14ac:dyDescent="0.25">
      <c r="A3783" s="1">
        <v>37.81</v>
      </c>
      <c r="B3783" s="2">
        <f>Fulltable[[#This Row],[Distance]]^2</f>
        <v>1429.5961000000002</v>
      </c>
      <c r="C3783">
        <f>Fulltable[[#This Row],[Distance]]^3</f>
        <v>54053.028541000014</v>
      </c>
      <c r="D3783">
        <f>Fulltable[[#This Row],[Distance]]^4</f>
        <v>2043745.0091352107</v>
      </c>
      <c r="E3783">
        <f>Fulltable[[#This Row],[Distance]]^5</f>
        <v>77273998.795402318</v>
      </c>
      <c r="F3783" s="13" t="e">
        <f>IF(ISNUMBER(VLOOKUP(Fulltable[[#This Row],[Distance]], PBmetric[[Distance (km)]:[PB (hh:mm:ss)]], 6, FALSE)), VLOOKUP(Fulltable[[#This Row],[Distance]], PBmetric[[Distance (km)]:[PB (hh:mm:ss)]], 6, FALSE), NA())</f>
        <v>#N/A</v>
      </c>
      <c r="G3783" s="13">
        <f ca="1">$Q$4+$P$4*Fulltable[[#This Row],[Distance]]+$O$4*Fulltable[[#This Row],[D^2]]+$N$4*Fulltable[[#This Row],[D^3]]</f>
        <v>0.13553724796090152</v>
      </c>
      <c r="H3783" s="13">
        <f ca="1">Fulltable[[#This Row],[Forecast]]*(1+AVERAGE(cform[faster (-ve) /
slower (+ve)]))</f>
        <v>0.14032467037710292</v>
      </c>
      <c r="I3783" s="13" t="e">
        <f>IF(ISNUMBER(VLOOKUP(Fulltable[[#This Row],[Distance]], Predict[[#All],[Distance (km)]:[Time on current form]], 2, FALSE)), VLOOKUP(Fulltable[[#This Row],[Distance]], Predict[[#All],[Distance (km)]:[Time on current form]], 2, FALSE), NA())</f>
        <v>#N/A</v>
      </c>
      <c r="J3783" s="13" t="e">
        <f>IF(ISNUMBER(VLOOKUP(Fulltable[[#This Row],[Distance]], Predict[[#All],[Distance (km)]:[Time on current form]], 3, FALSE)), VLOOKUP(Fulltable[[#This Row],[Distance]], Predict[[#All],[Distance (km)]:[Time on current form]], 3, FALSE), NA())</f>
        <v>#N/A</v>
      </c>
    </row>
    <row r="3784" spans="1:10" x14ac:dyDescent="0.25">
      <c r="A3784" s="1">
        <v>37.82</v>
      </c>
      <c r="B3784" s="2">
        <f>Fulltable[[#This Row],[Distance]]^2</f>
        <v>1430.3524</v>
      </c>
      <c r="C3784">
        <f>Fulltable[[#This Row],[Distance]]^3</f>
        <v>54095.927768000001</v>
      </c>
      <c r="D3784">
        <f>Fulltable[[#This Row],[Distance]]^4</f>
        <v>2045907.9881857599</v>
      </c>
      <c r="E3784">
        <f>Fulltable[[#This Row],[Distance]]^5</f>
        <v>77376240.113185436</v>
      </c>
      <c r="F3784" s="13" t="e">
        <f>IF(ISNUMBER(VLOOKUP(Fulltable[[#This Row],[Distance]], PBmetric[[Distance (km)]:[PB (hh:mm:ss)]], 6, FALSE)), VLOOKUP(Fulltable[[#This Row],[Distance]], PBmetric[[Distance (km)]:[PB (hh:mm:ss)]], 6, FALSE), NA())</f>
        <v>#N/A</v>
      </c>
      <c r="G3784" s="13">
        <f ca="1">$Q$4+$P$4*Fulltable[[#This Row],[Distance]]+$O$4*Fulltable[[#This Row],[D^2]]+$N$4*Fulltable[[#This Row],[D^3]]</f>
        <v>0.13557987155044246</v>
      </c>
      <c r="H3784" s="13">
        <f ca="1">Fulltable[[#This Row],[Forecast]]*(1+AVERAGE(cform[faster (-ve) /
slower (+ve)]))</f>
        <v>0.14036879950944553</v>
      </c>
      <c r="I3784" s="13" t="e">
        <f>IF(ISNUMBER(VLOOKUP(Fulltable[[#This Row],[Distance]], Predict[[#All],[Distance (km)]:[Time on current form]], 2, FALSE)), VLOOKUP(Fulltable[[#This Row],[Distance]], Predict[[#All],[Distance (km)]:[Time on current form]], 2, FALSE), NA())</f>
        <v>#N/A</v>
      </c>
      <c r="J3784" s="13" t="e">
        <f>IF(ISNUMBER(VLOOKUP(Fulltable[[#This Row],[Distance]], Predict[[#All],[Distance (km)]:[Time on current form]], 3, FALSE)), VLOOKUP(Fulltable[[#This Row],[Distance]], Predict[[#All],[Distance (km)]:[Time on current form]], 3, FALSE), NA())</f>
        <v>#N/A</v>
      </c>
    </row>
    <row r="3785" spans="1:10" x14ac:dyDescent="0.25">
      <c r="A3785" s="1">
        <v>37.83</v>
      </c>
      <c r="B3785" s="2">
        <f>Fulltable[[#This Row],[Distance]]^2</f>
        <v>1431.1088999999999</v>
      </c>
      <c r="C3785">
        <f>Fulltable[[#This Row],[Distance]]^3</f>
        <v>54138.849686999994</v>
      </c>
      <c r="D3785">
        <f>Fulltable[[#This Row],[Distance]]^4</f>
        <v>2048072.6836592099</v>
      </c>
      <c r="E3785">
        <f>Fulltable[[#This Row],[Distance]]^5</f>
        <v>77478589.622827902</v>
      </c>
      <c r="F3785" s="13" t="e">
        <f>IF(ISNUMBER(VLOOKUP(Fulltable[[#This Row],[Distance]], PBmetric[[Distance (km)]:[PB (hh:mm:ss)]], 6, FALSE)), VLOOKUP(Fulltable[[#This Row],[Distance]], PBmetric[[Distance (km)]:[PB (hh:mm:ss)]], 6, FALSE), NA())</f>
        <v>#N/A</v>
      </c>
      <c r="G3785" s="13">
        <f ca="1">$Q$4+$P$4*Fulltable[[#This Row],[Distance]]+$O$4*Fulltable[[#This Row],[D^2]]+$N$4*Fulltable[[#This Row],[D^3]]</f>
        <v>0.1356224986789771</v>
      </c>
      <c r="H3785" s="13">
        <f ca="1">Fulltable[[#This Row],[Forecast]]*(1+AVERAGE(cform[faster (-ve) /
slower (+ve)]))</f>
        <v>0.14041293230578555</v>
      </c>
      <c r="I3785" s="13" t="e">
        <f>IF(ISNUMBER(VLOOKUP(Fulltable[[#This Row],[Distance]], Predict[[#All],[Distance (km)]:[Time on current form]], 2, FALSE)), VLOOKUP(Fulltable[[#This Row],[Distance]], Predict[[#All],[Distance (km)]:[Time on current form]], 2, FALSE), NA())</f>
        <v>#N/A</v>
      </c>
      <c r="J3785" s="13" t="e">
        <f>IF(ISNUMBER(VLOOKUP(Fulltable[[#This Row],[Distance]], Predict[[#All],[Distance (km)]:[Time on current form]], 3, FALSE)), VLOOKUP(Fulltable[[#This Row],[Distance]], Predict[[#All],[Distance (km)]:[Time on current form]], 3, FALSE), NA())</f>
        <v>#N/A</v>
      </c>
    </row>
    <row r="3786" spans="1:10" x14ac:dyDescent="0.25">
      <c r="A3786" s="1">
        <v>37.840000000000003</v>
      </c>
      <c r="B3786" s="2">
        <f>Fulltable[[#This Row],[Distance]]^2</f>
        <v>1431.8656000000003</v>
      </c>
      <c r="C3786">
        <f>Fulltable[[#This Row],[Distance]]^3</f>
        <v>54181.794304000017</v>
      </c>
      <c r="D3786">
        <f>Fulltable[[#This Row],[Distance]]^4</f>
        <v>2050239.0964633608</v>
      </c>
      <c r="E3786">
        <f>Fulltable[[#This Row],[Distance]]^5</f>
        <v>77581047.41017358</v>
      </c>
      <c r="F3786" s="13" t="e">
        <f>IF(ISNUMBER(VLOOKUP(Fulltable[[#This Row],[Distance]], PBmetric[[Distance (km)]:[PB (hh:mm:ss)]], 6, FALSE)), VLOOKUP(Fulltable[[#This Row],[Distance]], PBmetric[[Distance (km)]:[PB (hh:mm:ss)]], 6, FALSE), NA())</f>
        <v>#N/A</v>
      </c>
      <c r="G3786" s="13">
        <f ca="1">$Q$4+$P$4*Fulltable[[#This Row],[Distance]]+$O$4*Fulltable[[#This Row],[D^2]]+$N$4*Fulltable[[#This Row],[D^3]]</f>
        <v>0.13566512934646999</v>
      </c>
      <c r="H3786" s="13">
        <f ca="1">Fulltable[[#This Row],[Forecast]]*(1+AVERAGE(cform[faster (-ve) /
slower (+ve)]))</f>
        <v>0.1404570687660863</v>
      </c>
      <c r="I3786" s="13" t="e">
        <f>IF(ISNUMBER(VLOOKUP(Fulltable[[#This Row],[Distance]], Predict[[#All],[Distance (km)]:[Time on current form]], 2, FALSE)), VLOOKUP(Fulltable[[#This Row],[Distance]], Predict[[#All],[Distance (km)]:[Time on current form]], 2, FALSE), NA())</f>
        <v>#N/A</v>
      </c>
      <c r="J3786" s="13" t="e">
        <f>IF(ISNUMBER(VLOOKUP(Fulltable[[#This Row],[Distance]], Predict[[#All],[Distance (km)]:[Time on current form]], 3, FALSE)), VLOOKUP(Fulltable[[#This Row],[Distance]], Predict[[#All],[Distance (km)]:[Time on current form]], 3, FALSE), NA())</f>
        <v>#N/A</v>
      </c>
    </row>
    <row r="3787" spans="1:10" x14ac:dyDescent="0.25">
      <c r="A3787" s="1">
        <v>37.85</v>
      </c>
      <c r="B3787" s="2">
        <f>Fulltable[[#This Row],[Distance]]^2</f>
        <v>1432.6225000000002</v>
      </c>
      <c r="C3787">
        <f>Fulltable[[#This Row],[Distance]]^3</f>
        <v>54224.761625000006</v>
      </c>
      <c r="D3787">
        <f>Fulltable[[#This Row],[Distance]]^4</f>
        <v>2052407.2275062506</v>
      </c>
      <c r="E3787">
        <f>Fulltable[[#This Row],[Distance]]^5</f>
        <v>77683613.561111584</v>
      </c>
      <c r="F3787" s="13" t="e">
        <f>IF(ISNUMBER(VLOOKUP(Fulltable[[#This Row],[Distance]], PBmetric[[Distance (km)]:[PB (hh:mm:ss)]], 6, FALSE)), VLOOKUP(Fulltable[[#This Row],[Distance]], PBmetric[[Distance (km)]:[PB (hh:mm:ss)]], 6, FALSE), NA())</f>
        <v>#N/A</v>
      </c>
      <c r="G3787" s="13">
        <f ca="1">$Q$4+$P$4*Fulltable[[#This Row],[Distance]]+$O$4*Fulltable[[#This Row],[D^2]]+$N$4*Fulltable[[#This Row],[D^3]]</f>
        <v>0.13570776355288575</v>
      </c>
      <c r="H3787" s="13">
        <f ca="1">Fulltable[[#This Row],[Forecast]]*(1+AVERAGE(cform[faster (-ve) /
slower (+ve)]))</f>
        <v>0.14050120889031106</v>
      </c>
      <c r="I3787" s="13" t="e">
        <f>IF(ISNUMBER(VLOOKUP(Fulltable[[#This Row],[Distance]], Predict[[#All],[Distance (km)]:[Time on current form]], 2, FALSE)), VLOOKUP(Fulltable[[#This Row],[Distance]], Predict[[#All],[Distance (km)]:[Time on current form]], 2, FALSE), NA())</f>
        <v>#N/A</v>
      </c>
      <c r="J3787" s="13" t="e">
        <f>IF(ISNUMBER(VLOOKUP(Fulltable[[#This Row],[Distance]], Predict[[#All],[Distance (km)]:[Time on current form]], 3, FALSE)), VLOOKUP(Fulltable[[#This Row],[Distance]], Predict[[#All],[Distance (km)]:[Time on current form]], 3, FALSE), NA())</f>
        <v>#N/A</v>
      </c>
    </row>
    <row r="3788" spans="1:10" x14ac:dyDescent="0.25">
      <c r="A3788" s="1">
        <v>37.86</v>
      </c>
      <c r="B3788" s="2">
        <f>Fulltable[[#This Row],[Distance]]^2</f>
        <v>1433.3796</v>
      </c>
      <c r="C3788">
        <f>Fulltable[[#This Row],[Distance]]^3</f>
        <v>54267.751656</v>
      </c>
      <c r="D3788">
        <f>Fulltable[[#This Row],[Distance]]^4</f>
        <v>2054577.0776961599</v>
      </c>
      <c r="E3788">
        <f>Fulltable[[#This Row],[Distance]]^5</f>
        <v>77786288.161576614</v>
      </c>
      <c r="F3788" s="13" t="e">
        <f>IF(ISNUMBER(VLOOKUP(Fulltable[[#This Row],[Distance]], PBmetric[[Distance (km)]:[PB (hh:mm:ss)]], 6, FALSE)), VLOOKUP(Fulltable[[#This Row],[Distance]], PBmetric[[Distance (km)]:[PB (hh:mm:ss)]], 6, FALSE), NA())</f>
        <v>#N/A</v>
      </c>
      <c r="G3788" s="13">
        <f ca="1">$Q$4+$P$4*Fulltable[[#This Row],[Distance]]+$O$4*Fulltable[[#This Row],[D^2]]+$N$4*Fulltable[[#This Row],[D^3]]</f>
        <v>0.13575040129818897</v>
      </c>
      <c r="H3788" s="13">
        <f ca="1">Fulltable[[#This Row],[Forecast]]*(1+AVERAGE(cform[faster (-ve) /
slower (+ve)]))</f>
        <v>0.14054535267842327</v>
      </c>
      <c r="I3788" s="13" t="e">
        <f>IF(ISNUMBER(VLOOKUP(Fulltable[[#This Row],[Distance]], Predict[[#All],[Distance (km)]:[Time on current form]], 2, FALSE)), VLOOKUP(Fulltable[[#This Row],[Distance]], Predict[[#All],[Distance (km)]:[Time on current form]], 2, FALSE), NA())</f>
        <v>#N/A</v>
      </c>
      <c r="J3788" s="13" t="e">
        <f>IF(ISNUMBER(VLOOKUP(Fulltable[[#This Row],[Distance]], Predict[[#All],[Distance (km)]:[Time on current form]], 3, FALSE)), VLOOKUP(Fulltable[[#This Row],[Distance]], Predict[[#All],[Distance (km)]:[Time on current form]], 3, FALSE), NA())</f>
        <v>#N/A</v>
      </c>
    </row>
    <row r="3789" spans="1:10" x14ac:dyDescent="0.25">
      <c r="A3789" s="1">
        <v>37.869999999999997</v>
      </c>
      <c r="B3789" s="2">
        <f>Fulltable[[#This Row],[Distance]]^2</f>
        <v>1434.1368999999997</v>
      </c>
      <c r="C3789">
        <f>Fulltable[[#This Row],[Distance]]^3</f>
        <v>54310.764402999986</v>
      </c>
      <c r="D3789">
        <f>Fulltable[[#This Row],[Distance]]^4</f>
        <v>2056748.6479416091</v>
      </c>
      <c r="E3789">
        <f>Fulltable[[#This Row],[Distance]]^5</f>
        <v>77889071.297548726</v>
      </c>
      <c r="F3789" s="13" t="e">
        <f>IF(ISNUMBER(VLOOKUP(Fulltable[[#This Row],[Distance]], PBmetric[[Distance (km)]:[PB (hh:mm:ss)]], 6, FALSE)), VLOOKUP(Fulltable[[#This Row],[Distance]], PBmetric[[Distance (km)]:[PB (hh:mm:ss)]], 6, FALSE), NA())</f>
        <v>#N/A</v>
      </c>
      <c r="G3789" s="13">
        <f ca="1">$Q$4+$P$4*Fulltable[[#This Row],[Distance]]+$O$4*Fulltable[[#This Row],[D^2]]+$N$4*Fulltable[[#This Row],[D^3]]</f>
        <v>0.1357930425823442</v>
      </c>
      <c r="H3789" s="13">
        <f ca="1">Fulltable[[#This Row],[Forecast]]*(1+AVERAGE(cform[faster (-ve) /
slower (+ve)]))</f>
        <v>0.14058950013038621</v>
      </c>
      <c r="I3789" s="13" t="e">
        <f>IF(ISNUMBER(VLOOKUP(Fulltable[[#This Row],[Distance]], Predict[[#All],[Distance (km)]:[Time on current form]], 2, FALSE)), VLOOKUP(Fulltable[[#This Row],[Distance]], Predict[[#All],[Distance (km)]:[Time on current form]], 2, FALSE), NA())</f>
        <v>#N/A</v>
      </c>
      <c r="J3789" s="13" t="e">
        <f>IF(ISNUMBER(VLOOKUP(Fulltable[[#This Row],[Distance]], Predict[[#All],[Distance (km)]:[Time on current form]], 3, FALSE)), VLOOKUP(Fulltable[[#This Row],[Distance]], Predict[[#All],[Distance (km)]:[Time on current form]], 3, FALSE), NA())</f>
        <v>#N/A</v>
      </c>
    </row>
    <row r="3790" spans="1:10" x14ac:dyDescent="0.25">
      <c r="A3790" s="1">
        <v>37.880000000000003</v>
      </c>
      <c r="B3790" s="2">
        <f>Fulltable[[#This Row],[Distance]]^2</f>
        <v>1434.8944000000001</v>
      </c>
      <c r="C3790">
        <f>Fulltable[[#This Row],[Distance]]^3</f>
        <v>54353.799872000011</v>
      </c>
      <c r="D3790">
        <f>Fulltable[[#This Row],[Distance]]^4</f>
        <v>2058921.9391513604</v>
      </c>
      <c r="E3790">
        <f>Fulltable[[#This Row],[Distance]]^5</f>
        <v>77991963.055053532</v>
      </c>
      <c r="F3790" s="13" t="e">
        <f>IF(ISNUMBER(VLOOKUP(Fulltable[[#This Row],[Distance]], PBmetric[[Distance (km)]:[PB (hh:mm:ss)]], 6, FALSE)), VLOOKUP(Fulltable[[#This Row],[Distance]], PBmetric[[Distance (km)]:[PB (hh:mm:ss)]], 6, FALSE), NA())</f>
        <v>#N/A</v>
      </c>
      <c r="G3790" s="13">
        <f ca="1">$Q$4+$P$4*Fulltable[[#This Row],[Distance]]+$O$4*Fulltable[[#This Row],[D^2]]+$N$4*Fulltable[[#This Row],[D^3]]</f>
        <v>0.13583568740531615</v>
      </c>
      <c r="H3790" s="13">
        <f ca="1">Fulltable[[#This Row],[Forecast]]*(1+AVERAGE(cform[faster (-ve) /
slower (+ve)]))</f>
        <v>0.14063365124616328</v>
      </c>
      <c r="I3790" s="13" t="e">
        <f>IF(ISNUMBER(VLOOKUP(Fulltable[[#This Row],[Distance]], Predict[[#All],[Distance (km)]:[Time on current form]], 2, FALSE)), VLOOKUP(Fulltable[[#This Row],[Distance]], Predict[[#All],[Distance (km)]:[Time on current form]], 2, FALSE), NA())</f>
        <v>#N/A</v>
      </c>
      <c r="J3790" s="13" t="e">
        <f>IF(ISNUMBER(VLOOKUP(Fulltable[[#This Row],[Distance]], Predict[[#All],[Distance (km)]:[Time on current form]], 3, FALSE)), VLOOKUP(Fulltable[[#This Row],[Distance]], Predict[[#All],[Distance (km)]:[Time on current form]], 3, FALSE), NA())</f>
        <v>#N/A</v>
      </c>
    </row>
    <row r="3791" spans="1:10" x14ac:dyDescent="0.25">
      <c r="A3791" s="1">
        <v>37.89</v>
      </c>
      <c r="B3791" s="2">
        <f>Fulltable[[#This Row],[Distance]]^2</f>
        <v>1435.6521</v>
      </c>
      <c r="C3791">
        <f>Fulltable[[#This Row],[Distance]]^3</f>
        <v>54396.858069000002</v>
      </c>
      <c r="D3791">
        <f>Fulltable[[#This Row],[Distance]]^4</f>
        <v>2061096.95223441</v>
      </c>
      <c r="E3791">
        <f>Fulltable[[#This Row],[Distance]]^5</f>
        <v>78094963.520161793</v>
      </c>
      <c r="F3791" s="13" t="e">
        <f>IF(ISNUMBER(VLOOKUP(Fulltable[[#This Row],[Distance]], PBmetric[[Distance (km)]:[PB (hh:mm:ss)]], 6, FALSE)), VLOOKUP(Fulltable[[#This Row],[Distance]], PBmetric[[Distance (km)]:[PB (hh:mm:ss)]], 6, FALSE), NA())</f>
        <v>#N/A</v>
      </c>
      <c r="G3791" s="13">
        <f ca="1">$Q$4+$P$4*Fulltable[[#This Row],[Distance]]+$O$4*Fulltable[[#This Row],[D^2]]+$N$4*Fulltable[[#This Row],[D^3]]</f>
        <v>0.13587833576706931</v>
      </c>
      <c r="H3791" s="13">
        <f ca="1">Fulltable[[#This Row],[Forecast]]*(1+AVERAGE(cform[faster (-ve) /
slower (+ve)]))</f>
        <v>0.14067780602571778</v>
      </c>
      <c r="I3791" s="13" t="e">
        <f>IF(ISNUMBER(VLOOKUP(Fulltable[[#This Row],[Distance]], Predict[[#All],[Distance (km)]:[Time on current form]], 2, FALSE)), VLOOKUP(Fulltable[[#This Row],[Distance]], Predict[[#All],[Distance (km)]:[Time on current form]], 2, FALSE), NA())</f>
        <v>#N/A</v>
      </c>
      <c r="J3791" s="13" t="e">
        <f>IF(ISNUMBER(VLOOKUP(Fulltable[[#This Row],[Distance]], Predict[[#All],[Distance (km)]:[Time on current form]], 3, FALSE)), VLOOKUP(Fulltable[[#This Row],[Distance]], Predict[[#All],[Distance (km)]:[Time on current form]], 3, FALSE), NA())</f>
        <v>#N/A</v>
      </c>
    </row>
    <row r="3792" spans="1:10" x14ac:dyDescent="0.25">
      <c r="A3792" s="1">
        <v>37.9</v>
      </c>
      <c r="B3792" s="2">
        <f>Fulltable[[#This Row],[Distance]]^2</f>
        <v>1436.4099999999999</v>
      </c>
      <c r="C3792">
        <f>Fulltable[[#This Row],[Distance]]^3</f>
        <v>54439.938999999991</v>
      </c>
      <c r="D3792">
        <f>Fulltable[[#This Row],[Distance]]^4</f>
        <v>2063273.6880999997</v>
      </c>
      <c r="E3792">
        <f>Fulltable[[#This Row],[Distance]]^5</f>
        <v>78198072.778989986</v>
      </c>
      <c r="F3792" s="13" t="e">
        <f>IF(ISNUMBER(VLOOKUP(Fulltable[[#This Row],[Distance]], PBmetric[[Distance (km)]:[PB (hh:mm:ss)]], 6, FALSE)), VLOOKUP(Fulltable[[#This Row],[Distance]], PBmetric[[Distance (km)]:[PB (hh:mm:ss)]], 6, FALSE), NA())</f>
        <v>#N/A</v>
      </c>
      <c r="G3792" s="13">
        <f ca="1">$Q$4+$P$4*Fulltable[[#This Row],[Distance]]+$O$4*Fulltable[[#This Row],[D^2]]+$N$4*Fulltable[[#This Row],[D^3]]</f>
        <v>0.13592098766756833</v>
      </c>
      <c r="H3792" s="13">
        <f ca="1">Fulltable[[#This Row],[Forecast]]*(1+AVERAGE(cform[faster (-ve) /
slower (+ve)]))</f>
        <v>0.14072196446901306</v>
      </c>
      <c r="I3792" s="13" t="e">
        <f>IF(ISNUMBER(VLOOKUP(Fulltable[[#This Row],[Distance]], Predict[[#All],[Distance (km)]:[Time on current form]], 2, FALSE)), VLOOKUP(Fulltable[[#This Row],[Distance]], Predict[[#All],[Distance (km)]:[Time on current form]], 2, FALSE), NA())</f>
        <v>#N/A</v>
      </c>
      <c r="J3792" s="13" t="e">
        <f>IF(ISNUMBER(VLOOKUP(Fulltable[[#This Row],[Distance]], Predict[[#All],[Distance (km)]:[Time on current form]], 3, FALSE)), VLOOKUP(Fulltable[[#This Row],[Distance]], Predict[[#All],[Distance (km)]:[Time on current form]], 3, FALSE), NA())</f>
        <v>#N/A</v>
      </c>
    </row>
    <row r="3793" spans="1:10" x14ac:dyDescent="0.25">
      <c r="A3793" s="1">
        <v>37.909999999999997</v>
      </c>
      <c r="B3793" s="2">
        <f>Fulltable[[#This Row],[Distance]]^2</f>
        <v>1437.1680999999996</v>
      </c>
      <c r="C3793">
        <f>Fulltable[[#This Row],[Distance]]^3</f>
        <v>54483.042670999981</v>
      </c>
      <c r="D3793">
        <f>Fulltable[[#This Row],[Distance]]^4</f>
        <v>2065452.1476576091</v>
      </c>
      <c r="E3793">
        <f>Fulltable[[#This Row],[Distance]]^5</f>
        <v>78301290.917699948</v>
      </c>
      <c r="F3793" s="13" t="e">
        <f>IF(ISNUMBER(VLOOKUP(Fulltable[[#This Row],[Distance]], PBmetric[[Distance (km)]:[PB (hh:mm:ss)]], 6, FALSE)), VLOOKUP(Fulltable[[#This Row],[Distance]], PBmetric[[Distance (km)]:[PB (hh:mm:ss)]], 6, FALSE), NA())</f>
        <v>#N/A</v>
      </c>
      <c r="G3793" s="13">
        <f ca="1">$Q$4+$P$4*Fulltable[[#This Row],[Distance]]+$O$4*Fulltable[[#This Row],[D^2]]+$N$4*Fulltable[[#This Row],[D^3]]</f>
        <v>0.1359636431067778</v>
      </c>
      <c r="H3793" s="13">
        <f ca="1">Fulltable[[#This Row],[Forecast]]*(1+AVERAGE(cform[faster (-ve) /
slower (+ve)]))</f>
        <v>0.14076612657601251</v>
      </c>
      <c r="I3793" s="13" t="e">
        <f>IF(ISNUMBER(VLOOKUP(Fulltable[[#This Row],[Distance]], Predict[[#All],[Distance (km)]:[Time on current form]], 2, FALSE)), VLOOKUP(Fulltable[[#This Row],[Distance]], Predict[[#All],[Distance (km)]:[Time on current form]], 2, FALSE), NA())</f>
        <v>#N/A</v>
      </c>
      <c r="J3793" s="13" t="e">
        <f>IF(ISNUMBER(VLOOKUP(Fulltable[[#This Row],[Distance]], Predict[[#All],[Distance (km)]:[Time on current form]], 3, FALSE)), VLOOKUP(Fulltable[[#This Row],[Distance]], Predict[[#All],[Distance (km)]:[Time on current form]], 3, FALSE), NA())</f>
        <v>#N/A</v>
      </c>
    </row>
    <row r="3794" spans="1:10" x14ac:dyDescent="0.25">
      <c r="A3794" s="1">
        <v>37.92</v>
      </c>
      <c r="B3794" s="2">
        <f>Fulltable[[#This Row],[Distance]]^2</f>
        <v>1437.9264000000001</v>
      </c>
      <c r="C3794">
        <f>Fulltable[[#This Row],[Distance]]^3</f>
        <v>54526.169088000002</v>
      </c>
      <c r="D3794">
        <f>Fulltable[[#This Row],[Distance]]^4</f>
        <v>2067632.3318169601</v>
      </c>
      <c r="E3794">
        <f>Fulltable[[#This Row],[Distance]]^5</f>
        <v>78404618.022499129</v>
      </c>
      <c r="F3794" s="13" t="e">
        <f>IF(ISNUMBER(VLOOKUP(Fulltable[[#This Row],[Distance]], PBmetric[[Distance (km)]:[PB (hh:mm:ss)]], 6, FALSE)), VLOOKUP(Fulltable[[#This Row],[Distance]], PBmetric[[Distance (km)]:[PB (hh:mm:ss)]], 6, FALSE), NA())</f>
        <v>#N/A</v>
      </c>
      <c r="G3794" s="13">
        <f ca="1">$Q$4+$P$4*Fulltable[[#This Row],[Distance]]+$O$4*Fulltable[[#This Row],[D^2]]+$N$4*Fulltable[[#This Row],[D^3]]</f>
        <v>0.1360063020846623</v>
      </c>
      <c r="H3794" s="13">
        <f ca="1">Fulltable[[#This Row],[Forecast]]*(1+AVERAGE(cform[faster (-ve) /
slower (+ve)]))</f>
        <v>0.14081029234667941</v>
      </c>
      <c r="I3794" s="13" t="e">
        <f>IF(ISNUMBER(VLOOKUP(Fulltable[[#This Row],[Distance]], Predict[[#All],[Distance (km)]:[Time on current form]], 2, FALSE)), VLOOKUP(Fulltable[[#This Row],[Distance]], Predict[[#All],[Distance (km)]:[Time on current form]], 2, FALSE), NA())</f>
        <v>#N/A</v>
      </c>
      <c r="J3794" s="13" t="e">
        <f>IF(ISNUMBER(VLOOKUP(Fulltable[[#This Row],[Distance]], Predict[[#All],[Distance (km)]:[Time on current form]], 3, FALSE)), VLOOKUP(Fulltable[[#This Row],[Distance]], Predict[[#All],[Distance (km)]:[Time on current form]], 3, FALSE), NA())</f>
        <v>#N/A</v>
      </c>
    </row>
    <row r="3795" spans="1:10" x14ac:dyDescent="0.25">
      <c r="A3795" s="1">
        <v>37.93</v>
      </c>
      <c r="B3795" s="2">
        <f>Fulltable[[#This Row],[Distance]]^2</f>
        <v>1438.6849</v>
      </c>
      <c r="C3795">
        <f>Fulltable[[#This Row],[Distance]]^3</f>
        <v>54569.318256999999</v>
      </c>
      <c r="D3795">
        <f>Fulltable[[#This Row],[Distance]]^4</f>
        <v>2069814.2414880099</v>
      </c>
      <c r="E3795">
        <f>Fulltable[[#This Row],[Distance]]^5</f>
        <v>78508054.179640219</v>
      </c>
      <c r="F3795" s="13" t="e">
        <f>IF(ISNUMBER(VLOOKUP(Fulltable[[#This Row],[Distance]], PBmetric[[Distance (km)]:[PB (hh:mm:ss)]], 6, FALSE)), VLOOKUP(Fulltable[[#This Row],[Distance]], PBmetric[[Distance (km)]:[PB (hh:mm:ss)]], 6, FALSE), NA())</f>
        <v>#N/A</v>
      </c>
      <c r="G3795" s="13">
        <f ca="1">$Q$4+$P$4*Fulltable[[#This Row],[Distance]]+$O$4*Fulltable[[#This Row],[D^2]]+$N$4*Fulltable[[#This Row],[D^3]]</f>
        <v>0.13604896460118646</v>
      </c>
      <c r="H3795" s="13">
        <f ca="1">Fulltable[[#This Row],[Forecast]]*(1+AVERAGE(cform[faster (-ve) /
slower (+ve)]))</f>
        <v>0.14085446178097719</v>
      </c>
      <c r="I3795" s="13" t="e">
        <f>IF(ISNUMBER(VLOOKUP(Fulltable[[#This Row],[Distance]], Predict[[#All],[Distance (km)]:[Time on current form]], 2, FALSE)), VLOOKUP(Fulltable[[#This Row],[Distance]], Predict[[#All],[Distance (km)]:[Time on current form]], 2, FALSE), NA())</f>
        <v>#N/A</v>
      </c>
      <c r="J3795" s="13" t="e">
        <f>IF(ISNUMBER(VLOOKUP(Fulltable[[#This Row],[Distance]], Predict[[#All],[Distance (km)]:[Time on current form]], 3, FALSE)), VLOOKUP(Fulltable[[#This Row],[Distance]], Predict[[#All],[Distance (km)]:[Time on current form]], 3, FALSE), NA())</f>
        <v>#N/A</v>
      </c>
    </row>
    <row r="3796" spans="1:10" x14ac:dyDescent="0.25">
      <c r="A3796" s="1">
        <v>37.94</v>
      </c>
      <c r="B3796" s="2">
        <f>Fulltable[[#This Row],[Distance]]^2</f>
        <v>1439.4435999999998</v>
      </c>
      <c r="C3796">
        <f>Fulltable[[#This Row],[Distance]]^3</f>
        <v>54612.490183999987</v>
      </c>
      <c r="D3796">
        <f>Fulltable[[#This Row],[Distance]]^4</f>
        <v>2071997.8775809596</v>
      </c>
      <c r="E3796">
        <f>Fulltable[[#This Row],[Distance]]^5</f>
        <v>78611599.475421607</v>
      </c>
      <c r="F3796" s="13" t="e">
        <f>IF(ISNUMBER(VLOOKUP(Fulltable[[#This Row],[Distance]], PBmetric[[Distance (km)]:[PB (hh:mm:ss)]], 6, FALSE)), VLOOKUP(Fulltable[[#This Row],[Distance]], PBmetric[[Distance (km)]:[PB (hh:mm:ss)]], 6, FALSE), NA())</f>
        <v>#N/A</v>
      </c>
      <c r="G3796" s="13">
        <f ca="1">$Q$4+$P$4*Fulltable[[#This Row],[Distance]]+$O$4*Fulltable[[#This Row],[D^2]]+$N$4*Fulltable[[#This Row],[D^3]]</f>
        <v>0.13609163065631483</v>
      </c>
      <c r="H3796" s="13">
        <f ca="1">Fulltable[[#This Row],[Forecast]]*(1+AVERAGE(cform[faster (-ve) /
slower (+ve)]))</f>
        <v>0.14089863487886914</v>
      </c>
      <c r="I3796" s="13" t="e">
        <f>IF(ISNUMBER(VLOOKUP(Fulltable[[#This Row],[Distance]], Predict[[#All],[Distance (km)]:[Time on current form]], 2, FALSE)), VLOOKUP(Fulltable[[#This Row],[Distance]], Predict[[#All],[Distance (km)]:[Time on current form]], 2, FALSE), NA())</f>
        <v>#N/A</v>
      </c>
      <c r="J3796" s="13" t="e">
        <f>IF(ISNUMBER(VLOOKUP(Fulltable[[#This Row],[Distance]], Predict[[#All],[Distance (km)]:[Time on current form]], 3, FALSE)), VLOOKUP(Fulltable[[#This Row],[Distance]], Predict[[#All],[Distance (km)]:[Time on current form]], 3, FALSE), NA())</f>
        <v>#N/A</v>
      </c>
    </row>
    <row r="3797" spans="1:10" x14ac:dyDescent="0.25">
      <c r="A3797" s="1">
        <v>37.950000000000003</v>
      </c>
      <c r="B3797" s="2">
        <f>Fulltable[[#This Row],[Distance]]^2</f>
        <v>1440.2025000000003</v>
      </c>
      <c r="C3797">
        <f>Fulltable[[#This Row],[Distance]]^3</f>
        <v>54655.684875000014</v>
      </c>
      <c r="D3797">
        <f>Fulltable[[#This Row],[Distance]]^4</f>
        <v>2074183.241006251</v>
      </c>
      <c r="E3797">
        <f>Fulltable[[#This Row],[Distance]]^5</f>
        <v>78715253.996187225</v>
      </c>
      <c r="F3797" s="13" t="e">
        <f>IF(ISNUMBER(VLOOKUP(Fulltable[[#This Row],[Distance]], PBmetric[[Distance (km)]:[PB (hh:mm:ss)]], 6, FALSE)), VLOOKUP(Fulltable[[#This Row],[Distance]], PBmetric[[Distance (km)]:[PB (hh:mm:ss)]], 6, FALSE), NA())</f>
        <v>#N/A</v>
      </c>
      <c r="G3797" s="13">
        <f ca="1">$Q$4+$P$4*Fulltable[[#This Row],[Distance]]+$O$4*Fulltable[[#This Row],[D^2]]+$N$4*Fulltable[[#This Row],[D^3]]</f>
        <v>0.13613430025001202</v>
      </c>
      <c r="H3797" s="13">
        <f ca="1">Fulltable[[#This Row],[Forecast]]*(1+AVERAGE(cform[faster (-ve) /
slower (+ve)]))</f>
        <v>0.14094281164031858</v>
      </c>
      <c r="I3797" s="13" t="e">
        <f>IF(ISNUMBER(VLOOKUP(Fulltable[[#This Row],[Distance]], Predict[[#All],[Distance (km)]:[Time on current form]], 2, FALSE)), VLOOKUP(Fulltable[[#This Row],[Distance]], Predict[[#All],[Distance (km)]:[Time on current form]], 2, FALSE), NA())</f>
        <v>#N/A</v>
      </c>
      <c r="J3797" s="13" t="e">
        <f>IF(ISNUMBER(VLOOKUP(Fulltable[[#This Row],[Distance]], Predict[[#All],[Distance (km)]:[Time on current form]], 3, FALSE)), VLOOKUP(Fulltable[[#This Row],[Distance]], Predict[[#All],[Distance (km)]:[Time on current form]], 3, FALSE), NA())</f>
        <v>#N/A</v>
      </c>
    </row>
    <row r="3798" spans="1:10" x14ac:dyDescent="0.25">
      <c r="A3798" s="1">
        <v>37.96</v>
      </c>
      <c r="B3798" s="2">
        <f>Fulltable[[#This Row],[Distance]]^2</f>
        <v>1440.9616000000001</v>
      </c>
      <c r="C3798">
        <f>Fulltable[[#This Row],[Distance]]^3</f>
        <v>54698.902336000006</v>
      </c>
      <c r="D3798">
        <f>Fulltable[[#This Row],[Distance]]^4</f>
        <v>2076370.3326745604</v>
      </c>
      <c r="E3798">
        <f>Fulltable[[#This Row],[Distance]]^5</f>
        <v>78819017.828326315</v>
      </c>
      <c r="F3798" s="13" t="e">
        <f>IF(ISNUMBER(VLOOKUP(Fulltable[[#This Row],[Distance]], PBmetric[[Distance (km)]:[PB (hh:mm:ss)]], 6, FALSE)), VLOOKUP(Fulltable[[#This Row],[Distance]], PBmetric[[Distance (km)]:[PB (hh:mm:ss)]], 6, FALSE), NA())</f>
        <v>#N/A</v>
      </c>
      <c r="G3798" s="13">
        <f ca="1">$Q$4+$P$4*Fulltable[[#This Row],[Distance]]+$O$4*Fulltable[[#This Row],[D^2]]+$N$4*Fulltable[[#This Row],[D^3]]</f>
        <v>0.13617697338224266</v>
      </c>
      <c r="H3798" s="13">
        <f ca="1">Fulltable[[#This Row],[Forecast]]*(1+AVERAGE(cform[faster (-ve) /
slower (+ve)]))</f>
        <v>0.14098699206528892</v>
      </c>
      <c r="I3798" s="13" t="e">
        <f>IF(ISNUMBER(VLOOKUP(Fulltable[[#This Row],[Distance]], Predict[[#All],[Distance (km)]:[Time on current form]], 2, FALSE)), VLOOKUP(Fulltable[[#This Row],[Distance]], Predict[[#All],[Distance (km)]:[Time on current form]], 2, FALSE), NA())</f>
        <v>#N/A</v>
      </c>
      <c r="J3798" s="13" t="e">
        <f>IF(ISNUMBER(VLOOKUP(Fulltable[[#This Row],[Distance]], Predict[[#All],[Distance (km)]:[Time on current form]], 3, FALSE)), VLOOKUP(Fulltable[[#This Row],[Distance]], Predict[[#All],[Distance (km)]:[Time on current form]], 3, FALSE), NA())</f>
        <v>#N/A</v>
      </c>
    </row>
    <row r="3799" spans="1:10" x14ac:dyDescent="0.25">
      <c r="A3799" s="1">
        <v>37.97</v>
      </c>
      <c r="B3799" s="2">
        <f>Fulltable[[#This Row],[Distance]]^2</f>
        <v>1441.7208999999998</v>
      </c>
      <c r="C3799">
        <f>Fulltable[[#This Row],[Distance]]^3</f>
        <v>54742.14257299999</v>
      </c>
      <c r="D3799">
        <f>Fulltable[[#This Row],[Distance]]^4</f>
        <v>2078559.1534968095</v>
      </c>
      <c r="E3799">
        <f>Fulltable[[#This Row],[Distance]]^5</f>
        <v>78922891.058273852</v>
      </c>
      <c r="F3799" s="13" t="e">
        <f>IF(ISNUMBER(VLOOKUP(Fulltable[[#This Row],[Distance]], PBmetric[[Distance (km)]:[PB (hh:mm:ss)]], 6, FALSE)), VLOOKUP(Fulltable[[#This Row],[Distance]], PBmetric[[Distance (km)]:[PB (hh:mm:ss)]], 6, FALSE), NA())</f>
        <v>#N/A</v>
      </c>
      <c r="G3799" s="13">
        <f ca="1">$Q$4+$P$4*Fulltable[[#This Row],[Distance]]+$O$4*Fulltable[[#This Row],[D^2]]+$N$4*Fulltable[[#This Row],[D^3]]</f>
        <v>0.13621965005297129</v>
      </c>
      <c r="H3799" s="13">
        <f ca="1">Fulltable[[#This Row],[Forecast]]*(1+AVERAGE(cform[faster (-ve) /
slower (+ve)]))</f>
        <v>0.14103117615374344</v>
      </c>
      <c r="I3799" s="13" t="e">
        <f>IF(ISNUMBER(VLOOKUP(Fulltable[[#This Row],[Distance]], Predict[[#All],[Distance (km)]:[Time on current form]], 2, FALSE)), VLOOKUP(Fulltable[[#This Row],[Distance]], Predict[[#All],[Distance (km)]:[Time on current form]], 2, FALSE), NA())</f>
        <v>#N/A</v>
      </c>
      <c r="J3799" s="13" t="e">
        <f>IF(ISNUMBER(VLOOKUP(Fulltable[[#This Row],[Distance]], Predict[[#All],[Distance (km)]:[Time on current form]], 3, FALSE)), VLOOKUP(Fulltable[[#This Row],[Distance]], Predict[[#All],[Distance (km)]:[Time on current form]], 3, FALSE), NA())</f>
        <v>#N/A</v>
      </c>
    </row>
    <row r="3800" spans="1:10" x14ac:dyDescent="0.25">
      <c r="A3800" s="1">
        <v>37.979999999999997</v>
      </c>
      <c r="B3800" s="2">
        <f>Fulltable[[#This Row],[Distance]]^2</f>
        <v>1442.4803999999997</v>
      </c>
      <c r="C3800">
        <f>Fulltable[[#This Row],[Distance]]^3</f>
        <v>54785.405591999981</v>
      </c>
      <c r="D3800">
        <f>Fulltable[[#This Row],[Distance]]^4</f>
        <v>2080749.7043841591</v>
      </c>
      <c r="E3800">
        <f>Fulltable[[#This Row],[Distance]]^5</f>
        <v>79026873.77251035</v>
      </c>
      <c r="F3800" s="13" t="e">
        <f>IF(ISNUMBER(VLOOKUP(Fulltable[[#This Row],[Distance]], PBmetric[[Distance (km)]:[PB (hh:mm:ss)]], 6, FALSE)), VLOOKUP(Fulltable[[#This Row],[Distance]], PBmetric[[Distance (km)]:[PB (hh:mm:ss)]], 6, FALSE), NA())</f>
        <v>#N/A</v>
      </c>
      <c r="G3800" s="13">
        <f ca="1">$Q$4+$P$4*Fulltable[[#This Row],[Distance]]+$O$4*Fulltable[[#This Row],[D^2]]+$N$4*Fulltable[[#This Row],[D^3]]</f>
        <v>0.13626233026216256</v>
      </c>
      <c r="H3800" s="13">
        <f ca="1">Fulltable[[#This Row],[Forecast]]*(1+AVERAGE(cform[faster (-ve) /
slower (+ve)]))</f>
        <v>0.14107536390564554</v>
      </c>
      <c r="I3800" s="13" t="e">
        <f>IF(ISNUMBER(VLOOKUP(Fulltable[[#This Row],[Distance]], Predict[[#All],[Distance (km)]:[Time on current form]], 2, FALSE)), VLOOKUP(Fulltable[[#This Row],[Distance]], Predict[[#All],[Distance (km)]:[Time on current form]], 2, FALSE), NA())</f>
        <v>#N/A</v>
      </c>
      <c r="J3800" s="13" t="e">
        <f>IF(ISNUMBER(VLOOKUP(Fulltable[[#This Row],[Distance]], Predict[[#All],[Distance (km)]:[Time on current form]], 3, FALSE)), VLOOKUP(Fulltable[[#This Row],[Distance]], Predict[[#All],[Distance (km)]:[Time on current form]], 3, FALSE), NA())</f>
        <v>#N/A</v>
      </c>
    </row>
    <row r="3801" spans="1:10" x14ac:dyDescent="0.25">
      <c r="A3801" s="1">
        <v>37.99</v>
      </c>
      <c r="B3801" s="2">
        <f>Fulltable[[#This Row],[Distance]]^2</f>
        <v>1443.2401000000002</v>
      </c>
      <c r="C3801">
        <f>Fulltable[[#This Row],[Distance]]^3</f>
        <v>54828.69139900001</v>
      </c>
      <c r="D3801">
        <f>Fulltable[[#This Row],[Distance]]^4</f>
        <v>2082941.9862480105</v>
      </c>
      <c r="E3801">
        <f>Fulltable[[#This Row],[Distance]]^5</f>
        <v>79130966.057561919</v>
      </c>
      <c r="F3801" s="13" t="e">
        <f>IF(ISNUMBER(VLOOKUP(Fulltable[[#This Row],[Distance]], PBmetric[[Distance (km)]:[PB (hh:mm:ss)]], 6, FALSE)), VLOOKUP(Fulltable[[#This Row],[Distance]], PBmetric[[Distance (km)]:[PB (hh:mm:ss)]], 6, FALSE), NA())</f>
        <v>#N/A</v>
      </c>
      <c r="G3801" s="13">
        <f ca="1">$Q$4+$P$4*Fulltable[[#This Row],[Distance]]+$O$4*Fulltable[[#This Row],[D^2]]+$N$4*Fulltable[[#This Row],[D^3]]</f>
        <v>0.13630501400978109</v>
      </c>
      <c r="H3801" s="13">
        <f ca="1">Fulltable[[#This Row],[Forecast]]*(1+AVERAGE(cform[faster (-ve) /
slower (+ve)]))</f>
        <v>0.14111955532095863</v>
      </c>
      <c r="I3801" s="13" t="e">
        <f>IF(ISNUMBER(VLOOKUP(Fulltable[[#This Row],[Distance]], Predict[[#All],[Distance (km)]:[Time on current form]], 2, FALSE)), VLOOKUP(Fulltable[[#This Row],[Distance]], Predict[[#All],[Distance (km)]:[Time on current form]], 2, FALSE), NA())</f>
        <v>#N/A</v>
      </c>
      <c r="J3801" s="13" t="e">
        <f>IF(ISNUMBER(VLOOKUP(Fulltable[[#This Row],[Distance]], Predict[[#All],[Distance (km)]:[Time on current form]], 3, FALSE)), VLOOKUP(Fulltable[[#This Row],[Distance]], Predict[[#All],[Distance (km)]:[Time on current form]], 3, FALSE), NA())</f>
        <v>#N/A</v>
      </c>
    </row>
    <row r="3802" spans="1:10" x14ac:dyDescent="0.25">
      <c r="A3802" s="1">
        <v>38</v>
      </c>
      <c r="B3802" s="2">
        <f>Fulltable[[#This Row],[Distance]]^2</f>
        <v>1444</v>
      </c>
      <c r="C3802">
        <f>Fulltable[[#This Row],[Distance]]^3</f>
        <v>54872</v>
      </c>
      <c r="D3802">
        <f>Fulltable[[#This Row],[Distance]]^4</f>
        <v>2085136</v>
      </c>
      <c r="E3802">
        <f>Fulltable[[#This Row],[Distance]]^5</f>
        <v>79235168</v>
      </c>
      <c r="F3802" s="13" t="e">
        <f>IF(ISNUMBER(VLOOKUP(Fulltable[[#This Row],[Distance]], PBmetric[[Distance (km)]:[PB (hh:mm:ss)]], 6, FALSE)), VLOOKUP(Fulltable[[#This Row],[Distance]], PBmetric[[Distance (km)]:[PB (hh:mm:ss)]], 6, FALSE), NA())</f>
        <v>#N/A</v>
      </c>
      <c r="G3802" s="13">
        <f ca="1">$Q$4+$P$4*Fulltable[[#This Row],[Distance]]+$O$4*Fulltable[[#This Row],[D^2]]+$N$4*Fulltable[[#This Row],[D^3]]</f>
        <v>0.13634770129579138</v>
      </c>
      <c r="H3802" s="13">
        <f ca="1">Fulltable[[#This Row],[Forecast]]*(1+AVERAGE(cform[faster (-ve) /
slower (+ve)]))</f>
        <v>0.14116375039964588</v>
      </c>
      <c r="I3802" s="13" t="e">
        <f>IF(ISNUMBER(VLOOKUP(Fulltable[[#This Row],[Distance]], Predict[[#All],[Distance (km)]:[Time on current form]], 2, FALSE)), VLOOKUP(Fulltable[[#This Row],[Distance]], Predict[[#All],[Distance (km)]:[Time on current form]], 2, FALSE), NA())</f>
        <v>#N/A</v>
      </c>
      <c r="J3802" s="13" t="e">
        <f>IF(ISNUMBER(VLOOKUP(Fulltable[[#This Row],[Distance]], Predict[[#All],[Distance (km)]:[Time on current form]], 3, FALSE)), VLOOKUP(Fulltable[[#This Row],[Distance]], Predict[[#All],[Distance (km)]:[Time on current form]], 3, FALSE), NA())</f>
        <v>#N/A</v>
      </c>
    </row>
    <row r="3803" spans="1:10" x14ac:dyDescent="0.25">
      <c r="A3803" s="1">
        <v>38.01</v>
      </c>
      <c r="B3803" s="2">
        <f>Fulltable[[#This Row],[Distance]]^2</f>
        <v>1444.7600999999997</v>
      </c>
      <c r="C3803">
        <f>Fulltable[[#This Row],[Distance]]^3</f>
        <v>54915.331400999989</v>
      </c>
      <c r="D3803">
        <f>Fulltable[[#This Row],[Distance]]^4</f>
        <v>2087331.7465520091</v>
      </c>
      <c r="E3803">
        <f>Fulltable[[#This Row],[Distance]]^5</f>
        <v>79339479.686441869</v>
      </c>
      <c r="F3803" s="13" t="e">
        <f>IF(ISNUMBER(VLOOKUP(Fulltable[[#This Row],[Distance]], PBmetric[[Distance (km)]:[PB (hh:mm:ss)]], 6, FALSE)), VLOOKUP(Fulltable[[#This Row],[Distance]], PBmetric[[Distance (km)]:[PB (hh:mm:ss)]], 6, FALSE), NA())</f>
        <v>#N/A</v>
      </c>
      <c r="G3803" s="13">
        <f ca="1">$Q$4+$P$4*Fulltable[[#This Row],[Distance]]+$O$4*Fulltable[[#This Row],[D^2]]+$N$4*Fulltable[[#This Row],[D^3]]</f>
        <v>0.13639039212015808</v>
      </c>
      <c r="H3803" s="13">
        <f ca="1">Fulltable[[#This Row],[Forecast]]*(1+AVERAGE(cform[faster (-ve) /
slower (+ve)]))</f>
        <v>0.14120794914167073</v>
      </c>
      <c r="I3803" s="13" t="e">
        <f>IF(ISNUMBER(VLOOKUP(Fulltable[[#This Row],[Distance]], Predict[[#All],[Distance (km)]:[Time on current form]], 2, FALSE)), VLOOKUP(Fulltable[[#This Row],[Distance]], Predict[[#All],[Distance (km)]:[Time on current form]], 2, FALSE), NA())</f>
        <v>#N/A</v>
      </c>
      <c r="J3803" s="13" t="e">
        <f>IF(ISNUMBER(VLOOKUP(Fulltable[[#This Row],[Distance]], Predict[[#All],[Distance (km)]:[Time on current form]], 3, FALSE)), VLOOKUP(Fulltable[[#This Row],[Distance]], Predict[[#All],[Distance (km)]:[Time on current form]], 3, FALSE), NA())</f>
        <v>#N/A</v>
      </c>
    </row>
    <row r="3804" spans="1:10" x14ac:dyDescent="0.25">
      <c r="A3804" s="1">
        <v>38.020000000000003</v>
      </c>
      <c r="B3804" s="2">
        <f>Fulltable[[#This Row],[Distance]]^2</f>
        <v>1445.5204000000003</v>
      </c>
      <c r="C3804">
        <f>Fulltable[[#This Row],[Distance]]^3</f>
        <v>54958.685608000014</v>
      </c>
      <c r="D3804">
        <f>Fulltable[[#This Row],[Distance]]^4</f>
        <v>2089529.2268161611</v>
      </c>
      <c r="E3804">
        <f>Fulltable[[#This Row],[Distance]]^5</f>
        <v>79443901.203550443</v>
      </c>
      <c r="F3804" s="13" t="e">
        <f>IF(ISNUMBER(VLOOKUP(Fulltable[[#This Row],[Distance]], PBmetric[[Distance (km)]:[PB (hh:mm:ss)]], 6, FALSE)), VLOOKUP(Fulltable[[#This Row],[Distance]], PBmetric[[Distance (km)]:[PB (hh:mm:ss)]], 6, FALSE), NA())</f>
        <v>#N/A</v>
      </c>
      <c r="G3804" s="13">
        <f ca="1">$Q$4+$P$4*Fulltable[[#This Row],[Distance]]+$O$4*Fulltable[[#This Row],[D^2]]+$N$4*Fulltable[[#This Row],[D^3]]</f>
        <v>0.13643308648284583</v>
      </c>
      <c r="H3804" s="13">
        <f ca="1">Fulltable[[#This Row],[Forecast]]*(1+AVERAGE(cform[faster (-ve) /
slower (+ve)]))</f>
        <v>0.14125215154699658</v>
      </c>
      <c r="I3804" s="13" t="e">
        <f>IF(ISNUMBER(VLOOKUP(Fulltable[[#This Row],[Distance]], Predict[[#All],[Distance (km)]:[Time on current form]], 2, FALSE)), VLOOKUP(Fulltable[[#This Row],[Distance]], Predict[[#All],[Distance (km)]:[Time on current form]], 2, FALSE), NA())</f>
        <v>#N/A</v>
      </c>
      <c r="J3804" s="13" t="e">
        <f>IF(ISNUMBER(VLOOKUP(Fulltable[[#This Row],[Distance]], Predict[[#All],[Distance (km)]:[Time on current form]], 3, FALSE)), VLOOKUP(Fulltable[[#This Row],[Distance]], Predict[[#All],[Distance (km)]:[Time on current form]], 3, FALSE), NA())</f>
        <v>#N/A</v>
      </c>
    </row>
    <row r="3805" spans="1:10" x14ac:dyDescent="0.25">
      <c r="A3805" s="1">
        <v>38.03</v>
      </c>
      <c r="B3805" s="2">
        <f>Fulltable[[#This Row],[Distance]]^2</f>
        <v>1446.2809</v>
      </c>
      <c r="C3805">
        <f>Fulltable[[#This Row],[Distance]]^3</f>
        <v>55002.062626999999</v>
      </c>
      <c r="D3805">
        <f>Fulltable[[#This Row],[Distance]]^4</f>
        <v>2091728.4417048099</v>
      </c>
      <c r="E3805">
        <f>Fulltable[[#This Row],[Distance]]^5</f>
        <v>79548432.638033926</v>
      </c>
      <c r="F3805" s="13" t="e">
        <f>IF(ISNUMBER(VLOOKUP(Fulltable[[#This Row],[Distance]], PBmetric[[Distance (km)]:[PB (hh:mm:ss)]], 6, FALSE)), VLOOKUP(Fulltable[[#This Row],[Distance]], PBmetric[[Distance (km)]:[PB (hh:mm:ss)]], 6, FALSE), NA())</f>
        <v>#N/A</v>
      </c>
      <c r="G3805" s="13">
        <f ca="1">$Q$4+$P$4*Fulltable[[#This Row],[Distance]]+$O$4*Fulltable[[#This Row],[D^2]]+$N$4*Fulltable[[#This Row],[D^3]]</f>
        <v>0.13647578438381913</v>
      </c>
      <c r="H3805" s="13">
        <f ca="1">Fulltable[[#This Row],[Forecast]]*(1+AVERAGE(cform[faster (-ve) /
slower (+ve)]))</f>
        <v>0.1412963576155867</v>
      </c>
      <c r="I3805" s="13" t="e">
        <f>IF(ISNUMBER(VLOOKUP(Fulltable[[#This Row],[Distance]], Predict[[#All],[Distance (km)]:[Time on current form]], 2, FALSE)), VLOOKUP(Fulltable[[#This Row],[Distance]], Predict[[#All],[Distance (km)]:[Time on current form]], 2, FALSE), NA())</f>
        <v>#N/A</v>
      </c>
      <c r="J3805" s="13" t="e">
        <f>IF(ISNUMBER(VLOOKUP(Fulltable[[#This Row],[Distance]], Predict[[#All],[Distance (km)]:[Time on current form]], 3, FALSE)), VLOOKUP(Fulltable[[#This Row],[Distance]], Predict[[#All],[Distance (km)]:[Time on current form]], 3, FALSE), NA())</f>
        <v>#N/A</v>
      </c>
    </row>
    <row r="3806" spans="1:10" x14ac:dyDescent="0.25">
      <c r="A3806" s="1">
        <v>38.04</v>
      </c>
      <c r="B3806" s="2">
        <f>Fulltable[[#This Row],[Distance]]^2</f>
        <v>1447.0416</v>
      </c>
      <c r="C3806">
        <f>Fulltable[[#This Row],[Distance]]^3</f>
        <v>55045.462463999997</v>
      </c>
      <c r="D3806">
        <f>Fulltable[[#This Row],[Distance]]^4</f>
        <v>2093929.39213056</v>
      </c>
      <c r="E3806">
        <f>Fulltable[[#This Row],[Distance]]^5</f>
        <v>79653074.076646507</v>
      </c>
      <c r="F3806" s="13" t="e">
        <f>IF(ISNUMBER(VLOOKUP(Fulltable[[#This Row],[Distance]], PBmetric[[Distance (km)]:[PB (hh:mm:ss)]], 6, FALSE)), VLOOKUP(Fulltable[[#This Row],[Distance]], PBmetric[[Distance (km)]:[PB (hh:mm:ss)]], 6, FALSE), NA())</f>
        <v>#N/A</v>
      </c>
      <c r="G3806" s="13">
        <f ca="1">$Q$4+$P$4*Fulltable[[#This Row],[Distance]]+$O$4*Fulltable[[#This Row],[D^2]]+$N$4*Fulltable[[#This Row],[D^3]]</f>
        <v>0.13651848582304266</v>
      </c>
      <c r="H3806" s="13">
        <f ca="1">Fulltable[[#This Row],[Forecast]]*(1+AVERAGE(cform[faster (-ve) /
slower (+ve)]))</f>
        <v>0.14134056734740447</v>
      </c>
      <c r="I3806" s="13" t="e">
        <f>IF(ISNUMBER(VLOOKUP(Fulltable[[#This Row],[Distance]], Predict[[#All],[Distance (km)]:[Time on current form]], 2, FALSE)), VLOOKUP(Fulltable[[#This Row],[Distance]], Predict[[#All],[Distance (km)]:[Time on current form]], 2, FALSE), NA())</f>
        <v>#N/A</v>
      </c>
      <c r="J3806" s="13" t="e">
        <f>IF(ISNUMBER(VLOOKUP(Fulltable[[#This Row],[Distance]], Predict[[#All],[Distance (km)]:[Time on current form]], 3, FALSE)), VLOOKUP(Fulltable[[#This Row],[Distance]], Predict[[#All],[Distance (km)]:[Time on current form]], 3, FALSE), NA())</f>
        <v>#N/A</v>
      </c>
    </row>
    <row r="3807" spans="1:10" x14ac:dyDescent="0.25">
      <c r="A3807" s="1">
        <v>38.049999999999997</v>
      </c>
      <c r="B3807" s="2">
        <f>Fulltable[[#This Row],[Distance]]^2</f>
        <v>1447.8024999999998</v>
      </c>
      <c r="C3807">
        <f>Fulltable[[#This Row],[Distance]]^3</f>
        <v>55088.885124999986</v>
      </c>
      <c r="D3807">
        <f>Fulltable[[#This Row],[Distance]]^4</f>
        <v>2096132.0790062493</v>
      </c>
      <c r="E3807">
        <f>Fulltable[[#This Row],[Distance]]^5</f>
        <v>79757825.606187776</v>
      </c>
      <c r="F3807" s="13" t="e">
        <f>IF(ISNUMBER(VLOOKUP(Fulltable[[#This Row],[Distance]], PBmetric[[Distance (km)]:[PB (hh:mm:ss)]], 6, FALSE)), VLOOKUP(Fulltable[[#This Row],[Distance]], PBmetric[[Distance (km)]:[PB (hh:mm:ss)]], 6, FALSE), NA())</f>
        <v>#N/A</v>
      </c>
      <c r="G3807" s="13">
        <f ca="1">$Q$4+$P$4*Fulltable[[#This Row],[Distance]]+$O$4*Fulltable[[#This Row],[D^2]]+$N$4*Fulltable[[#This Row],[D^3]]</f>
        <v>0.13656119080048096</v>
      </c>
      <c r="H3807" s="13">
        <f ca="1">Fulltable[[#This Row],[Forecast]]*(1+AVERAGE(cform[faster (-ve) /
slower (+ve)]))</f>
        <v>0.14138478074241317</v>
      </c>
      <c r="I3807" s="13" t="e">
        <f>IF(ISNUMBER(VLOOKUP(Fulltable[[#This Row],[Distance]], Predict[[#All],[Distance (km)]:[Time on current form]], 2, FALSE)), VLOOKUP(Fulltable[[#This Row],[Distance]], Predict[[#All],[Distance (km)]:[Time on current form]], 2, FALSE), NA())</f>
        <v>#N/A</v>
      </c>
      <c r="J3807" s="13" t="e">
        <f>IF(ISNUMBER(VLOOKUP(Fulltable[[#This Row],[Distance]], Predict[[#All],[Distance (km)]:[Time on current form]], 3, FALSE)), VLOOKUP(Fulltable[[#This Row],[Distance]], Predict[[#All],[Distance (km)]:[Time on current form]], 3, FALSE), NA())</f>
        <v>#N/A</v>
      </c>
    </row>
    <row r="3808" spans="1:10" x14ac:dyDescent="0.25">
      <c r="A3808" s="1">
        <v>38.06</v>
      </c>
      <c r="B3808" s="2">
        <f>Fulltable[[#This Row],[Distance]]^2</f>
        <v>1448.5636000000002</v>
      </c>
      <c r="C3808">
        <f>Fulltable[[#This Row],[Distance]]^3</f>
        <v>55132.330616000007</v>
      </c>
      <c r="D3808">
        <f>Fulltable[[#This Row],[Distance]]^4</f>
        <v>2098336.5032449607</v>
      </c>
      <c r="E3808">
        <f>Fulltable[[#This Row],[Distance]]^5</f>
        <v>79862687.313503206</v>
      </c>
      <c r="F3808" s="13" t="e">
        <f>IF(ISNUMBER(VLOOKUP(Fulltable[[#This Row],[Distance]], PBmetric[[Distance (km)]:[PB (hh:mm:ss)]], 6, FALSE)), VLOOKUP(Fulltable[[#This Row],[Distance]], PBmetric[[Distance (km)]:[PB (hh:mm:ss)]], 6, FALSE), NA())</f>
        <v>#N/A</v>
      </c>
      <c r="G3808" s="13">
        <f ca="1">$Q$4+$P$4*Fulltable[[#This Row],[Distance]]+$O$4*Fulltable[[#This Row],[D^2]]+$N$4*Fulltable[[#This Row],[D^3]]</f>
        <v>0.1366038993160987</v>
      </c>
      <c r="H3808" s="13">
        <f ca="1">Fulltable[[#This Row],[Forecast]]*(1+AVERAGE(cform[faster (-ve) /
slower (+ve)]))</f>
        <v>0.1414289978005763</v>
      </c>
      <c r="I3808" s="13" t="e">
        <f>IF(ISNUMBER(VLOOKUP(Fulltable[[#This Row],[Distance]], Predict[[#All],[Distance (km)]:[Time on current form]], 2, FALSE)), VLOOKUP(Fulltable[[#This Row],[Distance]], Predict[[#All],[Distance (km)]:[Time on current form]], 2, FALSE), NA())</f>
        <v>#N/A</v>
      </c>
      <c r="J3808" s="13" t="e">
        <f>IF(ISNUMBER(VLOOKUP(Fulltable[[#This Row],[Distance]], Predict[[#All],[Distance (km)]:[Time on current form]], 3, FALSE)), VLOOKUP(Fulltable[[#This Row],[Distance]], Predict[[#All],[Distance (km)]:[Time on current form]], 3, FALSE), NA())</f>
        <v>#N/A</v>
      </c>
    </row>
    <row r="3809" spans="1:10" x14ac:dyDescent="0.25">
      <c r="A3809" s="1">
        <v>38.07</v>
      </c>
      <c r="B3809" s="2">
        <f>Fulltable[[#This Row],[Distance]]^2</f>
        <v>1449.3249000000001</v>
      </c>
      <c r="C3809">
        <f>Fulltable[[#This Row],[Distance]]^3</f>
        <v>55175.798943000002</v>
      </c>
      <c r="D3809">
        <f>Fulltable[[#This Row],[Distance]]^4</f>
        <v>2100542.66576001</v>
      </c>
      <c r="E3809">
        <f>Fulltable[[#This Row],[Distance]]^5</f>
        <v>79967659.285483584</v>
      </c>
      <c r="F3809" s="13" t="e">
        <f>IF(ISNUMBER(VLOOKUP(Fulltable[[#This Row],[Distance]], PBmetric[[Distance (km)]:[PB (hh:mm:ss)]], 6, FALSE)), VLOOKUP(Fulltable[[#This Row],[Distance]], PBmetric[[Distance (km)]:[PB (hh:mm:ss)]], 6, FALSE), NA())</f>
        <v>#N/A</v>
      </c>
      <c r="G3809" s="13">
        <f ca="1">$Q$4+$P$4*Fulltable[[#This Row],[Distance]]+$O$4*Fulltable[[#This Row],[D^2]]+$N$4*Fulltable[[#This Row],[D^3]]</f>
        <v>0.13664661136986039</v>
      </c>
      <c r="H3809" s="13">
        <f ca="1">Fulltable[[#This Row],[Forecast]]*(1+AVERAGE(cform[faster (-ve) /
slower (+ve)]))</f>
        <v>0.14147321852185704</v>
      </c>
      <c r="I3809" s="13" t="e">
        <f>IF(ISNUMBER(VLOOKUP(Fulltable[[#This Row],[Distance]], Predict[[#All],[Distance (km)]:[Time on current form]], 2, FALSE)), VLOOKUP(Fulltable[[#This Row],[Distance]], Predict[[#All],[Distance (km)]:[Time on current form]], 2, FALSE), NA())</f>
        <v>#N/A</v>
      </c>
      <c r="J3809" s="13" t="e">
        <f>IF(ISNUMBER(VLOOKUP(Fulltable[[#This Row],[Distance]], Predict[[#All],[Distance (km)]:[Time on current form]], 3, FALSE)), VLOOKUP(Fulltable[[#This Row],[Distance]], Predict[[#All],[Distance (km)]:[Time on current form]], 3, FALSE), NA())</f>
        <v>#N/A</v>
      </c>
    </row>
    <row r="3810" spans="1:10" x14ac:dyDescent="0.25">
      <c r="A3810" s="1">
        <v>38.08</v>
      </c>
      <c r="B3810" s="2">
        <f>Fulltable[[#This Row],[Distance]]^2</f>
        <v>1450.0863999999999</v>
      </c>
      <c r="C3810">
        <f>Fulltable[[#This Row],[Distance]]^3</f>
        <v>55219.290111999995</v>
      </c>
      <c r="D3810">
        <f>Fulltable[[#This Row],[Distance]]^4</f>
        <v>2102750.5674649598</v>
      </c>
      <c r="E3810">
        <f>Fulltable[[#This Row],[Distance]]^5</f>
        <v>80072741.609065667</v>
      </c>
      <c r="F3810" s="13" t="e">
        <f>IF(ISNUMBER(VLOOKUP(Fulltable[[#This Row],[Distance]], PBmetric[[Distance (km)]:[PB (hh:mm:ss)]], 6, FALSE)), VLOOKUP(Fulltable[[#This Row],[Distance]], PBmetric[[Distance (km)]:[PB (hh:mm:ss)]], 6, FALSE), NA())</f>
        <v>#N/A</v>
      </c>
      <c r="G3810" s="13">
        <f ca="1">$Q$4+$P$4*Fulltable[[#This Row],[Distance]]+$O$4*Fulltable[[#This Row],[D^2]]+$N$4*Fulltable[[#This Row],[D^3]]</f>
        <v>0.13668932696173067</v>
      </c>
      <c r="H3810" s="13">
        <f ca="1">Fulltable[[#This Row],[Forecast]]*(1+AVERAGE(cform[faster (-ve) /
slower (+ve)]))</f>
        <v>0.14151744290621882</v>
      </c>
      <c r="I3810" s="13" t="e">
        <f>IF(ISNUMBER(VLOOKUP(Fulltable[[#This Row],[Distance]], Predict[[#All],[Distance (km)]:[Time on current form]], 2, FALSE)), VLOOKUP(Fulltable[[#This Row],[Distance]], Predict[[#All],[Distance (km)]:[Time on current form]], 2, FALSE), NA())</f>
        <v>#N/A</v>
      </c>
      <c r="J3810" s="13" t="e">
        <f>IF(ISNUMBER(VLOOKUP(Fulltable[[#This Row],[Distance]], Predict[[#All],[Distance (km)]:[Time on current form]], 3, FALSE)), VLOOKUP(Fulltable[[#This Row],[Distance]], Predict[[#All],[Distance (km)]:[Time on current form]], 3, FALSE), NA())</f>
        <v>#N/A</v>
      </c>
    </row>
    <row r="3811" spans="1:10" x14ac:dyDescent="0.25">
      <c r="A3811" s="1">
        <v>38.090000000000003</v>
      </c>
      <c r="B3811" s="2">
        <f>Fulltable[[#This Row],[Distance]]^2</f>
        <v>1450.8481000000002</v>
      </c>
      <c r="C3811">
        <f>Fulltable[[#This Row],[Distance]]^3</f>
        <v>55262.804129000011</v>
      </c>
      <c r="D3811">
        <f>Fulltable[[#This Row],[Distance]]^4</f>
        <v>2104960.2092736103</v>
      </c>
      <c r="E3811">
        <f>Fulltable[[#This Row],[Distance]]^5</f>
        <v>80177934.371231824</v>
      </c>
      <c r="F3811" s="13" t="e">
        <f>IF(ISNUMBER(VLOOKUP(Fulltable[[#This Row],[Distance]], PBmetric[[Distance (km)]:[PB (hh:mm:ss)]], 6, FALSE)), VLOOKUP(Fulltable[[#This Row],[Distance]], PBmetric[[Distance (km)]:[PB (hh:mm:ss)]], 6, FALSE), NA())</f>
        <v>#N/A</v>
      </c>
      <c r="G3811" s="13">
        <f ca="1">$Q$4+$P$4*Fulltable[[#This Row],[Distance]]+$O$4*Fulltable[[#This Row],[D^2]]+$N$4*Fulltable[[#This Row],[D^3]]</f>
        <v>0.13673204609167419</v>
      </c>
      <c r="H3811" s="13">
        <f ca="1">Fulltable[[#This Row],[Forecast]]*(1+AVERAGE(cform[faster (-ve) /
slower (+ve)]))</f>
        <v>0.14156167095362501</v>
      </c>
      <c r="I3811" s="13" t="e">
        <f>IF(ISNUMBER(VLOOKUP(Fulltable[[#This Row],[Distance]], Predict[[#All],[Distance (km)]:[Time on current form]], 2, FALSE)), VLOOKUP(Fulltable[[#This Row],[Distance]], Predict[[#All],[Distance (km)]:[Time on current form]], 2, FALSE), NA())</f>
        <v>#N/A</v>
      </c>
      <c r="J3811" s="13" t="e">
        <f>IF(ISNUMBER(VLOOKUP(Fulltable[[#This Row],[Distance]], Predict[[#All],[Distance (km)]:[Time on current form]], 3, FALSE)), VLOOKUP(Fulltable[[#This Row],[Distance]], Predict[[#All],[Distance (km)]:[Time on current form]], 3, FALSE), NA())</f>
        <v>#N/A</v>
      </c>
    </row>
    <row r="3812" spans="1:10" x14ac:dyDescent="0.25">
      <c r="A3812" s="1">
        <v>38.1</v>
      </c>
      <c r="B3812" s="2">
        <f>Fulltable[[#This Row],[Distance]]^2</f>
        <v>1451.6100000000001</v>
      </c>
      <c r="C3812">
        <f>Fulltable[[#This Row],[Distance]]^3</f>
        <v>55306.341000000008</v>
      </c>
      <c r="D3812">
        <f>Fulltable[[#This Row],[Distance]]^4</f>
        <v>2107171.5921000005</v>
      </c>
      <c r="E3812">
        <f>Fulltable[[#This Row],[Distance]]^5</f>
        <v>80283237.659010023</v>
      </c>
      <c r="F3812" s="13" t="e">
        <f>IF(ISNUMBER(VLOOKUP(Fulltable[[#This Row],[Distance]], PBmetric[[Distance (km)]:[PB (hh:mm:ss)]], 6, FALSE)), VLOOKUP(Fulltable[[#This Row],[Distance]], PBmetric[[Distance (km)]:[PB (hh:mm:ss)]], 6, FALSE), NA())</f>
        <v>#N/A</v>
      </c>
      <c r="G3812" s="13">
        <f ca="1">$Q$4+$P$4*Fulltable[[#This Row],[Distance]]+$O$4*Fulltable[[#This Row],[D^2]]+$N$4*Fulltable[[#This Row],[D^3]]</f>
        <v>0.13677476875965544</v>
      </c>
      <c r="H3812" s="13">
        <f ca="1">Fulltable[[#This Row],[Forecast]]*(1+AVERAGE(cform[faster (-ve) /
slower (+ve)]))</f>
        <v>0.14160590266403889</v>
      </c>
      <c r="I3812" s="13" t="e">
        <f>IF(ISNUMBER(VLOOKUP(Fulltable[[#This Row],[Distance]], Predict[[#All],[Distance (km)]:[Time on current form]], 2, FALSE)), VLOOKUP(Fulltable[[#This Row],[Distance]], Predict[[#All],[Distance (km)]:[Time on current form]], 2, FALSE), NA())</f>
        <v>#N/A</v>
      </c>
      <c r="J3812" s="13" t="e">
        <f>IF(ISNUMBER(VLOOKUP(Fulltable[[#This Row],[Distance]], Predict[[#All],[Distance (km)]:[Time on current form]], 3, FALSE)), VLOOKUP(Fulltable[[#This Row],[Distance]], Predict[[#All],[Distance (km)]:[Time on current form]], 3, FALSE), NA())</f>
        <v>#N/A</v>
      </c>
    </row>
    <row r="3813" spans="1:10" x14ac:dyDescent="0.25">
      <c r="A3813" s="1">
        <v>38.11</v>
      </c>
      <c r="B3813" s="2">
        <f>Fulltable[[#This Row],[Distance]]^2</f>
        <v>1452.3721</v>
      </c>
      <c r="C3813">
        <f>Fulltable[[#This Row],[Distance]]^3</f>
        <v>55349.900731000002</v>
      </c>
      <c r="D3813">
        <f>Fulltable[[#This Row],[Distance]]^4</f>
        <v>2109384.7168584103</v>
      </c>
      <c r="E3813">
        <f>Fulltable[[#This Row],[Distance]]^5</f>
        <v>80388651.559474021</v>
      </c>
      <c r="F3813" s="13" t="e">
        <f>IF(ISNUMBER(VLOOKUP(Fulltable[[#This Row],[Distance]], PBmetric[[Distance (km)]:[PB (hh:mm:ss)]], 6, FALSE)), VLOOKUP(Fulltable[[#This Row],[Distance]], PBmetric[[Distance (km)]:[PB (hh:mm:ss)]], 6, FALSE), NA())</f>
        <v>#N/A</v>
      </c>
      <c r="G3813" s="13">
        <f ca="1">$Q$4+$P$4*Fulltable[[#This Row],[Distance]]+$O$4*Fulltable[[#This Row],[D^2]]+$N$4*Fulltable[[#This Row],[D^3]]</f>
        <v>0.13681749496563908</v>
      </c>
      <c r="H3813" s="13">
        <f ca="1">Fulltable[[#This Row],[Forecast]]*(1+AVERAGE(cform[faster (-ve) /
slower (+ve)]))</f>
        <v>0.14165013803742382</v>
      </c>
      <c r="I3813" s="13" t="e">
        <f>IF(ISNUMBER(VLOOKUP(Fulltable[[#This Row],[Distance]], Predict[[#All],[Distance (km)]:[Time on current form]], 2, FALSE)), VLOOKUP(Fulltable[[#This Row],[Distance]], Predict[[#All],[Distance (km)]:[Time on current form]], 2, FALSE), NA())</f>
        <v>#N/A</v>
      </c>
      <c r="J3813" s="13" t="e">
        <f>IF(ISNUMBER(VLOOKUP(Fulltable[[#This Row],[Distance]], Predict[[#All],[Distance (km)]:[Time on current form]], 3, FALSE)), VLOOKUP(Fulltable[[#This Row],[Distance]], Predict[[#All],[Distance (km)]:[Time on current form]], 3, FALSE), NA())</f>
        <v>#N/A</v>
      </c>
    </row>
    <row r="3814" spans="1:10" x14ac:dyDescent="0.25">
      <c r="A3814" s="1">
        <v>38.119999999999997</v>
      </c>
      <c r="B3814" s="2">
        <f>Fulltable[[#This Row],[Distance]]^2</f>
        <v>1453.1343999999999</v>
      </c>
      <c r="C3814">
        <f>Fulltable[[#This Row],[Distance]]^3</f>
        <v>55393.483327999995</v>
      </c>
      <c r="D3814">
        <f>Fulltable[[#This Row],[Distance]]^4</f>
        <v>2111599.5844633598</v>
      </c>
      <c r="E3814">
        <f>Fulltable[[#This Row],[Distance]]^5</f>
        <v>80494176.159743264</v>
      </c>
      <c r="F3814" s="13" t="e">
        <f>IF(ISNUMBER(VLOOKUP(Fulltable[[#This Row],[Distance]], PBmetric[[Distance (km)]:[PB (hh:mm:ss)]], 6, FALSE)), VLOOKUP(Fulltable[[#This Row],[Distance]], PBmetric[[Distance (km)]:[PB (hh:mm:ss)]], 6, FALSE), NA())</f>
        <v>#N/A</v>
      </c>
      <c r="G3814" s="13">
        <f ca="1">$Q$4+$P$4*Fulltable[[#This Row],[Distance]]+$O$4*Fulltable[[#This Row],[D^2]]+$N$4*Fulltable[[#This Row],[D^3]]</f>
        <v>0.13686022470958967</v>
      </c>
      <c r="H3814" s="13">
        <f ca="1">Fulltable[[#This Row],[Forecast]]*(1+AVERAGE(cform[faster (-ve) /
slower (+ve)]))</f>
        <v>0.14169437707374316</v>
      </c>
      <c r="I3814" s="13" t="e">
        <f>IF(ISNUMBER(VLOOKUP(Fulltable[[#This Row],[Distance]], Predict[[#All],[Distance (km)]:[Time on current form]], 2, FALSE)), VLOOKUP(Fulltable[[#This Row],[Distance]], Predict[[#All],[Distance (km)]:[Time on current form]], 2, FALSE), NA())</f>
        <v>#N/A</v>
      </c>
      <c r="J3814" s="13" t="e">
        <f>IF(ISNUMBER(VLOOKUP(Fulltable[[#This Row],[Distance]], Predict[[#All],[Distance (km)]:[Time on current form]], 3, FALSE)), VLOOKUP(Fulltable[[#This Row],[Distance]], Predict[[#All],[Distance (km)]:[Time on current form]], 3, FALSE), NA())</f>
        <v>#N/A</v>
      </c>
    </row>
    <row r="3815" spans="1:10" x14ac:dyDescent="0.25">
      <c r="A3815" s="1">
        <v>38.130000000000003</v>
      </c>
      <c r="B3815" s="2">
        <f>Fulltable[[#This Row],[Distance]]^2</f>
        <v>1453.8969000000002</v>
      </c>
      <c r="C3815">
        <f>Fulltable[[#This Row],[Distance]]^3</f>
        <v>55437.088797000011</v>
      </c>
      <c r="D3815">
        <f>Fulltable[[#This Row],[Distance]]^4</f>
        <v>2113816.1958296103</v>
      </c>
      <c r="E3815">
        <f>Fulltable[[#This Row],[Distance]]^5</f>
        <v>80599811.546983048</v>
      </c>
      <c r="F3815" s="13" t="e">
        <f>IF(ISNUMBER(VLOOKUP(Fulltable[[#This Row],[Distance]], PBmetric[[Distance (km)]:[PB (hh:mm:ss)]], 6, FALSE)), VLOOKUP(Fulltable[[#This Row],[Distance]], PBmetric[[Distance (km)]:[PB (hh:mm:ss)]], 6, FALSE), NA())</f>
        <v>#N/A</v>
      </c>
      <c r="G3815" s="13">
        <f ca="1">$Q$4+$P$4*Fulltable[[#This Row],[Distance]]+$O$4*Fulltable[[#This Row],[D^2]]+$N$4*Fulltable[[#This Row],[D^3]]</f>
        <v>0.13690295799147187</v>
      </c>
      <c r="H3815" s="13">
        <f ca="1">Fulltable[[#This Row],[Forecast]]*(1+AVERAGE(cform[faster (-ve) /
slower (+ve)]))</f>
        <v>0.14173861977296029</v>
      </c>
      <c r="I3815" s="13" t="e">
        <f>IF(ISNUMBER(VLOOKUP(Fulltable[[#This Row],[Distance]], Predict[[#All],[Distance (km)]:[Time on current form]], 2, FALSE)), VLOOKUP(Fulltable[[#This Row],[Distance]], Predict[[#All],[Distance (km)]:[Time on current form]], 2, FALSE), NA())</f>
        <v>#N/A</v>
      </c>
      <c r="J3815" s="13" t="e">
        <f>IF(ISNUMBER(VLOOKUP(Fulltable[[#This Row],[Distance]], Predict[[#All],[Distance (km)]:[Time on current form]], 3, FALSE)), VLOOKUP(Fulltable[[#This Row],[Distance]], Predict[[#All],[Distance (km)]:[Time on current form]], 3, FALSE), NA())</f>
        <v>#N/A</v>
      </c>
    </row>
    <row r="3816" spans="1:10" x14ac:dyDescent="0.25">
      <c r="A3816" s="1">
        <v>38.14</v>
      </c>
      <c r="B3816" s="2">
        <f>Fulltable[[#This Row],[Distance]]^2</f>
        <v>1454.6596</v>
      </c>
      <c r="C3816">
        <f>Fulltable[[#This Row],[Distance]]^3</f>
        <v>55480.717144000002</v>
      </c>
      <c r="D3816">
        <f>Fulltable[[#This Row],[Distance]]^4</f>
        <v>2116034.5518721598</v>
      </c>
      <c r="E3816">
        <f>Fulltable[[#This Row],[Distance]]^5</f>
        <v>80705557.808404177</v>
      </c>
      <c r="F3816" s="13" t="e">
        <f>IF(ISNUMBER(VLOOKUP(Fulltable[[#This Row],[Distance]], PBmetric[[Distance (km)]:[PB (hh:mm:ss)]], 6, FALSE)), VLOOKUP(Fulltable[[#This Row],[Distance]], PBmetric[[Distance (km)]:[PB (hh:mm:ss)]], 6, FALSE), NA())</f>
        <v>#N/A</v>
      </c>
      <c r="G3816" s="13">
        <f ca="1">$Q$4+$P$4*Fulltable[[#This Row],[Distance]]+$O$4*Fulltable[[#This Row],[D^2]]+$N$4*Fulltable[[#This Row],[D^3]]</f>
        <v>0.13694569481125021</v>
      </c>
      <c r="H3816" s="13">
        <f ca="1">Fulltable[[#This Row],[Forecast]]*(1+AVERAGE(cform[faster (-ve) /
slower (+ve)]))</f>
        <v>0.14178286613503849</v>
      </c>
      <c r="I3816" s="13" t="e">
        <f>IF(ISNUMBER(VLOOKUP(Fulltable[[#This Row],[Distance]], Predict[[#All],[Distance (km)]:[Time on current form]], 2, FALSE)), VLOOKUP(Fulltable[[#This Row],[Distance]], Predict[[#All],[Distance (km)]:[Time on current form]], 2, FALSE), NA())</f>
        <v>#N/A</v>
      </c>
      <c r="J3816" s="13" t="e">
        <f>IF(ISNUMBER(VLOOKUP(Fulltable[[#This Row],[Distance]], Predict[[#All],[Distance (km)]:[Time on current form]], 3, FALSE)), VLOOKUP(Fulltable[[#This Row],[Distance]], Predict[[#All],[Distance (km)]:[Time on current form]], 3, FALSE), NA())</f>
        <v>#N/A</v>
      </c>
    </row>
    <row r="3817" spans="1:10" x14ac:dyDescent="0.25">
      <c r="A3817" s="1">
        <v>38.15</v>
      </c>
      <c r="B3817" s="2">
        <f>Fulltable[[#This Row],[Distance]]^2</f>
        <v>1455.4224999999999</v>
      </c>
      <c r="C3817">
        <f>Fulltable[[#This Row],[Distance]]^3</f>
        <v>55524.368374999991</v>
      </c>
      <c r="D3817">
        <f>Fulltable[[#This Row],[Distance]]^4</f>
        <v>2118254.6535062497</v>
      </c>
      <c r="E3817">
        <f>Fulltable[[#This Row],[Distance]]^5</f>
        <v>80811415.031263426</v>
      </c>
      <c r="F3817" s="13" t="e">
        <f>IF(ISNUMBER(VLOOKUP(Fulltable[[#This Row],[Distance]], PBmetric[[Distance (km)]:[PB (hh:mm:ss)]], 6, FALSE)), VLOOKUP(Fulltable[[#This Row],[Distance]], PBmetric[[Distance (km)]:[PB (hh:mm:ss)]], 6, FALSE), NA())</f>
        <v>#N/A</v>
      </c>
      <c r="G3817" s="13">
        <f ca="1">$Q$4+$P$4*Fulltable[[#This Row],[Distance]]+$O$4*Fulltable[[#This Row],[D^2]]+$N$4*Fulltable[[#This Row],[D^3]]</f>
        <v>0.13698843516888928</v>
      </c>
      <c r="H3817" s="13">
        <f ca="1">Fulltable[[#This Row],[Forecast]]*(1+AVERAGE(cform[faster (-ve) /
slower (+ve)]))</f>
        <v>0.14182711615994112</v>
      </c>
      <c r="I3817" s="13" t="e">
        <f>IF(ISNUMBER(VLOOKUP(Fulltable[[#This Row],[Distance]], Predict[[#All],[Distance (km)]:[Time on current form]], 2, FALSE)), VLOOKUP(Fulltable[[#This Row],[Distance]], Predict[[#All],[Distance (km)]:[Time on current form]], 2, FALSE), NA())</f>
        <v>#N/A</v>
      </c>
      <c r="J3817" s="13" t="e">
        <f>IF(ISNUMBER(VLOOKUP(Fulltable[[#This Row],[Distance]], Predict[[#All],[Distance (km)]:[Time on current form]], 3, FALSE)), VLOOKUP(Fulltable[[#This Row],[Distance]], Predict[[#All],[Distance (km)]:[Time on current form]], 3, FALSE), NA())</f>
        <v>#N/A</v>
      </c>
    </row>
    <row r="3818" spans="1:10" x14ac:dyDescent="0.25">
      <c r="A3818" s="1">
        <v>38.159999999999997</v>
      </c>
      <c r="B3818" s="2">
        <f>Fulltable[[#This Row],[Distance]]^2</f>
        <v>1456.1855999999998</v>
      </c>
      <c r="C3818">
        <f>Fulltable[[#This Row],[Distance]]^3</f>
        <v>55568.042495999987</v>
      </c>
      <c r="D3818">
        <f>Fulltable[[#This Row],[Distance]]^4</f>
        <v>2120476.5016473592</v>
      </c>
      <c r="E3818">
        <f>Fulltable[[#This Row],[Distance]]^5</f>
        <v>80917383.302863225</v>
      </c>
      <c r="F3818" s="13" t="e">
        <f>IF(ISNUMBER(VLOOKUP(Fulltable[[#This Row],[Distance]], PBmetric[[Distance (km)]:[PB (hh:mm:ss)]], 6, FALSE)), VLOOKUP(Fulltable[[#This Row],[Distance]], PBmetric[[Distance (km)]:[PB (hh:mm:ss)]], 6, FALSE), NA())</f>
        <v>#N/A</v>
      </c>
      <c r="G3818" s="13">
        <f ca="1">$Q$4+$P$4*Fulltable[[#This Row],[Distance]]+$O$4*Fulltable[[#This Row],[D^2]]+$N$4*Fulltable[[#This Row],[D^3]]</f>
        <v>0.13703117906435378</v>
      </c>
      <c r="H3818" s="13">
        <f ca="1">Fulltable[[#This Row],[Forecast]]*(1+AVERAGE(cform[faster (-ve) /
slower (+ve)]))</f>
        <v>0.14187136984763157</v>
      </c>
      <c r="I3818" s="13" t="e">
        <f>IF(ISNUMBER(VLOOKUP(Fulltable[[#This Row],[Distance]], Predict[[#All],[Distance (km)]:[Time on current form]], 2, FALSE)), VLOOKUP(Fulltable[[#This Row],[Distance]], Predict[[#All],[Distance (km)]:[Time on current form]], 2, FALSE), NA())</f>
        <v>#N/A</v>
      </c>
      <c r="J3818" s="13" t="e">
        <f>IF(ISNUMBER(VLOOKUP(Fulltable[[#This Row],[Distance]], Predict[[#All],[Distance (km)]:[Time on current form]], 3, FALSE)), VLOOKUP(Fulltable[[#This Row],[Distance]], Predict[[#All],[Distance (km)]:[Time on current form]], 3, FALSE), NA())</f>
        <v>#N/A</v>
      </c>
    </row>
    <row r="3819" spans="1:10" x14ac:dyDescent="0.25">
      <c r="A3819" s="1">
        <v>38.17</v>
      </c>
      <c r="B3819" s="2">
        <f>Fulltable[[#This Row],[Distance]]^2</f>
        <v>1456.9489000000001</v>
      </c>
      <c r="C3819">
        <f>Fulltable[[#This Row],[Distance]]^3</f>
        <v>55611.739513000008</v>
      </c>
      <c r="D3819">
        <f>Fulltable[[#This Row],[Distance]]^4</f>
        <v>2122700.0972112101</v>
      </c>
      <c r="E3819">
        <f>Fulltable[[#This Row],[Distance]]^5</f>
        <v>81023462.710551888</v>
      </c>
      <c r="F3819" s="13" t="e">
        <f>IF(ISNUMBER(VLOOKUP(Fulltable[[#This Row],[Distance]], PBmetric[[Distance (km)]:[PB (hh:mm:ss)]], 6, FALSE)), VLOOKUP(Fulltable[[#This Row],[Distance]], PBmetric[[Distance (km)]:[PB (hh:mm:ss)]], 6, FALSE), NA())</f>
        <v>#N/A</v>
      </c>
      <c r="G3819" s="13">
        <f ca="1">$Q$4+$P$4*Fulltable[[#This Row],[Distance]]+$O$4*Fulltable[[#This Row],[D^2]]+$N$4*Fulltable[[#This Row],[D^3]]</f>
        <v>0.13707392649760822</v>
      </c>
      <c r="H3819" s="13">
        <f ca="1">Fulltable[[#This Row],[Forecast]]*(1+AVERAGE(cform[faster (-ve) /
slower (+ve)]))</f>
        <v>0.14191562719807319</v>
      </c>
      <c r="I3819" s="13" t="e">
        <f>IF(ISNUMBER(VLOOKUP(Fulltable[[#This Row],[Distance]], Predict[[#All],[Distance (km)]:[Time on current form]], 2, FALSE)), VLOOKUP(Fulltable[[#This Row],[Distance]], Predict[[#All],[Distance (km)]:[Time on current form]], 2, FALSE), NA())</f>
        <v>#N/A</v>
      </c>
      <c r="J3819" s="13" t="e">
        <f>IF(ISNUMBER(VLOOKUP(Fulltable[[#This Row],[Distance]], Predict[[#All],[Distance (km)]:[Time on current form]], 3, FALSE)), VLOOKUP(Fulltable[[#This Row],[Distance]], Predict[[#All],[Distance (km)]:[Time on current form]], 3, FALSE), NA())</f>
        <v>#N/A</v>
      </c>
    </row>
    <row r="3820" spans="1:10" x14ac:dyDescent="0.25">
      <c r="A3820" s="1">
        <v>38.18</v>
      </c>
      <c r="B3820" s="2">
        <f>Fulltable[[#This Row],[Distance]]^2</f>
        <v>1457.7123999999999</v>
      </c>
      <c r="C3820">
        <f>Fulltable[[#This Row],[Distance]]^3</f>
        <v>55655.459431999996</v>
      </c>
      <c r="D3820">
        <f>Fulltable[[#This Row],[Distance]]^4</f>
        <v>2124925.4411137598</v>
      </c>
      <c r="E3820">
        <f>Fulltable[[#This Row],[Distance]]^5</f>
        <v>81129653.341723353</v>
      </c>
      <c r="F3820" s="13" t="e">
        <f>IF(ISNUMBER(VLOOKUP(Fulltable[[#This Row],[Distance]], PBmetric[[Distance (km)]:[PB (hh:mm:ss)]], 6, FALSE)), VLOOKUP(Fulltable[[#This Row],[Distance]], PBmetric[[Distance (km)]:[PB (hh:mm:ss)]], 6, FALSE), NA())</f>
        <v>#N/A</v>
      </c>
      <c r="G3820" s="13">
        <f ca="1">$Q$4+$P$4*Fulltable[[#This Row],[Distance]]+$O$4*Fulltable[[#This Row],[D^2]]+$N$4*Fulltable[[#This Row],[D^3]]</f>
        <v>0.13711667746861717</v>
      </c>
      <c r="H3820" s="13">
        <f ca="1">Fulltable[[#This Row],[Forecast]]*(1+AVERAGE(cform[faster (-ve) /
slower (+ve)]))</f>
        <v>0.14195988821122923</v>
      </c>
      <c r="I3820" s="13" t="e">
        <f>IF(ISNUMBER(VLOOKUP(Fulltable[[#This Row],[Distance]], Predict[[#All],[Distance (km)]:[Time on current form]], 2, FALSE)), VLOOKUP(Fulltable[[#This Row],[Distance]], Predict[[#All],[Distance (km)]:[Time on current form]], 2, FALSE), NA())</f>
        <v>#N/A</v>
      </c>
      <c r="J3820" s="13" t="e">
        <f>IF(ISNUMBER(VLOOKUP(Fulltable[[#This Row],[Distance]], Predict[[#All],[Distance (km)]:[Time on current form]], 3, FALSE)), VLOOKUP(Fulltable[[#This Row],[Distance]], Predict[[#All],[Distance (km)]:[Time on current form]], 3, FALSE), NA())</f>
        <v>#N/A</v>
      </c>
    </row>
    <row r="3821" spans="1:10" x14ac:dyDescent="0.25">
      <c r="A3821" s="1">
        <v>38.19</v>
      </c>
      <c r="B3821" s="2">
        <f>Fulltable[[#This Row],[Distance]]^2</f>
        <v>1458.4760999999999</v>
      </c>
      <c r="C3821">
        <f>Fulltable[[#This Row],[Distance]]^3</f>
        <v>55699.202258999991</v>
      </c>
      <c r="D3821">
        <f>Fulltable[[#This Row],[Distance]]^4</f>
        <v>2127152.5342712095</v>
      </c>
      <c r="E3821">
        <f>Fulltable[[#This Row],[Distance]]^5</f>
        <v>81235955.283817485</v>
      </c>
      <c r="F3821" s="13" t="e">
        <f>IF(ISNUMBER(VLOOKUP(Fulltable[[#This Row],[Distance]], PBmetric[[Distance (km)]:[PB (hh:mm:ss)]], 6, FALSE)), VLOOKUP(Fulltable[[#This Row],[Distance]], PBmetric[[Distance (km)]:[PB (hh:mm:ss)]], 6, FALSE), NA())</f>
        <v>#N/A</v>
      </c>
      <c r="G3821" s="13">
        <f ca="1">$Q$4+$P$4*Fulltable[[#This Row],[Distance]]+$O$4*Fulltable[[#This Row],[D^2]]+$N$4*Fulltable[[#This Row],[D^3]]</f>
        <v>0.13715943197734529</v>
      </c>
      <c r="H3821" s="13">
        <f ca="1">Fulltable[[#This Row],[Forecast]]*(1+AVERAGE(cform[faster (-ve) /
slower (+ve)]))</f>
        <v>0.14200415288706314</v>
      </c>
      <c r="I3821" s="13" t="e">
        <f>IF(ISNUMBER(VLOOKUP(Fulltable[[#This Row],[Distance]], Predict[[#All],[Distance (km)]:[Time on current form]], 2, FALSE)), VLOOKUP(Fulltable[[#This Row],[Distance]], Predict[[#All],[Distance (km)]:[Time on current form]], 2, FALSE), NA())</f>
        <v>#N/A</v>
      </c>
      <c r="J3821" s="13" t="e">
        <f>IF(ISNUMBER(VLOOKUP(Fulltable[[#This Row],[Distance]], Predict[[#All],[Distance (km)]:[Time on current form]], 3, FALSE)), VLOOKUP(Fulltable[[#This Row],[Distance]], Predict[[#All],[Distance (km)]:[Time on current form]], 3, FALSE), NA())</f>
        <v>#N/A</v>
      </c>
    </row>
    <row r="3822" spans="1:10" x14ac:dyDescent="0.25">
      <c r="A3822" s="1">
        <v>38.200000000000003</v>
      </c>
      <c r="B3822" s="2">
        <f>Fulltable[[#This Row],[Distance]]^2</f>
        <v>1459.2400000000002</v>
      </c>
      <c r="C3822">
        <f>Fulltable[[#This Row],[Distance]]^3</f>
        <v>55742.968000000015</v>
      </c>
      <c r="D3822">
        <f>Fulltable[[#This Row],[Distance]]^4</f>
        <v>2129381.3776000007</v>
      </c>
      <c r="E3822">
        <f>Fulltable[[#This Row],[Distance]]^5</f>
        <v>81342368.62432003</v>
      </c>
      <c r="F3822" s="13" t="e">
        <f>IF(ISNUMBER(VLOOKUP(Fulltable[[#This Row],[Distance]], PBmetric[[Distance (km)]:[PB (hh:mm:ss)]], 6, FALSE)), VLOOKUP(Fulltable[[#This Row],[Distance]], PBmetric[[Distance (km)]:[PB (hh:mm:ss)]], 6, FALSE), NA())</f>
        <v>#N/A</v>
      </c>
      <c r="G3822" s="13">
        <f ca="1">$Q$4+$P$4*Fulltable[[#This Row],[Distance]]+$O$4*Fulltable[[#This Row],[D^2]]+$N$4*Fulltable[[#This Row],[D^3]]</f>
        <v>0.13720219002375719</v>
      </c>
      <c r="H3822" s="13">
        <f ca="1">Fulltable[[#This Row],[Forecast]]*(1+AVERAGE(cform[faster (-ve) /
slower (+ve)]))</f>
        <v>0.14204842122553826</v>
      </c>
      <c r="I3822" s="13" t="e">
        <f>IF(ISNUMBER(VLOOKUP(Fulltable[[#This Row],[Distance]], Predict[[#All],[Distance (km)]:[Time on current form]], 2, FALSE)), VLOOKUP(Fulltable[[#This Row],[Distance]], Predict[[#All],[Distance (km)]:[Time on current form]], 2, FALSE), NA())</f>
        <v>#N/A</v>
      </c>
      <c r="J3822" s="13" t="e">
        <f>IF(ISNUMBER(VLOOKUP(Fulltable[[#This Row],[Distance]], Predict[[#All],[Distance (km)]:[Time on current form]], 3, FALSE)), VLOOKUP(Fulltable[[#This Row],[Distance]], Predict[[#All],[Distance (km)]:[Time on current form]], 3, FALSE), NA())</f>
        <v>#N/A</v>
      </c>
    </row>
    <row r="3823" spans="1:10" x14ac:dyDescent="0.25">
      <c r="A3823" s="1">
        <v>38.21</v>
      </c>
      <c r="B3823" s="2">
        <f>Fulltable[[#This Row],[Distance]]^2</f>
        <v>1460.0041000000001</v>
      </c>
      <c r="C3823">
        <f>Fulltable[[#This Row],[Distance]]^3</f>
        <v>55786.756661000007</v>
      </c>
      <c r="D3823">
        <f>Fulltable[[#This Row],[Distance]]^4</f>
        <v>2131611.9720168104</v>
      </c>
      <c r="E3823">
        <f>Fulltable[[#This Row],[Distance]]^5</f>
        <v>81448893.450762331</v>
      </c>
      <c r="F3823" s="13" t="e">
        <f>IF(ISNUMBER(VLOOKUP(Fulltable[[#This Row],[Distance]], PBmetric[[Distance (km)]:[PB (hh:mm:ss)]], 6, FALSE)), VLOOKUP(Fulltable[[#This Row],[Distance]], PBmetric[[Distance (km)]:[PB (hh:mm:ss)]], 6, FALSE), NA())</f>
        <v>#N/A</v>
      </c>
      <c r="G3823" s="13">
        <f ca="1">$Q$4+$P$4*Fulltable[[#This Row],[Distance]]+$O$4*Fulltable[[#This Row],[D^2]]+$N$4*Fulltable[[#This Row],[D^3]]</f>
        <v>0.13724495160781741</v>
      </c>
      <c r="H3823" s="13">
        <f ca="1">Fulltable[[#This Row],[Forecast]]*(1+AVERAGE(cform[faster (-ve) /
slower (+ve)]))</f>
        <v>0.14209269322661788</v>
      </c>
      <c r="I3823" s="13" t="e">
        <f>IF(ISNUMBER(VLOOKUP(Fulltable[[#This Row],[Distance]], Predict[[#All],[Distance (km)]:[Time on current form]], 2, FALSE)), VLOOKUP(Fulltable[[#This Row],[Distance]], Predict[[#All],[Distance (km)]:[Time on current form]], 2, FALSE), NA())</f>
        <v>#N/A</v>
      </c>
      <c r="J3823" s="13" t="e">
        <f>IF(ISNUMBER(VLOOKUP(Fulltable[[#This Row],[Distance]], Predict[[#All],[Distance (km)]:[Time on current form]], 3, FALSE)), VLOOKUP(Fulltable[[#This Row],[Distance]], Predict[[#All],[Distance (km)]:[Time on current form]], 3, FALSE), NA())</f>
        <v>#N/A</v>
      </c>
    </row>
    <row r="3824" spans="1:10" x14ac:dyDescent="0.25">
      <c r="A3824" s="1">
        <v>38.22</v>
      </c>
      <c r="B3824" s="2">
        <f>Fulltable[[#This Row],[Distance]]^2</f>
        <v>1460.7683999999999</v>
      </c>
      <c r="C3824">
        <f>Fulltable[[#This Row],[Distance]]^3</f>
        <v>55830.568247999996</v>
      </c>
      <c r="D3824">
        <f>Fulltable[[#This Row],[Distance]]^4</f>
        <v>2133844.3184385598</v>
      </c>
      <c r="E3824">
        <f>Fulltable[[#This Row],[Distance]]^5</f>
        <v>81555529.850721747</v>
      </c>
      <c r="F3824" s="13" t="e">
        <f>IF(ISNUMBER(VLOOKUP(Fulltable[[#This Row],[Distance]], PBmetric[[Distance (km)]:[PB (hh:mm:ss)]], 6, FALSE)), VLOOKUP(Fulltable[[#This Row],[Distance]], PBmetric[[Distance (km)]:[PB (hh:mm:ss)]], 6, FALSE), NA())</f>
        <v>#N/A</v>
      </c>
      <c r="G3824" s="13">
        <f ca="1">$Q$4+$P$4*Fulltable[[#This Row],[Distance]]+$O$4*Fulltable[[#This Row],[D^2]]+$N$4*Fulltable[[#This Row],[D^3]]</f>
        <v>0.13728771672949056</v>
      </c>
      <c r="H3824" s="13">
        <f ca="1">Fulltable[[#This Row],[Forecast]]*(1+AVERAGE(cform[faster (-ve) /
slower (+ve)]))</f>
        <v>0.14213696889026534</v>
      </c>
      <c r="I3824" s="13" t="e">
        <f>IF(ISNUMBER(VLOOKUP(Fulltable[[#This Row],[Distance]], Predict[[#All],[Distance (km)]:[Time on current form]], 2, FALSE)), VLOOKUP(Fulltable[[#This Row],[Distance]], Predict[[#All],[Distance (km)]:[Time on current form]], 2, FALSE), NA())</f>
        <v>#N/A</v>
      </c>
      <c r="J3824" s="13" t="e">
        <f>IF(ISNUMBER(VLOOKUP(Fulltable[[#This Row],[Distance]], Predict[[#All],[Distance (km)]:[Time on current form]], 3, FALSE)), VLOOKUP(Fulltable[[#This Row],[Distance]], Predict[[#All],[Distance (km)]:[Time on current form]], 3, FALSE), NA())</f>
        <v>#N/A</v>
      </c>
    </row>
    <row r="3825" spans="1:10" x14ac:dyDescent="0.25">
      <c r="A3825" s="1">
        <v>38.229999999999997</v>
      </c>
      <c r="B3825" s="2">
        <f>Fulltable[[#This Row],[Distance]]^2</f>
        <v>1461.5328999999997</v>
      </c>
      <c r="C3825">
        <f>Fulltable[[#This Row],[Distance]]^3</f>
        <v>55874.402766999985</v>
      </c>
      <c r="D3825">
        <f>Fulltable[[#This Row],[Distance]]^4</f>
        <v>2136078.4177824091</v>
      </c>
      <c r="E3825">
        <f>Fulltable[[#This Row],[Distance]]^5</f>
        <v>81662277.911821499</v>
      </c>
      <c r="F3825" s="13" t="e">
        <f>IF(ISNUMBER(VLOOKUP(Fulltable[[#This Row],[Distance]], PBmetric[[Distance (km)]:[PB (hh:mm:ss)]], 6, FALSE)), VLOOKUP(Fulltable[[#This Row],[Distance]], PBmetric[[Distance (km)]:[PB (hh:mm:ss)]], 6, FALSE), NA())</f>
        <v>#N/A</v>
      </c>
      <c r="G3825" s="13">
        <f ca="1">$Q$4+$P$4*Fulltable[[#This Row],[Distance]]+$O$4*Fulltable[[#This Row],[D^2]]+$N$4*Fulltable[[#This Row],[D^3]]</f>
        <v>0.13733048538874124</v>
      </c>
      <c r="H3825" s="13">
        <f ca="1">Fulltable[[#This Row],[Forecast]]*(1+AVERAGE(cform[faster (-ve) /
slower (+ve)]))</f>
        <v>0.14218124821644404</v>
      </c>
      <c r="I3825" s="13" t="e">
        <f>IF(ISNUMBER(VLOOKUP(Fulltable[[#This Row],[Distance]], Predict[[#All],[Distance (km)]:[Time on current form]], 2, FALSE)), VLOOKUP(Fulltable[[#This Row],[Distance]], Predict[[#All],[Distance (km)]:[Time on current form]], 2, FALSE), NA())</f>
        <v>#N/A</v>
      </c>
      <c r="J3825" s="13" t="e">
        <f>IF(ISNUMBER(VLOOKUP(Fulltable[[#This Row],[Distance]], Predict[[#All],[Distance (km)]:[Time on current form]], 3, FALSE)), VLOOKUP(Fulltable[[#This Row],[Distance]], Predict[[#All],[Distance (km)]:[Time on current form]], 3, FALSE), NA())</f>
        <v>#N/A</v>
      </c>
    </row>
    <row r="3826" spans="1:10" x14ac:dyDescent="0.25">
      <c r="A3826" s="1">
        <v>38.24</v>
      </c>
      <c r="B3826" s="2">
        <f>Fulltable[[#This Row],[Distance]]^2</f>
        <v>1462.2976000000001</v>
      </c>
      <c r="C3826">
        <f>Fulltable[[#This Row],[Distance]]^3</f>
        <v>55918.260224000005</v>
      </c>
      <c r="D3826">
        <f>Fulltable[[#This Row],[Distance]]^4</f>
        <v>2138314.2709657601</v>
      </c>
      <c r="E3826">
        <f>Fulltable[[#This Row],[Distance]]^5</f>
        <v>81769137.721730664</v>
      </c>
      <c r="F3826" s="13" t="e">
        <f>IF(ISNUMBER(VLOOKUP(Fulltable[[#This Row],[Distance]], PBmetric[[Distance (km)]:[PB (hh:mm:ss)]], 6, FALSE)), VLOOKUP(Fulltable[[#This Row],[Distance]], PBmetric[[Distance (km)]:[PB (hh:mm:ss)]], 6, FALSE), NA())</f>
        <v>#N/A</v>
      </c>
      <c r="G3826" s="13">
        <f ca="1">$Q$4+$P$4*Fulltable[[#This Row],[Distance]]+$O$4*Fulltable[[#This Row],[D^2]]+$N$4*Fulltable[[#This Row],[D^3]]</f>
        <v>0.13737325758553409</v>
      </c>
      <c r="H3826" s="13">
        <f ca="1">Fulltable[[#This Row],[Forecast]]*(1+AVERAGE(cform[faster (-ve) /
slower (+ve)]))</f>
        <v>0.14222553120511733</v>
      </c>
      <c r="I3826" s="13" t="e">
        <f>IF(ISNUMBER(VLOOKUP(Fulltable[[#This Row],[Distance]], Predict[[#All],[Distance (km)]:[Time on current form]], 2, FALSE)), VLOOKUP(Fulltable[[#This Row],[Distance]], Predict[[#All],[Distance (km)]:[Time on current form]], 2, FALSE), NA())</f>
        <v>#N/A</v>
      </c>
      <c r="J3826" s="13" t="e">
        <f>IF(ISNUMBER(VLOOKUP(Fulltable[[#This Row],[Distance]], Predict[[#All],[Distance (km)]:[Time on current form]], 3, FALSE)), VLOOKUP(Fulltable[[#This Row],[Distance]], Predict[[#All],[Distance (km)]:[Time on current form]], 3, FALSE), NA())</f>
        <v>#N/A</v>
      </c>
    </row>
    <row r="3827" spans="1:10" x14ac:dyDescent="0.25">
      <c r="A3827" s="1">
        <v>38.25</v>
      </c>
      <c r="B3827" s="2">
        <f>Fulltable[[#This Row],[Distance]]^2</f>
        <v>1463.0625</v>
      </c>
      <c r="C3827">
        <f>Fulltable[[#This Row],[Distance]]^3</f>
        <v>55962.140625</v>
      </c>
      <c r="D3827">
        <f>Fulltable[[#This Row],[Distance]]^4</f>
        <v>2140551.87890625</v>
      </c>
      <c r="E3827">
        <f>Fulltable[[#This Row],[Distance]]^5</f>
        <v>81876109.368164062</v>
      </c>
      <c r="F3827" s="13" t="e">
        <f>IF(ISNUMBER(VLOOKUP(Fulltable[[#This Row],[Distance]], PBmetric[[Distance (km)]:[PB (hh:mm:ss)]], 6, FALSE)), VLOOKUP(Fulltable[[#This Row],[Distance]], PBmetric[[Distance (km)]:[PB (hh:mm:ss)]], 6, FALSE), NA())</f>
        <v>#N/A</v>
      </c>
      <c r="G3827" s="13">
        <f ca="1">$Q$4+$P$4*Fulltable[[#This Row],[Distance]]+$O$4*Fulltable[[#This Row],[D^2]]+$N$4*Fulltable[[#This Row],[D^3]]</f>
        <v>0.13741603331983365</v>
      </c>
      <c r="H3827" s="13">
        <f ca="1">Fulltable[[#This Row],[Forecast]]*(1+AVERAGE(cform[faster (-ve) /
slower (+ve)]))</f>
        <v>0.14226981785624851</v>
      </c>
      <c r="I3827" s="13" t="e">
        <f>IF(ISNUMBER(VLOOKUP(Fulltable[[#This Row],[Distance]], Predict[[#All],[Distance (km)]:[Time on current form]], 2, FALSE)), VLOOKUP(Fulltable[[#This Row],[Distance]], Predict[[#All],[Distance (km)]:[Time on current form]], 2, FALSE), NA())</f>
        <v>#N/A</v>
      </c>
      <c r="J3827" s="13" t="e">
        <f>IF(ISNUMBER(VLOOKUP(Fulltable[[#This Row],[Distance]], Predict[[#All],[Distance (km)]:[Time on current form]], 3, FALSE)), VLOOKUP(Fulltable[[#This Row],[Distance]], Predict[[#All],[Distance (km)]:[Time on current form]], 3, FALSE), NA())</f>
        <v>#N/A</v>
      </c>
    </row>
    <row r="3828" spans="1:10" x14ac:dyDescent="0.25">
      <c r="A3828" s="1">
        <v>38.26</v>
      </c>
      <c r="B3828" s="2">
        <f>Fulltable[[#This Row],[Distance]]^2</f>
        <v>1463.8275999999998</v>
      </c>
      <c r="C3828">
        <f>Fulltable[[#This Row],[Distance]]^3</f>
        <v>56006.043975999994</v>
      </c>
      <c r="D3828">
        <f>Fulltable[[#This Row],[Distance]]^4</f>
        <v>2142791.2425217596</v>
      </c>
      <c r="E3828">
        <f>Fulltable[[#This Row],[Distance]]^5</f>
        <v>81983192.938882515</v>
      </c>
      <c r="F3828" s="13" t="e">
        <f>IF(ISNUMBER(VLOOKUP(Fulltable[[#This Row],[Distance]], PBmetric[[Distance (km)]:[PB (hh:mm:ss)]], 6, FALSE)), VLOOKUP(Fulltable[[#This Row],[Distance]], PBmetric[[Distance (km)]:[PB (hh:mm:ss)]], 6, FALSE), NA())</f>
        <v>#N/A</v>
      </c>
      <c r="G3828" s="13">
        <f ca="1">$Q$4+$P$4*Fulltable[[#This Row],[Distance]]+$O$4*Fulltable[[#This Row],[D^2]]+$N$4*Fulltable[[#This Row],[D^3]]</f>
        <v>0.13745881259160453</v>
      </c>
      <c r="H3828" s="13">
        <f ca="1">Fulltable[[#This Row],[Forecast]]*(1+AVERAGE(cform[faster (-ve) /
slower (+ve)]))</f>
        <v>0.14231410816980092</v>
      </c>
      <c r="I3828" s="13" t="e">
        <f>IF(ISNUMBER(VLOOKUP(Fulltable[[#This Row],[Distance]], Predict[[#All],[Distance (km)]:[Time on current form]], 2, FALSE)), VLOOKUP(Fulltable[[#This Row],[Distance]], Predict[[#All],[Distance (km)]:[Time on current form]], 2, FALSE), NA())</f>
        <v>#N/A</v>
      </c>
      <c r="J3828" s="13" t="e">
        <f>IF(ISNUMBER(VLOOKUP(Fulltable[[#This Row],[Distance]], Predict[[#All],[Distance (km)]:[Time on current form]], 3, FALSE)), VLOOKUP(Fulltable[[#This Row],[Distance]], Predict[[#All],[Distance (km)]:[Time on current form]], 3, FALSE), NA())</f>
        <v>#N/A</v>
      </c>
    </row>
    <row r="3829" spans="1:10" x14ac:dyDescent="0.25">
      <c r="A3829" s="1">
        <v>38.270000000000003</v>
      </c>
      <c r="B3829" s="2">
        <f>Fulltable[[#This Row],[Distance]]^2</f>
        <v>1464.5929000000003</v>
      </c>
      <c r="C3829">
        <f>Fulltable[[#This Row],[Distance]]^3</f>
        <v>56049.970283000017</v>
      </c>
      <c r="D3829">
        <f>Fulltable[[#This Row],[Distance]]^4</f>
        <v>2145032.3627304109</v>
      </c>
      <c r="E3829">
        <f>Fulltable[[#This Row],[Distance]]^5</f>
        <v>82090388.521692827</v>
      </c>
      <c r="F3829" s="13" t="e">
        <f>IF(ISNUMBER(VLOOKUP(Fulltable[[#This Row],[Distance]], PBmetric[[Distance (km)]:[PB (hh:mm:ss)]], 6, FALSE)), VLOOKUP(Fulltable[[#This Row],[Distance]], PBmetric[[Distance (km)]:[PB (hh:mm:ss)]], 6, FALSE), NA())</f>
        <v>#N/A</v>
      </c>
      <c r="G3829" s="13">
        <f ca="1">$Q$4+$P$4*Fulltable[[#This Row],[Distance]]+$O$4*Fulltable[[#This Row],[D^2]]+$N$4*Fulltable[[#This Row],[D^3]]</f>
        <v>0.13750159540081136</v>
      </c>
      <c r="H3829" s="13">
        <f ca="1">Fulltable[[#This Row],[Forecast]]*(1+AVERAGE(cform[faster (-ve) /
slower (+ve)]))</f>
        <v>0.142358402145738</v>
      </c>
      <c r="I3829" s="13" t="e">
        <f>IF(ISNUMBER(VLOOKUP(Fulltable[[#This Row],[Distance]], Predict[[#All],[Distance (km)]:[Time on current form]], 2, FALSE)), VLOOKUP(Fulltable[[#This Row],[Distance]], Predict[[#All],[Distance (km)]:[Time on current form]], 2, FALSE), NA())</f>
        <v>#N/A</v>
      </c>
      <c r="J3829" s="13" t="e">
        <f>IF(ISNUMBER(VLOOKUP(Fulltable[[#This Row],[Distance]], Predict[[#All],[Distance (km)]:[Time on current form]], 3, FALSE)), VLOOKUP(Fulltable[[#This Row],[Distance]], Predict[[#All],[Distance (km)]:[Time on current form]], 3, FALSE), NA())</f>
        <v>#N/A</v>
      </c>
    </row>
    <row r="3830" spans="1:10" x14ac:dyDescent="0.25">
      <c r="A3830" s="1">
        <v>38.28</v>
      </c>
      <c r="B3830" s="2">
        <f>Fulltable[[#This Row],[Distance]]^2</f>
        <v>1465.3584000000001</v>
      </c>
      <c r="C3830">
        <f>Fulltable[[#This Row],[Distance]]^3</f>
        <v>56093.919552000007</v>
      </c>
      <c r="D3830">
        <f>Fulltable[[#This Row],[Distance]]^4</f>
        <v>2147275.2404505601</v>
      </c>
      <c r="E3830">
        <f>Fulltable[[#This Row],[Distance]]^5</f>
        <v>82197696.204447448</v>
      </c>
      <c r="F3830" s="13" t="e">
        <f>IF(ISNUMBER(VLOOKUP(Fulltable[[#This Row],[Distance]], PBmetric[[Distance (km)]:[PB (hh:mm:ss)]], 6, FALSE)), VLOOKUP(Fulltable[[#This Row],[Distance]], PBmetric[[Distance (km)]:[PB (hh:mm:ss)]], 6, FALSE), NA())</f>
        <v>#N/A</v>
      </c>
      <c r="G3830" s="13">
        <f ca="1">$Q$4+$P$4*Fulltable[[#This Row],[Distance]]+$O$4*Fulltable[[#This Row],[D^2]]+$N$4*Fulltable[[#This Row],[D^3]]</f>
        <v>0.1375443817474187</v>
      </c>
      <c r="H3830" s="13">
        <f ca="1">Fulltable[[#This Row],[Forecast]]*(1+AVERAGE(cform[faster (-ve) /
slower (+ve)]))</f>
        <v>0.14240269978402298</v>
      </c>
      <c r="I3830" s="13" t="e">
        <f>IF(ISNUMBER(VLOOKUP(Fulltable[[#This Row],[Distance]], Predict[[#All],[Distance (km)]:[Time on current form]], 2, FALSE)), VLOOKUP(Fulltable[[#This Row],[Distance]], Predict[[#All],[Distance (km)]:[Time on current form]], 2, FALSE), NA())</f>
        <v>#N/A</v>
      </c>
      <c r="J3830" s="13" t="e">
        <f>IF(ISNUMBER(VLOOKUP(Fulltable[[#This Row],[Distance]], Predict[[#All],[Distance (km)]:[Time on current form]], 3, FALSE)), VLOOKUP(Fulltable[[#This Row],[Distance]], Predict[[#All],[Distance (km)]:[Time on current form]], 3, FALSE), NA())</f>
        <v>#N/A</v>
      </c>
    </row>
    <row r="3831" spans="1:10" x14ac:dyDescent="0.25">
      <c r="A3831" s="1">
        <v>38.29</v>
      </c>
      <c r="B3831" s="2">
        <f>Fulltable[[#This Row],[Distance]]^2</f>
        <v>1466.1241</v>
      </c>
      <c r="C3831">
        <f>Fulltable[[#This Row],[Distance]]^3</f>
        <v>56137.891789000001</v>
      </c>
      <c r="D3831">
        <f>Fulltable[[#This Row],[Distance]]^4</f>
        <v>2149519.8766008099</v>
      </c>
      <c r="E3831">
        <f>Fulltable[[#This Row],[Distance]]^5</f>
        <v>82305116.075045004</v>
      </c>
      <c r="F3831" s="13" t="e">
        <f>IF(ISNUMBER(VLOOKUP(Fulltable[[#This Row],[Distance]], PBmetric[[Distance (km)]:[PB (hh:mm:ss)]], 6, FALSE)), VLOOKUP(Fulltable[[#This Row],[Distance]], PBmetric[[Distance (km)]:[PB (hh:mm:ss)]], 6, FALSE), NA())</f>
        <v>#N/A</v>
      </c>
      <c r="G3831" s="13">
        <f ca="1">$Q$4+$P$4*Fulltable[[#This Row],[Distance]]+$O$4*Fulltable[[#This Row],[D^2]]+$N$4*Fulltable[[#This Row],[D^3]]</f>
        <v>0.13758717163139114</v>
      </c>
      <c r="H3831" s="13">
        <f ca="1">Fulltable[[#This Row],[Forecast]]*(1+AVERAGE(cform[faster (-ve) /
slower (+ve)]))</f>
        <v>0.14244700108461925</v>
      </c>
      <c r="I3831" s="13" t="e">
        <f>IF(ISNUMBER(VLOOKUP(Fulltable[[#This Row],[Distance]], Predict[[#All],[Distance (km)]:[Time on current form]], 2, FALSE)), VLOOKUP(Fulltable[[#This Row],[Distance]], Predict[[#All],[Distance (km)]:[Time on current form]], 2, FALSE), NA())</f>
        <v>#N/A</v>
      </c>
      <c r="J3831" s="13" t="e">
        <f>IF(ISNUMBER(VLOOKUP(Fulltable[[#This Row],[Distance]], Predict[[#All],[Distance (km)]:[Time on current form]], 3, FALSE)), VLOOKUP(Fulltable[[#This Row],[Distance]], Predict[[#All],[Distance (km)]:[Time on current form]], 3, FALSE), NA())</f>
        <v>#N/A</v>
      </c>
    </row>
    <row r="3832" spans="1:10" x14ac:dyDescent="0.25">
      <c r="A3832" s="1">
        <v>38.299999999999997</v>
      </c>
      <c r="B3832" s="2">
        <f>Fulltable[[#This Row],[Distance]]^2</f>
        <v>1466.8899999999999</v>
      </c>
      <c r="C3832">
        <f>Fulltable[[#This Row],[Distance]]^3</f>
        <v>56181.886999999988</v>
      </c>
      <c r="D3832">
        <f>Fulltable[[#This Row],[Distance]]^4</f>
        <v>2151766.2720999997</v>
      </c>
      <c r="E3832">
        <f>Fulltable[[#This Row],[Distance]]^5</f>
        <v>82412648.221429989</v>
      </c>
      <c r="F3832" s="13" t="e">
        <f>IF(ISNUMBER(VLOOKUP(Fulltable[[#This Row],[Distance]], PBmetric[[Distance (km)]:[PB (hh:mm:ss)]], 6, FALSE)), VLOOKUP(Fulltable[[#This Row],[Distance]], PBmetric[[Distance (km)]:[PB (hh:mm:ss)]], 6, FALSE), NA())</f>
        <v>#N/A</v>
      </c>
      <c r="G3832" s="13">
        <f ca="1">$Q$4+$P$4*Fulltable[[#This Row],[Distance]]+$O$4*Fulltable[[#This Row],[D^2]]+$N$4*Fulltable[[#This Row],[D^3]]</f>
        <v>0.13762996505269331</v>
      </c>
      <c r="H3832" s="13">
        <f ca="1">Fulltable[[#This Row],[Forecast]]*(1+AVERAGE(cform[faster (-ve) /
slower (+ve)]))</f>
        <v>0.14249130604749019</v>
      </c>
      <c r="I3832" s="13" t="e">
        <f>IF(ISNUMBER(VLOOKUP(Fulltable[[#This Row],[Distance]], Predict[[#All],[Distance (km)]:[Time on current form]], 2, FALSE)), VLOOKUP(Fulltable[[#This Row],[Distance]], Predict[[#All],[Distance (km)]:[Time on current form]], 2, FALSE), NA())</f>
        <v>#N/A</v>
      </c>
      <c r="J3832" s="13" t="e">
        <f>IF(ISNUMBER(VLOOKUP(Fulltable[[#This Row],[Distance]], Predict[[#All],[Distance (km)]:[Time on current form]], 3, FALSE)), VLOOKUP(Fulltable[[#This Row],[Distance]], Predict[[#All],[Distance (km)]:[Time on current form]], 3, FALSE), NA())</f>
        <v>#N/A</v>
      </c>
    </row>
    <row r="3833" spans="1:10" x14ac:dyDescent="0.25">
      <c r="A3833" s="1">
        <v>38.31</v>
      </c>
      <c r="B3833" s="2">
        <f>Fulltable[[#This Row],[Distance]]^2</f>
        <v>1467.6561000000002</v>
      </c>
      <c r="C3833">
        <f>Fulltable[[#This Row],[Distance]]^3</f>
        <v>56225.905191000013</v>
      </c>
      <c r="D3833">
        <f>Fulltable[[#This Row],[Distance]]^4</f>
        <v>2154014.4278672105</v>
      </c>
      <c r="E3833">
        <f>Fulltable[[#This Row],[Distance]]^5</f>
        <v>82520292.731592834</v>
      </c>
      <c r="F3833" s="13" t="e">
        <f>IF(ISNUMBER(VLOOKUP(Fulltable[[#This Row],[Distance]], PBmetric[[Distance (km)]:[PB (hh:mm:ss)]], 6, FALSE)), VLOOKUP(Fulltable[[#This Row],[Distance]], PBmetric[[Distance (km)]:[PB (hh:mm:ss)]], 6, FALSE), NA())</f>
        <v>#N/A</v>
      </c>
      <c r="G3833" s="13">
        <f ca="1">$Q$4+$P$4*Fulltable[[#This Row],[Distance]]+$O$4*Fulltable[[#This Row],[D^2]]+$N$4*Fulltable[[#This Row],[D^3]]</f>
        <v>0.13767276201128981</v>
      </c>
      <c r="H3833" s="13">
        <f ca="1">Fulltable[[#This Row],[Forecast]]*(1+AVERAGE(cform[faster (-ve) /
slower (+ve)]))</f>
        <v>0.14253561467259912</v>
      </c>
      <c r="I3833" s="13" t="e">
        <f>IF(ISNUMBER(VLOOKUP(Fulltable[[#This Row],[Distance]], Predict[[#All],[Distance (km)]:[Time on current form]], 2, FALSE)), VLOOKUP(Fulltable[[#This Row],[Distance]], Predict[[#All],[Distance (km)]:[Time on current form]], 2, FALSE), NA())</f>
        <v>#N/A</v>
      </c>
      <c r="J3833" s="13" t="e">
        <f>IF(ISNUMBER(VLOOKUP(Fulltable[[#This Row],[Distance]], Predict[[#All],[Distance (km)]:[Time on current form]], 3, FALSE)), VLOOKUP(Fulltable[[#This Row],[Distance]], Predict[[#All],[Distance (km)]:[Time on current form]], 3, FALSE), NA())</f>
        <v>#N/A</v>
      </c>
    </row>
    <row r="3834" spans="1:10" x14ac:dyDescent="0.25">
      <c r="A3834" s="1">
        <v>38.32</v>
      </c>
      <c r="B3834" s="2">
        <f>Fulltable[[#This Row],[Distance]]^2</f>
        <v>1468.4223999999999</v>
      </c>
      <c r="C3834">
        <f>Fulltable[[#This Row],[Distance]]^3</f>
        <v>56269.946367999997</v>
      </c>
      <c r="D3834">
        <f>Fulltable[[#This Row],[Distance]]^4</f>
        <v>2156264.34482176</v>
      </c>
      <c r="E3834">
        <f>Fulltable[[#This Row],[Distance]]^5</f>
        <v>82628049.693569839</v>
      </c>
      <c r="F3834" s="13" t="e">
        <f>IF(ISNUMBER(VLOOKUP(Fulltable[[#This Row],[Distance]], PBmetric[[Distance (km)]:[PB (hh:mm:ss)]], 6, FALSE)), VLOOKUP(Fulltable[[#This Row],[Distance]], PBmetric[[Distance (km)]:[PB (hh:mm:ss)]], 6, FALSE), NA())</f>
        <v>#N/A</v>
      </c>
      <c r="G3834" s="13">
        <f ca="1">$Q$4+$P$4*Fulltable[[#This Row],[Distance]]+$O$4*Fulltable[[#This Row],[D^2]]+$N$4*Fulltable[[#This Row],[D^3]]</f>
        <v>0.1377155625071452</v>
      </c>
      <c r="H3834" s="13">
        <f ca="1">Fulltable[[#This Row],[Forecast]]*(1+AVERAGE(cform[faster (-ve) /
slower (+ve)]))</f>
        <v>0.14257992695990937</v>
      </c>
      <c r="I3834" s="13" t="e">
        <f>IF(ISNUMBER(VLOOKUP(Fulltable[[#This Row],[Distance]], Predict[[#All],[Distance (km)]:[Time on current form]], 2, FALSE)), VLOOKUP(Fulltable[[#This Row],[Distance]], Predict[[#All],[Distance (km)]:[Time on current form]], 2, FALSE), NA())</f>
        <v>#N/A</v>
      </c>
      <c r="J3834" s="13" t="e">
        <f>IF(ISNUMBER(VLOOKUP(Fulltable[[#This Row],[Distance]], Predict[[#All],[Distance (km)]:[Time on current form]], 3, FALSE)), VLOOKUP(Fulltable[[#This Row],[Distance]], Predict[[#All],[Distance (km)]:[Time on current form]], 3, FALSE), NA())</f>
        <v>#N/A</v>
      </c>
    </row>
    <row r="3835" spans="1:10" x14ac:dyDescent="0.25">
      <c r="A3835" s="1">
        <v>38.33</v>
      </c>
      <c r="B3835" s="2">
        <f>Fulltable[[#This Row],[Distance]]^2</f>
        <v>1469.1888999999999</v>
      </c>
      <c r="C3835">
        <f>Fulltable[[#This Row],[Distance]]^3</f>
        <v>56314.010536999995</v>
      </c>
      <c r="D3835">
        <f>Fulltable[[#This Row],[Distance]]^4</f>
        <v>2158516.0238832096</v>
      </c>
      <c r="E3835">
        <f>Fulltable[[#This Row],[Distance]]^5</f>
        <v>82735919.195443422</v>
      </c>
      <c r="F3835" s="13" t="e">
        <f>IF(ISNUMBER(VLOOKUP(Fulltable[[#This Row],[Distance]], PBmetric[[Distance (km)]:[PB (hh:mm:ss)]], 6, FALSE)), VLOOKUP(Fulltable[[#This Row],[Distance]], PBmetric[[Distance (km)]:[PB (hh:mm:ss)]], 6, FALSE), NA())</f>
        <v>#N/A</v>
      </c>
      <c r="G3835" s="13">
        <f ca="1">$Q$4+$P$4*Fulltable[[#This Row],[Distance]]+$O$4*Fulltable[[#This Row],[D^2]]+$N$4*Fulltable[[#This Row],[D^3]]</f>
        <v>0.13775836654022408</v>
      </c>
      <c r="H3835" s="13">
        <f ca="1">Fulltable[[#This Row],[Forecast]]*(1+AVERAGE(cform[faster (-ve) /
slower (+ve)]))</f>
        <v>0.14262424290938427</v>
      </c>
      <c r="I3835" s="13" t="e">
        <f>IF(ISNUMBER(VLOOKUP(Fulltable[[#This Row],[Distance]], Predict[[#All],[Distance (km)]:[Time on current form]], 2, FALSE)), VLOOKUP(Fulltable[[#This Row],[Distance]], Predict[[#All],[Distance (km)]:[Time on current form]], 2, FALSE), NA())</f>
        <v>#N/A</v>
      </c>
      <c r="J3835" s="13" t="e">
        <f>IF(ISNUMBER(VLOOKUP(Fulltable[[#This Row],[Distance]], Predict[[#All],[Distance (km)]:[Time on current form]], 3, FALSE)), VLOOKUP(Fulltable[[#This Row],[Distance]], Predict[[#All],[Distance (km)]:[Time on current form]], 3, FALSE), NA())</f>
        <v>#N/A</v>
      </c>
    </row>
    <row r="3836" spans="1:10" x14ac:dyDescent="0.25">
      <c r="A3836" s="1">
        <v>38.340000000000003</v>
      </c>
      <c r="B3836" s="2">
        <f>Fulltable[[#This Row],[Distance]]^2</f>
        <v>1469.9556000000002</v>
      </c>
      <c r="C3836">
        <f>Fulltable[[#This Row],[Distance]]^3</f>
        <v>56358.097704000014</v>
      </c>
      <c r="D3836">
        <f>Fulltable[[#This Row],[Distance]]^4</f>
        <v>2160769.4659713604</v>
      </c>
      <c r="E3836">
        <f>Fulltable[[#This Row],[Distance]]^5</f>
        <v>82843901.32534197</v>
      </c>
      <c r="F3836" s="13" t="e">
        <f>IF(ISNUMBER(VLOOKUP(Fulltable[[#This Row],[Distance]], PBmetric[[Distance (km)]:[PB (hh:mm:ss)]], 6, FALSE)), VLOOKUP(Fulltable[[#This Row],[Distance]], PBmetric[[Distance (km)]:[PB (hh:mm:ss)]], 6, FALSE), NA())</f>
        <v>#N/A</v>
      </c>
      <c r="G3836" s="13">
        <f ca="1">$Q$4+$P$4*Fulltable[[#This Row],[Distance]]+$O$4*Fulltable[[#This Row],[D^2]]+$N$4*Fulltable[[#This Row],[D^3]]</f>
        <v>0.13780117411049109</v>
      </c>
      <c r="H3836" s="13">
        <f ca="1">Fulltable[[#This Row],[Forecast]]*(1+AVERAGE(cform[faster (-ve) /
slower (+ve)]))</f>
        <v>0.14266856252098725</v>
      </c>
      <c r="I3836" s="13" t="e">
        <f>IF(ISNUMBER(VLOOKUP(Fulltable[[#This Row],[Distance]], Predict[[#All],[Distance (km)]:[Time on current form]], 2, FALSE)), VLOOKUP(Fulltable[[#This Row],[Distance]], Predict[[#All],[Distance (km)]:[Time on current form]], 2, FALSE), NA())</f>
        <v>#N/A</v>
      </c>
      <c r="J3836" s="13" t="e">
        <f>IF(ISNUMBER(VLOOKUP(Fulltable[[#This Row],[Distance]], Predict[[#All],[Distance (km)]:[Time on current form]], 3, FALSE)), VLOOKUP(Fulltable[[#This Row],[Distance]], Predict[[#All],[Distance (km)]:[Time on current form]], 3, FALSE), NA())</f>
        <v>#N/A</v>
      </c>
    </row>
    <row r="3837" spans="1:10" x14ac:dyDescent="0.25">
      <c r="A3837" s="1">
        <v>38.35</v>
      </c>
      <c r="B3837" s="2">
        <f>Fulltable[[#This Row],[Distance]]^2</f>
        <v>1470.7225000000001</v>
      </c>
      <c r="C3837">
        <f>Fulltable[[#This Row],[Distance]]^3</f>
        <v>56402.207875000007</v>
      </c>
      <c r="D3837">
        <f>Fulltable[[#This Row],[Distance]]^4</f>
        <v>2163024.6720062504</v>
      </c>
      <c r="E3837">
        <f>Fulltable[[#This Row],[Distance]]^5</f>
        <v>82951996.171439707</v>
      </c>
      <c r="F3837" s="13" t="e">
        <f>IF(ISNUMBER(VLOOKUP(Fulltable[[#This Row],[Distance]], PBmetric[[Distance (km)]:[PB (hh:mm:ss)]], 6, FALSE)), VLOOKUP(Fulltable[[#This Row],[Distance]], PBmetric[[Distance (km)]:[PB (hh:mm:ss)]], 6, FALSE), NA())</f>
        <v>#N/A</v>
      </c>
      <c r="G3837" s="13">
        <f ca="1">$Q$4+$P$4*Fulltable[[#This Row],[Distance]]+$O$4*Fulltable[[#This Row],[D^2]]+$N$4*Fulltable[[#This Row],[D^3]]</f>
        <v>0.13784398521791077</v>
      </c>
      <c r="H3837" s="13">
        <f ca="1">Fulltable[[#This Row],[Forecast]]*(1+AVERAGE(cform[faster (-ve) /
slower (+ve)]))</f>
        <v>0.14271288579468158</v>
      </c>
      <c r="I3837" s="13" t="e">
        <f>IF(ISNUMBER(VLOOKUP(Fulltable[[#This Row],[Distance]], Predict[[#All],[Distance (km)]:[Time on current form]], 2, FALSE)), VLOOKUP(Fulltable[[#This Row],[Distance]], Predict[[#All],[Distance (km)]:[Time on current form]], 2, FALSE), NA())</f>
        <v>#N/A</v>
      </c>
      <c r="J3837" s="13" t="e">
        <f>IF(ISNUMBER(VLOOKUP(Fulltable[[#This Row],[Distance]], Predict[[#All],[Distance (km)]:[Time on current form]], 3, FALSE)), VLOOKUP(Fulltable[[#This Row],[Distance]], Predict[[#All],[Distance (km)]:[Time on current form]], 3, FALSE), NA())</f>
        <v>#N/A</v>
      </c>
    </row>
    <row r="3838" spans="1:10" x14ac:dyDescent="0.25">
      <c r="A3838" s="1">
        <v>38.36</v>
      </c>
      <c r="B3838" s="2">
        <f>Fulltable[[#This Row],[Distance]]^2</f>
        <v>1471.4895999999999</v>
      </c>
      <c r="C3838">
        <f>Fulltable[[#This Row],[Distance]]^3</f>
        <v>56446.341055999997</v>
      </c>
      <c r="D3838">
        <f>Fulltable[[#This Row],[Distance]]^4</f>
        <v>2165281.6429081596</v>
      </c>
      <c r="E3838">
        <f>Fulltable[[#This Row],[Distance]]^5</f>
        <v>83060203.821957007</v>
      </c>
      <c r="F3838" s="13" t="e">
        <f>IF(ISNUMBER(VLOOKUP(Fulltable[[#This Row],[Distance]], PBmetric[[Distance (km)]:[PB (hh:mm:ss)]], 6, FALSE)), VLOOKUP(Fulltable[[#This Row],[Distance]], PBmetric[[Distance (km)]:[PB (hh:mm:ss)]], 6, FALSE), NA())</f>
        <v>#N/A</v>
      </c>
      <c r="G3838" s="13">
        <f ca="1">$Q$4+$P$4*Fulltable[[#This Row],[Distance]]+$O$4*Fulltable[[#This Row],[D^2]]+$N$4*Fulltable[[#This Row],[D^3]]</f>
        <v>0.13788679986244773</v>
      </c>
      <c r="H3838" s="13">
        <f ca="1">Fulltable[[#This Row],[Forecast]]*(1+AVERAGE(cform[faster (-ve) /
slower (+ve)]))</f>
        <v>0.14275721273043057</v>
      </c>
      <c r="I3838" s="13" t="e">
        <f>IF(ISNUMBER(VLOOKUP(Fulltable[[#This Row],[Distance]], Predict[[#All],[Distance (km)]:[Time on current form]], 2, FALSE)), VLOOKUP(Fulltable[[#This Row],[Distance]], Predict[[#All],[Distance (km)]:[Time on current form]], 2, FALSE), NA())</f>
        <v>#N/A</v>
      </c>
      <c r="J3838" s="13" t="e">
        <f>IF(ISNUMBER(VLOOKUP(Fulltable[[#This Row],[Distance]], Predict[[#All],[Distance (km)]:[Time on current form]], 3, FALSE)), VLOOKUP(Fulltable[[#This Row],[Distance]], Predict[[#All],[Distance (km)]:[Time on current form]], 3, FALSE), NA())</f>
        <v>#N/A</v>
      </c>
    </row>
    <row r="3839" spans="1:10" x14ac:dyDescent="0.25">
      <c r="A3839" s="1">
        <v>38.369999999999997</v>
      </c>
      <c r="B3839" s="2">
        <f>Fulltable[[#This Row],[Distance]]^2</f>
        <v>1472.2568999999999</v>
      </c>
      <c r="C3839">
        <f>Fulltable[[#This Row],[Distance]]^3</f>
        <v>56490.497252999994</v>
      </c>
      <c r="D3839">
        <f>Fulltable[[#This Row],[Distance]]^4</f>
        <v>2167540.3795976094</v>
      </c>
      <c r="E3839">
        <f>Fulltable[[#This Row],[Distance]]^5</f>
        <v>83168524.365160272</v>
      </c>
      <c r="F3839" s="13" t="e">
        <f>IF(ISNUMBER(VLOOKUP(Fulltable[[#This Row],[Distance]], PBmetric[[Distance (km)]:[PB (hh:mm:ss)]], 6, FALSE)), VLOOKUP(Fulltable[[#This Row],[Distance]], PBmetric[[Distance (km)]:[PB (hh:mm:ss)]], 6, FALSE), NA())</f>
        <v>#N/A</v>
      </c>
      <c r="G3839" s="13">
        <f ca="1">$Q$4+$P$4*Fulltable[[#This Row],[Distance]]+$O$4*Fulltable[[#This Row],[D^2]]+$N$4*Fulltable[[#This Row],[D^3]]</f>
        <v>0.13792961804406659</v>
      </c>
      <c r="H3839" s="13">
        <f ca="1">Fulltable[[#This Row],[Forecast]]*(1+AVERAGE(cform[faster (-ve) /
slower (+ve)]))</f>
        <v>0.14280154332819767</v>
      </c>
      <c r="I3839" s="13" t="e">
        <f>IF(ISNUMBER(VLOOKUP(Fulltable[[#This Row],[Distance]], Predict[[#All],[Distance (km)]:[Time on current form]], 2, FALSE)), VLOOKUP(Fulltable[[#This Row],[Distance]], Predict[[#All],[Distance (km)]:[Time on current form]], 2, FALSE), NA())</f>
        <v>#N/A</v>
      </c>
      <c r="J3839" s="13" t="e">
        <f>IF(ISNUMBER(VLOOKUP(Fulltable[[#This Row],[Distance]], Predict[[#All],[Distance (km)]:[Time on current form]], 3, FALSE)), VLOOKUP(Fulltable[[#This Row],[Distance]], Predict[[#All],[Distance (km)]:[Time on current form]], 3, FALSE), NA())</f>
        <v>#N/A</v>
      </c>
    </row>
    <row r="3840" spans="1:10" x14ac:dyDescent="0.25">
      <c r="A3840" s="1">
        <v>38.380000000000003</v>
      </c>
      <c r="B3840" s="2">
        <f>Fulltable[[#This Row],[Distance]]^2</f>
        <v>1473.0244000000002</v>
      </c>
      <c r="C3840">
        <f>Fulltable[[#This Row],[Distance]]^3</f>
        <v>56534.676472000014</v>
      </c>
      <c r="D3840">
        <f>Fulltable[[#This Row],[Distance]]^4</f>
        <v>2169800.8829953605</v>
      </c>
      <c r="E3840">
        <f>Fulltable[[#This Row],[Distance]]^5</f>
        <v>83276957.889361948</v>
      </c>
      <c r="F3840" s="13" t="e">
        <f>IF(ISNUMBER(VLOOKUP(Fulltable[[#This Row],[Distance]], PBmetric[[Distance (km)]:[PB (hh:mm:ss)]], 6, FALSE)), VLOOKUP(Fulltable[[#This Row],[Distance]], PBmetric[[Distance (km)]:[PB (hh:mm:ss)]], 6, FALSE), NA())</f>
        <v>#N/A</v>
      </c>
      <c r="G3840" s="13">
        <f ca="1">$Q$4+$P$4*Fulltable[[#This Row],[Distance]]+$O$4*Fulltable[[#This Row],[D^2]]+$N$4*Fulltable[[#This Row],[D^3]]</f>
        <v>0.13797243976273199</v>
      </c>
      <c r="H3840" s="13">
        <f ca="1">Fulltable[[#This Row],[Forecast]]*(1+AVERAGE(cform[faster (-ve) /
slower (+ve)]))</f>
        <v>0.14284587758794623</v>
      </c>
      <c r="I3840" s="13" t="e">
        <f>IF(ISNUMBER(VLOOKUP(Fulltable[[#This Row],[Distance]], Predict[[#All],[Distance (km)]:[Time on current form]], 2, FALSE)), VLOOKUP(Fulltable[[#This Row],[Distance]], Predict[[#All],[Distance (km)]:[Time on current form]], 2, FALSE), NA())</f>
        <v>#N/A</v>
      </c>
      <c r="J3840" s="13" t="e">
        <f>IF(ISNUMBER(VLOOKUP(Fulltable[[#This Row],[Distance]], Predict[[#All],[Distance (km)]:[Time on current form]], 3, FALSE)), VLOOKUP(Fulltable[[#This Row],[Distance]], Predict[[#All],[Distance (km)]:[Time on current form]], 3, FALSE), NA())</f>
        <v>#N/A</v>
      </c>
    </row>
    <row r="3841" spans="1:10" x14ac:dyDescent="0.25">
      <c r="A3841" s="1">
        <v>38.39</v>
      </c>
      <c r="B3841" s="2">
        <f>Fulltable[[#This Row],[Distance]]^2</f>
        <v>1473.7921000000001</v>
      </c>
      <c r="C3841">
        <f>Fulltable[[#This Row],[Distance]]^3</f>
        <v>56578.878719000008</v>
      </c>
      <c r="D3841">
        <f>Fulltable[[#This Row],[Distance]]^4</f>
        <v>2172063.1540224105</v>
      </c>
      <c r="E3841">
        <f>Fulltable[[#This Row],[Distance]]^5</f>
        <v>83385504.482920334</v>
      </c>
      <c r="F3841" s="13" t="e">
        <f>IF(ISNUMBER(VLOOKUP(Fulltable[[#This Row],[Distance]], PBmetric[[Distance (km)]:[PB (hh:mm:ss)]], 6, FALSE)), VLOOKUP(Fulltable[[#This Row],[Distance]], PBmetric[[Distance (km)]:[PB (hh:mm:ss)]], 6, FALSE), NA())</f>
        <v>#N/A</v>
      </c>
      <c r="G3841" s="13">
        <f ca="1">$Q$4+$P$4*Fulltable[[#This Row],[Distance]]+$O$4*Fulltable[[#This Row],[D^2]]+$N$4*Fulltable[[#This Row],[D^3]]</f>
        <v>0.13801526501840838</v>
      </c>
      <c r="H3841" s="13">
        <f ca="1">Fulltable[[#This Row],[Forecast]]*(1+AVERAGE(cform[faster (-ve) /
slower (+ve)]))</f>
        <v>0.14289021550963946</v>
      </c>
      <c r="I3841" s="13" t="e">
        <f>IF(ISNUMBER(VLOOKUP(Fulltable[[#This Row],[Distance]], Predict[[#All],[Distance (km)]:[Time on current form]], 2, FALSE)), VLOOKUP(Fulltable[[#This Row],[Distance]], Predict[[#All],[Distance (km)]:[Time on current form]], 2, FALSE), NA())</f>
        <v>#N/A</v>
      </c>
      <c r="J3841" s="13" t="e">
        <f>IF(ISNUMBER(VLOOKUP(Fulltable[[#This Row],[Distance]], Predict[[#All],[Distance (km)]:[Time on current form]], 3, FALSE)), VLOOKUP(Fulltable[[#This Row],[Distance]], Predict[[#All],[Distance (km)]:[Time on current form]], 3, FALSE), NA())</f>
        <v>#N/A</v>
      </c>
    </row>
    <row r="3842" spans="1:10" x14ac:dyDescent="0.25">
      <c r="A3842" s="1">
        <v>38.4</v>
      </c>
      <c r="B3842" s="2">
        <f>Fulltable[[#This Row],[Distance]]^2</f>
        <v>1474.56</v>
      </c>
      <c r="C3842">
        <f>Fulltable[[#This Row],[Distance]]^3</f>
        <v>56623.103999999999</v>
      </c>
      <c r="D3842">
        <f>Fulltable[[#This Row],[Distance]]^4</f>
        <v>2174327.1935999999</v>
      </c>
      <c r="E3842">
        <f>Fulltable[[#This Row],[Distance]]^5</f>
        <v>83494164.234239995</v>
      </c>
      <c r="F3842" s="13" t="e">
        <f>IF(ISNUMBER(VLOOKUP(Fulltable[[#This Row],[Distance]], PBmetric[[Distance (km)]:[PB (hh:mm:ss)]], 6, FALSE)), VLOOKUP(Fulltable[[#This Row],[Distance]], PBmetric[[Distance (km)]:[PB (hh:mm:ss)]], 6, FALSE), NA())</f>
        <v>#N/A</v>
      </c>
      <c r="G3842" s="13">
        <f ca="1">$Q$4+$P$4*Fulltable[[#This Row],[Distance]]+$O$4*Fulltable[[#This Row],[D^2]]+$N$4*Fulltable[[#This Row],[D^3]]</f>
        <v>0.13805809381106054</v>
      </c>
      <c r="H3842" s="13">
        <f ca="1">Fulltable[[#This Row],[Forecast]]*(1+AVERAGE(cform[faster (-ve) /
slower (+ve)]))</f>
        <v>0.14293455709324088</v>
      </c>
      <c r="I3842" s="13" t="e">
        <f>IF(ISNUMBER(VLOOKUP(Fulltable[[#This Row],[Distance]], Predict[[#All],[Distance (km)]:[Time on current form]], 2, FALSE)), VLOOKUP(Fulltable[[#This Row],[Distance]], Predict[[#All],[Distance (km)]:[Time on current form]], 2, FALSE), NA())</f>
        <v>#N/A</v>
      </c>
      <c r="J3842" s="13" t="e">
        <f>IF(ISNUMBER(VLOOKUP(Fulltable[[#This Row],[Distance]], Predict[[#All],[Distance (km)]:[Time on current form]], 3, FALSE)), VLOOKUP(Fulltable[[#This Row],[Distance]], Predict[[#All],[Distance (km)]:[Time on current form]], 3, FALSE), NA())</f>
        <v>#N/A</v>
      </c>
    </row>
    <row r="3843" spans="1:10" x14ac:dyDescent="0.25">
      <c r="A3843" s="1">
        <v>38.409999999999997</v>
      </c>
      <c r="B3843" s="2">
        <f>Fulltable[[#This Row],[Distance]]^2</f>
        <v>1475.3280999999997</v>
      </c>
      <c r="C3843">
        <f>Fulltable[[#This Row],[Distance]]^3</f>
        <v>56667.352320999984</v>
      </c>
      <c r="D3843">
        <f>Fulltable[[#This Row],[Distance]]^4</f>
        <v>2176593.002649609</v>
      </c>
      <c r="E3843">
        <f>Fulltable[[#This Row],[Distance]]^5</f>
        <v>83602937.231771469</v>
      </c>
      <c r="F3843" s="13" t="e">
        <f>IF(ISNUMBER(VLOOKUP(Fulltable[[#This Row],[Distance]], PBmetric[[Distance (km)]:[PB (hh:mm:ss)]], 6, FALSE)), VLOOKUP(Fulltable[[#This Row],[Distance]], PBmetric[[Distance (km)]:[PB (hh:mm:ss)]], 6, FALSE), NA())</f>
        <v>#N/A</v>
      </c>
      <c r="G3843" s="13">
        <f ca="1">$Q$4+$P$4*Fulltable[[#This Row],[Distance]]+$O$4*Fulltable[[#This Row],[D^2]]+$N$4*Fulltable[[#This Row],[D^3]]</f>
        <v>0.13810092614065292</v>
      </c>
      <c r="H3843" s="13">
        <f ca="1">Fulltable[[#This Row],[Forecast]]*(1+AVERAGE(cform[faster (-ve) /
slower (+ve)]))</f>
        <v>0.14297890233871366</v>
      </c>
      <c r="I3843" s="13" t="e">
        <f>IF(ISNUMBER(VLOOKUP(Fulltable[[#This Row],[Distance]], Predict[[#All],[Distance (km)]:[Time on current form]], 2, FALSE)), VLOOKUP(Fulltable[[#This Row],[Distance]], Predict[[#All],[Distance (km)]:[Time on current form]], 2, FALSE), NA())</f>
        <v>#N/A</v>
      </c>
      <c r="J3843" s="13" t="e">
        <f>IF(ISNUMBER(VLOOKUP(Fulltable[[#This Row],[Distance]], Predict[[#All],[Distance (km)]:[Time on current form]], 3, FALSE)), VLOOKUP(Fulltable[[#This Row],[Distance]], Predict[[#All],[Distance (km)]:[Time on current form]], 3, FALSE), NA())</f>
        <v>#N/A</v>
      </c>
    </row>
    <row r="3844" spans="1:10" x14ac:dyDescent="0.25">
      <c r="A3844" s="1">
        <v>38.42</v>
      </c>
      <c r="B3844" s="2">
        <f>Fulltable[[#This Row],[Distance]]^2</f>
        <v>1476.0964000000001</v>
      </c>
      <c r="C3844">
        <f>Fulltable[[#This Row],[Distance]]^3</f>
        <v>56711.623688000007</v>
      </c>
      <c r="D3844">
        <f>Fulltable[[#This Row],[Distance]]^4</f>
        <v>2178860.5820929604</v>
      </c>
      <c r="E3844">
        <f>Fulltable[[#This Row],[Distance]]^5</f>
        <v>83711823.564011544</v>
      </c>
      <c r="F3844" s="13" t="e">
        <f>IF(ISNUMBER(VLOOKUP(Fulltable[[#This Row],[Distance]], PBmetric[[Distance (km)]:[PB (hh:mm:ss)]], 6, FALSE)), VLOOKUP(Fulltable[[#This Row],[Distance]], PBmetric[[Distance (km)]:[PB (hh:mm:ss)]], 6, FALSE), NA())</f>
        <v>#N/A</v>
      </c>
      <c r="G3844" s="13">
        <f ca="1">$Q$4+$P$4*Fulltable[[#This Row],[Distance]]+$O$4*Fulltable[[#This Row],[D^2]]+$N$4*Fulltable[[#This Row],[D^3]]</f>
        <v>0.1381437620071502</v>
      </c>
      <c r="H3844" s="13">
        <f ca="1">Fulltable[[#This Row],[Forecast]]*(1+AVERAGE(cform[faster (-ve) /
slower (+ve)]))</f>
        <v>0.1430232512460213</v>
      </c>
      <c r="I3844" s="13" t="e">
        <f>IF(ISNUMBER(VLOOKUP(Fulltable[[#This Row],[Distance]], Predict[[#All],[Distance (km)]:[Time on current form]], 2, FALSE)), VLOOKUP(Fulltable[[#This Row],[Distance]], Predict[[#All],[Distance (km)]:[Time on current form]], 2, FALSE), NA())</f>
        <v>#N/A</v>
      </c>
      <c r="J3844" s="13" t="e">
        <f>IF(ISNUMBER(VLOOKUP(Fulltable[[#This Row],[Distance]], Predict[[#All],[Distance (km)]:[Time on current form]], 3, FALSE)), VLOOKUP(Fulltable[[#This Row],[Distance]], Predict[[#All],[Distance (km)]:[Time on current form]], 3, FALSE), NA())</f>
        <v>#N/A</v>
      </c>
    </row>
    <row r="3845" spans="1:10" x14ac:dyDescent="0.25">
      <c r="A3845" s="1">
        <v>38.43</v>
      </c>
      <c r="B3845" s="2">
        <f>Fulltable[[#This Row],[Distance]]^2</f>
        <v>1476.8649</v>
      </c>
      <c r="C3845">
        <f>Fulltable[[#This Row],[Distance]]^3</f>
        <v>56755.918106999998</v>
      </c>
      <c r="D3845">
        <f>Fulltable[[#This Row],[Distance]]^4</f>
        <v>2181129.9328520102</v>
      </c>
      <c r="E3845">
        <f>Fulltable[[#This Row],[Distance]]^5</f>
        <v>83820823.319502756</v>
      </c>
      <c r="F3845" s="13" t="e">
        <f>IF(ISNUMBER(VLOOKUP(Fulltable[[#This Row],[Distance]], PBmetric[[Distance (km)]:[PB (hh:mm:ss)]], 6, FALSE)), VLOOKUP(Fulltable[[#This Row],[Distance]], PBmetric[[Distance (km)]:[PB (hh:mm:ss)]], 6, FALSE), NA())</f>
        <v>#N/A</v>
      </c>
      <c r="G3845" s="13">
        <f ca="1">$Q$4+$P$4*Fulltable[[#This Row],[Distance]]+$O$4*Fulltable[[#This Row],[D^2]]+$N$4*Fulltable[[#This Row],[D^3]]</f>
        <v>0.13818660141051695</v>
      </c>
      <c r="H3845" s="13">
        <f ca="1">Fulltable[[#This Row],[Forecast]]*(1+AVERAGE(cform[faster (-ve) /
slower (+ve)]))</f>
        <v>0.14306760381512706</v>
      </c>
      <c r="I3845" s="13" t="e">
        <f>IF(ISNUMBER(VLOOKUP(Fulltable[[#This Row],[Distance]], Predict[[#All],[Distance (km)]:[Time on current form]], 2, FALSE)), VLOOKUP(Fulltable[[#This Row],[Distance]], Predict[[#All],[Distance (km)]:[Time on current form]], 2, FALSE), NA())</f>
        <v>#N/A</v>
      </c>
      <c r="J3845" s="13" t="e">
        <f>IF(ISNUMBER(VLOOKUP(Fulltable[[#This Row],[Distance]], Predict[[#All],[Distance (km)]:[Time on current form]], 3, FALSE)), VLOOKUP(Fulltable[[#This Row],[Distance]], Predict[[#All],[Distance (km)]:[Time on current form]], 3, FALSE), NA())</f>
        <v>#N/A</v>
      </c>
    </row>
    <row r="3846" spans="1:10" x14ac:dyDescent="0.25">
      <c r="A3846" s="1">
        <v>38.44</v>
      </c>
      <c r="B3846" s="2">
        <f>Fulltable[[#This Row],[Distance]]^2</f>
        <v>1477.6335999999999</v>
      </c>
      <c r="C3846">
        <f>Fulltable[[#This Row],[Distance]]^3</f>
        <v>56800.235583999995</v>
      </c>
      <c r="D3846">
        <f>Fulltable[[#This Row],[Distance]]^4</f>
        <v>2183401.0558489598</v>
      </c>
      <c r="E3846">
        <f>Fulltable[[#This Row],[Distance]]^5</f>
        <v>83929936.586834013</v>
      </c>
      <c r="F3846" s="13" t="e">
        <f>IF(ISNUMBER(VLOOKUP(Fulltable[[#This Row],[Distance]], PBmetric[[Distance (km)]:[PB (hh:mm:ss)]], 6, FALSE)), VLOOKUP(Fulltable[[#This Row],[Distance]], PBmetric[[Distance (km)]:[PB (hh:mm:ss)]], 6, FALSE), NA())</f>
        <v>#N/A</v>
      </c>
      <c r="G3846" s="13">
        <f ca="1">$Q$4+$P$4*Fulltable[[#This Row],[Distance]]+$O$4*Fulltable[[#This Row],[D^2]]+$N$4*Fulltable[[#This Row],[D^3]]</f>
        <v>0.13822944435071777</v>
      </c>
      <c r="H3846" s="13">
        <f ca="1">Fulltable[[#This Row],[Forecast]]*(1+AVERAGE(cform[faster (-ve) /
slower (+ve)]))</f>
        <v>0.1431119600459943</v>
      </c>
      <c r="I3846" s="13" t="e">
        <f>IF(ISNUMBER(VLOOKUP(Fulltable[[#This Row],[Distance]], Predict[[#All],[Distance (km)]:[Time on current form]], 2, FALSE)), VLOOKUP(Fulltable[[#This Row],[Distance]], Predict[[#All],[Distance (km)]:[Time on current form]], 2, FALSE), NA())</f>
        <v>#N/A</v>
      </c>
      <c r="J3846" s="13" t="e">
        <f>IF(ISNUMBER(VLOOKUP(Fulltable[[#This Row],[Distance]], Predict[[#All],[Distance (km)]:[Time on current form]], 3, FALSE)), VLOOKUP(Fulltable[[#This Row],[Distance]], Predict[[#All],[Distance (km)]:[Time on current form]], 3, FALSE), NA())</f>
        <v>#N/A</v>
      </c>
    </row>
    <row r="3847" spans="1:10" x14ac:dyDescent="0.25">
      <c r="A3847" s="1">
        <v>38.450000000000003</v>
      </c>
      <c r="B3847" s="2">
        <f>Fulltable[[#This Row],[Distance]]^2</f>
        <v>1478.4025000000001</v>
      </c>
      <c r="C3847">
        <f>Fulltable[[#This Row],[Distance]]^3</f>
        <v>56844.576125000007</v>
      </c>
      <c r="D3847">
        <f>Fulltable[[#This Row],[Distance]]^4</f>
        <v>2185673.9520062506</v>
      </c>
      <c r="E3847">
        <f>Fulltable[[#This Row],[Distance]]^5</f>
        <v>84039163.454640344</v>
      </c>
      <c r="F3847" s="13" t="e">
        <f>IF(ISNUMBER(VLOOKUP(Fulltable[[#This Row],[Distance]], PBmetric[[Distance (km)]:[PB (hh:mm:ss)]], 6, FALSE)), VLOOKUP(Fulltable[[#This Row],[Distance]], PBmetric[[Distance (km)]:[PB (hh:mm:ss)]], 6, FALSE), NA())</f>
        <v>#N/A</v>
      </c>
      <c r="G3847" s="13">
        <f ca="1">$Q$4+$P$4*Fulltable[[#This Row],[Distance]]+$O$4*Fulltable[[#This Row],[D^2]]+$N$4*Fulltable[[#This Row],[D^3]]</f>
        <v>0.13827229082771728</v>
      </c>
      <c r="H3847" s="13">
        <f ca="1">Fulltable[[#This Row],[Forecast]]*(1+AVERAGE(cform[faster (-ve) /
slower (+ve)]))</f>
        <v>0.14315631993858641</v>
      </c>
      <c r="I3847" s="13" t="e">
        <f>IF(ISNUMBER(VLOOKUP(Fulltable[[#This Row],[Distance]], Predict[[#All],[Distance (km)]:[Time on current form]], 2, FALSE)), VLOOKUP(Fulltable[[#This Row],[Distance]], Predict[[#All],[Distance (km)]:[Time on current form]], 2, FALSE), NA())</f>
        <v>#N/A</v>
      </c>
      <c r="J3847" s="13" t="e">
        <f>IF(ISNUMBER(VLOOKUP(Fulltable[[#This Row],[Distance]], Predict[[#All],[Distance (km)]:[Time on current form]], 3, FALSE)), VLOOKUP(Fulltable[[#This Row],[Distance]], Predict[[#All],[Distance (km)]:[Time on current form]], 3, FALSE), NA())</f>
        <v>#N/A</v>
      </c>
    </row>
    <row r="3848" spans="1:10" x14ac:dyDescent="0.25">
      <c r="A3848" s="1">
        <v>38.46</v>
      </c>
      <c r="B3848" s="2">
        <f>Fulltable[[#This Row],[Distance]]^2</f>
        <v>1479.1716000000001</v>
      </c>
      <c r="C3848">
        <f>Fulltable[[#This Row],[Distance]]^3</f>
        <v>56888.939736000008</v>
      </c>
      <c r="D3848">
        <f>Fulltable[[#This Row],[Distance]]^4</f>
        <v>2187948.6222465602</v>
      </c>
      <c r="E3848">
        <f>Fulltable[[#This Row],[Distance]]^5</f>
        <v>84148504.0116027</v>
      </c>
      <c r="F3848" s="13" t="e">
        <f>IF(ISNUMBER(VLOOKUP(Fulltable[[#This Row],[Distance]], PBmetric[[Distance (km)]:[PB (hh:mm:ss)]], 6, FALSE)), VLOOKUP(Fulltable[[#This Row],[Distance]], PBmetric[[Distance (km)]:[PB (hh:mm:ss)]], 6, FALSE), NA())</f>
        <v>#N/A</v>
      </c>
      <c r="G3848" s="13">
        <f ca="1">$Q$4+$P$4*Fulltable[[#This Row],[Distance]]+$O$4*Fulltable[[#This Row],[D^2]]+$N$4*Fulltable[[#This Row],[D^3]]</f>
        <v>0.13831514084148</v>
      </c>
      <c r="H3848" s="13">
        <f ca="1">Fulltable[[#This Row],[Forecast]]*(1+AVERAGE(cform[faster (-ve) /
slower (+ve)]))</f>
        <v>0.14320068349286666</v>
      </c>
      <c r="I3848" s="13" t="e">
        <f>IF(ISNUMBER(VLOOKUP(Fulltable[[#This Row],[Distance]], Predict[[#All],[Distance (km)]:[Time on current form]], 2, FALSE)), VLOOKUP(Fulltable[[#This Row],[Distance]], Predict[[#All],[Distance (km)]:[Time on current form]], 2, FALSE), NA())</f>
        <v>#N/A</v>
      </c>
      <c r="J3848" s="13" t="e">
        <f>IF(ISNUMBER(VLOOKUP(Fulltable[[#This Row],[Distance]], Predict[[#All],[Distance (km)]:[Time on current form]], 3, FALSE)), VLOOKUP(Fulltable[[#This Row],[Distance]], Predict[[#All],[Distance (km)]:[Time on current form]], 3, FALSE), NA())</f>
        <v>#N/A</v>
      </c>
    </row>
    <row r="3849" spans="1:10" x14ac:dyDescent="0.25">
      <c r="A3849" s="1">
        <v>38.47</v>
      </c>
      <c r="B3849" s="2">
        <f>Fulltable[[#This Row],[Distance]]^2</f>
        <v>1479.9408999999998</v>
      </c>
      <c r="C3849">
        <f>Fulltable[[#This Row],[Distance]]^3</f>
        <v>56933.326422999991</v>
      </c>
      <c r="D3849">
        <f>Fulltable[[#This Row],[Distance]]^4</f>
        <v>2190225.0674928096</v>
      </c>
      <c r="E3849">
        <f>Fulltable[[#This Row],[Distance]]^5</f>
        <v>84257958.346448377</v>
      </c>
      <c r="F3849" s="13" t="e">
        <f>IF(ISNUMBER(VLOOKUP(Fulltable[[#This Row],[Distance]], PBmetric[[Distance (km)]:[PB (hh:mm:ss)]], 6, FALSE)), VLOOKUP(Fulltable[[#This Row],[Distance]], PBmetric[[Distance (km)]:[PB (hh:mm:ss)]], 6, FALSE), NA())</f>
        <v>#N/A</v>
      </c>
      <c r="G3849" s="13">
        <f ca="1">$Q$4+$P$4*Fulltable[[#This Row],[Distance]]+$O$4*Fulltable[[#This Row],[D^2]]+$N$4*Fulltable[[#This Row],[D^3]]</f>
        <v>0.13835799439197058</v>
      </c>
      <c r="H3849" s="13">
        <f ca="1">Fulltable[[#This Row],[Forecast]]*(1+AVERAGE(cform[faster (-ve) /
slower (+ve)]))</f>
        <v>0.14324505070879842</v>
      </c>
      <c r="I3849" s="13" t="e">
        <f>IF(ISNUMBER(VLOOKUP(Fulltable[[#This Row],[Distance]], Predict[[#All],[Distance (km)]:[Time on current form]], 2, FALSE)), VLOOKUP(Fulltable[[#This Row],[Distance]], Predict[[#All],[Distance (km)]:[Time on current form]], 2, FALSE), NA())</f>
        <v>#N/A</v>
      </c>
      <c r="J3849" s="13" t="e">
        <f>IF(ISNUMBER(VLOOKUP(Fulltable[[#This Row],[Distance]], Predict[[#All],[Distance (km)]:[Time on current form]], 3, FALSE)), VLOOKUP(Fulltable[[#This Row],[Distance]], Predict[[#All],[Distance (km)]:[Time on current form]], 3, FALSE), NA())</f>
        <v>#N/A</v>
      </c>
    </row>
    <row r="3850" spans="1:10" x14ac:dyDescent="0.25">
      <c r="A3850" s="1">
        <v>38.479999999999997</v>
      </c>
      <c r="B3850" s="2">
        <f>Fulltable[[#This Row],[Distance]]^2</f>
        <v>1480.7103999999997</v>
      </c>
      <c r="C3850">
        <f>Fulltable[[#This Row],[Distance]]^3</f>
        <v>56977.736191999982</v>
      </c>
      <c r="D3850">
        <f>Fulltable[[#This Row],[Distance]]^4</f>
        <v>2192503.2886681589</v>
      </c>
      <c r="E3850">
        <f>Fulltable[[#This Row],[Distance]]^5</f>
        <v>84367526.547950745</v>
      </c>
      <c r="F3850" s="13" t="e">
        <f>IF(ISNUMBER(VLOOKUP(Fulltable[[#This Row],[Distance]], PBmetric[[Distance (km)]:[PB (hh:mm:ss)]], 6, FALSE)), VLOOKUP(Fulltable[[#This Row],[Distance]], PBmetric[[Distance (km)]:[PB (hh:mm:ss)]], 6, FALSE), NA())</f>
        <v>#N/A</v>
      </c>
      <c r="G3850" s="13">
        <f ca="1">$Q$4+$P$4*Fulltable[[#This Row],[Distance]]+$O$4*Fulltable[[#This Row],[D^2]]+$N$4*Fulltable[[#This Row],[D^3]]</f>
        <v>0.13840085147915362</v>
      </c>
      <c r="H3850" s="13">
        <f ca="1">Fulltable[[#This Row],[Forecast]]*(1+AVERAGE(cform[faster (-ve) /
slower (+ve)]))</f>
        <v>0.14328942158634508</v>
      </c>
      <c r="I3850" s="13" t="e">
        <f>IF(ISNUMBER(VLOOKUP(Fulltable[[#This Row],[Distance]], Predict[[#All],[Distance (km)]:[Time on current form]], 2, FALSE)), VLOOKUP(Fulltable[[#This Row],[Distance]], Predict[[#All],[Distance (km)]:[Time on current form]], 2, FALSE), NA())</f>
        <v>#N/A</v>
      </c>
      <c r="J3850" s="13" t="e">
        <f>IF(ISNUMBER(VLOOKUP(Fulltable[[#This Row],[Distance]], Predict[[#All],[Distance (km)]:[Time on current form]], 3, FALSE)), VLOOKUP(Fulltable[[#This Row],[Distance]], Predict[[#All],[Distance (km)]:[Time on current form]], 3, FALSE), NA())</f>
        <v>#N/A</v>
      </c>
    </row>
    <row r="3851" spans="1:10" x14ac:dyDescent="0.25">
      <c r="A3851" s="1">
        <v>38.49</v>
      </c>
      <c r="B3851" s="2">
        <f>Fulltable[[#This Row],[Distance]]^2</f>
        <v>1481.4801000000002</v>
      </c>
      <c r="C3851">
        <f>Fulltable[[#This Row],[Distance]]^3</f>
        <v>57022.169049000011</v>
      </c>
      <c r="D3851">
        <f>Fulltable[[#This Row],[Distance]]^4</f>
        <v>2194783.2866960107</v>
      </c>
      <c r="E3851">
        <f>Fulltable[[#This Row],[Distance]]^5</f>
        <v>84477208.704929456</v>
      </c>
      <c r="F3851" s="13" t="e">
        <f>IF(ISNUMBER(VLOOKUP(Fulltable[[#This Row],[Distance]], PBmetric[[Distance (km)]:[PB (hh:mm:ss)]], 6, FALSE)), VLOOKUP(Fulltable[[#This Row],[Distance]], PBmetric[[Distance (km)]:[PB (hh:mm:ss)]], 6, FALSE), NA())</f>
        <v>#N/A</v>
      </c>
      <c r="G3851" s="13">
        <f ca="1">$Q$4+$P$4*Fulltable[[#This Row],[Distance]]+$O$4*Fulltable[[#This Row],[D^2]]+$N$4*Fulltable[[#This Row],[D^3]]</f>
        <v>0.13844371210299375</v>
      </c>
      <c r="H3851" s="13">
        <f ca="1">Fulltable[[#This Row],[Forecast]]*(1+AVERAGE(cform[faster (-ve) /
slower (+ve)]))</f>
        <v>0.14333379612546998</v>
      </c>
      <c r="I3851" s="13" t="e">
        <f>IF(ISNUMBER(VLOOKUP(Fulltable[[#This Row],[Distance]], Predict[[#All],[Distance (km)]:[Time on current form]], 2, FALSE)), VLOOKUP(Fulltable[[#This Row],[Distance]], Predict[[#All],[Distance (km)]:[Time on current form]], 2, FALSE), NA())</f>
        <v>#N/A</v>
      </c>
      <c r="J3851" s="13" t="e">
        <f>IF(ISNUMBER(VLOOKUP(Fulltable[[#This Row],[Distance]], Predict[[#All],[Distance (km)]:[Time on current form]], 3, FALSE)), VLOOKUP(Fulltable[[#This Row],[Distance]], Predict[[#All],[Distance (km)]:[Time on current form]], 3, FALSE), NA())</f>
        <v>#N/A</v>
      </c>
    </row>
    <row r="3852" spans="1:10" x14ac:dyDescent="0.25">
      <c r="A3852" s="1">
        <v>38.5</v>
      </c>
      <c r="B3852" s="2">
        <f>Fulltable[[#This Row],[Distance]]^2</f>
        <v>1482.25</v>
      </c>
      <c r="C3852">
        <f>Fulltable[[#This Row],[Distance]]^3</f>
        <v>57066.625</v>
      </c>
      <c r="D3852">
        <f>Fulltable[[#This Row],[Distance]]^4</f>
        <v>2197065.0625</v>
      </c>
      <c r="E3852">
        <f>Fulltable[[#This Row],[Distance]]^5</f>
        <v>84587004.90625</v>
      </c>
      <c r="F3852" s="13" t="e">
        <f>IF(ISNUMBER(VLOOKUP(Fulltable[[#This Row],[Distance]], PBmetric[[Distance (km)]:[PB (hh:mm:ss)]], 6, FALSE)), VLOOKUP(Fulltable[[#This Row],[Distance]], PBmetric[[Distance (km)]:[PB (hh:mm:ss)]], 6, FALSE), NA())</f>
        <v>#N/A</v>
      </c>
      <c r="G3852" s="13">
        <f ca="1">$Q$4+$P$4*Fulltable[[#This Row],[Distance]]+$O$4*Fulltable[[#This Row],[D^2]]+$N$4*Fulltable[[#This Row],[D^3]]</f>
        <v>0.13848657626345548</v>
      </c>
      <c r="H3852" s="13">
        <f ca="1">Fulltable[[#This Row],[Forecast]]*(1+AVERAGE(cform[faster (-ve) /
slower (+ve)]))</f>
        <v>0.14337817432613642</v>
      </c>
      <c r="I3852" s="13" t="e">
        <f>IF(ISNUMBER(VLOOKUP(Fulltable[[#This Row],[Distance]], Predict[[#All],[Distance (km)]:[Time on current form]], 2, FALSE)), VLOOKUP(Fulltable[[#This Row],[Distance]], Predict[[#All],[Distance (km)]:[Time on current form]], 2, FALSE), NA())</f>
        <v>#N/A</v>
      </c>
      <c r="J3852" s="13" t="e">
        <f>IF(ISNUMBER(VLOOKUP(Fulltable[[#This Row],[Distance]], Predict[[#All],[Distance (km)]:[Time on current form]], 3, FALSE)), VLOOKUP(Fulltable[[#This Row],[Distance]], Predict[[#All],[Distance (km)]:[Time on current form]], 3, FALSE), NA())</f>
        <v>#N/A</v>
      </c>
    </row>
    <row r="3853" spans="1:10" x14ac:dyDescent="0.25">
      <c r="A3853" s="1">
        <v>38.51</v>
      </c>
      <c r="B3853" s="2">
        <f>Fulltable[[#This Row],[Distance]]^2</f>
        <v>1483.0201</v>
      </c>
      <c r="C3853">
        <f>Fulltable[[#This Row],[Distance]]^3</f>
        <v>57111.104050999995</v>
      </c>
      <c r="D3853">
        <f>Fulltable[[#This Row],[Distance]]^4</f>
        <v>2199348.6170040099</v>
      </c>
      <c r="E3853">
        <f>Fulltable[[#This Row],[Distance]]^5</f>
        <v>84696915.240824416</v>
      </c>
      <c r="F3853" s="13" t="e">
        <f>IF(ISNUMBER(VLOOKUP(Fulltable[[#This Row],[Distance]], PBmetric[[Distance (km)]:[PB (hh:mm:ss)]], 6, FALSE)), VLOOKUP(Fulltable[[#This Row],[Distance]], PBmetric[[Distance (km)]:[PB (hh:mm:ss)]], 6, FALSE), NA())</f>
        <v>#N/A</v>
      </c>
      <c r="G3853" s="13">
        <f ca="1">$Q$4+$P$4*Fulltable[[#This Row],[Distance]]+$O$4*Fulltable[[#This Row],[D^2]]+$N$4*Fulltable[[#This Row],[D^3]]</f>
        <v>0.13852944396050348</v>
      </c>
      <c r="H3853" s="13">
        <f ca="1">Fulltable[[#This Row],[Forecast]]*(1+AVERAGE(cform[faster (-ve) /
slower (+ve)]))</f>
        <v>0.14342255618830776</v>
      </c>
      <c r="I3853" s="13" t="e">
        <f>IF(ISNUMBER(VLOOKUP(Fulltable[[#This Row],[Distance]], Predict[[#All],[Distance (km)]:[Time on current form]], 2, FALSE)), VLOOKUP(Fulltable[[#This Row],[Distance]], Predict[[#All],[Distance (km)]:[Time on current form]], 2, FALSE), NA())</f>
        <v>#N/A</v>
      </c>
      <c r="J3853" s="13" t="e">
        <f>IF(ISNUMBER(VLOOKUP(Fulltable[[#This Row],[Distance]], Predict[[#All],[Distance (km)]:[Time on current form]], 3, FALSE)), VLOOKUP(Fulltable[[#This Row],[Distance]], Predict[[#All],[Distance (km)]:[Time on current form]], 3, FALSE), NA())</f>
        <v>#N/A</v>
      </c>
    </row>
    <row r="3854" spans="1:10" x14ac:dyDescent="0.25">
      <c r="A3854" s="1">
        <v>38.520000000000003</v>
      </c>
      <c r="B3854" s="2">
        <f>Fulltable[[#This Row],[Distance]]^2</f>
        <v>1483.7904000000003</v>
      </c>
      <c r="C3854">
        <f>Fulltable[[#This Row],[Distance]]^3</f>
        <v>57155.606208000019</v>
      </c>
      <c r="D3854">
        <f>Fulltable[[#This Row],[Distance]]^4</f>
        <v>2201633.9511321611</v>
      </c>
      <c r="E3854">
        <f>Fulltable[[#This Row],[Distance]]^5</f>
        <v>84806939.797610849</v>
      </c>
      <c r="F3854" s="13" t="e">
        <f>IF(ISNUMBER(VLOOKUP(Fulltable[[#This Row],[Distance]], PBmetric[[Distance (km)]:[PB (hh:mm:ss)]], 6, FALSE)), VLOOKUP(Fulltable[[#This Row],[Distance]], PBmetric[[Distance (km)]:[PB (hh:mm:ss)]], 6, FALSE), NA())</f>
        <v>#N/A</v>
      </c>
      <c r="G3854" s="13">
        <f ca="1">$Q$4+$P$4*Fulltable[[#This Row],[Distance]]+$O$4*Fulltable[[#This Row],[D^2]]+$N$4*Fulltable[[#This Row],[D^3]]</f>
        <v>0.13857231519410232</v>
      </c>
      <c r="H3854" s="13">
        <f ca="1">Fulltable[[#This Row],[Forecast]]*(1+AVERAGE(cform[faster (-ve) /
slower (+ve)]))</f>
        <v>0.14346694171194738</v>
      </c>
      <c r="I3854" s="13" t="e">
        <f>IF(ISNUMBER(VLOOKUP(Fulltable[[#This Row],[Distance]], Predict[[#All],[Distance (km)]:[Time on current form]], 2, FALSE)), VLOOKUP(Fulltable[[#This Row],[Distance]], Predict[[#All],[Distance (km)]:[Time on current form]], 2, FALSE), NA())</f>
        <v>#N/A</v>
      </c>
      <c r="J3854" s="13" t="e">
        <f>IF(ISNUMBER(VLOOKUP(Fulltable[[#This Row],[Distance]], Predict[[#All],[Distance (km)]:[Time on current form]], 3, FALSE)), VLOOKUP(Fulltable[[#This Row],[Distance]], Predict[[#All],[Distance (km)]:[Time on current form]], 3, FALSE), NA())</f>
        <v>#N/A</v>
      </c>
    </row>
    <row r="3855" spans="1:10" x14ac:dyDescent="0.25">
      <c r="A3855" s="1">
        <v>38.53</v>
      </c>
      <c r="B3855" s="2">
        <f>Fulltable[[#This Row],[Distance]]^2</f>
        <v>1484.5609000000002</v>
      </c>
      <c r="C3855">
        <f>Fulltable[[#This Row],[Distance]]^3</f>
        <v>57200.13147700001</v>
      </c>
      <c r="D3855">
        <f>Fulltable[[#This Row],[Distance]]^4</f>
        <v>2203921.0658088103</v>
      </c>
      <c r="E3855">
        <f>Fulltable[[#This Row],[Distance]]^5</f>
        <v>84917078.665613458</v>
      </c>
      <c r="F3855" s="13" t="e">
        <f>IF(ISNUMBER(VLOOKUP(Fulltable[[#This Row],[Distance]], PBmetric[[Distance (km)]:[PB (hh:mm:ss)]], 6, FALSE)), VLOOKUP(Fulltable[[#This Row],[Distance]], PBmetric[[Distance (km)]:[PB (hh:mm:ss)]], 6, FALSE), NA())</f>
        <v>#N/A</v>
      </c>
      <c r="G3855" s="13">
        <f ca="1">$Q$4+$P$4*Fulltable[[#This Row],[Distance]]+$O$4*Fulltable[[#This Row],[D^2]]+$N$4*Fulltable[[#This Row],[D^3]]</f>
        <v>0.13861518996421657</v>
      </c>
      <c r="H3855" s="13">
        <f ca="1">Fulltable[[#This Row],[Forecast]]*(1+AVERAGE(cform[faster (-ve) /
slower (+ve)]))</f>
        <v>0.14351133089701856</v>
      </c>
      <c r="I3855" s="13" t="e">
        <f>IF(ISNUMBER(VLOOKUP(Fulltable[[#This Row],[Distance]], Predict[[#All],[Distance (km)]:[Time on current form]], 2, FALSE)), VLOOKUP(Fulltable[[#This Row],[Distance]], Predict[[#All],[Distance (km)]:[Time on current form]], 2, FALSE), NA())</f>
        <v>#N/A</v>
      </c>
      <c r="J3855" s="13" t="e">
        <f>IF(ISNUMBER(VLOOKUP(Fulltable[[#This Row],[Distance]], Predict[[#All],[Distance (km)]:[Time on current form]], 3, FALSE)), VLOOKUP(Fulltable[[#This Row],[Distance]], Predict[[#All],[Distance (km)]:[Time on current form]], 3, FALSE), NA())</f>
        <v>#N/A</v>
      </c>
    </row>
    <row r="3856" spans="1:10" x14ac:dyDescent="0.25">
      <c r="A3856" s="1">
        <v>38.54</v>
      </c>
      <c r="B3856" s="2">
        <f>Fulltable[[#This Row],[Distance]]^2</f>
        <v>1485.3316</v>
      </c>
      <c r="C3856">
        <f>Fulltable[[#This Row],[Distance]]^3</f>
        <v>57244.679863999998</v>
      </c>
      <c r="D3856">
        <f>Fulltable[[#This Row],[Distance]]^4</f>
        <v>2206209.9619585602</v>
      </c>
      <c r="E3856">
        <f>Fulltable[[#This Row],[Distance]]^5</f>
        <v>85027331.933882907</v>
      </c>
      <c r="F3856" s="13" t="e">
        <f>IF(ISNUMBER(VLOOKUP(Fulltable[[#This Row],[Distance]], PBmetric[[Distance (km)]:[PB (hh:mm:ss)]], 6, FALSE)), VLOOKUP(Fulltable[[#This Row],[Distance]], PBmetric[[Distance (km)]:[PB (hh:mm:ss)]], 6, FALSE), NA())</f>
        <v>#N/A</v>
      </c>
      <c r="G3856" s="13">
        <f ca="1">$Q$4+$P$4*Fulltable[[#This Row],[Distance]]+$O$4*Fulltable[[#This Row],[D^2]]+$N$4*Fulltable[[#This Row],[D^3]]</f>
        <v>0.1386580682708109</v>
      </c>
      <c r="H3856" s="13">
        <f ca="1">Fulltable[[#This Row],[Forecast]]*(1+AVERAGE(cform[faster (-ve) /
slower (+ve)]))</f>
        <v>0.14355572374348477</v>
      </c>
      <c r="I3856" s="13" t="e">
        <f>IF(ISNUMBER(VLOOKUP(Fulltable[[#This Row],[Distance]], Predict[[#All],[Distance (km)]:[Time on current form]], 2, FALSE)), VLOOKUP(Fulltable[[#This Row],[Distance]], Predict[[#All],[Distance (km)]:[Time on current form]], 2, FALSE), NA())</f>
        <v>#N/A</v>
      </c>
      <c r="J3856" s="13" t="e">
        <f>IF(ISNUMBER(VLOOKUP(Fulltable[[#This Row],[Distance]], Predict[[#All],[Distance (km)]:[Time on current form]], 3, FALSE)), VLOOKUP(Fulltable[[#This Row],[Distance]], Predict[[#All],[Distance (km)]:[Time on current form]], 3, FALSE), NA())</f>
        <v>#N/A</v>
      </c>
    </row>
    <row r="3857" spans="1:10" x14ac:dyDescent="0.25">
      <c r="A3857" s="1">
        <v>38.549999999999997</v>
      </c>
      <c r="B3857" s="2">
        <f>Fulltable[[#This Row],[Distance]]^2</f>
        <v>1486.1024999999997</v>
      </c>
      <c r="C3857">
        <f>Fulltable[[#This Row],[Distance]]^3</f>
        <v>57289.251374999985</v>
      </c>
      <c r="D3857">
        <f>Fulltable[[#This Row],[Distance]]^4</f>
        <v>2208500.6405062494</v>
      </c>
      <c r="E3857">
        <f>Fulltable[[#This Row],[Distance]]^5</f>
        <v>85137699.691515908</v>
      </c>
      <c r="F3857" s="13" t="e">
        <f>IF(ISNUMBER(VLOOKUP(Fulltable[[#This Row],[Distance]], PBmetric[[Distance (km)]:[PB (hh:mm:ss)]], 6, FALSE)), VLOOKUP(Fulltable[[#This Row],[Distance]], PBmetric[[Distance (km)]:[PB (hh:mm:ss)]], 6, FALSE), NA())</f>
        <v>#N/A</v>
      </c>
      <c r="G3857" s="13">
        <f ca="1">$Q$4+$P$4*Fulltable[[#This Row],[Distance]]+$O$4*Fulltable[[#This Row],[D^2]]+$N$4*Fulltable[[#This Row],[D^3]]</f>
        <v>0.13870095011384984</v>
      </c>
      <c r="H3857" s="13">
        <f ca="1">Fulltable[[#This Row],[Forecast]]*(1+AVERAGE(cform[faster (-ve) /
slower (+ve)]))</f>
        <v>0.14360012025130922</v>
      </c>
      <c r="I3857" s="13" t="e">
        <f>IF(ISNUMBER(VLOOKUP(Fulltable[[#This Row],[Distance]], Predict[[#All],[Distance (km)]:[Time on current form]], 2, FALSE)), VLOOKUP(Fulltable[[#This Row],[Distance]], Predict[[#All],[Distance (km)]:[Time on current form]], 2, FALSE), NA())</f>
        <v>#N/A</v>
      </c>
      <c r="J3857" s="13" t="e">
        <f>IF(ISNUMBER(VLOOKUP(Fulltable[[#This Row],[Distance]], Predict[[#All],[Distance (km)]:[Time on current form]], 3, FALSE)), VLOOKUP(Fulltable[[#This Row],[Distance]], Predict[[#All],[Distance (km)]:[Time on current form]], 3, FALSE), NA())</f>
        <v>#N/A</v>
      </c>
    </row>
    <row r="3858" spans="1:10" x14ac:dyDescent="0.25">
      <c r="A3858" s="1">
        <v>38.56</v>
      </c>
      <c r="B3858" s="2">
        <f>Fulltable[[#This Row],[Distance]]^2</f>
        <v>1486.8736000000001</v>
      </c>
      <c r="C3858">
        <f>Fulltable[[#This Row],[Distance]]^3</f>
        <v>57333.84601600001</v>
      </c>
      <c r="D3858">
        <f>Fulltable[[#This Row],[Distance]]^4</f>
        <v>2210793.1023769602</v>
      </c>
      <c r="E3858">
        <f>Fulltable[[#This Row],[Distance]]^5</f>
        <v>85248182.027655587</v>
      </c>
      <c r="F3858" s="13" t="e">
        <f>IF(ISNUMBER(VLOOKUP(Fulltable[[#This Row],[Distance]], PBmetric[[Distance (km)]:[PB (hh:mm:ss)]], 6, FALSE)), VLOOKUP(Fulltable[[#This Row],[Distance]], PBmetric[[Distance (km)]:[PB (hh:mm:ss)]], 6, FALSE), NA())</f>
        <v>#N/A</v>
      </c>
      <c r="G3858" s="13">
        <f ca="1">$Q$4+$P$4*Fulltable[[#This Row],[Distance]]+$O$4*Fulltable[[#This Row],[D^2]]+$N$4*Fulltable[[#This Row],[D^3]]</f>
        <v>0.138743835493298</v>
      </c>
      <c r="H3858" s="13">
        <f ca="1">Fulltable[[#This Row],[Forecast]]*(1+AVERAGE(cform[faster (-ve) /
slower (+ve)]))</f>
        <v>0.14364452042045531</v>
      </c>
      <c r="I3858" s="13" t="e">
        <f>IF(ISNUMBER(VLOOKUP(Fulltable[[#This Row],[Distance]], Predict[[#All],[Distance (km)]:[Time on current form]], 2, FALSE)), VLOOKUP(Fulltable[[#This Row],[Distance]], Predict[[#All],[Distance (km)]:[Time on current form]], 2, FALSE), NA())</f>
        <v>#N/A</v>
      </c>
      <c r="J3858" s="13" t="e">
        <f>IF(ISNUMBER(VLOOKUP(Fulltable[[#This Row],[Distance]], Predict[[#All],[Distance (km)]:[Time on current form]], 3, FALSE)), VLOOKUP(Fulltable[[#This Row],[Distance]], Predict[[#All],[Distance (km)]:[Time on current form]], 3, FALSE), NA())</f>
        <v>#N/A</v>
      </c>
    </row>
    <row r="3859" spans="1:10" x14ac:dyDescent="0.25">
      <c r="A3859" s="1">
        <v>38.57</v>
      </c>
      <c r="B3859" s="2">
        <f>Fulltable[[#This Row],[Distance]]^2</f>
        <v>1487.6449</v>
      </c>
      <c r="C3859">
        <f>Fulltable[[#This Row],[Distance]]^3</f>
        <v>57378.463793000003</v>
      </c>
      <c r="D3859">
        <f>Fulltable[[#This Row],[Distance]]^4</f>
        <v>2213087.3484960101</v>
      </c>
      <c r="E3859">
        <f>Fulltable[[#This Row],[Distance]]^5</f>
        <v>85358779.031491116</v>
      </c>
      <c r="F3859" s="13" t="e">
        <f>IF(ISNUMBER(VLOOKUP(Fulltable[[#This Row],[Distance]], PBmetric[[Distance (km)]:[PB (hh:mm:ss)]], 6, FALSE)), VLOOKUP(Fulltable[[#This Row],[Distance]], PBmetric[[Distance (km)]:[PB (hh:mm:ss)]], 6, FALSE), NA())</f>
        <v>#N/A</v>
      </c>
      <c r="G3859" s="13">
        <f ca="1">$Q$4+$P$4*Fulltable[[#This Row],[Distance]]+$O$4*Fulltable[[#This Row],[D^2]]+$N$4*Fulltable[[#This Row],[D^3]]</f>
        <v>0.13878672440911999</v>
      </c>
      <c r="H3859" s="13">
        <f ca="1">Fulltable[[#This Row],[Forecast]]*(1+AVERAGE(cform[faster (-ve) /
slower (+ve)]))</f>
        <v>0.14368892425088639</v>
      </c>
      <c r="I3859" s="13" t="e">
        <f>IF(ISNUMBER(VLOOKUP(Fulltable[[#This Row],[Distance]], Predict[[#All],[Distance (km)]:[Time on current form]], 2, FALSE)), VLOOKUP(Fulltable[[#This Row],[Distance]], Predict[[#All],[Distance (km)]:[Time on current form]], 2, FALSE), NA())</f>
        <v>#N/A</v>
      </c>
      <c r="J3859" s="13" t="e">
        <f>IF(ISNUMBER(VLOOKUP(Fulltable[[#This Row],[Distance]], Predict[[#All],[Distance (km)]:[Time on current form]], 3, FALSE)), VLOOKUP(Fulltable[[#This Row],[Distance]], Predict[[#All],[Distance (km)]:[Time on current form]], 3, FALSE), NA())</f>
        <v>#N/A</v>
      </c>
    </row>
    <row r="3860" spans="1:10" x14ac:dyDescent="0.25">
      <c r="A3860" s="1">
        <v>38.58</v>
      </c>
      <c r="B3860" s="2">
        <f>Fulltable[[#This Row],[Distance]]^2</f>
        <v>1488.4163999999998</v>
      </c>
      <c r="C3860">
        <f>Fulltable[[#This Row],[Distance]]^3</f>
        <v>57423.104711999993</v>
      </c>
      <c r="D3860">
        <f>Fulltable[[#This Row],[Distance]]^4</f>
        <v>2215383.3797889594</v>
      </c>
      <c r="E3860">
        <f>Fulltable[[#This Row],[Distance]]^5</f>
        <v>85469490.792258054</v>
      </c>
      <c r="F3860" s="13" t="e">
        <f>IF(ISNUMBER(VLOOKUP(Fulltable[[#This Row],[Distance]], PBmetric[[Distance (km)]:[PB (hh:mm:ss)]], 6, FALSE)), VLOOKUP(Fulltable[[#This Row],[Distance]], PBmetric[[Distance (km)]:[PB (hh:mm:ss)]], 6, FALSE), NA())</f>
        <v>#N/A</v>
      </c>
      <c r="G3860" s="13">
        <f ca="1">$Q$4+$P$4*Fulltable[[#This Row],[Distance]]+$O$4*Fulltable[[#This Row],[D^2]]+$N$4*Fulltable[[#This Row],[D^3]]</f>
        <v>0.13882961686128037</v>
      </c>
      <c r="H3860" s="13">
        <f ca="1">Fulltable[[#This Row],[Forecast]]*(1+AVERAGE(cform[faster (-ve) /
slower (+ve)]))</f>
        <v>0.14373333174256578</v>
      </c>
      <c r="I3860" s="13" t="e">
        <f>IF(ISNUMBER(VLOOKUP(Fulltable[[#This Row],[Distance]], Predict[[#All],[Distance (km)]:[Time on current form]], 2, FALSE)), VLOOKUP(Fulltable[[#This Row],[Distance]], Predict[[#All],[Distance (km)]:[Time on current form]], 2, FALSE), NA())</f>
        <v>#N/A</v>
      </c>
      <c r="J3860" s="13" t="e">
        <f>IF(ISNUMBER(VLOOKUP(Fulltable[[#This Row],[Distance]], Predict[[#All],[Distance (km)]:[Time on current form]], 3, FALSE)), VLOOKUP(Fulltable[[#This Row],[Distance]], Predict[[#All],[Distance (km)]:[Time on current form]], 3, FALSE), NA())</f>
        <v>#N/A</v>
      </c>
    </row>
    <row r="3861" spans="1:10" x14ac:dyDescent="0.25">
      <c r="A3861" s="1">
        <v>38.590000000000003</v>
      </c>
      <c r="B3861" s="2">
        <f>Fulltable[[#This Row],[Distance]]^2</f>
        <v>1489.1881000000003</v>
      </c>
      <c r="C3861">
        <f>Fulltable[[#This Row],[Distance]]^3</f>
        <v>57467.76877900002</v>
      </c>
      <c r="D3861">
        <f>Fulltable[[#This Row],[Distance]]^4</f>
        <v>2217681.1971816109</v>
      </c>
      <c r="E3861">
        <f>Fulltable[[#This Row],[Distance]]^5</f>
        <v>85580317.399238378</v>
      </c>
      <c r="F3861" s="13" t="e">
        <f>IF(ISNUMBER(VLOOKUP(Fulltable[[#This Row],[Distance]], PBmetric[[Distance (km)]:[PB (hh:mm:ss)]], 6, FALSE)), VLOOKUP(Fulltable[[#This Row],[Distance]], PBmetric[[Distance (km)]:[PB (hh:mm:ss)]], 6, FALSE), NA())</f>
        <v>#N/A</v>
      </c>
      <c r="G3861" s="13">
        <f ca="1">$Q$4+$P$4*Fulltable[[#This Row],[Distance]]+$O$4*Fulltable[[#This Row],[D^2]]+$N$4*Fulltable[[#This Row],[D^3]]</f>
        <v>0.13887251284974381</v>
      </c>
      <c r="H3861" s="13">
        <f ca="1">Fulltable[[#This Row],[Forecast]]*(1+AVERAGE(cform[faster (-ve) /
slower (+ve)]))</f>
        <v>0.14377774289545689</v>
      </c>
      <c r="I3861" s="13" t="e">
        <f>IF(ISNUMBER(VLOOKUP(Fulltable[[#This Row],[Distance]], Predict[[#All],[Distance (km)]:[Time on current form]], 2, FALSE)), VLOOKUP(Fulltable[[#This Row],[Distance]], Predict[[#All],[Distance (km)]:[Time on current form]], 2, FALSE), NA())</f>
        <v>#N/A</v>
      </c>
      <c r="J3861" s="13" t="e">
        <f>IF(ISNUMBER(VLOOKUP(Fulltable[[#This Row],[Distance]], Predict[[#All],[Distance (km)]:[Time on current form]], 3, FALSE)), VLOOKUP(Fulltable[[#This Row],[Distance]], Predict[[#All],[Distance (km)]:[Time on current form]], 3, FALSE), NA())</f>
        <v>#N/A</v>
      </c>
    </row>
    <row r="3862" spans="1:10" x14ac:dyDescent="0.25">
      <c r="A3862" s="1">
        <v>38.6</v>
      </c>
      <c r="B3862" s="2">
        <f>Fulltable[[#This Row],[Distance]]^2</f>
        <v>1489.96</v>
      </c>
      <c r="C3862">
        <f>Fulltable[[#This Row],[Distance]]^3</f>
        <v>57512.456000000006</v>
      </c>
      <c r="D3862">
        <f>Fulltable[[#This Row],[Distance]]^4</f>
        <v>2219980.8015999999</v>
      </c>
      <c r="E3862">
        <f>Fulltable[[#This Row],[Distance]]^5</f>
        <v>85691258.941760004</v>
      </c>
      <c r="F3862" s="13" t="e">
        <f>IF(ISNUMBER(VLOOKUP(Fulltable[[#This Row],[Distance]], PBmetric[[Distance (km)]:[PB (hh:mm:ss)]], 6, FALSE)), VLOOKUP(Fulltable[[#This Row],[Distance]], PBmetric[[Distance (km)]:[PB (hh:mm:ss)]], 6, FALSE), NA())</f>
        <v>#N/A</v>
      </c>
      <c r="G3862" s="13">
        <f ca="1">$Q$4+$P$4*Fulltable[[#This Row],[Distance]]+$O$4*Fulltable[[#This Row],[D^2]]+$N$4*Fulltable[[#This Row],[D^3]]</f>
        <v>0.13891541237447486</v>
      </c>
      <c r="H3862" s="13">
        <f ca="1">Fulltable[[#This Row],[Forecast]]*(1+AVERAGE(cform[faster (-ve) /
slower (+ve)]))</f>
        <v>0.14382215770952303</v>
      </c>
      <c r="I3862" s="13" t="e">
        <f>IF(ISNUMBER(VLOOKUP(Fulltable[[#This Row],[Distance]], Predict[[#All],[Distance (km)]:[Time on current form]], 2, FALSE)), VLOOKUP(Fulltable[[#This Row],[Distance]], Predict[[#All],[Distance (km)]:[Time on current form]], 2, FALSE), NA())</f>
        <v>#N/A</v>
      </c>
      <c r="J3862" s="13" t="e">
        <f>IF(ISNUMBER(VLOOKUP(Fulltable[[#This Row],[Distance]], Predict[[#All],[Distance (km)]:[Time on current form]], 3, FALSE)), VLOOKUP(Fulltable[[#This Row],[Distance]], Predict[[#All],[Distance (km)]:[Time on current form]], 3, FALSE), NA())</f>
        <v>#N/A</v>
      </c>
    </row>
    <row r="3863" spans="1:10" x14ac:dyDescent="0.25">
      <c r="A3863" s="1">
        <v>38.61</v>
      </c>
      <c r="B3863" s="2">
        <f>Fulltable[[#This Row],[Distance]]^2</f>
        <v>1490.7320999999999</v>
      </c>
      <c r="C3863">
        <f>Fulltable[[#This Row],[Distance]]^3</f>
        <v>57557.166380999995</v>
      </c>
      <c r="D3863">
        <f>Fulltable[[#This Row],[Distance]]^4</f>
        <v>2222282.1939704097</v>
      </c>
      <c r="E3863">
        <f>Fulltable[[#This Row],[Distance]]^5</f>
        <v>85802315.509197518</v>
      </c>
      <c r="F3863" s="13" t="e">
        <f>IF(ISNUMBER(VLOOKUP(Fulltable[[#This Row],[Distance]], PBmetric[[Distance (km)]:[PB (hh:mm:ss)]], 6, FALSE)), VLOOKUP(Fulltable[[#This Row],[Distance]], PBmetric[[Distance (km)]:[PB (hh:mm:ss)]], 6, FALSE), NA())</f>
        <v>#N/A</v>
      </c>
      <c r="G3863" s="13">
        <f ca="1">$Q$4+$P$4*Fulltable[[#This Row],[Distance]]+$O$4*Fulltable[[#This Row],[D^2]]+$N$4*Fulltable[[#This Row],[D^3]]</f>
        <v>0.1389583154354381</v>
      </c>
      <c r="H3863" s="13">
        <f ca="1">Fulltable[[#This Row],[Forecast]]*(1+AVERAGE(cform[faster (-ve) /
slower (+ve)]))</f>
        <v>0.14386657618472753</v>
      </c>
      <c r="I3863" s="13" t="e">
        <f>IF(ISNUMBER(VLOOKUP(Fulltable[[#This Row],[Distance]], Predict[[#All],[Distance (km)]:[Time on current form]], 2, FALSE)), VLOOKUP(Fulltable[[#This Row],[Distance]], Predict[[#All],[Distance (km)]:[Time on current form]], 2, FALSE), NA())</f>
        <v>#N/A</v>
      </c>
      <c r="J3863" s="13" t="e">
        <f>IF(ISNUMBER(VLOOKUP(Fulltable[[#This Row],[Distance]], Predict[[#All],[Distance (km)]:[Time on current form]], 3, FALSE)), VLOOKUP(Fulltable[[#This Row],[Distance]], Predict[[#All],[Distance (km)]:[Time on current form]], 3, FALSE), NA())</f>
        <v>#N/A</v>
      </c>
    </row>
    <row r="3864" spans="1:10" x14ac:dyDescent="0.25">
      <c r="A3864" s="1">
        <v>38.619999999999997</v>
      </c>
      <c r="B3864" s="2">
        <f>Fulltable[[#This Row],[Distance]]^2</f>
        <v>1491.5043999999998</v>
      </c>
      <c r="C3864">
        <f>Fulltable[[#This Row],[Distance]]^3</f>
        <v>57601.899927999992</v>
      </c>
      <c r="D3864">
        <f>Fulltable[[#This Row],[Distance]]^4</f>
        <v>2224585.3752193595</v>
      </c>
      <c r="E3864">
        <f>Fulltable[[#This Row],[Distance]]^5</f>
        <v>85913487.190971658</v>
      </c>
      <c r="F3864" s="13" t="e">
        <f>IF(ISNUMBER(VLOOKUP(Fulltable[[#This Row],[Distance]], PBmetric[[Distance (km)]:[PB (hh:mm:ss)]], 6, FALSE)), VLOOKUP(Fulltable[[#This Row],[Distance]], PBmetric[[Distance (km)]:[PB (hh:mm:ss)]], 6, FALSE), NA())</f>
        <v>#N/A</v>
      </c>
      <c r="G3864" s="13">
        <f ca="1">$Q$4+$P$4*Fulltable[[#This Row],[Distance]]+$O$4*Fulltable[[#This Row],[D^2]]+$N$4*Fulltable[[#This Row],[D^3]]</f>
        <v>0.13900122203259813</v>
      </c>
      <c r="H3864" s="13">
        <f ca="1">Fulltable[[#This Row],[Forecast]]*(1+AVERAGE(cform[faster (-ve) /
slower (+ve)]))</f>
        <v>0.14391099832103371</v>
      </c>
      <c r="I3864" s="13" t="e">
        <f>IF(ISNUMBER(VLOOKUP(Fulltable[[#This Row],[Distance]], Predict[[#All],[Distance (km)]:[Time on current form]], 2, FALSE)), VLOOKUP(Fulltable[[#This Row],[Distance]], Predict[[#All],[Distance (km)]:[Time on current form]], 2, FALSE), NA())</f>
        <v>#N/A</v>
      </c>
      <c r="J3864" s="13" t="e">
        <f>IF(ISNUMBER(VLOOKUP(Fulltable[[#This Row],[Distance]], Predict[[#All],[Distance (km)]:[Time on current form]], 3, FALSE)), VLOOKUP(Fulltable[[#This Row],[Distance]], Predict[[#All],[Distance (km)]:[Time on current form]], 3, FALSE), NA())</f>
        <v>#N/A</v>
      </c>
    </row>
    <row r="3865" spans="1:10" x14ac:dyDescent="0.25">
      <c r="A3865" s="1">
        <v>38.630000000000003</v>
      </c>
      <c r="B3865" s="2">
        <f>Fulltable[[#This Row],[Distance]]^2</f>
        <v>1492.2769000000003</v>
      </c>
      <c r="C3865">
        <f>Fulltable[[#This Row],[Distance]]^3</f>
        <v>57646.656647000018</v>
      </c>
      <c r="D3865">
        <f>Fulltable[[#This Row],[Distance]]^4</f>
        <v>2226890.3462736108</v>
      </c>
      <c r="E3865">
        <f>Fulltable[[#This Row],[Distance]]^5</f>
        <v>86024774.07654959</v>
      </c>
      <c r="F3865" s="13" t="e">
        <f>IF(ISNUMBER(VLOOKUP(Fulltable[[#This Row],[Distance]], PBmetric[[Distance (km)]:[PB (hh:mm:ss)]], 6, FALSE)), VLOOKUP(Fulltable[[#This Row],[Distance]], PBmetric[[Distance (km)]:[PB (hh:mm:ss)]], 6, FALSE), NA())</f>
        <v>#N/A</v>
      </c>
      <c r="G3865" s="13">
        <f ca="1">$Q$4+$P$4*Fulltable[[#This Row],[Distance]]+$O$4*Fulltable[[#This Row],[D^2]]+$N$4*Fulltable[[#This Row],[D^3]]</f>
        <v>0.13904413216591963</v>
      </c>
      <c r="H3865" s="13">
        <f ca="1">Fulltable[[#This Row],[Forecast]]*(1+AVERAGE(cform[faster (-ve) /
slower (+ve)]))</f>
        <v>0.14395542411840503</v>
      </c>
      <c r="I3865" s="13" t="e">
        <f>IF(ISNUMBER(VLOOKUP(Fulltable[[#This Row],[Distance]], Predict[[#All],[Distance (km)]:[Time on current form]], 2, FALSE)), VLOOKUP(Fulltable[[#This Row],[Distance]], Predict[[#All],[Distance (km)]:[Time on current form]], 2, FALSE), NA())</f>
        <v>#N/A</v>
      </c>
      <c r="J3865" s="13" t="e">
        <f>IF(ISNUMBER(VLOOKUP(Fulltable[[#This Row],[Distance]], Predict[[#All],[Distance (km)]:[Time on current form]], 3, FALSE)), VLOOKUP(Fulltable[[#This Row],[Distance]], Predict[[#All],[Distance (km)]:[Time on current form]], 3, FALSE), NA())</f>
        <v>#N/A</v>
      </c>
    </row>
    <row r="3866" spans="1:10" x14ac:dyDescent="0.25">
      <c r="A3866" s="1">
        <v>38.64</v>
      </c>
      <c r="B3866" s="2">
        <f>Fulltable[[#This Row],[Distance]]^2</f>
        <v>1493.0496000000001</v>
      </c>
      <c r="C3866">
        <f>Fulltable[[#This Row],[Distance]]^3</f>
        <v>57691.436544000004</v>
      </c>
      <c r="D3866">
        <f>Fulltable[[#This Row],[Distance]]^4</f>
        <v>2229197.1080601602</v>
      </c>
      <c r="E3866">
        <f>Fulltable[[#This Row],[Distance]]^5</f>
        <v>86136176.255444586</v>
      </c>
      <c r="F3866" s="13" t="e">
        <f>IF(ISNUMBER(VLOOKUP(Fulltable[[#This Row],[Distance]], PBmetric[[Distance (km)]:[PB (hh:mm:ss)]], 6, FALSE)), VLOOKUP(Fulltable[[#This Row],[Distance]], PBmetric[[Distance (km)]:[PB (hh:mm:ss)]], 6, FALSE), NA())</f>
        <v>#N/A</v>
      </c>
      <c r="G3866" s="13">
        <f ca="1">$Q$4+$P$4*Fulltable[[#This Row],[Distance]]+$O$4*Fulltable[[#This Row],[D^2]]+$N$4*Fulltable[[#This Row],[D^3]]</f>
        <v>0.1390870458353671</v>
      </c>
      <c r="H3866" s="13">
        <f ca="1">Fulltable[[#This Row],[Forecast]]*(1+AVERAGE(cform[faster (-ve) /
slower (+ve)]))</f>
        <v>0.14399985357680473</v>
      </c>
      <c r="I3866" s="13" t="e">
        <f>IF(ISNUMBER(VLOOKUP(Fulltable[[#This Row],[Distance]], Predict[[#All],[Distance (km)]:[Time on current form]], 2, FALSE)), VLOOKUP(Fulltable[[#This Row],[Distance]], Predict[[#All],[Distance (km)]:[Time on current form]], 2, FALSE), NA())</f>
        <v>#N/A</v>
      </c>
      <c r="J3866" s="13" t="e">
        <f>IF(ISNUMBER(VLOOKUP(Fulltable[[#This Row],[Distance]], Predict[[#All],[Distance (km)]:[Time on current form]], 3, FALSE)), VLOOKUP(Fulltable[[#This Row],[Distance]], Predict[[#All],[Distance (km)]:[Time on current form]], 3, FALSE), NA())</f>
        <v>#N/A</v>
      </c>
    </row>
    <row r="3867" spans="1:10" x14ac:dyDescent="0.25">
      <c r="A3867" s="1">
        <v>38.65</v>
      </c>
      <c r="B3867" s="2">
        <f>Fulltable[[#This Row],[Distance]]^2</f>
        <v>1493.8225</v>
      </c>
      <c r="C3867">
        <f>Fulltable[[#This Row],[Distance]]^3</f>
        <v>57736.239624999995</v>
      </c>
      <c r="D3867">
        <f>Fulltable[[#This Row],[Distance]]^4</f>
        <v>2231505.66150625</v>
      </c>
      <c r="E3867">
        <f>Fulltable[[#This Row],[Distance]]^5</f>
        <v>86247693.81721656</v>
      </c>
      <c r="F3867" s="13" t="e">
        <f>IF(ISNUMBER(VLOOKUP(Fulltable[[#This Row],[Distance]], PBmetric[[Distance (km)]:[PB (hh:mm:ss)]], 6, FALSE)), VLOOKUP(Fulltable[[#This Row],[Distance]], PBmetric[[Distance (km)]:[PB (hh:mm:ss)]], 6, FALSE), NA())</f>
        <v>#N/A</v>
      </c>
      <c r="G3867" s="13">
        <f ca="1">$Q$4+$P$4*Fulltable[[#This Row],[Distance]]+$O$4*Fulltable[[#This Row],[D^2]]+$N$4*Fulltable[[#This Row],[D^3]]</f>
        <v>0.13912996304090516</v>
      </c>
      <c r="H3867" s="13">
        <f ca="1">Fulltable[[#This Row],[Forecast]]*(1+AVERAGE(cform[faster (-ve) /
slower (+ve)]))</f>
        <v>0.14404428669619618</v>
      </c>
      <c r="I3867" s="13" t="e">
        <f>IF(ISNUMBER(VLOOKUP(Fulltable[[#This Row],[Distance]], Predict[[#All],[Distance (km)]:[Time on current form]], 2, FALSE)), VLOOKUP(Fulltable[[#This Row],[Distance]], Predict[[#All],[Distance (km)]:[Time on current form]], 2, FALSE), NA())</f>
        <v>#N/A</v>
      </c>
      <c r="J3867" s="13" t="e">
        <f>IF(ISNUMBER(VLOOKUP(Fulltable[[#This Row],[Distance]], Predict[[#All],[Distance (km)]:[Time on current form]], 3, FALSE)), VLOOKUP(Fulltable[[#This Row],[Distance]], Predict[[#All],[Distance (km)]:[Time on current form]], 3, FALSE), NA())</f>
        <v>#N/A</v>
      </c>
    </row>
    <row r="3868" spans="1:10" x14ac:dyDescent="0.25">
      <c r="A3868" s="1">
        <v>38.659999999999997</v>
      </c>
      <c r="B3868" s="2">
        <f>Fulltable[[#This Row],[Distance]]^2</f>
        <v>1494.5955999999996</v>
      </c>
      <c r="C3868">
        <f>Fulltable[[#This Row],[Distance]]^3</f>
        <v>57781.065895999978</v>
      </c>
      <c r="D3868">
        <f>Fulltable[[#This Row],[Distance]]^4</f>
        <v>2233816.0075393589</v>
      </c>
      <c r="E3868">
        <f>Fulltable[[#This Row],[Distance]]^5</f>
        <v>86359326.851471603</v>
      </c>
      <c r="F3868" s="13" t="e">
        <f>IF(ISNUMBER(VLOOKUP(Fulltable[[#This Row],[Distance]], PBmetric[[Distance (km)]:[PB (hh:mm:ss)]], 6, FALSE)), VLOOKUP(Fulltable[[#This Row],[Distance]], PBmetric[[Distance (km)]:[PB (hh:mm:ss)]], 6, FALSE), NA())</f>
        <v>#N/A</v>
      </c>
      <c r="G3868" s="13">
        <f ca="1">$Q$4+$P$4*Fulltable[[#This Row],[Distance]]+$O$4*Fulltable[[#This Row],[D^2]]+$N$4*Fulltable[[#This Row],[D^3]]</f>
        <v>0.13917288378249837</v>
      </c>
      <c r="H3868" s="13">
        <f ca="1">Fulltable[[#This Row],[Forecast]]*(1+AVERAGE(cform[faster (-ve) /
slower (+ve)]))</f>
        <v>0.14408872347654267</v>
      </c>
      <c r="I3868" s="13" t="e">
        <f>IF(ISNUMBER(VLOOKUP(Fulltable[[#This Row],[Distance]], Predict[[#All],[Distance (km)]:[Time on current form]], 2, FALSE)), VLOOKUP(Fulltable[[#This Row],[Distance]], Predict[[#All],[Distance (km)]:[Time on current form]], 2, FALSE), NA())</f>
        <v>#N/A</v>
      </c>
      <c r="J3868" s="13" t="e">
        <f>IF(ISNUMBER(VLOOKUP(Fulltable[[#This Row],[Distance]], Predict[[#All],[Distance (km)]:[Time on current form]], 3, FALSE)), VLOOKUP(Fulltable[[#This Row],[Distance]], Predict[[#All],[Distance (km)]:[Time on current form]], 3, FALSE), NA())</f>
        <v>#N/A</v>
      </c>
    </row>
    <row r="3869" spans="1:10" x14ac:dyDescent="0.25">
      <c r="A3869" s="1">
        <v>38.67</v>
      </c>
      <c r="B3869" s="2">
        <f>Fulltable[[#This Row],[Distance]]^2</f>
        <v>1495.3689000000002</v>
      </c>
      <c r="C3869">
        <f>Fulltable[[#This Row],[Distance]]^3</f>
        <v>57825.915363000007</v>
      </c>
      <c r="D3869">
        <f>Fulltable[[#This Row],[Distance]]^4</f>
        <v>2236128.1470872103</v>
      </c>
      <c r="E3869">
        <f>Fulltable[[#This Row],[Distance]]^5</f>
        <v>86471075.447862431</v>
      </c>
      <c r="F3869" s="13" t="e">
        <f>IF(ISNUMBER(VLOOKUP(Fulltable[[#This Row],[Distance]], PBmetric[[Distance (km)]:[PB (hh:mm:ss)]], 6, FALSE)), VLOOKUP(Fulltable[[#This Row],[Distance]], PBmetric[[Distance (km)]:[PB (hh:mm:ss)]], 6, FALSE), NA())</f>
        <v>#N/A</v>
      </c>
      <c r="G3869" s="13">
        <f ca="1">$Q$4+$P$4*Fulltable[[#This Row],[Distance]]+$O$4*Fulltable[[#This Row],[D^2]]+$N$4*Fulltable[[#This Row],[D^3]]</f>
        <v>0.13921580806011147</v>
      </c>
      <c r="H3869" s="13">
        <f ca="1">Fulltable[[#This Row],[Forecast]]*(1+AVERAGE(cform[faster (-ve) /
slower (+ve)]))</f>
        <v>0.14413316391780773</v>
      </c>
      <c r="I3869" s="13" t="e">
        <f>IF(ISNUMBER(VLOOKUP(Fulltable[[#This Row],[Distance]], Predict[[#All],[Distance (km)]:[Time on current form]], 2, FALSE)), VLOOKUP(Fulltable[[#This Row],[Distance]], Predict[[#All],[Distance (km)]:[Time on current form]], 2, FALSE), NA())</f>
        <v>#N/A</v>
      </c>
      <c r="J3869" s="13" t="e">
        <f>IF(ISNUMBER(VLOOKUP(Fulltable[[#This Row],[Distance]], Predict[[#All],[Distance (km)]:[Time on current form]], 3, FALSE)), VLOOKUP(Fulltable[[#This Row],[Distance]], Predict[[#All],[Distance (km)]:[Time on current form]], 3, FALSE), NA())</f>
        <v>#N/A</v>
      </c>
    </row>
    <row r="3870" spans="1:10" x14ac:dyDescent="0.25">
      <c r="A3870" s="1">
        <v>38.68</v>
      </c>
      <c r="B3870" s="2">
        <f>Fulltable[[#This Row],[Distance]]^2</f>
        <v>1496.1424</v>
      </c>
      <c r="C3870">
        <f>Fulltable[[#This Row],[Distance]]^3</f>
        <v>57870.788031999997</v>
      </c>
      <c r="D3870">
        <f>Fulltable[[#This Row],[Distance]]^4</f>
        <v>2238442.0810777601</v>
      </c>
      <c r="E3870">
        <f>Fulltable[[#This Row],[Distance]]^5</f>
        <v>86582939.696087763</v>
      </c>
      <c r="F3870" s="13" t="e">
        <f>IF(ISNUMBER(VLOOKUP(Fulltable[[#This Row],[Distance]], PBmetric[[Distance (km)]:[PB (hh:mm:ss)]], 6, FALSE)), VLOOKUP(Fulltable[[#This Row],[Distance]], PBmetric[[Distance (km)]:[PB (hh:mm:ss)]], 6, FALSE), NA())</f>
        <v>#N/A</v>
      </c>
      <c r="G3870" s="13">
        <f ca="1">$Q$4+$P$4*Fulltable[[#This Row],[Distance]]+$O$4*Fulltable[[#This Row],[D^2]]+$N$4*Fulltable[[#This Row],[D^3]]</f>
        <v>0.13925873587370888</v>
      </c>
      <c r="H3870" s="13">
        <f ca="1">Fulltable[[#This Row],[Forecast]]*(1+AVERAGE(cform[faster (-ve) /
slower (+ve)]))</f>
        <v>0.1441776080199545</v>
      </c>
      <c r="I3870" s="13" t="e">
        <f>IF(ISNUMBER(VLOOKUP(Fulltable[[#This Row],[Distance]], Predict[[#All],[Distance (km)]:[Time on current form]], 2, FALSE)), VLOOKUP(Fulltable[[#This Row],[Distance]], Predict[[#All],[Distance (km)]:[Time on current form]], 2, FALSE), NA())</f>
        <v>#N/A</v>
      </c>
      <c r="J3870" s="13" t="e">
        <f>IF(ISNUMBER(VLOOKUP(Fulltable[[#This Row],[Distance]], Predict[[#All],[Distance (km)]:[Time on current form]], 3, FALSE)), VLOOKUP(Fulltable[[#This Row],[Distance]], Predict[[#All],[Distance (km)]:[Time on current form]], 3, FALSE), NA())</f>
        <v>#N/A</v>
      </c>
    </row>
    <row r="3871" spans="1:10" x14ac:dyDescent="0.25">
      <c r="A3871" s="1">
        <v>38.69</v>
      </c>
      <c r="B3871" s="2">
        <f>Fulltable[[#This Row],[Distance]]^2</f>
        <v>1496.9160999999999</v>
      </c>
      <c r="C3871">
        <f>Fulltable[[#This Row],[Distance]]^3</f>
        <v>57915.683908999992</v>
      </c>
      <c r="D3871">
        <f>Fulltable[[#This Row],[Distance]]^4</f>
        <v>2240757.8104392099</v>
      </c>
      <c r="E3871">
        <f>Fulltable[[#This Row],[Distance]]^5</f>
        <v>86694919.685893029</v>
      </c>
      <c r="F3871" s="13" t="e">
        <f>IF(ISNUMBER(VLOOKUP(Fulltable[[#This Row],[Distance]], PBmetric[[Distance (km)]:[PB (hh:mm:ss)]], 6, FALSE)), VLOOKUP(Fulltable[[#This Row],[Distance]], PBmetric[[Distance (km)]:[PB (hh:mm:ss)]], 6, FALSE), NA())</f>
        <v>#N/A</v>
      </c>
      <c r="G3871" s="13">
        <f ca="1">$Q$4+$P$4*Fulltable[[#This Row],[Distance]]+$O$4*Fulltable[[#This Row],[D^2]]+$N$4*Fulltable[[#This Row],[D^3]]</f>
        <v>0.13930166722325532</v>
      </c>
      <c r="H3871" s="13">
        <f ca="1">Fulltable[[#This Row],[Forecast]]*(1+AVERAGE(cform[faster (-ve) /
slower (+ve)]))</f>
        <v>0.14422205578294645</v>
      </c>
      <c r="I3871" s="13" t="e">
        <f>IF(ISNUMBER(VLOOKUP(Fulltable[[#This Row],[Distance]], Predict[[#All],[Distance (km)]:[Time on current form]], 2, FALSE)), VLOOKUP(Fulltable[[#This Row],[Distance]], Predict[[#All],[Distance (km)]:[Time on current form]], 2, FALSE), NA())</f>
        <v>#N/A</v>
      </c>
      <c r="J3871" s="13" t="e">
        <f>IF(ISNUMBER(VLOOKUP(Fulltable[[#This Row],[Distance]], Predict[[#All],[Distance (km)]:[Time on current form]], 3, FALSE)), VLOOKUP(Fulltable[[#This Row],[Distance]], Predict[[#All],[Distance (km)]:[Time on current form]], 3, FALSE), NA())</f>
        <v>#N/A</v>
      </c>
    </row>
    <row r="3872" spans="1:10" x14ac:dyDescent="0.25">
      <c r="A3872" s="1">
        <v>38.700000000000003</v>
      </c>
      <c r="B3872" s="2">
        <f>Fulltable[[#This Row],[Distance]]^2</f>
        <v>1497.6900000000003</v>
      </c>
      <c r="C3872">
        <f>Fulltable[[#This Row],[Distance]]^3</f>
        <v>57960.603000000017</v>
      </c>
      <c r="D3872">
        <f>Fulltable[[#This Row],[Distance]]^4</f>
        <v>2243075.3361000009</v>
      </c>
      <c r="E3872">
        <f>Fulltable[[#This Row],[Distance]]^5</f>
        <v>86807015.507070035</v>
      </c>
      <c r="F3872" s="13" t="e">
        <f>IF(ISNUMBER(VLOOKUP(Fulltable[[#This Row],[Distance]], PBmetric[[Distance (km)]:[PB (hh:mm:ss)]], 6, FALSE)), VLOOKUP(Fulltable[[#This Row],[Distance]], PBmetric[[Distance (km)]:[PB (hh:mm:ss)]], 6, FALSE), NA())</f>
        <v>#N/A</v>
      </c>
      <c r="G3872" s="13">
        <f ca="1">$Q$4+$P$4*Fulltable[[#This Row],[Distance]]+$O$4*Fulltable[[#This Row],[D^2]]+$N$4*Fulltable[[#This Row],[D^3]]</f>
        <v>0.13934460210871535</v>
      </c>
      <c r="H3872" s="13">
        <f ca="1">Fulltable[[#This Row],[Forecast]]*(1+AVERAGE(cform[faster (-ve) /
slower (+ve)]))</f>
        <v>0.14426650720674691</v>
      </c>
      <c r="I3872" s="13" t="e">
        <f>IF(ISNUMBER(VLOOKUP(Fulltable[[#This Row],[Distance]], Predict[[#All],[Distance (km)]:[Time on current form]], 2, FALSE)), VLOOKUP(Fulltable[[#This Row],[Distance]], Predict[[#All],[Distance (km)]:[Time on current form]], 2, FALSE), NA())</f>
        <v>#N/A</v>
      </c>
      <c r="J3872" s="13" t="e">
        <f>IF(ISNUMBER(VLOOKUP(Fulltable[[#This Row],[Distance]], Predict[[#All],[Distance (km)]:[Time on current form]], 3, FALSE)), VLOOKUP(Fulltable[[#This Row],[Distance]], Predict[[#All],[Distance (km)]:[Time on current form]], 3, FALSE), NA())</f>
        <v>#N/A</v>
      </c>
    </row>
    <row r="3873" spans="1:10" x14ac:dyDescent="0.25">
      <c r="A3873" s="1">
        <v>38.71</v>
      </c>
      <c r="B3873" s="2">
        <f>Fulltable[[#This Row],[Distance]]^2</f>
        <v>1498.4641000000001</v>
      </c>
      <c r="C3873">
        <f>Fulltable[[#This Row],[Distance]]^3</f>
        <v>58005.545311000009</v>
      </c>
      <c r="D3873">
        <f>Fulltable[[#This Row],[Distance]]^4</f>
        <v>2245394.6589888106</v>
      </c>
      <c r="E3873">
        <f>Fulltable[[#This Row],[Distance]]^5</f>
        <v>86919227.249456868</v>
      </c>
      <c r="F3873" s="13" t="e">
        <f>IF(ISNUMBER(VLOOKUP(Fulltable[[#This Row],[Distance]], PBmetric[[Distance (km)]:[PB (hh:mm:ss)]], 6, FALSE)), VLOOKUP(Fulltable[[#This Row],[Distance]], PBmetric[[Distance (km)]:[PB (hh:mm:ss)]], 6, FALSE), NA())</f>
        <v>#N/A</v>
      </c>
      <c r="G3873" s="13">
        <f ca="1">$Q$4+$P$4*Fulltable[[#This Row],[Distance]]+$O$4*Fulltable[[#This Row],[D^2]]+$N$4*Fulltable[[#This Row],[D^3]]</f>
        <v>0.13938754053005351</v>
      </c>
      <c r="H3873" s="13">
        <f ca="1">Fulltable[[#This Row],[Forecast]]*(1+AVERAGE(cform[faster (-ve) /
slower (+ve)]))</f>
        <v>0.14431096229131915</v>
      </c>
      <c r="I3873" s="13" t="e">
        <f>IF(ISNUMBER(VLOOKUP(Fulltable[[#This Row],[Distance]], Predict[[#All],[Distance (km)]:[Time on current form]], 2, FALSE)), VLOOKUP(Fulltable[[#This Row],[Distance]], Predict[[#All],[Distance (km)]:[Time on current form]], 2, FALSE), NA())</f>
        <v>#N/A</v>
      </c>
      <c r="J3873" s="13" t="e">
        <f>IF(ISNUMBER(VLOOKUP(Fulltable[[#This Row],[Distance]], Predict[[#All],[Distance (km)]:[Time on current form]], 3, FALSE)), VLOOKUP(Fulltable[[#This Row],[Distance]], Predict[[#All],[Distance (km)]:[Time on current form]], 3, FALSE), NA())</f>
        <v>#N/A</v>
      </c>
    </row>
    <row r="3874" spans="1:10" x14ac:dyDescent="0.25">
      <c r="A3874" s="1">
        <v>38.72</v>
      </c>
      <c r="B3874" s="2">
        <f>Fulltable[[#This Row],[Distance]]^2</f>
        <v>1499.2384</v>
      </c>
      <c r="C3874">
        <f>Fulltable[[#This Row],[Distance]]^3</f>
        <v>58050.510847999998</v>
      </c>
      <c r="D3874">
        <f>Fulltable[[#This Row],[Distance]]^4</f>
        <v>2247715.7800345598</v>
      </c>
      <c r="E3874">
        <f>Fulltable[[#This Row],[Distance]]^5</f>
        <v>87031555.002938151</v>
      </c>
      <c r="F3874" s="13" t="e">
        <f>IF(ISNUMBER(VLOOKUP(Fulltable[[#This Row],[Distance]], PBmetric[[Distance (km)]:[PB (hh:mm:ss)]], 6, FALSE)), VLOOKUP(Fulltable[[#This Row],[Distance]], PBmetric[[Distance (km)]:[PB (hh:mm:ss)]], 6, FALSE), NA())</f>
        <v>#N/A</v>
      </c>
      <c r="G3874" s="13">
        <f ca="1">$Q$4+$P$4*Fulltable[[#This Row],[Distance]]+$O$4*Fulltable[[#This Row],[D^2]]+$N$4*Fulltable[[#This Row],[D^3]]</f>
        <v>0.13943048248723444</v>
      </c>
      <c r="H3874" s="13">
        <f ca="1">Fulltable[[#This Row],[Forecast]]*(1+AVERAGE(cform[faster (-ve) /
slower (+ve)]))</f>
        <v>0.14435542103662657</v>
      </c>
      <c r="I3874" s="13" t="e">
        <f>IF(ISNUMBER(VLOOKUP(Fulltable[[#This Row],[Distance]], Predict[[#All],[Distance (km)]:[Time on current form]], 2, FALSE)), VLOOKUP(Fulltable[[#This Row],[Distance]], Predict[[#All],[Distance (km)]:[Time on current form]], 2, FALSE), NA())</f>
        <v>#N/A</v>
      </c>
      <c r="J3874" s="13" t="e">
        <f>IF(ISNUMBER(VLOOKUP(Fulltable[[#This Row],[Distance]], Predict[[#All],[Distance (km)]:[Time on current form]], 3, FALSE)), VLOOKUP(Fulltable[[#This Row],[Distance]], Predict[[#All],[Distance (km)]:[Time on current form]], 3, FALSE), NA())</f>
        <v>#N/A</v>
      </c>
    </row>
    <row r="3875" spans="1:10" x14ac:dyDescent="0.25">
      <c r="A3875" s="1">
        <v>38.729999999999997</v>
      </c>
      <c r="B3875" s="2">
        <f>Fulltable[[#This Row],[Distance]]^2</f>
        <v>1500.0128999999997</v>
      </c>
      <c r="C3875">
        <f>Fulltable[[#This Row],[Distance]]^3</f>
        <v>58095.499616999987</v>
      </c>
      <c r="D3875">
        <f>Fulltable[[#This Row],[Distance]]^4</f>
        <v>2250038.7001664094</v>
      </c>
      <c r="E3875">
        <f>Fulltable[[#This Row],[Distance]]^5</f>
        <v>87143998.857445031</v>
      </c>
      <c r="F3875" s="13" t="e">
        <f>IF(ISNUMBER(VLOOKUP(Fulltable[[#This Row],[Distance]], PBmetric[[Distance (km)]:[PB (hh:mm:ss)]], 6, FALSE)), VLOOKUP(Fulltable[[#This Row],[Distance]], PBmetric[[Distance (km)]:[PB (hh:mm:ss)]], 6, FALSE), NA())</f>
        <v>#N/A</v>
      </c>
      <c r="G3875" s="13">
        <f ca="1">$Q$4+$P$4*Fulltable[[#This Row],[Distance]]+$O$4*Fulltable[[#This Row],[D^2]]+$N$4*Fulltable[[#This Row],[D^3]]</f>
        <v>0.13947342798022277</v>
      </c>
      <c r="H3875" s="13">
        <f ca="1">Fulltable[[#This Row],[Forecast]]*(1+AVERAGE(cform[faster (-ve) /
slower (+ve)]))</f>
        <v>0.14439988344263255</v>
      </c>
      <c r="I3875" s="13" t="e">
        <f>IF(ISNUMBER(VLOOKUP(Fulltable[[#This Row],[Distance]], Predict[[#All],[Distance (km)]:[Time on current form]], 2, FALSE)), VLOOKUP(Fulltable[[#This Row],[Distance]], Predict[[#All],[Distance (km)]:[Time on current form]], 2, FALSE), NA())</f>
        <v>#N/A</v>
      </c>
      <c r="J3875" s="13" t="e">
        <f>IF(ISNUMBER(VLOOKUP(Fulltable[[#This Row],[Distance]], Predict[[#All],[Distance (km)]:[Time on current form]], 3, FALSE)), VLOOKUP(Fulltable[[#This Row],[Distance]], Predict[[#All],[Distance (km)]:[Time on current form]], 3, FALSE), NA())</f>
        <v>#N/A</v>
      </c>
    </row>
    <row r="3876" spans="1:10" x14ac:dyDescent="0.25">
      <c r="A3876" s="1">
        <v>38.74</v>
      </c>
      <c r="B3876" s="2">
        <f>Fulltable[[#This Row],[Distance]]^2</f>
        <v>1500.7876000000001</v>
      </c>
      <c r="C3876">
        <f>Fulltable[[#This Row],[Distance]]^3</f>
        <v>58140.511624000006</v>
      </c>
      <c r="D3876">
        <f>Fulltable[[#This Row],[Distance]]^4</f>
        <v>2252363.4203137602</v>
      </c>
      <c r="E3876">
        <f>Fulltable[[#This Row],[Distance]]^5</f>
        <v>87256558.90295507</v>
      </c>
      <c r="F3876" s="13" t="e">
        <f>IF(ISNUMBER(VLOOKUP(Fulltable[[#This Row],[Distance]], PBmetric[[Distance (km)]:[PB (hh:mm:ss)]], 6, FALSE)), VLOOKUP(Fulltable[[#This Row],[Distance]], PBmetric[[Distance (km)]:[PB (hh:mm:ss)]], 6, FALSE), NA())</f>
        <v>#N/A</v>
      </c>
      <c r="G3876" s="13">
        <f ca="1">$Q$4+$P$4*Fulltable[[#This Row],[Distance]]+$O$4*Fulltable[[#This Row],[D^2]]+$N$4*Fulltable[[#This Row],[D^3]]</f>
        <v>0.13951637700898309</v>
      </c>
      <c r="H3876" s="13">
        <f ca="1">Fulltable[[#This Row],[Forecast]]*(1+AVERAGE(cform[faster (-ve) /
slower (+ve)]))</f>
        <v>0.14444434950930041</v>
      </c>
      <c r="I3876" s="13" t="e">
        <f>IF(ISNUMBER(VLOOKUP(Fulltable[[#This Row],[Distance]], Predict[[#All],[Distance (km)]:[Time on current form]], 2, FALSE)), VLOOKUP(Fulltable[[#This Row],[Distance]], Predict[[#All],[Distance (km)]:[Time on current form]], 2, FALSE), NA())</f>
        <v>#N/A</v>
      </c>
      <c r="J3876" s="13" t="e">
        <f>IF(ISNUMBER(VLOOKUP(Fulltable[[#This Row],[Distance]], Predict[[#All],[Distance (km)]:[Time on current form]], 3, FALSE)), VLOOKUP(Fulltable[[#This Row],[Distance]], Predict[[#All],[Distance (km)]:[Time on current form]], 3, FALSE), NA())</f>
        <v>#N/A</v>
      </c>
    </row>
    <row r="3877" spans="1:10" x14ac:dyDescent="0.25">
      <c r="A3877" s="1">
        <v>38.75</v>
      </c>
      <c r="B3877" s="2">
        <f>Fulltable[[#This Row],[Distance]]^2</f>
        <v>1501.5625</v>
      </c>
      <c r="C3877">
        <f>Fulltable[[#This Row],[Distance]]^3</f>
        <v>58185.546875</v>
      </c>
      <c r="D3877">
        <f>Fulltable[[#This Row],[Distance]]^4</f>
        <v>2254689.94140625</v>
      </c>
      <c r="E3877">
        <f>Fulltable[[#This Row],[Distance]]^5</f>
        <v>87369235.229492187</v>
      </c>
      <c r="F3877" s="13" t="e">
        <f>IF(ISNUMBER(VLOOKUP(Fulltable[[#This Row],[Distance]], PBmetric[[Distance (km)]:[PB (hh:mm:ss)]], 6, FALSE)), VLOOKUP(Fulltable[[#This Row],[Distance]], PBmetric[[Distance (km)]:[PB (hh:mm:ss)]], 6, FALSE), NA())</f>
        <v>#N/A</v>
      </c>
      <c r="G3877" s="13">
        <f ca="1">$Q$4+$P$4*Fulltable[[#This Row],[Distance]]+$O$4*Fulltable[[#This Row],[D^2]]+$N$4*Fulltable[[#This Row],[D^3]]</f>
        <v>0.13955932957347991</v>
      </c>
      <c r="H3877" s="13">
        <f ca="1">Fulltable[[#This Row],[Forecast]]*(1+AVERAGE(cform[faster (-ve) /
slower (+ve)]))</f>
        <v>0.14448881923659343</v>
      </c>
      <c r="I3877" s="13" t="e">
        <f>IF(ISNUMBER(VLOOKUP(Fulltable[[#This Row],[Distance]], Predict[[#All],[Distance (km)]:[Time on current form]], 2, FALSE)), VLOOKUP(Fulltable[[#This Row],[Distance]], Predict[[#All],[Distance (km)]:[Time on current form]], 2, FALSE), NA())</f>
        <v>#N/A</v>
      </c>
      <c r="J3877" s="13" t="e">
        <f>IF(ISNUMBER(VLOOKUP(Fulltable[[#This Row],[Distance]], Predict[[#All],[Distance (km)]:[Time on current form]], 3, FALSE)), VLOOKUP(Fulltable[[#This Row],[Distance]], Predict[[#All],[Distance (km)]:[Time on current form]], 3, FALSE), NA())</f>
        <v>#N/A</v>
      </c>
    </row>
    <row r="3878" spans="1:10" x14ac:dyDescent="0.25">
      <c r="A3878" s="1">
        <v>38.76</v>
      </c>
      <c r="B3878" s="2">
        <f>Fulltable[[#This Row],[Distance]]^2</f>
        <v>1502.3375999999998</v>
      </c>
      <c r="C3878">
        <f>Fulltable[[#This Row],[Distance]]^3</f>
        <v>58230.605375999992</v>
      </c>
      <c r="D3878">
        <f>Fulltable[[#This Row],[Distance]]^4</f>
        <v>2257018.2643737597</v>
      </c>
      <c r="E3878">
        <f>Fulltable[[#This Row],[Distance]]^5</f>
        <v>87482027.927126929</v>
      </c>
      <c r="F3878" s="13" t="e">
        <f>IF(ISNUMBER(VLOOKUP(Fulltable[[#This Row],[Distance]], PBmetric[[Distance (km)]:[PB (hh:mm:ss)]], 6, FALSE)), VLOOKUP(Fulltable[[#This Row],[Distance]], PBmetric[[Distance (km)]:[PB (hh:mm:ss)]], 6, FALSE), NA())</f>
        <v>#N/A</v>
      </c>
      <c r="G3878" s="13">
        <f ca="1">$Q$4+$P$4*Fulltable[[#This Row],[Distance]]+$O$4*Fulltable[[#This Row],[D^2]]+$N$4*Fulltable[[#This Row],[D^3]]</f>
        <v>0.13960228567367794</v>
      </c>
      <c r="H3878" s="13">
        <f ca="1">Fulltable[[#This Row],[Forecast]]*(1+AVERAGE(cform[faster (-ve) /
slower (+ve)]))</f>
        <v>0.14453329262447506</v>
      </c>
      <c r="I3878" s="13" t="e">
        <f>IF(ISNUMBER(VLOOKUP(Fulltable[[#This Row],[Distance]], Predict[[#All],[Distance (km)]:[Time on current form]], 2, FALSE)), VLOOKUP(Fulltable[[#This Row],[Distance]], Predict[[#All],[Distance (km)]:[Time on current form]], 2, FALSE), NA())</f>
        <v>#N/A</v>
      </c>
      <c r="J3878" s="13" t="e">
        <f>IF(ISNUMBER(VLOOKUP(Fulltable[[#This Row],[Distance]], Predict[[#All],[Distance (km)]:[Time on current form]], 3, FALSE)), VLOOKUP(Fulltable[[#This Row],[Distance]], Predict[[#All],[Distance (km)]:[Time on current form]], 3, FALSE), NA())</f>
        <v>#N/A</v>
      </c>
    </row>
    <row r="3879" spans="1:10" x14ac:dyDescent="0.25">
      <c r="A3879" s="1">
        <v>38.770000000000003</v>
      </c>
      <c r="B3879" s="2">
        <f>Fulltable[[#This Row],[Distance]]^2</f>
        <v>1503.1129000000003</v>
      </c>
      <c r="C3879">
        <f>Fulltable[[#This Row],[Distance]]^3</f>
        <v>58275.687133000014</v>
      </c>
      <c r="D3879">
        <f>Fulltable[[#This Row],[Distance]]^4</f>
        <v>2259348.390146411</v>
      </c>
      <c r="E3879">
        <f>Fulltable[[#This Row],[Distance]]^5</f>
        <v>87594937.085976362</v>
      </c>
      <c r="F3879" s="13" t="e">
        <f>IF(ISNUMBER(VLOOKUP(Fulltable[[#This Row],[Distance]], PBmetric[[Distance (km)]:[PB (hh:mm:ss)]], 6, FALSE)), VLOOKUP(Fulltable[[#This Row],[Distance]], PBmetric[[Distance (km)]:[PB (hh:mm:ss)]], 6, FALSE), NA())</f>
        <v>#N/A</v>
      </c>
      <c r="G3879" s="13">
        <f ca="1">$Q$4+$P$4*Fulltable[[#This Row],[Distance]]+$O$4*Fulltable[[#This Row],[D^2]]+$N$4*Fulltable[[#This Row],[D^3]]</f>
        <v>0.13964524530954175</v>
      </c>
      <c r="H3879" s="13">
        <f ca="1">Fulltable[[#This Row],[Forecast]]*(1+AVERAGE(cform[faster (-ve) /
slower (+ve)]))</f>
        <v>0.14457776967290861</v>
      </c>
      <c r="I3879" s="13" t="e">
        <f>IF(ISNUMBER(VLOOKUP(Fulltable[[#This Row],[Distance]], Predict[[#All],[Distance (km)]:[Time on current form]], 2, FALSE)), VLOOKUP(Fulltable[[#This Row],[Distance]], Predict[[#All],[Distance (km)]:[Time on current form]], 2, FALSE), NA())</f>
        <v>#N/A</v>
      </c>
      <c r="J3879" s="13" t="e">
        <f>IF(ISNUMBER(VLOOKUP(Fulltable[[#This Row],[Distance]], Predict[[#All],[Distance (km)]:[Time on current form]], 3, FALSE)), VLOOKUP(Fulltable[[#This Row],[Distance]], Predict[[#All],[Distance (km)]:[Time on current form]], 3, FALSE), NA())</f>
        <v>#N/A</v>
      </c>
    </row>
    <row r="3880" spans="1:10" x14ac:dyDescent="0.25">
      <c r="A3880" s="1">
        <v>38.78</v>
      </c>
      <c r="B3880" s="2">
        <f>Fulltable[[#This Row],[Distance]]^2</f>
        <v>1503.8884</v>
      </c>
      <c r="C3880">
        <f>Fulltable[[#This Row],[Distance]]^3</f>
        <v>58320.792152000002</v>
      </c>
      <c r="D3880">
        <f>Fulltable[[#This Row],[Distance]]^4</f>
        <v>2261680.3196545602</v>
      </c>
      <c r="E3880">
        <f>Fulltable[[#This Row],[Distance]]^5</f>
        <v>87707962.796203852</v>
      </c>
      <c r="F3880" s="13" t="e">
        <f>IF(ISNUMBER(VLOOKUP(Fulltable[[#This Row],[Distance]], PBmetric[[Distance (km)]:[PB (hh:mm:ss)]], 6, FALSE)), VLOOKUP(Fulltable[[#This Row],[Distance]], PBmetric[[Distance (km)]:[PB (hh:mm:ss)]], 6, FALSE), NA())</f>
        <v>#N/A</v>
      </c>
      <c r="G3880" s="13">
        <f ca="1">$Q$4+$P$4*Fulltable[[#This Row],[Distance]]+$O$4*Fulltable[[#This Row],[D^2]]+$N$4*Fulltable[[#This Row],[D^3]]</f>
        <v>0.13968820848103586</v>
      </c>
      <c r="H3880" s="13">
        <f ca="1">Fulltable[[#This Row],[Forecast]]*(1+AVERAGE(cform[faster (-ve) /
slower (+ve)]))</f>
        <v>0.14462225038185739</v>
      </c>
      <c r="I3880" s="13" t="e">
        <f>IF(ISNUMBER(VLOOKUP(Fulltable[[#This Row],[Distance]], Predict[[#All],[Distance (km)]:[Time on current form]], 2, FALSE)), VLOOKUP(Fulltable[[#This Row],[Distance]], Predict[[#All],[Distance (km)]:[Time on current form]], 2, FALSE), NA())</f>
        <v>#N/A</v>
      </c>
      <c r="J3880" s="13" t="e">
        <f>IF(ISNUMBER(VLOOKUP(Fulltable[[#This Row],[Distance]], Predict[[#All],[Distance (km)]:[Time on current form]], 3, FALSE)), VLOOKUP(Fulltable[[#This Row],[Distance]], Predict[[#All],[Distance (km)]:[Time on current form]], 3, FALSE), NA())</f>
        <v>#N/A</v>
      </c>
    </row>
    <row r="3881" spans="1:10" x14ac:dyDescent="0.25">
      <c r="A3881" s="1">
        <v>38.79</v>
      </c>
      <c r="B3881" s="2">
        <f>Fulltable[[#This Row],[Distance]]^2</f>
        <v>1504.6641</v>
      </c>
      <c r="C3881">
        <f>Fulltable[[#This Row],[Distance]]^3</f>
        <v>58365.920438999994</v>
      </c>
      <c r="D3881">
        <f>Fulltable[[#This Row],[Distance]]^4</f>
        <v>2264014.0538288099</v>
      </c>
      <c r="E3881">
        <f>Fulltable[[#This Row],[Distance]]^5</f>
        <v>87821105.148019537</v>
      </c>
      <c r="F3881" s="13" t="e">
        <f>IF(ISNUMBER(VLOOKUP(Fulltable[[#This Row],[Distance]], PBmetric[[Distance (km)]:[PB (hh:mm:ss)]], 6, FALSE)), VLOOKUP(Fulltable[[#This Row],[Distance]], PBmetric[[Distance (km)]:[PB (hh:mm:ss)]], 6, FALSE), NA())</f>
        <v>#N/A</v>
      </c>
      <c r="G3881" s="13">
        <f ca="1">$Q$4+$P$4*Fulltable[[#This Row],[Distance]]+$O$4*Fulltable[[#This Row],[D^2]]+$N$4*Fulltable[[#This Row],[D^3]]</f>
        <v>0.13973117518812492</v>
      </c>
      <c r="H3881" s="13">
        <f ca="1">Fulltable[[#This Row],[Forecast]]*(1+AVERAGE(cform[faster (-ve) /
slower (+ve)]))</f>
        <v>0.14466673475128475</v>
      </c>
      <c r="I3881" s="13" t="e">
        <f>IF(ISNUMBER(VLOOKUP(Fulltable[[#This Row],[Distance]], Predict[[#All],[Distance (km)]:[Time on current form]], 2, FALSE)), VLOOKUP(Fulltable[[#This Row],[Distance]], Predict[[#All],[Distance (km)]:[Time on current form]], 2, FALSE), NA())</f>
        <v>#N/A</v>
      </c>
      <c r="J3881" s="13" t="e">
        <f>IF(ISNUMBER(VLOOKUP(Fulltable[[#This Row],[Distance]], Predict[[#All],[Distance (km)]:[Time on current form]], 3, FALSE)), VLOOKUP(Fulltable[[#This Row],[Distance]], Predict[[#All],[Distance (km)]:[Time on current form]], 3, FALSE), NA())</f>
        <v>#N/A</v>
      </c>
    </row>
    <row r="3882" spans="1:10" x14ac:dyDescent="0.25">
      <c r="A3882" s="1">
        <v>38.799999999999997</v>
      </c>
      <c r="B3882" s="2">
        <f>Fulltable[[#This Row],[Distance]]^2</f>
        <v>1505.4399999999998</v>
      </c>
      <c r="C3882">
        <f>Fulltable[[#This Row],[Distance]]^3</f>
        <v>58411.071999999986</v>
      </c>
      <c r="D3882">
        <f>Fulltable[[#This Row],[Distance]]^4</f>
        <v>2266349.5935999993</v>
      </c>
      <c r="E3882">
        <f>Fulltable[[#This Row],[Distance]]^5</f>
        <v>87934364.231679961</v>
      </c>
      <c r="F3882" s="13" t="e">
        <f>IF(ISNUMBER(VLOOKUP(Fulltable[[#This Row],[Distance]], PBmetric[[Distance (km)]:[PB (hh:mm:ss)]], 6, FALSE)), VLOOKUP(Fulltable[[#This Row],[Distance]], PBmetric[[Distance (km)]:[PB (hh:mm:ss)]], 6, FALSE), NA())</f>
        <v>#N/A</v>
      </c>
      <c r="G3882" s="13">
        <f ca="1">$Q$4+$P$4*Fulltable[[#This Row],[Distance]]+$O$4*Fulltable[[#This Row],[D^2]]+$N$4*Fulltable[[#This Row],[D^3]]</f>
        <v>0.13977414543077357</v>
      </c>
      <c r="H3882" s="13">
        <f ca="1">Fulltable[[#This Row],[Forecast]]*(1+AVERAGE(cform[faster (-ve) /
slower (+ve)]))</f>
        <v>0.14471122278115411</v>
      </c>
      <c r="I3882" s="13" t="e">
        <f>IF(ISNUMBER(VLOOKUP(Fulltable[[#This Row],[Distance]], Predict[[#All],[Distance (km)]:[Time on current form]], 2, FALSE)), VLOOKUP(Fulltable[[#This Row],[Distance]], Predict[[#All],[Distance (km)]:[Time on current form]], 2, FALSE), NA())</f>
        <v>#N/A</v>
      </c>
      <c r="J3882" s="13" t="e">
        <f>IF(ISNUMBER(VLOOKUP(Fulltable[[#This Row],[Distance]], Predict[[#All],[Distance (km)]:[Time on current form]], 3, FALSE)), VLOOKUP(Fulltable[[#This Row],[Distance]], Predict[[#All],[Distance (km)]:[Time on current form]], 3, FALSE), NA())</f>
        <v>#N/A</v>
      </c>
    </row>
    <row r="3883" spans="1:10" x14ac:dyDescent="0.25">
      <c r="A3883" s="1">
        <v>38.81</v>
      </c>
      <c r="B3883" s="2">
        <f>Fulltable[[#This Row],[Distance]]^2</f>
        <v>1506.2161000000001</v>
      </c>
      <c r="C3883">
        <f>Fulltable[[#This Row],[Distance]]^3</f>
        <v>58456.246841000007</v>
      </c>
      <c r="D3883">
        <f>Fulltable[[#This Row],[Distance]]^4</f>
        <v>2268686.9398992104</v>
      </c>
      <c r="E3883">
        <f>Fulltable[[#This Row],[Distance]]^5</f>
        <v>88047740.137488365</v>
      </c>
      <c r="F3883" s="13" t="e">
        <f>IF(ISNUMBER(VLOOKUP(Fulltable[[#This Row],[Distance]], PBmetric[[Distance (km)]:[PB (hh:mm:ss)]], 6, FALSE)), VLOOKUP(Fulltable[[#This Row],[Distance]], PBmetric[[Distance (km)]:[PB (hh:mm:ss)]], 6, FALSE), NA())</f>
        <v>#N/A</v>
      </c>
      <c r="G3883" s="13">
        <f ca="1">$Q$4+$P$4*Fulltable[[#This Row],[Distance]]+$O$4*Fulltable[[#This Row],[D^2]]+$N$4*Fulltable[[#This Row],[D^3]]</f>
        <v>0.13981711920894635</v>
      </c>
      <c r="H3883" s="13">
        <f ca="1">Fulltable[[#This Row],[Forecast]]*(1+AVERAGE(cform[faster (-ve) /
slower (+ve)]))</f>
        <v>0.14475571447142876</v>
      </c>
      <c r="I3883" s="13" t="e">
        <f>IF(ISNUMBER(VLOOKUP(Fulltable[[#This Row],[Distance]], Predict[[#All],[Distance (km)]:[Time on current form]], 2, FALSE)), VLOOKUP(Fulltable[[#This Row],[Distance]], Predict[[#All],[Distance (km)]:[Time on current form]], 2, FALSE), NA())</f>
        <v>#N/A</v>
      </c>
      <c r="J3883" s="13" t="e">
        <f>IF(ISNUMBER(VLOOKUP(Fulltable[[#This Row],[Distance]], Predict[[#All],[Distance (km)]:[Time on current form]], 3, FALSE)), VLOOKUP(Fulltable[[#This Row],[Distance]], Predict[[#All],[Distance (km)]:[Time on current form]], 3, FALSE), NA())</f>
        <v>#N/A</v>
      </c>
    </row>
    <row r="3884" spans="1:10" x14ac:dyDescent="0.25">
      <c r="A3884" s="1">
        <v>38.82</v>
      </c>
      <c r="B3884" s="2">
        <f>Fulltable[[#This Row],[Distance]]^2</f>
        <v>1506.9924000000001</v>
      </c>
      <c r="C3884">
        <f>Fulltable[[#This Row],[Distance]]^3</f>
        <v>58501.444968000003</v>
      </c>
      <c r="D3884">
        <f>Fulltable[[#This Row],[Distance]]^4</f>
        <v>2271026.0936577604</v>
      </c>
      <c r="E3884">
        <f>Fulltable[[#This Row],[Distance]]^5</f>
        <v>88161232.95579426</v>
      </c>
      <c r="F3884" s="13" t="e">
        <f>IF(ISNUMBER(VLOOKUP(Fulltable[[#This Row],[Distance]], PBmetric[[Distance (km)]:[PB (hh:mm:ss)]], 6, FALSE)), VLOOKUP(Fulltable[[#This Row],[Distance]], PBmetric[[Distance (km)]:[PB (hh:mm:ss)]], 6, FALSE), NA())</f>
        <v>#N/A</v>
      </c>
      <c r="G3884" s="13">
        <f ca="1">$Q$4+$P$4*Fulltable[[#This Row],[Distance]]+$O$4*Fulltable[[#This Row],[D^2]]+$N$4*Fulltable[[#This Row],[D^3]]</f>
        <v>0.13986009652260786</v>
      </c>
      <c r="H3884" s="13">
        <f ca="1">Fulltable[[#This Row],[Forecast]]*(1+AVERAGE(cform[faster (-ve) /
slower (+ve)]))</f>
        <v>0.14480020982207203</v>
      </c>
      <c r="I3884" s="13" t="e">
        <f>IF(ISNUMBER(VLOOKUP(Fulltable[[#This Row],[Distance]], Predict[[#All],[Distance (km)]:[Time on current form]], 2, FALSE)), VLOOKUP(Fulltable[[#This Row],[Distance]], Predict[[#All],[Distance (km)]:[Time on current form]], 2, FALSE), NA())</f>
        <v>#N/A</v>
      </c>
      <c r="J3884" s="13" t="e">
        <f>IF(ISNUMBER(VLOOKUP(Fulltable[[#This Row],[Distance]], Predict[[#All],[Distance (km)]:[Time on current form]], 3, FALSE)), VLOOKUP(Fulltable[[#This Row],[Distance]], Predict[[#All],[Distance (km)]:[Time on current form]], 3, FALSE), NA())</f>
        <v>#N/A</v>
      </c>
    </row>
    <row r="3885" spans="1:10" x14ac:dyDescent="0.25">
      <c r="A3885" s="1">
        <v>38.83</v>
      </c>
      <c r="B3885" s="2">
        <f>Fulltable[[#This Row],[Distance]]^2</f>
        <v>1507.7688999999998</v>
      </c>
      <c r="C3885">
        <f>Fulltable[[#This Row],[Distance]]^3</f>
        <v>58546.66638699999</v>
      </c>
      <c r="D3885">
        <f>Fulltable[[#This Row],[Distance]]^4</f>
        <v>2273367.0558072096</v>
      </c>
      <c r="E3885">
        <f>Fulltable[[#This Row],[Distance]]^5</f>
        <v>88274842.776993945</v>
      </c>
      <c r="F3885" s="13" t="e">
        <f>IF(ISNUMBER(VLOOKUP(Fulltable[[#This Row],[Distance]], PBmetric[[Distance (km)]:[PB (hh:mm:ss)]], 6, FALSE)), VLOOKUP(Fulltable[[#This Row],[Distance]], PBmetric[[Distance (km)]:[PB (hh:mm:ss)]], 6, FALSE), NA())</f>
        <v>#N/A</v>
      </c>
      <c r="G3885" s="13">
        <f ca="1">$Q$4+$P$4*Fulltable[[#This Row],[Distance]]+$O$4*Fulltable[[#This Row],[D^2]]+$N$4*Fulltable[[#This Row],[D^3]]</f>
        <v>0.13990307737172272</v>
      </c>
      <c r="H3885" s="13">
        <f ca="1">Fulltable[[#This Row],[Forecast]]*(1+AVERAGE(cform[faster (-ve) /
slower (+ve)]))</f>
        <v>0.14484470883304731</v>
      </c>
      <c r="I3885" s="13" t="e">
        <f>IF(ISNUMBER(VLOOKUP(Fulltable[[#This Row],[Distance]], Predict[[#All],[Distance (km)]:[Time on current form]], 2, FALSE)), VLOOKUP(Fulltable[[#This Row],[Distance]], Predict[[#All],[Distance (km)]:[Time on current form]], 2, FALSE), NA())</f>
        <v>#N/A</v>
      </c>
      <c r="J3885" s="13" t="e">
        <f>IF(ISNUMBER(VLOOKUP(Fulltable[[#This Row],[Distance]], Predict[[#All],[Distance (km)]:[Time on current form]], 3, FALSE)), VLOOKUP(Fulltable[[#This Row],[Distance]], Predict[[#All],[Distance (km)]:[Time on current form]], 3, FALSE), NA())</f>
        <v>#N/A</v>
      </c>
    </row>
    <row r="3886" spans="1:10" x14ac:dyDescent="0.25">
      <c r="A3886" s="1">
        <v>38.840000000000003</v>
      </c>
      <c r="B3886" s="2">
        <f>Fulltable[[#This Row],[Distance]]^2</f>
        <v>1508.5456000000004</v>
      </c>
      <c r="C3886">
        <f>Fulltable[[#This Row],[Distance]]^3</f>
        <v>58591.911104000021</v>
      </c>
      <c r="D3886">
        <f>Fulltable[[#This Row],[Distance]]^4</f>
        <v>2275709.827279361</v>
      </c>
      <c r="E3886">
        <f>Fulltable[[#This Row],[Distance]]^5</f>
        <v>88388569.691530392</v>
      </c>
      <c r="F3886" s="13" t="e">
        <f>IF(ISNUMBER(VLOOKUP(Fulltable[[#This Row],[Distance]], PBmetric[[Distance (km)]:[PB (hh:mm:ss)]], 6, FALSE)), VLOOKUP(Fulltable[[#This Row],[Distance]], PBmetric[[Distance (km)]:[PB (hh:mm:ss)]], 6, FALSE), NA())</f>
        <v>#N/A</v>
      </c>
      <c r="G3886" s="13">
        <f ca="1">$Q$4+$P$4*Fulltable[[#This Row],[Distance]]+$O$4*Fulltable[[#This Row],[D^2]]+$N$4*Fulltable[[#This Row],[D^3]]</f>
        <v>0.13994606175625551</v>
      </c>
      <c r="H3886" s="13">
        <f ca="1">Fulltable[[#This Row],[Forecast]]*(1+AVERAGE(cform[faster (-ve) /
slower (+ve)]))</f>
        <v>0.14488921150431791</v>
      </c>
      <c r="I3886" s="13" t="e">
        <f>IF(ISNUMBER(VLOOKUP(Fulltable[[#This Row],[Distance]], Predict[[#All],[Distance (km)]:[Time on current form]], 2, FALSE)), VLOOKUP(Fulltable[[#This Row],[Distance]], Predict[[#All],[Distance (km)]:[Time on current form]], 2, FALSE), NA())</f>
        <v>#N/A</v>
      </c>
      <c r="J3886" s="13" t="e">
        <f>IF(ISNUMBER(VLOOKUP(Fulltable[[#This Row],[Distance]], Predict[[#All],[Distance (km)]:[Time on current form]], 3, FALSE)), VLOOKUP(Fulltable[[#This Row],[Distance]], Predict[[#All],[Distance (km)]:[Time on current form]], 3, FALSE), NA())</f>
        <v>#N/A</v>
      </c>
    </row>
    <row r="3887" spans="1:10" x14ac:dyDescent="0.25">
      <c r="A3887" s="1">
        <v>38.85</v>
      </c>
      <c r="B3887" s="2">
        <f>Fulltable[[#This Row],[Distance]]^2</f>
        <v>1509.3225000000002</v>
      </c>
      <c r="C3887">
        <f>Fulltable[[#This Row],[Distance]]^3</f>
        <v>58637.17912500001</v>
      </c>
      <c r="D3887">
        <f>Fulltable[[#This Row],[Distance]]^4</f>
        <v>2278054.4090062506</v>
      </c>
      <c r="E3887">
        <f>Fulltable[[#This Row],[Distance]]^5</f>
        <v>88502413.789892837</v>
      </c>
      <c r="F3887" s="13" t="e">
        <f>IF(ISNUMBER(VLOOKUP(Fulltable[[#This Row],[Distance]], PBmetric[[Distance (km)]:[PB (hh:mm:ss)]], 6, FALSE)), VLOOKUP(Fulltable[[#This Row],[Distance]], PBmetric[[Distance (km)]:[PB (hh:mm:ss)]], 6, FALSE), NA())</f>
        <v>#N/A</v>
      </c>
      <c r="G3887" s="13">
        <f ca="1">$Q$4+$P$4*Fulltable[[#This Row],[Distance]]+$O$4*Fulltable[[#This Row],[D^2]]+$N$4*Fulltable[[#This Row],[D^3]]</f>
        <v>0.13998904967617085</v>
      </c>
      <c r="H3887" s="13">
        <f ca="1">Fulltable[[#This Row],[Forecast]]*(1+AVERAGE(cform[faster (-ve) /
slower (+ve)]))</f>
        <v>0.14493371783584721</v>
      </c>
      <c r="I3887" s="13" t="e">
        <f>IF(ISNUMBER(VLOOKUP(Fulltable[[#This Row],[Distance]], Predict[[#All],[Distance (km)]:[Time on current form]], 2, FALSE)), VLOOKUP(Fulltable[[#This Row],[Distance]], Predict[[#All],[Distance (km)]:[Time on current form]], 2, FALSE), NA())</f>
        <v>#N/A</v>
      </c>
      <c r="J3887" s="13" t="e">
        <f>IF(ISNUMBER(VLOOKUP(Fulltable[[#This Row],[Distance]], Predict[[#All],[Distance (km)]:[Time on current form]], 3, FALSE)), VLOOKUP(Fulltable[[#This Row],[Distance]], Predict[[#All],[Distance (km)]:[Time on current form]], 3, FALSE), NA())</f>
        <v>#N/A</v>
      </c>
    </row>
    <row r="3888" spans="1:10" x14ac:dyDescent="0.25">
      <c r="A3888" s="1">
        <v>38.86</v>
      </c>
      <c r="B3888" s="2">
        <f>Fulltable[[#This Row],[Distance]]^2</f>
        <v>1510.0996</v>
      </c>
      <c r="C3888">
        <f>Fulltable[[#This Row],[Distance]]^3</f>
        <v>58682.470456000003</v>
      </c>
      <c r="D3888">
        <f>Fulltable[[#This Row],[Distance]]^4</f>
        <v>2280400.8019201602</v>
      </c>
      <c r="E3888">
        <f>Fulltable[[#This Row],[Distance]]^5</f>
        <v>88616375.16261743</v>
      </c>
      <c r="F3888" s="13" t="e">
        <f>IF(ISNUMBER(VLOOKUP(Fulltable[[#This Row],[Distance]], PBmetric[[Distance (km)]:[PB (hh:mm:ss)]], 6, FALSE)), VLOOKUP(Fulltable[[#This Row],[Distance]], PBmetric[[Distance (km)]:[PB (hh:mm:ss)]], 6, FALSE), NA())</f>
        <v>#N/A</v>
      </c>
      <c r="G3888" s="13">
        <f ca="1">$Q$4+$P$4*Fulltable[[#This Row],[Distance]]+$O$4*Fulltable[[#This Row],[D^2]]+$N$4*Fulltable[[#This Row],[D^3]]</f>
        <v>0.14003204113143328</v>
      </c>
      <c r="H3888" s="13">
        <f ca="1">Fulltable[[#This Row],[Forecast]]*(1+AVERAGE(cform[faster (-ve) /
slower (+ve)]))</f>
        <v>0.1449782278275985</v>
      </c>
      <c r="I3888" s="13" t="e">
        <f>IF(ISNUMBER(VLOOKUP(Fulltable[[#This Row],[Distance]], Predict[[#All],[Distance (km)]:[Time on current form]], 2, FALSE)), VLOOKUP(Fulltable[[#This Row],[Distance]], Predict[[#All],[Distance (km)]:[Time on current form]], 2, FALSE), NA())</f>
        <v>#N/A</v>
      </c>
      <c r="J3888" s="13" t="e">
        <f>IF(ISNUMBER(VLOOKUP(Fulltable[[#This Row],[Distance]], Predict[[#All],[Distance (km)]:[Time on current form]], 3, FALSE)), VLOOKUP(Fulltable[[#This Row],[Distance]], Predict[[#All],[Distance (km)]:[Time on current form]], 3, FALSE), NA())</f>
        <v>#N/A</v>
      </c>
    </row>
    <row r="3889" spans="1:10" x14ac:dyDescent="0.25">
      <c r="A3889" s="1">
        <v>38.869999999999997</v>
      </c>
      <c r="B3889" s="2">
        <f>Fulltable[[#This Row],[Distance]]^2</f>
        <v>1510.8768999999998</v>
      </c>
      <c r="C3889">
        <f>Fulltable[[#This Row],[Distance]]^3</f>
        <v>58727.785102999987</v>
      </c>
      <c r="D3889">
        <f>Fulltable[[#This Row],[Distance]]^4</f>
        <v>2282749.0069536092</v>
      </c>
      <c r="E3889">
        <f>Fulltable[[#This Row],[Distance]]^5</f>
        <v>88730453.900286779</v>
      </c>
      <c r="F3889" s="13" t="e">
        <f>IF(ISNUMBER(VLOOKUP(Fulltable[[#This Row],[Distance]], PBmetric[[Distance (km)]:[PB (hh:mm:ss)]], 6, FALSE)), VLOOKUP(Fulltable[[#This Row],[Distance]], PBmetric[[Distance (km)]:[PB (hh:mm:ss)]], 6, FALSE), NA())</f>
        <v>#N/A</v>
      </c>
      <c r="G3889" s="13">
        <f ca="1">$Q$4+$P$4*Fulltable[[#This Row],[Distance]]+$O$4*Fulltable[[#This Row],[D^2]]+$N$4*Fulltable[[#This Row],[D^3]]</f>
        <v>0.14007503612200745</v>
      </c>
      <c r="H3889" s="13">
        <f ca="1">Fulltable[[#This Row],[Forecast]]*(1+AVERAGE(cform[faster (-ve) /
slower (+ve)]))</f>
        <v>0.1450227414795352</v>
      </c>
      <c r="I3889" s="13" t="e">
        <f>IF(ISNUMBER(VLOOKUP(Fulltable[[#This Row],[Distance]], Predict[[#All],[Distance (km)]:[Time on current form]], 2, FALSE)), VLOOKUP(Fulltable[[#This Row],[Distance]], Predict[[#All],[Distance (km)]:[Time on current form]], 2, FALSE), NA())</f>
        <v>#N/A</v>
      </c>
      <c r="J3889" s="13" t="e">
        <f>IF(ISNUMBER(VLOOKUP(Fulltable[[#This Row],[Distance]], Predict[[#All],[Distance (km)]:[Time on current form]], 3, FALSE)), VLOOKUP(Fulltable[[#This Row],[Distance]], Predict[[#All],[Distance (km)]:[Time on current form]], 3, FALSE), NA())</f>
        <v>#N/A</v>
      </c>
    </row>
    <row r="3890" spans="1:10" x14ac:dyDescent="0.25">
      <c r="A3890" s="1">
        <v>38.880000000000003</v>
      </c>
      <c r="B3890" s="2">
        <f>Fulltable[[#This Row],[Distance]]^2</f>
        <v>1511.6544000000001</v>
      </c>
      <c r="C3890">
        <f>Fulltable[[#This Row],[Distance]]^3</f>
        <v>58773.123072000009</v>
      </c>
      <c r="D3890">
        <f>Fulltable[[#This Row],[Distance]]^4</f>
        <v>2285099.0250393604</v>
      </c>
      <c r="E3890">
        <f>Fulltable[[#This Row],[Distance]]^5</f>
        <v>88844650.093530342</v>
      </c>
      <c r="F3890" s="13" t="e">
        <f>IF(ISNUMBER(VLOOKUP(Fulltable[[#This Row],[Distance]], PBmetric[[Distance (km)]:[PB (hh:mm:ss)]], 6, FALSE)), VLOOKUP(Fulltable[[#This Row],[Distance]], PBmetric[[Distance (km)]:[PB (hh:mm:ss)]], 6, FALSE), NA())</f>
        <v>#N/A</v>
      </c>
      <c r="G3890" s="13">
        <f ca="1">$Q$4+$P$4*Fulltable[[#This Row],[Distance]]+$O$4*Fulltable[[#This Row],[D^2]]+$N$4*Fulltable[[#This Row],[D^3]]</f>
        <v>0.14011803464785796</v>
      </c>
      <c r="H3890" s="13">
        <f ca="1">Fulltable[[#This Row],[Forecast]]*(1+AVERAGE(cform[faster (-ve) /
slower (+ve)]))</f>
        <v>0.14506725879162061</v>
      </c>
      <c r="I3890" s="13" t="e">
        <f>IF(ISNUMBER(VLOOKUP(Fulltable[[#This Row],[Distance]], Predict[[#All],[Distance (km)]:[Time on current form]], 2, FALSE)), VLOOKUP(Fulltable[[#This Row],[Distance]], Predict[[#All],[Distance (km)]:[Time on current form]], 2, FALSE), NA())</f>
        <v>#N/A</v>
      </c>
      <c r="J3890" s="13" t="e">
        <f>IF(ISNUMBER(VLOOKUP(Fulltable[[#This Row],[Distance]], Predict[[#All],[Distance (km)]:[Time on current form]], 3, FALSE)), VLOOKUP(Fulltable[[#This Row],[Distance]], Predict[[#All],[Distance (km)]:[Time on current form]], 3, FALSE), NA())</f>
        <v>#N/A</v>
      </c>
    </row>
    <row r="3891" spans="1:10" x14ac:dyDescent="0.25">
      <c r="A3891" s="1">
        <v>38.89</v>
      </c>
      <c r="B3891" s="2">
        <f>Fulltable[[#This Row],[Distance]]^2</f>
        <v>1512.4321</v>
      </c>
      <c r="C3891">
        <f>Fulltable[[#This Row],[Distance]]^3</f>
        <v>58818.484368999998</v>
      </c>
      <c r="D3891">
        <f>Fulltable[[#This Row],[Distance]]^4</f>
        <v>2287450.85711041</v>
      </c>
      <c r="E3891">
        <f>Fulltable[[#This Row],[Distance]]^5</f>
        <v>88958963.833023846</v>
      </c>
      <c r="F3891" s="13" t="e">
        <f>IF(ISNUMBER(VLOOKUP(Fulltable[[#This Row],[Distance]], PBmetric[[Distance (km)]:[PB (hh:mm:ss)]], 6, FALSE)), VLOOKUP(Fulltable[[#This Row],[Distance]], PBmetric[[Distance (km)]:[PB (hh:mm:ss)]], 6, FALSE), NA())</f>
        <v>#N/A</v>
      </c>
      <c r="G3891" s="13">
        <f ca="1">$Q$4+$P$4*Fulltable[[#This Row],[Distance]]+$O$4*Fulltable[[#This Row],[D^2]]+$N$4*Fulltable[[#This Row],[D^3]]</f>
        <v>0.14016103670894936</v>
      </c>
      <c r="H3891" s="13">
        <f ca="1">Fulltable[[#This Row],[Forecast]]*(1+AVERAGE(cform[faster (-ve) /
slower (+ve)]))</f>
        <v>0.14511177976381806</v>
      </c>
      <c r="I3891" s="13" t="e">
        <f>IF(ISNUMBER(VLOOKUP(Fulltable[[#This Row],[Distance]], Predict[[#All],[Distance (km)]:[Time on current form]], 2, FALSE)), VLOOKUP(Fulltable[[#This Row],[Distance]], Predict[[#All],[Distance (km)]:[Time on current form]], 2, FALSE), NA())</f>
        <v>#N/A</v>
      </c>
      <c r="J3891" s="13" t="e">
        <f>IF(ISNUMBER(VLOOKUP(Fulltable[[#This Row],[Distance]], Predict[[#All],[Distance (km)]:[Time on current form]], 3, FALSE)), VLOOKUP(Fulltable[[#This Row],[Distance]], Predict[[#All],[Distance (km)]:[Time on current form]], 3, FALSE), NA())</f>
        <v>#N/A</v>
      </c>
    </row>
    <row r="3892" spans="1:10" x14ac:dyDescent="0.25">
      <c r="A3892" s="1">
        <v>38.9</v>
      </c>
      <c r="B3892" s="2">
        <f>Fulltable[[#This Row],[Distance]]^2</f>
        <v>1513.2099999999998</v>
      </c>
      <c r="C3892">
        <f>Fulltable[[#This Row],[Distance]]^3</f>
        <v>58863.868999999992</v>
      </c>
      <c r="D3892">
        <f>Fulltable[[#This Row],[Distance]]^4</f>
        <v>2289804.5040999996</v>
      </c>
      <c r="E3892">
        <f>Fulltable[[#This Row],[Distance]]^5</f>
        <v>89073395.209489986</v>
      </c>
      <c r="F3892" s="13" t="e">
        <f>IF(ISNUMBER(VLOOKUP(Fulltable[[#This Row],[Distance]], PBmetric[[Distance (km)]:[PB (hh:mm:ss)]], 6, FALSE)), VLOOKUP(Fulltable[[#This Row],[Distance]], PBmetric[[Distance (km)]:[PB (hh:mm:ss)]], 6, FALSE), NA())</f>
        <v>#N/A</v>
      </c>
      <c r="G3892" s="13">
        <f ca="1">$Q$4+$P$4*Fulltable[[#This Row],[Distance]]+$O$4*Fulltable[[#This Row],[D^2]]+$N$4*Fulltable[[#This Row],[D^3]]</f>
        <v>0.1402040423052463</v>
      </c>
      <c r="H3892" s="13">
        <f ca="1">Fulltable[[#This Row],[Forecast]]*(1+AVERAGE(cform[faster (-ve) /
slower (+ve)]))</f>
        <v>0.14515630439609095</v>
      </c>
      <c r="I3892" s="13" t="e">
        <f>IF(ISNUMBER(VLOOKUP(Fulltable[[#This Row],[Distance]], Predict[[#All],[Distance (km)]:[Time on current form]], 2, FALSE)), VLOOKUP(Fulltable[[#This Row],[Distance]], Predict[[#All],[Distance (km)]:[Time on current form]], 2, FALSE), NA())</f>
        <v>#N/A</v>
      </c>
      <c r="J3892" s="13" t="e">
        <f>IF(ISNUMBER(VLOOKUP(Fulltable[[#This Row],[Distance]], Predict[[#All],[Distance (km)]:[Time on current form]], 3, FALSE)), VLOOKUP(Fulltable[[#This Row],[Distance]], Predict[[#All],[Distance (km)]:[Time on current form]], 3, FALSE), NA())</f>
        <v>#N/A</v>
      </c>
    </row>
    <row r="3893" spans="1:10" x14ac:dyDescent="0.25">
      <c r="A3893" s="1">
        <v>38.909999999999997</v>
      </c>
      <c r="B3893" s="2">
        <f>Fulltable[[#This Row],[Distance]]^2</f>
        <v>1513.9880999999998</v>
      </c>
      <c r="C3893">
        <f>Fulltable[[#This Row],[Distance]]^3</f>
        <v>58909.276970999985</v>
      </c>
      <c r="D3893">
        <f>Fulltable[[#This Row],[Distance]]^4</f>
        <v>2292159.9669416095</v>
      </c>
      <c r="E3893">
        <f>Fulltable[[#This Row],[Distance]]^5</f>
        <v>89187944.313698024</v>
      </c>
      <c r="F3893" s="13" t="e">
        <f>IF(ISNUMBER(VLOOKUP(Fulltable[[#This Row],[Distance]], PBmetric[[Distance (km)]:[PB (hh:mm:ss)]], 6, FALSE)), VLOOKUP(Fulltable[[#This Row],[Distance]], PBmetric[[Distance (km)]:[PB (hh:mm:ss)]], 6, FALSE), NA())</f>
        <v>#N/A</v>
      </c>
      <c r="G3893" s="13">
        <f ca="1">$Q$4+$P$4*Fulltable[[#This Row],[Distance]]+$O$4*Fulltable[[#This Row],[D^2]]+$N$4*Fulltable[[#This Row],[D^3]]</f>
        <v>0.14024705143671332</v>
      </c>
      <c r="H3893" s="13">
        <f ca="1">Fulltable[[#This Row],[Forecast]]*(1+AVERAGE(cform[faster (-ve) /
slower (+ve)]))</f>
        <v>0.14520083268840256</v>
      </c>
      <c r="I3893" s="13" t="e">
        <f>IF(ISNUMBER(VLOOKUP(Fulltable[[#This Row],[Distance]], Predict[[#All],[Distance (km)]:[Time on current form]], 2, FALSE)), VLOOKUP(Fulltable[[#This Row],[Distance]], Predict[[#All],[Distance (km)]:[Time on current form]], 2, FALSE), NA())</f>
        <v>#N/A</v>
      </c>
      <c r="J3893" s="13" t="e">
        <f>IF(ISNUMBER(VLOOKUP(Fulltable[[#This Row],[Distance]], Predict[[#All],[Distance (km)]:[Time on current form]], 3, FALSE)), VLOOKUP(Fulltable[[#This Row],[Distance]], Predict[[#All],[Distance (km)]:[Time on current form]], 3, FALSE), NA())</f>
        <v>#N/A</v>
      </c>
    </row>
    <row r="3894" spans="1:10" x14ac:dyDescent="0.25">
      <c r="A3894" s="1">
        <v>38.92</v>
      </c>
      <c r="B3894" s="2">
        <f>Fulltable[[#This Row],[Distance]]^2</f>
        <v>1514.7664000000002</v>
      </c>
      <c r="C3894">
        <f>Fulltable[[#This Row],[Distance]]^3</f>
        <v>58954.708288000009</v>
      </c>
      <c r="D3894">
        <f>Fulltable[[#This Row],[Distance]]^4</f>
        <v>2294517.2465689606</v>
      </c>
      <c r="E3894">
        <f>Fulltable[[#This Row],[Distance]]^5</f>
        <v>89302611.236463949</v>
      </c>
      <c r="F3894" s="13" t="e">
        <f>IF(ISNUMBER(VLOOKUP(Fulltable[[#This Row],[Distance]], PBmetric[[Distance (km)]:[PB (hh:mm:ss)]], 6, FALSE)), VLOOKUP(Fulltable[[#This Row],[Distance]], PBmetric[[Distance (km)]:[PB (hh:mm:ss)]], 6, FALSE), NA())</f>
        <v>#N/A</v>
      </c>
      <c r="G3894" s="13">
        <f ca="1">$Q$4+$P$4*Fulltable[[#This Row],[Distance]]+$O$4*Fulltable[[#This Row],[D^2]]+$N$4*Fulltable[[#This Row],[D^3]]</f>
        <v>0.1402900641033151</v>
      </c>
      <c r="H3894" s="13">
        <f ca="1">Fulltable[[#This Row],[Forecast]]*(1+AVERAGE(cform[faster (-ve) /
slower (+ve)]))</f>
        <v>0.14524536464071636</v>
      </c>
      <c r="I3894" s="13" t="e">
        <f>IF(ISNUMBER(VLOOKUP(Fulltable[[#This Row],[Distance]], Predict[[#All],[Distance (km)]:[Time on current form]], 2, FALSE)), VLOOKUP(Fulltable[[#This Row],[Distance]], Predict[[#All],[Distance (km)]:[Time on current form]], 2, FALSE), NA())</f>
        <v>#N/A</v>
      </c>
      <c r="J3894" s="13" t="e">
        <f>IF(ISNUMBER(VLOOKUP(Fulltable[[#This Row],[Distance]], Predict[[#All],[Distance (km)]:[Time on current form]], 3, FALSE)), VLOOKUP(Fulltable[[#This Row],[Distance]], Predict[[#All],[Distance (km)]:[Time on current form]], 3, FALSE), NA())</f>
        <v>#N/A</v>
      </c>
    </row>
    <row r="3895" spans="1:10" x14ac:dyDescent="0.25">
      <c r="A3895" s="1">
        <v>38.93</v>
      </c>
      <c r="B3895" s="2">
        <f>Fulltable[[#This Row],[Distance]]^2</f>
        <v>1515.5448999999999</v>
      </c>
      <c r="C3895">
        <f>Fulltable[[#This Row],[Distance]]^3</f>
        <v>59000.162956999993</v>
      </c>
      <c r="D3895">
        <f>Fulltable[[#This Row],[Distance]]^4</f>
        <v>2296876.3439160096</v>
      </c>
      <c r="E3895">
        <f>Fulltable[[#This Row],[Distance]]^5</f>
        <v>89417396.068650261</v>
      </c>
      <c r="F3895" s="13" t="e">
        <f>IF(ISNUMBER(VLOOKUP(Fulltable[[#This Row],[Distance]], PBmetric[[Distance (km)]:[PB (hh:mm:ss)]], 6, FALSE)), VLOOKUP(Fulltable[[#This Row],[Distance]], PBmetric[[Distance (km)]:[PB (hh:mm:ss)]], 6, FALSE), NA())</f>
        <v>#N/A</v>
      </c>
      <c r="G3895" s="13">
        <f ca="1">$Q$4+$P$4*Fulltable[[#This Row],[Distance]]+$O$4*Fulltable[[#This Row],[D^2]]+$N$4*Fulltable[[#This Row],[D^3]]</f>
        <v>0.14033308030501612</v>
      </c>
      <c r="H3895" s="13">
        <f ca="1">Fulltable[[#This Row],[Forecast]]*(1+AVERAGE(cform[faster (-ve) /
slower (+ve)]))</f>
        <v>0.14528990025299551</v>
      </c>
      <c r="I3895" s="13" t="e">
        <f>IF(ISNUMBER(VLOOKUP(Fulltable[[#This Row],[Distance]], Predict[[#All],[Distance (km)]:[Time on current form]], 2, FALSE)), VLOOKUP(Fulltable[[#This Row],[Distance]], Predict[[#All],[Distance (km)]:[Time on current form]], 2, FALSE), NA())</f>
        <v>#N/A</v>
      </c>
      <c r="J3895" s="13" t="e">
        <f>IF(ISNUMBER(VLOOKUP(Fulltable[[#This Row],[Distance]], Predict[[#All],[Distance (km)]:[Time on current form]], 3, FALSE)), VLOOKUP(Fulltable[[#This Row],[Distance]], Predict[[#All],[Distance (km)]:[Time on current form]], 3, FALSE), NA())</f>
        <v>#N/A</v>
      </c>
    </row>
    <row r="3896" spans="1:10" x14ac:dyDescent="0.25">
      <c r="A3896" s="1">
        <v>38.94</v>
      </c>
      <c r="B3896" s="2">
        <f>Fulltable[[#This Row],[Distance]]^2</f>
        <v>1516.3235999999997</v>
      </c>
      <c r="C3896">
        <f>Fulltable[[#This Row],[Distance]]^3</f>
        <v>59045.640983999983</v>
      </c>
      <c r="D3896">
        <f>Fulltable[[#This Row],[Distance]]^4</f>
        <v>2299237.2599169593</v>
      </c>
      <c r="E3896">
        <f>Fulltable[[#This Row],[Distance]]^5</f>
        <v>89532298.901166394</v>
      </c>
      <c r="F3896" s="13" t="e">
        <f>IF(ISNUMBER(VLOOKUP(Fulltable[[#This Row],[Distance]], PBmetric[[Distance (km)]:[PB (hh:mm:ss)]], 6, FALSE)), VLOOKUP(Fulltable[[#This Row],[Distance]], PBmetric[[Distance (km)]:[PB (hh:mm:ss)]], 6, FALSE), NA())</f>
        <v>#N/A</v>
      </c>
      <c r="G3896" s="13">
        <f ca="1">$Q$4+$P$4*Fulltable[[#This Row],[Distance]]+$O$4*Fulltable[[#This Row],[D^2]]+$N$4*Fulltable[[#This Row],[D^3]]</f>
        <v>0.14037610004178108</v>
      </c>
      <c r="H3896" s="13">
        <f ca="1">Fulltable[[#This Row],[Forecast]]*(1+AVERAGE(cform[faster (-ve) /
slower (+ve)]))</f>
        <v>0.1453344395252035</v>
      </c>
      <c r="I3896" s="13" t="e">
        <f>IF(ISNUMBER(VLOOKUP(Fulltable[[#This Row],[Distance]], Predict[[#All],[Distance (km)]:[Time on current form]], 2, FALSE)), VLOOKUP(Fulltable[[#This Row],[Distance]], Predict[[#All],[Distance (km)]:[Time on current form]], 2, FALSE), NA())</f>
        <v>#N/A</v>
      </c>
      <c r="J3896" s="13" t="e">
        <f>IF(ISNUMBER(VLOOKUP(Fulltable[[#This Row],[Distance]], Predict[[#All],[Distance (km)]:[Time on current form]], 3, FALSE)), VLOOKUP(Fulltable[[#This Row],[Distance]], Predict[[#All],[Distance (km)]:[Time on current form]], 3, FALSE), NA())</f>
        <v>#N/A</v>
      </c>
    </row>
    <row r="3897" spans="1:10" x14ac:dyDescent="0.25">
      <c r="A3897" s="1">
        <v>38.950000000000003</v>
      </c>
      <c r="B3897" s="2">
        <f>Fulltable[[#This Row],[Distance]]^2</f>
        <v>1517.1025000000002</v>
      </c>
      <c r="C3897">
        <f>Fulltable[[#This Row],[Distance]]^3</f>
        <v>59091.14237500001</v>
      </c>
      <c r="D3897">
        <f>Fulltable[[#This Row],[Distance]]^4</f>
        <v>2301599.9955062508</v>
      </c>
      <c r="E3897">
        <f>Fulltable[[#This Row],[Distance]]^5</f>
        <v>89647319.824968472</v>
      </c>
      <c r="F3897" s="13" t="e">
        <f>IF(ISNUMBER(VLOOKUP(Fulltable[[#This Row],[Distance]], PBmetric[[Distance (km)]:[PB (hh:mm:ss)]], 6, FALSE)), VLOOKUP(Fulltable[[#This Row],[Distance]], PBmetric[[Distance (km)]:[PB (hh:mm:ss)]], 6, FALSE), NA())</f>
        <v>#N/A</v>
      </c>
      <c r="G3897" s="13">
        <f ca="1">$Q$4+$P$4*Fulltable[[#This Row],[Distance]]+$O$4*Fulltable[[#This Row],[D^2]]+$N$4*Fulltable[[#This Row],[D^3]]</f>
        <v>0.14041912331357456</v>
      </c>
      <c r="H3897" s="13">
        <f ca="1">Fulltable[[#This Row],[Forecast]]*(1+AVERAGE(cform[faster (-ve) /
slower (+ve)]))</f>
        <v>0.14537898245730366</v>
      </c>
      <c r="I3897" s="13" t="e">
        <f>IF(ISNUMBER(VLOOKUP(Fulltable[[#This Row],[Distance]], Predict[[#All],[Distance (km)]:[Time on current form]], 2, FALSE)), VLOOKUP(Fulltable[[#This Row],[Distance]], Predict[[#All],[Distance (km)]:[Time on current form]], 2, FALSE), NA())</f>
        <v>#N/A</v>
      </c>
      <c r="J3897" s="13" t="e">
        <f>IF(ISNUMBER(VLOOKUP(Fulltable[[#This Row],[Distance]], Predict[[#All],[Distance (km)]:[Time on current form]], 3, FALSE)), VLOOKUP(Fulltable[[#This Row],[Distance]], Predict[[#All],[Distance (km)]:[Time on current form]], 3, FALSE), NA())</f>
        <v>#N/A</v>
      </c>
    </row>
    <row r="3898" spans="1:10" x14ac:dyDescent="0.25">
      <c r="A3898" s="1">
        <v>38.96</v>
      </c>
      <c r="B3898" s="2">
        <f>Fulltable[[#This Row],[Distance]]^2</f>
        <v>1517.8816000000002</v>
      </c>
      <c r="C3898">
        <f>Fulltable[[#This Row],[Distance]]^3</f>
        <v>59136.667136000011</v>
      </c>
      <c r="D3898">
        <f>Fulltable[[#This Row],[Distance]]^4</f>
        <v>2303964.5516185607</v>
      </c>
      <c r="E3898">
        <f>Fulltable[[#This Row],[Distance]]^5</f>
        <v>89762458.931059122</v>
      </c>
      <c r="F3898" s="13" t="e">
        <f>IF(ISNUMBER(VLOOKUP(Fulltable[[#This Row],[Distance]], PBmetric[[Distance (km)]:[PB (hh:mm:ss)]], 6, FALSE)), VLOOKUP(Fulltable[[#This Row],[Distance]], PBmetric[[Distance (km)]:[PB (hh:mm:ss)]], 6, FALSE), NA())</f>
        <v>#N/A</v>
      </c>
      <c r="G3898" s="13">
        <f ca="1">$Q$4+$P$4*Fulltable[[#This Row],[Distance]]+$O$4*Fulltable[[#This Row],[D^2]]+$N$4*Fulltable[[#This Row],[D^3]]</f>
        <v>0.14046215012036109</v>
      </c>
      <c r="H3898" s="13">
        <f ca="1">Fulltable[[#This Row],[Forecast]]*(1+AVERAGE(cform[faster (-ve) /
slower (+ve)]))</f>
        <v>0.14542352904925926</v>
      </c>
      <c r="I3898" s="13" t="e">
        <f>IF(ISNUMBER(VLOOKUP(Fulltable[[#This Row],[Distance]], Predict[[#All],[Distance (km)]:[Time on current form]], 2, FALSE)), VLOOKUP(Fulltable[[#This Row],[Distance]], Predict[[#All],[Distance (km)]:[Time on current form]], 2, FALSE), NA())</f>
        <v>#N/A</v>
      </c>
      <c r="J3898" s="13" t="e">
        <f>IF(ISNUMBER(VLOOKUP(Fulltable[[#This Row],[Distance]], Predict[[#All],[Distance (km)]:[Time on current form]], 3, FALSE)), VLOOKUP(Fulltable[[#This Row],[Distance]], Predict[[#All],[Distance (km)]:[Time on current form]], 3, FALSE), NA())</f>
        <v>#N/A</v>
      </c>
    </row>
    <row r="3899" spans="1:10" x14ac:dyDescent="0.25">
      <c r="A3899" s="1">
        <v>38.97</v>
      </c>
      <c r="B3899" s="2">
        <f>Fulltable[[#This Row],[Distance]]^2</f>
        <v>1518.6608999999999</v>
      </c>
      <c r="C3899">
        <f>Fulltable[[#This Row],[Distance]]^3</f>
        <v>59182.215272999994</v>
      </c>
      <c r="D3899">
        <f>Fulltable[[#This Row],[Distance]]^4</f>
        <v>2306330.9291888094</v>
      </c>
      <c r="E3899">
        <f>Fulltable[[#This Row],[Distance]]^5</f>
        <v>89877716.310487896</v>
      </c>
      <c r="F3899" s="13" t="e">
        <f>IF(ISNUMBER(VLOOKUP(Fulltable[[#This Row],[Distance]], PBmetric[[Distance (km)]:[PB (hh:mm:ss)]], 6, FALSE)), VLOOKUP(Fulltable[[#This Row],[Distance]], PBmetric[[Distance (km)]:[PB (hh:mm:ss)]], 6, FALSE), NA())</f>
        <v>#N/A</v>
      </c>
      <c r="G3899" s="13">
        <f ca="1">$Q$4+$P$4*Fulltable[[#This Row],[Distance]]+$O$4*Fulltable[[#This Row],[D^2]]+$N$4*Fulltable[[#This Row],[D^3]]</f>
        <v>0.14050518046210531</v>
      </c>
      <c r="H3899" s="13">
        <f ca="1">Fulltable[[#This Row],[Forecast]]*(1+AVERAGE(cform[faster (-ve) /
slower (+ve)]))</f>
        <v>0.14546807930103367</v>
      </c>
      <c r="I3899" s="13" t="e">
        <f>IF(ISNUMBER(VLOOKUP(Fulltable[[#This Row],[Distance]], Predict[[#All],[Distance (km)]:[Time on current form]], 2, FALSE)), VLOOKUP(Fulltable[[#This Row],[Distance]], Predict[[#All],[Distance (km)]:[Time on current form]], 2, FALSE), NA())</f>
        <v>#N/A</v>
      </c>
      <c r="J3899" s="13" t="e">
        <f>IF(ISNUMBER(VLOOKUP(Fulltable[[#This Row],[Distance]], Predict[[#All],[Distance (km)]:[Time on current form]], 3, FALSE)), VLOOKUP(Fulltable[[#This Row],[Distance]], Predict[[#All],[Distance (km)]:[Time on current form]], 3, FALSE), NA())</f>
        <v>#N/A</v>
      </c>
    </row>
    <row r="3900" spans="1:10" x14ac:dyDescent="0.25">
      <c r="A3900" s="1">
        <v>38.979999999999997</v>
      </c>
      <c r="B3900" s="2">
        <f>Fulltable[[#This Row],[Distance]]^2</f>
        <v>1519.4403999999997</v>
      </c>
      <c r="C3900">
        <f>Fulltable[[#This Row],[Distance]]^3</f>
        <v>59227.786791999984</v>
      </c>
      <c r="D3900">
        <f>Fulltable[[#This Row],[Distance]]^4</f>
        <v>2308699.1291521592</v>
      </c>
      <c r="E3900">
        <f>Fulltable[[#This Row],[Distance]]^5</f>
        <v>89993092.054351166</v>
      </c>
      <c r="F3900" s="13" t="e">
        <f>IF(ISNUMBER(VLOOKUP(Fulltable[[#This Row],[Distance]], PBmetric[[Distance (km)]:[PB (hh:mm:ss)]], 6, FALSE)), VLOOKUP(Fulltable[[#This Row],[Distance]], PBmetric[[Distance (km)]:[PB (hh:mm:ss)]], 6, FALSE), NA())</f>
        <v>#N/A</v>
      </c>
      <c r="G3900" s="13">
        <f ca="1">$Q$4+$P$4*Fulltable[[#This Row],[Distance]]+$O$4*Fulltable[[#This Row],[D^2]]+$N$4*Fulltable[[#This Row],[D^3]]</f>
        <v>0.14054821433877185</v>
      </c>
      <c r="H3900" s="13">
        <f ca="1">Fulltable[[#This Row],[Forecast]]*(1+AVERAGE(cform[faster (-ve) /
slower (+ve)]))</f>
        <v>0.14551263321259034</v>
      </c>
      <c r="I3900" s="13" t="e">
        <f>IF(ISNUMBER(VLOOKUP(Fulltable[[#This Row],[Distance]], Predict[[#All],[Distance (km)]:[Time on current form]], 2, FALSE)), VLOOKUP(Fulltable[[#This Row],[Distance]], Predict[[#All],[Distance (km)]:[Time on current form]], 2, FALSE), NA())</f>
        <v>#N/A</v>
      </c>
      <c r="J3900" s="13" t="e">
        <f>IF(ISNUMBER(VLOOKUP(Fulltable[[#This Row],[Distance]], Predict[[#All],[Distance (km)]:[Time on current form]], 3, FALSE)), VLOOKUP(Fulltable[[#This Row],[Distance]], Predict[[#All],[Distance (km)]:[Time on current form]], 3, FALSE), NA())</f>
        <v>#N/A</v>
      </c>
    </row>
    <row r="3901" spans="1:10" x14ac:dyDescent="0.25">
      <c r="A3901" s="1">
        <v>38.99</v>
      </c>
      <c r="B3901" s="2">
        <f>Fulltable[[#This Row],[Distance]]^2</f>
        <v>1520.2201000000002</v>
      </c>
      <c r="C3901">
        <f>Fulltable[[#This Row],[Distance]]^3</f>
        <v>59273.381699000012</v>
      </c>
      <c r="D3901">
        <f>Fulltable[[#This Row],[Distance]]^4</f>
        <v>2311069.1524440106</v>
      </c>
      <c r="E3901">
        <f>Fulltable[[#This Row],[Distance]]^5</f>
        <v>90108586.253791973</v>
      </c>
      <c r="F3901" s="13" t="e">
        <f>IF(ISNUMBER(VLOOKUP(Fulltable[[#This Row],[Distance]], PBmetric[[Distance (km)]:[PB (hh:mm:ss)]], 6, FALSE)), VLOOKUP(Fulltable[[#This Row],[Distance]], PBmetric[[Distance (km)]:[PB (hh:mm:ss)]], 6, FALSE), NA())</f>
        <v>#N/A</v>
      </c>
      <c r="G3901" s="13">
        <f ca="1">$Q$4+$P$4*Fulltable[[#This Row],[Distance]]+$O$4*Fulltable[[#This Row],[D^2]]+$N$4*Fulltable[[#This Row],[D^3]]</f>
        <v>0.14059125175032527</v>
      </c>
      <c r="H3901" s="13">
        <f ca="1">Fulltable[[#This Row],[Forecast]]*(1+AVERAGE(cform[faster (-ve) /
slower (+ve)]))</f>
        <v>0.14555719078389251</v>
      </c>
      <c r="I3901" s="13" t="e">
        <f>IF(ISNUMBER(VLOOKUP(Fulltable[[#This Row],[Distance]], Predict[[#All],[Distance (km)]:[Time on current form]], 2, FALSE)), VLOOKUP(Fulltable[[#This Row],[Distance]], Predict[[#All],[Distance (km)]:[Time on current form]], 2, FALSE), NA())</f>
        <v>#N/A</v>
      </c>
      <c r="J3901" s="13" t="e">
        <f>IF(ISNUMBER(VLOOKUP(Fulltable[[#This Row],[Distance]], Predict[[#All],[Distance (km)]:[Time on current form]], 3, FALSE)), VLOOKUP(Fulltable[[#This Row],[Distance]], Predict[[#All],[Distance (km)]:[Time on current form]], 3, FALSE), NA())</f>
        <v>#N/A</v>
      </c>
    </row>
    <row r="3902" spans="1:10" x14ac:dyDescent="0.25">
      <c r="A3902" s="1">
        <v>39</v>
      </c>
      <c r="B3902" s="2">
        <f>Fulltable[[#This Row],[Distance]]^2</f>
        <v>1521</v>
      </c>
      <c r="C3902">
        <f>Fulltable[[#This Row],[Distance]]^3</f>
        <v>59319</v>
      </c>
      <c r="D3902">
        <f>Fulltable[[#This Row],[Distance]]^4</f>
        <v>2313441</v>
      </c>
      <c r="E3902">
        <f>Fulltable[[#This Row],[Distance]]^5</f>
        <v>90224199</v>
      </c>
      <c r="F3902" s="13" t="e">
        <f>IF(ISNUMBER(VLOOKUP(Fulltable[[#This Row],[Distance]], PBmetric[[Distance (km)]:[PB (hh:mm:ss)]], 6, FALSE)), VLOOKUP(Fulltable[[#This Row],[Distance]], PBmetric[[Distance (km)]:[PB (hh:mm:ss)]], 6, FALSE), NA())</f>
        <v>#N/A</v>
      </c>
      <c r="G3902" s="13">
        <f ca="1">$Q$4+$P$4*Fulltable[[#This Row],[Distance]]+$O$4*Fulltable[[#This Row],[D^2]]+$N$4*Fulltable[[#This Row],[D^3]]</f>
        <v>0.14063429269673014</v>
      </c>
      <c r="H3902" s="13">
        <f ca="1">Fulltable[[#This Row],[Forecast]]*(1+AVERAGE(cform[faster (-ve) /
slower (+ve)]))</f>
        <v>0.1456017520149035</v>
      </c>
      <c r="I3902" s="13" t="e">
        <f>IF(ISNUMBER(VLOOKUP(Fulltable[[#This Row],[Distance]], Predict[[#All],[Distance (km)]:[Time on current form]], 2, FALSE)), VLOOKUP(Fulltable[[#This Row],[Distance]], Predict[[#All],[Distance (km)]:[Time on current form]], 2, FALSE), NA())</f>
        <v>#N/A</v>
      </c>
      <c r="J3902" s="13" t="e">
        <f>IF(ISNUMBER(VLOOKUP(Fulltable[[#This Row],[Distance]], Predict[[#All],[Distance (km)]:[Time on current form]], 3, FALSE)), VLOOKUP(Fulltable[[#This Row],[Distance]], Predict[[#All],[Distance (km)]:[Time on current form]], 3, FALSE), NA())</f>
        <v>#N/A</v>
      </c>
    </row>
    <row r="3903" spans="1:10" x14ac:dyDescent="0.25">
      <c r="A3903" s="1">
        <v>39.01</v>
      </c>
      <c r="B3903" s="2">
        <f>Fulltable[[#This Row],[Distance]]^2</f>
        <v>1521.7800999999999</v>
      </c>
      <c r="C3903">
        <f>Fulltable[[#This Row],[Distance]]^3</f>
        <v>59364.641700999993</v>
      </c>
      <c r="D3903">
        <f>Fulltable[[#This Row],[Distance]]^4</f>
        <v>2315814.6727560097</v>
      </c>
      <c r="E3903">
        <f>Fulltable[[#This Row],[Distance]]^5</f>
        <v>90339930.384211943</v>
      </c>
      <c r="F3903" s="13" t="e">
        <f>IF(ISNUMBER(VLOOKUP(Fulltable[[#This Row],[Distance]], PBmetric[[Distance (km)]:[PB (hh:mm:ss)]], 6, FALSE)), VLOOKUP(Fulltable[[#This Row],[Distance]], PBmetric[[Distance (km)]:[PB (hh:mm:ss)]], 6, FALSE), NA())</f>
        <v>#N/A</v>
      </c>
      <c r="G3903" s="13">
        <f ca="1">$Q$4+$P$4*Fulltable[[#This Row],[Distance]]+$O$4*Fulltable[[#This Row],[D^2]]+$N$4*Fulltable[[#This Row],[D^3]]</f>
        <v>0.14067733717795111</v>
      </c>
      <c r="H3903" s="13">
        <f ca="1">Fulltable[[#This Row],[Forecast]]*(1+AVERAGE(cform[faster (-ve) /
slower (+ve)]))</f>
        <v>0.14564631690558677</v>
      </c>
      <c r="I3903" s="13" t="e">
        <f>IF(ISNUMBER(VLOOKUP(Fulltable[[#This Row],[Distance]], Predict[[#All],[Distance (km)]:[Time on current form]], 2, FALSE)), VLOOKUP(Fulltable[[#This Row],[Distance]], Predict[[#All],[Distance (km)]:[Time on current form]], 2, FALSE), NA())</f>
        <v>#N/A</v>
      </c>
      <c r="J3903" s="13" t="e">
        <f>IF(ISNUMBER(VLOOKUP(Fulltable[[#This Row],[Distance]], Predict[[#All],[Distance (km)]:[Time on current form]], 3, FALSE)), VLOOKUP(Fulltable[[#This Row],[Distance]], Predict[[#All],[Distance (km)]:[Time on current form]], 3, FALSE), NA())</f>
        <v>#N/A</v>
      </c>
    </row>
    <row r="3904" spans="1:10" x14ac:dyDescent="0.25">
      <c r="A3904" s="1">
        <v>39.020000000000003</v>
      </c>
      <c r="B3904" s="2">
        <f>Fulltable[[#This Row],[Distance]]^2</f>
        <v>1522.5604000000003</v>
      </c>
      <c r="C3904">
        <f>Fulltable[[#This Row],[Distance]]^3</f>
        <v>59410.306808000016</v>
      </c>
      <c r="D3904">
        <f>Fulltable[[#This Row],[Distance]]^4</f>
        <v>2318190.171648161</v>
      </c>
      <c r="E3904">
        <f>Fulltable[[#This Row],[Distance]]^5</f>
        <v>90455780.497711256</v>
      </c>
      <c r="F3904" s="13" t="e">
        <f>IF(ISNUMBER(VLOOKUP(Fulltable[[#This Row],[Distance]], PBmetric[[Distance (km)]:[PB (hh:mm:ss)]], 6, FALSE)), VLOOKUP(Fulltable[[#This Row],[Distance]], PBmetric[[Distance (km)]:[PB (hh:mm:ss)]], 6, FALSE), NA())</f>
        <v>#N/A</v>
      </c>
      <c r="G3904" s="13">
        <f ca="1">$Q$4+$P$4*Fulltable[[#This Row],[Distance]]+$O$4*Fulltable[[#This Row],[D^2]]+$N$4*Fulltable[[#This Row],[D^3]]</f>
        <v>0.14072038519395277</v>
      </c>
      <c r="H3904" s="13">
        <f ca="1">Fulltable[[#This Row],[Forecast]]*(1+AVERAGE(cform[faster (-ve) /
slower (+ve)]))</f>
        <v>0.14569088545590558</v>
      </c>
      <c r="I3904" s="13" t="e">
        <f>IF(ISNUMBER(VLOOKUP(Fulltable[[#This Row],[Distance]], Predict[[#All],[Distance (km)]:[Time on current form]], 2, FALSE)), VLOOKUP(Fulltable[[#This Row],[Distance]], Predict[[#All],[Distance (km)]:[Time on current form]], 2, FALSE), NA())</f>
        <v>#N/A</v>
      </c>
      <c r="J3904" s="13" t="e">
        <f>IF(ISNUMBER(VLOOKUP(Fulltable[[#This Row],[Distance]], Predict[[#All],[Distance (km)]:[Time on current form]], 3, FALSE)), VLOOKUP(Fulltable[[#This Row],[Distance]], Predict[[#All],[Distance (km)]:[Time on current form]], 3, FALSE), NA())</f>
        <v>#N/A</v>
      </c>
    </row>
    <row r="3905" spans="1:10" x14ac:dyDescent="0.25">
      <c r="A3905" s="1">
        <v>39.03</v>
      </c>
      <c r="B3905" s="2">
        <f>Fulltable[[#This Row],[Distance]]^2</f>
        <v>1523.3409000000001</v>
      </c>
      <c r="C3905">
        <f>Fulltable[[#This Row],[Distance]]^3</f>
        <v>59455.995327000004</v>
      </c>
      <c r="D3905">
        <f>Fulltable[[#This Row],[Distance]]^4</f>
        <v>2320567.4976128102</v>
      </c>
      <c r="E3905">
        <f>Fulltable[[#This Row],[Distance]]^5</f>
        <v>90571749.431827992</v>
      </c>
      <c r="F3905" s="13" t="e">
        <f>IF(ISNUMBER(VLOOKUP(Fulltable[[#This Row],[Distance]], PBmetric[[Distance (km)]:[PB (hh:mm:ss)]], 6, FALSE)), VLOOKUP(Fulltable[[#This Row],[Distance]], PBmetric[[Distance (km)]:[PB (hh:mm:ss)]], 6, FALSE), NA())</f>
        <v>#N/A</v>
      </c>
      <c r="G3905" s="13">
        <f ca="1">$Q$4+$P$4*Fulltable[[#This Row],[Distance]]+$O$4*Fulltable[[#This Row],[D^2]]+$N$4*Fulltable[[#This Row],[D^3]]</f>
        <v>0.14076343674469971</v>
      </c>
      <c r="H3905" s="13">
        <f ca="1">Fulltable[[#This Row],[Forecast]]*(1+AVERAGE(cform[faster (-ve) /
slower (+ve)]))</f>
        <v>0.14573545766582333</v>
      </c>
      <c r="I3905" s="13" t="e">
        <f>IF(ISNUMBER(VLOOKUP(Fulltable[[#This Row],[Distance]], Predict[[#All],[Distance (km)]:[Time on current form]], 2, FALSE)), VLOOKUP(Fulltable[[#This Row],[Distance]], Predict[[#All],[Distance (km)]:[Time on current form]], 2, FALSE), NA())</f>
        <v>#N/A</v>
      </c>
      <c r="J3905" s="13" t="e">
        <f>IF(ISNUMBER(VLOOKUP(Fulltable[[#This Row],[Distance]], Predict[[#All],[Distance (km)]:[Time on current form]], 3, FALSE)), VLOOKUP(Fulltable[[#This Row],[Distance]], Predict[[#All],[Distance (km)]:[Time on current form]], 3, FALSE), NA())</f>
        <v>#N/A</v>
      </c>
    </row>
    <row r="3906" spans="1:10" x14ac:dyDescent="0.25">
      <c r="A3906" s="1">
        <v>39.04</v>
      </c>
      <c r="B3906" s="2">
        <f>Fulltable[[#This Row],[Distance]]^2</f>
        <v>1524.1215999999999</v>
      </c>
      <c r="C3906">
        <f>Fulltable[[#This Row],[Distance]]^3</f>
        <v>59501.707263999997</v>
      </c>
      <c r="D3906">
        <f>Fulltable[[#This Row],[Distance]]^4</f>
        <v>2322946.6515865596</v>
      </c>
      <c r="E3906">
        <f>Fulltable[[#This Row],[Distance]]^5</f>
        <v>90687837.27793929</v>
      </c>
      <c r="F3906" s="13" t="e">
        <f>IF(ISNUMBER(VLOOKUP(Fulltable[[#This Row],[Distance]], PBmetric[[Distance (km)]:[PB (hh:mm:ss)]], 6, FALSE)), VLOOKUP(Fulltable[[#This Row],[Distance]], PBmetric[[Distance (km)]:[PB (hh:mm:ss)]], 6, FALSE), NA())</f>
        <v>#N/A</v>
      </c>
      <c r="G3906" s="13">
        <f ca="1">$Q$4+$P$4*Fulltable[[#This Row],[Distance]]+$O$4*Fulltable[[#This Row],[D^2]]+$N$4*Fulltable[[#This Row],[D^3]]</f>
        <v>0.14080649183015648</v>
      </c>
      <c r="H3906" s="13">
        <f ca="1">Fulltable[[#This Row],[Forecast]]*(1+AVERAGE(cform[faster (-ve) /
slower (+ve)]))</f>
        <v>0.1457800335353033</v>
      </c>
      <c r="I3906" s="13" t="e">
        <f>IF(ISNUMBER(VLOOKUP(Fulltable[[#This Row],[Distance]], Predict[[#All],[Distance (km)]:[Time on current form]], 2, FALSE)), VLOOKUP(Fulltable[[#This Row],[Distance]], Predict[[#All],[Distance (km)]:[Time on current form]], 2, FALSE), NA())</f>
        <v>#N/A</v>
      </c>
      <c r="J3906" s="13" t="e">
        <f>IF(ISNUMBER(VLOOKUP(Fulltable[[#This Row],[Distance]], Predict[[#All],[Distance (km)]:[Time on current form]], 3, FALSE)), VLOOKUP(Fulltable[[#This Row],[Distance]], Predict[[#All],[Distance (km)]:[Time on current form]], 3, FALSE), NA())</f>
        <v>#N/A</v>
      </c>
    </row>
    <row r="3907" spans="1:10" x14ac:dyDescent="0.25">
      <c r="A3907" s="1">
        <v>39.049999999999997</v>
      </c>
      <c r="B3907" s="2">
        <f>Fulltable[[#This Row],[Distance]]^2</f>
        <v>1524.9024999999997</v>
      </c>
      <c r="C3907">
        <f>Fulltable[[#This Row],[Distance]]^3</f>
        <v>59547.442624999981</v>
      </c>
      <c r="D3907">
        <f>Fulltable[[#This Row],[Distance]]^4</f>
        <v>2325327.6345062489</v>
      </c>
      <c r="E3907">
        <f>Fulltable[[#This Row],[Distance]]^5</f>
        <v>90804044.127469018</v>
      </c>
      <c r="F3907" s="13" t="e">
        <f>IF(ISNUMBER(VLOOKUP(Fulltable[[#This Row],[Distance]], PBmetric[[Distance (km)]:[PB (hh:mm:ss)]], 6, FALSE)), VLOOKUP(Fulltable[[#This Row],[Distance]], PBmetric[[Distance (km)]:[PB (hh:mm:ss)]], 6, FALSE), NA())</f>
        <v>#N/A</v>
      </c>
      <c r="G3907" s="13">
        <f ca="1">$Q$4+$P$4*Fulltable[[#This Row],[Distance]]+$O$4*Fulltable[[#This Row],[D^2]]+$N$4*Fulltable[[#This Row],[D^3]]</f>
        <v>0.14084955045028771</v>
      </c>
      <c r="H3907" s="13">
        <f ca="1">Fulltable[[#This Row],[Forecast]]*(1+AVERAGE(cform[faster (-ve) /
slower (+ve)]))</f>
        <v>0.14582461306430888</v>
      </c>
      <c r="I3907" s="13" t="e">
        <f>IF(ISNUMBER(VLOOKUP(Fulltable[[#This Row],[Distance]], Predict[[#All],[Distance (km)]:[Time on current form]], 2, FALSE)), VLOOKUP(Fulltable[[#This Row],[Distance]], Predict[[#All],[Distance (km)]:[Time on current form]], 2, FALSE), NA())</f>
        <v>#N/A</v>
      </c>
      <c r="J3907" s="13" t="e">
        <f>IF(ISNUMBER(VLOOKUP(Fulltable[[#This Row],[Distance]], Predict[[#All],[Distance (km)]:[Time on current form]], 3, FALSE)), VLOOKUP(Fulltable[[#This Row],[Distance]], Predict[[#All],[Distance (km)]:[Time on current form]], 3, FALSE), NA())</f>
        <v>#N/A</v>
      </c>
    </row>
    <row r="3908" spans="1:10" x14ac:dyDescent="0.25">
      <c r="A3908" s="1">
        <v>39.06</v>
      </c>
      <c r="B3908" s="2">
        <f>Fulltable[[#This Row],[Distance]]^2</f>
        <v>1525.6836000000001</v>
      </c>
      <c r="C3908">
        <f>Fulltable[[#This Row],[Distance]]^3</f>
        <v>59593.201416000004</v>
      </c>
      <c r="D3908">
        <f>Fulltable[[#This Row],[Distance]]^4</f>
        <v>2327710.4473089604</v>
      </c>
      <c r="E3908">
        <f>Fulltable[[#This Row],[Distance]]^5</f>
        <v>90920370.071888</v>
      </c>
      <c r="F3908" s="13" t="e">
        <f>IF(ISNUMBER(VLOOKUP(Fulltable[[#This Row],[Distance]], PBmetric[[Distance (km)]:[PB (hh:mm:ss)]], 6, FALSE)), VLOOKUP(Fulltable[[#This Row],[Distance]], PBmetric[[Distance (km)]:[PB (hh:mm:ss)]], 6, FALSE), NA())</f>
        <v>#N/A</v>
      </c>
      <c r="G3908" s="13">
        <f ca="1">$Q$4+$P$4*Fulltable[[#This Row],[Distance]]+$O$4*Fulltable[[#This Row],[D^2]]+$N$4*Fulltable[[#This Row],[D^3]]</f>
        <v>0.14089261260505806</v>
      </c>
      <c r="H3908" s="13">
        <f ca="1">Fulltable[[#This Row],[Forecast]]*(1+AVERAGE(cform[faster (-ve) /
slower (+ve)]))</f>
        <v>0.14586919625280345</v>
      </c>
      <c r="I3908" s="13" t="e">
        <f>IF(ISNUMBER(VLOOKUP(Fulltable[[#This Row],[Distance]], Predict[[#All],[Distance (km)]:[Time on current form]], 2, FALSE)), VLOOKUP(Fulltable[[#This Row],[Distance]], Predict[[#All],[Distance (km)]:[Time on current form]], 2, FALSE), NA())</f>
        <v>#N/A</v>
      </c>
      <c r="J3908" s="13" t="e">
        <f>IF(ISNUMBER(VLOOKUP(Fulltable[[#This Row],[Distance]], Predict[[#All],[Distance (km)]:[Time on current form]], 3, FALSE)), VLOOKUP(Fulltable[[#This Row],[Distance]], Predict[[#All],[Distance (km)]:[Time on current form]], 3, FALSE), NA())</f>
        <v>#N/A</v>
      </c>
    </row>
    <row r="3909" spans="1:10" x14ac:dyDescent="0.25">
      <c r="A3909" s="1">
        <v>39.07</v>
      </c>
      <c r="B3909" s="2">
        <f>Fulltable[[#This Row],[Distance]]^2</f>
        <v>1526.4648999999999</v>
      </c>
      <c r="C3909">
        <f>Fulltable[[#This Row],[Distance]]^3</f>
        <v>59638.983643</v>
      </c>
      <c r="D3909">
        <f>Fulltable[[#This Row],[Distance]]^4</f>
        <v>2330095.0909320097</v>
      </c>
      <c r="E3909">
        <f>Fulltable[[#This Row],[Distance]]^5</f>
        <v>91036815.202713624</v>
      </c>
      <c r="F3909" s="13" t="e">
        <f>IF(ISNUMBER(VLOOKUP(Fulltable[[#This Row],[Distance]], PBmetric[[Distance (km)]:[PB (hh:mm:ss)]], 6, FALSE)), VLOOKUP(Fulltable[[#This Row],[Distance]], PBmetric[[Distance (km)]:[PB (hh:mm:ss)]], 6, FALSE), NA())</f>
        <v>#N/A</v>
      </c>
      <c r="G3909" s="13">
        <f ca="1">$Q$4+$P$4*Fulltable[[#This Row],[Distance]]+$O$4*Fulltable[[#This Row],[D^2]]+$N$4*Fulltable[[#This Row],[D^3]]</f>
        <v>0.14093567829443202</v>
      </c>
      <c r="H3909" s="13">
        <f ca="1">Fulltable[[#This Row],[Forecast]]*(1+AVERAGE(cform[faster (-ve) /
slower (+ve)]))</f>
        <v>0.14591378310075026</v>
      </c>
      <c r="I3909" s="13" t="e">
        <f>IF(ISNUMBER(VLOOKUP(Fulltable[[#This Row],[Distance]], Predict[[#All],[Distance (km)]:[Time on current form]], 2, FALSE)), VLOOKUP(Fulltable[[#This Row],[Distance]], Predict[[#All],[Distance (km)]:[Time on current form]], 2, FALSE), NA())</f>
        <v>#N/A</v>
      </c>
      <c r="J3909" s="13" t="e">
        <f>IF(ISNUMBER(VLOOKUP(Fulltable[[#This Row],[Distance]], Predict[[#All],[Distance (km)]:[Time on current form]], 3, FALSE)), VLOOKUP(Fulltable[[#This Row],[Distance]], Predict[[#All],[Distance (km)]:[Time on current form]], 3, FALSE), NA())</f>
        <v>#N/A</v>
      </c>
    </row>
    <row r="3910" spans="1:10" x14ac:dyDescent="0.25">
      <c r="A3910" s="1">
        <v>39.08</v>
      </c>
      <c r="B3910" s="2">
        <f>Fulltable[[#This Row],[Distance]]^2</f>
        <v>1527.2463999999998</v>
      </c>
      <c r="C3910">
        <f>Fulltable[[#This Row],[Distance]]^3</f>
        <v>59684.789311999986</v>
      </c>
      <c r="D3910">
        <f>Fulltable[[#This Row],[Distance]]^4</f>
        <v>2332481.5663129594</v>
      </c>
      <c r="E3910">
        <f>Fulltable[[#This Row],[Distance]]^5</f>
        <v>91153379.611510456</v>
      </c>
      <c r="F3910" s="13" t="e">
        <f>IF(ISNUMBER(VLOOKUP(Fulltable[[#This Row],[Distance]], PBmetric[[Distance (km)]:[PB (hh:mm:ss)]], 6, FALSE)), VLOOKUP(Fulltable[[#This Row],[Distance]], PBmetric[[Distance (km)]:[PB (hh:mm:ss)]], 6, FALSE), NA())</f>
        <v>#N/A</v>
      </c>
      <c r="G3910" s="13">
        <f ca="1">$Q$4+$P$4*Fulltable[[#This Row],[Distance]]+$O$4*Fulltable[[#This Row],[D^2]]+$N$4*Fulltable[[#This Row],[D^3]]</f>
        <v>0.14097874751837422</v>
      </c>
      <c r="H3910" s="13">
        <f ca="1">Fulltable[[#This Row],[Forecast]]*(1+AVERAGE(cform[faster (-ve) /
slower (+ve)]))</f>
        <v>0.14595837360811273</v>
      </c>
      <c r="I3910" s="13" t="e">
        <f>IF(ISNUMBER(VLOOKUP(Fulltable[[#This Row],[Distance]], Predict[[#All],[Distance (km)]:[Time on current form]], 2, FALSE)), VLOOKUP(Fulltable[[#This Row],[Distance]], Predict[[#All],[Distance (km)]:[Time on current form]], 2, FALSE), NA())</f>
        <v>#N/A</v>
      </c>
      <c r="J3910" s="13" t="e">
        <f>IF(ISNUMBER(VLOOKUP(Fulltable[[#This Row],[Distance]], Predict[[#All],[Distance (km)]:[Time on current form]], 3, FALSE)), VLOOKUP(Fulltable[[#This Row],[Distance]], Predict[[#All],[Distance (km)]:[Time on current form]], 3, FALSE), NA())</f>
        <v>#N/A</v>
      </c>
    </row>
    <row r="3911" spans="1:10" x14ac:dyDescent="0.25">
      <c r="A3911" s="1">
        <v>39.090000000000003</v>
      </c>
      <c r="B3911" s="2">
        <f>Fulltable[[#This Row],[Distance]]^2</f>
        <v>1528.0281000000002</v>
      </c>
      <c r="C3911">
        <f>Fulltable[[#This Row],[Distance]]^3</f>
        <v>59730.618429000016</v>
      </c>
      <c r="D3911">
        <f>Fulltable[[#This Row],[Distance]]^4</f>
        <v>2334869.8743896107</v>
      </c>
      <c r="E3911">
        <f>Fulltable[[#This Row],[Distance]]^5</f>
        <v>91270063.389889896</v>
      </c>
      <c r="F3911" s="13" t="e">
        <f>IF(ISNUMBER(VLOOKUP(Fulltable[[#This Row],[Distance]], PBmetric[[Distance (km)]:[PB (hh:mm:ss)]], 6, FALSE)), VLOOKUP(Fulltable[[#This Row],[Distance]], PBmetric[[Distance (km)]:[PB (hh:mm:ss)]], 6, FALSE), NA())</f>
        <v>#N/A</v>
      </c>
      <c r="G3911" s="13">
        <f ca="1">$Q$4+$P$4*Fulltable[[#This Row],[Distance]]+$O$4*Fulltable[[#This Row],[D^2]]+$N$4*Fulltable[[#This Row],[D^3]]</f>
        <v>0.14102182027684934</v>
      </c>
      <c r="H3911" s="13">
        <f ca="1">Fulltable[[#This Row],[Forecast]]*(1+AVERAGE(cform[faster (-ve) /
slower (+ve)]))</f>
        <v>0.14600296777485422</v>
      </c>
      <c r="I3911" s="13" t="e">
        <f>IF(ISNUMBER(VLOOKUP(Fulltable[[#This Row],[Distance]], Predict[[#All],[Distance (km)]:[Time on current form]], 2, FALSE)), VLOOKUP(Fulltable[[#This Row],[Distance]], Predict[[#All],[Distance (km)]:[Time on current form]], 2, FALSE), NA())</f>
        <v>#N/A</v>
      </c>
      <c r="J3911" s="13" t="e">
        <f>IF(ISNUMBER(VLOOKUP(Fulltable[[#This Row],[Distance]], Predict[[#All],[Distance (km)]:[Time on current form]], 3, FALSE)), VLOOKUP(Fulltable[[#This Row],[Distance]], Predict[[#All],[Distance (km)]:[Time on current form]], 3, FALSE), NA())</f>
        <v>#N/A</v>
      </c>
    </row>
    <row r="3912" spans="1:10" x14ac:dyDescent="0.25">
      <c r="A3912" s="1">
        <v>39.1</v>
      </c>
      <c r="B3912" s="2">
        <f>Fulltable[[#This Row],[Distance]]^2</f>
        <v>1528.8100000000002</v>
      </c>
      <c r="C3912">
        <f>Fulltable[[#This Row],[Distance]]^3</f>
        <v>59776.471000000012</v>
      </c>
      <c r="D3912">
        <f>Fulltable[[#This Row],[Distance]]^4</f>
        <v>2337260.0161000006</v>
      </c>
      <c r="E3912">
        <f>Fulltable[[#This Row],[Distance]]^5</f>
        <v>91386866.62951003</v>
      </c>
      <c r="F3912" s="13" t="e">
        <f>IF(ISNUMBER(VLOOKUP(Fulltable[[#This Row],[Distance]], PBmetric[[Distance (km)]:[PB (hh:mm:ss)]], 6, FALSE)), VLOOKUP(Fulltable[[#This Row],[Distance]], PBmetric[[Distance (km)]:[PB (hh:mm:ss)]], 6, FALSE), NA())</f>
        <v>#N/A</v>
      </c>
      <c r="G3912" s="13">
        <f ca="1">$Q$4+$P$4*Fulltable[[#This Row],[Distance]]+$O$4*Fulltable[[#This Row],[D^2]]+$N$4*Fulltable[[#This Row],[D^3]]</f>
        <v>0.14106489656982185</v>
      </c>
      <c r="H3912" s="13">
        <f ca="1">Fulltable[[#This Row],[Forecast]]*(1+AVERAGE(cform[faster (-ve) /
slower (+ve)]))</f>
        <v>0.14604756560093801</v>
      </c>
      <c r="I3912" s="13" t="e">
        <f>IF(ISNUMBER(VLOOKUP(Fulltable[[#This Row],[Distance]], Predict[[#All],[Distance (km)]:[Time on current form]], 2, FALSE)), VLOOKUP(Fulltable[[#This Row],[Distance]], Predict[[#All],[Distance (km)]:[Time on current form]], 2, FALSE), NA())</f>
        <v>#N/A</v>
      </c>
      <c r="J3912" s="13" t="e">
        <f>IF(ISNUMBER(VLOOKUP(Fulltable[[#This Row],[Distance]], Predict[[#All],[Distance (km)]:[Time on current form]], 3, FALSE)), VLOOKUP(Fulltable[[#This Row],[Distance]], Predict[[#All],[Distance (km)]:[Time on current form]], 3, FALSE), NA())</f>
        <v>#N/A</v>
      </c>
    </row>
    <row r="3913" spans="1:10" x14ac:dyDescent="0.25">
      <c r="A3913" s="1">
        <v>39.11</v>
      </c>
      <c r="B3913" s="2">
        <f>Fulltable[[#This Row],[Distance]]^2</f>
        <v>1529.5920999999998</v>
      </c>
      <c r="C3913">
        <f>Fulltable[[#This Row],[Distance]]^3</f>
        <v>59822.34703099999</v>
      </c>
      <c r="D3913">
        <f>Fulltable[[#This Row],[Distance]]^4</f>
        <v>2339651.9923824095</v>
      </c>
      <c r="E3913">
        <f>Fulltable[[#This Row],[Distance]]^5</f>
        <v>91503789.422076032</v>
      </c>
      <c r="F3913" s="13" t="e">
        <f>IF(ISNUMBER(VLOOKUP(Fulltable[[#This Row],[Distance]], PBmetric[[Distance (km)]:[PB (hh:mm:ss)]], 6, FALSE)), VLOOKUP(Fulltable[[#This Row],[Distance]], PBmetric[[Distance (km)]:[PB (hh:mm:ss)]], 6, FALSE), NA())</f>
        <v>#N/A</v>
      </c>
      <c r="G3913" s="13">
        <f ca="1">$Q$4+$P$4*Fulltable[[#This Row],[Distance]]+$O$4*Fulltable[[#This Row],[D^2]]+$N$4*Fulltable[[#This Row],[D^3]]</f>
        <v>0.14110797639725642</v>
      </c>
      <c r="H3913" s="13">
        <f ca="1">Fulltable[[#This Row],[Forecast]]*(1+AVERAGE(cform[faster (-ve) /
slower (+ve)]))</f>
        <v>0.1460921670863275</v>
      </c>
      <c r="I3913" s="13" t="e">
        <f>IF(ISNUMBER(VLOOKUP(Fulltable[[#This Row],[Distance]], Predict[[#All],[Distance (km)]:[Time on current form]], 2, FALSE)), VLOOKUP(Fulltable[[#This Row],[Distance]], Predict[[#All],[Distance (km)]:[Time on current form]], 2, FALSE), NA())</f>
        <v>#N/A</v>
      </c>
      <c r="J3913" s="13" t="e">
        <f>IF(ISNUMBER(VLOOKUP(Fulltable[[#This Row],[Distance]], Predict[[#All],[Distance (km)]:[Time on current form]], 3, FALSE)), VLOOKUP(Fulltable[[#This Row],[Distance]], Predict[[#All],[Distance (km)]:[Time on current form]], 3, FALSE), NA())</f>
        <v>#N/A</v>
      </c>
    </row>
    <row r="3914" spans="1:10" x14ac:dyDescent="0.25">
      <c r="A3914" s="1">
        <v>39.119999999999997</v>
      </c>
      <c r="B3914" s="2">
        <f>Fulltable[[#This Row],[Distance]]^2</f>
        <v>1530.3743999999997</v>
      </c>
      <c r="C3914">
        <f>Fulltable[[#This Row],[Distance]]^3</f>
        <v>59868.246527999981</v>
      </c>
      <c r="D3914">
        <f>Fulltable[[#This Row],[Distance]]^4</f>
        <v>2342045.8041753592</v>
      </c>
      <c r="E3914">
        <f>Fulltable[[#This Row],[Distance]]^5</f>
        <v>91620831.859340042</v>
      </c>
      <c r="F3914" s="13" t="e">
        <f>IF(ISNUMBER(VLOOKUP(Fulltable[[#This Row],[Distance]], PBmetric[[Distance (km)]:[PB (hh:mm:ss)]], 6, FALSE)), VLOOKUP(Fulltable[[#This Row],[Distance]], PBmetric[[Distance (km)]:[PB (hh:mm:ss)]], 6, FALSE), NA())</f>
        <v>#N/A</v>
      </c>
      <c r="G3914" s="13">
        <f ca="1">$Q$4+$P$4*Fulltable[[#This Row],[Distance]]+$O$4*Fulltable[[#This Row],[D^2]]+$N$4*Fulltable[[#This Row],[D^3]]</f>
        <v>0.14115105975911763</v>
      </c>
      <c r="H3914" s="13">
        <f ca="1">Fulltable[[#This Row],[Forecast]]*(1+AVERAGE(cform[faster (-ve) /
slower (+ve)]))</f>
        <v>0.14613677223098601</v>
      </c>
      <c r="I3914" s="13" t="e">
        <f>IF(ISNUMBER(VLOOKUP(Fulltable[[#This Row],[Distance]], Predict[[#All],[Distance (km)]:[Time on current form]], 2, FALSE)), VLOOKUP(Fulltable[[#This Row],[Distance]], Predict[[#All],[Distance (km)]:[Time on current form]], 2, FALSE), NA())</f>
        <v>#N/A</v>
      </c>
      <c r="J3914" s="13" t="e">
        <f>IF(ISNUMBER(VLOOKUP(Fulltable[[#This Row],[Distance]], Predict[[#All],[Distance (km)]:[Time on current form]], 3, FALSE)), VLOOKUP(Fulltable[[#This Row],[Distance]], Predict[[#All],[Distance (km)]:[Time on current form]], 3, FALSE), NA())</f>
        <v>#N/A</v>
      </c>
    </row>
    <row r="3915" spans="1:10" x14ac:dyDescent="0.25">
      <c r="A3915" s="1">
        <v>39.130000000000003</v>
      </c>
      <c r="B3915" s="2">
        <f>Fulltable[[#This Row],[Distance]]^2</f>
        <v>1531.1569000000002</v>
      </c>
      <c r="C3915">
        <f>Fulltable[[#This Row],[Distance]]^3</f>
        <v>59914.16949700001</v>
      </c>
      <c r="D3915">
        <f>Fulltable[[#This Row],[Distance]]^4</f>
        <v>2344441.4524176107</v>
      </c>
      <c r="E3915">
        <f>Fulltable[[#This Row],[Distance]]^5</f>
        <v>91737994.033101112</v>
      </c>
      <c r="F3915" s="13" t="e">
        <f>IF(ISNUMBER(VLOOKUP(Fulltable[[#This Row],[Distance]], PBmetric[[Distance (km)]:[PB (hh:mm:ss)]], 6, FALSE)), VLOOKUP(Fulltable[[#This Row],[Distance]], PBmetric[[Distance (km)]:[PB (hh:mm:ss)]], 6, FALSE), NA())</f>
        <v>#N/A</v>
      </c>
      <c r="G3915" s="13">
        <f ca="1">$Q$4+$P$4*Fulltable[[#This Row],[Distance]]+$O$4*Fulltable[[#This Row],[D^2]]+$N$4*Fulltable[[#This Row],[D^3]]</f>
        <v>0.14119414665537008</v>
      </c>
      <c r="H3915" s="13">
        <f ca="1">Fulltable[[#This Row],[Forecast]]*(1+AVERAGE(cform[faster (-ve) /
slower (+ve)]))</f>
        <v>0.14618138103487688</v>
      </c>
      <c r="I3915" s="13" t="e">
        <f>IF(ISNUMBER(VLOOKUP(Fulltable[[#This Row],[Distance]], Predict[[#All],[Distance (km)]:[Time on current form]], 2, FALSE)), VLOOKUP(Fulltable[[#This Row],[Distance]], Predict[[#All],[Distance (km)]:[Time on current form]], 2, FALSE), NA())</f>
        <v>#N/A</v>
      </c>
      <c r="J3915" s="13" t="e">
        <f>IF(ISNUMBER(VLOOKUP(Fulltable[[#This Row],[Distance]], Predict[[#All],[Distance (km)]:[Time on current form]], 3, FALSE)), VLOOKUP(Fulltable[[#This Row],[Distance]], Predict[[#All],[Distance (km)]:[Time on current form]], 3, FALSE), NA())</f>
        <v>#N/A</v>
      </c>
    </row>
    <row r="3916" spans="1:10" x14ac:dyDescent="0.25">
      <c r="A3916" s="1">
        <v>39.14</v>
      </c>
      <c r="B3916" s="2">
        <f>Fulltable[[#This Row],[Distance]]^2</f>
        <v>1531.9396000000002</v>
      </c>
      <c r="C3916">
        <f>Fulltable[[#This Row],[Distance]]^3</f>
        <v>59960.115944000005</v>
      </c>
      <c r="D3916">
        <f>Fulltable[[#This Row],[Distance]]^4</f>
        <v>2346838.9380481606</v>
      </c>
      <c r="E3916">
        <f>Fulltable[[#This Row],[Distance]]^5</f>
        <v>91855276.035205007</v>
      </c>
      <c r="F3916" s="13" t="e">
        <f>IF(ISNUMBER(VLOOKUP(Fulltable[[#This Row],[Distance]], PBmetric[[Distance (km)]:[PB (hh:mm:ss)]], 6, FALSE)), VLOOKUP(Fulltable[[#This Row],[Distance]], PBmetric[[Distance (km)]:[PB (hh:mm:ss)]], 6, FALSE), NA())</f>
        <v>#N/A</v>
      </c>
      <c r="G3916" s="13">
        <f ca="1">$Q$4+$P$4*Fulltable[[#This Row],[Distance]]+$O$4*Fulltable[[#This Row],[D^2]]+$N$4*Fulltable[[#This Row],[D^3]]</f>
        <v>0.14123723708597838</v>
      </c>
      <c r="H3916" s="13">
        <f ca="1">Fulltable[[#This Row],[Forecast]]*(1+AVERAGE(cform[faster (-ve) /
slower (+ve)]))</f>
        <v>0.1462259934979635</v>
      </c>
      <c r="I3916" s="13" t="e">
        <f>IF(ISNUMBER(VLOOKUP(Fulltable[[#This Row],[Distance]], Predict[[#All],[Distance (km)]:[Time on current form]], 2, FALSE)), VLOOKUP(Fulltable[[#This Row],[Distance]], Predict[[#All],[Distance (km)]:[Time on current form]], 2, FALSE), NA())</f>
        <v>#N/A</v>
      </c>
      <c r="J3916" s="13" t="e">
        <f>IF(ISNUMBER(VLOOKUP(Fulltable[[#This Row],[Distance]], Predict[[#All],[Distance (km)]:[Time on current form]], 3, FALSE)), VLOOKUP(Fulltable[[#This Row],[Distance]], Predict[[#All],[Distance (km)]:[Time on current form]], 3, FALSE), NA())</f>
        <v>#N/A</v>
      </c>
    </row>
    <row r="3917" spans="1:10" x14ac:dyDescent="0.25">
      <c r="A3917" s="1">
        <v>39.15</v>
      </c>
      <c r="B3917" s="2">
        <f>Fulltable[[#This Row],[Distance]]^2</f>
        <v>1532.7224999999999</v>
      </c>
      <c r="C3917">
        <f>Fulltable[[#This Row],[Distance]]^3</f>
        <v>60006.08587499999</v>
      </c>
      <c r="D3917">
        <f>Fulltable[[#This Row],[Distance]]^4</f>
        <v>2349238.2620062497</v>
      </c>
      <c r="E3917">
        <f>Fulltable[[#This Row],[Distance]]^5</f>
        <v>91972677.95754467</v>
      </c>
      <c r="F3917" s="13" t="e">
        <f>IF(ISNUMBER(VLOOKUP(Fulltable[[#This Row],[Distance]], PBmetric[[Distance (km)]:[PB (hh:mm:ss)]], 6, FALSE)), VLOOKUP(Fulltable[[#This Row],[Distance]], PBmetric[[Distance (km)]:[PB (hh:mm:ss)]], 6, FALSE), NA())</f>
        <v>#N/A</v>
      </c>
      <c r="G3917" s="13">
        <f ca="1">$Q$4+$P$4*Fulltable[[#This Row],[Distance]]+$O$4*Fulltable[[#This Row],[D^2]]+$N$4*Fulltable[[#This Row],[D^3]]</f>
        <v>0.14128033105090709</v>
      </c>
      <c r="H3917" s="13">
        <f ca="1">Fulltable[[#This Row],[Forecast]]*(1+AVERAGE(cform[faster (-ve) /
slower (+ve)]))</f>
        <v>0.14627060962020916</v>
      </c>
      <c r="I3917" s="13" t="e">
        <f>IF(ISNUMBER(VLOOKUP(Fulltable[[#This Row],[Distance]], Predict[[#All],[Distance (km)]:[Time on current form]], 2, FALSE)), VLOOKUP(Fulltable[[#This Row],[Distance]], Predict[[#All],[Distance (km)]:[Time on current form]], 2, FALSE), NA())</f>
        <v>#N/A</v>
      </c>
      <c r="J3917" s="13" t="e">
        <f>IF(ISNUMBER(VLOOKUP(Fulltable[[#This Row],[Distance]], Predict[[#All],[Distance (km)]:[Time on current form]], 3, FALSE)), VLOOKUP(Fulltable[[#This Row],[Distance]], Predict[[#All],[Distance (km)]:[Time on current form]], 3, FALSE), NA())</f>
        <v>#N/A</v>
      </c>
    </row>
    <row r="3918" spans="1:10" x14ac:dyDescent="0.25">
      <c r="A3918" s="1">
        <v>39.159999999999997</v>
      </c>
      <c r="B3918" s="2">
        <f>Fulltable[[#This Row],[Distance]]^2</f>
        <v>1533.5055999999997</v>
      </c>
      <c r="C3918">
        <f>Fulltable[[#This Row],[Distance]]^3</f>
        <v>60052.079295999982</v>
      </c>
      <c r="D3918">
        <f>Fulltable[[#This Row],[Distance]]^4</f>
        <v>2351639.425231359</v>
      </c>
      <c r="E3918">
        <f>Fulltable[[#This Row],[Distance]]^5</f>
        <v>92090199.892060012</v>
      </c>
      <c r="F3918" s="13" t="e">
        <f>IF(ISNUMBER(VLOOKUP(Fulltable[[#This Row],[Distance]], PBmetric[[Distance (km)]:[PB (hh:mm:ss)]], 6, FALSE)), VLOOKUP(Fulltable[[#This Row],[Distance]], PBmetric[[Distance (km)]:[PB (hh:mm:ss)]], 6, FALSE), NA())</f>
        <v>#N/A</v>
      </c>
      <c r="G3918" s="13">
        <f ca="1">$Q$4+$P$4*Fulltable[[#This Row],[Distance]]+$O$4*Fulltable[[#This Row],[D^2]]+$N$4*Fulltable[[#This Row],[D^3]]</f>
        <v>0.14132342855012081</v>
      </c>
      <c r="H3918" s="13">
        <f ca="1">Fulltable[[#This Row],[Forecast]]*(1+AVERAGE(cform[faster (-ve) /
slower (+ve)]))</f>
        <v>0.14631522940157721</v>
      </c>
      <c r="I3918" s="13" t="e">
        <f>IF(ISNUMBER(VLOOKUP(Fulltable[[#This Row],[Distance]], Predict[[#All],[Distance (km)]:[Time on current form]], 2, FALSE)), VLOOKUP(Fulltable[[#This Row],[Distance]], Predict[[#All],[Distance (km)]:[Time on current form]], 2, FALSE), NA())</f>
        <v>#N/A</v>
      </c>
      <c r="J3918" s="13" t="e">
        <f>IF(ISNUMBER(VLOOKUP(Fulltable[[#This Row],[Distance]], Predict[[#All],[Distance (km)]:[Time on current form]], 3, FALSE)), VLOOKUP(Fulltable[[#This Row],[Distance]], Predict[[#All],[Distance (km)]:[Time on current form]], 3, FALSE), NA())</f>
        <v>#N/A</v>
      </c>
    </row>
    <row r="3919" spans="1:10" x14ac:dyDescent="0.25">
      <c r="A3919" s="1">
        <v>39.17</v>
      </c>
      <c r="B3919" s="2">
        <f>Fulltable[[#This Row],[Distance]]^2</f>
        <v>1534.2889000000002</v>
      </c>
      <c r="C3919">
        <f>Fulltable[[#This Row],[Distance]]^3</f>
        <v>60098.096213000012</v>
      </c>
      <c r="D3919">
        <f>Fulltable[[#This Row],[Distance]]^4</f>
        <v>2354042.4286632109</v>
      </c>
      <c r="E3919">
        <f>Fulltable[[#This Row],[Distance]]^5</f>
        <v>92207841.930737972</v>
      </c>
      <c r="F3919" s="13" t="e">
        <f>IF(ISNUMBER(VLOOKUP(Fulltable[[#This Row],[Distance]], PBmetric[[Distance (km)]:[PB (hh:mm:ss)]], 6, FALSE)), VLOOKUP(Fulltable[[#This Row],[Distance]], PBmetric[[Distance (km)]:[PB (hh:mm:ss)]], 6, FALSE), NA())</f>
        <v>#N/A</v>
      </c>
      <c r="G3919" s="13">
        <f ca="1">$Q$4+$P$4*Fulltable[[#This Row],[Distance]]+$O$4*Fulltable[[#This Row],[D^2]]+$N$4*Fulltable[[#This Row],[D^3]]</f>
        <v>0.14136652958358423</v>
      </c>
      <c r="H3919" s="13">
        <f ca="1">Fulltable[[#This Row],[Forecast]]*(1+AVERAGE(cform[faster (-ve) /
slower (+ve)]))</f>
        <v>0.1463598528420311</v>
      </c>
      <c r="I3919" s="13" t="e">
        <f>IF(ISNUMBER(VLOOKUP(Fulltable[[#This Row],[Distance]], Predict[[#All],[Distance (km)]:[Time on current form]], 2, FALSE)), VLOOKUP(Fulltable[[#This Row],[Distance]], Predict[[#All],[Distance (km)]:[Time on current form]], 2, FALSE), NA())</f>
        <v>#N/A</v>
      </c>
      <c r="J3919" s="13" t="e">
        <f>IF(ISNUMBER(VLOOKUP(Fulltable[[#This Row],[Distance]], Predict[[#All],[Distance (km)]:[Time on current form]], 3, FALSE)), VLOOKUP(Fulltable[[#This Row],[Distance]], Predict[[#All],[Distance (km)]:[Time on current form]], 3, FALSE), NA())</f>
        <v>#N/A</v>
      </c>
    </row>
    <row r="3920" spans="1:10" x14ac:dyDescent="0.25">
      <c r="A3920" s="1">
        <v>39.18</v>
      </c>
      <c r="B3920" s="2">
        <f>Fulltable[[#This Row],[Distance]]^2</f>
        <v>1535.0724</v>
      </c>
      <c r="C3920">
        <f>Fulltable[[#This Row],[Distance]]^3</f>
        <v>60144.136632000002</v>
      </c>
      <c r="D3920">
        <f>Fulltable[[#This Row],[Distance]]^4</f>
        <v>2356447.2732417602</v>
      </c>
      <c r="E3920">
        <f>Fulltable[[#This Row],[Distance]]^5</f>
        <v>92325604.165612161</v>
      </c>
      <c r="F3920" s="13" t="e">
        <f>IF(ISNUMBER(VLOOKUP(Fulltable[[#This Row],[Distance]], PBmetric[[Distance (km)]:[PB (hh:mm:ss)]], 6, FALSE)), VLOOKUP(Fulltable[[#This Row],[Distance]], PBmetric[[Distance (km)]:[PB (hh:mm:ss)]], 6, FALSE), NA())</f>
        <v>#N/A</v>
      </c>
      <c r="G3920" s="13">
        <f ca="1">$Q$4+$P$4*Fulltable[[#This Row],[Distance]]+$O$4*Fulltable[[#This Row],[D^2]]+$N$4*Fulltable[[#This Row],[D^3]]</f>
        <v>0.14140963415126181</v>
      </c>
      <c r="H3920" s="13">
        <f ca="1">Fulltable[[#This Row],[Forecast]]*(1+AVERAGE(cform[faster (-ve) /
slower (+ve)]))</f>
        <v>0.14640447994153402</v>
      </c>
      <c r="I3920" s="13" t="e">
        <f>IF(ISNUMBER(VLOOKUP(Fulltable[[#This Row],[Distance]], Predict[[#All],[Distance (km)]:[Time on current form]], 2, FALSE)), VLOOKUP(Fulltable[[#This Row],[Distance]], Predict[[#All],[Distance (km)]:[Time on current form]], 2, FALSE), NA())</f>
        <v>#N/A</v>
      </c>
      <c r="J3920" s="13" t="e">
        <f>IF(ISNUMBER(VLOOKUP(Fulltable[[#This Row],[Distance]], Predict[[#All],[Distance (km)]:[Time on current form]], 3, FALSE)), VLOOKUP(Fulltable[[#This Row],[Distance]], Predict[[#All],[Distance (km)]:[Time on current form]], 3, FALSE), NA())</f>
        <v>#N/A</v>
      </c>
    </row>
    <row r="3921" spans="1:10" x14ac:dyDescent="0.25">
      <c r="A3921" s="1">
        <v>39.19</v>
      </c>
      <c r="B3921" s="2">
        <f>Fulltable[[#This Row],[Distance]]^2</f>
        <v>1535.8560999999997</v>
      </c>
      <c r="C3921">
        <f>Fulltable[[#This Row],[Distance]]^3</f>
        <v>60190.20055899999</v>
      </c>
      <c r="D3921">
        <f>Fulltable[[#This Row],[Distance]]^4</f>
        <v>2358853.959907209</v>
      </c>
      <c r="E3921">
        <f>Fulltable[[#This Row],[Distance]]^5</f>
        <v>92443486.688763514</v>
      </c>
      <c r="F3921" s="13" t="e">
        <f>IF(ISNUMBER(VLOOKUP(Fulltable[[#This Row],[Distance]], PBmetric[[Distance (km)]:[PB (hh:mm:ss)]], 6, FALSE)), VLOOKUP(Fulltable[[#This Row],[Distance]], PBmetric[[Distance (km)]:[PB (hh:mm:ss)]], 6, FALSE), NA())</f>
        <v>#N/A</v>
      </c>
      <c r="G3921" s="13">
        <f ca="1">$Q$4+$P$4*Fulltable[[#This Row],[Distance]]+$O$4*Fulltable[[#This Row],[D^2]]+$N$4*Fulltable[[#This Row],[D^3]]</f>
        <v>0.14145274225311819</v>
      </c>
      <c r="H3921" s="13">
        <f ca="1">Fulltable[[#This Row],[Forecast]]*(1+AVERAGE(cform[faster (-ve) /
slower (+ve)]))</f>
        <v>0.14644911070004937</v>
      </c>
      <c r="I3921" s="13" t="e">
        <f>IF(ISNUMBER(VLOOKUP(Fulltable[[#This Row],[Distance]], Predict[[#All],[Distance (km)]:[Time on current form]], 2, FALSE)), VLOOKUP(Fulltable[[#This Row],[Distance]], Predict[[#All],[Distance (km)]:[Time on current form]], 2, FALSE), NA())</f>
        <v>#N/A</v>
      </c>
      <c r="J3921" s="13" t="e">
        <f>IF(ISNUMBER(VLOOKUP(Fulltable[[#This Row],[Distance]], Predict[[#All],[Distance (km)]:[Time on current form]], 3, FALSE)), VLOOKUP(Fulltable[[#This Row],[Distance]], Predict[[#All],[Distance (km)]:[Time on current form]], 3, FALSE), NA())</f>
        <v>#N/A</v>
      </c>
    </row>
    <row r="3922" spans="1:10" x14ac:dyDescent="0.25">
      <c r="A3922" s="1">
        <v>39.200000000000003</v>
      </c>
      <c r="B3922" s="2">
        <f>Fulltable[[#This Row],[Distance]]^2</f>
        <v>1536.6400000000003</v>
      </c>
      <c r="C3922">
        <f>Fulltable[[#This Row],[Distance]]^3</f>
        <v>60236.288000000015</v>
      </c>
      <c r="D3922">
        <f>Fulltable[[#This Row],[Distance]]^4</f>
        <v>2361262.4896000009</v>
      </c>
      <c r="E3922">
        <f>Fulltable[[#This Row],[Distance]]^5</f>
        <v>92561489.59232004</v>
      </c>
      <c r="F3922" s="13" t="e">
        <f>IF(ISNUMBER(VLOOKUP(Fulltable[[#This Row],[Distance]], PBmetric[[Distance (km)]:[PB (hh:mm:ss)]], 6, FALSE)), VLOOKUP(Fulltable[[#This Row],[Distance]], PBmetric[[Distance (km)]:[PB (hh:mm:ss)]], 6, FALSE), NA())</f>
        <v>#N/A</v>
      </c>
      <c r="G3922" s="13">
        <f ca="1">$Q$4+$P$4*Fulltable[[#This Row],[Distance]]+$O$4*Fulltable[[#This Row],[D^2]]+$N$4*Fulltable[[#This Row],[D^3]]</f>
        <v>0.14149585388911803</v>
      </c>
      <c r="H3922" s="13">
        <f ca="1">Fulltable[[#This Row],[Forecast]]*(1+AVERAGE(cform[faster (-ve) /
slower (+ve)]))</f>
        <v>0.14649374511754057</v>
      </c>
      <c r="I3922" s="13" t="e">
        <f>IF(ISNUMBER(VLOOKUP(Fulltable[[#This Row],[Distance]], Predict[[#All],[Distance (km)]:[Time on current form]], 2, FALSE)), VLOOKUP(Fulltable[[#This Row],[Distance]], Predict[[#All],[Distance (km)]:[Time on current form]], 2, FALSE), NA())</f>
        <v>#N/A</v>
      </c>
      <c r="J3922" s="13" t="e">
        <f>IF(ISNUMBER(VLOOKUP(Fulltable[[#This Row],[Distance]], Predict[[#All],[Distance (km)]:[Time on current form]], 3, FALSE)), VLOOKUP(Fulltable[[#This Row],[Distance]], Predict[[#All],[Distance (km)]:[Time on current form]], 3, FALSE), NA())</f>
        <v>#N/A</v>
      </c>
    </row>
    <row r="3923" spans="1:10" x14ac:dyDescent="0.25">
      <c r="A3923" s="1">
        <v>39.21</v>
      </c>
      <c r="B3923" s="2">
        <f>Fulltable[[#This Row],[Distance]]^2</f>
        <v>1537.4241000000002</v>
      </c>
      <c r="C3923">
        <f>Fulltable[[#This Row],[Distance]]^3</f>
        <v>60282.398961000006</v>
      </c>
      <c r="D3923">
        <f>Fulltable[[#This Row],[Distance]]^4</f>
        <v>2363672.8632608107</v>
      </c>
      <c r="E3923">
        <f>Fulltable[[#This Row],[Distance]]^5</f>
        <v>92679612.968456388</v>
      </c>
      <c r="F3923" s="13" t="e">
        <f>IF(ISNUMBER(VLOOKUP(Fulltable[[#This Row],[Distance]], PBmetric[[Distance (km)]:[PB (hh:mm:ss)]], 6, FALSE)), VLOOKUP(Fulltable[[#This Row],[Distance]], PBmetric[[Distance (km)]:[PB (hh:mm:ss)]], 6, FALSE), NA())</f>
        <v>#N/A</v>
      </c>
      <c r="G3923" s="13">
        <f ca="1">$Q$4+$P$4*Fulltable[[#This Row],[Distance]]+$O$4*Fulltable[[#This Row],[D^2]]+$N$4*Fulltable[[#This Row],[D^3]]</f>
        <v>0.14153896905922589</v>
      </c>
      <c r="H3923" s="13">
        <f ca="1">Fulltable[[#This Row],[Forecast]]*(1+AVERAGE(cform[faster (-ve) /
slower (+ve)]))</f>
        <v>0.14653838319397092</v>
      </c>
      <c r="I3923" s="13" t="e">
        <f>IF(ISNUMBER(VLOOKUP(Fulltable[[#This Row],[Distance]], Predict[[#All],[Distance (km)]:[Time on current form]], 2, FALSE)), VLOOKUP(Fulltable[[#This Row],[Distance]], Predict[[#All],[Distance (km)]:[Time on current form]], 2, FALSE), NA())</f>
        <v>#N/A</v>
      </c>
      <c r="J3923" s="13" t="e">
        <f>IF(ISNUMBER(VLOOKUP(Fulltable[[#This Row],[Distance]], Predict[[#All],[Distance (km)]:[Time on current form]], 3, FALSE)), VLOOKUP(Fulltable[[#This Row],[Distance]], Predict[[#All],[Distance (km)]:[Time on current form]], 3, FALSE), NA())</f>
        <v>#N/A</v>
      </c>
    </row>
    <row r="3924" spans="1:10" x14ac:dyDescent="0.25">
      <c r="A3924" s="1">
        <v>39.22</v>
      </c>
      <c r="B3924" s="2">
        <f>Fulltable[[#This Row],[Distance]]^2</f>
        <v>1538.2084</v>
      </c>
      <c r="C3924">
        <f>Fulltable[[#This Row],[Distance]]^3</f>
        <v>60328.533447999995</v>
      </c>
      <c r="D3924">
        <f>Fulltable[[#This Row],[Distance]]^4</f>
        <v>2366085.0818305598</v>
      </c>
      <c r="E3924">
        <f>Fulltable[[#This Row],[Distance]]^5</f>
        <v>92797856.909394547</v>
      </c>
      <c r="F3924" s="13" t="e">
        <f>IF(ISNUMBER(VLOOKUP(Fulltable[[#This Row],[Distance]], PBmetric[[Distance (km)]:[PB (hh:mm:ss)]], 6, FALSE)), VLOOKUP(Fulltable[[#This Row],[Distance]], PBmetric[[Distance (km)]:[PB (hh:mm:ss)]], 6, FALSE), NA())</f>
        <v>#N/A</v>
      </c>
      <c r="G3924" s="13">
        <f ca="1">$Q$4+$P$4*Fulltable[[#This Row],[Distance]]+$O$4*Fulltable[[#This Row],[D^2]]+$N$4*Fulltable[[#This Row],[D^3]]</f>
        <v>0.14158208776340631</v>
      </c>
      <c r="H3924" s="13">
        <f ca="1">Fulltable[[#This Row],[Forecast]]*(1+AVERAGE(cform[faster (-ve) /
slower (+ve)]))</f>
        <v>0.14658302492930372</v>
      </c>
      <c r="I3924" s="13" t="e">
        <f>IF(ISNUMBER(VLOOKUP(Fulltable[[#This Row],[Distance]], Predict[[#All],[Distance (km)]:[Time on current form]], 2, FALSE)), VLOOKUP(Fulltable[[#This Row],[Distance]], Predict[[#All],[Distance (km)]:[Time on current form]], 2, FALSE), NA())</f>
        <v>#N/A</v>
      </c>
      <c r="J3924" s="13" t="e">
        <f>IF(ISNUMBER(VLOOKUP(Fulltable[[#This Row],[Distance]], Predict[[#All],[Distance (km)]:[Time on current form]], 3, FALSE)), VLOOKUP(Fulltable[[#This Row],[Distance]], Predict[[#All],[Distance (km)]:[Time on current form]], 3, FALSE), NA())</f>
        <v>#N/A</v>
      </c>
    </row>
    <row r="3925" spans="1:10" x14ac:dyDescent="0.25">
      <c r="A3925" s="1">
        <v>39.229999999999997</v>
      </c>
      <c r="B3925" s="2">
        <f>Fulltable[[#This Row],[Distance]]^2</f>
        <v>1538.9928999999997</v>
      </c>
      <c r="C3925">
        <f>Fulltable[[#This Row],[Distance]]^3</f>
        <v>60374.691466999982</v>
      </c>
      <c r="D3925">
        <f>Fulltable[[#This Row],[Distance]]^4</f>
        <v>2368499.1462504091</v>
      </c>
      <c r="E3925">
        <f>Fulltable[[#This Row],[Distance]]^5</f>
        <v>92916221.507403538</v>
      </c>
      <c r="F3925" s="13" t="e">
        <f>IF(ISNUMBER(VLOOKUP(Fulltable[[#This Row],[Distance]], PBmetric[[Distance (km)]:[PB (hh:mm:ss)]], 6, FALSE)), VLOOKUP(Fulltable[[#This Row],[Distance]], PBmetric[[Distance (km)]:[PB (hh:mm:ss)]], 6, FALSE), NA())</f>
        <v>#N/A</v>
      </c>
      <c r="G3925" s="13">
        <f ca="1">$Q$4+$P$4*Fulltable[[#This Row],[Distance]]+$O$4*Fulltable[[#This Row],[D^2]]+$N$4*Fulltable[[#This Row],[D^3]]</f>
        <v>0.14162521000162395</v>
      </c>
      <c r="H3925" s="13">
        <f ca="1">Fulltable[[#This Row],[Forecast]]*(1+AVERAGE(cform[faster (-ve) /
slower (+ve)]))</f>
        <v>0.14662767032350235</v>
      </c>
      <c r="I3925" s="13" t="e">
        <f>IF(ISNUMBER(VLOOKUP(Fulltable[[#This Row],[Distance]], Predict[[#All],[Distance (km)]:[Time on current form]], 2, FALSE)), VLOOKUP(Fulltable[[#This Row],[Distance]], Predict[[#All],[Distance (km)]:[Time on current form]], 2, FALSE), NA())</f>
        <v>#N/A</v>
      </c>
      <c r="J3925" s="13" t="e">
        <f>IF(ISNUMBER(VLOOKUP(Fulltable[[#This Row],[Distance]], Predict[[#All],[Distance (km)]:[Time on current form]], 3, FALSE)), VLOOKUP(Fulltable[[#This Row],[Distance]], Predict[[#All],[Distance (km)]:[Time on current form]], 3, FALSE), NA())</f>
        <v>#N/A</v>
      </c>
    </row>
    <row r="3926" spans="1:10" x14ac:dyDescent="0.25">
      <c r="A3926" s="1">
        <v>39.24</v>
      </c>
      <c r="B3926" s="2">
        <f>Fulltable[[#This Row],[Distance]]^2</f>
        <v>1539.7776000000001</v>
      </c>
      <c r="C3926">
        <f>Fulltable[[#This Row],[Distance]]^3</f>
        <v>60420.873024000008</v>
      </c>
      <c r="D3926">
        <f>Fulltable[[#This Row],[Distance]]^4</f>
        <v>2370915.0574617605</v>
      </c>
      <c r="E3926">
        <f>Fulltable[[#This Row],[Distance]]^5</f>
        <v>93034706.854799479</v>
      </c>
      <c r="F3926" s="13" t="e">
        <f>IF(ISNUMBER(VLOOKUP(Fulltable[[#This Row],[Distance]], PBmetric[[Distance (km)]:[PB (hh:mm:ss)]], 6, FALSE)), VLOOKUP(Fulltable[[#This Row],[Distance]], PBmetric[[Distance (km)]:[PB (hh:mm:ss)]], 6, FALSE), NA())</f>
        <v>#N/A</v>
      </c>
      <c r="G3926" s="13">
        <f ca="1">$Q$4+$P$4*Fulltable[[#This Row],[Distance]]+$O$4*Fulltable[[#This Row],[D^2]]+$N$4*Fulltable[[#This Row],[D^3]]</f>
        <v>0.14166833577384344</v>
      </c>
      <c r="H3926" s="13">
        <f ca="1">Fulltable[[#This Row],[Forecast]]*(1+AVERAGE(cform[faster (-ve) /
slower (+ve)]))</f>
        <v>0.14667231937653022</v>
      </c>
      <c r="I3926" s="13" t="e">
        <f>IF(ISNUMBER(VLOOKUP(Fulltable[[#This Row],[Distance]], Predict[[#All],[Distance (km)]:[Time on current form]], 2, FALSE)), VLOOKUP(Fulltable[[#This Row],[Distance]], Predict[[#All],[Distance (km)]:[Time on current form]], 2, FALSE), NA())</f>
        <v>#N/A</v>
      </c>
      <c r="J3926" s="13" t="e">
        <f>IF(ISNUMBER(VLOOKUP(Fulltable[[#This Row],[Distance]], Predict[[#All],[Distance (km)]:[Time on current form]], 3, FALSE)), VLOOKUP(Fulltable[[#This Row],[Distance]], Predict[[#All],[Distance (km)]:[Time on current form]], 3, FALSE), NA())</f>
        <v>#N/A</v>
      </c>
    </row>
    <row r="3927" spans="1:10" x14ac:dyDescent="0.25">
      <c r="A3927" s="1">
        <v>39.25</v>
      </c>
      <c r="B3927" s="2">
        <f>Fulltable[[#This Row],[Distance]]^2</f>
        <v>1540.5625</v>
      </c>
      <c r="C3927">
        <f>Fulltable[[#This Row],[Distance]]^3</f>
        <v>60467.078125</v>
      </c>
      <c r="D3927">
        <f>Fulltable[[#This Row],[Distance]]^4</f>
        <v>2373332.81640625</v>
      </c>
      <c r="E3927">
        <f>Fulltable[[#This Row],[Distance]]^5</f>
        <v>93153313.043945312</v>
      </c>
      <c r="F3927" s="13" t="e">
        <f>IF(ISNUMBER(VLOOKUP(Fulltable[[#This Row],[Distance]], PBmetric[[Distance (km)]:[PB (hh:mm:ss)]], 6, FALSE)), VLOOKUP(Fulltable[[#This Row],[Distance]], PBmetric[[Distance (km)]:[PB (hh:mm:ss)]], 6, FALSE), NA())</f>
        <v>#N/A</v>
      </c>
      <c r="G3927" s="13">
        <f ca="1">$Q$4+$P$4*Fulltable[[#This Row],[Distance]]+$O$4*Fulltable[[#This Row],[D^2]]+$N$4*Fulltable[[#This Row],[D^3]]</f>
        <v>0.1417114650800293</v>
      </c>
      <c r="H3927" s="13">
        <f ca="1">Fulltable[[#This Row],[Forecast]]*(1+AVERAGE(cform[faster (-ve) /
slower (+ve)]))</f>
        <v>0.14671697208835061</v>
      </c>
      <c r="I3927" s="13" t="e">
        <f>IF(ISNUMBER(VLOOKUP(Fulltable[[#This Row],[Distance]], Predict[[#All],[Distance (km)]:[Time on current form]], 2, FALSE)), VLOOKUP(Fulltable[[#This Row],[Distance]], Predict[[#All],[Distance (km)]:[Time on current form]], 2, FALSE), NA())</f>
        <v>#N/A</v>
      </c>
      <c r="J3927" s="13" t="e">
        <f>IF(ISNUMBER(VLOOKUP(Fulltable[[#This Row],[Distance]], Predict[[#All],[Distance (km)]:[Time on current form]], 3, FALSE)), VLOOKUP(Fulltable[[#This Row],[Distance]], Predict[[#All],[Distance (km)]:[Time on current form]], 3, FALSE), NA())</f>
        <v>#N/A</v>
      </c>
    </row>
    <row r="3928" spans="1:10" x14ac:dyDescent="0.25">
      <c r="A3928" s="1">
        <v>39.26</v>
      </c>
      <c r="B3928" s="2">
        <f>Fulltable[[#This Row],[Distance]]^2</f>
        <v>1541.3475999999998</v>
      </c>
      <c r="C3928">
        <f>Fulltable[[#This Row],[Distance]]^3</f>
        <v>60513.30677599999</v>
      </c>
      <c r="D3928">
        <f>Fulltable[[#This Row],[Distance]]^4</f>
        <v>2375752.4240257596</v>
      </c>
      <c r="E3928">
        <f>Fulltable[[#This Row],[Distance]]^5</f>
        <v>93272040.167251319</v>
      </c>
      <c r="F3928" s="13" t="e">
        <f>IF(ISNUMBER(VLOOKUP(Fulltable[[#This Row],[Distance]], PBmetric[[Distance (km)]:[PB (hh:mm:ss)]], 6, FALSE)), VLOOKUP(Fulltable[[#This Row],[Distance]], PBmetric[[Distance (km)]:[PB (hh:mm:ss)]], 6, FALSE), NA())</f>
        <v>#N/A</v>
      </c>
      <c r="G3928" s="13">
        <f ca="1">$Q$4+$P$4*Fulltable[[#This Row],[Distance]]+$O$4*Fulltable[[#This Row],[D^2]]+$N$4*Fulltable[[#This Row],[D^3]]</f>
        <v>0.14175459792014611</v>
      </c>
      <c r="H3928" s="13">
        <f ca="1">Fulltable[[#This Row],[Forecast]]*(1+AVERAGE(cform[faster (-ve) /
slower (+ve)]))</f>
        <v>0.14676162845892679</v>
      </c>
      <c r="I3928" s="13" t="e">
        <f>IF(ISNUMBER(VLOOKUP(Fulltable[[#This Row],[Distance]], Predict[[#All],[Distance (km)]:[Time on current form]], 2, FALSE)), VLOOKUP(Fulltable[[#This Row],[Distance]], Predict[[#All],[Distance (km)]:[Time on current form]], 2, FALSE), NA())</f>
        <v>#N/A</v>
      </c>
      <c r="J3928" s="13" t="e">
        <f>IF(ISNUMBER(VLOOKUP(Fulltable[[#This Row],[Distance]], Predict[[#All],[Distance (km)]:[Time on current form]], 3, FALSE)), VLOOKUP(Fulltable[[#This Row],[Distance]], Predict[[#All],[Distance (km)]:[Time on current form]], 3, FALSE), NA())</f>
        <v>#N/A</v>
      </c>
    </row>
    <row r="3929" spans="1:10" x14ac:dyDescent="0.25">
      <c r="A3929" s="1">
        <v>39.270000000000003</v>
      </c>
      <c r="B3929" s="2">
        <f>Fulltable[[#This Row],[Distance]]^2</f>
        <v>1542.1329000000003</v>
      </c>
      <c r="C3929">
        <f>Fulltable[[#This Row],[Distance]]^3</f>
        <v>60559.558983000017</v>
      </c>
      <c r="D3929">
        <f>Fulltable[[#This Row],[Distance]]^4</f>
        <v>2378173.8812624109</v>
      </c>
      <c r="E3929">
        <f>Fulltable[[#This Row],[Distance]]^5</f>
        <v>93390888.317174882</v>
      </c>
      <c r="F3929" s="13" t="e">
        <f>IF(ISNUMBER(VLOOKUP(Fulltable[[#This Row],[Distance]], PBmetric[[Distance (km)]:[PB (hh:mm:ss)]], 6, FALSE)), VLOOKUP(Fulltable[[#This Row],[Distance]], PBmetric[[Distance (km)]:[PB (hh:mm:ss)]], 6, FALSE), NA())</f>
        <v>#N/A</v>
      </c>
      <c r="G3929" s="13">
        <f ca="1">$Q$4+$P$4*Fulltable[[#This Row],[Distance]]+$O$4*Fulltable[[#This Row],[D^2]]+$N$4*Fulltable[[#This Row],[D^3]]</f>
        <v>0.14179773429415859</v>
      </c>
      <c r="H3929" s="13">
        <f ca="1">Fulltable[[#This Row],[Forecast]]*(1+AVERAGE(cform[faster (-ve) /
slower (+ve)]))</f>
        <v>0.1468062884882223</v>
      </c>
      <c r="I3929" s="13" t="e">
        <f>IF(ISNUMBER(VLOOKUP(Fulltable[[#This Row],[Distance]], Predict[[#All],[Distance (km)]:[Time on current form]], 2, FALSE)), VLOOKUP(Fulltable[[#This Row],[Distance]], Predict[[#All],[Distance (km)]:[Time on current form]], 2, FALSE), NA())</f>
        <v>#N/A</v>
      </c>
      <c r="J3929" s="13" t="e">
        <f>IF(ISNUMBER(VLOOKUP(Fulltable[[#This Row],[Distance]], Predict[[#All],[Distance (km)]:[Time on current form]], 3, FALSE)), VLOOKUP(Fulltable[[#This Row],[Distance]], Predict[[#All],[Distance (km)]:[Time on current form]], 3, FALSE), NA())</f>
        <v>#N/A</v>
      </c>
    </row>
    <row r="3930" spans="1:10" x14ac:dyDescent="0.25">
      <c r="A3930" s="1">
        <v>39.28</v>
      </c>
      <c r="B3930" s="2">
        <f>Fulltable[[#This Row],[Distance]]^2</f>
        <v>1542.9184</v>
      </c>
      <c r="C3930">
        <f>Fulltable[[#This Row],[Distance]]^3</f>
        <v>60605.834752000002</v>
      </c>
      <c r="D3930">
        <f>Fulltable[[#This Row],[Distance]]^4</f>
        <v>2380597.1890585599</v>
      </c>
      <c r="E3930">
        <f>Fulltable[[#This Row],[Distance]]^5</f>
        <v>93509857.586220235</v>
      </c>
      <c r="F3930" s="13" t="e">
        <f>IF(ISNUMBER(VLOOKUP(Fulltable[[#This Row],[Distance]], PBmetric[[Distance (km)]:[PB (hh:mm:ss)]], 6, FALSE)), VLOOKUP(Fulltable[[#This Row],[Distance]], PBmetric[[Distance (km)]:[PB (hh:mm:ss)]], 6, FALSE), NA())</f>
        <v>#N/A</v>
      </c>
      <c r="G3930" s="13">
        <f ca="1">$Q$4+$P$4*Fulltable[[#This Row],[Distance]]+$O$4*Fulltable[[#This Row],[D^2]]+$N$4*Fulltable[[#This Row],[D^3]]</f>
        <v>0.1418408742020312</v>
      </c>
      <c r="H3930" s="13">
        <f ca="1">Fulltable[[#This Row],[Forecast]]*(1+AVERAGE(cform[faster (-ve) /
slower (+ve)]))</f>
        <v>0.14685095217620028</v>
      </c>
      <c r="I3930" s="13" t="e">
        <f>IF(ISNUMBER(VLOOKUP(Fulltable[[#This Row],[Distance]], Predict[[#All],[Distance (km)]:[Time on current form]], 2, FALSE)), VLOOKUP(Fulltable[[#This Row],[Distance]], Predict[[#All],[Distance (km)]:[Time on current form]], 2, FALSE), NA())</f>
        <v>#N/A</v>
      </c>
      <c r="J3930" s="13" t="e">
        <f>IF(ISNUMBER(VLOOKUP(Fulltable[[#This Row],[Distance]], Predict[[#All],[Distance (km)]:[Time on current form]], 3, FALSE)), VLOOKUP(Fulltable[[#This Row],[Distance]], Predict[[#All],[Distance (km)]:[Time on current form]], 3, FALSE), NA())</f>
        <v>#N/A</v>
      </c>
    </row>
    <row r="3931" spans="1:10" x14ac:dyDescent="0.25">
      <c r="A3931" s="1">
        <v>39.29</v>
      </c>
      <c r="B3931" s="2">
        <f>Fulltable[[#This Row],[Distance]]^2</f>
        <v>1543.7040999999999</v>
      </c>
      <c r="C3931">
        <f>Fulltable[[#This Row],[Distance]]^3</f>
        <v>60652.134088999999</v>
      </c>
      <c r="D3931">
        <f>Fulltable[[#This Row],[Distance]]^4</f>
        <v>2383022.3483568099</v>
      </c>
      <c r="E3931">
        <f>Fulltable[[#This Row],[Distance]]^5</f>
        <v>93628948.066939056</v>
      </c>
      <c r="F3931" s="13" t="e">
        <f>IF(ISNUMBER(VLOOKUP(Fulltable[[#This Row],[Distance]], PBmetric[[Distance (km)]:[PB (hh:mm:ss)]], 6, FALSE)), VLOOKUP(Fulltable[[#This Row],[Distance]], PBmetric[[Distance (km)]:[PB (hh:mm:ss)]], 6, FALSE), NA())</f>
        <v>#N/A</v>
      </c>
      <c r="G3931" s="13">
        <f ca="1">$Q$4+$P$4*Fulltable[[#This Row],[Distance]]+$O$4*Fulltable[[#This Row],[D^2]]+$N$4*Fulltable[[#This Row],[D^3]]</f>
        <v>0.14188401764372863</v>
      </c>
      <c r="H3931" s="13">
        <f ca="1">Fulltable[[#This Row],[Forecast]]*(1+AVERAGE(cform[faster (-ve) /
slower (+ve)]))</f>
        <v>0.14689561952282423</v>
      </c>
      <c r="I3931" s="13" t="e">
        <f>IF(ISNUMBER(VLOOKUP(Fulltable[[#This Row],[Distance]], Predict[[#All],[Distance (km)]:[Time on current form]], 2, FALSE)), VLOOKUP(Fulltable[[#This Row],[Distance]], Predict[[#All],[Distance (km)]:[Time on current form]], 2, FALSE), NA())</f>
        <v>#N/A</v>
      </c>
      <c r="J3931" s="13" t="e">
        <f>IF(ISNUMBER(VLOOKUP(Fulltable[[#This Row],[Distance]], Predict[[#All],[Distance (km)]:[Time on current form]], 3, FALSE)), VLOOKUP(Fulltable[[#This Row],[Distance]], Predict[[#All],[Distance (km)]:[Time on current form]], 3, FALSE), NA())</f>
        <v>#N/A</v>
      </c>
    </row>
    <row r="3932" spans="1:10" x14ac:dyDescent="0.25">
      <c r="A3932" s="1">
        <v>39.299999999999997</v>
      </c>
      <c r="B3932" s="2">
        <f>Fulltable[[#This Row],[Distance]]^2</f>
        <v>1544.4899999999998</v>
      </c>
      <c r="C3932">
        <f>Fulltable[[#This Row],[Distance]]^3</f>
        <v>60698.456999999988</v>
      </c>
      <c r="D3932">
        <f>Fulltable[[#This Row],[Distance]]^4</f>
        <v>2385449.3600999992</v>
      </c>
      <c r="E3932">
        <f>Fulltable[[#This Row],[Distance]]^5</f>
        <v>93748159.851929963</v>
      </c>
      <c r="F3932" s="13" t="e">
        <f>IF(ISNUMBER(VLOOKUP(Fulltable[[#This Row],[Distance]], PBmetric[[Distance (km)]:[PB (hh:mm:ss)]], 6, FALSE)), VLOOKUP(Fulltable[[#This Row],[Distance]], PBmetric[[Distance (km)]:[PB (hh:mm:ss)]], 6, FALSE), NA())</f>
        <v>#N/A</v>
      </c>
      <c r="G3932" s="13">
        <f ca="1">$Q$4+$P$4*Fulltable[[#This Row],[Distance]]+$O$4*Fulltable[[#This Row],[D^2]]+$N$4*Fulltable[[#This Row],[D^3]]</f>
        <v>0.1419271646192154</v>
      </c>
      <c r="H3932" s="13">
        <f ca="1">Fulltable[[#This Row],[Forecast]]*(1+AVERAGE(cform[faster (-ve) /
slower (+ve)]))</f>
        <v>0.1469402905280574</v>
      </c>
      <c r="I3932" s="13" t="e">
        <f>IF(ISNUMBER(VLOOKUP(Fulltable[[#This Row],[Distance]], Predict[[#All],[Distance (km)]:[Time on current form]], 2, FALSE)), VLOOKUP(Fulltable[[#This Row],[Distance]], Predict[[#All],[Distance (km)]:[Time on current form]], 2, FALSE), NA())</f>
        <v>#N/A</v>
      </c>
      <c r="J3932" s="13" t="e">
        <f>IF(ISNUMBER(VLOOKUP(Fulltable[[#This Row],[Distance]], Predict[[#All],[Distance (km)]:[Time on current form]], 3, FALSE)), VLOOKUP(Fulltable[[#This Row],[Distance]], Predict[[#All],[Distance (km)]:[Time on current form]], 3, FALSE), NA())</f>
        <v>#N/A</v>
      </c>
    </row>
    <row r="3933" spans="1:10" x14ac:dyDescent="0.25">
      <c r="A3933" s="1">
        <v>39.31</v>
      </c>
      <c r="B3933" s="2">
        <f>Fulltable[[#This Row],[Distance]]^2</f>
        <v>1545.2761000000003</v>
      </c>
      <c r="C3933">
        <f>Fulltable[[#This Row],[Distance]]^3</f>
        <v>60744.803491000013</v>
      </c>
      <c r="D3933">
        <f>Fulltable[[#This Row],[Distance]]^4</f>
        <v>2387878.2252312107</v>
      </c>
      <c r="E3933">
        <f>Fulltable[[#This Row],[Distance]]^5</f>
        <v>93867493.033838898</v>
      </c>
      <c r="F3933" s="13" t="e">
        <f>IF(ISNUMBER(VLOOKUP(Fulltable[[#This Row],[Distance]], PBmetric[[Distance (km)]:[PB (hh:mm:ss)]], 6, FALSE)), VLOOKUP(Fulltable[[#This Row],[Distance]], PBmetric[[Distance (km)]:[PB (hh:mm:ss)]], 6, FALSE), NA())</f>
        <v>#N/A</v>
      </c>
      <c r="G3933" s="13">
        <f ca="1">$Q$4+$P$4*Fulltable[[#This Row],[Distance]]+$O$4*Fulltable[[#This Row],[D^2]]+$N$4*Fulltable[[#This Row],[D^3]]</f>
        <v>0.14197031512845618</v>
      </c>
      <c r="H3933" s="13">
        <f ca="1">Fulltable[[#This Row],[Forecast]]*(1+AVERAGE(cform[faster (-ve) /
slower (+ve)]))</f>
        <v>0.14698496519186319</v>
      </c>
      <c r="I3933" s="13" t="e">
        <f>IF(ISNUMBER(VLOOKUP(Fulltable[[#This Row],[Distance]], Predict[[#All],[Distance (km)]:[Time on current form]], 2, FALSE)), VLOOKUP(Fulltable[[#This Row],[Distance]], Predict[[#All],[Distance (km)]:[Time on current form]], 2, FALSE), NA())</f>
        <v>#N/A</v>
      </c>
      <c r="J3933" s="13" t="e">
        <f>IF(ISNUMBER(VLOOKUP(Fulltable[[#This Row],[Distance]], Predict[[#All],[Distance (km)]:[Time on current form]], 3, FALSE)), VLOOKUP(Fulltable[[#This Row],[Distance]], Predict[[#All],[Distance (km)]:[Time on current form]], 3, FALSE), NA())</f>
        <v>#N/A</v>
      </c>
    </row>
    <row r="3934" spans="1:10" x14ac:dyDescent="0.25">
      <c r="A3934" s="1">
        <v>39.32</v>
      </c>
      <c r="B3934" s="2">
        <f>Fulltable[[#This Row],[Distance]]^2</f>
        <v>1546.0624</v>
      </c>
      <c r="C3934">
        <f>Fulltable[[#This Row],[Distance]]^3</f>
        <v>60791.173567999998</v>
      </c>
      <c r="D3934">
        <f>Fulltable[[#This Row],[Distance]]^4</f>
        <v>2390308.94469376</v>
      </c>
      <c r="E3934">
        <f>Fulltable[[#This Row],[Distance]]^5</f>
        <v>93986947.705358639</v>
      </c>
      <c r="F3934" s="13" t="e">
        <f>IF(ISNUMBER(VLOOKUP(Fulltable[[#This Row],[Distance]], PBmetric[[Distance (km)]:[PB (hh:mm:ss)]], 6, FALSE)), VLOOKUP(Fulltable[[#This Row],[Distance]], PBmetric[[Distance (km)]:[PB (hh:mm:ss)]], 6, FALSE), NA())</f>
        <v>#N/A</v>
      </c>
      <c r="G3934" s="13">
        <f ca="1">$Q$4+$P$4*Fulltable[[#This Row],[Distance]]+$O$4*Fulltable[[#This Row],[D^2]]+$N$4*Fulltable[[#This Row],[D^3]]</f>
        <v>0.14201346917141555</v>
      </c>
      <c r="H3934" s="13">
        <f ca="1">Fulltable[[#This Row],[Forecast]]*(1+AVERAGE(cform[faster (-ve) /
slower (+ve)]))</f>
        <v>0.14702964351420497</v>
      </c>
      <c r="I3934" s="13" t="e">
        <f>IF(ISNUMBER(VLOOKUP(Fulltable[[#This Row],[Distance]], Predict[[#All],[Distance (km)]:[Time on current form]], 2, FALSE)), VLOOKUP(Fulltable[[#This Row],[Distance]], Predict[[#All],[Distance (km)]:[Time on current form]], 2, FALSE), NA())</f>
        <v>#N/A</v>
      </c>
      <c r="J3934" s="13" t="e">
        <f>IF(ISNUMBER(VLOOKUP(Fulltable[[#This Row],[Distance]], Predict[[#All],[Distance (km)]:[Time on current form]], 3, FALSE)), VLOOKUP(Fulltable[[#This Row],[Distance]], Predict[[#All],[Distance (km)]:[Time on current form]], 3, FALSE), NA())</f>
        <v>#N/A</v>
      </c>
    </row>
    <row r="3935" spans="1:10" x14ac:dyDescent="0.25">
      <c r="A3935" s="1">
        <v>39.33</v>
      </c>
      <c r="B3935" s="2">
        <f>Fulltable[[#This Row],[Distance]]^2</f>
        <v>1546.8489</v>
      </c>
      <c r="C3935">
        <f>Fulltable[[#This Row],[Distance]]^3</f>
        <v>60837.567236999996</v>
      </c>
      <c r="D3935">
        <f>Fulltable[[#This Row],[Distance]]^4</f>
        <v>2392741.5194312097</v>
      </c>
      <c r="E3935">
        <f>Fulltable[[#This Row],[Distance]]^5</f>
        <v>94106523.959229469</v>
      </c>
      <c r="F3935" s="13" t="e">
        <f>IF(ISNUMBER(VLOOKUP(Fulltable[[#This Row],[Distance]], PBmetric[[Distance (km)]:[PB (hh:mm:ss)]], 6, FALSE)), VLOOKUP(Fulltable[[#This Row],[Distance]], PBmetric[[Distance (km)]:[PB (hh:mm:ss)]], 6, FALSE), NA())</f>
        <v>#N/A</v>
      </c>
      <c r="G3935" s="13">
        <f ca="1">$Q$4+$P$4*Fulltable[[#This Row],[Distance]]+$O$4*Fulltable[[#This Row],[D^2]]+$N$4*Fulltable[[#This Row],[D^3]]</f>
        <v>0.14205662674805805</v>
      </c>
      <c r="H3935" s="13">
        <f ca="1">Fulltable[[#This Row],[Forecast]]*(1+AVERAGE(cform[faster (-ve) /
slower (+ve)]))</f>
        <v>0.14707432549504598</v>
      </c>
      <c r="I3935" s="13" t="e">
        <f>IF(ISNUMBER(VLOOKUP(Fulltable[[#This Row],[Distance]], Predict[[#All],[Distance (km)]:[Time on current form]], 2, FALSE)), VLOOKUP(Fulltable[[#This Row],[Distance]], Predict[[#All],[Distance (km)]:[Time on current form]], 2, FALSE), NA())</f>
        <v>#N/A</v>
      </c>
      <c r="J3935" s="13" t="e">
        <f>IF(ISNUMBER(VLOOKUP(Fulltable[[#This Row],[Distance]], Predict[[#All],[Distance (km)]:[Time on current form]], 3, FALSE)), VLOOKUP(Fulltable[[#This Row],[Distance]], Predict[[#All],[Distance (km)]:[Time on current form]], 3, FALSE), NA())</f>
        <v>#N/A</v>
      </c>
    </row>
    <row r="3936" spans="1:10" x14ac:dyDescent="0.25">
      <c r="A3936" s="1">
        <v>39.340000000000003</v>
      </c>
      <c r="B3936" s="2">
        <f>Fulltable[[#This Row],[Distance]]^2</f>
        <v>1547.6356000000003</v>
      </c>
      <c r="C3936">
        <f>Fulltable[[#This Row],[Distance]]^3</f>
        <v>60883.984504000015</v>
      </c>
      <c r="D3936">
        <f>Fulltable[[#This Row],[Distance]]^4</f>
        <v>2395175.950387361</v>
      </c>
      <c r="E3936">
        <f>Fulltable[[#This Row],[Distance]]^5</f>
        <v>94226221.888238788</v>
      </c>
      <c r="F3936" s="13" t="e">
        <f>IF(ISNUMBER(VLOOKUP(Fulltable[[#This Row],[Distance]], PBmetric[[Distance (km)]:[PB (hh:mm:ss)]], 6, FALSE)), VLOOKUP(Fulltable[[#This Row],[Distance]], PBmetric[[Distance (km)]:[PB (hh:mm:ss)]], 6, FALSE), NA())</f>
        <v>#N/A</v>
      </c>
      <c r="G3936" s="13">
        <f ca="1">$Q$4+$P$4*Fulltable[[#This Row],[Distance]]+$O$4*Fulltable[[#This Row],[D^2]]+$N$4*Fulltable[[#This Row],[D^3]]</f>
        <v>0.14209978785834834</v>
      </c>
      <c r="H3936" s="13">
        <f ca="1">Fulltable[[#This Row],[Forecast]]*(1+AVERAGE(cform[faster (-ve) /
slower (+ve)]))</f>
        <v>0.14711901113434966</v>
      </c>
      <c r="I3936" s="13" t="e">
        <f>IF(ISNUMBER(VLOOKUP(Fulltable[[#This Row],[Distance]], Predict[[#All],[Distance (km)]:[Time on current form]], 2, FALSE)), VLOOKUP(Fulltable[[#This Row],[Distance]], Predict[[#All],[Distance (km)]:[Time on current form]], 2, FALSE), NA())</f>
        <v>#N/A</v>
      </c>
      <c r="J3936" s="13" t="e">
        <f>IF(ISNUMBER(VLOOKUP(Fulltable[[#This Row],[Distance]], Predict[[#All],[Distance (km)]:[Time on current form]], 3, FALSE)), VLOOKUP(Fulltable[[#This Row],[Distance]], Predict[[#All],[Distance (km)]:[Time on current form]], 3, FALSE), NA())</f>
        <v>#N/A</v>
      </c>
    </row>
    <row r="3937" spans="1:10" x14ac:dyDescent="0.25">
      <c r="A3937" s="1">
        <v>39.35</v>
      </c>
      <c r="B3937" s="2">
        <f>Fulltable[[#This Row],[Distance]]^2</f>
        <v>1548.4225000000001</v>
      </c>
      <c r="C3937">
        <f>Fulltable[[#This Row],[Distance]]^3</f>
        <v>60930.425375000006</v>
      </c>
      <c r="D3937">
        <f>Fulltable[[#This Row],[Distance]]^4</f>
        <v>2397612.2385062505</v>
      </c>
      <c r="E3937">
        <f>Fulltable[[#This Row],[Distance]]^5</f>
        <v>94346041.585220963</v>
      </c>
      <c r="F3937" s="13" t="e">
        <f>IF(ISNUMBER(VLOOKUP(Fulltable[[#This Row],[Distance]], PBmetric[[Distance (km)]:[PB (hh:mm:ss)]], 6, FALSE)), VLOOKUP(Fulltable[[#This Row],[Distance]], PBmetric[[Distance (km)]:[PB (hh:mm:ss)]], 6, FALSE), NA())</f>
        <v>#N/A</v>
      </c>
      <c r="G3937" s="13">
        <f ca="1">$Q$4+$P$4*Fulltable[[#This Row],[Distance]]+$O$4*Fulltable[[#This Row],[D^2]]+$N$4*Fulltable[[#This Row],[D^3]]</f>
        <v>0.14214295250225098</v>
      </c>
      <c r="H3937" s="13">
        <f ca="1">Fulltable[[#This Row],[Forecast]]*(1+AVERAGE(cform[faster (-ve) /
slower (+ve)]))</f>
        <v>0.14716370043207933</v>
      </c>
      <c r="I3937" s="13" t="e">
        <f>IF(ISNUMBER(VLOOKUP(Fulltable[[#This Row],[Distance]], Predict[[#All],[Distance (km)]:[Time on current form]], 2, FALSE)), VLOOKUP(Fulltable[[#This Row],[Distance]], Predict[[#All],[Distance (km)]:[Time on current form]], 2, FALSE), NA())</f>
        <v>#N/A</v>
      </c>
      <c r="J3937" s="13" t="e">
        <f>IF(ISNUMBER(VLOOKUP(Fulltable[[#This Row],[Distance]], Predict[[#All],[Distance (km)]:[Time on current form]], 3, FALSE)), VLOOKUP(Fulltable[[#This Row],[Distance]], Predict[[#All],[Distance (km)]:[Time on current form]], 3, FALSE), NA())</f>
        <v>#N/A</v>
      </c>
    </row>
    <row r="3938" spans="1:10" x14ac:dyDescent="0.25">
      <c r="A3938" s="1">
        <v>39.36</v>
      </c>
      <c r="B3938" s="2">
        <f>Fulltable[[#This Row],[Distance]]^2</f>
        <v>1549.2095999999999</v>
      </c>
      <c r="C3938">
        <f>Fulltable[[#This Row],[Distance]]^3</f>
        <v>60976.889855999994</v>
      </c>
      <c r="D3938">
        <f>Fulltable[[#This Row],[Distance]]^4</f>
        <v>2400050.3847321598</v>
      </c>
      <c r="E3938">
        <f>Fulltable[[#This Row],[Distance]]^5</f>
        <v>94465983.143057808</v>
      </c>
      <c r="F3938" s="13" t="e">
        <f>IF(ISNUMBER(VLOOKUP(Fulltable[[#This Row],[Distance]], PBmetric[[Distance (km)]:[PB (hh:mm:ss)]], 6, FALSE)), VLOOKUP(Fulltable[[#This Row],[Distance]], PBmetric[[Distance (km)]:[PB (hh:mm:ss)]], 6, FALSE), NA())</f>
        <v>#N/A</v>
      </c>
      <c r="G3938" s="13">
        <f ca="1">$Q$4+$P$4*Fulltable[[#This Row],[Distance]]+$O$4*Fulltable[[#This Row],[D^2]]+$N$4*Fulltable[[#This Row],[D^3]]</f>
        <v>0.14218612067973063</v>
      </c>
      <c r="H3938" s="13">
        <f ca="1">Fulltable[[#This Row],[Forecast]]*(1+AVERAGE(cform[faster (-ve) /
slower (+ve)]))</f>
        <v>0.14720839338819836</v>
      </c>
      <c r="I3938" s="13" t="e">
        <f>IF(ISNUMBER(VLOOKUP(Fulltable[[#This Row],[Distance]], Predict[[#All],[Distance (km)]:[Time on current form]], 2, FALSE)), VLOOKUP(Fulltable[[#This Row],[Distance]], Predict[[#All],[Distance (km)]:[Time on current form]], 2, FALSE), NA())</f>
        <v>#N/A</v>
      </c>
      <c r="J3938" s="13" t="e">
        <f>IF(ISNUMBER(VLOOKUP(Fulltable[[#This Row],[Distance]], Predict[[#All],[Distance (km)]:[Time on current form]], 3, FALSE)), VLOOKUP(Fulltable[[#This Row],[Distance]], Predict[[#All],[Distance (km)]:[Time on current form]], 3, FALSE), NA())</f>
        <v>#N/A</v>
      </c>
    </row>
    <row r="3939" spans="1:10" x14ac:dyDescent="0.25">
      <c r="A3939" s="1">
        <v>39.369999999999997</v>
      </c>
      <c r="B3939" s="2">
        <f>Fulltable[[#This Row],[Distance]]^2</f>
        <v>1549.9968999999999</v>
      </c>
      <c r="C3939">
        <f>Fulltable[[#This Row],[Distance]]^3</f>
        <v>61023.377952999988</v>
      </c>
      <c r="D3939">
        <f>Fulltable[[#This Row],[Distance]]^4</f>
        <v>2402490.3900096095</v>
      </c>
      <c r="E3939">
        <f>Fulltable[[#This Row],[Distance]]^5</f>
        <v>94586046.654678315</v>
      </c>
      <c r="F3939" s="13" t="e">
        <f>IF(ISNUMBER(VLOOKUP(Fulltable[[#This Row],[Distance]], PBmetric[[Distance (km)]:[PB (hh:mm:ss)]], 6, FALSE)), VLOOKUP(Fulltable[[#This Row],[Distance]], PBmetric[[Distance (km)]:[PB (hh:mm:ss)]], 6, FALSE), NA())</f>
        <v>#N/A</v>
      </c>
      <c r="G3939" s="13">
        <f ca="1">$Q$4+$P$4*Fulltable[[#This Row],[Distance]]+$O$4*Fulltable[[#This Row],[D^2]]+$N$4*Fulltable[[#This Row],[D^3]]</f>
        <v>0.14222929239075177</v>
      </c>
      <c r="H3939" s="13">
        <f ca="1">Fulltable[[#This Row],[Forecast]]*(1+AVERAGE(cform[faster (-ve) /
slower (+ve)]))</f>
        <v>0.14725309000267001</v>
      </c>
      <c r="I3939" s="13" t="e">
        <f>IF(ISNUMBER(VLOOKUP(Fulltable[[#This Row],[Distance]], Predict[[#All],[Distance (km)]:[Time on current form]], 2, FALSE)), VLOOKUP(Fulltable[[#This Row],[Distance]], Predict[[#All],[Distance (km)]:[Time on current form]], 2, FALSE), NA())</f>
        <v>#N/A</v>
      </c>
      <c r="J3939" s="13" t="e">
        <f>IF(ISNUMBER(VLOOKUP(Fulltable[[#This Row],[Distance]], Predict[[#All],[Distance (km)]:[Time on current form]], 3, FALSE)), VLOOKUP(Fulltable[[#This Row],[Distance]], Predict[[#All],[Distance (km)]:[Time on current form]], 3, FALSE), NA())</f>
        <v>#N/A</v>
      </c>
    </row>
    <row r="3940" spans="1:10" x14ac:dyDescent="0.25">
      <c r="A3940" s="1">
        <v>39.380000000000003</v>
      </c>
      <c r="B3940" s="2">
        <f>Fulltable[[#This Row],[Distance]]^2</f>
        <v>1550.7844000000002</v>
      </c>
      <c r="C3940">
        <f>Fulltable[[#This Row],[Distance]]^3</f>
        <v>61069.889672000012</v>
      </c>
      <c r="D3940">
        <f>Fulltable[[#This Row],[Distance]]^4</f>
        <v>2404932.2552833608</v>
      </c>
      <c r="E3940">
        <f>Fulltable[[#This Row],[Distance]]^5</f>
        <v>94706232.213058755</v>
      </c>
      <c r="F3940" s="13" t="e">
        <f>IF(ISNUMBER(VLOOKUP(Fulltable[[#This Row],[Distance]], PBmetric[[Distance (km)]:[PB (hh:mm:ss)]], 6, FALSE)), VLOOKUP(Fulltable[[#This Row],[Distance]], PBmetric[[Distance (km)]:[PB (hh:mm:ss)]], 6, FALSE), NA())</f>
        <v>#N/A</v>
      </c>
      <c r="G3940" s="13">
        <f ca="1">$Q$4+$P$4*Fulltable[[#This Row],[Distance]]+$O$4*Fulltable[[#This Row],[D^2]]+$N$4*Fulltable[[#This Row],[D^3]]</f>
        <v>0.14227246763527915</v>
      </c>
      <c r="H3940" s="13">
        <f ca="1">Fulltable[[#This Row],[Forecast]]*(1+AVERAGE(cform[faster (-ve) /
slower (+ve)]))</f>
        <v>0.14729779027545778</v>
      </c>
      <c r="I3940" s="13" t="e">
        <f>IF(ISNUMBER(VLOOKUP(Fulltable[[#This Row],[Distance]], Predict[[#All],[Distance (km)]:[Time on current form]], 2, FALSE)), VLOOKUP(Fulltable[[#This Row],[Distance]], Predict[[#All],[Distance (km)]:[Time on current form]], 2, FALSE), NA())</f>
        <v>#N/A</v>
      </c>
      <c r="J3940" s="13" t="e">
        <f>IF(ISNUMBER(VLOOKUP(Fulltable[[#This Row],[Distance]], Predict[[#All],[Distance (km)]:[Time on current form]], 3, FALSE)), VLOOKUP(Fulltable[[#This Row],[Distance]], Predict[[#All],[Distance (km)]:[Time on current form]], 3, FALSE), NA())</f>
        <v>#N/A</v>
      </c>
    </row>
    <row r="3941" spans="1:10" x14ac:dyDescent="0.25">
      <c r="A3941" s="1">
        <v>39.39</v>
      </c>
      <c r="B3941" s="2">
        <f>Fulltable[[#This Row],[Distance]]^2</f>
        <v>1551.5721000000001</v>
      </c>
      <c r="C3941">
        <f>Fulltable[[#This Row],[Distance]]^3</f>
        <v>61116.425019000002</v>
      </c>
      <c r="D3941">
        <f>Fulltable[[#This Row],[Distance]]^4</f>
        <v>2407375.9814984105</v>
      </c>
      <c r="E3941">
        <f>Fulltable[[#This Row],[Distance]]^5</f>
        <v>94826539.911222383</v>
      </c>
      <c r="F3941" s="13" t="e">
        <f>IF(ISNUMBER(VLOOKUP(Fulltable[[#This Row],[Distance]], PBmetric[[Distance (km)]:[PB (hh:mm:ss)]], 6, FALSE)), VLOOKUP(Fulltable[[#This Row],[Distance]], PBmetric[[Distance (km)]:[PB (hh:mm:ss)]], 6, FALSE), NA())</f>
        <v>#N/A</v>
      </c>
      <c r="G3941" s="13">
        <f ca="1">$Q$4+$P$4*Fulltable[[#This Row],[Distance]]+$O$4*Fulltable[[#This Row],[D^2]]+$N$4*Fulltable[[#This Row],[D^3]]</f>
        <v>0.14231564641327724</v>
      </c>
      <c r="H3941" s="13">
        <f ca="1">Fulltable[[#This Row],[Forecast]]*(1+AVERAGE(cform[faster (-ve) /
slower (+ve)]))</f>
        <v>0.14734249420652487</v>
      </c>
      <c r="I3941" s="13" t="e">
        <f>IF(ISNUMBER(VLOOKUP(Fulltable[[#This Row],[Distance]], Predict[[#All],[Distance (km)]:[Time on current form]], 2, FALSE)), VLOOKUP(Fulltable[[#This Row],[Distance]], Predict[[#All],[Distance (km)]:[Time on current form]], 2, FALSE), NA())</f>
        <v>#N/A</v>
      </c>
      <c r="J3941" s="13" t="e">
        <f>IF(ISNUMBER(VLOOKUP(Fulltable[[#This Row],[Distance]], Predict[[#All],[Distance (km)]:[Time on current form]], 3, FALSE)), VLOOKUP(Fulltable[[#This Row],[Distance]], Predict[[#All],[Distance (km)]:[Time on current form]], 3, FALSE), NA())</f>
        <v>#N/A</v>
      </c>
    </row>
    <row r="3942" spans="1:10" x14ac:dyDescent="0.25">
      <c r="A3942" s="1">
        <v>39.4</v>
      </c>
      <c r="B3942" s="2">
        <f>Fulltable[[#This Row],[Distance]]^2</f>
        <v>1552.36</v>
      </c>
      <c r="C3942">
        <f>Fulltable[[#This Row],[Distance]]^3</f>
        <v>61162.983999999997</v>
      </c>
      <c r="D3942">
        <f>Fulltable[[#This Row],[Distance]]^4</f>
        <v>2409821.5695999996</v>
      </c>
      <c r="E3942">
        <f>Fulltable[[#This Row],[Distance]]^5</f>
        <v>94946969.842239976</v>
      </c>
      <c r="F3942" s="13" t="e">
        <f>IF(ISNUMBER(VLOOKUP(Fulltable[[#This Row],[Distance]], PBmetric[[Distance (km)]:[PB (hh:mm:ss)]], 6, FALSE)), VLOOKUP(Fulltable[[#This Row],[Distance]], PBmetric[[Distance (km)]:[PB (hh:mm:ss)]], 6, FALSE), NA())</f>
        <v>#N/A</v>
      </c>
      <c r="G3942" s="13">
        <f ca="1">$Q$4+$P$4*Fulltable[[#This Row],[Distance]]+$O$4*Fulltable[[#This Row],[D^2]]+$N$4*Fulltable[[#This Row],[D^3]]</f>
        <v>0.14235882872471065</v>
      </c>
      <c r="H3942" s="13">
        <f ca="1">Fulltable[[#This Row],[Forecast]]*(1+AVERAGE(cform[faster (-ve) /
slower (+ve)]))</f>
        <v>0.14738720179583464</v>
      </c>
      <c r="I3942" s="13" t="e">
        <f>IF(ISNUMBER(VLOOKUP(Fulltable[[#This Row],[Distance]], Predict[[#All],[Distance (km)]:[Time on current form]], 2, FALSE)), VLOOKUP(Fulltable[[#This Row],[Distance]], Predict[[#All],[Distance (km)]:[Time on current form]], 2, FALSE), NA())</f>
        <v>#N/A</v>
      </c>
      <c r="J3942" s="13" t="e">
        <f>IF(ISNUMBER(VLOOKUP(Fulltable[[#This Row],[Distance]], Predict[[#All],[Distance (km)]:[Time on current form]], 3, FALSE)), VLOOKUP(Fulltable[[#This Row],[Distance]], Predict[[#All],[Distance (km)]:[Time on current form]], 3, FALSE), NA())</f>
        <v>#N/A</v>
      </c>
    </row>
    <row r="3943" spans="1:10" x14ac:dyDescent="0.25">
      <c r="A3943" s="1">
        <v>39.409999999999997</v>
      </c>
      <c r="B3943" s="2">
        <f>Fulltable[[#This Row],[Distance]]^2</f>
        <v>1553.1480999999997</v>
      </c>
      <c r="C3943">
        <f>Fulltable[[#This Row],[Distance]]^3</f>
        <v>61209.566620999984</v>
      </c>
      <c r="D3943">
        <f>Fulltable[[#This Row],[Distance]]^4</f>
        <v>2412269.0205336087</v>
      </c>
      <c r="E3943">
        <f>Fulltable[[#This Row],[Distance]]^5</f>
        <v>95067522.099229515</v>
      </c>
      <c r="F3943" s="13" t="e">
        <f>IF(ISNUMBER(VLOOKUP(Fulltable[[#This Row],[Distance]], PBmetric[[Distance (km)]:[PB (hh:mm:ss)]], 6, FALSE)), VLOOKUP(Fulltable[[#This Row],[Distance]], PBmetric[[Distance (km)]:[PB (hh:mm:ss)]], 6, FALSE), NA())</f>
        <v>#N/A</v>
      </c>
      <c r="G3943" s="13">
        <f ca="1">$Q$4+$P$4*Fulltable[[#This Row],[Distance]]+$O$4*Fulltable[[#This Row],[D^2]]+$N$4*Fulltable[[#This Row],[D^3]]</f>
        <v>0.14240201456954402</v>
      </c>
      <c r="H3943" s="13">
        <f ca="1">Fulltable[[#This Row],[Forecast]]*(1+AVERAGE(cform[faster (-ve) /
slower (+ve)]))</f>
        <v>0.14743191304335052</v>
      </c>
      <c r="I3943" s="13" t="e">
        <f>IF(ISNUMBER(VLOOKUP(Fulltable[[#This Row],[Distance]], Predict[[#All],[Distance (km)]:[Time on current form]], 2, FALSE)), VLOOKUP(Fulltable[[#This Row],[Distance]], Predict[[#All],[Distance (km)]:[Time on current form]], 2, FALSE), NA())</f>
        <v>#N/A</v>
      </c>
      <c r="J3943" s="13" t="e">
        <f>IF(ISNUMBER(VLOOKUP(Fulltable[[#This Row],[Distance]], Predict[[#All],[Distance (km)]:[Time on current form]], 3, FALSE)), VLOOKUP(Fulltable[[#This Row],[Distance]], Predict[[#All],[Distance (km)]:[Time on current form]], 3, FALSE), NA())</f>
        <v>#N/A</v>
      </c>
    </row>
    <row r="3944" spans="1:10" x14ac:dyDescent="0.25">
      <c r="A3944" s="1">
        <v>39.42</v>
      </c>
      <c r="B3944" s="2">
        <f>Fulltable[[#This Row],[Distance]]^2</f>
        <v>1553.9364</v>
      </c>
      <c r="C3944">
        <f>Fulltable[[#This Row],[Distance]]^3</f>
        <v>61256.172888000001</v>
      </c>
      <c r="D3944">
        <f>Fulltable[[#This Row],[Distance]]^4</f>
        <v>2414718.3352449602</v>
      </c>
      <c r="E3944">
        <f>Fulltable[[#This Row],[Distance]]^5</f>
        <v>95188196.775356337</v>
      </c>
      <c r="F3944" s="13" t="e">
        <f>IF(ISNUMBER(VLOOKUP(Fulltable[[#This Row],[Distance]], PBmetric[[Distance (km)]:[PB (hh:mm:ss)]], 6, FALSE)), VLOOKUP(Fulltable[[#This Row],[Distance]], PBmetric[[Distance (km)]:[PB (hh:mm:ss)]], 6, FALSE), NA())</f>
        <v>#N/A</v>
      </c>
      <c r="G3944" s="13">
        <f ca="1">$Q$4+$P$4*Fulltable[[#This Row],[Distance]]+$O$4*Fulltable[[#This Row],[D^2]]+$N$4*Fulltable[[#This Row],[D^3]]</f>
        <v>0.14244520394774196</v>
      </c>
      <c r="H3944" s="13">
        <f ca="1">Fulltable[[#This Row],[Forecast]]*(1+AVERAGE(cform[faster (-ve) /
slower (+ve)]))</f>
        <v>0.14747662794903585</v>
      </c>
      <c r="I3944" s="13" t="e">
        <f>IF(ISNUMBER(VLOOKUP(Fulltable[[#This Row],[Distance]], Predict[[#All],[Distance (km)]:[Time on current form]], 2, FALSE)), VLOOKUP(Fulltable[[#This Row],[Distance]], Predict[[#All],[Distance (km)]:[Time on current form]], 2, FALSE), NA())</f>
        <v>#N/A</v>
      </c>
      <c r="J3944" s="13" t="e">
        <f>IF(ISNUMBER(VLOOKUP(Fulltable[[#This Row],[Distance]], Predict[[#All],[Distance (km)]:[Time on current form]], 3, FALSE)), VLOOKUP(Fulltable[[#This Row],[Distance]], Predict[[#All],[Distance (km)]:[Time on current form]], 3, FALSE), NA())</f>
        <v>#N/A</v>
      </c>
    </row>
    <row r="3945" spans="1:10" x14ac:dyDescent="0.25">
      <c r="A3945" s="1">
        <v>39.43</v>
      </c>
      <c r="B3945" s="2">
        <f>Fulltable[[#This Row],[Distance]]^2</f>
        <v>1554.7248999999999</v>
      </c>
      <c r="C3945">
        <f>Fulltable[[#This Row],[Distance]]^3</f>
        <v>61302.802807</v>
      </c>
      <c r="D3945">
        <f>Fulltable[[#This Row],[Distance]]^4</f>
        <v>2417169.5146800098</v>
      </c>
      <c r="E3945">
        <f>Fulltable[[#This Row],[Distance]]^5</f>
        <v>95308993.963832781</v>
      </c>
      <c r="F3945" s="13" t="e">
        <f>IF(ISNUMBER(VLOOKUP(Fulltable[[#This Row],[Distance]], PBmetric[[Distance (km)]:[PB (hh:mm:ss)]], 6, FALSE)), VLOOKUP(Fulltable[[#This Row],[Distance]], PBmetric[[Distance (km)]:[PB (hh:mm:ss)]], 6, FALSE), NA())</f>
        <v>#N/A</v>
      </c>
      <c r="G3945" s="13">
        <f ca="1">$Q$4+$P$4*Fulltable[[#This Row],[Distance]]+$O$4*Fulltable[[#This Row],[D^2]]+$N$4*Fulltable[[#This Row],[D^3]]</f>
        <v>0.14248839685926898</v>
      </c>
      <c r="H3945" s="13">
        <f ca="1">Fulltable[[#This Row],[Forecast]]*(1+AVERAGE(cform[faster (-ve) /
slower (+ve)]))</f>
        <v>0.14752134651285384</v>
      </c>
      <c r="I3945" s="13" t="e">
        <f>IF(ISNUMBER(VLOOKUP(Fulltable[[#This Row],[Distance]], Predict[[#All],[Distance (km)]:[Time on current form]], 2, FALSE)), VLOOKUP(Fulltable[[#This Row],[Distance]], Predict[[#All],[Distance (km)]:[Time on current form]], 2, FALSE), NA())</f>
        <v>#N/A</v>
      </c>
      <c r="J3945" s="13" t="e">
        <f>IF(ISNUMBER(VLOOKUP(Fulltable[[#This Row],[Distance]], Predict[[#All],[Distance (km)]:[Time on current form]], 3, FALSE)), VLOOKUP(Fulltable[[#This Row],[Distance]], Predict[[#All],[Distance (km)]:[Time on current form]], 3, FALSE), NA())</f>
        <v>#N/A</v>
      </c>
    </row>
    <row r="3946" spans="1:10" x14ac:dyDescent="0.25">
      <c r="A3946" s="1">
        <v>39.44</v>
      </c>
      <c r="B3946" s="2">
        <f>Fulltable[[#This Row],[Distance]]^2</f>
        <v>1555.5135999999998</v>
      </c>
      <c r="C3946">
        <f>Fulltable[[#This Row],[Distance]]^3</f>
        <v>61349.45638399999</v>
      </c>
      <c r="D3946">
        <f>Fulltable[[#This Row],[Distance]]^4</f>
        <v>2419622.5597849591</v>
      </c>
      <c r="E3946">
        <f>Fulltable[[#This Row],[Distance]]^5</f>
        <v>95429913.757918775</v>
      </c>
      <c r="F3946" s="13" t="e">
        <f>IF(ISNUMBER(VLOOKUP(Fulltable[[#This Row],[Distance]], PBmetric[[Distance (km)]:[PB (hh:mm:ss)]], 6, FALSE)), VLOOKUP(Fulltable[[#This Row],[Distance]], PBmetric[[Distance (km)]:[PB (hh:mm:ss)]], 6, FALSE), NA())</f>
        <v>#N/A</v>
      </c>
      <c r="G3946" s="13">
        <f ca="1">$Q$4+$P$4*Fulltable[[#This Row],[Distance]]+$O$4*Fulltable[[#This Row],[D^2]]+$N$4*Fulltable[[#This Row],[D^3]]</f>
        <v>0.14253159330408979</v>
      </c>
      <c r="H3946" s="13">
        <f ca="1">Fulltable[[#This Row],[Forecast]]*(1+AVERAGE(cform[faster (-ve) /
slower (+ve)]))</f>
        <v>0.14756606873476802</v>
      </c>
      <c r="I3946" s="13" t="e">
        <f>IF(ISNUMBER(VLOOKUP(Fulltable[[#This Row],[Distance]], Predict[[#All],[Distance (km)]:[Time on current form]], 2, FALSE)), VLOOKUP(Fulltable[[#This Row],[Distance]], Predict[[#All],[Distance (km)]:[Time on current form]], 2, FALSE), NA())</f>
        <v>#N/A</v>
      </c>
      <c r="J3946" s="13" t="e">
        <f>IF(ISNUMBER(VLOOKUP(Fulltable[[#This Row],[Distance]], Predict[[#All],[Distance (km)]:[Time on current form]], 3, FALSE)), VLOOKUP(Fulltable[[#This Row],[Distance]], Predict[[#All],[Distance (km)]:[Time on current form]], 3, FALSE), NA())</f>
        <v>#N/A</v>
      </c>
    </row>
    <row r="3947" spans="1:10" x14ac:dyDescent="0.25">
      <c r="A3947" s="1">
        <v>39.450000000000003</v>
      </c>
      <c r="B3947" s="2">
        <f>Fulltable[[#This Row],[Distance]]^2</f>
        <v>1556.3025000000002</v>
      </c>
      <c r="C3947">
        <f>Fulltable[[#This Row],[Distance]]^3</f>
        <v>61396.133625000017</v>
      </c>
      <c r="D3947">
        <f>Fulltable[[#This Row],[Distance]]^4</f>
        <v>2422077.4715062506</v>
      </c>
      <c r="E3947">
        <f>Fulltable[[#This Row],[Distance]]^5</f>
        <v>95550956.250921592</v>
      </c>
      <c r="F3947" s="13" t="e">
        <f>IF(ISNUMBER(VLOOKUP(Fulltable[[#This Row],[Distance]], PBmetric[[Distance (km)]:[PB (hh:mm:ss)]], 6, FALSE)), VLOOKUP(Fulltable[[#This Row],[Distance]], PBmetric[[Distance (km)]:[PB (hh:mm:ss)]], 6, FALSE), NA())</f>
        <v>#N/A</v>
      </c>
      <c r="G3947" s="13">
        <f ca="1">$Q$4+$P$4*Fulltable[[#This Row],[Distance]]+$O$4*Fulltable[[#This Row],[D^2]]+$N$4*Fulltable[[#This Row],[D^3]]</f>
        <v>0.14257479328216893</v>
      </c>
      <c r="H3947" s="13">
        <f ca="1">Fulltable[[#This Row],[Forecast]]*(1+AVERAGE(cform[faster (-ve) /
slower (+ve)]))</f>
        <v>0.14761079461474164</v>
      </c>
      <c r="I3947" s="13" t="e">
        <f>IF(ISNUMBER(VLOOKUP(Fulltable[[#This Row],[Distance]], Predict[[#All],[Distance (km)]:[Time on current form]], 2, FALSE)), VLOOKUP(Fulltable[[#This Row],[Distance]], Predict[[#All],[Distance (km)]:[Time on current form]], 2, FALSE), NA())</f>
        <v>#N/A</v>
      </c>
      <c r="J3947" s="13" t="e">
        <f>IF(ISNUMBER(VLOOKUP(Fulltable[[#This Row],[Distance]], Predict[[#All],[Distance (km)]:[Time on current form]], 3, FALSE)), VLOOKUP(Fulltable[[#This Row],[Distance]], Predict[[#All],[Distance (km)]:[Time on current form]], 3, FALSE), NA())</f>
        <v>#N/A</v>
      </c>
    </row>
    <row r="3948" spans="1:10" x14ac:dyDescent="0.25">
      <c r="A3948" s="1">
        <v>39.46</v>
      </c>
      <c r="B3948" s="2">
        <f>Fulltable[[#This Row],[Distance]]^2</f>
        <v>1557.0916</v>
      </c>
      <c r="C3948">
        <f>Fulltable[[#This Row],[Distance]]^3</f>
        <v>61442.834536000002</v>
      </c>
      <c r="D3948">
        <f>Fulltable[[#This Row],[Distance]]^4</f>
        <v>2424534.2507905597</v>
      </c>
      <c r="E3948">
        <f>Fulltable[[#This Row],[Distance]]^5</f>
        <v>95672121.536195487</v>
      </c>
      <c r="F3948" s="13" t="e">
        <f>IF(ISNUMBER(VLOOKUP(Fulltable[[#This Row],[Distance]], PBmetric[[Distance (km)]:[PB (hh:mm:ss)]], 6, FALSE)), VLOOKUP(Fulltable[[#This Row],[Distance]], PBmetric[[Distance (km)]:[PB (hh:mm:ss)]], 6, FALSE), NA())</f>
        <v>#N/A</v>
      </c>
      <c r="G3948" s="13">
        <f ca="1">$Q$4+$P$4*Fulltable[[#This Row],[Distance]]+$O$4*Fulltable[[#This Row],[D^2]]+$N$4*Fulltable[[#This Row],[D^3]]</f>
        <v>0.14261799679347098</v>
      </c>
      <c r="H3948" s="13">
        <f ca="1">Fulltable[[#This Row],[Forecast]]*(1+AVERAGE(cform[faster (-ve) /
slower (+ve)]))</f>
        <v>0.14765552415273803</v>
      </c>
      <c r="I3948" s="13" t="e">
        <f>IF(ISNUMBER(VLOOKUP(Fulltable[[#This Row],[Distance]], Predict[[#All],[Distance (km)]:[Time on current form]], 2, FALSE)), VLOOKUP(Fulltable[[#This Row],[Distance]], Predict[[#All],[Distance (km)]:[Time on current form]], 2, FALSE), NA())</f>
        <v>#N/A</v>
      </c>
      <c r="J3948" s="13" t="e">
        <f>IF(ISNUMBER(VLOOKUP(Fulltable[[#This Row],[Distance]], Predict[[#All],[Distance (km)]:[Time on current form]], 3, FALSE)), VLOOKUP(Fulltable[[#This Row],[Distance]], Predict[[#All],[Distance (km)]:[Time on current form]], 3, FALSE), NA())</f>
        <v>#N/A</v>
      </c>
    </row>
    <row r="3949" spans="1:10" x14ac:dyDescent="0.25">
      <c r="A3949" s="1">
        <v>39.47</v>
      </c>
      <c r="B3949" s="2">
        <f>Fulltable[[#This Row],[Distance]]^2</f>
        <v>1557.8808999999999</v>
      </c>
      <c r="C3949">
        <f>Fulltable[[#This Row],[Distance]]^3</f>
        <v>61489.559122999992</v>
      </c>
      <c r="D3949">
        <f>Fulltable[[#This Row],[Distance]]^4</f>
        <v>2426992.8985848096</v>
      </c>
      <c r="E3949">
        <f>Fulltable[[#This Row],[Distance]]^5</f>
        <v>95793409.707142428</v>
      </c>
      <c r="F3949" s="13" t="e">
        <f>IF(ISNUMBER(VLOOKUP(Fulltable[[#This Row],[Distance]], PBmetric[[Distance (km)]:[PB (hh:mm:ss)]], 6, FALSE)), VLOOKUP(Fulltable[[#This Row],[Distance]], PBmetric[[Distance (km)]:[PB (hh:mm:ss)]], 6, FALSE), NA())</f>
        <v>#N/A</v>
      </c>
      <c r="G3949" s="13">
        <f ca="1">$Q$4+$P$4*Fulltable[[#This Row],[Distance]]+$O$4*Fulltable[[#This Row],[D^2]]+$N$4*Fulltable[[#This Row],[D^3]]</f>
        <v>0.14266120383796058</v>
      </c>
      <c r="H3949" s="13">
        <f ca="1">Fulltable[[#This Row],[Forecast]]*(1+AVERAGE(cform[faster (-ve) /
slower (+ve)]))</f>
        <v>0.14770025734872058</v>
      </c>
      <c r="I3949" s="13" t="e">
        <f>IF(ISNUMBER(VLOOKUP(Fulltable[[#This Row],[Distance]], Predict[[#All],[Distance (km)]:[Time on current form]], 2, FALSE)), VLOOKUP(Fulltable[[#This Row],[Distance]], Predict[[#All],[Distance (km)]:[Time on current form]], 2, FALSE), NA())</f>
        <v>#N/A</v>
      </c>
      <c r="J3949" s="13" t="e">
        <f>IF(ISNUMBER(VLOOKUP(Fulltable[[#This Row],[Distance]], Predict[[#All],[Distance (km)]:[Time on current form]], 3, FALSE)), VLOOKUP(Fulltable[[#This Row],[Distance]], Predict[[#All],[Distance (km)]:[Time on current form]], 3, FALSE), NA())</f>
        <v>#N/A</v>
      </c>
    </row>
    <row r="3950" spans="1:10" x14ac:dyDescent="0.25">
      <c r="A3950" s="1">
        <v>39.479999999999997</v>
      </c>
      <c r="B3950" s="2">
        <f>Fulltable[[#This Row],[Distance]]^2</f>
        <v>1558.6703999999997</v>
      </c>
      <c r="C3950">
        <f>Fulltable[[#This Row],[Distance]]^3</f>
        <v>61536.307391999988</v>
      </c>
      <c r="D3950">
        <f>Fulltable[[#This Row],[Distance]]^4</f>
        <v>2429453.4158361591</v>
      </c>
      <c r="E3950">
        <f>Fulltable[[#This Row],[Distance]]^5</f>
        <v>95914820.85721156</v>
      </c>
      <c r="F3950" s="13" t="e">
        <f>IF(ISNUMBER(VLOOKUP(Fulltable[[#This Row],[Distance]], PBmetric[[Distance (km)]:[PB (hh:mm:ss)]], 6, FALSE)), VLOOKUP(Fulltable[[#This Row],[Distance]], PBmetric[[Distance (km)]:[PB (hh:mm:ss)]], 6, FALSE), NA())</f>
        <v>#N/A</v>
      </c>
      <c r="G3950" s="13">
        <f ca="1">$Q$4+$P$4*Fulltable[[#This Row],[Distance]]+$O$4*Fulltable[[#This Row],[D^2]]+$N$4*Fulltable[[#This Row],[D^3]]</f>
        <v>0.14270441441560225</v>
      </c>
      <c r="H3950" s="13">
        <f ca="1">Fulltable[[#This Row],[Forecast]]*(1+AVERAGE(cform[faster (-ve) /
slower (+ve)]))</f>
        <v>0.14774499420265258</v>
      </c>
      <c r="I3950" s="13" t="e">
        <f>IF(ISNUMBER(VLOOKUP(Fulltable[[#This Row],[Distance]], Predict[[#All],[Distance (km)]:[Time on current form]], 2, FALSE)), VLOOKUP(Fulltable[[#This Row],[Distance]], Predict[[#All],[Distance (km)]:[Time on current form]], 2, FALSE), NA())</f>
        <v>#N/A</v>
      </c>
      <c r="J3950" s="13" t="e">
        <f>IF(ISNUMBER(VLOOKUP(Fulltable[[#This Row],[Distance]], Predict[[#All],[Distance (km)]:[Time on current form]], 3, FALSE)), VLOOKUP(Fulltable[[#This Row],[Distance]], Predict[[#All],[Distance (km)]:[Time on current form]], 3, FALSE), NA())</f>
        <v>#N/A</v>
      </c>
    </row>
    <row r="3951" spans="1:10" x14ac:dyDescent="0.25">
      <c r="A3951" s="1">
        <v>39.49</v>
      </c>
      <c r="B3951" s="2">
        <f>Fulltable[[#This Row],[Distance]]^2</f>
        <v>1559.4601000000002</v>
      </c>
      <c r="C3951">
        <f>Fulltable[[#This Row],[Distance]]^3</f>
        <v>61583.079349000014</v>
      </c>
      <c r="D3951">
        <f>Fulltable[[#This Row],[Distance]]^4</f>
        <v>2431915.8034920106</v>
      </c>
      <c r="E3951">
        <f>Fulltable[[#This Row],[Distance]]^5</f>
        <v>96036355.079899505</v>
      </c>
      <c r="F3951" s="13" t="e">
        <f>IF(ISNUMBER(VLOOKUP(Fulltable[[#This Row],[Distance]], PBmetric[[Distance (km)]:[PB (hh:mm:ss)]], 6, FALSE)), VLOOKUP(Fulltable[[#This Row],[Distance]], PBmetric[[Distance (km)]:[PB (hh:mm:ss)]], 6, FALSE), NA())</f>
        <v>#N/A</v>
      </c>
      <c r="G3951" s="13">
        <f ca="1">$Q$4+$P$4*Fulltable[[#This Row],[Distance]]+$O$4*Fulltable[[#This Row],[D^2]]+$N$4*Fulltable[[#This Row],[D^3]]</f>
        <v>0.14274762852636069</v>
      </c>
      <c r="H3951" s="13">
        <f ca="1">Fulltable[[#This Row],[Forecast]]*(1+AVERAGE(cform[faster (-ve) /
slower (+ve)]))</f>
        <v>0.14778973471449747</v>
      </c>
      <c r="I3951" s="13" t="e">
        <f>IF(ISNUMBER(VLOOKUP(Fulltable[[#This Row],[Distance]], Predict[[#All],[Distance (km)]:[Time on current form]], 2, FALSE)), VLOOKUP(Fulltable[[#This Row],[Distance]], Predict[[#All],[Distance (km)]:[Time on current form]], 2, FALSE), NA())</f>
        <v>#N/A</v>
      </c>
      <c r="J3951" s="13" t="e">
        <f>IF(ISNUMBER(VLOOKUP(Fulltable[[#This Row],[Distance]], Predict[[#All],[Distance (km)]:[Time on current form]], 3, FALSE)), VLOOKUP(Fulltable[[#This Row],[Distance]], Predict[[#All],[Distance (km)]:[Time on current form]], 3, FALSE), NA())</f>
        <v>#N/A</v>
      </c>
    </row>
    <row r="3952" spans="1:10" x14ac:dyDescent="0.25">
      <c r="A3952" s="1">
        <v>39.5</v>
      </c>
      <c r="B3952" s="2">
        <f>Fulltable[[#This Row],[Distance]]^2</f>
        <v>1560.25</v>
      </c>
      <c r="C3952">
        <f>Fulltable[[#This Row],[Distance]]^3</f>
        <v>61629.875</v>
      </c>
      <c r="D3952">
        <f>Fulltable[[#This Row],[Distance]]^4</f>
        <v>2434380.0625</v>
      </c>
      <c r="E3952">
        <f>Fulltable[[#This Row],[Distance]]^5</f>
        <v>96158012.46875</v>
      </c>
      <c r="F3952" s="13" t="e">
        <f>IF(ISNUMBER(VLOOKUP(Fulltable[[#This Row],[Distance]], PBmetric[[Distance (km)]:[PB (hh:mm:ss)]], 6, FALSE)), VLOOKUP(Fulltable[[#This Row],[Distance]], PBmetric[[Distance (km)]:[PB (hh:mm:ss)]], 6, FALSE), NA())</f>
        <v>#N/A</v>
      </c>
      <c r="G3952" s="13">
        <f ca="1">$Q$4+$P$4*Fulltable[[#This Row],[Distance]]+$O$4*Fulltable[[#This Row],[D^2]]+$N$4*Fulltable[[#This Row],[D^3]]</f>
        <v>0.14279084617020041</v>
      </c>
      <c r="H3952" s="13">
        <f ca="1">Fulltable[[#This Row],[Forecast]]*(1+AVERAGE(cform[faster (-ve) /
slower (+ve)]))</f>
        <v>0.1478344788842185</v>
      </c>
      <c r="I3952" s="13" t="e">
        <f>IF(ISNUMBER(VLOOKUP(Fulltable[[#This Row],[Distance]], Predict[[#All],[Distance (km)]:[Time on current form]], 2, FALSE)), VLOOKUP(Fulltable[[#This Row],[Distance]], Predict[[#All],[Distance (km)]:[Time on current form]], 2, FALSE), NA())</f>
        <v>#N/A</v>
      </c>
      <c r="J3952" s="13" t="e">
        <f>IF(ISNUMBER(VLOOKUP(Fulltable[[#This Row],[Distance]], Predict[[#All],[Distance (km)]:[Time on current form]], 3, FALSE)), VLOOKUP(Fulltable[[#This Row],[Distance]], Predict[[#All],[Distance (km)]:[Time on current form]], 3, FALSE), NA())</f>
        <v>#N/A</v>
      </c>
    </row>
    <row r="3953" spans="1:10" x14ac:dyDescent="0.25">
      <c r="A3953" s="1">
        <v>39.51</v>
      </c>
      <c r="B3953" s="2">
        <f>Fulltable[[#This Row],[Distance]]^2</f>
        <v>1561.0400999999999</v>
      </c>
      <c r="C3953">
        <f>Fulltable[[#This Row],[Distance]]^3</f>
        <v>61676.694350999991</v>
      </c>
      <c r="D3953">
        <f>Fulltable[[#This Row],[Distance]]^4</f>
        <v>2436846.1938080098</v>
      </c>
      <c r="E3953">
        <f>Fulltable[[#This Row],[Distance]]^5</f>
        <v>96279793.117354468</v>
      </c>
      <c r="F3953" s="13" t="e">
        <f>IF(ISNUMBER(VLOOKUP(Fulltable[[#This Row],[Distance]], PBmetric[[Distance (km)]:[PB (hh:mm:ss)]], 6, FALSE)), VLOOKUP(Fulltable[[#This Row],[Distance]], PBmetric[[Distance (km)]:[PB (hh:mm:ss)]], 6, FALSE), NA())</f>
        <v>#N/A</v>
      </c>
      <c r="G3953" s="13">
        <f ca="1">$Q$4+$P$4*Fulltable[[#This Row],[Distance]]+$O$4*Fulltable[[#This Row],[D^2]]+$N$4*Fulltable[[#This Row],[D^3]]</f>
        <v>0.14283406734708606</v>
      </c>
      <c r="H3953" s="13">
        <f ca="1">Fulltable[[#This Row],[Forecast]]*(1+AVERAGE(cform[faster (-ve) /
slower (+ve)]))</f>
        <v>0.14787922671177905</v>
      </c>
      <c r="I3953" s="13" t="e">
        <f>IF(ISNUMBER(VLOOKUP(Fulltable[[#This Row],[Distance]], Predict[[#All],[Distance (km)]:[Time on current form]], 2, FALSE)), VLOOKUP(Fulltable[[#This Row],[Distance]], Predict[[#All],[Distance (km)]:[Time on current form]], 2, FALSE), NA())</f>
        <v>#N/A</v>
      </c>
      <c r="J3953" s="13" t="e">
        <f>IF(ISNUMBER(VLOOKUP(Fulltable[[#This Row],[Distance]], Predict[[#All],[Distance (km)]:[Time on current form]], 3, FALSE)), VLOOKUP(Fulltable[[#This Row],[Distance]], Predict[[#All],[Distance (km)]:[Time on current form]], 3, FALSE), NA())</f>
        <v>#N/A</v>
      </c>
    </row>
    <row r="3954" spans="1:10" x14ac:dyDescent="0.25">
      <c r="A3954" s="1">
        <v>39.520000000000003</v>
      </c>
      <c r="B3954" s="2">
        <f>Fulltable[[#This Row],[Distance]]^2</f>
        <v>1561.8304000000003</v>
      </c>
      <c r="C3954">
        <f>Fulltable[[#This Row],[Distance]]^3</f>
        <v>61723.537408000018</v>
      </c>
      <c r="D3954">
        <f>Fulltable[[#This Row],[Distance]]^4</f>
        <v>2439314.198364161</v>
      </c>
      <c r="E3954">
        <f>Fulltable[[#This Row],[Distance]]^5</f>
        <v>96401697.119351655</v>
      </c>
      <c r="F3954" s="13" t="e">
        <f>IF(ISNUMBER(VLOOKUP(Fulltable[[#This Row],[Distance]], PBmetric[[Distance (km)]:[PB (hh:mm:ss)]], 6, FALSE)), VLOOKUP(Fulltable[[#This Row],[Distance]], PBmetric[[Distance (km)]:[PB (hh:mm:ss)]], 6, FALSE), NA())</f>
        <v>#N/A</v>
      </c>
      <c r="G3954" s="13">
        <f ca="1">$Q$4+$P$4*Fulltable[[#This Row],[Distance]]+$O$4*Fulltable[[#This Row],[D^2]]+$N$4*Fulltable[[#This Row],[D^3]]</f>
        <v>0.14287729205698224</v>
      </c>
      <c r="H3954" s="13">
        <f ca="1">Fulltable[[#This Row],[Forecast]]*(1+AVERAGE(cform[faster (-ve) /
slower (+ve)]))</f>
        <v>0.14792397819714254</v>
      </c>
      <c r="I3954" s="13" t="e">
        <f>IF(ISNUMBER(VLOOKUP(Fulltable[[#This Row],[Distance]], Predict[[#All],[Distance (km)]:[Time on current form]], 2, FALSE)), VLOOKUP(Fulltable[[#This Row],[Distance]], Predict[[#All],[Distance (km)]:[Time on current form]], 2, FALSE), NA())</f>
        <v>#N/A</v>
      </c>
      <c r="J3954" s="13" t="e">
        <f>IF(ISNUMBER(VLOOKUP(Fulltable[[#This Row],[Distance]], Predict[[#All],[Distance (km)]:[Time on current form]], 3, FALSE)), VLOOKUP(Fulltable[[#This Row],[Distance]], Predict[[#All],[Distance (km)]:[Time on current form]], 3, FALSE), NA())</f>
        <v>#N/A</v>
      </c>
    </row>
    <row r="3955" spans="1:10" x14ac:dyDescent="0.25">
      <c r="A3955" s="1">
        <v>39.53</v>
      </c>
      <c r="B3955" s="2">
        <f>Fulltable[[#This Row],[Distance]]^2</f>
        <v>1562.6209000000001</v>
      </c>
      <c r="C3955">
        <f>Fulltable[[#This Row],[Distance]]^3</f>
        <v>61770.404177000004</v>
      </c>
      <c r="D3955">
        <f>Fulltable[[#This Row],[Distance]]^4</f>
        <v>2441784.0771168103</v>
      </c>
      <c r="E3955">
        <f>Fulltable[[#This Row],[Distance]]^5</f>
        <v>96523724.568427518</v>
      </c>
      <c r="F3955" s="13" t="e">
        <f>IF(ISNUMBER(VLOOKUP(Fulltable[[#This Row],[Distance]], PBmetric[[Distance (km)]:[PB (hh:mm:ss)]], 6, FALSE)), VLOOKUP(Fulltable[[#This Row],[Distance]], PBmetric[[Distance (km)]:[PB (hh:mm:ss)]], 6, FALSE), NA())</f>
        <v>#N/A</v>
      </c>
      <c r="G3955" s="13">
        <f ca="1">$Q$4+$P$4*Fulltable[[#This Row],[Distance]]+$O$4*Fulltable[[#This Row],[D^2]]+$N$4*Fulltable[[#This Row],[D^3]]</f>
        <v>0.14292052029985353</v>
      </c>
      <c r="H3955" s="13">
        <f ca="1">Fulltable[[#This Row],[Forecast]]*(1+AVERAGE(cform[faster (-ve) /
slower (+ve)]))</f>
        <v>0.14796873334027222</v>
      </c>
      <c r="I3955" s="13" t="e">
        <f>IF(ISNUMBER(VLOOKUP(Fulltable[[#This Row],[Distance]], Predict[[#All],[Distance (km)]:[Time on current form]], 2, FALSE)), VLOOKUP(Fulltable[[#This Row],[Distance]], Predict[[#All],[Distance (km)]:[Time on current form]], 2, FALSE), NA())</f>
        <v>#N/A</v>
      </c>
      <c r="J3955" s="13" t="e">
        <f>IF(ISNUMBER(VLOOKUP(Fulltable[[#This Row],[Distance]], Predict[[#All],[Distance (km)]:[Time on current form]], 3, FALSE)), VLOOKUP(Fulltable[[#This Row],[Distance]], Predict[[#All],[Distance (km)]:[Time on current form]], 3, FALSE), NA())</f>
        <v>#N/A</v>
      </c>
    </row>
    <row r="3956" spans="1:10" x14ac:dyDescent="0.25">
      <c r="A3956" s="1">
        <v>39.54</v>
      </c>
      <c r="B3956" s="2">
        <f>Fulltable[[#This Row],[Distance]]^2</f>
        <v>1563.4115999999999</v>
      </c>
      <c r="C3956">
        <f>Fulltable[[#This Row],[Distance]]^3</f>
        <v>61817.294663999994</v>
      </c>
      <c r="D3956">
        <f>Fulltable[[#This Row],[Distance]]^4</f>
        <v>2444255.8310145596</v>
      </c>
      <c r="E3956">
        <f>Fulltable[[#This Row],[Distance]]^5</f>
        <v>96645875.558315679</v>
      </c>
      <c r="F3956" s="13" t="e">
        <f>IF(ISNUMBER(VLOOKUP(Fulltable[[#This Row],[Distance]], PBmetric[[Distance (km)]:[PB (hh:mm:ss)]], 6, FALSE)), VLOOKUP(Fulltable[[#This Row],[Distance]], PBmetric[[Distance (km)]:[PB (hh:mm:ss)]], 6, FALSE), NA())</f>
        <v>#N/A</v>
      </c>
      <c r="G3956" s="13">
        <f ca="1">$Q$4+$P$4*Fulltable[[#This Row],[Distance]]+$O$4*Fulltable[[#This Row],[D^2]]+$N$4*Fulltable[[#This Row],[D^3]]</f>
        <v>0.14296375207566447</v>
      </c>
      <c r="H3956" s="13">
        <f ca="1">Fulltable[[#This Row],[Forecast]]*(1+AVERAGE(cform[faster (-ve) /
slower (+ve)]))</f>
        <v>0.14801349214113144</v>
      </c>
      <c r="I3956" s="13" t="e">
        <f>IF(ISNUMBER(VLOOKUP(Fulltable[[#This Row],[Distance]], Predict[[#All],[Distance (km)]:[Time on current form]], 2, FALSE)), VLOOKUP(Fulltable[[#This Row],[Distance]], Predict[[#All],[Distance (km)]:[Time on current form]], 2, FALSE), NA())</f>
        <v>#N/A</v>
      </c>
      <c r="J3956" s="13" t="e">
        <f>IF(ISNUMBER(VLOOKUP(Fulltable[[#This Row],[Distance]], Predict[[#All],[Distance (km)]:[Time on current form]], 3, FALSE)), VLOOKUP(Fulltable[[#This Row],[Distance]], Predict[[#All],[Distance (km)]:[Time on current form]], 3, FALSE), NA())</f>
        <v>#N/A</v>
      </c>
    </row>
    <row r="3957" spans="1:10" x14ac:dyDescent="0.25">
      <c r="A3957" s="1">
        <v>39.549999999999997</v>
      </c>
      <c r="B3957" s="2">
        <f>Fulltable[[#This Row],[Distance]]^2</f>
        <v>1564.2024999999999</v>
      </c>
      <c r="C3957">
        <f>Fulltable[[#This Row],[Distance]]^3</f>
        <v>61864.208874999989</v>
      </c>
      <c r="D3957">
        <f>Fulltable[[#This Row],[Distance]]^4</f>
        <v>2446729.4610062498</v>
      </c>
      <c r="E3957">
        <f>Fulltable[[#This Row],[Distance]]^5</f>
        <v>96768150.182797179</v>
      </c>
      <c r="F3957" s="13" t="e">
        <f>IF(ISNUMBER(VLOOKUP(Fulltable[[#This Row],[Distance]], PBmetric[[Distance (km)]:[PB (hh:mm:ss)]], 6, FALSE)), VLOOKUP(Fulltable[[#This Row],[Distance]], PBmetric[[Distance (km)]:[PB (hh:mm:ss)]], 6, FALSE), NA())</f>
        <v>#N/A</v>
      </c>
      <c r="G3957" s="13">
        <f ca="1">$Q$4+$P$4*Fulltable[[#This Row],[Distance]]+$O$4*Fulltable[[#This Row],[D^2]]+$N$4*Fulltable[[#This Row],[D^3]]</f>
        <v>0.14300698738437972</v>
      </c>
      <c r="H3957" s="13">
        <f ca="1">Fulltable[[#This Row],[Forecast]]*(1+AVERAGE(cform[faster (-ve) /
slower (+ve)]))</f>
        <v>0.14805825459968358</v>
      </c>
      <c r="I3957" s="13" t="e">
        <f>IF(ISNUMBER(VLOOKUP(Fulltable[[#This Row],[Distance]], Predict[[#All],[Distance (km)]:[Time on current form]], 2, FALSE)), VLOOKUP(Fulltable[[#This Row],[Distance]], Predict[[#All],[Distance (km)]:[Time on current form]], 2, FALSE), NA())</f>
        <v>#N/A</v>
      </c>
      <c r="J3957" s="13" t="e">
        <f>IF(ISNUMBER(VLOOKUP(Fulltable[[#This Row],[Distance]], Predict[[#All],[Distance (km)]:[Time on current form]], 3, FALSE)), VLOOKUP(Fulltable[[#This Row],[Distance]], Predict[[#All],[Distance (km)]:[Time on current form]], 3, FALSE), NA())</f>
        <v>#N/A</v>
      </c>
    </row>
    <row r="3958" spans="1:10" x14ac:dyDescent="0.25">
      <c r="A3958" s="1">
        <v>39.56</v>
      </c>
      <c r="B3958" s="2">
        <f>Fulltable[[#This Row],[Distance]]^2</f>
        <v>1564.9936000000002</v>
      </c>
      <c r="C3958">
        <f>Fulltable[[#This Row],[Distance]]^3</f>
        <v>61911.146816000015</v>
      </c>
      <c r="D3958">
        <f>Fulltable[[#This Row],[Distance]]^4</f>
        <v>2449204.9680409608</v>
      </c>
      <c r="E3958">
        <f>Fulltable[[#This Row],[Distance]]^5</f>
        <v>96890548.535700411</v>
      </c>
      <c r="F3958" s="13" t="e">
        <f>IF(ISNUMBER(VLOOKUP(Fulltable[[#This Row],[Distance]], PBmetric[[Distance (km)]:[PB (hh:mm:ss)]], 6, FALSE)), VLOOKUP(Fulltable[[#This Row],[Distance]], PBmetric[[Distance (km)]:[PB (hh:mm:ss)]], 6, FALSE), NA())</f>
        <v>#N/A</v>
      </c>
      <c r="G3958" s="13">
        <f ca="1">$Q$4+$P$4*Fulltable[[#This Row],[Distance]]+$O$4*Fulltable[[#This Row],[D^2]]+$N$4*Fulltable[[#This Row],[D^3]]</f>
        <v>0.14305022622596392</v>
      </c>
      <c r="H3958" s="13">
        <f ca="1">Fulltable[[#This Row],[Forecast]]*(1+AVERAGE(cform[faster (-ve) /
slower (+ve)]))</f>
        <v>0.14810302071589201</v>
      </c>
      <c r="I3958" s="13" t="e">
        <f>IF(ISNUMBER(VLOOKUP(Fulltable[[#This Row],[Distance]], Predict[[#All],[Distance (km)]:[Time on current form]], 2, FALSE)), VLOOKUP(Fulltable[[#This Row],[Distance]], Predict[[#All],[Distance (km)]:[Time on current form]], 2, FALSE), NA())</f>
        <v>#N/A</v>
      </c>
      <c r="J3958" s="13" t="e">
        <f>IF(ISNUMBER(VLOOKUP(Fulltable[[#This Row],[Distance]], Predict[[#All],[Distance (km)]:[Time on current form]], 3, FALSE)), VLOOKUP(Fulltable[[#This Row],[Distance]], Predict[[#All],[Distance (km)]:[Time on current form]], 3, FALSE), NA())</f>
        <v>#N/A</v>
      </c>
    </row>
    <row r="3959" spans="1:10" x14ac:dyDescent="0.25">
      <c r="A3959" s="1">
        <v>39.57</v>
      </c>
      <c r="B3959" s="2">
        <f>Fulltable[[#This Row],[Distance]]^2</f>
        <v>1565.7849000000001</v>
      </c>
      <c r="C3959">
        <f>Fulltable[[#This Row],[Distance]]^3</f>
        <v>61958.108493000007</v>
      </c>
      <c r="D3959">
        <f>Fulltable[[#This Row],[Distance]]^4</f>
        <v>2451682.3530680104</v>
      </c>
      <c r="E3959">
        <f>Fulltable[[#This Row],[Distance]]^5</f>
        <v>97013070.710901171</v>
      </c>
      <c r="F3959" s="13" t="e">
        <f>IF(ISNUMBER(VLOOKUP(Fulltable[[#This Row],[Distance]], PBmetric[[Distance (km)]:[PB (hh:mm:ss)]], 6, FALSE)), VLOOKUP(Fulltable[[#This Row],[Distance]], PBmetric[[Distance (km)]:[PB (hh:mm:ss)]], 6, FALSE), NA())</f>
        <v>#N/A</v>
      </c>
      <c r="G3959" s="13">
        <f ca="1">$Q$4+$P$4*Fulltable[[#This Row],[Distance]]+$O$4*Fulltable[[#This Row],[D^2]]+$N$4*Fulltable[[#This Row],[D^3]]</f>
        <v>0.14309346860038155</v>
      </c>
      <c r="H3959" s="13">
        <f ca="1">Fulltable[[#This Row],[Forecast]]*(1+AVERAGE(cform[faster (-ve) /
slower (+ve)]))</f>
        <v>0.14814779048971999</v>
      </c>
      <c r="I3959" s="13" t="e">
        <f>IF(ISNUMBER(VLOOKUP(Fulltable[[#This Row],[Distance]], Predict[[#All],[Distance (km)]:[Time on current form]], 2, FALSE)), VLOOKUP(Fulltable[[#This Row],[Distance]], Predict[[#All],[Distance (km)]:[Time on current form]], 2, FALSE), NA())</f>
        <v>#N/A</v>
      </c>
      <c r="J3959" s="13" t="e">
        <f>IF(ISNUMBER(VLOOKUP(Fulltable[[#This Row],[Distance]], Predict[[#All],[Distance (km)]:[Time on current form]], 3, FALSE)), VLOOKUP(Fulltable[[#This Row],[Distance]], Predict[[#All],[Distance (km)]:[Time on current form]], 3, FALSE), NA())</f>
        <v>#N/A</v>
      </c>
    </row>
    <row r="3960" spans="1:10" x14ac:dyDescent="0.25">
      <c r="A3960" s="1">
        <v>39.58</v>
      </c>
      <c r="B3960" s="2">
        <f>Fulltable[[#This Row],[Distance]]^2</f>
        <v>1566.5763999999999</v>
      </c>
      <c r="C3960">
        <f>Fulltable[[#This Row],[Distance]]^3</f>
        <v>62005.093911999997</v>
      </c>
      <c r="D3960">
        <f>Fulltable[[#This Row],[Distance]]^4</f>
        <v>2454161.6170369596</v>
      </c>
      <c r="E3960">
        <f>Fulltable[[#This Row],[Distance]]^5</f>
        <v>97135716.802322865</v>
      </c>
      <c r="F3960" s="13" t="e">
        <f>IF(ISNUMBER(VLOOKUP(Fulltable[[#This Row],[Distance]], PBmetric[[Distance (km)]:[PB (hh:mm:ss)]], 6, FALSE)), VLOOKUP(Fulltable[[#This Row],[Distance]], PBmetric[[Distance (km)]:[PB (hh:mm:ss)]], 6, FALSE), NA())</f>
        <v>#N/A</v>
      </c>
      <c r="G3960" s="13">
        <f ca="1">$Q$4+$P$4*Fulltable[[#This Row],[Distance]]+$O$4*Fulltable[[#This Row],[D^2]]+$N$4*Fulltable[[#This Row],[D^3]]</f>
        <v>0.1431367145075973</v>
      </c>
      <c r="H3960" s="13">
        <f ca="1">Fulltable[[#This Row],[Forecast]]*(1+AVERAGE(cform[faster (-ve) /
slower (+ve)]))</f>
        <v>0.14819256392113095</v>
      </c>
      <c r="I3960" s="13" t="e">
        <f>IF(ISNUMBER(VLOOKUP(Fulltable[[#This Row],[Distance]], Predict[[#All],[Distance (km)]:[Time on current form]], 2, FALSE)), VLOOKUP(Fulltable[[#This Row],[Distance]], Predict[[#All],[Distance (km)]:[Time on current form]], 2, FALSE), NA())</f>
        <v>#N/A</v>
      </c>
      <c r="J3960" s="13" t="e">
        <f>IF(ISNUMBER(VLOOKUP(Fulltable[[#This Row],[Distance]], Predict[[#All],[Distance (km)]:[Time on current form]], 3, FALSE)), VLOOKUP(Fulltable[[#This Row],[Distance]], Predict[[#All],[Distance (km)]:[Time on current form]], 3, FALSE), NA())</f>
        <v>#N/A</v>
      </c>
    </row>
    <row r="3961" spans="1:10" x14ac:dyDescent="0.25">
      <c r="A3961" s="1">
        <v>39.590000000000003</v>
      </c>
      <c r="B3961" s="2">
        <f>Fulltable[[#This Row],[Distance]]^2</f>
        <v>1567.3681000000004</v>
      </c>
      <c r="C3961">
        <f>Fulltable[[#This Row],[Distance]]^3</f>
        <v>62052.103079000022</v>
      </c>
      <c r="D3961">
        <f>Fulltable[[#This Row],[Distance]]^4</f>
        <v>2456642.7608976113</v>
      </c>
      <c r="E3961">
        <f>Fulltable[[#This Row],[Distance]]^5</f>
        <v>97258486.903936446</v>
      </c>
      <c r="F3961" s="13" t="e">
        <f>IF(ISNUMBER(VLOOKUP(Fulltable[[#This Row],[Distance]], PBmetric[[Distance (km)]:[PB (hh:mm:ss)]], 6, FALSE)), VLOOKUP(Fulltable[[#This Row],[Distance]], PBmetric[[Distance (km)]:[PB (hh:mm:ss)]], 6, FALSE), NA())</f>
        <v>#N/A</v>
      </c>
      <c r="G3961" s="13">
        <f ca="1">$Q$4+$P$4*Fulltable[[#This Row],[Distance]]+$O$4*Fulltable[[#This Row],[D^2]]+$N$4*Fulltable[[#This Row],[D^3]]</f>
        <v>0.14317996394757573</v>
      </c>
      <c r="H3961" s="13">
        <f ca="1">Fulltable[[#This Row],[Forecast]]*(1+AVERAGE(cform[faster (-ve) /
slower (+ve)]))</f>
        <v>0.14823734101008823</v>
      </c>
      <c r="I3961" s="13" t="e">
        <f>IF(ISNUMBER(VLOOKUP(Fulltable[[#This Row],[Distance]], Predict[[#All],[Distance (km)]:[Time on current form]], 2, FALSE)), VLOOKUP(Fulltable[[#This Row],[Distance]], Predict[[#All],[Distance (km)]:[Time on current form]], 2, FALSE), NA())</f>
        <v>#N/A</v>
      </c>
      <c r="J3961" s="13" t="e">
        <f>IF(ISNUMBER(VLOOKUP(Fulltable[[#This Row],[Distance]], Predict[[#All],[Distance (km)]:[Time on current form]], 3, FALSE)), VLOOKUP(Fulltable[[#This Row],[Distance]], Predict[[#All],[Distance (km)]:[Time on current form]], 3, FALSE), NA())</f>
        <v>#N/A</v>
      </c>
    </row>
    <row r="3962" spans="1:10" x14ac:dyDescent="0.25">
      <c r="A3962" s="1">
        <v>39.6</v>
      </c>
      <c r="B3962" s="2">
        <f>Fulltable[[#This Row],[Distance]]^2</f>
        <v>1568.16</v>
      </c>
      <c r="C3962">
        <f>Fulltable[[#This Row],[Distance]]^3</f>
        <v>62099.136000000006</v>
      </c>
      <c r="D3962">
        <f>Fulltable[[#This Row],[Distance]]^4</f>
        <v>2459125.7856000001</v>
      </c>
      <c r="E3962">
        <f>Fulltable[[#This Row],[Distance]]^5</f>
        <v>97381381.109760001</v>
      </c>
      <c r="F3962" s="13" t="e">
        <f>IF(ISNUMBER(VLOOKUP(Fulltable[[#This Row],[Distance]], PBmetric[[Distance (km)]:[PB (hh:mm:ss)]], 6, FALSE)), VLOOKUP(Fulltable[[#This Row],[Distance]], PBmetric[[Distance (km)]:[PB (hh:mm:ss)]], 6, FALSE), NA())</f>
        <v>#N/A</v>
      </c>
      <c r="G3962" s="13">
        <f ca="1">$Q$4+$P$4*Fulltable[[#This Row],[Distance]]+$O$4*Fulltable[[#This Row],[D^2]]+$N$4*Fulltable[[#This Row],[D^3]]</f>
        <v>0.14322321692028145</v>
      </c>
      <c r="H3962" s="13">
        <f ca="1">Fulltable[[#This Row],[Forecast]]*(1+AVERAGE(cform[faster (-ve) /
slower (+ve)]))</f>
        <v>0.14828212175655514</v>
      </c>
      <c r="I3962" s="13" t="e">
        <f>IF(ISNUMBER(VLOOKUP(Fulltable[[#This Row],[Distance]], Predict[[#All],[Distance (km)]:[Time on current form]], 2, FALSE)), VLOOKUP(Fulltable[[#This Row],[Distance]], Predict[[#All],[Distance (km)]:[Time on current form]], 2, FALSE), NA())</f>
        <v>#N/A</v>
      </c>
      <c r="J3962" s="13" t="e">
        <f>IF(ISNUMBER(VLOOKUP(Fulltable[[#This Row],[Distance]], Predict[[#All],[Distance (km)]:[Time on current form]], 3, FALSE)), VLOOKUP(Fulltable[[#This Row],[Distance]], Predict[[#All],[Distance (km)]:[Time on current form]], 3, FALSE), NA())</f>
        <v>#N/A</v>
      </c>
    </row>
    <row r="3963" spans="1:10" x14ac:dyDescent="0.25">
      <c r="A3963" s="1">
        <v>39.61</v>
      </c>
      <c r="B3963" s="2">
        <f>Fulltable[[#This Row],[Distance]]^2</f>
        <v>1568.9521</v>
      </c>
      <c r="C3963">
        <f>Fulltable[[#This Row],[Distance]]^3</f>
        <v>62146.192681</v>
      </c>
      <c r="D3963">
        <f>Fulltable[[#This Row],[Distance]]^4</f>
        <v>2461610.6920944098</v>
      </c>
      <c r="E3963">
        <f>Fulltable[[#This Row],[Distance]]^5</f>
        <v>97504399.51385957</v>
      </c>
      <c r="F3963" s="13" t="e">
        <f>IF(ISNUMBER(VLOOKUP(Fulltable[[#This Row],[Distance]], PBmetric[[Distance (km)]:[PB (hh:mm:ss)]], 6, FALSE)), VLOOKUP(Fulltable[[#This Row],[Distance]], PBmetric[[Distance (km)]:[PB (hh:mm:ss)]], 6, FALSE), NA())</f>
        <v>#N/A</v>
      </c>
      <c r="G3963" s="13">
        <f ca="1">$Q$4+$P$4*Fulltable[[#This Row],[Distance]]+$O$4*Fulltable[[#This Row],[D^2]]+$N$4*Fulltable[[#This Row],[D^3]]</f>
        <v>0.143266473425679</v>
      </c>
      <c r="H3963" s="13">
        <f ca="1">Fulltable[[#This Row],[Forecast]]*(1+AVERAGE(cform[faster (-ve) /
slower (+ve)]))</f>
        <v>0.14832690616049499</v>
      </c>
      <c r="I3963" s="13" t="e">
        <f>IF(ISNUMBER(VLOOKUP(Fulltable[[#This Row],[Distance]], Predict[[#All],[Distance (km)]:[Time on current form]], 2, FALSE)), VLOOKUP(Fulltable[[#This Row],[Distance]], Predict[[#All],[Distance (km)]:[Time on current form]], 2, FALSE), NA())</f>
        <v>#N/A</v>
      </c>
      <c r="J3963" s="13" t="e">
        <f>IF(ISNUMBER(VLOOKUP(Fulltable[[#This Row],[Distance]], Predict[[#All],[Distance (km)]:[Time on current form]], 3, FALSE)), VLOOKUP(Fulltable[[#This Row],[Distance]], Predict[[#All],[Distance (km)]:[Time on current form]], 3, FALSE), NA())</f>
        <v>#N/A</v>
      </c>
    </row>
    <row r="3964" spans="1:10" x14ac:dyDescent="0.25">
      <c r="A3964" s="1">
        <v>39.619999999999997</v>
      </c>
      <c r="B3964" s="2">
        <f>Fulltable[[#This Row],[Distance]]^2</f>
        <v>1569.7443999999998</v>
      </c>
      <c r="C3964">
        <f>Fulltable[[#This Row],[Distance]]^3</f>
        <v>62193.273127999986</v>
      </c>
      <c r="D3964">
        <f>Fulltable[[#This Row],[Distance]]^4</f>
        <v>2464097.4813313596</v>
      </c>
      <c r="E3964">
        <f>Fulltable[[#This Row],[Distance]]^5</f>
        <v>97627542.210348457</v>
      </c>
      <c r="F3964" s="13" t="e">
        <f>IF(ISNUMBER(VLOOKUP(Fulltable[[#This Row],[Distance]], PBmetric[[Distance (km)]:[PB (hh:mm:ss)]], 6, FALSE)), VLOOKUP(Fulltable[[#This Row],[Distance]], PBmetric[[Distance (km)]:[PB (hh:mm:ss)]], 6, FALSE), NA())</f>
        <v>#N/A</v>
      </c>
      <c r="G3964" s="13">
        <f ca="1">$Q$4+$P$4*Fulltable[[#This Row],[Distance]]+$O$4*Fulltable[[#This Row],[D^2]]+$N$4*Fulltable[[#This Row],[D^3]]</f>
        <v>0.14330973346373307</v>
      </c>
      <c r="H3964" s="13">
        <f ca="1">Fulltable[[#This Row],[Forecast]]*(1+AVERAGE(cform[faster (-ve) /
slower (+ve)]))</f>
        <v>0.14837169422187121</v>
      </c>
      <c r="I3964" s="13" t="e">
        <f>IF(ISNUMBER(VLOOKUP(Fulltable[[#This Row],[Distance]], Predict[[#All],[Distance (km)]:[Time on current form]], 2, FALSE)), VLOOKUP(Fulltable[[#This Row],[Distance]], Predict[[#All],[Distance (km)]:[Time on current form]], 2, FALSE), NA())</f>
        <v>#N/A</v>
      </c>
      <c r="J3964" s="13" t="e">
        <f>IF(ISNUMBER(VLOOKUP(Fulltable[[#This Row],[Distance]], Predict[[#All],[Distance (km)]:[Time on current form]], 3, FALSE)), VLOOKUP(Fulltable[[#This Row],[Distance]], Predict[[#All],[Distance (km)]:[Time on current form]], 3, FALSE), NA())</f>
        <v>#N/A</v>
      </c>
    </row>
    <row r="3965" spans="1:10" x14ac:dyDescent="0.25">
      <c r="A3965" s="1">
        <v>39.630000000000003</v>
      </c>
      <c r="B3965" s="2">
        <f>Fulltable[[#This Row],[Distance]]^2</f>
        <v>1570.5369000000003</v>
      </c>
      <c r="C3965">
        <f>Fulltable[[#This Row],[Distance]]^3</f>
        <v>62240.377347000016</v>
      </c>
      <c r="D3965">
        <f>Fulltable[[#This Row],[Distance]]^4</f>
        <v>2466586.1542616109</v>
      </c>
      <c r="E3965">
        <f>Fulltable[[#This Row],[Distance]]^5</f>
        <v>97750809.293387651</v>
      </c>
      <c r="F3965" s="13" t="e">
        <f>IF(ISNUMBER(VLOOKUP(Fulltable[[#This Row],[Distance]], PBmetric[[Distance (km)]:[PB (hh:mm:ss)]], 6, FALSE)), VLOOKUP(Fulltable[[#This Row],[Distance]], PBmetric[[Distance (km)]:[PB (hh:mm:ss)]], 6, FALSE), NA())</f>
        <v>#N/A</v>
      </c>
      <c r="G3965" s="13">
        <f ca="1">$Q$4+$P$4*Fulltable[[#This Row],[Distance]]+$O$4*Fulltable[[#This Row],[D^2]]+$N$4*Fulltable[[#This Row],[D^3]]</f>
        <v>0.14335299703440824</v>
      </c>
      <c r="H3965" s="13">
        <f ca="1">Fulltable[[#This Row],[Forecast]]*(1+AVERAGE(cform[faster (-ve) /
slower (+ve)]))</f>
        <v>0.14841648594064716</v>
      </c>
      <c r="I3965" s="13" t="e">
        <f>IF(ISNUMBER(VLOOKUP(Fulltable[[#This Row],[Distance]], Predict[[#All],[Distance (km)]:[Time on current form]], 2, FALSE)), VLOOKUP(Fulltable[[#This Row],[Distance]], Predict[[#All],[Distance (km)]:[Time on current form]], 2, FALSE), NA())</f>
        <v>#N/A</v>
      </c>
      <c r="J3965" s="13" t="e">
        <f>IF(ISNUMBER(VLOOKUP(Fulltable[[#This Row],[Distance]], Predict[[#All],[Distance (km)]:[Time on current form]], 3, FALSE)), VLOOKUP(Fulltable[[#This Row],[Distance]], Predict[[#All],[Distance (km)]:[Time on current form]], 3, FALSE), NA())</f>
        <v>#N/A</v>
      </c>
    </row>
    <row r="3966" spans="1:10" x14ac:dyDescent="0.25">
      <c r="A3966" s="1">
        <v>39.64</v>
      </c>
      <c r="B3966" s="2">
        <f>Fulltable[[#This Row],[Distance]]^2</f>
        <v>1571.3296</v>
      </c>
      <c r="C3966">
        <f>Fulltable[[#This Row],[Distance]]^3</f>
        <v>62287.505344000005</v>
      </c>
      <c r="D3966">
        <f>Fulltable[[#This Row],[Distance]]^4</f>
        <v>2469076.7118361602</v>
      </c>
      <c r="E3966">
        <f>Fulltable[[#This Row],[Distance]]^5</f>
        <v>97874200.857185394</v>
      </c>
      <c r="F3966" s="13" t="e">
        <f>IF(ISNUMBER(VLOOKUP(Fulltable[[#This Row],[Distance]], PBmetric[[Distance (km)]:[PB (hh:mm:ss)]], 6, FALSE)), VLOOKUP(Fulltable[[#This Row],[Distance]], PBmetric[[Distance (km)]:[PB (hh:mm:ss)]], 6, FALSE), NA())</f>
        <v>#N/A</v>
      </c>
      <c r="G3966" s="13">
        <f ca="1">$Q$4+$P$4*Fulltable[[#This Row],[Distance]]+$O$4*Fulltable[[#This Row],[D^2]]+$N$4*Fulltable[[#This Row],[D^3]]</f>
        <v>0.14339626413766904</v>
      </c>
      <c r="H3966" s="13">
        <f ca="1">Fulltable[[#This Row],[Forecast]]*(1+AVERAGE(cform[faster (-ve) /
slower (+ve)]))</f>
        <v>0.1484612813167861</v>
      </c>
      <c r="I3966" s="13" t="e">
        <f>IF(ISNUMBER(VLOOKUP(Fulltable[[#This Row],[Distance]], Predict[[#All],[Distance (km)]:[Time on current form]], 2, FALSE)), VLOOKUP(Fulltable[[#This Row],[Distance]], Predict[[#All],[Distance (km)]:[Time on current form]], 2, FALSE), NA())</f>
        <v>#N/A</v>
      </c>
      <c r="J3966" s="13" t="e">
        <f>IF(ISNUMBER(VLOOKUP(Fulltable[[#This Row],[Distance]], Predict[[#All],[Distance (km)]:[Time on current form]], 3, FALSE)), VLOOKUP(Fulltable[[#This Row],[Distance]], Predict[[#All],[Distance (km)]:[Time on current form]], 3, FALSE), NA())</f>
        <v>#N/A</v>
      </c>
    </row>
    <row r="3967" spans="1:10" x14ac:dyDescent="0.25">
      <c r="A3967" s="1">
        <v>39.65</v>
      </c>
      <c r="B3967" s="2">
        <f>Fulltable[[#This Row],[Distance]]^2</f>
        <v>1572.1224999999999</v>
      </c>
      <c r="C3967">
        <f>Fulltable[[#This Row],[Distance]]^3</f>
        <v>62334.657124999998</v>
      </c>
      <c r="D3967">
        <f>Fulltable[[#This Row],[Distance]]^4</f>
        <v>2471569.1550062499</v>
      </c>
      <c r="E3967">
        <f>Fulltable[[#This Row],[Distance]]^5</f>
        <v>97997716.995997801</v>
      </c>
      <c r="F3967" s="13" t="e">
        <f>IF(ISNUMBER(VLOOKUP(Fulltable[[#This Row],[Distance]], PBmetric[[Distance (km)]:[PB (hh:mm:ss)]], 6, FALSE)), VLOOKUP(Fulltable[[#This Row],[Distance]], PBmetric[[Distance (km)]:[PB (hh:mm:ss)]], 6, FALSE), NA())</f>
        <v>#N/A</v>
      </c>
      <c r="G3967" s="13">
        <f ca="1">$Q$4+$P$4*Fulltable[[#This Row],[Distance]]+$O$4*Fulltable[[#This Row],[D^2]]+$N$4*Fulltable[[#This Row],[D^3]]</f>
        <v>0.14343953477348009</v>
      </c>
      <c r="H3967" s="13">
        <f ca="1">Fulltable[[#This Row],[Forecast]]*(1+AVERAGE(cform[faster (-ve) /
slower (+ve)]))</f>
        <v>0.14850608035025137</v>
      </c>
      <c r="I3967" s="13" t="e">
        <f>IF(ISNUMBER(VLOOKUP(Fulltable[[#This Row],[Distance]], Predict[[#All],[Distance (km)]:[Time on current form]], 2, FALSE)), VLOOKUP(Fulltable[[#This Row],[Distance]], Predict[[#All],[Distance (km)]:[Time on current form]], 2, FALSE), NA())</f>
        <v>#N/A</v>
      </c>
      <c r="J3967" s="13" t="e">
        <f>IF(ISNUMBER(VLOOKUP(Fulltable[[#This Row],[Distance]], Predict[[#All],[Distance (km)]:[Time on current form]], 3, FALSE)), VLOOKUP(Fulltable[[#This Row],[Distance]], Predict[[#All],[Distance (km)]:[Time on current form]], 3, FALSE), NA())</f>
        <v>#N/A</v>
      </c>
    </row>
    <row r="3968" spans="1:10" x14ac:dyDescent="0.25">
      <c r="A3968" s="1">
        <v>39.659999999999997</v>
      </c>
      <c r="B3968" s="2">
        <f>Fulltable[[#This Row],[Distance]]^2</f>
        <v>1572.9155999999998</v>
      </c>
      <c r="C3968">
        <f>Fulltable[[#This Row],[Distance]]^3</f>
        <v>62381.83269599999</v>
      </c>
      <c r="D3968">
        <f>Fulltable[[#This Row],[Distance]]^4</f>
        <v>2474063.4847233593</v>
      </c>
      <c r="E3968">
        <f>Fulltable[[#This Row],[Distance]]^5</f>
        <v>98121357.804128423</v>
      </c>
      <c r="F3968" s="13" t="e">
        <f>IF(ISNUMBER(VLOOKUP(Fulltable[[#This Row],[Distance]], PBmetric[[Distance (km)]:[PB (hh:mm:ss)]], 6, FALSE)), VLOOKUP(Fulltable[[#This Row],[Distance]], PBmetric[[Distance (km)]:[PB (hh:mm:ss)]], 6, FALSE), NA())</f>
        <v>#N/A</v>
      </c>
      <c r="G3968" s="13">
        <f ca="1">$Q$4+$P$4*Fulltable[[#This Row],[Distance]]+$O$4*Fulltable[[#This Row],[D^2]]+$N$4*Fulltable[[#This Row],[D^3]]</f>
        <v>0.14348280894180601</v>
      </c>
      <c r="H3968" s="13">
        <f ca="1">Fulltable[[#This Row],[Forecast]]*(1+AVERAGE(cform[faster (-ve) /
slower (+ve)]))</f>
        <v>0.14855088304100639</v>
      </c>
      <c r="I3968" s="13" t="e">
        <f>IF(ISNUMBER(VLOOKUP(Fulltable[[#This Row],[Distance]], Predict[[#All],[Distance (km)]:[Time on current form]], 2, FALSE)), VLOOKUP(Fulltable[[#This Row],[Distance]], Predict[[#All],[Distance (km)]:[Time on current form]], 2, FALSE), NA())</f>
        <v>#N/A</v>
      </c>
      <c r="J3968" s="13" t="e">
        <f>IF(ISNUMBER(VLOOKUP(Fulltable[[#This Row],[Distance]], Predict[[#All],[Distance (km)]:[Time on current form]], 3, FALSE)), VLOOKUP(Fulltable[[#This Row],[Distance]], Predict[[#All],[Distance (km)]:[Time on current form]], 3, FALSE), NA())</f>
        <v>#N/A</v>
      </c>
    </row>
    <row r="3969" spans="1:10" x14ac:dyDescent="0.25">
      <c r="A3969" s="1">
        <v>39.67</v>
      </c>
      <c r="B3969" s="2">
        <f>Fulltable[[#This Row],[Distance]]^2</f>
        <v>1573.7089000000001</v>
      </c>
      <c r="C3969">
        <f>Fulltable[[#This Row],[Distance]]^3</f>
        <v>62429.032063000006</v>
      </c>
      <c r="D3969">
        <f>Fulltable[[#This Row],[Distance]]^4</f>
        <v>2476559.7019392103</v>
      </c>
      <c r="E3969">
        <f>Fulltable[[#This Row],[Distance]]^5</f>
        <v>98245123.375928476</v>
      </c>
      <c r="F3969" s="13" t="e">
        <f>IF(ISNUMBER(VLOOKUP(Fulltable[[#This Row],[Distance]], PBmetric[[Distance (km)]:[PB (hh:mm:ss)]], 6, FALSE)), VLOOKUP(Fulltable[[#This Row],[Distance]], PBmetric[[Distance (km)]:[PB (hh:mm:ss)]], 6, FALSE), NA())</f>
        <v>#N/A</v>
      </c>
      <c r="G3969" s="13">
        <f ca="1">$Q$4+$P$4*Fulltable[[#This Row],[Distance]]+$O$4*Fulltable[[#This Row],[D^2]]+$N$4*Fulltable[[#This Row],[D^3]]</f>
        <v>0.14352608664261146</v>
      </c>
      <c r="H3969" s="13">
        <f ca="1">Fulltable[[#This Row],[Forecast]]*(1+AVERAGE(cform[faster (-ve) /
slower (+ve)]))</f>
        <v>0.14859568938901455</v>
      </c>
      <c r="I3969" s="13" t="e">
        <f>IF(ISNUMBER(VLOOKUP(Fulltable[[#This Row],[Distance]], Predict[[#All],[Distance (km)]:[Time on current form]], 2, FALSE)), VLOOKUP(Fulltable[[#This Row],[Distance]], Predict[[#All],[Distance (km)]:[Time on current form]], 2, FALSE), NA())</f>
        <v>#N/A</v>
      </c>
      <c r="J3969" s="13" t="e">
        <f>IF(ISNUMBER(VLOOKUP(Fulltable[[#This Row],[Distance]], Predict[[#All],[Distance (km)]:[Time on current form]], 3, FALSE)), VLOOKUP(Fulltable[[#This Row],[Distance]], Predict[[#All],[Distance (km)]:[Time on current form]], 3, FALSE), NA())</f>
        <v>#N/A</v>
      </c>
    </row>
    <row r="3970" spans="1:10" x14ac:dyDescent="0.25">
      <c r="A3970" s="1">
        <v>39.68</v>
      </c>
      <c r="B3970" s="2">
        <f>Fulltable[[#This Row],[Distance]]^2</f>
        <v>1574.5024000000001</v>
      </c>
      <c r="C3970">
        <f>Fulltable[[#This Row],[Distance]]^3</f>
        <v>62476.255232000003</v>
      </c>
      <c r="D3970">
        <f>Fulltable[[#This Row],[Distance]]^4</f>
        <v>2479057.8076057602</v>
      </c>
      <c r="E3970">
        <f>Fulltable[[#This Row],[Distance]]^5</f>
        <v>98369013.805796564</v>
      </c>
      <c r="F3970" s="13" t="e">
        <f>IF(ISNUMBER(VLOOKUP(Fulltable[[#This Row],[Distance]], PBmetric[[Distance (km)]:[PB (hh:mm:ss)]], 6, FALSE)), VLOOKUP(Fulltable[[#This Row],[Distance]], PBmetric[[Distance (km)]:[PB (hh:mm:ss)]], 6, FALSE), NA())</f>
        <v>#N/A</v>
      </c>
      <c r="G3970" s="13">
        <f ca="1">$Q$4+$P$4*Fulltable[[#This Row],[Distance]]+$O$4*Fulltable[[#This Row],[D^2]]+$N$4*Fulltable[[#This Row],[D^3]]</f>
        <v>0.14356936787586091</v>
      </c>
      <c r="H3970" s="13">
        <f ca="1">Fulltable[[#This Row],[Forecast]]*(1+AVERAGE(cform[faster (-ve) /
slower (+ve)]))</f>
        <v>0.14864049939423907</v>
      </c>
      <c r="I3970" s="13" t="e">
        <f>IF(ISNUMBER(VLOOKUP(Fulltable[[#This Row],[Distance]], Predict[[#All],[Distance (km)]:[Time on current form]], 2, FALSE)), VLOOKUP(Fulltable[[#This Row],[Distance]], Predict[[#All],[Distance (km)]:[Time on current form]], 2, FALSE), NA())</f>
        <v>#N/A</v>
      </c>
      <c r="J3970" s="13" t="e">
        <f>IF(ISNUMBER(VLOOKUP(Fulltable[[#This Row],[Distance]], Predict[[#All],[Distance (km)]:[Time on current form]], 3, FALSE)), VLOOKUP(Fulltable[[#This Row],[Distance]], Predict[[#All],[Distance (km)]:[Time on current form]], 3, FALSE), NA())</f>
        <v>#N/A</v>
      </c>
    </row>
    <row r="3971" spans="1:10" x14ac:dyDescent="0.25">
      <c r="A3971" s="1">
        <v>39.69</v>
      </c>
      <c r="B3971" s="2">
        <f>Fulltable[[#This Row],[Distance]]^2</f>
        <v>1575.2960999999998</v>
      </c>
      <c r="C3971">
        <f>Fulltable[[#This Row],[Distance]]^3</f>
        <v>62523.502208999991</v>
      </c>
      <c r="D3971">
        <f>Fulltable[[#This Row],[Distance]]^4</f>
        <v>2481557.8026752095</v>
      </c>
      <c r="E3971">
        <f>Fulltable[[#This Row],[Distance]]^5</f>
        <v>98493029.188179061</v>
      </c>
      <c r="F3971" s="13" t="e">
        <f>IF(ISNUMBER(VLOOKUP(Fulltable[[#This Row],[Distance]], PBmetric[[Distance (km)]:[PB (hh:mm:ss)]], 6, FALSE)), VLOOKUP(Fulltable[[#This Row],[Distance]], PBmetric[[Distance (km)]:[PB (hh:mm:ss)]], 6, FALSE), NA())</f>
        <v>#N/A</v>
      </c>
      <c r="G3971" s="13">
        <f ca="1">$Q$4+$P$4*Fulltable[[#This Row],[Distance]]+$O$4*Fulltable[[#This Row],[D^2]]+$N$4*Fulltable[[#This Row],[D^3]]</f>
        <v>0.14361265264151896</v>
      </c>
      <c r="H3971" s="13">
        <f ca="1">Fulltable[[#This Row],[Forecast]]*(1+AVERAGE(cform[faster (-ve) /
slower (+ve)]))</f>
        <v>0.14868531305664326</v>
      </c>
      <c r="I3971" s="13" t="e">
        <f>IF(ISNUMBER(VLOOKUP(Fulltable[[#This Row],[Distance]], Predict[[#All],[Distance (km)]:[Time on current form]], 2, FALSE)), VLOOKUP(Fulltable[[#This Row],[Distance]], Predict[[#All],[Distance (km)]:[Time on current form]], 2, FALSE), NA())</f>
        <v>#N/A</v>
      </c>
      <c r="J3971" s="13" t="e">
        <f>IF(ISNUMBER(VLOOKUP(Fulltable[[#This Row],[Distance]], Predict[[#All],[Distance (km)]:[Time on current form]], 3, FALSE)), VLOOKUP(Fulltable[[#This Row],[Distance]], Predict[[#All],[Distance (km)]:[Time on current form]], 3, FALSE), NA())</f>
        <v>#N/A</v>
      </c>
    </row>
    <row r="3972" spans="1:10" x14ac:dyDescent="0.25">
      <c r="A3972" s="1">
        <v>39.700000000000003</v>
      </c>
      <c r="B3972" s="2">
        <f>Fulltable[[#This Row],[Distance]]^2</f>
        <v>1576.0900000000001</v>
      </c>
      <c r="C3972">
        <f>Fulltable[[#This Row],[Distance]]^3</f>
        <v>62570.773000000008</v>
      </c>
      <c r="D3972">
        <f>Fulltable[[#This Row],[Distance]]^4</f>
        <v>2484059.6881000004</v>
      </c>
      <c r="E3972">
        <f>Fulltable[[#This Row],[Distance]]^5</f>
        <v>98617169.617570028</v>
      </c>
      <c r="F3972" s="13" t="e">
        <f>IF(ISNUMBER(VLOOKUP(Fulltable[[#This Row],[Distance]], PBmetric[[Distance (km)]:[PB (hh:mm:ss)]], 6, FALSE)), VLOOKUP(Fulltable[[#This Row],[Distance]], PBmetric[[Distance (km)]:[PB (hh:mm:ss)]], 6, FALSE), NA())</f>
        <v>#N/A</v>
      </c>
      <c r="G3972" s="13">
        <f ca="1">$Q$4+$P$4*Fulltable[[#This Row],[Distance]]+$O$4*Fulltable[[#This Row],[D^2]]+$N$4*Fulltable[[#This Row],[D^3]]</f>
        <v>0.14365594093955036</v>
      </c>
      <c r="H3972" s="13">
        <f ca="1">Fulltable[[#This Row],[Forecast]]*(1+AVERAGE(cform[faster (-ve) /
slower (+ve)]))</f>
        <v>0.14873013037619071</v>
      </c>
      <c r="I3972" s="13" t="e">
        <f>IF(ISNUMBER(VLOOKUP(Fulltable[[#This Row],[Distance]], Predict[[#All],[Distance (km)]:[Time on current form]], 2, FALSE)), VLOOKUP(Fulltable[[#This Row],[Distance]], Predict[[#All],[Distance (km)]:[Time on current form]], 2, FALSE), NA())</f>
        <v>#N/A</v>
      </c>
      <c r="J3972" s="13" t="e">
        <f>IF(ISNUMBER(VLOOKUP(Fulltable[[#This Row],[Distance]], Predict[[#All],[Distance (km)]:[Time on current form]], 3, FALSE)), VLOOKUP(Fulltable[[#This Row],[Distance]], Predict[[#All],[Distance (km)]:[Time on current form]], 3, FALSE), NA())</f>
        <v>#N/A</v>
      </c>
    </row>
    <row r="3973" spans="1:10" x14ac:dyDescent="0.25">
      <c r="A3973" s="1">
        <v>39.71</v>
      </c>
      <c r="B3973" s="2">
        <f>Fulltable[[#This Row],[Distance]]^2</f>
        <v>1576.8841</v>
      </c>
      <c r="C3973">
        <f>Fulltable[[#This Row],[Distance]]^3</f>
        <v>62618.067610999999</v>
      </c>
      <c r="D3973">
        <f>Fulltable[[#This Row],[Distance]]^4</f>
        <v>2486563.4648328098</v>
      </c>
      <c r="E3973">
        <f>Fulltable[[#This Row],[Distance]]^5</f>
        <v>98741435.18851088</v>
      </c>
      <c r="F3973" s="13" t="e">
        <f>IF(ISNUMBER(VLOOKUP(Fulltable[[#This Row],[Distance]], PBmetric[[Distance (km)]:[PB (hh:mm:ss)]], 6, FALSE)), VLOOKUP(Fulltable[[#This Row],[Distance]], PBmetric[[Distance (km)]:[PB (hh:mm:ss)]], 6, FALSE), NA())</f>
        <v>#N/A</v>
      </c>
      <c r="G3973" s="13">
        <f ca="1">$Q$4+$P$4*Fulltable[[#This Row],[Distance]]+$O$4*Fulltable[[#This Row],[D^2]]+$N$4*Fulltable[[#This Row],[D^3]]</f>
        <v>0.14369923276991955</v>
      </c>
      <c r="H3973" s="13">
        <f ca="1">Fulltable[[#This Row],[Forecast]]*(1+AVERAGE(cform[faster (-ve) /
slower (+ve)]))</f>
        <v>0.14877495135284452</v>
      </c>
      <c r="I3973" s="13" t="e">
        <f>IF(ISNUMBER(VLOOKUP(Fulltable[[#This Row],[Distance]], Predict[[#All],[Distance (km)]:[Time on current form]], 2, FALSE)), VLOOKUP(Fulltable[[#This Row],[Distance]], Predict[[#All],[Distance (km)]:[Time on current form]], 2, FALSE), NA())</f>
        <v>#N/A</v>
      </c>
      <c r="J3973" s="13" t="e">
        <f>IF(ISNUMBER(VLOOKUP(Fulltable[[#This Row],[Distance]], Predict[[#All],[Distance (km)]:[Time on current form]], 3, FALSE)), VLOOKUP(Fulltable[[#This Row],[Distance]], Predict[[#All],[Distance (km)]:[Time on current form]], 3, FALSE), NA())</f>
        <v>#N/A</v>
      </c>
    </row>
    <row r="3974" spans="1:10" x14ac:dyDescent="0.25">
      <c r="A3974" s="1">
        <v>39.72</v>
      </c>
      <c r="B3974" s="2">
        <f>Fulltable[[#This Row],[Distance]]^2</f>
        <v>1577.6784</v>
      </c>
      <c r="C3974">
        <f>Fulltable[[#This Row],[Distance]]^3</f>
        <v>62665.386048</v>
      </c>
      <c r="D3974">
        <f>Fulltable[[#This Row],[Distance]]^4</f>
        <v>2489069.1338265599</v>
      </c>
      <c r="E3974">
        <f>Fulltable[[#This Row],[Distance]]^5</f>
        <v>98865825.995590955</v>
      </c>
      <c r="F3974" s="13" t="e">
        <f>IF(ISNUMBER(VLOOKUP(Fulltable[[#This Row],[Distance]], PBmetric[[Distance (km)]:[PB (hh:mm:ss)]], 6, FALSE)), VLOOKUP(Fulltable[[#This Row],[Distance]], PBmetric[[Distance (km)]:[PB (hh:mm:ss)]], 6, FALSE), NA())</f>
        <v>#N/A</v>
      </c>
      <c r="G3974" s="13">
        <f ca="1">$Q$4+$P$4*Fulltable[[#This Row],[Distance]]+$O$4*Fulltable[[#This Row],[D^2]]+$N$4*Fulltable[[#This Row],[D^3]]</f>
        <v>0.14374252813259117</v>
      </c>
      <c r="H3974" s="13">
        <f ca="1">Fulltable[[#This Row],[Forecast]]*(1+AVERAGE(cform[faster (-ve) /
slower (+ve)]))</f>
        <v>0.14881977598656809</v>
      </c>
      <c r="I3974" s="13" t="e">
        <f>IF(ISNUMBER(VLOOKUP(Fulltable[[#This Row],[Distance]], Predict[[#All],[Distance (km)]:[Time on current form]], 2, FALSE)), VLOOKUP(Fulltable[[#This Row],[Distance]], Predict[[#All],[Distance (km)]:[Time on current form]], 2, FALSE), NA())</f>
        <v>#N/A</v>
      </c>
      <c r="J3974" s="13" t="e">
        <f>IF(ISNUMBER(VLOOKUP(Fulltable[[#This Row],[Distance]], Predict[[#All],[Distance (km)]:[Time on current form]], 3, FALSE)), VLOOKUP(Fulltable[[#This Row],[Distance]], Predict[[#All],[Distance (km)]:[Time on current form]], 3, FALSE), NA())</f>
        <v>#N/A</v>
      </c>
    </row>
    <row r="3975" spans="1:10" x14ac:dyDescent="0.25">
      <c r="A3975" s="1">
        <v>39.729999999999997</v>
      </c>
      <c r="B3975" s="2">
        <f>Fulltable[[#This Row],[Distance]]^2</f>
        <v>1578.4728999999998</v>
      </c>
      <c r="C3975">
        <f>Fulltable[[#This Row],[Distance]]^3</f>
        <v>62712.728316999986</v>
      </c>
      <c r="D3975">
        <f>Fulltable[[#This Row],[Distance]]^4</f>
        <v>2491576.6960344091</v>
      </c>
      <c r="E3975">
        <f>Fulltable[[#This Row],[Distance]]^5</f>
        <v>98990342.133447066</v>
      </c>
      <c r="F3975" s="13" t="e">
        <f>IF(ISNUMBER(VLOOKUP(Fulltable[[#This Row],[Distance]], PBmetric[[Distance (km)]:[PB (hh:mm:ss)]], 6, FALSE)), VLOOKUP(Fulltable[[#This Row],[Distance]], PBmetric[[Distance (km)]:[PB (hh:mm:ss)]], 6, FALSE), NA())</f>
        <v>#N/A</v>
      </c>
      <c r="G3975" s="13">
        <f ca="1">$Q$4+$P$4*Fulltable[[#This Row],[Distance]]+$O$4*Fulltable[[#This Row],[D^2]]+$N$4*Fulltable[[#This Row],[D^3]]</f>
        <v>0.14378582702752984</v>
      </c>
      <c r="H3975" s="13">
        <f ca="1">Fulltable[[#This Row],[Forecast]]*(1+AVERAGE(cform[faster (-ve) /
slower (+ve)]))</f>
        <v>0.14886460427732487</v>
      </c>
      <c r="I3975" s="13" t="e">
        <f>IF(ISNUMBER(VLOOKUP(Fulltable[[#This Row],[Distance]], Predict[[#All],[Distance (km)]:[Time on current form]], 2, FALSE)), VLOOKUP(Fulltable[[#This Row],[Distance]], Predict[[#All],[Distance (km)]:[Time on current form]], 2, FALSE), NA())</f>
        <v>#N/A</v>
      </c>
      <c r="J3975" s="13" t="e">
        <f>IF(ISNUMBER(VLOOKUP(Fulltable[[#This Row],[Distance]], Predict[[#All],[Distance (km)]:[Time on current form]], 3, FALSE)), VLOOKUP(Fulltable[[#This Row],[Distance]], Predict[[#All],[Distance (km)]:[Time on current form]], 3, FALSE), NA())</f>
        <v>#N/A</v>
      </c>
    </row>
    <row r="3976" spans="1:10" x14ac:dyDescent="0.25">
      <c r="A3976" s="1">
        <v>39.74</v>
      </c>
      <c r="B3976" s="2">
        <f>Fulltable[[#This Row],[Distance]]^2</f>
        <v>1579.2676000000001</v>
      </c>
      <c r="C3976">
        <f>Fulltable[[#This Row],[Distance]]^3</f>
        <v>62760.09442400001</v>
      </c>
      <c r="D3976">
        <f>Fulltable[[#This Row],[Distance]]^4</f>
        <v>2494086.1524097603</v>
      </c>
      <c r="E3976">
        <f>Fulltable[[#This Row],[Distance]]^5</f>
        <v>99114983.696763873</v>
      </c>
      <c r="F3976" s="13" t="e">
        <f>IF(ISNUMBER(VLOOKUP(Fulltable[[#This Row],[Distance]], PBmetric[[Distance (km)]:[PB (hh:mm:ss)]], 6, FALSE)), VLOOKUP(Fulltable[[#This Row],[Distance]], PBmetric[[Distance (km)]:[PB (hh:mm:ss)]], 6, FALSE), NA())</f>
        <v>#N/A</v>
      </c>
      <c r="G3976" s="13">
        <f ca="1">$Q$4+$P$4*Fulltable[[#This Row],[Distance]]+$O$4*Fulltable[[#This Row],[D^2]]+$N$4*Fulltable[[#This Row],[D^3]]</f>
        <v>0.14382912945470019</v>
      </c>
      <c r="H3976" s="13">
        <f ca="1">Fulltable[[#This Row],[Forecast]]*(1+AVERAGE(cform[faster (-ve) /
slower (+ve)]))</f>
        <v>0.14890943622507816</v>
      </c>
      <c r="I3976" s="13" t="e">
        <f>IF(ISNUMBER(VLOOKUP(Fulltable[[#This Row],[Distance]], Predict[[#All],[Distance (km)]:[Time on current form]], 2, FALSE)), VLOOKUP(Fulltable[[#This Row],[Distance]], Predict[[#All],[Distance (km)]:[Time on current form]], 2, FALSE), NA())</f>
        <v>#N/A</v>
      </c>
      <c r="J3976" s="13" t="e">
        <f>IF(ISNUMBER(VLOOKUP(Fulltable[[#This Row],[Distance]], Predict[[#All],[Distance (km)]:[Time on current form]], 3, FALSE)), VLOOKUP(Fulltable[[#This Row],[Distance]], Predict[[#All],[Distance (km)]:[Time on current form]], 3, FALSE), NA())</f>
        <v>#N/A</v>
      </c>
    </row>
    <row r="3977" spans="1:10" x14ac:dyDescent="0.25">
      <c r="A3977" s="1">
        <v>39.75</v>
      </c>
      <c r="B3977" s="2">
        <f>Fulltable[[#This Row],[Distance]]^2</f>
        <v>1580.0625</v>
      </c>
      <c r="C3977">
        <f>Fulltable[[#This Row],[Distance]]^3</f>
        <v>62807.484375</v>
      </c>
      <c r="D3977">
        <f>Fulltable[[#This Row],[Distance]]^4</f>
        <v>2496597.50390625</v>
      </c>
      <c r="E3977">
        <f>Fulltable[[#This Row],[Distance]]^5</f>
        <v>99239750.780273437</v>
      </c>
      <c r="F3977" s="13" t="e">
        <f>IF(ISNUMBER(VLOOKUP(Fulltable[[#This Row],[Distance]], PBmetric[[Distance (km)]:[PB (hh:mm:ss)]], 6, FALSE)), VLOOKUP(Fulltable[[#This Row],[Distance]], PBmetric[[Distance (km)]:[PB (hh:mm:ss)]], 6, FALSE), NA())</f>
        <v>#N/A</v>
      </c>
      <c r="G3977" s="13">
        <f ca="1">$Q$4+$P$4*Fulltable[[#This Row],[Distance]]+$O$4*Fulltable[[#This Row],[D^2]]+$N$4*Fulltable[[#This Row],[D^3]]</f>
        <v>0.14387243541406672</v>
      </c>
      <c r="H3977" s="13">
        <f ca="1">Fulltable[[#This Row],[Forecast]]*(1+AVERAGE(cform[faster (-ve) /
slower (+ve)]))</f>
        <v>0.14895427182979121</v>
      </c>
      <c r="I3977" s="13" t="e">
        <f>IF(ISNUMBER(VLOOKUP(Fulltable[[#This Row],[Distance]], Predict[[#All],[Distance (km)]:[Time on current form]], 2, FALSE)), VLOOKUP(Fulltable[[#This Row],[Distance]], Predict[[#All],[Distance (km)]:[Time on current form]], 2, FALSE), NA())</f>
        <v>#N/A</v>
      </c>
      <c r="J3977" s="13" t="e">
        <f>IF(ISNUMBER(VLOOKUP(Fulltable[[#This Row],[Distance]], Predict[[#All],[Distance (km)]:[Time on current form]], 3, FALSE)), VLOOKUP(Fulltable[[#This Row],[Distance]], Predict[[#All],[Distance (km)]:[Time on current form]], 3, FALSE), NA())</f>
        <v>#N/A</v>
      </c>
    </row>
    <row r="3978" spans="1:10" x14ac:dyDescent="0.25">
      <c r="A3978" s="1">
        <v>39.76</v>
      </c>
      <c r="B3978" s="2">
        <f>Fulltable[[#This Row],[Distance]]^2</f>
        <v>1580.8575999999998</v>
      </c>
      <c r="C3978">
        <f>Fulltable[[#This Row],[Distance]]^3</f>
        <v>62854.898175999988</v>
      </c>
      <c r="D3978">
        <f>Fulltable[[#This Row],[Distance]]^4</f>
        <v>2499110.7514777593</v>
      </c>
      <c r="E3978">
        <f>Fulltable[[#This Row],[Distance]]^5</f>
        <v>99364643.478755713</v>
      </c>
      <c r="F3978" s="13" t="e">
        <f>IF(ISNUMBER(VLOOKUP(Fulltable[[#This Row],[Distance]], PBmetric[[Distance (km)]:[PB (hh:mm:ss)]], 6, FALSE)), VLOOKUP(Fulltable[[#This Row],[Distance]], PBmetric[[Distance (km)]:[PB (hh:mm:ss)]], 6, FALSE), NA())</f>
        <v>#N/A</v>
      </c>
      <c r="G3978" s="13">
        <f ca="1">$Q$4+$P$4*Fulltable[[#This Row],[Distance]]+$O$4*Fulltable[[#This Row],[D^2]]+$N$4*Fulltable[[#This Row],[D^3]]</f>
        <v>0.14391574490559411</v>
      </c>
      <c r="H3978" s="13">
        <f ca="1">Fulltable[[#This Row],[Forecast]]*(1+AVERAGE(cform[faster (-ve) /
slower (+ve)]))</f>
        <v>0.14899911109142752</v>
      </c>
      <c r="I3978" s="13" t="e">
        <f>IF(ISNUMBER(VLOOKUP(Fulltable[[#This Row],[Distance]], Predict[[#All],[Distance (km)]:[Time on current form]], 2, FALSE)), VLOOKUP(Fulltable[[#This Row],[Distance]], Predict[[#All],[Distance (km)]:[Time on current form]], 2, FALSE), NA())</f>
        <v>#N/A</v>
      </c>
      <c r="J3978" s="13" t="e">
        <f>IF(ISNUMBER(VLOOKUP(Fulltable[[#This Row],[Distance]], Predict[[#All],[Distance (km)]:[Time on current form]], 3, FALSE)), VLOOKUP(Fulltable[[#This Row],[Distance]], Predict[[#All],[Distance (km)]:[Time on current form]], 3, FALSE), NA())</f>
        <v>#N/A</v>
      </c>
    </row>
    <row r="3979" spans="1:10" x14ac:dyDescent="0.25">
      <c r="A3979" s="1">
        <v>39.770000000000003</v>
      </c>
      <c r="B3979" s="2">
        <f>Fulltable[[#This Row],[Distance]]^2</f>
        <v>1581.6529000000003</v>
      </c>
      <c r="C3979">
        <f>Fulltable[[#This Row],[Distance]]^3</f>
        <v>62902.335833000019</v>
      </c>
      <c r="D3979">
        <f>Fulltable[[#This Row],[Distance]]^4</f>
        <v>2501625.896078411</v>
      </c>
      <c r="E3979">
        <f>Fulltable[[#This Row],[Distance]]^5</f>
        <v>99489661.88703841</v>
      </c>
      <c r="F3979" s="13" t="e">
        <f>IF(ISNUMBER(VLOOKUP(Fulltable[[#This Row],[Distance]], PBmetric[[Distance (km)]:[PB (hh:mm:ss)]], 6, FALSE)), VLOOKUP(Fulltable[[#This Row],[Distance]], PBmetric[[Distance (km)]:[PB (hh:mm:ss)]], 6, FALSE), NA())</f>
        <v>#N/A</v>
      </c>
      <c r="G3979" s="13">
        <f ca="1">$Q$4+$P$4*Fulltable[[#This Row],[Distance]]+$O$4*Fulltable[[#This Row],[D^2]]+$N$4*Fulltable[[#This Row],[D^3]]</f>
        <v>0.14395905792924693</v>
      </c>
      <c r="H3979" s="13">
        <f ca="1">Fulltable[[#This Row],[Forecast]]*(1+AVERAGE(cform[faster (-ve) /
slower (+ve)]))</f>
        <v>0.14904395400995032</v>
      </c>
      <c r="I3979" s="13" t="e">
        <f>IF(ISNUMBER(VLOOKUP(Fulltable[[#This Row],[Distance]], Predict[[#All],[Distance (km)]:[Time on current form]], 2, FALSE)), VLOOKUP(Fulltable[[#This Row],[Distance]], Predict[[#All],[Distance (km)]:[Time on current form]], 2, FALSE), NA())</f>
        <v>#N/A</v>
      </c>
      <c r="J3979" s="13" t="e">
        <f>IF(ISNUMBER(VLOOKUP(Fulltable[[#This Row],[Distance]], Predict[[#All],[Distance (km)]:[Time on current form]], 3, FALSE)), VLOOKUP(Fulltable[[#This Row],[Distance]], Predict[[#All],[Distance (km)]:[Time on current form]], 3, FALSE), NA())</f>
        <v>#N/A</v>
      </c>
    </row>
    <row r="3980" spans="1:10" x14ac:dyDescent="0.25">
      <c r="A3980" s="1">
        <v>39.78</v>
      </c>
      <c r="B3980" s="2">
        <f>Fulltable[[#This Row],[Distance]]^2</f>
        <v>1582.4484</v>
      </c>
      <c r="C3980">
        <f>Fulltable[[#This Row],[Distance]]^3</f>
        <v>62949.797352000001</v>
      </c>
      <c r="D3980">
        <f>Fulltable[[#This Row],[Distance]]^4</f>
        <v>2504142.9386625602</v>
      </c>
      <c r="E3980">
        <f>Fulltable[[#This Row],[Distance]]^5</f>
        <v>99614806.099996641</v>
      </c>
      <c r="F3980" s="13" t="e">
        <f>IF(ISNUMBER(VLOOKUP(Fulltable[[#This Row],[Distance]], PBmetric[[Distance (km)]:[PB (hh:mm:ss)]], 6, FALSE)), VLOOKUP(Fulltable[[#This Row],[Distance]], PBmetric[[Distance (km)]:[PB (hh:mm:ss)]], 6, FALSE), NA())</f>
        <v>#N/A</v>
      </c>
      <c r="G3980" s="13">
        <f ca="1">$Q$4+$P$4*Fulltable[[#This Row],[Distance]]+$O$4*Fulltable[[#This Row],[D^2]]+$N$4*Fulltable[[#This Row],[D^3]]</f>
        <v>0.14400237448498973</v>
      </c>
      <c r="H3980" s="13">
        <f ca="1">Fulltable[[#This Row],[Forecast]]*(1+AVERAGE(cform[faster (-ve) /
slower (+ve)]))</f>
        <v>0.14908880058532298</v>
      </c>
      <c r="I3980" s="13" t="e">
        <f>IF(ISNUMBER(VLOOKUP(Fulltable[[#This Row],[Distance]], Predict[[#All],[Distance (km)]:[Time on current form]], 2, FALSE)), VLOOKUP(Fulltable[[#This Row],[Distance]], Predict[[#All],[Distance (km)]:[Time on current form]], 2, FALSE), NA())</f>
        <v>#N/A</v>
      </c>
      <c r="J3980" s="13" t="e">
        <f>IF(ISNUMBER(VLOOKUP(Fulltable[[#This Row],[Distance]], Predict[[#All],[Distance (km)]:[Time on current form]], 3, FALSE)), VLOOKUP(Fulltable[[#This Row],[Distance]], Predict[[#All],[Distance (km)]:[Time on current form]], 3, FALSE), NA())</f>
        <v>#N/A</v>
      </c>
    </row>
    <row r="3981" spans="1:10" x14ac:dyDescent="0.25">
      <c r="A3981" s="1">
        <v>39.79</v>
      </c>
      <c r="B3981" s="2">
        <f>Fulltable[[#This Row],[Distance]]^2</f>
        <v>1583.2440999999999</v>
      </c>
      <c r="C3981">
        <f>Fulltable[[#This Row],[Distance]]^3</f>
        <v>62997.282738999995</v>
      </c>
      <c r="D3981">
        <f>Fulltable[[#This Row],[Distance]]^4</f>
        <v>2506661.8801848097</v>
      </c>
      <c r="E3981">
        <f>Fulltable[[#This Row],[Distance]]^5</f>
        <v>99740076.212553576</v>
      </c>
      <c r="F3981" s="13" t="e">
        <f>IF(ISNUMBER(VLOOKUP(Fulltable[[#This Row],[Distance]], PBmetric[[Distance (km)]:[PB (hh:mm:ss)]], 6, FALSE)), VLOOKUP(Fulltable[[#This Row],[Distance]], PBmetric[[Distance (km)]:[PB (hh:mm:ss)]], 6, FALSE), NA())</f>
        <v>#N/A</v>
      </c>
      <c r="G3981" s="13">
        <f ca="1">$Q$4+$P$4*Fulltable[[#This Row],[Distance]]+$O$4*Fulltable[[#This Row],[D^2]]+$N$4*Fulltable[[#This Row],[D^3]]</f>
        <v>0.14404569457278718</v>
      </c>
      <c r="H3981" s="13">
        <f ca="1">Fulltable[[#This Row],[Forecast]]*(1+AVERAGE(cform[faster (-ve) /
slower (+ve)]))</f>
        <v>0.14913365081750887</v>
      </c>
      <c r="I3981" s="13" t="e">
        <f>IF(ISNUMBER(VLOOKUP(Fulltable[[#This Row],[Distance]], Predict[[#All],[Distance (km)]:[Time on current form]], 2, FALSE)), VLOOKUP(Fulltable[[#This Row],[Distance]], Predict[[#All],[Distance (km)]:[Time on current form]], 2, FALSE), NA())</f>
        <v>#N/A</v>
      </c>
      <c r="J3981" s="13" t="e">
        <f>IF(ISNUMBER(VLOOKUP(Fulltable[[#This Row],[Distance]], Predict[[#All],[Distance (km)]:[Time on current form]], 3, FALSE)), VLOOKUP(Fulltable[[#This Row],[Distance]], Predict[[#All],[Distance (km)]:[Time on current form]], 3, FALSE), NA())</f>
        <v>#N/A</v>
      </c>
    </row>
    <row r="3982" spans="1:10" x14ac:dyDescent="0.25">
      <c r="A3982" s="1">
        <v>39.799999999999997</v>
      </c>
      <c r="B3982" s="2">
        <f>Fulltable[[#This Row],[Distance]]^2</f>
        <v>1584.0399999999997</v>
      </c>
      <c r="C3982">
        <f>Fulltable[[#This Row],[Distance]]^3</f>
        <v>63044.791999999987</v>
      </c>
      <c r="D3982">
        <f>Fulltable[[#This Row],[Distance]]^4</f>
        <v>2509182.7215999993</v>
      </c>
      <c r="E3982">
        <f>Fulltable[[#This Row],[Distance]]^5</f>
        <v>99865472.319679961</v>
      </c>
      <c r="F3982" s="13" t="e">
        <f>IF(ISNUMBER(VLOOKUP(Fulltable[[#This Row],[Distance]], PBmetric[[Distance (km)]:[PB (hh:mm:ss)]], 6, FALSE)), VLOOKUP(Fulltable[[#This Row],[Distance]], PBmetric[[Distance (km)]:[PB (hh:mm:ss)]], 6, FALSE), NA())</f>
        <v>#N/A</v>
      </c>
      <c r="G3982" s="13">
        <f ca="1">$Q$4+$P$4*Fulltable[[#This Row],[Distance]]+$O$4*Fulltable[[#This Row],[D^2]]+$N$4*Fulltable[[#This Row],[D^3]]</f>
        <v>0.14408901819260383</v>
      </c>
      <c r="H3982" s="13">
        <f ca="1">Fulltable[[#This Row],[Forecast]]*(1+AVERAGE(cform[faster (-ve) /
slower (+ve)]))</f>
        <v>0.14917850470647132</v>
      </c>
      <c r="I3982" s="13" t="e">
        <f>IF(ISNUMBER(VLOOKUP(Fulltable[[#This Row],[Distance]], Predict[[#All],[Distance (km)]:[Time on current form]], 2, FALSE)), VLOOKUP(Fulltable[[#This Row],[Distance]], Predict[[#All],[Distance (km)]:[Time on current form]], 2, FALSE), NA())</f>
        <v>#N/A</v>
      </c>
      <c r="J3982" s="13" t="e">
        <f>IF(ISNUMBER(VLOOKUP(Fulltable[[#This Row],[Distance]], Predict[[#All],[Distance (km)]:[Time on current form]], 3, FALSE)), VLOOKUP(Fulltable[[#This Row],[Distance]], Predict[[#All],[Distance (km)]:[Time on current form]], 3, FALSE), NA())</f>
        <v>#N/A</v>
      </c>
    </row>
    <row r="3983" spans="1:10" x14ac:dyDescent="0.25">
      <c r="A3983" s="1">
        <v>39.81</v>
      </c>
      <c r="B3983" s="2">
        <f>Fulltable[[#This Row],[Distance]]^2</f>
        <v>1584.8361000000002</v>
      </c>
      <c r="C3983">
        <f>Fulltable[[#This Row],[Distance]]^3</f>
        <v>63092.325141000016</v>
      </c>
      <c r="D3983">
        <f>Fulltable[[#This Row],[Distance]]^4</f>
        <v>2511705.4638632108</v>
      </c>
      <c r="E3983">
        <f>Fulltable[[#This Row],[Distance]]^5</f>
        <v>99990994.516394421</v>
      </c>
      <c r="F3983" s="13" t="e">
        <f>IF(ISNUMBER(VLOOKUP(Fulltable[[#This Row],[Distance]], PBmetric[[Distance (km)]:[PB (hh:mm:ss)]], 6, FALSE)), VLOOKUP(Fulltable[[#This Row],[Distance]], PBmetric[[Distance (km)]:[PB (hh:mm:ss)]], 6, FALSE), NA())</f>
        <v>#N/A</v>
      </c>
      <c r="G3983" s="13">
        <f ca="1">$Q$4+$P$4*Fulltable[[#This Row],[Distance]]+$O$4*Fulltable[[#This Row],[D^2]]+$N$4*Fulltable[[#This Row],[D^3]]</f>
        <v>0.14413234534440433</v>
      </c>
      <c r="H3983" s="13">
        <f ca="1">Fulltable[[#This Row],[Forecast]]*(1+AVERAGE(cform[faster (-ve) /
slower (+ve)]))</f>
        <v>0.14922336225217372</v>
      </c>
      <c r="I3983" s="13" t="e">
        <f>IF(ISNUMBER(VLOOKUP(Fulltable[[#This Row],[Distance]], Predict[[#All],[Distance (km)]:[Time on current form]], 2, FALSE)), VLOOKUP(Fulltable[[#This Row],[Distance]], Predict[[#All],[Distance (km)]:[Time on current form]], 2, FALSE), NA())</f>
        <v>#N/A</v>
      </c>
      <c r="J3983" s="13" t="e">
        <f>IF(ISNUMBER(VLOOKUP(Fulltable[[#This Row],[Distance]], Predict[[#All],[Distance (km)]:[Time on current form]], 3, FALSE)), VLOOKUP(Fulltable[[#This Row],[Distance]], Predict[[#All],[Distance (km)]:[Time on current form]], 3, FALSE), NA())</f>
        <v>#N/A</v>
      </c>
    </row>
    <row r="3984" spans="1:10" x14ac:dyDescent="0.25">
      <c r="A3984" s="1">
        <v>39.82</v>
      </c>
      <c r="B3984" s="2">
        <f>Fulltable[[#This Row],[Distance]]^2</f>
        <v>1585.6324</v>
      </c>
      <c r="C3984">
        <f>Fulltable[[#This Row],[Distance]]^3</f>
        <v>63139.882167999996</v>
      </c>
      <c r="D3984">
        <f>Fulltable[[#This Row],[Distance]]^4</f>
        <v>2514230.1079297597</v>
      </c>
      <c r="E3984">
        <f>Fulltable[[#This Row],[Distance]]^5</f>
        <v>100116642.89776303</v>
      </c>
      <c r="F3984" s="13" t="e">
        <f>IF(ISNUMBER(VLOOKUP(Fulltable[[#This Row],[Distance]], PBmetric[[Distance (km)]:[PB (hh:mm:ss)]], 6, FALSE)), VLOOKUP(Fulltable[[#This Row],[Distance]], PBmetric[[Distance (km)]:[PB (hh:mm:ss)]], 6, FALSE), NA())</f>
        <v>#N/A</v>
      </c>
      <c r="G3984" s="13">
        <f ca="1">$Q$4+$P$4*Fulltable[[#This Row],[Distance]]+$O$4*Fulltable[[#This Row],[D^2]]+$N$4*Fulltable[[#This Row],[D^3]]</f>
        <v>0.1441756760281532</v>
      </c>
      <c r="H3984" s="13">
        <f ca="1">Fulltable[[#This Row],[Forecast]]*(1+AVERAGE(cform[faster (-ve) /
slower (+ve)]))</f>
        <v>0.14926822345457935</v>
      </c>
      <c r="I3984" s="13" t="e">
        <f>IF(ISNUMBER(VLOOKUP(Fulltable[[#This Row],[Distance]], Predict[[#All],[Distance (km)]:[Time on current form]], 2, FALSE)), VLOOKUP(Fulltable[[#This Row],[Distance]], Predict[[#All],[Distance (km)]:[Time on current form]], 2, FALSE), NA())</f>
        <v>#N/A</v>
      </c>
      <c r="J3984" s="13" t="e">
        <f>IF(ISNUMBER(VLOOKUP(Fulltable[[#This Row],[Distance]], Predict[[#All],[Distance (km)]:[Time on current form]], 3, FALSE)), VLOOKUP(Fulltable[[#This Row],[Distance]], Predict[[#All],[Distance (km)]:[Time on current form]], 3, FALSE), NA())</f>
        <v>#N/A</v>
      </c>
    </row>
    <row r="3985" spans="1:10" x14ac:dyDescent="0.25">
      <c r="A3985" s="1">
        <v>39.83</v>
      </c>
      <c r="B3985" s="2">
        <f>Fulltable[[#This Row],[Distance]]^2</f>
        <v>1586.4288999999999</v>
      </c>
      <c r="C3985">
        <f>Fulltable[[#This Row],[Distance]]^3</f>
        <v>63187.463086999989</v>
      </c>
      <c r="D3985">
        <f>Fulltable[[#This Row],[Distance]]^4</f>
        <v>2516756.6547552096</v>
      </c>
      <c r="E3985">
        <f>Fulltable[[#This Row],[Distance]]^5</f>
        <v>100242417.5589</v>
      </c>
      <c r="F3985" s="13" t="e">
        <f>IF(ISNUMBER(VLOOKUP(Fulltable[[#This Row],[Distance]], PBmetric[[Distance (km)]:[PB (hh:mm:ss)]], 6, FALSE)), VLOOKUP(Fulltable[[#This Row],[Distance]], PBmetric[[Distance (km)]:[PB (hh:mm:ss)]], 6, FALSE), NA())</f>
        <v>#N/A</v>
      </c>
      <c r="G3985" s="13">
        <f ca="1">$Q$4+$P$4*Fulltable[[#This Row],[Distance]]+$O$4*Fulltable[[#This Row],[D^2]]+$N$4*Fulltable[[#This Row],[D^3]]</f>
        <v>0.14421901024381509</v>
      </c>
      <c r="H3985" s="13">
        <f ca="1">Fulltable[[#This Row],[Forecast]]*(1+AVERAGE(cform[faster (-ve) /
slower (+ve)]))</f>
        <v>0.14931308831365159</v>
      </c>
      <c r="I3985" s="13" t="e">
        <f>IF(ISNUMBER(VLOOKUP(Fulltable[[#This Row],[Distance]], Predict[[#All],[Distance (km)]:[Time on current form]], 2, FALSE)), VLOOKUP(Fulltable[[#This Row],[Distance]], Predict[[#All],[Distance (km)]:[Time on current form]], 2, FALSE), NA())</f>
        <v>#N/A</v>
      </c>
      <c r="J3985" s="13" t="e">
        <f>IF(ISNUMBER(VLOOKUP(Fulltable[[#This Row],[Distance]], Predict[[#All],[Distance (km)]:[Time on current form]], 3, FALSE)), VLOOKUP(Fulltable[[#This Row],[Distance]], Predict[[#All],[Distance (km)]:[Time on current form]], 3, FALSE), NA())</f>
        <v>#N/A</v>
      </c>
    </row>
    <row r="3986" spans="1:10" x14ac:dyDescent="0.25">
      <c r="A3986" s="1">
        <v>39.840000000000003</v>
      </c>
      <c r="B3986" s="2">
        <f>Fulltable[[#This Row],[Distance]]^2</f>
        <v>1587.2256000000002</v>
      </c>
      <c r="C3986">
        <f>Fulltable[[#This Row],[Distance]]^3</f>
        <v>63235.06790400001</v>
      </c>
      <c r="D3986">
        <f>Fulltable[[#This Row],[Distance]]^4</f>
        <v>2519285.1052953606</v>
      </c>
      <c r="E3986">
        <f>Fulltable[[#This Row],[Distance]]^5</f>
        <v>100368318.59496717</v>
      </c>
      <c r="F3986" s="13" t="e">
        <f>IF(ISNUMBER(VLOOKUP(Fulltable[[#This Row],[Distance]], PBmetric[[Distance (km)]:[PB (hh:mm:ss)]], 6, FALSE)), VLOOKUP(Fulltable[[#This Row],[Distance]], PBmetric[[Distance (km)]:[PB (hh:mm:ss)]], 6, FALSE), NA())</f>
        <v>#N/A</v>
      </c>
      <c r="G3986" s="13">
        <f ca="1">$Q$4+$P$4*Fulltable[[#This Row],[Distance]]+$O$4*Fulltable[[#This Row],[D^2]]+$N$4*Fulltable[[#This Row],[D^3]]</f>
        <v>0.14426234799135459</v>
      </c>
      <c r="H3986" s="13">
        <f ca="1">Fulltable[[#This Row],[Forecast]]*(1+AVERAGE(cform[faster (-ve) /
slower (+ve)]))</f>
        <v>0.14935795682935379</v>
      </c>
      <c r="I3986" s="13" t="e">
        <f>IF(ISNUMBER(VLOOKUP(Fulltable[[#This Row],[Distance]], Predict[[#All],[Distance (km)]:[Time on current form]], 2, FALSE)), VLOOKUP(Fulltable[[#This Row],[Distance]], Predict[[#All],[Distance (km)]:[Time on current form]], 2, FALSE), NA())</f>
        <v>#N/A</v>
      </c>
      <c r="J3986" s="13" t="e">
        <f>IF(ISNUMBER(VLOOKUP(Fulltable[[#This Row],[Distance]], Predict[[#All],[Distance (km)]:[Time on current form]], 3, FALSE)), VLOOKUP(Fulltable[[#This Row],[Distance]], Predict[[#All],[Distance (km)]:[Time on current form]], 3, FALSE), NA())</f>
        <v>#N/A</v>
      </c>
    </row>
    <row r="3987" spans="1:10" x14ac:dyDescent="0.25">
      <c r="A3987" s="1">
        <v>39.85</v>
      </c>
      <c r="B3987" s="2">
        <f>Fulltable[[#This Row],[Distance]]^2</f>
        <v>1588.0225</v>
      </c>
      <c r="C3987">
        <f>Fulltable[[#This Row],[Distance]]^3</f>
        <v>63282.696625000004</v>
      </c>
      <c r="D3987">
        <f>Fulltable[[#This Row],[Distance]]^4</f>
        <v>2521815.4605062502</v>
      </c>
      <c r="E3987">
        <f>Fulltable[[#This Row],[Distance]]^5</f>
        <v>100494346.10117407</v>
      </c>
      <c r="F3987" s="13" t="e">
        <f>IF(ISNUMBER(VLOOKUP(Fulltable[[#This Row],[Distance]], PBmetric[[Distance (km)]:[PB (hh:mm:ss)]], 6, FALSE)), VLOOKUP(Fulltable[[#This Row],[Distance]], PBmetric[[Distance (km)]:[PB (hh:mm:ss)]], 6, FALSE), NA())</f>
        <v>#N/A</v>
      </c>
      <c r="G3987" s="13">
        <f ca="1">$Q$4+$P$4*Fulltable[[#This Row],[Distance]]+$O$4*Fulltable[[#This Row],[D^2]]+$N$4*Fulltable[[#This Row],[D^3]]</f>
        <v>0.14430568927073625</v>
      </c>
      <c r="H3987" s="13">
        <f ca="1">Fulltable[[#This Row],[Forecast]]*(1+AVERAGE(cform[faster (-ve) /
slower (+ve)]))</f>
        <v>0.14940282900164925</v>
      </c>
      <c r="I3987" s="13" t="e">
        <f>IF(ISNUMBER(VLOOKUP(Fulltable[[#This Row],[Distance]], Predict[[#All],[Distance (km)]:[Time on current form]], 2, FALSE)), VLOOKUP(Fulltable[[#This Row],[Distance]], Predict[[#All],[Distance (km)]:[Time on current form]], 2, FALSE), NA())</f>
        <v>#N/A</v>
      </c>
      <c r="J3987" s="13" t="e">
        <f>IF(ISNUMBER(VLOOKUP(Fulltable[[#This Row],[Distance]], Predict[[#All],[Distance (km)]:[Time on current form]], 3, FALSE)), VLOOKUP(Fulltable[[#This Row],[Distance]], Predict[[#All],[Distance (km)]:[Time on current form]], 3, FALSE), NA())</f>
        <v>#N/A</v>
      </c>
    </row>
    <row r="3988" spans="1:10" x14ac:dyDescent="0.25">
      <c r="A3988" s="1">
        <v>39.86</v>
      </c>
      <c r="B3988" s="2">
        <f>Fulltable[[#This Row],[Distance]]^2</f>
        <v>1588.8196</v>
      </c>
      <c r="C3988">
        <f>Fulltable[[#This Row],[Distance]]^3</f>
        <v>63330.349256000001</v>
      </c>
      <c r="D3988">
        <f>Fulltable[[#This Row],[Distance]]^4</f>
        <v>2524347.7213441599</v>
      </c>
      <c r="E3988">
        <f>Fulltable[[#This Row],[Distance]]^5</f>
        <v>100620500.17277822</v>
      </c>
      <c r="F3988" s="13" t="e">
        <f>IF(ISNUMBER(VLOOKUP(Fulltable[[#This Row],[Distance]], PBmetric[[Distance (km)]:[PB (hh:mm:ss)]], 6, FALSE)), VLOOKUP(Fulltable[[#This Row],[Distance]], PBmetric[[Distance (km)]:[PB (hh:mm:ss)]], 6, FALSE), NA())</f>
        <v>#N/A</v>
      </c>
      <c r="G3988" s="13">
        <f ca="1">$Q$4+$P$4*Fulltable[[#This Row],[Distance]]+$O$4*Fulltable[[#This Row],[D^2]]+$N$4*Fulltable[[#This Row],[D^3]]</f>
        <v>0.14434903408192476</v>
      </c>
      <c r="H3988" s="13">
        <f ca="1">Fulltable[[#This Row],[Forecast]]*(1+AVERAGE(cform[faster (-ve) /
slower (+ve)]))</f>
        <v>0.14944770483050138</v>
      </c>
      <c r="I3988" s="13" t="e">
        <f>IF(ISNUMBER(VLOOKUP(Fulltable[[#This Row],[Distance]], Predict[[#All],[Distance (km)]:[Time on current form]], 2, FALSE)), VLOOKUP(Fulltable[[#This Row],[Distance]], Predict[[#All],[Distance (km)]:[Time on current form]], 2, FALSE), NA())</f>
        <v>#N/A</v>
      </c>
      <c r="J3988" s="13" t="e">
        <f>IF(ISNUMBER(VLOOKUP(Fulltable[[#This Row],[Distance]], Predict[[#All],[Distance (km)]:[Time on current form]], 3, FALSE)), VLOOKUP(Fulltable[[#This Row],[Distance]], Predict[[#All],[Distance (km)]:[Time on current form]], 3, FALSE), NA())</f>
        <v>#N/A</v>
      </c>
    </row>
    <row r="3989" spans="1:10" x14ac:dyDescent="0.25">
      <c r="A3989" s="1">
        <v>39.869999999999997</v>
      </c>
      <c r="B3989" s="2">
        <f>Fulltable[[#This Row],[Distance]]^2</f>
        <v>1589.6168999999998</v>
      </c>
      <c r="C3989">
        <f>Fulltable[[#This Row],[Distance]]^3</f>
        <v>63378.02580299999</v>
      </c>
      <c r="D3989">
        <f>Fulltable[[#This Row],[Distance]]^4</f>
        <v>2526881.8887656094</v>
      </c>
      <c r="E3989">
        <f>Fulltable[[#This Row],[Distance]]^5</f>
        <v>100746780.90508483</v>
      </c>
      <c r="F3989" s="13" t="e">
        <f>IF(ISNUMBER(VLOOKUP(Fulltable[[#This Row],[Distance]], PBmetric[[Distance (km)]:[PB (hh:mm:ss)]], 6, FALSE)), VLOOKUP(Fulltable[[#This Row],[Distance]], PBmetric[[Distance (km)]:[PB (hh:mm:ss)]], 6, FALSE), NA())</f>
        <v>#N/A</v>
      </c>
      <c r="G3989" s="13">
        <f ca="1">$Q$4+$P$4*Fulltable[[#This Row],[Distance]]+$O$4*Fulltable[[#This Row],[D^2]]+$N$4*Fulltable[[#This Row],[D^3]]</f>
        <v>0.14439238242488461</v>
      </c>
      <c r="H3989" s="13">
        <f ca="1">Fulltable[[#This Row],[Forecast]]*(1+AVERAGE(cform[faster (-ve) /
slower (+ve)]))</f>
        <v>0.14949258431587348</v>
      </c>
      <c r="I3989" s="13" t="e">
        <f>IF(ISNUMBER(VLOOKUP(Fulltable[[#This Row],[Distance]], Predict[[#All],[Distance (km)]:[Time on current form]], 2, FALSE)), VLOOKUP(Fulltable[[#This Row],[Distance]], Predict[[#All],[Distance (km)]:[Time on current form]], 2, FALSE), NA())</f>
        <v>#N/A</v>
      </c>
      <c r="J3989" s="13" t="e">
        <f>IF(ISNUMBER(VLOOKUP(Fulltable[[#This Row],[Distance]], Predict[[#All],[Distance (km)]:[Time on current form]], 3, FALSE)), VLOOKUP(Fulltable[[#This Row],[Distance]], Predict[[#All],[Distance (km)]:[Time on current form]], 3, FALSE), NA())</f>
        <v>#N/A</v>
      </c>
    </row>
    <row r="3990" spans="1:10" x14ac:dyDescent="0.25">
      <c r="A3990" s="1">
        <v>39.880000000000003</v>
      </c>
      <c r="B3990" s="2">
        <f>Fulltable[[#This Row],[Distance]]^2</f>
        <v>1590.4144000000001</v>
      </c>
      <c r="C3990">
        <f>Fulltable[[#This Row],[Distance]]^3</f>
        <v>63425.726272000007</v>
      </c>
      <c r="D3990">
        <f>Fulltable[[#This Row],[Distance]]^4</f>
        <v>2529417.9637273606</v>
      </c>
      <c r="E3990">
        <f>Fulltable[[#This Row],[Distance]]^5</f>
        <v>100873188.39344715</v>
      </c>
      <c r="F3990" s="13" t="e">
        <f>IF(ISNUMBER(VLOOKUP(Fulltable[[#This Row],[Distance]], PBmetric[[Distance (km)]:[PB (hh:mm:ss)]], 6, FALSE)), VLOOKUP(Fulltable[[#This Row],[Distance]], PBmetric[[Distance (km)]:[PB (hh:mm:ss)]], 6, FALSE), NA())</f>
        <v>#N/A</v>
      </c>
      <c r="G3990" s="13">
        <f ca="1">$Q$4+$P$4*Fulltable[[#This Row],[Distance]]+$O$4*Fulltable[[#This Row],[D^2]]+$N$4*Fulltable[[#This Row],[D^3]]</f>
        <v>0.14443573429958054</v>
      </c>
      <c r="H3990" s="13">
        <f ca="1">Fulltable[[#This Row],[Forecast]]*(1+AVERAGE(cform[faster (-ve) /
slower (+ve)]))</f>
        <v>0.149537467457729</v>
      </c>
      <c r="I3990" s="13" t="e">
        <f>IF(ISNUMBER(VLOOKUP(Fulltable[[#This Row],[Distance]], Predict[[#All],[Distance (km)]:[Time on current form]], 2, FALSE)), VLOOKUP(Fulltable[[#This Row],[Distance]], Predict[[#All],[Distance (km)]:[Time on current form]], 2, FALSE), NA())</f>
        <v>#N/A</v>
      </c>
      <c r="J3990" s="13" t="e">
        <f>IF(ISNUMBER(VLOOKUP(Fulltable[[#This Row],[Distance]], Predict[[#All],[Distance (km)]:[Time on current form]], 3, FALSE)), VLOOKUP(Fulltable[[#This Row],[Distance]], Predict[[#All],[Distance (km)]:[Time on current form]], 3, FALSE), NA())</f>
        <v>#N/A</v>
      </c>
    </row>
    <row r="3991" spans="1:10" x14ac:dyDescent="0.25">
      <c r="A3991" s="1">
        <v>39.89</v>
      </c>
      <c r="B3991" s="2">
        <f>Fulltable[[#This Row],[Distance]]^2</f>
        <v>1591.2121</v>
      </c>
      <c r="C3991">
        <f>Fulltable[[#This Row],[Distance]]^3</f>
        <v>63473.450668999998</v>
      </c>
      <c r="D3991">
        <f>Fulltable[[#This Row],[Distance]]^4</f>
        <v>2531955.94718641</v>
      </c>
      <c r="E3991">
        <f>Fulltable[[#This Row],[Distance]]^5</f>
        <v>100999722.73326589</v>
      </c>
      <c r="F3991" s="13" t="e">
        <f>IF(ISNUMBER(VLOOKUP(Fulltable[[#This Row],[Distance]], PBmetric[[Distance (km)]:[PB (hh:mm:ss)]], 6, FALSE)), VLOOKUP(Fulltable[[#This Row],[Distance]], PBmetric[[Distance (km)]:[PB (hh:mm:ss)]], 6, FALSE), NA())</f>
        <v>#N/A</v>
      </c>
      <c r="G3991" s="13">
        <f ca="1">$Q$4+$P$4*Fulltable[[#This Row],[Distance]]+$O$4*Fulltable[[#This Row],[D^2]]+$N$4*Fulltable[[#This Row],[D^3]]</f>
        <v>0.14447908970597695</v>
      </c>
      <c r="H3991" s="13">
        <f ca="1">Fulltable[[#This Row],[Forecast]]*(1+AVERAGE(cform[faster (-ve) /
slower (+ve)]))</f>
        <v>0.14958235425603109</v>
      </c>
      <c r="I3991" s="13" t="e">
        <f>IF(ISNUMBER(VLOOKUP(Fulltable[[#This Row],[Distance]], Predict[[#All],[Distance (km)]:[Time on current form]], 2, FALSE)), VLOOKUP(Fulltable[[#This Row],[Distance]], Predict[[#All],[Distance (km)]:[Time on current form]], 2, FALSE), NA())</f>
        <v>#N/A</v>
      </c>
      <c r="J3991" s="13" t="e">
        <f>IF(ISNUMBER(VLOOKUP(Fulltable[[#This Row],[Distance]], Predict[[#All],[Distance (km)]:[Time on current form]], 3, FALSE)), VLOOKUP(Fulltable[[#This Row],[Distance]], Predict[[#All],[Distance (km)]:[Time on current form]], 3, FALSE), NA())</f>
        <v>#N/A</v>
      </c>
    </row>
    <row r="3992" spans="1:10" x14ac:dyDescent="0.25">
      <c r="A3992" s="1">
        <v>39.9</v>
      </c>
      <c r="B3992" s="2">
        <f>Fulltable[[#This Row],[Distance]]^2</f>
        <v>1592.01</v>
      </c>
      <c r="C3992">
        <f>Fulltable[[#This Row],[Distance]]^3</f>
        <v>63521.199000000001</v>
      </c>
      <c r="D3992">
        <f>Fulltable[[#This Row],[Distance]]^4</f>
        <v>2534495.8401000001</v>
      </c>
      <c r="E3992">
        <f>Fulltable[[#This Row],[Distance]]^5</f>
        <v>101126384.01999</v>
      </c>
      <c r="F3992" s="13" t="e">
        <f>IF(ISNUMBER(VLOOKUP(Fulltable[[#This Row],[Distance]], PBmetric[[Distance (km)]:[PB (hh:mm:ss)]], 6, FALSE)), VLOOKUP(Fulltable[[#This Row],[Distance]], PBmetric[[Distance (km)]:[PB (hh:mm:ss)]], 6, FALSE), NA())</f>
        <v>#N/A</v>
      </c>
      <c r="G3992" s="13">
        <f ca="1">$Q$4+$P$4*Fulltable[[#This Row],[Distance]]+$O$4*Fulltable[[#This Row],[D^2]]+$N$4*Fulltable[[#This Row],[D^3]]</f>
        <v>0.1445224486440386</v>
      </c>
      <c r="H3992" s="13">
        <f ca="1">Fulltable[[#This Row],[Forecast]]*(1+AVERAGE(cform[faster (-ve) /
slower (+ve)]))</f>
        <v>0.14962724471074326</v>
      </c>
      <c r="I3992" s="13" t="e">
        <f>IF(ISNUMBER(VLOOKUP(Fulltable[[#This Row],[Distance]], Predict[[#All],[Distance (km)]:[Time on current form]], 2, FALSE)), VLOOKUP(Fulltable[[#This Row],[Distance]], Predict[[#All],[Distance (km)]:[Time on current form]], 2, FALSE), NA())</f>
        <v>#N/A</v>
      </c>
      <c r="J3992" s="13" t="e">
        <f>IF(ISNUMBER(VLOOKUP(Fulltable[[#This Row],[Distance]], Predict[[#All],[Distance (km)]:[Time on current form]], 3, FALSE)), VLOOKUP(Fulltable[[#This Row],[Distance]], Predict[[#All],[Distance (km)]:[Time on current form]], 3, FALSE), NA())</f>
        <v>#N/A</v>
      </c>
    </row>
    <row r="3993" spans="1:10" x14ac:dyDescent="0.25">
      <c r="A3993" s="1">
        <v>39.909999999999997</v>
      </c>
      <c r="B3993" s="2">
        <f>Fulltable[[#This Row],[Distance]]^2</f>
        <v>1592.8080999999997</v>
      </c>
      <c r="C3993">
        <f>Fulltable[[#This Row],[Distance]]^3</f>
        <v>63568.971270999988</v>
      </c>
      <c r="D3993">
        <f>Fulltable[[#This Row],[Distance]]^4</f>
        <v>2537037.643425609</v>
      </c>
      <c r="E3993">
        <f>Fulltable[[#This Row],[Distance]]^5</f>
        <v>101253172.34911604</v>
      </c>
      <c r="F3993" s="13" t="e">
        <f>IF(ISNUMBER(VLOOKUP(Fulltable[[#This Row],[Distance]], PBmetric[[Distance (km)]:[PB (hh:mm:ss)]], 6, FALSE)), VLOOKUP(Fulltable[[#This Row],[Distance]], PBmetric[[Distance (km)]:[PB (hh:mm:ss)]], 6, FALSE), NA())</f>
        <v>#N/A</v>
      </c>
      <c r="G3993" s="13">
        <f ca="1">$Q$4+$P$4*Fulltable[[#This Row],[Distance]]+$O$4*Fulltable[[#This Row],[D^2]]+$N$4*Fulltable[[#This Row],[D^3]]</f>
        <v>0.14456581111372999</v>
      </c>
      <c r="H3993" s="13">
        <f ca="1">Fulltable[[#This Row],[Forecast]]*(1+AVERAGE(cform[faster (-ve) /
slower (+ve)]))</f>
        <v>0.14967213882182878</v>
      </c>
      <c r="I3993" s="13" t="e">
        <f>IF(ISNUMBER(VLOOKUP(Fulltable[[#This Row],[Distance]], Predict[[#All],[Distance (km)]:[Time on current form]], 2, FALSE)), VLOOKUP(Fulltable[[#This Row],[Distance]], Predict[[#All],[Distance (km)]:[Time on current form]], 2, FALSE), NA())</f>
        <v>#N/A</v>
      </c>
      <c r="J3993" s="13" t="e">
        <f>IF(ISNUMBER(VLOOKUP(Fulltable[[#This Row],[Distance]], Predict[[#All],[Distance (km)]:[Time on current form]], 3, FALSE)), VLOOKUP(Fulltable[[#This Row],[Distance]], Predict[[#All],[Distance (km)]:[Time on current form]], 3, FALSE), NA())</f>
        <v>#N/A</v>
      </c>
    </row>
    <row r="3994" spans="1:10" x14ac:dyDescent="0.25">
      <c r="A3994" s="1">
        <v>39.92</v>
      </c>
      <c r="B3994" s="2">
        <f>Fulltable[[#This Row],[Distance]]^2</f>
        <v>1593.6064000000001</v>
      </c>
      <c r="C3994">
        <f>Fulltable[[#This Row],[Distance]]^3</f>
        <v>63616.767488000005</v>
      </c>
      <c r="D3994">
        <f>Fulltable[[#This Row],[Distance]]^4</f>
        <v>2539581.3581209602</v>
      </c>
      <c r="E3994">
        <f>Fulltable[[#This Row],[Distance]]^5</f>
        <v>101380087.81618874</v>
      </c>
      <c r="F3994" s="13" t="e">
        <f>IF(ISNUMBER(VLOOKUP(Fulltable[[#This Row],[Distance]], PBmetric[[Distance (km)]:[PB (hh:mm:ss)]], 6, FALSE)), VLOOKUP(Fulltable[[#This Row],[Distance]], PBmetric[[Distance (km)]:[PB (hh:mm:ss)]], 6, FALSE), NA())</f>
        <v>#N/A</v>
      </c>
      <c r="G3994" s="13">
        <f ca="1">$Q$4+$P$4*Fulltable[[#This Row],[Distance]]+$O$4*Fulltable[[#This Row],[D^2]]+$N$4*Fulltable[[#This Row],[D^3]]</f>
        <v>0.14460917711501584</v>
      </c>
      <c r="H3994" s="13">
        <f ca="1">Fulltable[[#This Row],[Forecast]]*(1+AVERAGE(cform[faster (-ve) /
slower (+ve)]))</f>
        <v>0.14971703658925109</v>
      </c>
      <c r="I3994" s="13" t="e">
        <f>IF(ISNUMBER(VLOOKUP(Fulltable[[#This Row],[Distance]], Predict[[#All],[Distance (km)]:[Time on current form]], 2, FALSE)), VLOOKUP(Fulltable[[#This Row],[Distance]], Predict[[#All],[Distance (km)]:[Time on current form]], 2, FALSE), NA())</f>
        <v>#N/A</v>
      </c>
      <c r="J3994" s="13" t="e">
        <f>IF(ISNUMBER(VLOOKUP(Fulltable[[#This Row],[Distance]], Predict[[#All],[Distance (km)]:[Time on current form]], 3, FALSE)), VLOOKUP(Fulltable[[#This Row],[Distance]], Predict[[#All],[Distance (km)]:[Time on current form]], 3, FALSE), NA())</f>
        <v>#N/A</v>
      </c>
    </row>
    <row r="3995" spans="1:10" x14ac:dyDescent="0.25">
      <c r="A3995" s="1">
        <v>39.93</v>
      </c>
      <c r="B3995" s="2">
        <f>Fulltable[[#This Row],[Distance]]^2</f>
        <v>1594.4049</v>
      </c>
      <c r="C3995">
        <f>Fulltable[[#This Row],[Distance]]^3</f>
        <v>63664.587656999996</v>
      </c>
      <c r="D3995">
        <f>Fulltable[[#This Row],[Distance]]^4</f>
        <v>2542126.9851440098</v>
      </c>
      <c r="E3995">
        <f>Fulltable[[#This Row],[Distance]]^5</f>
        <v>101507130.51680031</v>
      </c>
      <c r="F3995" s="13" t="e">
        <f>IF(ISNUMBER(VLOOKUP(Fulltable[[#This Row],[Distance]], PBmetric[[Distance (km)]:[PB (hh:mm:ss)]], 6, FALSE)), VLOOKUP(Fulltable[[#This Row],[Distance]], PBmetric[[Distance (km)]:[PB (hh:mm:ss)]], 6, FALSE), NA())</f>
        <v>#N/A</v>
      </c>
      <c r="G3995" s="13">
        <f ca="1">$Q$4+$P$4*Fulltable[[#This Row],[Distance]]+$O$4*Fulltable[[#This Row],[D^2]]+$N$4*Fulltable[[#This Row],[D^3]]</f>
        <v>0.14465254664786056</v>
      </c>
      <c r="H3995" s="13">
        <f ca="1">Fulltable[[#This Row],[Forecast]]*(1+AVERAGE(cform[faster (-ve) /
slower (+ve)]))</f>
        <v>0.14976193801297338</v>
      </c>
      <c r="I3995" s="13" t="e">
        <f>IF(ISNUMBER(VLOOKUP(Fulltable[[#This Row],[Distance]], Predict[[#All],[Distance (km)]:[Time on current form]], 2, FALSE)), VLOOKUP(Fulltable[[#This Row],[Distance]], Predict[[#All],[Distance (km)]:[Time on current form]], 2, FALSE), NA())</f>
        <v>#N/A</v>
      </c>
      <c r="J3995" s="13" t="e">
        <f>IF(ISNUMBER(VLOOKUP(Fulltable[[#This Row],[Distance]], Predict[[#All],[Distance (km)]:[Time on current form]], 3, FALSE)), VLOOKUP(Fulltable[[#This Row],[Distance]], Predict[[#All],[Distance (km)]:[Time on current form]], 3, FALSE), NA())</f>
        <v>#N/A</v>
      </c>
    </row>
    <row r="3996" spans="1:10" x14ac:dyDescent="0.25">
      <c r="A3996" s="1">
        <v>39.94</v>
      </c>
      <c r="B3996" s="2">
        <f>Fulltable[[#This Row],[Distance]]^2</f>
        <v>1595.2035999999998</v>
      </c>
      <c r="C3996">
        <f>Fulltable[[#This Row],[Distance]]^3</f>
        <v>63712.431783999986</v>
      </c>
      <c r="D3996">
        <f>Fulltable[[#This Row],[Distance]]^4</f>
        <v>2544674.5254529594</v>
      </c>
      <c r="E3996">
        <f>Fulltable[[#This Row],[Distance]]^5</f>
        <v>101634300.54659119</v>
      </c>
      <c r="F3996" s="13" t="e">
        <f>IF(ISNUMBER(VLOOKUP(Fulltable[[#This Row],[Distance]], PBmetric[[Distance (km)]:[PB (hh:mm:ss)]], 6, FALSE)), VLOOKUP(Fulltable[[#This Row],[Distance]], PBmetric[[Distance (km)]:[PB (hh:mm:ss)]], 6, FALSE), NA())</f>
        <v>#N/A</v>
      </c>
      <c r="G3996" s="13">
        <f ca="1">$Q$4+$P$4*Fulltable[[#This Row],[Distance]]+$O$4*Fulltable[[#This Row],[D^2]]+$N$4*Fulltable[[#This Row],[D^3]]</f>
        <v>0.14469591971222892</v>
      </c>
      <c r="H3996" s="13">
        <f ca="1">Fulltable[[#This Row],[Forecast]]*(1+AVERAGE(cform[faster (-ve) /
slower (+ve)]))</f>
        <v>0.14980684309295916</v>
      </c>
      <c r="I3996" s="13" t="e">
        <f>IF(ISNUMBER(VLOOKUP(Fulltable[[#This Row],[Distance]], Predict[[#All],[Distance (km)]:[Time on current form]], 2, FALSE)), VLOOKUP(Fulltable[[#This Row],[Distance]], Predict[[#All],[Distance (km)]:[Time on current form]], 2, FALSE), NA())</f>
        <v>#N/A</v>
      </c>
      <c r="J3996" s="13" t="e">
        <f>IF(ISNUMBER(VLOOKUP(Fulltable[[#This Row],[Distance]], Predict[[#All],[Distance (km)]:[Time on current form]], 3, FALSE)), VLOOKUP(Fulltable[[#This Row],[Distance]], Predict[[#All],[Distance (km)]:[Time on current form]], 3, FALSE), NA())</f>
        <v>#N/A</v>
      </c>
    </row>
    <row r="3997" spans="1:10" x14ac:dyDescent="0.25">
      <c r="A3997" s="1">
        <v>39.950000000000003</v>
      </c>
      <c r="B3997" s="2">
        <f>Fulltable[[#This Row],[Distance]]^2</f>
        <v>1596.0025000000003</v>
      </c>
      <c r="C3997">
        <f>Fulltable[[#This Row],[Distance]]^3</f>
        <v>63760.299875000019</v>
      </c>
      <c r="D3997">
        <f>Fulltable[[#This Row],[Distance]]^4</f>
        <v>2547223.980006251</v>
      </c>
      <c r="E3997">
        <f>Fulltable[[#This Row],[Distance]]^5</f>
        <v>101761598.00124973</v>
      </c>
      <c r="F3997" s="13" t="e">
        <f>IF(ISNUMBER(VLOOKUP(Fulltable[[#This Row],[Distance]], PBmetric[[Distance (km)]:[PB (hh:mm:ss)]], 6, FALSE)), VLOOKUP(Fulltable[[#This Row],[Distance]], PBmetric[[Distance (km)]:[PB (hh:mm:ss)]], 6, FALSE), NA())</f>
        <v>#N/A</v>
      </c>
      <c r="G3997" s="13">
        <f ca="1">$Q$4+$P$4*Fulltable[[#This Row],[Distance]]+$O$4*Fulltable[[#This Row],[D^2]]+$N$4*Fulltable[[#This Row],[D^3]]</f>
        <v>0.14473929630808544</v>
      </c>
      <c r="H3997" s="13">
        <f ca="1">Fulltable[[#This Row],[Forecast]]*(1+AVERAGE(cform[faster (-ve) /
slower (+ve)]))</f>
        <v>0.14985175182917165</v>
      </c>
      <c r="I3997" s="13" t="e">
        <f>IF(ISNUMBER(VLOOKUP(Fulltable[[#This Row],[Distance]], Predict[[#All],[Distance (km)]:[Time on current form]], 2, FALSE)), VLOOKUP(Fulltable[[#This Row],[Distance]], Predict[[#All],[Distance (km)]:[Time on current form]], 2, FALSE), NA())</f>
        <v>#N/A</v>
      </c>
      <c r="J3997" s="13" t="e">
        <f>IF(ISNUMBER(VLOOKUP(Fulltable[[#This Row],[Distance]], Predict[[#All],[Distance (km)]:[Time on current form]], 3, FALSE)), VLOOKUP(Fulltable[[#This Row],[Distance]], Predict[[#All],[Distance (km)]:[Time on current form]], 3, FALSE), NA())</f>
        <v>#N/A</v>
      </c>
    </row>
    <row r="3998" spans="1:10" x14ac:dyDescent="0.25">
      <c r="A3998" s="1">
        <v>39.96</v>
      </c>
      <c r="B3998" s="2">
        <f>Fulltable[[#This Row],[Distance]]^2</f>
        <v>1596.8016</v>
      </c>
      <c r="C3998">
        <f>Fulltable[[#This Row],[Distance]]^3</f>
        <v>63808.191936000003</v>
      </c>
      <c r="D3998">
        <f>Fulltable[[#This Row],[Distance]]^4</f>
        <v>2549775.3497625599</v>
      </c>
      <c r="E3998">
        <f>Fulltable[[#This Row],[Distance]]^5</f>
        <v>101889022.9765119</v>
      </c>
      <c r="F3998" s="13" t="e">
        <f>IF(ISNUMBER(VLOOKUP(Fulltable[[#This Row],[Distance]], PBmetric[[Distance (km)]:[PB (hh:mm:ss)]], 6, FALSE)), VLOOKUP(Fulltable[[#This Row],[Distance]], PBmetric[[Distance (km)]:[PB (hh:mm:ss)]], 6, FALSE), NA())</f>
        <v>#N/A</v>
      </c>
      <c r="G3998" s="13">
        <f ca="1">$Q$4+$P$4*Fulltable[[#This Row],[Distance]]+$O$4*Fulltable[[#This Row],[D^2]]+$N$4*Fulltable[[#This Row],[D^3]]</f>
        <v>0.14478267643539466</v>
      </c>
      <c r="H3998" s="13">
        <f ca="1">Fulltable[[#This Row],[Forecast]]*(1+AVERAGE(cform[faster (-ve) /
slower (+ve)]))</f>
        <v>0.14989666422157424</v>
      </c>
      <c r="I3998" s="13" t="e">
        <f>IF(ISNUMBER(VLOOKUP(Fulltable[[#This Row],[Distance]], Predict[[#All],[Distance (km)]:[Time on current form]], 2, FALSE)), VLOOKUP(Fulltable[[#This Row],[Distance]], Predict[[#All],[Distance (km)]:[Time on current form]], 2, FALSE), NA())</f>
        <v>#N/A</v>
      </c>
      <c r="J3998" s="13" t="e">
        <f>IF(ISNUMBER(VLOOKUP(Fulltable[[#This Row],[Distance]], Predict[[#All],[Distance (km)]:[Time on current form]], 3, FALSE)), VLOOKUP(Fulltable[[#This Row],[Distance]], Predict[[#All],[Distance (km)]:[Time on current form]], 3, FALSE), NA())</f>
        <v>#N/A</v>
      </c>
    </row>
    <row r="3999" spans="1:10" x14ac:dyDescent="0.25">
      <c r="A3999" s="1">
        <v>39.97</v>
      </c>
      <c r="B3999" s="2">
        <f>Fulltable[[#This Row],[Distance]]^2</f>
        <v>1597.6008999999999</v>
      </c>
      <c r="C3999">
        <f>Fulltable[[#This Row],[Distance]]^3</f>
        <v>63856.107972999991</v>
      </c>
      <c r="D3999">
        <f>Fulltable[[#This Row],[Distance]]^4</f>
        <v>2552328.6356808096</v>
      </c>
      <c r="E3999">
        <f>Fulltable[[#This Row],[Distance]]^5</f>
        <v>102016575.56816196</v>
      </c>
      <c r="F3999" s="13" t="e">
        <f>IF(ISNUMBER(VLOOKUP(Fulltable[[#This Row],[Distance]], PBmetric[[Distance (km)]:[PB (hh:mm:ss)]], 6, FALSE)), VLOOKUP(Fulltable[[#This Row],[Distance]], PBmetric[[Distance (km)]:[PB (hh:mm:ss)]], 6, FALSE), NA())</f>
        <v>#N/A</v>
      </c>
      <c r="G3999" s="13">
        <f ca="1">$Q$4+$P$4*Fulltable[[#This Row],[Distance]]+$O$4*Fulltable[[#This Row],[D^2]]+$N$4*Fulltable[[#This Row],[D^3]]</f>
        <v>0.1448260600941213</v>
      </c>
      <c r="H3999" s="13">
        <f ca="1">Fulltable[[#This Row],[Forecast]]*(1+AVERAGE(cform[faster (-ve) /
slower (+ve)]))</f>
        <v>0.1499415802701303</v>
      </c>
      <c r="I3999" s="13" t="e">
        <f>IF(ISNUMBER(VLOOKUP(Fulltable[[#This Row],[Distance]], Predict[[#All],[Distance (km)]:[Time on current form]], 2, FALSE)), VLOOKUP(Fulltable[[#This Row],[Distance]], Predict[[#All],[Distance (km)]:[Time on current form]], 2, FALSE), NA())</f>
        <v>#N/A</v>
      </c>
      <c r="J3999" s="13" t="e">
        <f>IF(ISNUMBER(VLOOKUP(Fulltable[[#This Row],[Distance]], Predict[[#All],[Distance (km)]:[Time on current form]], 3, FALSE)), VLOOKUP(Fulltable[[#This Row],[Distance]], Predict[[#All],[Distance (km)]:[Time on current form]], 3, FALSE), NA())</f>
        <v>#N/A</v>
      </c>
    </row>
    <row r="4000" spans="1:10" x14ac:dyDescent="0.25">
      <c r="A4000" s="1">
        <v>39.979999999999997</v>
      </c>
      <c r="B4000" s="2">
        <f>Fulltable[[#This Row],[Distance]]^2</f>
        <v>1598.4003999999998</v>
      </c>
      <c r="C4000">
        <f>Fulltable[[#This Row],[Distance]]^3</f>
        <v>63904.047991999985</v>
      </c>
      <c r="D4000">
        <f>Fulltable[[#This Row],[Distance]]^4</f>
        <v>2554883.8387201591</v>
      </c>
      <c r="E4000">
        <f>Fulltable[[#This Row],[Distance]]^5</f>
        <v>102144255.87203196</v>
      </c>
      <c r="F4000" s="13" t="e">
        <f>IF(ISNUMBER(VLOOKUP(Fulltable[[#This Row],[Distance]], PBmetric[[Distance (km)]:[PB (hh:mm:ss)]], 6, FALSE)), VLOOKUP(Fulltable[[#This Row],[Distance]], PBmetric[[Distance (km)]:[PB (hh:mm:ss)]], 6, FALSE), NA())</f>
        <v>#N/A</v>
      </c>
      <c r="G4000" s="13">
        <f ca="1">$Q$4+$P$4*Fulltable[[#This Row],[Distance]]+$O$4*Fulltable[[#This Row],[D^2]]+$N$4*Fulltable[[#This Row],[D^3]]</f>
        <v>0.14486944728422987</v>
      </c>
      <c r="H4000" s="13">
        <f ca="1">Fulltable[[#This Row],[Forecast]]*(1+AVERAGE(cform[faster (-ve) /
slower (+ve)]))</f>
        <v>0.14998649997480315</v>
      </c>
      <c r="I4000" s="13" t="e">
        <f>IF(ISNUMBER(VLOOKUP(Fulltable[[#This Row],[Distance]], Predict[[#All],[Distance (km)]:[Time on current form]], 2, FALSE)), VLOOKUP(Fulltable[[#This Row],[Distance]], Predict[[#All],[Distance (km)]:[Time on current form]], 2, FALSE), NA())</f>
        <v>#N/A</v>
      </c>
      <c r="J4000" s="13" t="e">
        <f>IF(ISNUMBER(VLOOKUP(Fulltable[[#This Row],[Distance]], Predict[[#All],[Distance (km)]:[Time on current form]], 3, FALSE)), VLOOKUP(Fulltable[[#This Row],[Distance]], Predict[[#All],[Distance (km)]:[Time on current form]], 3, FALSE), NA())</f>
        <v>#N/A</v>
      </c>
    </row>
    <row r="4001" spans="1:10" x14ac:dyDescent="0.25">
      <c r="A4001" s="1">
        <v>39.99</v>
      </c>
      <c r="B4001" s="2">
        <f>Fulltable[[#This Row],[Distance]]^2</f>
        <v>1599.2001000000002</v>
      </c>
      <c r="C4001">
        <f>Fulltable[[#This Row],[Distance]]^3</f>
        <v>63952.011999000017</v>
      </c>
      <c r="D4001">
        <f>Fulltable[[#This Row],[Distance]]^4</f>
        <v>2557440.9598400109</v>
      </c>
      <c r="E4001">
        <f>Fulltable[[#This Row],[Distance]]^5</f>
        <v>102272063.98400204</v>
      </c>
      <c r="F4001" s="13" t="e">
        <f>IF(ISNUMBER(VLOOKUP(Fulltable[[#This Row],[Distance]], PBmetric[[Distance (km)]:[PB (hh:mm:ss)]], 6, FALSE)), VLOOKUP(Fulltable[[#This Row],[Distance]], PBmetric[[Distance (km)]:[PB (hh:mm:ss)]], 6, FALSE), NA())</f>
        <v>#N/A</v>
      </c>
      <c r="G4001" s="13">
        <f ca="1">$Q$4+$P$4*Fulltable[[#This Row],[Distance]]+$O$4*Fulltable[[#This Row],[D^2]]+$N$4*Fulltable[[#This Row],[D^3]]</f>
        <v>0.14491283800568505</v>
      </c>
      <c r="H4001" s="13">
        <f ca="1">Fulltable[[#This Row],[Forecast]]*(1+AVERAGE(cform[faster (-ve) /
slower (+ve)]))</f>
        <v>0.15003142333555619</v>
      </c>
      <c r="I4001" s="13" t="e">
        <f>IF(ISNUMBER(VLOOKUP(Fulltable[[#This Row],[Distance]], Predict[[#All],[Distance (km)]:[Time on current form]], 2, FALSE)), VLOOKUP(Fulltable[[#This Row],[Distance]], Predict[[#All],[Distance (km)]:[Time on current form]], 2, FALSE), NA())</f>
        <v>#N/A</v>
      </c>
      <c r="J4001" s="13" t="e">
        <f>IF(ISNUMBER(VLOOKUP(Fulltable[[#This Row],[Distance]], Predict[[#All],[Distance (km)]:[Time on current form]], 3, FALSE)), VLOOKUP(Fulltable[[#This Row],[Distance]], Predict[[#All],[Distance (km)]:[Time on current form]], 3, FALSE), NA())</f>
        <v>#N/A</v>
      </c>
    </row>
    <row r="4002" spans="1:10" x14ac:dyDescent="0.25">
      <c r="A4002" s="1">
        <v>40</v>
      </c>
      <c r="B4002" s="2">
        <f>Fulltable[[#This Row],[Distance]]^2</f>
        <v>1600</v>
      </c>
      <c r="C4002">
        <f>Fulltable[[#This Row],[Distance]]^3</f>
        <v>64000</v>
      </c>
      <c r="D4002">
        <f>Fulltable[[#This Row],[Distance]]^4</f>
        <v>2560000</v>
      </c>
      <c r="E4002">
        <f>Fulltable[[#This Row],[Distance]]^5</f>
        <v>102400000</v>
      </c>
      <c r="F4002" s="13" t="e">
        <f>IF(ISNUMBER(VLOOKUP(Fulltable[[#This Row],[Distance]], PBmetric[[Distance (km)]:[PB (hh:mm:ss)]], 6, FALSE)), VLOOKUP(Fulltable[[#This Row],[Distance]], PBmetric[[Distance (km)]:[PB (hh:mm:ss)]], 6, FALSE), NA())</f>
        <v>#N/A</v>
      </c>
      <c r="G4002" s="13">
        <f ca="1">$Q$4+$P$4*Fulltable[[#This Row],[Distance]]+$O$4*Fulltable[[#This Row],[D^2]]+$N$4*Fulltable[[#This Row],[D^3]]</f>
        <v>0.14495623225845131</v>
      </c>
      <c r="H4002" s="13">
        <f ca="1">Fulltable[[#This Row],[Forecast]]*(1+AVERAGE(cform[faster (-ve) /
slower (+ve)]))</f>
        <v>0.15007635035235264</v>
      </c>
      <c r="I4002" s="13" t="e">
        <f>IF(ISNUMBER(VLOOKUP(Fulltable[[#This Row],[Distance]], Predict[[#All],[Distance (km)]:[Time on current form]], 2, FALSE)), VLOOKUP(Fulltable[[#This Row],[Distance]], Predict[[#All],[Distance (km)]:[Time on current form]], 2, FALSE), NA())</f>
        <v>#N/A</v>
      </c>
      <c r="J4002" s="13" t="e">
        <f>IF(ISNUMBER(VLOOKUP(Fulltable[[#This Row],[Distance]], Predict[[#All],[Distance (km)]:[Time on current form]], 3, FALSE)), VLOOKUP(Fulltable[[#This Row],[Distance]], Predict[[#All],[Distance (km)]:[Time on current form]], 3, FALSE), NA())</f>
        <v>#N/A</v>
      </c>
    </row>
    <row r="4003" spans="1:10" x14ac:dyDescent="0.25">
      <c r="A4003" s="1">
        <v>40.01</v>
      </c>
      <c r="B4003" s="2">
        <f>Fulltable[[#This Row],[Distance]]^2</f>
        <v>1600.8000999999999</v>
      </c>
      <c r="C4003">
        <f>Fulltable[[#This Row],[Distance]]^3</f>
        <v>64048.012000999996</v>
      </c>
      <c r="D4003">
        <f>Fulltable[[#This Row],[Distance]]^4</f>
        <v>2562560.9601600096</v>
      </c>
      <c r="E4003">
        <f>Fulltable[[#This Row],[Distance]]^5</f>
        <v>102528064.01600198</v>
      </c>
      <c r="F4003" s="13" t="e">
        <f>IF(ISNUMBER(VLOOKUP(Fulltable[[#This Row],[Distance]], PBmetric[[Distance (km)]:[PB (hh:mm:ss)]], 6, FALSE)), VLOOKUP(Fulltable[[#This Row],[Distance]], PBmetric[[Distance (km)]:[PB (hh:mm:ss)]], 6, FALSE), NA())</f>
        <v>#N/A</v>
      </c>
      <c r="G4003" s="13">
        <f ca="1">$Q$4+$P$4*Fulltable[[#This Row],[Distance]]+$O$4*Fulltable[[#This Row],[D^2]]+$N$4*Fulltable[[#This Row],[D^3]]</f>
        <v>0.14499963004249333</v>
      </c>
      <c r="H4003" s="13">
        <f ca="1">Fulltable[[#This Row],[Forecast]]*(1+AVERAGE(cform[faster (-ve) /
slower (+ve)]))</f>
        <v>0.15012128102515598</v>
      </c>
      <c r="I4003" s="13" t="e">
        <f>IF(ISNUMBER(VLOOKUP(Fulltable[[#This Row],[Distance]], Predict[[#All],[Distance (km)]:[Time on current form]], 2, FALSE)), VLOOKUP(Fulltable[[#This Row],[Distance]], Predict[[#All],[Distance (km)]:[Time on current form]], 2, FALSE), NA())</f>
        <v>#N/A</v>
      </c>
      <c r="J4003" s="13" t="e">
        <f>IF(ISNUMBER(VLOOKUP(Fulltable[[#This Row],[Distance]], Predict[[#All],[Distance (km)]:[Time on current form]], 3, FALSE)), VLOOKUP(Fulltable[[#This Row],[Distance]], Predict[[#All],[Distance (km)]:[Time on current form]], 3, FALSE), NA())</f>
        <v>#N/A</v>
      </c>
    </row>
    <row r="4004" spans="1:10" x14ac:dyDescent="0.25">
      <c r="A4004" s="1">
        <v>40.020000000000003</v>
      </c>
      <c r="B4004" s="2">
        <f>Fulltable[[#This Row],[Distance]]^2</f>
        <v>1601.6004000000003</v>
      </c>
      <c r="C4004">
        <f>Fulltable[[#This Row],[Distance]]^3</f>
        <v>64096.048008000012</v>
      </c>
      <c r="D4004">
        <f>Fulltable[[#This Row],[Distance]]^4</f>
        <v>2565123.8412801609</v>
      </c>
      <c r="E4004">
        <f>Fulltable[[#This Row],[Distance]]^5</f>
        <v>102656256.12803204</v>
      </c>
      <c r="F4004" s="13" t="e">
        <f>IF(ISNUMBER(VLOOKUP(Fulltable[[#This Row],[Distance]], PBmetric[[Distance (km)]:[PB (hh:mm:ss)]], 6, FALSE)), VLOOKUP(Fulltable[[#This Row],[Distance]], PBmetric[[Distance (km)]:[PB (hh:mm:ss)]], 6, FALSE), NA())</f>
        <v>#N/A</v>
      </c>
      <c r="G4004" s="13">
        <f ca="1">$Q$4+$P$4*Fulltable[[#This Row],[Distance]]+$O$4*Fulltable[[#This Row],[D^2]]+$N$4*Fulltable[[#This Row],[D^3]]</f>
        <v>0.14504303135777571</v>
      </c>
      <c r="H4004" s="13">
        <f ca="1">Fulltable[[#This Row],[Forecast]]*(1+AVERAGE(cform[faster (-ve) /
slower (+ve)]))</f>
        <v>0.15016621535392949</v>
      </c>
      <c r="I4004" s="13" t="e">
        <f>IF(ISNUMBER(VLOOKUP(Fulltable[[#This Row],[Distance]], Predict[[#All],[Distance (km)]:[Time on current form]], 2, FALSE)), VLOOKUP(Fulltable[[#This Row],[Distance]], Predict[[#All],[Distance (km)]:[Time on current form]], 2, FALSE), NA())</f>
        <v>#N/A</v>
      </c>
      <c r="J4004" s="13" t="e">
        <f>IF(ISNUMBER(VLOOKUP(Fulltable[[#This Row],[Distance]], Predict[[#All],[Distance (km)]:[Time on current form]], 3, FALSE)), VLOOKUP(Fulltable[[#This Row],[Distance]], Predict[[#All],[Distance (km)]:[Time on current form]], 3, FALSE), NA())</f>
        <v>#N/A</v>
      </c>
    </row>
    <row r="4005" spans="1:10" x14ac:dyDescent="0.25">
      <c r="A4005" s="1">
        <v>40.03</v>
      </c>
      <c r="B4005" s="2">
        <f>Fulltable[[#This Row],[Distance]]^2</f>
        <v>1602.4009000000001</v>
      </c>
      <c r="C4005">
        <f>Fulltable[[#This Row],[Distance]]^3</f>
        <v>64144.108027000002</v>
      </c>
      <c r="D4005">
        <f>Fulltable[[#This Row],[Distance]]^4</f>
        <v>2567688.6443208102</v>
      </c>
      <c r="E4005">
        <f>Fulltable[[#This Row],[Distance]]^5</f>
        <v>102784576.43216203</v>
      </c>
      <c r="F4005" s="13" t="e">
        <f>IF(ISNUMBER(VLOOKUP(Fulltable[[#This Row],[Distance]], PBmetric[[Distance (km)]:[PB (hh:mm:ss)]], 6, FALSE)), VLOOKUP(Fulltable[[#This Row],[Distance]], PBmetric[[Distance (km)]:[PB (hh:mm:ss)]], 6, FALSE), NA())</f>
        <v>#N/A</v>
      </c>
      <c r="G4005" s="13">
        <f ca="1">$Q$4+$P$4*Fulltable[[#This Row],[Distance]]+$O$4*Fulltable[[#This Row],[D^2]]+$N$4*Fulltable[[#This Row],[D^3]]</f>
        <v>0.14508643620426304</v>
      </c>
      <c r="H4005" s="13">
        <f ca="1">Fulltable[[#This Row],[Forecast]]*(1+AVERAGE(cform[faster (-ve) /
slower (+ve)]))</f>
        <v>0.15021115333863655</v>
      </c>
      <c r="I4005" s="13" t="e">
        <f>IF(ISNUMBER(VLOOKUP(Fulltable[[#This Row],[Distance]], Predict[[#All],[Distance (km)]:[Time on current form]], 2, FALSE)), VLOOKUP(Fulltable[[#This Row],[Distance]], Predict[[#All],[Distance (km)]:[Time on current form]], 2, FALSE), NA())</f>
        <v>#N/A</v>
      </c>
      <c r="J4005" s="13" t="e">
        <f>IF(ISNUMBER(VLOOKUP(Fulltable[[#This Row],[Distance]], Predict[[#All],[Distance (km)]:[Time on current form]], 3, FALSE)), VLOOKUP(Fulltable[[#This Row],[Distance]], Predict[[#All],[Distance (km)]:[Time on current form]], 3, FALSE), NA())</f>
        <v>#N/A</v>
      </c>
    </row>
    <row r="4006" spans="1:10" x14ac:dyDescent="0.25">
      <c r="A4006" s="1">
        <v>40.04</v>
      </c>
      <c r="B4006" s="2">
        <f>Fulltable[[#This Row],[Distance]]^2</f>
        <v>1603.2015999999999</v>
      </c>
      <c r="C4006">
        <f>Fulltable[[#This Row],[Distance]]^3</f>
        <v>64192.192063999995</v>
      </c>
      <c r="D4006">
        <f>Fulltable[[#This Row],[Distance]]^4</f>
        <v>2570255.3702425598</v>
      </c>
      <c r="E4006">
        <f>Fulltable[[#This Row],[Distance]]^5</f>
        <v>102913025.0245121</v>
      </c>
      <c r="F4006" s="13" t="e">
        <f>IF(ISNUMBER(VLOOKUP(Fulltable[[#This Row],[Distance]], PBmetric[[Distance (km)]:[PB (hh:mm:ss)]], 6, FALSE)), VLOOKUP(Fulltable[[#This Row],[Distance]], PBmetric[[Distance (km)]:[PB (hh:mm:ss)]], 6, FALSE), NA())</f>
        <v>#N/A</v>
      </c>
      <c r="G4006" s="13">
        <f ca="1">$Q$4+$P$4*Fulltable[[#This Row],[Distance]]+$O$4*Fulltable[[#This Row],[D^2]]+$N$4*Fulltable[[#This Row],[D^3]]</f>
        <v>0.14512984458191985</v>
      </c>
      <c r="H4006" s="13">
        <f ca="1">Fulltable[[#This Row],[Forecast]]*(1+AVERAGE(cform[faster (-ve) /
slower (+ve)]))</f>
        <v>0.15025609497924042</v>
      </c>
      <c r="I4006" s="13" t="e">
        <f>IF(ISNUMBER(VLOOKUP(Fulltable[[#This Row],[Distance]], Predict[[#All],[Distance (km)]:[Time on current form]], 2, FALSE)), VLOOKUP(Fulltable[[#This Row],[Distance]], Predict[[#All],[Distance (km)]:[Time on current form]], 2, FALSE), NA())</f>
        <v>#N/A</v>
      </c>
      <c r="J4006" s="13" t="e">
        <f>IF(ISNUMBER(VLOOKUP(Fulltable[[#This Row],[Distance]], Predict[[#All],[Distance (km)]:[Time on current form]], 3, FALSE)), VLOOKUP(Fulltable[[#This Row],[Distance]], Predict[[#All],[Distance (km)]:[Time on current form]], 3, FALSE), NA())</f>
        <v>#N/A</v>
      </c>
    </row>
    <row r="4007" spans="1:10" x14ac:dyDescent="0.25">
      <c r="A4007" s="1">
        <v>40.049999999999997</v>
      </c>
      <c r="B4007" s="2">
        <f>Fulltable[[#This Row],[Distance]]^2</f>
        <v>1604.0024999999998</v>
      </c>
      <c r="C4007">
        <f>Fulltable[[#This Row],[Distance]]^3</f>
        <v>64240.300124999987</v>
      </c>
      <c r="D4007">
        <f>Fulltable[[#This Row],[Distance]]^4</f>
        <v>2572824.0200062497</v>
      </c>
      <c r="E4007">
        <f>Fulltable[[#This Row],[Distance]]^5</f>
        <v>103041602.0012503</v>
      </c>
      <c r="F4007" s="13" t="e">
        <f>IF(ISNUMBER(VLOOKUP(Fulltable[[#This Row],[Distance]], PBmetric[[Distance (km)]:[PB (hh:mm:ss)]], 6, FALSE)), VLOOKUP(Fulltable[[#This Row],[Distance]], PBmetric[[Distance (km)]:[PB (hh:mm:ss)]], 6, FALSE), NA())</f>
        <v>#N/A</v>
      </c>
      <c r="G4007" s="13">
        <f ca="1">$Q$4+$P$4*Fulltable[[#This Row],[Distance]]+$O$4*Fulltable[[#This Row],[D^2]]+$N$4*Fulltable[[#This Row],[D^3]]</f>
        <v>0.14517325649071086</v>
      </c>
      <c r="H4007" s="13">
        <f ca="1">Fulltable[[#This Row],[Forecast]]*(1+AVERAGE(cform[faster (-ve) /
slower (+ve)]))</f>
        <v>0.15030104027570459</v>
      </c>
      <c r="I4007" s="13" t="e">
        <f>IF(ISNUMBER(VLOOKUP(Fulltable[[#This Row],[Distance]], Predict[[#All],[Distance (km)]:[Time on current form]], 2, FALSE)), VLOOKUP(Fulltable[[#This Row],[Distance]], Predict[[#All],[Distance (km)]:[Time on current form]], 2, FALSE), NA())</f>
        <v>#N/A</v>
      </c>
      <c r="J4007" s="13" t="e">
        <f>IF(ISNUMBER(VLOOKUP(Fulltable[[#This Row],[Distance]], Predict[[#All],[Distance (km)]:[Time on current form]], 3, FALSE)), VLOOKUP(Fulltable[[#This Row],[Distance]], Predict[[#All],[Distance (km)]:[Time on current form]], 3, FALSE), NA())</f>
        <v>#N/A</v>
      </c>
    </row>
    <row r="4008" spans="1:10" x14ac:dyDescent="0.25">
      <c r="A4008" s="1">
        <v>40.06</v>
      </c>
      <c r="B4008" s="2">
        <f>Fulltable[[#This Row],[Distance]]^2</f>
        <v>1604.8036000000002</v>
      </c>
      <c r="C4008">
        <f>Fulltable[[#This Row],[Distance]]^3</f>
        <v>64288.432216000008</v>
      </c>
      <c r="D4008">
        <f>Fulltable[[#This Row],[Distance]]^4</f>
        <v>2575394.5945729604</v>
      </c>
      <c r="E4008">
        <f>Fulltable[[#This Row],[Distance]]^5</f>
        <v>103170307.4585928</v>
      </c>
      <c r="F4008" s="13" t="e">
        <f>IF(ISNUMBER(VLOOKUP(Fulltable[[#This Row],[Distance]], PBmetric[[Distance (km)]:[PB (hh:mm:ss)]], 6, FALSE)), VLOOKUP(Fulltable[[#This Row],[Distance]], PBmetric[[Distance (km)]:[PB (hh:mm:ss)]], 6, FALSE), NA())</f>
        <v>#N/A</v>
      </c>
      <c r="G4008" s="13">
        <f ca="1">$Q$4+$P$4*Fulltable[[#This Row],[Distance]]+$O$4*Fulltable[[#This Row],[D^2]]+$N$4*Fulltable[[#This Row],[D^3]]</f>
        <v>0.14521667193060056</v>
      </c>
      <c r="H4008" s="13">
        <f ca="1">Fulltable[[#This Row],[Forecast]]*(1+AVERAGE(cform[faster (-ve) /
slower (+ve)]))</f>
        <v>0.15034598922799228</v>
      </c>
      <c r="I4008" s="13" t="e">
        <f>IF(ISNUMBER(VLOOKUP(Fulltable[[#This Row],[Distance]], Predict[[#All],[Distance (km)]:[Time on current form]], 2, FALSE)), VLOOKUP(Fulltable[[#This Row],[Distance]], Predict[[#All],[Distance (km)]:[Time on current form]], 2, FALSE), NA())</f>
        <v>#N/A</v>
      </c>
      <c r="J4008" s="13" t="e">
        <f>IF(ISNUMBER(VLOOKUP(Fulltable[[#This Row],[Distance]], Predict[[#All],[Distance (km)]:[Time on current form]], 3, FALSE)), VLOOKUP(Fulltable[[#This Row],[Distance]], Predict[[#All],[Distance (km)]:[Time on current form]], 3, FALSE), NA())</f>
        <v>#N/A</v>
      </c>
    </row>
    <row r="4009" spans="1:10" x14ac:dyDescent="0.25">
      <c r="A4009" s="1">
        <v>40.07</v>
      </c>
      <c r="B4009" s="2">
        <f>Fulltable[[#This Row],[Distance]]^2</f>
        <v>1605.6049</v>
      </c>
      <c r="C4009">
        <f>Fulltable[[#This Row],[Distance]]^3</f>
        <v>64336.588343000003</v>
      </c>
      <c r="D4009">
        <f>Fulltable[[#This Row],[Distance]]^4</f>
        <v>2577967.0949040102</v>
      </c>
      <c r="E4009">
        <f>Fulltable[[#This Row],[Distance]]^5</f>
        <v>103299141.49280369</v>
      </c>
      <c r="F4009" s="13" t="e">
        <f>IF(ISNUMBER(VLOOKUP(Fulltable[[#This Row],[Distance]], PBmetric[[Distance (km)]:[PB (hh:mm:ss)]], 6, FALSE)), VLOOKUP(Fulltable[[#This Row],[Distance]], PBmetric[[Distance (km)]:[PB (hh:mm:ss)]], 6, FALSE), NA())</f>
        <v>#N/A</v>
      </c>
      <c r="G4009" s="13">
        <f ca="1">$Q$4+$P$4*Fulltable[[#This Row],[Distance]]+$O$4*Fulltable[[#This Row],[D^2]]+$N$4*Fulltable[[#This Row],[D^3]]</f>
        <v>0.14526009090155359</v>
      </c>
      <c r="H4009" s="13">
        <f ca="1">Fulltable[[#This Row],[Forecast]]*(1+AVERAGE(cform[faster (-ve) /
slower (+ve)]))</f>
        <v>0.15039094183606688</v>
      </c>
      <c r="I4009" s="13" t="e">
        <f>IF(ISNUMBER(VLOOKUP(Fulltable[[#This Row],[Distance]], Predict[[#All],[Distance (km)]:[Time on current form]], 2, FALSE)), VLOOKUP(Fulltable[[#This Row],[Distance]], Predict[[#All],[Distance (km)]:[Time on current form]], 2, FALSE), NA())</f>
        <v>#N/A</v>
      </c>
      <c r="J4009" s="13" t="e">
        <f>IF(ISNUMBER(VLOOKUP(Fulltable[[#This Row],[Distance]], Predict[[#All],[Distance (km)]:[Time on current form]], 3, FALSE)), VLOOKUP(Fulltable[[#This Row],[Distance]], Predict[[#All],[Distance (km)]:[Time on current form]], 3, FALSE), NA())</f>
        <v>#N/A</v>
      </c>
    </row>
    <row r="4010" spans="1:10" x14ac:dyDescent="0.25">
      <c r="A4010" s="1">
        <v>40.08</v>
      </c>
      <c r="B4010" s="2">
        <f>Fulltable[[#This Row],[Distance]]^2</f>
        <v>1606.4063999999998</v>
      </c>
      <c r="C4010">
        <f>Fulltable[[#This Row],[Distance]]^3</f>
        <v>64384.768511999988</v>
      </c>
      <c r="D4010">
        <f>Fulltable[[#This Row],[Distance]]^4</f>
        <v>2580541.5219609593</v>
      </c>
      <c r="E4010">
        <f>Fulltable[[#This Row],[Distance]]^5</f>
        <v>103428104.20019524</v>
      </c>
      <c r="F4010" s="13" t="e">
        <f>IF(ISNUMBER(VLOOKUP(Fulltable[[#This Row],[Distance]], PBmetric[[Distance (km)]:[PB (hh:mm:ss)]], 6, FALSE)), VLOOKUP(Fulltable[[#This Row],[Distance]], PBmetric[[Distance (km)]:[PB (hh:mm:ss)]], 6, FALSE), NA())</f>
        <v>#N/A</v>
      </c>
      <c r="G4010" s="13">
        <f ca="1">$Q$4+$P$4*Fulltable[[#This Row],[Distance]]+$O$4*Fulltable[[#This Row],[D^2]]+$N$4*Fulltable[[#This Row],[D^3]]</f>
        <v>0.14530351340353456</v>
      </c>
      <c r="H4010" s="13">
        <f ca="1">Fulltable[[#This Row],[Forecast]]*(1+AVERAGE(cform[faster (-ve) /
slower (+ve)]))</f>
        <v>0.15043589809989175</v>
      </c>
      <c r="I4010" s="13" t="e">
        <f>IF(ISNUMBER(VLOOKUP(Fulltable[[#This Row],[Distance]], Predict[[#All],[Distance (km)]:[Time on current form]], 2, FALSE)), VLOOKUP(Fulltable[[#This Row],[Distance]], Predict[[#All],[Distance (km)]:[Time on current form]], 2, FALSE), NA())</f>
        <v>#N/A</v>
      </c>
      <c r="J4010" s="13" t="e">
        <f>IF(ISNUMBER(VLOOKUP(Fulltable[[#This Row],[Distance]], Predict[[#All],[Distance (km)]:[Time on current form]], 3, FALSE)), VLOOKUP(Fulltable[[#This Row],[Distance]], Predict[[#All],[Distance (km)]:[Time on current form]], 3, FALSE), NA())</f>
        <v>#N/A</v>
      </c>
    </row>
    <row r="4011" spans="1:10" x14ac:dyDescent="0.25">
      <c r="A4011" s="1">
        <v>40.090000000000003</v>
      </c>
      <c r="B4011" s="2">
        <f>Fulltable[[#This Row],[Distance]]^2</f>
        <v>1607.2081000000003</v>
      </c>
      <c r="C4011">
        <f>Fulltable[[#This Row],[Distance]]^3</f>
        <v>64432.972729000016</v>
      </c>
      <c r="D4011">
        <f>Fulltable[[#This Row],[Distance]]^4</f>
        <v>2583117.8767056111</v>
      </c>
      <c r="E4011">
        <f>Fulltable[[#This Row],[Distance]]^5</f>
        <v>103557195.67712796</v>
      </c>
      <c r="F4011" s="13" t="e">
        <f>IF(ISNUMBER(VLOOKUP(Fulltable[[#This Row],[Distance]], PBmetric[[Distance (km)]:[PB (hh:mm:ss)]], 6, FALSE)), VLOOKUP(Fulltable[[#This Row],[Distance]], PBmetric[[Distance (km)]:[PB (hh:mm:ss)]], 6, FALSE), NA())</f>
        <v>#N/A</v>
      </c>
      <c r="G4011" s="13">
        <f ca="1">$Q$4+$P$4*Fulltable[[#This Row],[Distance]]+$O$4*Fulltable[[#This Row],[D^2]]+$N$4*Fulltable[[#This Row],[D^3]]</f>
        <v>0.14534693943650806</v>
      </c>
      <c r="H4011" s="13">
        <f ca="1">Fulltable[[#This Row],[Forecast]]*(1+AVERAGE(cform[faster (-ve) /
slower (+ve)]))</f>
        <v>0.15048085801943026</v>
      </c>
      <c r="I4011" s="13" t="e">
        <f>IF(ISNUMBER(VLOOKUP(Fulltable[[#This Row],[Distance]], Predict[[#All],[Distance (km)]:[Time on current form]], 2, FALSE)), VLOOKUP(Fulltable[[#This Row],[Distance]], Predict[[#All],[Distance (km)]:[Time on current form]], 2, FALSE), NA())</f>
        <v>#N/A</v>
      </c>
      <c r="J4011" s="13" t="e">
        <f>IF(ISNUMBER(VLOOKUP(Fulltable[[#This Row],[Distance]], Predict[[#All],[Distance (km)]:[Time on current form]], 3, FALSE)), VLOOKUP(Fulltable[[#This Row],[Distance]], Predict[[#All],[Distance (km)]:[Time on current form]], 3, FALSE), NA())</f>
        <v>#N/A</v>
      </c>
    </row>
    <row r="4012" spans="1:10" x14ac:dyDescent="0.25">
      <c r="A4012" s="1">
        <v>40.1</v>
      </c>
      <c r="B4012" s="2">
        <f>Fulltable[[#This Row],[Distance]]^2</f>
        <v>1608.0100000000002</v>
      </c>
      <c r="C4012">
        <f>Fulltable[[#This Row],[Distance]]^3</f>
        <v>64481.201000000008</v>
      </c>
      <c r="D4012">
        <f>Fulltable[[#This Row],[Distance]]^4</f>
        <v>2585696.1601000009</v>
      </c>
      <c r="E4012">
        <f>Fulltable[[#This Row],[Distance]]^5</f>
        <v>103686416.02001004</v>
      </c>
      <c r="F4012" s="13" t="e">
        <f>IF(ISNUMBER(VLOOKUP(Fulltable[[#This Row],[Distance]], PBmetric[[Distance (km)]:[PB (hh:mm:ss)]], 6, FALSE)), VLOOKUP(Fulltable[[#This Row],[Distance]], PBmetric[[Distance (km)]:[PB (hh:mm:ss)]], 6, FALSE), NA())</f>
        <v>#N/A</v>
      </c>
      <c r="G4012" s="13">
        <f ca="1">$Q$4+$P$4*Fulltable[[#This Row],[Distance]]+$O$4*Fulltable[[#This Row],[D^2]]+$N$4*Fulltable[[#This Row],[D^3]]</f>
        <v>0.14539036900043864</v>
      </c>
      <c r="H4012" s="13">
        <f ca="1">Fulltable[[#This Row],[Forecast]]*(1+AVERAGE(cform[faster (-ve) /
slower (+ve)]))</f>
        <v>0.15052582159464567</v>
      </c>
      <c r="I4012" s="13" t="e">
        <f>IF(ISNUMBER(VLOOKUP(Fulltable[[#This Row],[Distance]], Predict[[#All],[Distance (km)]:[Time on current form]], 2, FALSE)), VLOOKUP(Fulltable[[#This Row],[Distance]], Predict[[#All],[Distance (km)]:[Time on current form]], 2, FALSE), NA())</f>
        <v>#N/A</v>
      </c>
      <c r="J4012" s="13" t="e">
        <f>IF(ISNUMBER(VLOOKUP(Fulltable[[#This Row],[Distance]], Predict[[#All],[Distance (km)]:[Time on current form]], 3, FALSE)), VLOOKUP(Fulltable[[#This Row],[Distance]], Predict[[#All],[Distance (km)]:[Time on current form]], 3, FALSE), NA())</f>
        <v>#N/A</v>
      </c>
    </row>
    <row r="4013" spans="1:10" x14ac:dyDescent="0.25">
      <c r="A4013" s="1">
        <v>40.11</v>
      </c>
      <c r="B4013" s="2">
        <f>Fulltable[[#This Row],[Distance]]^2</f>
        <v>1608.8120999999999</v>
      </c>
      <c r="C4013">
        <f>Fulltable[[#This Row],[Distance]]^3</f>
        <v>64529.453330999997</v>
      </c>
      <c r="D4013">
        <f>Fulltable[[#This Row],[Distance]]^4</f>
        <v>2588276.3731064098</v>
      </c>
      <c r="E4013">
        <f>Fulltable[[#This Row],[Distance]]^5</f>
        <v>103815765.3252981</v>
      </c>
      <c r="F4013" s="13" t="e">
        <f>IF(ISNUMBER(VLOOKUP(Fulltable[[#This Row],[Distance]], PBmetric[[Distance (km)]:[PB (hh:mm:ss)]], 6, FALSE)), VLOOKUP(Fulltable[[#This Row],[Distance]], PBmetric[[Distance (km)]:[PB (hh:mm:ss)]], 6, FALSE), NA())</f>
        <v>#N/A</v>
      </c>
      <c r="G4013" s="13">
        <f ca="1">$Q$4+$P$4*Fulltable[[#This Row],[Distance]]+$O$4*Fulltable[[#This Row],[D^2]]+$N$4*Fulltable[[#This Row],[D^3]]</f>
        <v>0.14543380209529094</v>
      </c>
      <c r="H4013" s="13">
        <f ca="1">Fulltable[[#This Row],[Forecast]]*(1+AVERAGE(cform[faster (-ve) /
slower (+ve)]))</f>
        <v>0.15057078882550137</v>
      </c>
      <c r="I4013" s="13" t="e">
        <f>IF(ISNUMBER(VLOOKUP(Fulltable[[#This Row],[Distance]], Predict[[#All],[Distance (km)]:[Time on current form]], 2, FALSE)), VLOOKUP(Fulltable[[#This Row],[Distance]], Predict[[#All],[Distance (km)]:[Time on current form]], 2, FALSE), NA())</f>
        <v>#N/A</v>
      </c>
      <c r="J4013" s="13" t="e">
        <f>IF(ISNUMBER(VLOOKUP(Fulltable[[#This Row],[Distance]], Predict[[#All],[Distance (km)]:[Time on current form]], 3, FALSE)), VLOOKUP(Fulltable[[#This Row],[Distance]], Predict[[#All],[Distance (km)]:[Time on current form]], 3, FALSE), NA())</f>
        <v>#N/A</v>
      </c>
    </row>
    <row r="4014" spans="1:10" x14ac:dyDescent="0.25">
      <c r="A4014" s="1">
        <v>40.119999999999997</v>
      </c>
      <c r="B4014" s="2">
        <f>Fulltable[[#This Row],[Distance]]^2</f>
        <v>1609.6143999999997</v>
      </c>
      <c r="C4014">
        <f>Fulltable[[#This Row],[Distance]]^3</f>
        <v>64577.729727999984</v>
      </c>
      <c r="D4014">
        <f>Fulltable[[#This Row],[Distance]]^4</f>
        <v>2590858.5166873592</v>
      </c>
      <c r="E4014">
        <f>Fulltable[[#This Row],[Distance]]^5</f>
        <v>103945243.68949685</v>
      </c>
      <c r="F4014" s="13" t="e">
        <f>IF(ISNUMBER(VLOOKUP(Fulltable[[#This Row],[Distance]], PBmetric[[Distance (km)]:[PB (hh:mm:ss)]], 6, FALSE)), VLOOKUP(Fulltable[[#This Row],[Distance]], PBmetric[[Distance (km)]:[PB (hh:mm:ss)]], 6, FALSE), NA())</f>
        <v>#N/A</v>
      </c>
      <c r="G4014" s="13">
        <f ca="1">$Q$4+$P$4*Fulltable[[#This Row],[Distance]]+$O$4*Fulltable[[#This Row],[D^2]]+$N$4*Fulltable[[#This Row],[D^3]]</f>
        <v>0.14547723872102955</v>
      </c>
      <c r="H4014" s="13">
        <f ca="1">Fulltable[[#This Row],[Forecast]]*(1+AVERAGE(cform[faster (-ve) /
slower (+ve)]))</f>
        <v>0.15061575971196076</v>
      </c>
      <c r="I4014" s="13" t="e">
        <f>IF(ISNUMBER(VLOOKUP(Fulltable[[#This Row],[Distance]], Predict[[#All],[Distance (km)]:[Time on current form]], 2, FALSE)), VLOOKUP(Fulltable[[#This Row],[Distance]], Predict[[#All],[Distance (km)]:[Time on current form]], 2, FALSE), NA())</f>
        <v>#N/A</v>
      </c>
      <c r="J4014" s="13" t="e">
        <f>IF(ISNUMBER(VLOOKUP(Fulltable[[#This Row],[Distance]], Predict[[#All],[Distance (km)]:[Time on current form]], 3, FALSE)), VLOOKUP(Fulltable[[#This Row],[Distance]], Predict[[#All],[Distance (km)]:[Time on current form]], 3, FALSE), NA())</f>
        <v>#N/A</v>
      </c>
    </row>
    <row r="4015" spans="1:10" x14ac:dyDescent="0.25">
      <c r="A4015" s="1">
        <v>40.130000000000003</v>
      </c>
      <c r="B4015" s="2">
        <f>Fulltable[[#This Row],[Distance]]^2</f>
        <v>1610.4169000000002</v>
      </c>
      <c r="C4015">
        <f>Fulltable[[#This Row],[Distance]]^3</f>
        <v>64626.030197000007</v>
      </c>
      <c r="D4015">
        <f>Fulltable[[#This Row],[Distance]]^4</f>
        <v>2593442.5918056103</v>
      </c>
      <c r="E4015">
        <f>Fulltable[[#This Row],[Distance]]^5</f>
        <v>104074851.20915915</v>
      </c>
      <c r="F4015" s="13" t="e">
        <f>IF(ISNUMBER(VLOOKUP(Fulltable[[#This Row],[Distance]], PBmetric[[Distance (km)]:[PB (hh:mm:ss)]], 6, FALSE)), VLOOKUP(Fulltable[[#This Row],[Distance]], PBmetric[[Distance (km)]:[PB (hh:mm:ss)]], 6, FALSE), NA())</f>
        <v>#N/A</v>
      </c>
      <c r="G4015" s="13">
        <f ca="1">$Q$4+$P$4*Fulltable[[#This Row],[Distance]]+$O$4*Fulltable[[#This Row],[D^2]]+$N$4*Fulltable[[#This Row],[D^3]]</f>
        <v>0.1455206788776191</v>
      </c>
      <c r="H4015" s="13">
        <f ca="1">Fulltable[[#This Row],[Forecast]]*(1+AVERAGE(cform[faster (-ve) /
slower (+ve)]))</f>
        <v>0.15066073425398713</v>
      </c>
      <c r="I4015" s="13" t="e">
        <f>IF(ISNUMBER(VLOOKUP(Fulltable[[#This Row],[Distance]], Predict[[#All],[Distance (km)]:[Time on current form]], 2, FALSE)), VLOOKUP(Fulltable[[#This Row],[Distance]], Predict[[#All],[Distance (km)]:[Time on current form]], 2, FALSE), NA())</f>
        <v>#N/A</v>
      </c>
      <c r="J4015" s="13" t="e">
        <f>IF(ISNUMBER(VLOOKUP(Fulltable[[#This Row],[Distance]], Predict[[#All],[Distance (km)]:[Time on current form]], 3, FALSE)), VLOOKUP(Fulltable[[#This Row],[Distance]], Predict[[#All],[Distance (km)]:[Time on current form]], 3, FALSE), NA())</f>
        <v>#N/A</v>
      </c>
    </row>
    <row r="4016" spans="1:10" x14ac:dyDescent="0.25">
      <c r="A4016" s="1">
        <v>40.14</v>
      </c>
      <c r="B4016" s="2">
        <f>Fulltable[[#This Row],[Distance]]^2</f>
        <v>1611.2196000000001</v>
      </c>
      <c r="C4016">
        <f>Fulltable[[#This Row],[Distance]]^3</f>
        <v>64674.354744000004</v>
      </c>
      <c r="D4016">
        <f>Fulltable[[#This Row],[Distance]]^4</f>
        <v>2596028.5994241606</v>
      </c>
      <c r="E4016">
        <f>Fulltable[[#This Row],[Distance]]^5</f>
        <v>104204587.9808858</v>
      </c>
      <c r="F4016" s="13" t="e">
        <f>IF(ISNUMBER(VLOOKUP(Fulltable[[#This Row],[Distance]], PBmetric[[Distance (km)]:[PB (hh:mm:ss)]], 6, FALSE)), VLOOKUP(Fulltable[[#This Row],[Distance]], PBmetric[[Distance (km)]:[PB (hh:mm:ss)]], 6, FALSE), NA())</f>
        <v>#N/A</v>
      </c>
      <c r="G4016" s="13">
        <f ca="1">$Q$4+$P$4*Fulltable[[#This Row],[Distance]]+$O$4*Fulltable[[#This Row],[D^2]]+$N$4*Fulltable[[#This Row],[D^3]]</f>
        <v>0.14556412256502413</v>
      </c>
      <c r="H4016" s="13">
        <f ca="1">Fulltable[[#This Row],[Forecast]]*(1+AVERAGE(cform[faster (-ve) /
slower (+ve)]))</f>
        <v>0.15070571245154382</v>
      </c>
      <c r="I4016" s="13" t="e">
        <f>IF(ISNUMBER(VLOOKUP(Fulltable[[#This Row],[Distance]], Predict[[#All],[Distance (km)]:[Time on current form]], 2, FALSE)), VLOOKUP(Fulltable[[#This Row],[Distance]], Predict[[#All],[Distance (km)]:[Time on current form]], 2, FALSE), NA())</f>
        <v>#N/A</v>
      </c>
      <c r="J4016" s="13" t="e">
        <f>IF(ISNUMBER(VLOOKUP(Fulltable[[#This Row],[Distance]], Predict[[#All],[Distance (km)]:[Time on current form]], 3, FALSE)), VLOOKUP(Fulltable[[#This Row],[Distance]], Predict[[#All],[Distance (km)]:[Time on current form]], 3, FALSE), NA())</f>
        <v>#N/A</v>
      </c>
    </row>
    <row r="4017" spans="1:10" x14ac:dyDescent="0.25">
      <c r="A4017" s="1">
        <v>40.15</v>
      </c>
      <c r="B4017" s="2">
        <f>Fulltable[[#This Row],[Distance]]^2</f>
        <v>1612.0224999999998</v>
      </c>
      <c r="C4017">
        <f>Fulltable[[#This Row],[Distance]]^3</f>
        <v>64722.70337499999</v>
      </c>
      <c r="D4017">
        <f>Fulltable[[#This Row],[Distance]]^4</f>
        <v>2598616.5405062493</v>
      </c>
      <c r="E4017">
        <f>Fulltable[[#This Row],[Distance]]^5</f>
        <v>104334454.1013259</v>
      </c>
      <c r="F4017" s="13" t="e">
        <f>IF(ISNUMBER(VLOOKUP(Fulltable[[#This Row],[Distance]], PBmetric[[Distance (km)]:[PB (hh:mm:ss)]], 6, FALSE)), VLOOKUP(Fulltable[[#This Row],[Distance]], PBmetric[[Distance (km)]:[PB (hh:mm:ss)]], 6, FALSE), NA())</f>
        <v>#N/A</v>
      </c>
      <c r="G4017" s="13">
        <f ca="1">$Q$4+$P$4*Fulltable[[#This Row],[Distance]]+$O$4*Fulltable[[#This Row],[D^2]]+$N$4*Fulltable[[#This Row],[D^3]]</f>
        <v>0.14560756978320927</v>
      </c>
      <c r="H4017" s="13">
        <f ca="1">Fulltable[[#This Row],[Forecast]]*(1+AVERAGE(cform[faster (-ve) /
slower (+ve)]))</f>
        <v>0.15075069430459423</v>
      </c>
      <c r="I4017" s="13" t="e">
        <f>IF(ISNUMBER(VLOOKUP(Fulltable[[#This Row],[Distance]], Predict[[#All],[Distance (km)]:[Time on current form]], 2, FALSE)), VLOOKUP(Fulltable[[#This Row],[Distance]], Predict[[#All],[Distance (km)]:[Time on current form]], 2, FALSE), NA())</f>
        <v>#N/A</v>
      </c>
      <c r="J4017" s="13" t="e">
        <f>IF(ISNUMBER(VLOOKUP(Fulltable[[#This Row],[Distance]], Predict[[#All],[Distance (km)]:[Time on current form]], 3, FALSE)), VLOOKUP(Fulltable[[#This Row],[Distance]], Predict[[#All],[Distance (km)]:[Time on current form]], 3, FALSE), NA())</f>
        <v>#N/A</v>
      </c>
    </row>
    <row r="4018" spans="1:10" x14ac:dyDescent="0.25">
      <c r="A4018" s="1">
        <v>40.159999999999997</v>
      </c>
      <c r="B4018" s="2">
        <f>Fulltable[[#This Row],[Distance]]^2</f>
        <v>1612.8255999999997</v>
      </c>
      <c r="C4018">
        <f>Fulltable[[#This Row],[Distance]]^3</f>
        <v>64771.076095999982</v>
      </c>
      <c r="D4018">
        <f>Fulltable[[#This Row],[Distance]]^4</f>
        <v>2601206.4160153591</v>
      </c>
      <c r="E4018">
        <f>Fulltable[[#This Row],[Distance]]^5</f>
        <v>104464449.66717681</v>
      </c>
      <c r="F4018" s="13" t="e">
        <f>IF(ISNUMBER(VLOOKUP(Fulltable[[#This Row],[Distance]], PBmetric[[Distance (km)]:[PB (hh:mm:ss)]], 6, FALSE)), VLOOKUP(Fulltable[[#This Row],[Distance]], PBmetric[[Distance (km)]:[PB (hh:mm:ss)]], 6, FALSE), NA())</f>
        <v>#N/A</v>
      </c>
      <c r="G4018" s="13">
        <f ca="1">$Q$4+$P$4*Fulltable[[#This Row],[Distance]]+$O$4*Fulltable[[#This Row],[D^2]]+$N$4*Fulltable[[#This Row],[D^3]]</f>
        <v>0.14565102053213905</v>
      </c>
      <c r="H4018" s="13">
        <f ca="1">Fulltable[[#This Row],[Forecast]]*(1+AVERAGE(cform[faster (-ve) /
slower (+ve)]))</f>
        <v>0.15079567981310157</v>
      </c>
      <c r="I4018" s="13" t="e">
        <f>IF(ISNUMBER(VLOOKUP(Fulltable[[#This Row],[Distance]], Predict[[#All],[Distance (km)]:[Time on current form]], 2, FALSE)), VLOOKUP(Fulltable[[#This Row],[Distance]], Predict[[#All],[Distance (km)]:[Time on current form]], 2, FALSE), NA())</f>
        <v>#N/A</v>
      </c>
      <c r="J4018" s="13" t="e">
        <f>IF(ISNUMBER(VLOOKUP(Fulltable[[#This Row],[Distance]], Predict[[#All],[Distance (km)]:[Time on current form]], 3, FALSE)), VLOOKUP(Fulltable[[#This Row],[Distance]], Predict[[#All],[Distance (km)]:[Time on current form]], 3, FALSE), NA())</f>
        <v>#N/A</v>
      </c>
    </row>
    <row r="4019" spans="1:10" x14ac:dyDescent="0.25">
      <c r="A4019" s="1">
        <v>40.17</v>
      </c>
      <c r="B4019" s="2">
        <f>Fulltable[[#This Row],[Distance]]^2</f>
        <v>1613.6289000000002</v>
      </c>
      <c r="C4019">
        <f>Fulltable[[#This Row],[Distance]]^3</f>
        <v>64819.472913000012</v>
      </c>
      <c r="D4019">
        <f>Fulltable[[#This Row],[Distance]]^4</f>
        <v>2603798.2269152105</v>
      </c>
      <c r="E4019">
        <f>Fulltable[[#This Row],[Distance]]^5</f>
        <v>104594574.77518401</v>
      </c>
      <c r="F4019" s="13" t="e">
        <f>IF(ISNUMBER(VLOOKUP(Fulltable[[#This Row],[Distance]], PBmetric[[Distance (km)]:[PB (hh:mm:ss)]], 6, FALSE)), VLOOKUP(Fulltable[[#This Row],[Distance]], PBmetric[[Distance (km)]:[PB (hh:mm:ss)]], 6, FALSE), NA())</f>
        <v>#N/A</v>
      </c>
      <c r="G4019" s="13">
        <f ca="1">$Q$4+$P$4*Fulltable[[#This Row],[Distance]]+$O$4*Fulltable[[#This Row],[D^2]]+$N$4*Fulltable[[#This Row],[D^3]]</f>
        <v>0.14569447481177822</v>
      </c>
      <c r="H4019" s="13">
        <f ca="1">Fulltable[[#This Row],[Forecast]]*(1+AVERAGE(cform[faster (-ve) /
slower (+ve)]))</f>
        <v>0.15084066897702941</v>
      </c>
      <c r="I4019" s="13" t="e">
        <f>IF(ISNUMBER(VLOOKUP(Fulltable[[#This Row],[Distance]], Predict[[#All],[Distance (km)]:[Time on current form]], 2, FALSE)), VLOOKUP(Fulltable[[#This Row],[Distance]], Predict[[#All],[Distance (km)]:[Time on current form]], 2, FALSE), NA())</f>
        <v>#N/A</v>
      </c>
      <c r="J4019" s="13" t="e">
        <f>IF(ISNUMBER(VLOOKUP(Fulltable[[#This Row],[Distance]], Predict[[#All],[Distance (km)]:[Time on current form]], 3, FALSE)), VLOOKUP(Fulltable[[#This Row],[Distance]], Predict[[#All],[Distance (km)]:[Time on current form]], 3, FALSE), NA())</f>
        <v>#N/A</v>
      </c>
    </row>
    <row r="4020" spans="1:10" x14ac:dyDescent="0.25">
      <c r="A4020" s="1">
        <v>40.18</v>
      </c>
      <c r="B4020" s="2">
        <f>Fulltable[[#This Row],[Distance]]^2</f>
        <v>1614.4323999999999</v>
      </c>
      <c r="C4020">
        <f>Fulltable[[#This Row],[Distance]]^3</f>
        <v>64867.893831999994</v>
      </c>
      <c r="D4020">
        <f>Fulltable[[#This Row],[Distance]]^4</f>
        <v>2606391.9741697595</v>
      </c>
      <c r="E4020">
        <f>Fulltable[[#This Row],[Distance]]^5</f>
        <v>104724829.52214094</v>
      </c>
      <c r="F4020" s="13" t="e">
        <f>IF(ISNUMBER(VLOOKUP(Fulltable[[#This Row],[Distance]], PBmetric[[Distance (km)]:[PB (hh:mm:ss)]], 6, FALSE)), VLOOKUP(Fulltable[[#This Row],[Distance]], PBmetric[[Distance (km)]:[PB (hh:mm:ss)]], 6, FALSE), NA())</f>
        <v>#N/A</v>
      </c>
      <c r="G4020" s="13">
        <f ca="1">$Q$4+$P$4*Fulltable[[#This Row],[Distance]]+$O$4*Fulltable[[#This Row],[D^2]]+$N$4*Fulltable[[#This Row],[D^3]]</f>
        <v>0.1457379326220912</v>
      </c>
      <c r="H4020" s="13">
        <f ca="1">Fulltable[[#This Row],[Forecast]]*(1+AVERAGE(cform[faster (-ve) /
slower (+ve)]))</f>
        <v>0.15088566179634089</v>
      </c>
      <c r="I4020" s="13" t="e">
        <f>IF(ISNUMBER(VLOOKUP(Fulltable[[#This Row],[Distance]], Predict[[#All],[Distance (km)]:[Time on current form]], 2, FALSE)), VLOOKUP(Fulltable[[#This Row],[Distance]], Predict[[#All],[Distance (km)]:[Time on current form]], 2, FALSE), NA())</f>
        <v>#N/A</v>
      </c>
      <c r="J4020" s="13" t="e">
        <f>IF(ISNUMBER(VLOOKUP(Fulltable[[#This Row],[Distance]], Predict[[#All],[Distance (km)]:[Time on current form]], 3, FALSE)), VLOOKUP(Fulltable[[#This Row],[Distance]], Predict[[#All],[Distance (km)]:[Time on current form]], 3, FALSE), NA())</f>
        <v>#N/A</v>
      </c>
    </row>
    <row r="4021" spans="1:10" x14ac:dyDescent="0.25">
      <c r="A4021" s="1">
        <v>40.19</v>
      </c>
      <c r="B4021" s="2">
        <f>Fulltable[[#This Row],[Distance]]^2</f>
        <v>1615.2360999999999</v>
      </c>
      <c r="C4021">
        <f>Fulltable[[#This Row],[Distance]]^3</f>
        <v>64916.338858999989</v>
      </c>
      <c r="D4021">
        <f>Fulltable[[#This Row],[Distance]]^4</f>
        <v>2608987.6587432097</v>
      </c>
      <c r="E4021">
        <f>Fulltable[[#This Row],[Distance]]^5</f>
        <v>104855214.00488959</v>
      </c>
      <c r="F4021" s="13" t="e">
        <f>IF(ISNUMBER(VLOOKUP(Fulltable[[#This Row],[Distance]], PBmetric[[Distance (km)]:[PB (hh:mm:ss)]], 6, FALSE)), VLOOKUP(Fulltable[[#This Row],[Distance]], PBmetric[[Distance (km)]:[PB (hh:mm:ss)]], 6, FALSE), NA())</f>
        <v>#N/A</v>
      </c>
      <c r="G4021" s="13">
        <f ca="1">$Q$4+$P$4*Fulltable[[#This Row],[Distance]]+$O$4*Fulltable[[#This Row],[D^2]]+$N$4*Fulltable[[#This Row],[D^3]]</f>
        <v>0.14578139396304268</v>
      </c>
      <c r="H4021" s="13">
        <f ca="1">Fulltable[[#This Row],[Forecast]]*(1+AVERAGE(cform[faster (-ve) /
slower (+ve)]))</f>
        <v>0.15093065827099947</v>
      </c>
      <c r="I4021" s="13" t="e">
        <f>IF(ISNUMBER(VLOOKUP(Fulltable[[#This Row],[Distance]], Predict[[#All],[Distance (km)]:[Time on current form]], 2, FALSE)), VLOOKUP(Fulltable[[#This Row],[Distance]], Predict[[#All],[Distance (km)]:[Time on current form]], 2, FALSE), NA())</f>
        <v>#N/A</v>
      </c>
      <c r="J4021" s="13" t="e">
        <f>IF(ISNUMBER(VLOOKUP(Fulltable[[#This Row],[Distance]], Predict[[#All],[Distance (km)]:[Time on current form]], 3, FALSE)), VLOOKUP(Fulltable[[#This Row],[Distance]], Predict[[#All],[Distance (km)]:[Time on current form]], 3, FALSE), NA())</f>
        <v>#N/A</v>
      </c>
    </row>
    <row r="4022" spans="1:10" x14ac:dyDescent="0.25">
      <c r="A4022" s="1">
        <v>40.200000000000003</v>
      </c>
      <c r="B4022" s="2">
        <f>Fulltable[[#This Row],[Distance]]^2</f>
        <v>1616.0400000000002</v>
      </c>
      <c r="C4022">
        <f>Fulltable[[#This Row],[Distance]]^3</f>
        <v>64964.808000000012</v>
      </c>
      <c r="D4022">
        <f>Fulltable[[#This Row],[Distance]]^4</f>
        <v>2611585.2816000008</v>
      </c>
      <c r="E4022">
        <f>Fulltable[[#This Row],[Distance]]^5</f>
        <v>104985728.32032004</v>
      </c>
      <c r="F4022" s="13" t="e">
        <f>IF(ISNUMBER(VLOOKUP(Fulltable[[#This Row],[Distance]], PBmetric[[Distance (km)]:[PB (hh:mm:ss)]], 6, FALSE)), VLOOKUP(Fulltable[[#This Row],[Distance]], PBmetric[[Distance (km)]:[PB (hh:mm:ss)]], 6, FALSE), NA())</f>
        <v>#N/A</v>
      </c>
      <c r="G4022" s="13">
        <f ca="1">$Q$4+$P$4*Fulltable[[#This Row],[Distance]]+$O$4*Fulltable[[#This Row],[D^2]]+$N$4*Fulltable[[#This Row],[D^3]]</f>
        <v>0.14582485883459728</v>
      </c>
      <c r="H4022" s="13">
        <f ca="1">Fulltable[[#This Row],[Forecast]]*(1+AVERAGE(cform[faster (-ve) /
slower (+ve)]))</f>
        <v>0.15097565840096847</v>
      </c>
      <c r="I4022" s="13" t="e">
        <f>IF(ISNUMBER(VLOOKUP(Fulltable[[#This Row],[Distance]], Predict[[#All],[Distance (km)]:[Time on current form]], 2, FALSE)), VLOOKUP(Fulltable[[#This Row],[Distance]], Predict[[#All],[Distance (km)]:[Time on current form]], 2, FALSE), NA())</f>
        <v>#N/A</v>
      </c>
      <c r="J4022" s="13" t="e">
        <f>IF(ISNUMBER(VLOOKUP(Fulltable[[#This Row],[Distance]], Predict[[#All],[Distance (km)]:[Time on current form]], 3, FALSE)), VLOOKUP(Fulltable[[#This Row],[Distance]], Predict[[#All],[Distance (km)]:[Time on current form]], 3, FALSE), NA())</f>
        <v>#N/A</v>
      </c>
    </row>
    <row r="4023" spans="1:10" x14ac:dyDescent="0.25">
      <c r="A4023" s="1">
        <v>40.21</v>
      </c>
      <c r="B4023" s="2">
        <f>Fulltable[[#This Row],[Distance]]^2</f>
        <v>1616.8441</v>
      </c>
      <c r="C4023">
        <f>Fulltable[[#This Row],[Distance]]^3</f>
        <v>65013.301261000001</v>
      </c>
      <c r="D4023">
        <f>Fulltable[[#This Row],[Distance]]^4</f>
        <v>2614184.8437048099</v>
      </c>
      <c r="E4023">
        <f>Fulltable[[#This Row],[Distance]]^5</f>
        <v>105116372.56537041</v>
      </c>
      <c r="F4023" s="13" t="e">
        <f>IF(ISNUMBER(VLOOKUP(Fulltable[[#This Row],[Distance]], PBmetric[[Distance (km)]:[PB (hh:mm:ss)]], 6, FALSE)), VLOOKUP(Fulltable[[#This Row],[Distance]], PBmetric[[Distance (km)]:[PB (hh:mm:ss)]], 6, FALSE), NA())</f>
        <v>#N/A</v>
      </c>
      <c r="G4023" s="13">
        <f ca="1">$Q$4+$P$4*Fulltable[[#This Row],[Distance]]+$O$4*Fulltable[[#This Row],[D^2]]+$N$4*Fulltable[[#This Row],[D^3]]</f>
        <v>0.14586832723671955</v>
      </c>
      <c r="H4023" s="13">
        <f ca="1">Fulltable[[#This Row],[Forecast]]*(1+AVERAGE(cform[faster (-ve) /
slower (+ve)]))</f>
        <v>0.15102066218621121</v>
      </c>
      <c r="I4023" s="13" t="e">
        <f>IF(ISNUMBER(VLOOKUP(Fulltable[[#This Row],[Distance]], Predict[[#All],[Distance (km)]:[Time on current form]], 2, FALSE)), VLOOKUP(Fulltable[[#This Row],[Distance]], Predict[[#All],[Distance (km)]:[Time on current form]], 2, FALSE), NA())</f>
        <v>#N/A</v>
      </c>
      <c r="J4023" s="13" t="e">
        <f>IF(ISNUMBER(VLOOKUP(Fulltable[[#This Row],[Distance]], Predict[[#All],[Distance (km)]:[Time on current form]], 3, FALSE)), VLOOKUP(Fulltable[[#This Row],[Distance]], Predict[[#All],[Distance (km)]:[Time on current form]], 3, FALSE), NA())</f>
        <v>#N/A</v>
      </c>
    </row>
    <row r="4024" spans="1:10" x14ac:dyDescent="0.25">
      <c r="A4024" s="1">
        <v>40.22</v>
      </c>
      <c r="B4024" s="2">
        <f>Fulltable[[#This Row],[Distance]]^2</f>
        <v>1617.6483999999998</v>
      </c>
      <c r="C4024">
        <f>Fulltable[[#This Row],[Distance]]^3</f>
        <v>65061.818647999993</v>
      </c>
      <c r="D4024">
        <f>Fulltable[[#This Row],[Distance]]^4</f>
        <v>2616786.3460225593</v>
      </c>
      <c r="E4024">
        <f>Fulltable[[#This Row],[Distance]]^5</f>
        <v>105247146.83702733</v>
      </c>
      <c r="F4024" s="13" t="e">
        <f>IF(ISNUMBER(VLOOKUP(Fulltable[[#This Row],[Distance]], PBmetric[[Distance (km)]:[PB (hh:mm:ss)]], 6, FALSE)), VLOOKUP(Fulltable[[#This Row],[Distance]], PBmetric[[Distance (km)]:[PB (hh:mm:ss)]], 6, FALSE), NA())</f>
        <v>#N/A</v>
      </c>
      <c r="G4024" s="13">
        <f ca="1">$Q$4+$P$4*Fulltable[[#This Row],[Distance]]+$O$4*Fulltable[[#This Row],[D^2]]+$N$4*Fulltable[[#This Row],[D^3]]</f>
        <v>0.14591179916937405</v>
      </c>
      <c r="H4024" s="13">
        <f ca="1">Fulltable[[#This Row],[Forecast]]*(1+AVERAGE(cform[faster (-ve) /
slower (+ve)]))</f>
        <v>0.15106566962669105</v>
      </c>
      <c r="I4024" s="13" t="e">
        <f>IF(ISNUMBER(VLOOKUP(Fulltable[[#This Row],[Distance]], Predict[[#All],[Distance (km)]:[Time on current form]], 2, FALSE)), VLOOKUP(Fulltable[[#This Row],[Distance]], Predict[[#All],[Distance (km)]:[Time on current form]], 2, FALSE), NA())</f>
        <v>#N/A</v>
      </c>
      <c r="J4024" s="13" t="e">
        <f>IF(ISNUMBER(VLOOKUP(Fulltable[[#This Row],[Distance]], Predict[[#All],[Distance (km)]:[Time on current form]], 3, FALSE)), VLOOKUP(Fulltable[[#This Row],[Distance]], Predict[[#All],[Distance (km)]:[Time on current form]], 3, FALSE), NA())</f>
        <v>#N/A</v>
      </c>
    </row>
    <row r="4025" spans="1:10" x14ac:dyDescent="0.25">
      <c r="A4025" s="1">
        <v>40.229999999999997</v>
      </c>
      <c r="B4025" s="2">
        <f>Fulltable[[#This Row],[Distance]]^2</f>
        <v>1618.4528999999998</v>
      </c>
      <c r="C4025">
        <f>Fulltable[[#This Row],[Distance]]^3</f>
        <v>65110.360166999984</v>
      </c>
      <c r="D4025">
        <f>Fulltable[[#This Row],[Distance]]^4</f>
        <v>2619389.7895184094</v>
      </c>
      <c r="E4025">
        <f>Fulltable[[#This Row],[Distance]]^5</f>
        <v>105378051.2323256</v>
      </c>
      <c r="F4025" s="13" t="e">
        <f>IF(ISNUMBER(VLOOKUP(Fulltable[[#This Row],[Distance]], PBmetric[[Distance (km)]:[PB (hh:mm:ss)]], 6, FALSE)), VLOOKUP(Fulltable[[#This Row],[Distance]], PBmetric[[Distance (km)]:[PB (hh:mm:ss)]], 6, FALSE), NA())</f>
        <v>#N/A</v>
      </c>
      <c r="G4025" s="13">
        <f ca="1">$Q$4+$P$4*Fulltable[[#This Row],[Distance]]+$O$4*Fulltable[[#This Row],[D^2]]+$N$4*Fulltable[[#This Row],[D^3]]</f>
        <v>0.14595527463252547</v>
      </c>
      <c r="H4025" s="13">
        <f ca="1">Fulltable[[#This Row],[Forecast]]*(1+AVERAGE(cform[faster (-ve) /
slower (+ve)]))</f>
        <v>0.15111068072237135</v>
      </c>
      <c r="I4025" s="13" t="e">
        <f>IF(ISNUMBER(VLOOKUP(Fulltable[[#This Row],[Distance]], Predict[[#All],[Distance (km)]:[Time on current form]], 2, FALSE)), VLOOKUP(Fulltable[[#This Row],[Distance]], Predict[[#All],[Distance (km)]:[Time on current form]], 2, FALSE), NA())</f>
        <v>#N/A</v>
      </c>
      <c r="J4025" s="13" t="e">
        <f>IF(ISNUMBER(VLOOKUP(Fulltable[[#This Row],[Distance]], Predict[[#All],[Distance (km)]:[Time on current form]], 3, FALSE)), VLOOKUP(Fulltable[[#This Row],[Distance]], Predict[[#All],[Distance (km)]:[Time on current form]], 3, FALSE), NA())</f>
        <v>#N/A</v>
      </c>
    </row>
    <row r="4026" spans="1:10" x14ac:dyDescent="0.25">
      <c r="A4026" s="1">
        <v>40.24</v>
      </c>
      <c r="B4026" s="2">
        <f>Fulltable[[#This Row],[Distance]]^2</f>
        <v>1619.2576000000001</v>
      </c>
      <c r="C4026">
        <f>Fulltable[[#This Row],[Distance]]^3</f>
        <v>65158.925824000005</v>
      </c>
      <c r="D4026">
        <f>Fulltable[[#This Row],[Distance]]^4</f>
        <v>2621995.1751577603</v>
      </c>
      <c r="E4026">
        <f>Fulltable[[#This Row],[Distance]]^5</f>
        <v>105509085.84834827</v>
      </c>
      <c r="F4026" s="13" t="e">
        <f>IF(ISNUMBER(VLOOKUP(Fulltable[[#This Row],[Distance]], PBmetric[[Distance (km)]:[PB (hh:mm:ss)]], 6, FALSE)), VLOOKUP(Fulltable[[#This Row],[Distance]], PBmetric[[Distance (km)]:[PB (hh:mm:ss)]], 6, FALSE), NA())</f>
        <v>#N/A</v>
      </c>
      <c r="G4026" s="13">
        <f ca="1">$Q$4+$P$4*Fulltable[[#This Row],[Distance]]+$O$4*Fulltable[[#This Row],[D^2]]+$N$4*Fulltable[[#This Row],[D^3]]</f>
        <v>0.14599875362613834</v>
      </c>
      <c r="H4026" s="13">
        <f ca="1">Fulltable[[#This Row],[Forecast]]*(1+AVERAGE(cform[faster (-ve) /
slower (+ve)]))</f>
        <v>0.15115569547321545</v>
      </c>
      <c r="I4026" s="13" t="e">
        <f>IF(ISNUMBER(VLOOKUP(Fulltable[[#This Row],[Distance]], Predict[[#All],[Distance (km)]:[Time on current form]], 2, FALSE)), VLOOKUP(Fulltable[[#This Row],[Distance]], Predict[[#All],[Distance (km)]:[Time on current form]], 2, FALSE), NA())</f>
        <v>#N/A</v>
      </c>
      <c r="J4026" s="13" t="e">
        <f>IF(ISNUMBER(VLOOKUP(Fulltable[[#This Row],[Distance]], Predict[[#All],[Distance (km)]:[Time on current form]], 3, FALSE)), VLOOKUP(Fulltable[[#This Row],[Distance]], Predict[[#All],[Distance (km)]:[Time on current form]], 3, FALSE), NA())</f>
        <v>#N/A</v>
      </c>
    </row>
    <row r="4027" spans="1:10" x14ac:dyDescent="0.25">
      <c r="A4027" s="1">
        <v>40.25</v>
      </c>
      <c r="B4027" s="2">
        <f>Fulltable[[#This Row],[Distance]]^2</f>
        <v>1620.0625</v>
      </c>
      <c r="C4027">
        <f>Fulltable[[#This Row],[Distance]]^3</f>
        <v>65207.515625</v>
      </c>
      <c r="D4027">
        <f>Fulltable[[#This Row],[Distance]]^4</f>
        <v>2624602.50390625</v>
      </c>
      <c r="E4027">
        <f>Fulltable[[#This Row],[Distance]]^5</f>
        <v>105640250.78222656</v>
      </c>
      <c r="F4027" s="13" t="e">
        <f>IF(ISNUMBER(VLOOKUP(Fulltable[[#This Row],[Distance]], PBmetric[[Distance (km)]:[PB (hh:mm:ss)]], 6, FALSE)), VLOOKUP(Fulltable[[#This Row],[Distance]], PBmetric[[Distance (km)]:[PB (hh:mm:ss)]], 6, FALSE), NA())</f>
        <v>#N/A</v>
      </c>
      <c r="G4027" s="13">
        <f ca="1">$Q$4+$P$4*Fulltable[[#This Row],[Distance]]+$O$4*Fulltable[[#This Row],[D^2]]+$N$4*Fulltable[[#This Row],[D^3]]</f>
        <v>0.14604223615017728</v>
      </c>
      <c r="H4027" s="13">
        <f ca="1">Fulltable[[#This Row],[Forecast]]*(1+AVERAGE(cform[faster (-ve) /
slower (+ve)]))</f>
        <v>0.15120071387918668</v>
      </c>
      <c r="I4027" s="13" t="e">
        <f>IF(ISNUMBER(VLOOKUP(Fulltable[[#This Row],[Distance]], Predict[[#All],[Distance (km)]:[Time on current form]], 2, FALSE)), VLOOKUP(Fulltable[[#This Row],[Distance]], Predict[[#All],[Distance (km)]:[Time on current form]], 2, FALSE), NA())</f>
        <v>#N/A</v>
      </c>
      <c r="J4027" s="13" t="e">
        <f>IF(ISNUMBER(VLOOKUP(Fulltable[[#This Row],[Distance]], Predict[[#All],[Distance (km)]:[Time on current form]], 3, FALSE)), VLOOKUP(Fulltable[[#This Row],[Distance]], Predict[[#All],[Distance (km)]:[Time on current form]], 3, FALSE), NA())</f>
        <v>#N/A</v>
      </c>
    </row>
    <row r="4028" spans="1:10" x14ac:dyDescent="0.25">
      <c r="A4028" s="1">
        <v>40.26</v>
      </c>
      <c r="B4028" s="2">
        <f>Fulltable[[#This Row],[Distance]]^2</f>
        <v>1620.8675999999998</v>
      </c>
      <c r="C4028">
        <f>Fulltable[[#This Row],[Distance]]^3</f>
        <v>65256.129575999992</v>
      </c>
      <c r="D4028">
        <f>Fulltable[[#This Row],[Distance]]^4</f>
        <v>2627211.7767297593</v>
      </c>
      <c r="E4028">
        <f>Fulltable[[#This Row],[Distance]]^5</f>
        <v>105771546.1311401</v>
      </c>
      <c r="F4028" s="13" t="e">
        <f>IF(ISNUMBER(VLOOKUP(Fulltable[[#This Row],[Distance]], PBmetric[[Distance (km)]:[PB (hh:mm:ss)]], 6, FALSE)), VLOOKUP(Fulltable[[#This Row],[Distance]], PBmetric[[Distance (km)]:[PB (hh:mm:ss)]], 6, FALSE), NA())</f>
        <v>#N/A</v>
      </c>
      <c r="G4028" s="13">
        <f ca="1">$Q$4+$P$4*Fulltable[[#This Row],[Distance]]+$O$4*Fulltable[[#This Row],[D^2]]+$N$4*Fulltable[[#This Row],[D^3]]</f>
        <v>0.14608572220460689</v>
      </c>
      <c r="H4028" s="13">
        <f ca="1">Fulltable[[#This Row],[Forecast]]*(1+AVERAGE(cform[faster (-ve) /
slower (+ve)]))</f>
        <v>0.15124573594024843</v>
      </c>
      <c r="I4028" s="13" t="e">
        <f>IF(ISNUMBER(VLOOKUP(Fulltable[[#This Row],[Distance]], Predict[[#All],[Distance (km)]:[Time on current form]], 2, FALSE)), VLOOKUP(Fulltable[[#This Row],[Distance]], Predict[[#All],[Distance (km)]:[Time on current form]], 2, FALSE), NA())</f>
        <v>#N/A</v>
      </c>
      <c r="J4028" s="13" t="e">
        <f>IF(ISNUMBER(VLOOKUP(Fulltable[[#This Row],[Distance]], Predict[[#All],[Distance (km)]:[Time on current form]], 3, FALSE)), VLOOKUP(Fulltable[[#This Row],[Distance]], Predict[[#All],[Distance (km)]:[Time on current form]], 3, FALSE), NA())</f>
        <v>#N/A</v>
      </c>
    </row>
    <row r="4029" spans="1:10" x14ac:dyDescent="0.25">
      <c r="A4029" s="1">
        <v>40.270000000000003</v>
      </c>
      <c r="B4029" s="2">
        <f>Fulltable[[#This Row],[Distance]]^2</f>
        <v>1621.6729000000003</v>
      </c>
      <c r="C4029">
        <f>Fulltable[[#This Row],[Distance]]^3</f>
        <v>65304.767683000013</v>
      </c>
      <c r="D4029">
        <f>Fulltable[[#This Row],[Distance]]^4</f>
        <v>2629822.994594411</v>
      </c>
      <c r="E4029">
        <f>Fulltable[[#This Row],[Distance]]^5</f>
        <v>105902971.99231693</v>
      </c>
      <c r="F4029" s="13" t="e">
        <f>IF(ISNUMBER(VLOOKUP(Fulltable[[#This Row],[Distance]], PBmetric[[Distance (km)]:[PB (hh:mm:ss)]], 6, FALSE)), VLOOKUP(Fulltable[[#This Row],[Distance]], PBmetric[[Distance (km)]:[PB (hh:mm:ss)]], 6, FALSE), NA())</f>
        <v>#N/A</v>
      </c>
      <c r="G4029" s="13">
        <f ca="1">$Q$4+$P$4*Fulltable[[#This Row],[Distance]]+$O$4*Fulltable[[#This Row],[D^2]]+$N$4*Fulltable[[#This Row],[D^3]]</f>
        <v>0.14612921178939178</v>
      </c>
      <c r="H4029" s="13">
        <f ca="1">Fulltable[[#This Row],[Forecast]]*(1+AVERAGE(cform[faster (-ve) /
slower (+ve)]))</f>
        <v>0.15129076165636404</v>
      </c>
      <c r="I4029" s="13" t="e">
        <f>IF(ISNUMBER(VLOOKUP(Fulltable[[#This Row],[Distance]], Predict[[#All],[Distance (km)]:[Time on current form]], 2, FALSE)), VLOOKUP(Fulltable[[#This Row],[Distance]], Predict[[#All],[Distance (km)]:[Time on current form]], 2, FALSE), NA())</f>
        <v>#N/A</v>
      </c>
      <c r="J4029" s="13" t="e">
        <f>IF(ISNUMBER(VLOOKUP(Fulltable[[#This Row],[Distance]], Predict[[#All],[Distance (km)]:[Time on current form]], 3, FALSE)), VLOOKUP(Fulltable[[#This Row],[Distance]], Predict[[#All],[Distance (km)]:[Time on current form]], 3, FALSE), NA())</f>
        <v>#N/A</v>
      </c>
    </row>
    <row r="4030" spans="1:10" x14ac:dyDescent="0.25">
      <c r="A4030" s="1">
        <v>40.28</v>
      </c>
      <c r="B4030" s="2">
        <f>Fulltable[[#This Row],[Distance]]^2</f>
        <v>1622.4784000000002</v>
      </c>
      <c r="C4030">
        <f>Fulltable[[#This Row],[Distance]]^3</f>
        <v>65353.429952000013</v>
      </c>
      <c r="D4030">
        <f>Fulltable[[#This Row],[Distance]]^4</f>
        <v>2632436.1584665608</v>
      </c>
      <c r="E4030">
        <f>Fulltable[[#This Row],[Distance]]^5</f>
        <v>106034528.46303307</v>
      </c>
      <c r="F4030" s="13" t="e">
        <f>IF(ISNUMBER(VLOOKUP(Fulltable[[#This Row],[Distance]], PBmetric[[Distance (km)]:[PB (hh:mm:ss)]], 6, FALSE)), VLOOKUP(Fulltable[[#This Row],[Distance]], PBmetric[[Distance (km)]:[PB (hh:mm:ss)]], 6, FALSE), NA())</f>
        <v>#N/A</v>
      </c>
      <c r="G4030" s="13">
        <f ca="1">$Q$4+$P$4*Fulltable[[#This Row],[Distance]]+$O$4*Fulltable[[#This Row],[D^2]]+$N$4*Fulltable[[#This Row],[D^3]]</f>
        <v>0.14617270490449649</v>
      </c>
      <c r="H4030" s="13">
        <f ca="1">Fulltable[[#This Row],[Forecast]]*(1+AVERAGE(cform[faster (-ve) /
slower (+ve)]))</f>
        <v>0.15133579102749678</v>
      </c>
      <c r="I4030" s="13" t="e">
        <f>IF(ISNUMBER(VLOOKUP(Fulltable[[#This Row],[Distance]], Predict[[#All],[Distance (km)]:[Time on current form]], 2, FALSE)), VLOOKUP(Fulltable[[#This Row],[Distance]], Predict[[#All],[Distance (km)]:[Time on current form]], 2, FALSE), NA())</f>
        <v>#N/A</v>
      </c>
      <c r="J4030" s="13" t="e">
        <f>IF(ISNUMBER(VLOOKUP(Fulltable[[#This Row],[Distance]], Predict[[#All],[Distance (km)]:[Time on current form]], 3, FALSE)), VLOOKUP(Fulltable[[#This Row],[Distance]], Predict[[#All],[Distance (km)]:[Time on current form]], 3, FALSE), NA())</f>
        <v>#N/A</v>
      </c>
    </row>
    <row r="4031" spans="1:10" x14ac:dyDescent="0.25">
      <c r="A4031" s="1">
        <v>40.29</v>
      </c>
      <c r="B4031" s="2">
        <f>Fulltable[[#This Row],[Distance]]^2</f>
        <v>1623.2840999999999</v>
      </c>
      <c r="C4031">
        <f>Fulltable[[#This Row],[Distance]]^3</f>
        <v>65402.116388999995</v>
      </c>
      <c r="D4031">
        <f>Fulltable[[#This Row],[Distance]]^4</f>
        <v>2635051.2693128097</v>
      </c>
      <c r="E4031">
        <f>Fulltable[[#This Row],[Distance]]^5</f>
        <v>106166215.64061309</v>
      </c>
      <c r="F4031" s="13" t="e">
        <f>IF(ISNUMBER(VLOOKUP(Fulltable[[#This Row],[Distance]], PBmetric[[Distance (km)]:[PB (hh:mm:ss)]], 6, FALSE)), VLOOKUP(Fulltable[[#This Row],[Distance]], PBmetric[[Distance (km)]:[PB (hh:mm:ss)]], 6, FALSE), NA())</f>
        <v>#N/A</v>
      </c>
      <c r="G4031" s="13">
        <f ca="1">$Q$4+$P$4*Fulltable[[#This Row],[Distance]]+$O$4*Fulltable[[#This Row],[D^2]]+$N$4*Fulltable[[#This Row],[D^3]]</f>
        <v>0.14621620154988565</v>
      </c>
      <c r="H4031" s="13">
        <f ca="1">Fulltable[[#This Row],[Forecast]]*(1+AVERAGE(cform[faster (-ve) /
slower (+ve)]))</f>
        <v>0.15138082405361003</v>
      </c>
      <c r="I4031" s="13" t="e">
        <f>IF(ISNUMBER(VLOOKUP(Fulltable[[#This Row],[Distance]], Predict[[#All],[Distance (km)]:[Time on current form]], 2, FALSE)), VLOOKUP(Fulltable[[#This Row],[Distance]], Predict[[#All],[Distance (km)]:[Time on current form]], 2, FALSE), NA())</f>
        <v>#N/A</v>
      </c>
      <c r="J4031" s="13" t="e">
        <f>IF(ISNUMBER(VLOOKUP(Fulltable[[#This Row],[Distance]], Predict[[#All],[Distance (km)]:[Time on current form]], 3, FALSE)), VLOOKUP(Fulltable[[#This Row],[Distance]], Predict[[#All],[Distance (km)]:[Time on current form]], 3, FALSE), NA())</f>
        <v>#N/A</v>
      </c>
    </row>
    <row r="4032" spans="1:10" x14ac:dyDescent="0.25">
      <c r="A4032" s="1">
        <v>40.299999999999997</v>
      </c>
      <c r="B4032" s="2">
        <f>Fulltable[[#This Row],[Distance]]^2</f>
        <v>1624.0899999999997</v>
      </c>
      <c r="C4032">
        <f>Fulltable[[#This Row],[Distance]]^3</f>
        <v>65450.826999999983</v>
      </c>
      <c r="D4032">
        <f>Fulltable[[#This Row],[Distance]]^4</f>
        <v>2637668.3280999991</v>
      </c>
      <c r="E4032">
        <f>Fulltable[[#This Row],[Distance]]^5</f>
        <v>106298033.62242995</v>
      </c>
      <c r="F4032" s="13" t="e">
        <f>IF(ISNUMBER(VLOOKUP(Fulltable[[#This Row],[Distance]], PBmetric[[Distance (km)]:[PB (hh:mm:ss)]], 6, FALSE)), VLOOKUP(Fulltable[[#This Row],[Distance]], PBmetric[[Distance (km)]:[PB (hh:mm:ss)]], 6, FALSE), NA())</f>
        <v>#N/A</v>
      </c>
      <c r="G4032" s="13">
        <f ca="1">$Q$4+$P$4*Fulltable[[#This Row],[Distance]]+$O$4*Fulltable[[#This Row],[D^2]]+$N$4*Fulltable[[#This Row],[D^3]]</f>
        <v>0.14625970172552386</v>
      </c>
      <c r="H4032" s="13">
        <f ca="1">Fulltable[[#This Row],[Forecast]]*(1+AVERAGE(cform[faster (-ve) /
slower (+ve)]))</f>
        <v>0.15142586073466718</v>
      </c>
      <c r="I4032" s="13" t="e">
        <f>IF(ISNUMBER(VLOOKUP(Fulltable[[#This Row],[Distance]], Predict[[#All],[Distance (km)]:[Time on current form]], 2, FALSE)), VLOOKUP(Fulltable[[#This Row],[Distance]], Predict[[#All],[Distance (km)]:[Time on current form]], 2, FALSE), NA())</f>
        <v>#N/A</v>
      </c>
      <c r="J4032" s="13" t="e">
        <f>IF(ISNUMBER(VLOOKUP(Fulltable[[#This Row],[Distance]], Predict[[#All],[Distance (km)]:[Time on current form]], 3, FALSE)), VLOOKUP(Fulltable[[#This Row],[Distance]], Predict[[#All],[Distance (km)]:[Time on current form]], 3, FALSE), NA())</f>
        <v>#N/A</v>
      </c>
    </row>
    <row r="4033" spans="1:10" x14ac:dyDescent="0.25">
      <c r="A4033" s="1">
        <v>40.31</v>
      </c>
      <c r="B4033" s="2">
        <f>Fulltable[[#This Row],[Distance]]^2</f>
        <v>1624.8961000000002</v>
      </c>
      <c r="C4033">
        <f>Fulltable[[#This Row],[Distance]]^3</f>
        <v>65499.561791000007</v>
      </c>
      <c r="D4033">
        <f>Fulltable[[#This Row],[Distance]]^4</f>
        <v>2640287.3357952107</v>
      </c>
      <c r="E4033">
        <f>Fulltable[[#This Row],[Distance]]^5</f>
        <v>106429982.50590494</v>
      </c>
      <c r="F4033" s="13" t="e">
        <f>IF(ISNUMBER(VLOOKUP(Fulltable[[#This Row],[Distance]], PBmetric[[Distance (km)]:[PB (hh:mm:ss)]], 6, FALSE)), VLOOKUP(Fulltable[[#This Row],[Distance]], PBmetric[[Distance (km)]:[PB (hh:mm:ss)]], 6, FALSE), NA())</f>
        <v>#N/A</v>
      </c>
      <c r="G4033" s="13">
        <f ca="1">$Q$4+$P$4*Fulltable[[#This Row],[Distance]]+$O$4*Fulltable[[#This Row],[D^2]]+$N$4*Fulltable[[#This Row],[D^3]]</f>
        <v>0.14630320543137579</v>
      </c>
      <c r="H4033" s="13">
        <f ca="1">Fulltable[[#This Row],[Forecast]]*(1+AVERAGE(cform[faster (-ve) /
slower (+ve)]))</f>
        <v>0.1514709010706316</v>
      </c>
      <c r="I4033" s="13" t="e">
        <f>IF(ISNUMBER(VLOOKUP(Fulltable[[#This Row],[Distance]], Predict[[#All],[Distance (km)]:[Time on current form]], 2, FALSE)), VLOOKUP(Fulltable[[#This Row],[Distance]], Predict[[#All],[Distance (km)]:[Time on current form]], 2, FALSE), NA())</f>
        <v>#N/A</v>
      </c>
      <c r="J4033" s="13" t="e">
        <f>IF(ISNUMBER(VLOOKUP(Fulltable[[#This Row],[Distance]], Predict[[#All],[Distance (km)]:[Time on current form]], 3, FALSE)), VLOOKUP(Fulltable[[#This Row],[Distance]], Predict[[#All],[Distance (km)]:[Time on current form]], 3, FALSE), NA())</f>
        <v>#N/A</v>
      </c>
    </row>
    <row r="4034" spans="1:10" x14ac:dyDescent="0.25">
      <c r="A4034" s="1">
        <v>40.32</v>
      </c>
      <c r="B4034" s="2">
        <f>Fulltable[[#This Row],[Distance]]^2</f>
        <v>1625.7024000000001</v>
      </c>
      <c r="C4034">
        <f>Fulltable[[#This Row],[Distance]]^3</f>
        <v>65548.320768000005</v>
      </c>
      <c r="D4034">
        <f>Fulltable[[#This Row],[Distance]]^4</f>
        <v>2642908.2933657602</v>
      </c>
      <c r="E4034">
        <f>Fulltable[[#This Row],[Distance]]^5</f>
        <v>106562062.38850746</v>
      </c>
      <c r="F4034" s="13" t="e">
        <f>IF(ISNUMBER(VLOOKUP(Fulltable[[#This Row],[Distance]], PBmetric[[Distance (km)]:[PB (hh:mm:ss)]], 6, FALSE)), VLOOKUP(Fulltable[[#This Row],[Distance]], PBmetric[[Distance (km)]:[PB (hh:mm:ss)]], 6, FALSE), NA())</f>
        <v>#N/A</v>
      </c>
      <c r="G4034" s="13">
        <f ca="1">$Q$4+$P$4*Fulltable[[#This Row],[Distance]]+$O$4*Fulltable[[#This Row],[D^2]]+$N$4*Fulltable[[#This Row],[D^3]]</f>
        <v>0.14634671266740587</v>
      </c>
      <c r="H4034" s="13">
        <f ca="1">Fulltable[[#This Row],[Forecast]]*(1+AVERAGE(cform[faster (-ve) /
slower (+ve)]))</f>
        <v>0.15151594506146654</v>
      </c>
      <c r="I4034" s="13" t="e">
        <f>IF(ISNUMBER(VLOOKUP(Fulltable[[#This Row],[Distance]], Predict[[#All],[Distance (km)]:[Time on current form]], 2, FALSE)), VLOOKUP(Fulltable[[#This Row],[Distance]], Predict[[#All],[Distance (km)]:[Time on current form]], 2, FALSE), NA())</f>
        <v>#N/A</v>
      </c>
      <c r="J4034" s="13" t="e">
        <f>IF(ISNUMBER(VLOOKUP(Fulltable[[#This Row],[Distance]], Predict[[#All],[Distance (km)]:[Time on current form]], 3, FALSE)), VLOOKUP(Fulltable[[#This Row],[Distance]], Predict[[#All],[Distance (km)]:[Time on current form]], 3, FALSE), NA())</f>
        <v>#N/A</v>
      </c>
    </row>
    <row r="4035" spans="1:10" x14ac:dyDescent="0.25">
      <c r="A4035" s="1">
        <v>40.33</v>
      </c>
      <c r="B4035" s="2">
        <f>Fulltable[[#This Row],[Distance]]^2</f>
        <v>1626.5088999999998</v>
      </c>
      <c r="C4035">
        <f>Fulltable[[#This Row],[Distance]]^3</f>
        <v>65597.103936999993</v>
      </c>
      <c r="D4035">
        <f>Fulltable[[#This Row],[Distance]]^4</f>
        <v>2645531.2017792095</v>
      </c>
      <c r="E4035">
        <f>Fulltable[[#This Row],[Distance]]^5</f>
        <v>106694273.36775552</v>
      </c>
      <c r="F4035" s="13" t="e">
        <f>IF(ISNUMBER(VLOOKUP(Fulltable[[#This Row],[Distance]], PBmetric[[Distance (km)]:[PB (hh:mm:ss)]], 6, FALSE)), VLOOKUP(Fulltable[[#This Row],[Distance]], PBmetric[[Distance (km)]:[PB (hh:mm:ss)]], 6, FALSE), NA())</f>
        <v>#N/A</v>
      </c>
      <c r="G4035" s="13">
        <f ca="1">$Q$4+$P$4*Fulltable[[#This Row],[Distance]]+$O$4*Fulltable[[#This Row],[D^2]]+$N$4*Fulltable[[#This Row],[D^3]]</f>
        <v>0.14639022343357883</v>
      </c>
      <c r="H4035" s="13">
        <f ca="1">Fulltable[[#This Row],[Forecast]]*(1+AVERAGE(cform[faster (-ve) /
slower (+ve)]))</f>
        <v>0.15156099270713538</v>
      </c>
      <c r="I4035" s="13" t="e">
        <f>IF(ISNUMBER(VLOOKUP(Fulltable[[#This Row],[Distance]], Predict[[#All],[Distance (km)]:[Time on current form]], 2, FALSE)), VLOOKUP(Fulltable[[#This Row],[Distance]], Predict[[#All],[Distance (km)]:[Time on current form]], 2, FALSE), NA())</f>
        <v>#N/A</v>
      </c>
      <c r="J4035" s="13" t="e">
        <f>IF(ISNUMBER(VLOOKUP(Fulltable[[#This Row],[Distance]], Predict[[#All],[Distance (km)]:[Time on current form]], 3, FALSE)), VLOOKUP(Fulltable[[#This Row],[Distance]], Predict[[#All],[Distance (km)]:[Time on current form]], 3, FALSE), NA())</f>
        <v>#N/A</v>
      </c>
    </row>
    <row r="4036" spans="1:10" x14ac:dyDescent="0.25">
      <c r="A4036" s="1">
        <v>40.340000000000003</v>
      </c>
      <c r="B4036" s="2">
        <f>Fulltable[[#This Row],[Distance]]^2</f>
        <v>1627.3156000000004</v>
      </c>
      <c r="C4036">
        <f>Fulltable[[#This Row],[Distance]]^3</f>
        <v>65645.911304000023</v>
      </c>
      <c r="D4036">
        <f>Fulltable[[#This Row],[Distance]]^4</f>
        <v>2648156.0620033611</v>
      </c>
      <c r="E4036">
        <f>Fulltable[[#This Row],[Distance]]^5</f>
        <v>106826615.5412156</v>
      </c>
      <c r="F4036" s="13" t="e">
        <f>IF(ISNUMBER(VLOOKUP(Fulltable[[#This Row],[Distance]], PBmetric[[Distance (km)]:[PB (hh:mm:ss)]], 6, FALSE)), VLOOKUP(Fulltable[[#This Row],[Distance]], PBmetric[[Distance (km)]:[PB (hh:mm:ss)]], 6, FALSE), NA())</f>
        <v>#N/A</v>
      </c>
      <c r="G4036" s="13">
        <f ca="1">$Q$4+$P$4*Fulltable[[#This Row],[Distance]]+$O$4*Fulltable[[#This Row],[D^2]]+$N$4*Fulltable[[#This Row],[D^3]]</f>
        <v>0.14643373772985926</v>
      </c>
      <c r="H4036" s="13">
        <f ca="1">Fulltable[[#This Row],[Forecast]]*(1+AVERAGE(cform[faster (-ve) /
slower (+ve)]))</f>
        <v>0.15160604400760155</v>
      </c>
      <c r="I4036" s="13" t="e">
        <f>IF(ISNUMBER(VLOOKUP(Fulltable[[#This Row],[Distance]], Predict[[#All],[Distance (km)]:[Time on current form]], 2, FALSE)), VLOOKUP(Fulltable[[#This Row],[Distance]], Predict[[#All],[Distance (km)]:[Time on current form]], 2, FALSE), NA())</f>
        <v>#N/A</v>
      </c>
      <c r="J4036" s="13" t="e">
        <f>IF(ISNUMBER(VLOOKUP(Fulltable[[#This Row],[Distance]], Predict[[#All],[Distance (km)]:[Time on current form]], 3, FALSE)), VLOOKUP(Fulltable[[#This Row],[Distance]], Predict[[#All],[Distance (km)]:[Time on current form]], 3, FALSE), NA())</f>
        <v>#N/A</v>
      </c>
    </row>
    <row r="4037" spans="1:10" x14ac:dyDescent="0.25">
      <c r="A4037" s="1">
        <v>40.35</v>
      </c>
      <c r="B4037" s="2">
        <f>Fulltable[[#This Row],[Distance]]^2</f>
        <v>1628.1225000000002</v>
      </c>
      <c r="C4037">
        <f>Fulltable[[#This Row],[Distance]]^3</f>
        <v>65694.742875000011</v>
      </c>
      <c r="D4037">
        <f>Fulltable[[#This Row],[Distance]]^4</f>
        <v>2650782.8750062506</v>
      </c>
      <c r="E4037">
        <f>Fulltable[[#This Row],[Distance]]^5</f>
        <v>106959089.00650221</v>
      </c>
      <c r="F4037" s="13" t="e">
        <f>IF(ISNUMBER(VLOOKUP(Fulltable[[#This Row],[Distance]], PBmetric[[Distance (km)]:[PB (hh:mm:ss)]], 6, FALSE)), VLOOKUP(Fulltable[[#This Row],[Distance]], PBmetric[[Distance (km)]:[PB (hh:mm:ss)]], 6, FALSE), NA())</f>
        <v>#N/A</v>
      </c>
      <c r="G4037" s="13">
        <f ca="1">$Q$4+$P$4*Fulltable[[#This Row],[Distance]]+$O$4*Fulltable[[#This Row],[D^2]]+$N$4*Fulltable[[#This Row],[D^3]]</f>
        <v>0.14647725555621166</v>
      </c>
      <c r="H4037" s="13">
        <f ca="1">Fulltable[[#This Row],[Forecast]]*(1+AVERAGE(cform[faster (-ve) /
slower (+ve)]))</f>
        <v>0.15165109896282825</v>
      </c>
      <c r="I4037" s="13" t="e">
        <f>IF(ISNUMBER(VLOOKUP(Fulltable[[#This Row],[Distance]], Predict[[#All],[Distance (km)]:[Time on current form]], 2, FALSE)), VLOOKUP(Fulltable[[#This Row],[Distance]], Predict[[#All],[Distance (km)]:[Time on current form]], 2, FALSE), NA())</f>
        <v>#N/A</v>
      </c>
      <c r="J4037" s="13" t="e">
        <f>IF(ISNUMBER(VLOOKUP(Fulltable[[#This Row],[Distance]], Predict[[#All],[Distance (km)]:[Time on current form]], 3, FALSE)), VLOOKUP(Fulltable[[#This Row],[Distance]], Predict[[#All],[Distance (km)]:[Time on current form]], 3, FALSE), NA())</f>
        <v>#N/A</v>
      </c>
    </row>
    <row r="4038" spans="1:10" x14ac:dyDescent="0.25">
      <c r="A4038" s="1">
        <v>40.36</v>
      </c>
      <c r="B4038" s="2">
        <f>Fulltable[[#This Row],[Distance]]^2</f>
        <v>1628.9295999999999</v>
      </c>
      <c r="C4038">
        <f>Fulltable[[#This Row],[Distance]]^3</f>
        <v>65743.598656000002</v>
      </c>
      <c r="D4038">
        <f>Fulltable[[#This Row],[Distance]]^4</f>
        <v>2653411.6417561597</v>
      </c>
      <c r="E4038">
        <f>Fulltable[[#This Row],[Distance]]^5</f>
        <v>107091693.86127861</v>
      </c>
      <c r="F4038" s="13" t="e">
        <f>IF(ISNUMBER(VLOOKUP(Fulltable[[#This Row],[Distance]], PBmetric[[Distance (km)]:[PB (hh:mm:ss)]], 6, FALSE)), VLOOKUP(Fulltable[[#This Row],[Distance]], PBmetric[[Distance (km)]:[PB (hh:mm:ss)]], 6, FALSE), NA())</f>
        <v>#N/A</v>
      </c>
      <c r="G4038" s="13">
        <f ca="1">$Q$4+$P$4*Fulltable[[#This Row],[Distance]]+$O$4*Fulltable[[#This Row],[D^2]]+$N$4*Fulltable[[#This Row],[D^3]]</f>
        <v>0.14652077691260071</v>
      </c>
      <c r="H4038" s="13">
        <f ca="1">Fulltable[[#This Row],[Forecast]]*(1+AVERAGE(cform[faster (-ve) /
slower (+ve)]))</f>
        <v>0.15169615757277893</v>
      </c>
      <c r="I4038" s="13" t="e">
        <f>IF(ISNUMBER(VLOOKUP(Fulltable[[#This Row],[Distance]], Predict[[#All],[Distance (km)]:[Time on current form]], 2, FALSE)), VLOOKUP(Fulltable[[#This Row],[Distance]], Predict[[#All],[Distance (km)]:[Time on current form]], 2, FALSE), NA())</f>
        <v>#N/A</v>
      </c>
      <c r="J4038" s="13" t="e">
        <f>IF(ISNUMBER(VLOOKUP(Fulltable[[#This Row],[Distance]], Predict[[#All],[Distance (km)]:[Time on current form]], 3, FALSE)), VLOOKUP(Fulltable[[#This Row],[Distance]], Predict[[#All],[Distance (km)]:[Time on current form]], 3, FALSE), NA())</f>
        <v>#N/A</v>
      </c>
    </row>
    <row r="4039" spans="1:10" x14ac:dyDescent="0.25">
      <c r="A4039" s="1">
        <v>40.369999999999997</v>
      </c>
      <c r="B4039" s="2">
        <f>Fulltable[[#This Row],[Distance]]^2</f>
        <v>1629.7368999999999</v>
      </c>
      <c r="C4039">
        <f>Fulltable[[#This Row],[Distance]]^3</f>
        <v>65792.478652999984</v>
      </c>
      <c r="D4039">
        <f>Fulltable[[#This Row],[Distance]]^4</f>
        <v>2656042.3632216095</v>
      </c>
      <c r="E4039">
        <f>Fulltable[[#This Row],[Distance]]^5</f>
        <v>107224430.20325637</v>
      </c>
      <c r="F4039" s="13" t="e">
        <f>IF(ISNUMBER(VLOOKUP(Fulltable[[#This Row],[Distance]], PBmetric[[Distance (km)]:[PB (hh:mm:ss)]], 6, FALSE)), VLOOKUP(Fulltable[[#This Row],[Distance]], PBmetric[[Distance (km)]:[PB (hh:mm:ss)]], 6, FALSE), NA())</f>
        <v>#N/A</v>
      </c>
      <c r="G4039" s="13">
        <f ca="1">$Q$4+$P$4*Fulltable[[#This Row],[Distance]]+$O$4*Fulltable[[#This Row],[D^2]]+$N$4*Fulltable[[#This Row],[D^3]]</f>
        <v>0.14656430179899099</v>
      </c>
      <c r="H4039" s="13">
        <f ca="1">Fulltable[[#This Row],[Forecast]]*(1+AVERAGE(cform[faster (-ve) /
slower (+ve)]))</f>
        <v>0.1517412198374169</v>
      </c>
      <c r="I4039" s="13" t="e">
        <f>IF(ISNUMBER(VLOOKUP(Fulltable[[#This Row],[Distance]], Predict[[#All],[Distance (km)]:[Time on current form]], 2, FALSE)), VLOOKUP(Fulltable[[#This Row],[Distance]], Predict[[#All],[Distance (km)]:[Time on current form]], 2, FALSE), NA())</f>
        <v>#N/A</v>
      </c>
      <c r="J4039" s="13" t="e">
        <f>IF(ISNUMBER(VLOOKUP(Fulltable[[#This Row],[Distance]], Predict[[#All],[Distance (km)]:[Time on current form]], 3, FALSE)), VLOOKUP(Fulltable[[#This Row],[Distance]], Predict[[#All],[Distance (km)]:[Time on current form]], 3, FALSE), NA())</f>
        <v>#N/A</v>
      </c>
    </row>
    <row r="4040" spans="1:10" x14ac:dyDescent="0.25">
      <c r="A4040" s="1">
        <v>40.380000000000003</v>
      </c>
      <c r="B4040" s="2">
        <f>Fulltable[[#This Row],[Distance]]^2</f>
        <v>1630.5444000000002</v>
      </c>
      <c r="C4040">
        <f>Fulltable[[#This Row],[Distance]]^3</f>
        <v>65841.382872000017</v>
      </c>
      <c r="D4040">
        <f>Fulltable[[#This Row],[Distance]]^4</f>
        <v>2658675.0403713607</v>
      </c>
      <c r="E4040">
        <f>Fulltable[[#This Row],[Distance]]^5</f>
        <v>107357298.13019556</v>
      </c>
      <c r="F4040" s="13" t="e">
        <f>IF(ISNUMBER(VLOOKUP(Fulltable[[#This Row],[Distance]], PBmetric[[Distance (km)]:[PB (hh:mm:ss)]], 6, FALSE)), VLOOKUP(Fulltable[[#This Row],[Distance]], PBmetric[[Distance (km)]:[PB (hh:mm:ss)]], 6, FALSE), NA())</f>
        <v>#N/A</v>
      </c>
      <c r="G4040" s="13">
        <f ca="1">$Q$4+$P$4*Fulltable[[#This Row],[Distance]]+$O$4*Fulltable[[#This Row],[D^2]]+$N$4*Fulltable[[#This Row],[D^3]]</f>
        <v>0.1466078302153471</v>
      </c>
      <c r="H4040" s="13">
        <f ca="1">Fulltable[[#This Row],[Forecast]]*(1+AVERAGE(cform[faster (-ve) /
slower (+ve)]))</f>
        <v>0.15178628575670552</v>
      </c>
      <c r="I4040" s="13" t="e">
        <f>IF(ISNUMBER(VLOOKUP(Fulltable[[#This Row],[Distance]], Predict[[#All],[Distance (km)]:[Time on current form]], 2, FALSE)), VLOOKUP(Fulltable[[#This Row],[Distance]], Predict[[#All],[Distance (km)]:[Time on current form]], 2, FALSE), NA())</f>
        <v>#N/A</v>
      </c>
      <c r="J4040" s="13" t="e">
        <f>IF(ISNUMBER(VLOOKUP(Fulltable[[#This Row],[Distance]], Predict[[#All],[Distance (km)]:[Time on current form]], 3, FALSE)), VLOOKUP(Fulltable[[#This Row],[Distance]], Predict[[#All],[Distance (km)]:[Time on current form]], 3, FALSE), NA())</f>
        <v>#N/A</v>
      </c>
    </row>
    <row r="4041" spans="1:10" x14ac:dyDescent="0.25">
      <c r="A4041" s="1">
        <v>40.39</v>
      </c>
      <c r="B4041" s="2">
        <f>Fulltable[[#This Row],[Distance]]^2</f>
        <v>1631.3521000000001</v>
      </c>
      <c r="C4041">
        <f>Fulltable[[#This Row],[Distance]]^3</f>
        <v>65890.311319</v>
      </c>
      <c r="D4041">
        <f>Fulltable[[#This Row],[Distance]]^4</f>
        <v>2661309.6741744103</v>
      </c>
      <c r="E4041">
        <f>Fulltable[[#This Row],[Distance]]^5</f>
        <v>107490297.73990443</v>
      </c>
      <c r="F4041" s="13" t="e">
        <f>IF(ISNUMBER(VLOOKUP(Fulltable[[#This Row],[Distance]], PBmetric[[Distance (km)]:[PB (hh:mm:ss)]], 6, FALSE)), VLOOKUP(Fulltable[[#This Row],[Distance]], PBmetric[[Distance (km)]:[PB (hh:mm:ss)]], 6, FALSE), NA())</f>
        <v>#N/A</v>
      </c>
      <c r="G4041" s="13">
        <f ca="1">$Q$4+$P$4*Fulltable[[#This Row],[Distance]]+$O$4*Fulltable[[#This Row],[D^2]]+$N$4*Fulltable[[#This Row],[D^3]]</f>
        <v>0.14665136216163363</v>
      </c>
      <c r="H4041" s="13">
        <f ca="1">Fulltable[[#This Row],[Forecast]]*(1+AVERAGE(cform[faster (-ve) /
slower (+ve)]))</f>
        <v>0.15183135533060815</v>
      </c>
      <c r="I4041" s="13" t="e">
        <f>IF(ISNUMBER(VLOOKUP(Fulltable[[#This Row],[Distance]], Predict[[#All],[Distance (km)]:[Time on current form]], 2, FALSE)), VLOOKUP(Fulltable[[#This Row],[Distance]], Predict[[#All],[Distance (km)]:[Time on current form]], 2, FALSE), NA())</f>
        <v>#N/A</v>
      </c>
      <c r="J4041" s="13" t="e">
        <f>IF(ISNUMBER(VLOOKUP(Fulltable[[#This Row],[Distance]], Predict[[#All],[Distance (km)]:[Time on current form]], 3, FALSE)), VLOOKUP(Fulltable[[#This Row],[Distance]], Predict[[#All],[Distance (km)]:[Time on current form]], 3, FALSE), NA())</f>
        <v>#N/A</v>
      </c>
    </row>
    <row r="4042" spans="1:10" x14ac:dyDescent="0.25">
      <c r="A4042" s="1">
        <v>40.4</v>
      </c>
      <c r="B4042" s="2">
        <f>Fulltable[[#This Row],[Distance]]^2</f>
        <v>1632.1599999999999</v>
      </c>
      <c r="C4042">
        <f>Fulltable[[#This Row],[Distance]]^3</f>
        <v>65939.263999999996</v>
      </c>
      <c r="D4042">
        <f>Fulltable[[#This Row],[Distance]]^4</f>
        <v>2663946.2655999996</v>
      </c>
      <c r="E4042">
        <f>Fulltable[[#This Row],[Distance]]^5</f>
        <v>107623429.13023998</v>
      </c>
      <c r="F4042" s="13" t="e">
        <f>IF(ISNUMBER(VLOOKUP(Fulltable[[#This Row],[Distance]], PBmetric[[Distance (km)]:[PB (hh:mm:ss)]], 6, FALSE)), VLOOKUP(Fulltable[[#This Row],[Distance]], PBmetric[[Distance (km)]:[PB (hh:mm:ss)]], 6, FALSE), NA())</f>
        <v>#N/A</v>
      </c>
      <c r="G4042" s="13">
        <f ca="1">$Q$4+$P$4*Fulltable[[#This Row],[Distance]]+$O$4*Fulltable[[#This Row],[D^2]]+$N$4*Fulltable[[#This Row],[D^3]]</f>
        <v>0.14669489763781515</v>
      </c>
      <c r="H4042" s="13">
        <f ca="1">Fulltable[[#This Row],[Forecast]]*(1+AVERAGE(cform[faster (-ve) /
slower (+ve)]))</f>
        <v>0.15187642855908806</v>
      </c>
      <c r="I4042" s="13" t="e">
        <f>IF(ISNUMBER(VLOOKUP(Fulltable[[#This Row],[Distance]], Predict[[#All],[Distance (km)]:[Time on current form]], 2, FALSE)), VLOOKUP(Fulltable[[#This Row],[Distance]], Predict[[#All],[Distance (km)]:[Time on current form]], 2, FALSE), NA())</f>
        <v>#N/A</v>
      </c>
      <c r="J4042" s="13" t="e">
        <f>IF(ISNUMBER(VLOOKUP(Fulltable[[#This Row],[Distance]], Predict[[#All],[Distance (km)]:[Time on current form]], 3, FALSE)), VLOOKUP(Fulltable[[#This Row],[Distance]], Predict[[#All],[Distance (km)]:[Time on current form]], 3, FALSE), NA())</f>
        <v>#N/A</v>
      </c>
    </row>
    <row r="4043" spans="1:10" x14ac:dyDescent="0.25">
      <c r="A4043" s="1">
        <v>40.409999999999997</v>
      </c>
      <c r="B4043" s="2">
        <f>Fulltable[[#This Row],[Distance]]^2</f>
        <v>1632.9680999999998</v>
      </c>
      <c r="C4043">
        <f>Fulltable[[#This Row],[Distance]]^3</f>
        <v>65988.24092099999</v>
      </c>
      <c r="D4043">
        <f>Fulltable[[#This Row],[Distance]]^4</f>
        <v>2666584.8156176093</v>
      </c>
      <c r="E4043">
        <f>Fulltable[[#This Row],[Distance]]^5</f>
        <v>107756692.39910758</v>
      </c>
      <c r="F4043" s="13" t="e">
        <f>IF(ISNUMBER(VLOOKUP(Fulltable[[#This Row],[Distance]], PBmetric[[Distance (km)]:[PB (hh:mm:ss)]], 6, FALSE)), VLOOKUP(Fulltable[[#This Row],[Distance]], PBmetric[[Distance (km)]:[PB (hh:mm:ss)]], 6, FALSE), NA())</f>
        <v>#N/A</v>
      </c>
      <c r="G4043" s="13">
        <f ca="1">$Q$4+$P$4*Fulltable[[#This Row],[Distance]]+$O$4*Fulltable[[#This Row],[D^2]]+$N$4*Fulltable[[#This Row],[D^3]]</f>
        <v>0.1467384366438563</v>
      </c>
      <c r="H4043" s="13">
        <f ca="1">Fulltable[[#This Row],[Forecast]]*(1+AVERAGE(cform[faster (-ve) /
slower (+ve)]))</f>
        <v>0.1519215054421087</v>
      </c>
      <c r="I4043" s="13" t="e">
        <f>IF(ISNUMBER(VLOOKUP(Fulltable[[#This Row],[Distance]], Predict[[#All],[Distance (km)]:[Time on current form]], 2, FALSE)), VLOOKUP(Fulltable[[#This Row],[Distance]], Predict[[#All],[Distance (km)]:[Time on current form]], 2, FALSE), NA())</f>
        <v>#N/A</v>
      </c>
      <c r="J4043" s="13" t="e">
        <f>IF(ISNUMBER(VLOOKUP(Fulltable[[#This Row],[Distance]], Predict[[#All],[Distance (km)]:[Time on current form]], 3, FALSE)), VLOOKUP(Fulltable[[#This Row],[Distance]], Predict[[#All],[Distance (km)]:[Time on current form]], 3, FALSE), NA())</f>
        <v>#N/A</v>
      </c>
    </row>
    <row r="4044" spans="1:10" x14ac:dyDescent="0.25">
      <c r="A4044" s="1">
        <v>40.42</v>
      </c>
      <c r="B4044" s="2">
        <f>Fulltable[[#This Row],[Distance]]^2</f>
        <v>1633.7764000000002</v>
      </c>
      <c r="C4044">
        <f>Fulltable[[#This Row],[Distance]]^3</f>
        <v>66037.242088000014</v>
      </c>
      <c r="D4044">
        <f>Fulltable[[#This Row],[Distance]]^4</f>
        <v>2669225.3251969605</v>
      </c>
      <c r="E4044">
        <f>Fulltable[[#This Row],[Distance]]^5</f>
        <v>107890087.64446114</v>
      </c>
      <c r="F4044" s="13" t="e">
        <f>IF(ISNUMBER(VLOOKUP(Fulltable[[#This Row],[Distance]], PBmetric[[Distance (km)]:[PB (hh:mm:ss)]], 6, FALSE)), VLOOKUP(Fulltable[[#This Row],[Distance]], PBmetric[[Distance (km)]:[PB (hh:mm:ss)]], 6, FALSE), NA())</f>
        <v>#N/A</v>
      </c>
      <c r="G4044" s="13">
        <f ca="1">$Q$4+$P$4*Fulltable[[#This Row],[Distance]]+$O$4*Fulltable[[#This Row],[D^2]]+$N$4*Fulltable[[#This Row],[D^3]]</f>
        <v>0.14678197917972169</v>
      </c>
      <c r="H4044" s="13">
        <f ca="1">Fulltable[[#This Row],[Forecast]]*(1+AVERAGE(cform[faster (-ve) /
slower (+ve)]))</f>
        <v>0.15196658597963336</v>
      </c>
      <c r="I4044" s="13" t="e">
        <f>IF(ISNUMBER(VLOOKUP(Fulltable[[#This Row],[Distance]], Predict[[#All],[Distance (km)]:[Time on current form]], 2, FALSE)), VLOOKUP(Fulltable[[#This Row],[Distance]], Predict[[#All],[Distance (km)]:[Time on current form]], 2, FALSE), NA())</f>
        <v>#N/A</v>
      </c>
      <c r="J4044" s="13" t="e">
        <f>IF(ISNUMBER(VLOOKUP(Fulltable[[#This Row],[Distance]], Predict[[#All],[Distance (km)]:[Time on current form]], 3, FALSE)), VLOOKUP(Fulltable[[#This Row],[Distance]], Predict[[#All],[Distance (km)]:[Time on current form]], 3, FALSE), NA())</f>
        <v>#N/A</v>
      </c>
    </row>
    <row r="4045" spans="1:10" x14ac:dyDescent="0.25">
      <c r="A4045" s="1">
        <v>40.43</v>
      </c>
      <c r="B4045" s="2">
        <f>Fulltable[[#This Row],[Distance]]^2</f>
        <v>1634.5849000000001</v>
      </c>
      <c r="C4045">
        <f>Fulltable[[#This Row],[Distance]]^3</f>
        <v>66086.267506999997</v>
      </c>
      <c r="D4045">
        <f>Fulltable[[#This Row],[Distance]]^4</f>
        <v>2671867.7953080102</v>
      </c>
      <c r="E4045">
        <f>Fulltable[[#This Row],[Distance]]^5</f>
        <v>108023614.96430285</v>
      </c>
      <c r="F4045" s="13" t="e">
        <f>IF(ISNUMBER(VLOOKUP(Fulltable[[#This Row],[Distance]], PBmetric[[Distance (km)]:[PB (hh:mm:ss)]], 6, FALSE)), VLOOKUP(Fulltable[[#This Row],[Distance]], PBmetric[[Distance (km)]:[PB (hh:mm:ss)]], 6, FALSE), NA())</f>
        <v>#N/A</v>
      </c>
      <c r="G4045" s="13">
        <f ca="1">$Q$4+$P$4*Fulltable[[#This Row],[Distance]]+$O$4*Fulltable[[#This Row],[D^2]]+$N$4*Fulltable[[#This Row],[D^3]]</f>
        <v>0.14682552524537587</v>
      </c>
      <c r="H4045" s="13">
        <f ca="1">Fulltable[[#This Row],[Forecast]]*(1+AVERAGE(cform[faster (-ve) /
slower (+ve)]))</f>
        <v>0.15201167017162542</v>
      </c>
      <c r="I4045" s="13" t="e">
        <f>IF(ISNUMBER(VLOOKUP(Fulltable[[#This Row],[Distance]], Predict[[#All],[Distance (km)]:[Time on current form]], 2, FALSE)), VLOOKUP(Fulltable[[#This Row],[Distance]], Predict[[#All],[Distance (km)]:[Time on current form]], 2, FALSE), NA())</f>
        <v>#N/A</v>
      </c>
      <c r="J4045" s="13" t="e">
        <f>IF(ISNUMBER(VLOOKUP(Fulltable[[#This Row],[Distance]], Predict[[#All],[Distance (km)]:[Time on current form]], 3, FALSE)), VLOOKUP(Fulltable[[#This Row],[Distance]], Predict[[#All],[Distance (km)]:[Time on current form]], 3, FALSE), NA())</f>
        <v>#N/A</v>
      </c>
    </row>
    <row r="4046" spans="1:10" x14ac:dyDescent="0.25">
      <c r="A4046" s="1">
        <v>40.44</v>
      </c>
      <c r="B4046" s="2">
        <f>Fulltable[[#This Row],[Distance]]^2</f>
        <v>1635.3935999999999</v>
      </c>
      <c r="C4046">
        <f>Fulltable[[#This Row],[Distance]]^3</f>
        <v>66135.317183999985</v>
      </c>
      <c r="D4046">
        <f>Fulltable[[#This Row],[Distance]]^4</f>
        <v>2674512.2269209595</v>
      </c>
      <c r="E4046">
        <f>Fulltable[[#This Row],[Distance]]^5</f>
        <v>108157274.45668359</v>
      </c>
      <c r="F4046" s="13" t="e">
        <f>IF(ISNUMBER(VLOOKUP(Fulltable[[#This Row],[Distance]], PBmetric[[Distance (km)]:[PB (hh:mm:ss)]], 6, FALSE)), VLOOKUP(Fulltable[[#This Row],[Distance]], PBmetric[[Distance (km)]:[PB (hh:mm:ss)]], 6, FALSE), NA())</f>
        <v>#N/A</v>
      </c>
      <c r="G4046" s="13">
        <f ca="1">$Q$4+$P$4*Fulltable[[#This Row],[Distance]]+$O$4*Fulltable[[#This Row],[D^2]]+$N$4*Fulltable[[#This Row],[D^3]]</f>
        <v>0.14686907484078346</v>
      </c>
      <c r="H4046" s="13">
        <f ca="1">Fulltable[[#This Row],[Forecast]]*(1+AVERAGE(cform[faster (-ve) /
slower (+ve)]))</f>
        <v>0.15205675801804819</v>
      </c>
      <c r="I4046" s="13" t="e">
        <f>IF(ISNUMBER(VLOOKUP(Fulltable[[#This Row],[Distance]], Predict[[#All],[Distance (km)]:[Time on current form]], 2, FALSE)), VLOOKUP(Fulltable[[#This Row],[Distance]], Predict[[#All],[Distance (km)]:[Time on current form]], 2, FALSE), NA())</f>
        <v>#N/A</v>
      </c>
      <c r="J4046" s="13" t="e">
        <f>IF(ISNUMBER(VLOOKUP(Fulltable[[#This Row],[Distance]], Predict[[#All],[Distance (km)]:[Time on current form]], 3, FALSE)), VLOOKUP(Fulltable[[#This Row],[Distance]], Predict[[#All],[Distance (km)]:[Time on current form]], 3, FALSE), NA())</f>
        <v>#N/A</v>
      </c>
    </row>
    <row r="4047" spans="1:10" x14ac:dyDescent="0.25">
      <c r="A4047" s="1">
        <v>40.450000000000003</v>
      </c>
      <c r="B4047" s="2">
        <f>Fulltable[[#This Row],[Distance]]^2</f>
        <v>1636.2025000000003</v>
      </c>
      <c r="C4047">
        <f>Fulltable[[#This Row],[Distance]]^3</f>
        <v>66184.391125000024</v>
      </c>
      <c r="D4047">
        <f>Fulltable[[#This Row],[Distance]]^4</f>
        <v>2677158.6210062508</v>
      </c>
      <c r="E4047">
        <f>Fulltable[[#This Row],[Distance]]^5</f>
        <v>108291066.21970285</v>
      </c>
      <c r="F4047" s="13" t="e">
        <f>IF(ISNUMBER(VLOOKUP(Fulltable[[#This Row],[Distance]], PBmetric[[Distance (km)]:[PB (hh:mm:ss)]], 6, FALSE)), VLOOKUP(Fulltable[[#This Row],[Distance]], PBmetric[[Distance (km)]:[PB (hh:mm:ss)]], 6, FALSE), NA())</f>
        <v>#N/A</v>
      </c>
      <c r="G4047" s="13">
        <f ca="1">$Q$4+$P$4*Fulltable[[#This Row],[Distance]]+$O$4*Fulltable[[#This Row],[D^2]]+$N$4*Fulltable[[#This Row],[D^3]]</f>
        <v>0.14691262796590904</v>
      </c>
      <c r="H4047" s="13">
        <f ca="1">Fulltable[[#This Row],[Forecast]]*(1+AVERAGE(cform[faster (-ve) /
slower (+ve)]))</f>
        <v>0.15210184951886502</v>
      </c>
      <c r="I4047" s="13" t="e">
        <f>IF(ISNUMBER(VLOOKUP(Fulltable[[#This Row],[Distance]], Predict[[#All],[Distance (km)]:[Time on current form]], 2, FALSE)), VLOOKUP(Fulltable[[#This Row],[Distance]], Predict[[#All],[Distance (km)]:[Time on current form]], 2, FALSE), NA())</f>
        <v>#N/A</v>
      </c>
      <c r="J4047" s="13" t="e">
        <f>IF(ISNUMBER(VLOOKUP(Fulltable[[#This Row],[Distance]], Predict[[#All],[Distance (km)]:[Time on current form]], 3, FALSE)), VLOOKUP(Fulltable[[#This Row],[Distance]], Predict[[#All],[Distance (km)]:[Time on current form]], 3, FALSE), NA())</f>
        <v>#N/A</v>
      </c>
    </row>
    <row r="4048" spans="1:10" x14ac:dyDescent="0.25">
      <c r="A4048" s="1">
        <v>40.46</v>
      </c>
      <c r="B4048" s="2">
        <f>Fulltable[[#This Row],[Distance]]^2</f>
        <v>1637.0116</v>
      </c>
      <c r="C4048">
        <f>Fulltable[[#This Row],[Distance]]^3</f>
        <v>66233.489335999999</v>
      </c>
      <c r="D4048">
        <f>Fulltable[[#This Row],[Distance]]^4</f>
        <v>2679806.9785345602</v>
      </c>
      <c r="E4048">
        <f>Fulltable[[#This Row],[Distance]]^5</f>
        <v>108424990.3515083</v>
      </c>
      <c r="F4048" s="13" t="e">
        <f>IF(ISNUMBER(VLOOKUP(Fulltable[[#This Row],[Distance]], PBmetric[[Distance (km)]:[PB (hh:mm:ss)]], 6, FALSE)), VLOOKUP(Fulltable[[#This Row],[Distance]], PBmetric[[Distance (km)]:[PB (hh:mm:ss)]], 6, FALSE), NA())</f>
        <v>#N/A</v>
      </c>
      <c r="G4048" s="13">
        <f ca="1">$Q$4+$P$4*Fulltable[[#This Row],[Distance]]+$O$4*Fulltable[[#This Row],[D^2]]+$N$4*Fulltable[[#This Row],[D^3]]</f>
        <v>0.14695618462071722</v>
      </c>
      <c r="H4048" s="13">
        <f ca="1">Fulltable[[#This Row],[Forecast]]*(1+AVERAGE(cform[faster (-ve) /
slower (+ve)]))</f>
        <v>0.15214694467403928</v>
      </c>
      <c r="I4048" s="13" t="e">
        <f>IF(ISNUMBER(VLOOKUP(Fulltable[[#This Row],[Distance]], Predict[[#All],[Distance (km)]:[Time on current form]], 2, FALSE)), VLOOKUP(Fulltable[[#This Row],[Distance]], Predict[[#All],[Distance (km)]:[Time on current form]], 2, FALSE), NA())</f>
        <v>#N/A</v>
      </c>
      <c r="J4048" s="13" t="e">
        <f>IF(ISNUMBER(VLOOKUP(Fulltable[[#This Row],[Distance]], Predict[[#All],[Distance (km)]:[Time on current form]], 3, FALSE)), VLOOKUP(Fulltable[[#This Row],[Distance]], Predict[[#All],[Distance (km)]:[Time on current form]], 3, FALSE), NA())</f>
        <v>#N/A</v>
      </c>
    </row>
    <row r="4049" spans="1:10" x14ac:dyDescent="0.25">
      <c r="A4049" s="1">
        <v>40.47</v>
      </c>
      <c r="B4049" s="2">
        <f>Fulltable[[#This Row],[Distance]]^2</f>
        <v>1637.8208999999999</v>
      </c>
      <c r="C4049">
        <f>Fulltable[[#This Row],[Distance]]^3</f>
        <v>66282.611822999999</v>
      </c>
      <c r="D4049">
        <f>Fulltable[[#This Row],[Distance]]^4</f>
        <v>2682457.30047681</v>
      </c>
      <c r="E4049">
        <f>Fulltable[[#This Row],[Distance]]^5</f>
        <v>108559046.95029649</v>
      </c>
      <c r="F4049" s="13" t="e">
        <f>IF(ISNUMBER(VLOOKUP(Fulltable[[#This Row],[Distance]], PBmetric[[Distance (km)]:[PB (hh:mm:ss)]], 6, FALSE)), VLOOKUP(Fulltable[[#This Row],[Distance]], PBmetric[[Distance (km)]:[PB (hh:mm:ss)]], 6, FALSE), NA())</f>
        <v>#N/A</v>
      </c>
      <c r="G4049" s="13">
        <f ca="1">$Q$4+$P$4*Fulltable[[#This Row],[Distance]]+$O$4*Fulltable[[#This Row],[D^2]]+$N$4*Fulltable[[#This Row],[D^3]]</f>
        <v>0.14699974480517256</v>
      </c>
      <c r="H4049" s="13">
        <f ca="1">Fulltable[[#This Row],[Forecast]]*(1+AVERAGE(cform[faster (-ve) /
slower (+ve)]))</f>
        <v>0.15219204348353424</v>
      </c>
      <c r="I4049" s="13" t="e">
        <f>IF(ISNUMBER(VLOOKUP(Fulltable[[#This Row],[Distance]], Predict[[#All],[Distance (km)]:[Time on current form]], 2, FALSE)), VLOOKUP(Fulltable[[#This Row],[Distance]], Predict[[#All],[Distance (km)]:[Time on current form]], 2, FALSE), NA())</f>
        <v>#N/A</v>
      </c>
      <c r="J4049" s="13" t="e">
        <f>IF(ISNUMBER(VLOOKUP(Fulltable[[#This Row],[Distance]], Predict[[#All],[Distance (km)]:[Time on current form]], 3, FALSE)), VLOOKUP(Fulltable[[#This Row],[Distance]], Predict[[#All],[Distance (km)]:[Time on current form]], 3, FALSE), NA())</f>
        <v>#N/A</v>
      </c>
    </row>
    <row r="4050" spans="1:10" x14ac:dyDescent="0.25">
      <c r="A4050" s="1">
        <v>40.479999999999997</v>
      </c>
      <c r="B4050" s="2">
        <f>Fulltable[[#This Row],[Distance]]^2</f>
        <v>1638.6303999999998</v>
      </c>
      <c r="C4050">
        <f>Fulltable[[#This Row],[Distance]]^3</f>
        <v>66331.758591999984</v>
      </c>
      <c r="D4050">
        <f>Fulltable[[#This Row],[Distance]]^4</f>
        <v>2685109.5878041591</v>
      </c>
      <c r="E4050">
        <f>Fulltable[[#This Row],[Distance]]^5</f>
        <v>108693236.11431235</v>
      </c>
      <c r="F4050" s="13" t="e">
        <f>IF(ISNUMBER(VLOOKUP(Fulltable[[#This Row],[Distance]], PBmetric[[Distance (km)]:[PB (hh:mm:ss)]], 6, FALSE)), VLOOKUP(Fulltable[[#This Row],[Distance]], PBmetric[[Distance (km)]:[PB (hh:mm:ss)]], 6, FALSE), NA())</f>
        <v>#N/A</v>
      </c>
      <c r="G4050" s="13">
        <f ca="1">$Q$4+$P$4*Fulltable[[#This Row],[Distance]]+$O$4*Fulltable[[#This Row],[D^2]]+$N$4*Fulltable[[#This Row],[D^3]]</f>
        <v>0.14704330851923975</v>
      </c>
      <c r="H4050" s="13">
        <f ca="1">Fulltable[[#This Row],[Forecast]]*(1+AVERAGE(cform[faster (-ve) /
slower (+ve)]))</f>
        <v>0.15223714594731338</v>
      </c>
      <c r="I4050" s="13" t="e">
        <f>IF(ISNUMBER(VLOOKUP(Fulltable[[#This Row],[Distance]], Predict[[#All],[Distance (km)]:[Time on current form]], 2, FALSE)), VLOOKUP(Fulltable[[#This Row],[Distance]], Predict[[#All],[Distance (km)]:[Time on current form]], 2, FALSE), NA())</f>
        <v>#N/A</v>
      </c>
      <c r="J4050" s="13" t="e">
        <f>IF(ISNUMBER(VLOOKUP(Fulltable[[#This Row],[Distance]], Predict[[#All],[Distance (km)]:[Time on current form]], 3, FALSE)), VLOOKUP(Fulltable[[#This Row],[Distance]], Predict[[#All],[Distance (km)]:[Time on current form]], 3, FALSE), NA())</f>
        <v>#N/A</v>
      </c>
    </row>
    <row r="4051" spans="1:10" x14ac:dyDescent="0.25">
      <c r="A4051" s="1">
        <v>40.49</v>
      </c>
      <c r="B4051" s="2">
        <f>Fulltable[[#This Row],[Distance]]^2</f>
        <v>1639.4401000000003</v>
      </c>
      <c r="C4051">
        <f>Fulltable[[#This Row],[Distance]]^3</f>
        <v>66380.929649000012</v>
      </c>
      <c r="D4051">
        <f>Fulltable[[#This Row],[Distance]]^4</f>
        <v>2687763.8414880107</v>
      </c>
      <c r="E4051">
        <f>Fulltable[[#This Row],[Distance]]^5</f>
        <v>108827557.94184956</v>
      </c>
      <c r="F4051" s="13" t="e">
        <f>IF(ISNUMBER(VLOOKUP(Fulltable[[#This Row],[Distance]], PBmetric[[Distance (km)]:[PB (hh:mm:ss)]], 6, FALSE)), VLOOKUP(Fulltable[[#This Row],[Distance]], PBmetric[[Distance (km)]:[PB (hh:mm:ss)]], 6, FALSE), NA())</f>
        <v>#N/A</v>
      </c>
      <c r="G4051" s="13">
        <f ca="1">$Q$4+$P$4*Fulltable[[#This Row],[Distance]]+$O$4*Fulltable[[#This Row],[D^2]]+$N$4*Fulltable[[#This Row],[D^3]]</f>
        <v>0.14708687576288329</v>
      </c>
      <c r="H4051" s="13">
        <f ca="1">Fulltable[[#This Row],[Forecast]]*(1+AVERAGE(cform[faster (-ve) /
slower (+ve)]))</f>
        <v>0.15228225206533993</v>
      </c>
      <c r="I4051" s="13" t="e">
        <f>IF(ISNUMBER(VLOOKUP(Fulltable[[#This Row],[Distance]], Predict[[#All],[Distance (km)]:[Time on current form]], 2, FALSE)), VLOOKUP(Fulltable[[#This Row],[Distance]], Predict[[#All],[Distance (km)]:[Time on current form]], 2, FALSE), NA())</f>
        <v>#N/A</v>
      </c>
      <c r="J4051" s="13" t="e">
        <f>IF(ISNUMBER(VLOOKUP(Fulltable[[#This Row],[Distance]], Predict[[#All],[Distance (km)]:[Time on current form]], 3, FALSE)), VLOOKUP(Fulltable[[#This Row],[Distance]], Predict[[#All],[Distance (km)]:[Time on current form]], 3, FALSE), NA())</f>
        <v>#N/A</v>
      </c>
    </row>
    <row r="4052" spans="1:10" x14ac:dyDescent="0.25">
      <c r="A4052" s="1">
        <v>40.5</v>
      </c>
      <c r="B4052" s="2">
        <f>Fulltable[[#This Row],[Distance]]^2</f>
        <v>1640.25</v>
      </c>
      <c r="C4052">
        <f>Fulltable[[#This Row],[Distance]]^3</f>
        <v>66430.125</v>
      </c>
      <c r="D4052">
        <f>Fulltable[[#This Row],[Distance]]^4</f>
        <v>2690420.0625</v>
      </c>
      <c r="E4052">
        <f>Fulltable[[#This Row],[Distance]]^5</f>
        <v>108962012.53125</v>
      </c>
      <c r="F4052" s="13" t="e">
        <f>IF(ISNUMBER(VLOOKUP(Fulltable[[#This Row],[Distance]], PBmetric[[Distance (km)]:[PB (hh:mm:ss)]], 6, FALSE)), VLOOKUP(Fulltable[[#This Row],[Distance]], PBmetric[[Distance (km)]:[PB (hh:mm:ss)]], 6, FALSE), NA())</f>
        <v>#N/A</v>
      </c>
      <c r="G4052" s="13">
        <f ca="1">$Q$4+$P$4*Fulltable[[#This Row],[Distance]]+$O$4*Fulltable[[#This Row],[D^2]]+$N$4*Fulltable[[#This Row],[D^3]]</f>
        <v>0.14713044653606783</v>
      </c>
      <c r="H4052" s="13">
        <f ca="1">Fulltable[[#This Row],[Forecast]]*(1+AVERAGE(cform[faster (-ve) /
slower (+ve)]))</f>
        <v>0.15232736183757731</v>
      </c>
      <c r="I4052" s="13" t="e">
        <f>IF(ISNUMBER(VLOOKUP(Fulltable[[#This Row],[Distance]], Predict[[#All],[Distance (km)]:[Time on current form]], 2, FALSE)), VLOOKUP(Fulltable[[#This Row],[Distance]], Predict[[#All],[Distance (km)]:[Time on current form]], 2, FALSE), NA())</f>
        <v>#N/A</v>
      </c>
      <c r="J4052" s="13" t="e">
        <f>IF(ISNUMBER(VLOOKUP(Fulltable[[#This Row],[Distance]], Predict[[#All],[Distance (km)]:[Time on current form]], 3, FALSE)), VLOOKUP(Fulltable[[#This Row],[Distance]], Predict[[#All],[Distance (km)]:[Time on current form]], 3, FALSE), NA())</f>
        <v>#N/A</v>
      </c>
    </row>
    <row r="4053" spans="1:10" x14ac:dyDescent="0.25">
      <c r="A4053" s="1">
        <v>40.51</v>
      </c>
      <c r="B4053" s="2">
        <f>Fulltable[[#This Row],[Distance]]^2</f>
        <v>1641.0600999999999</v>
      </c>
      <c r="C4053">
        <f>Fulltable[[#This Row],[Distance]]^3</f>
        <v>66479.344650999992</v>
      </c>
      <c r="D4053">
        <f>Fulltable[[#This Row],[Distance]]^4</f>
        <v>2693078.2518120096</v>
      </c>
      <c r="E4053">
        <f>Fulltable[[#This Row],[Distance]]^5</f>
        <v>109096599.9809045</v>
      </c>
      <c r="F4053" s="13" t="e">
        <f>IF(ISNUMBER(VLOOKUP(Fulltable[[#This Row],[Distance]], PBmetric[[Distance (km)]:[PB (hh:mm:ss)]], 6, FALSE)), VLOOKUP(Fulltable[[#This Row],[Distance]], PBmetric[[Distance (km)]:[PB (hh:mm:ss)]], 6, FALSE), NA())</f>
        <v>#N/A</v>
      </c>
      <c r="G4053" s="13">
        <f ca="1">$Q$4+$P$4*Fulltable[[#This Row],[Distance]]+$O$4*Fulltable[[#This Row],[D^2]]+$N$4*Fulltable[[#This Row],[D^3]]</f>
        <v>0.14717402083875791</v>
      </c>
      <c r="H4053" s="13">
        <f ca="1">Fulltable[[#This Row],[Forecast]]*(1+AVERAGE(cform[faster (-ve) /
slower (+ve)]))</f>
        <v>0.15237247526398878</v>
      </c>
      <c r="I4053" s="13" t="e">
        <f>IF(ISNUMBER(VLOOKUP(Fulltable[[#This Row],[Distance]], Predict[[#All],[Distance (km)]:[Time on current form]], 2, FALSE)), VLOOKUP(Fulltable[[#This Row],[Distance]], Predict[[#All],[Distance (km)]:[Time on current form]], 2, FALSE), NA())</f>
        <v>#N/A</v>
      </c>
      <c r="J4053" s="13" t="e">
        <f>IF(ISNUMBER(VLOOKUP(Fulltable[[#This Row],[Distance]], Predict[[#All],[Distance (km)]:[Time on current form]], 3, FALSE)), VLOOKUP(Fulltable[[#This Row],[Distance]], Predict[[#All],[Distance (km)]:[Time on current form]], 3, FALSE), NA())</f>
        <v>#N/A</v>
      </c>
    </row>
    <row r="4054" spans="1:10" x14ac:dyDescent="0.25">
      <c r="A4054" s="1">
        <v>40.520000000000003</v>
      </c>
      <c r="B4054" s="2">
        <f>Fulltable[[#This Row],[Distance]]^2</f>
        <v>1641.8704000000002</v>
      </c>
      <c r="C4054">
        <f>Fulltable[[#This Row],[Distance]]^3</f>
        <v>66528.58860800002</v>
      </c>
      <c r="D4054">
        <f>Fulltable[[#This Row],[Distance]]^4</f>
        <v>2695738.410396161</v>
      </c>
      <c r="E4054">
        <f>Fulltable[[#This Row],[Distance]]^5</f>
        <v>109231320.38925245</v>
      </c>
      <c r="F4054" s="13" t="e">
        <f>IF(ISNUMBER(VLOOKUP(Fulltable[[#This Row],[Distance]], PBmetric[[Distance (km)]:[PB (hh:mm:ss)]], 6, FALSE)), VLOOKUP(Fulltable[[#This Row],[Distance]], PBmetric[[Distance (km)]:[PB (hh:mm:ss)]], 6, FALSE), NA())</f>
        <v>#N/A</v>
      </c>
      <c r="G4054" s="13">
        <f ca="1">$Q$4+$P$4*Fulltable[[#This Row],[Distance]]+$O$4*Fulltable[[#This Row],[D^2]]+$N$4*Fulltable[[#This Row],[D^3]]</f>
        <v>0.14721759867091824</v>
      </c>
      <c r="H4054" s="13">
        <f ca="1">Fulltable[[#This Row],[Forecast]]*(1+AVERAGE(cform[faster (-ve) /
slower (+ve)]))</f>
        <v>0.15241759234453781</v>
      </c>
      <c r="I4054" s="13" t="e">
        <f>IF(ISNUMBER(VLOOKUP(Fulltable[[#This Row],[Distance]], Predict[[#All],[Distance (km)]:[Time on current form]], 2, FALSE)), VLOOKUP(Fulltable[[#This Row],[Distance]], Predict[[#All],[Distance (km)]:[Time on current form]], 2, FALSE), NA())</f>
        <v>#N/A</v>
      </c>
      <c r="J4054" s="13" t="e">
        <f>IF(ISNUMBER(VLOOKUP(Fulltable[[#This Row],[Distance]], Predict[[#All],[Distance (km)]:[Time on current form]], 3, FALSE)), VLOOKUP(Fulltable[[#This Row],[Distance]], Predict[[#All],[Distance (km)]:[Time on current form]], 3, FALSE), NA())</f>
        <v>#N/A</v>
      </c>
    </row>
    <row r="4055" spans="1:10" x14ac:dyDescent="0.25">
      <c r="A4055" s="1">
        <v>40.53</v>
      </c>
      <c r="B4055" s="2">
        <f>Fulltable[[#This Row],[Distance]]^2</f>
        <v>1642.6809000000001</v>
      </c>
      <c r="C4055">
        <f>Fulltable[[#This Row],[Distance]]^3</f>
        <v>66577.856876999998</v>
      </c>
      <c r="D4055">
        <f>Fulltable[[#This Row],[Distance]]^4</f>
        <v>2698400.5392248104</v>
      </c>
      <c r="E4055">
        <f>Fulltable[[#This Row],[Distance]]^5</f>
        <v>109366173.85478157</v>
      </c>
      <c r="F4055" s="13" t="e">
        <f>IF(ISNUMBER(VLOOKUP(Fulltable[[#This Row],[Distance]], PBmetric[[Distance (km)]:[PB (hh:mm:ss)]], 6, FALSE)), VLOOKUP(Fulltable[[#This Row],[Distance]], PBmetric[[Distance (km)]:[PB (hh:mm:ss)]], 6, FALSE), NA())</f>
        <v>#N/A</v>
      </c>
      <c r="G4055" s="13">
        <f ca="1">$Q$4+$P$4*Fulltable[[#This Row],[Distance]]+$O$4*Fulltable[[#This Row],[D^2]]+$N$4*Fulltable[[#This Row],[D^3]]</f>
        <v>0.14726118003251329</v>
      </c>
      <c r="H4055" s="13">
        <f ca="1">Fulltable[[#This Row],[Forecast]]*(1+AVERAGE(cform[faster (-ve) /
slower (+ve)]))</f>
        <v>0.15246271307918763</v>
      </c>
      <c r="I4055" s="13" t="e">
        <f>IF(ISNUMBER(VLOOKUP(Fulltable[[#This Row],[Distance]], Predict[[#All],[Distance (km)]:[Time on current form]], 2, FALSE)), VLOOKUP(Fulltable[[#This Row],[Distance]], Predict[[#All],[Distance (km)]:[Time on current form]], 2, FALSE), NA())</f>
        <v>#N/A</v>
      </c>
      <c r="J4055" s="13" t="e">
        <f>IF(ISNUMBER(VLOOKUP(Fulltable[[#This Row],[Distance]], Predict[[#All],[Distance (km)]:[Time on current form]], 3, FALSE)), VLOOKUP(Fulltable[[#This Row],[Distance]], Predict[[#All],[Distance (km)]:[Time on current form]], 3, FALSE), NA())</f>
        <v>#N/A</v>
      </c>
    </row>
    <row r="4056" spans="1:10" x14ac:dyDescent="0.25">
      <c r="A4056" s="1">
        <v>40.54</v>
      </c>
      <c r="B4056" s="2">
        <f>Fulltable[[#This Row],[Distance]]^2</f>
        <v>1643.4915999999998</v>
      </c>
      <c r="C4056">
        <f>Fulltable[[#This Row],[Distance]]^3</f>
        <v>66627.149463999987</v>
      </c>
      <c r="D4056">
        <f>Fulltable[[#This Row],[Distance]]^4</f>
        <v>2701064.6392705594</v>
      </c>
      <c r="E4056">
        <f>Fulltable[[#This Row],[Distance]]^5</f>
        <v>109501160.47602847</v>
      </c>
      <c r="F4056" s="13" t="e">
        <f>IF(ISNUMBER(VLOOKUP(Fulltable[[#This Row],[Distance]], PBmetric[[Distance (km)]:[PB (hh:mm:ss)]], 6, FALSE)), VLOOKUP(Fulltable[[#This Row],[Distance]], PBmetric[[Distance (km)]:[PB (hh:mm:ss)]], 6, FALSE), NA())</f>
        <v>#N/A</v>
      </c>
      <c r="G4056" s="13">
        <f ca="1">$Q$4+$P$4*Fulltable[[#This Row],[Distance]]+$O$4*Fulltable[[#This Row],[D^2]]+$N$4*Fulltable[[#This Row],[D^3]]</f>
        <v>0.14730476492350769</v>
      </c>
      <c r="H4056" s="13">
        <f ca="1">Fulltable[[#This Row],[Forecast]]*(1+AVERAGE(cform[faster (-ve) /
slower (+ve)]))</f>
        <v>0.15250783746790161</v>
      </c>
      <c r="I4056" s="13" t="e">
        <f>IF(ISNUMBER(VLOOKUP(Fulltable[[#This Row],[Distance]], Predict[[#All],[Distance (km)]:[Time on current form]], 2, FALSE)), VLOOKUP(Fulltable[[#This Row],[Distance]], Predict[[#All],[Distance (km)]:[Time on current form]], 2, FALSE), NA())</f>
        <v>#N/A</v>
      </c>
      <c r="J4056" s="13" t="e">
        <f>IF(ISNUMBER(VLOOKUP(Fulltable[[#This Row],[Distance]], Predict[[#All],[Distance (km)]:[Time on current form]], 3, FALSE)), VLOOKUP(Fulltable[[#This Row],[Distance]], Predict[[#All],[Distance (km)]:[Time on current form]], 3, FALSE), NA())</f>
        <v>#N/A</v>
      </c>
    </row>
    <row r="4057" spans="1:10" x14ac:dyDescent="0.25">
      <c r="A4057" s="1">
        <v>40.549999999999997</v>
      </c>
      <c r="B4057" s="2">
        <f>Fulltable[[#This Row],[Distance]]^2</f>
        <v>1644.3024999999998</v>
      </c>
      <c r="C4057">
        <f>Fulltable[[#This Row],[Distance]]^3</f>
        <v>66676.466374999989</v>
      </c>
      <c r="D4057">
        <f>Fulltable[[#This Row],[Distance]]^4</f>
        <v>2703730.7115062494</v>
      </c>
      <c r="E4057">
        <f>Fulltable[[#This Row],[Distance]]^5</f>
        <v>109636280.3515784</v>
      </c>
      <c r="F4057" s="13" t="e">
        <f>IF(ISNUMBER(VLOOKUP(Fulltable[[#This Row],[Distance]], PBmetric[[Distance (km)]:[PB (hh:mm:ss)]], 6, FALSE)), VLOOKUP(Fulltable[[#This Row],[Distance]], PBmetric[[Distance (km)]:[PB (hh:mm:ss)]], 6, FALSE), NA())</f>
        <v>#N/A</v>
      </c>
      <c r="G4057" s="13">
        <f ca="1">$Q$4+$P$4*Fulltable[[#This Row],[Distance]]+$O$4*Fulltable[[#This Row],[D^2]]+$N$4*Fulltable[[#This Row],[D^3]]</f>
        <v>0.14734835334386609</v>
      </c>
      <c r="H4057" s="13">
        <f ca="1">Fulltable[[#This Row],[Forecast]]*(1+AVERAGE(cform[faster (-ve) /
slower (+ve)]))</f>
        <v>0.15255296551064315</v>
      </c>
      <c r="I4057" s="13" t="e">
        <f>IF(ISNUMBER(VLOOKUP(Fulltable[[#This Row],[Distance]], Predict[[#All],[Distance (km)]:[Time on current form]], 2, FALSE)), VLOOKUP(Fulltable[[#This Row],[Distance]], Predict[[#All],[Distance (km)]:[Time on current form]], 2, FALSE), NA())</f>
        <v>#N/A</v>
      </c>
      <c r="J4057" s="13" t="e">
        <f>IF(ISNUMBER(VLOOKUP(Fulltable[[#This Row],[Distance]], Predict[[#All],[Distance (km)]:[Time on current form]], 3, FALSE)), VLOOKUP(Fulltable[[#This Row],[Distance]], Predict[[#All],[Distance (km)]:[Time on current form]], 3, FALSE), NA())</f>
        <v>#N/A</v>
      </c>
    </row>
    <row r="4058" spans="1:10" x14ac:dyDescent="0.25">
      <c r="A4058" s="1">
        <v>40.56</v>
      </c>
      <c r="B4058" s="2">
        <f>Fulltable[[#This Row],[Distance]]^2</f>
        <v>1645.1136000000001</v>
      </c>
      <c r="C4058">
        <f>Fulltable[[#This Row],[Distance]]^3</f>
        <v>66725.807616000006</v>
      </c>
      <c r="D4058">
        <f>Fulltable[[#This Row],[Distance]]^4</f>
        <v>2706398.7569049606</v>
      </c>
      <c r="E4058">
        <f>Fulltable[[#This Row],[Distance]]^5</f>
        <v>109771533.58006521</v>
      </c>
      <c r="F4058" s="13" t="e">
        <f>IF(ISNUMBER(VLOOKUP(Fulltable[[#This Row],[Distance]], PBmetric[[Distance (km)]:[PB (hh:mm:ss)]], 6, FALSE)), VLOOKUP(Fulltable[[#This Row],[Distance]], PBmetric[[Distance (km)]:[PB (hh:mm:ss)]], 6, FALSE), NA())</f>
        <v>#N/A</v>
      </c>
      <c r="G4058" s="13">
        <f ca="1">$Q$4+$P$4*Fulltable[[#This Row],[Distance]]+$O$4*Fulltable[[#This Row],[D^2]]+$N$4*Fulltable[[#This Row],[D^3]]</f>
        <v>0.14739194529355307</v>
      </c>
      <c r="H4058" s="13">
        <f ca="1">Fulltable[[#This Row],[Forecast]]*(1+AVERAGE(cform[faster (-ve) /
slower (+ve)]))</f>
        <v>0.1525980972073756</v>
      </c>
      <c r="I4058" s="13" t="e">
        <f>IF(ISNUMBER(VLOOKUP(Fulltable[[#This Row],[Distance]], Predict[[#All],[Distance (km)]:[Time on current form]], 2, FALSE)), VLOOKUP(Fulltable[[#This Row],[Distance]], Predict[[#All],[Distance (km)]:[Time on current form]], 2, FALSE), NA())</f>
        <v>#N/A</v>
      </c>
      <c r="J4058" s="13" t="e">
        <f>IF(ISNUMBER(VLOOKUP(Fulltable[[#This Row],[Distance]], Predict[[#All],[Distance (km)]:[Time on current form]], 3, FALSE)), VLOOKUP(Fulltable[[#This Row],[Distance]], Predict[[#All],[Distance (km)]:[Time on current form]], 3, FALSE), NA())</f>
        <v>#N/A</v>
      </c>
    </row>
    <row r="4059" spans="1:10" x14ac:dyDescent="0.25">
      <c r="A4059" s="1">
        <v>40.57</v>
      </c>
      <c r="B4059" s="2">
        <f>Fulltable[[#This Row],[Distance]]^2</f>
        <v>1645.9249</v>
      </c>
      <c r="C4059">
        <f>Fulltable[[#This Row],[Distance]]^3</f>
        <v>66775.173192999995</v>
      </c>
      <c r="D4059">
        <f>Fulltable[[#This Row],[Distance]]^4</f>
        <v>2709068.7764400099</v>
      </c>
      <c r="E4059">
        <f>Fulltable[[#This Row],[Distance]]^5</f>
        <v>109906920.2601712</v>
      </c>
      <c r="F4059" s="13" t="e">
        <f>IF(ISNUMBER(VLOOKUP(Fulltable[[#This Row],[Distance]], PBmetric[[Distance (km)]:[PB (hh:mm:ss)]], 6, FALSE)), VLOOKUP(Fulltable[[#This Row],[Distance]], PBmetric[[Distance (km)]:[PB (hh:mm:ss)]], 6, FALSE), NA())</f>
        <v>#N/A</v>
      </c>
      <c r="G4059" s="13">
        <f ca="1">$Q$4+$P$4*Fulltable[[#This Row],[Distance]]+$O$4*Fulltable[[#This Row],[D^2]]+$N$4*Fulltable[[#This Row],[D^3]]</f>
        <v>0.14743554077253318</v>
      </c>
      <c r="H4059" s="13">
        <f ca="1">Fulltable[[#This Row],[Forecast]]*(1+AVERAGE(cform[faster (-ve) /
slower (+ve)]))</f>
        <v>0.15264323255806223</v>
      </c>
      <c r="I4059" s="13" t="e">
        <f>IF(ISNUMBER(VLOOKUP(Fulltable[[#This Row],[Distance]], Predict[[#All],[Distance (km)]:[Time on current form]], 2, FALSE)), VLOOKUP(Fulltable[[#This Row],[Distance]], Predict[[#All],[Distance (km)]:[Time on current form]], 2, FALSE), NA())</f>
        <v>#N/A</v>
      </c>
      <c r="J4059" s="13" t="e">
        <f>IF(ISNUMBER(VLOOKUP(Fulltable[[#This Row],[Distance]], Predict[[#All],[Distance (km)]:[Time on current form]], 3, FALSE)), VLOOKUP(Fulltable[[#This Row],[Distance]], Predict[[#All],[Distance (km)]:[Time on current form]], 3, FALSE), NA())</f>
        <v>#N/A</v>
      </c>
    </row>
    <row r="4060" spans="1:10" x14ac:dyDescent="0.25">
      <c r="A4060" s="1">
        <v>40.58</v>
      </c>
      <c r="B4060" s="2">
        <f>Fulltable[[#This Row],[Distance]]^2</f>
        <v>1646.7363999999998</v>
      </c>
      <c r="C4060">
        <f>Fulltable[[#This Row],[Distance]]^3</f>
        <v>66824.563111999989</v>
      </c>
      <c r="D4060">
        <f>Fulltable[[#This Row],[Distance]]^4</f>
        <v>2711740.7710849592</v>
      </c>
      <c r="E4060">
        <f>Fulltable[[#This Row],[Distance]]^5</f>
        <v>110042440.49062763</v>
      </c>
      <c r="F4060" s="13" t="e">
        <f>IF(ISNUMBER(VLOOKUP(Fulltable[[#This Row],[Distance]], PBmetric[[Distance (km)]:[PB (hh:mm:ss)]], 6, FALSE)), VLOOKUP(Fulltable[[#This Row],[Distance]], PBmetric[[Distance (km)]:[PB (hh:mm:ss)]], 6, FALSE), NA())</f>
        <v>#N/A</v>
      </c>
      <c r="G4060" s="13">
        <f ca="1">$Q$4+$P$4*Fulltable[[#This Row],[Distance]]+$O$4*Fulltable[[#This Row],[D^2]]+$N$4*Fulltable[[#This Row],[D^3]]</f>
        <v>0.14747913978077104</v>
      </c>
      <c r="H4060" s="13">
        <f ca="1">Fulltable[[#This Row],[Forecast]]*(1+AVERAGE(cform[faster (-ve) /
slower (+ve)]))</f>
        <v>0.1526883715626664</v>
      </c>
      <c r="I4060" s="13" t="e">
        <f>IF(ISNUMBER(VLOOKUP(Fulltable[[#This Row],[Distance]], Predict[[#All],[Distance (km)]:[Time on current form]], 2, FALSE)), VLOOKUP(Fulltable[[#This Row],[Distance]], Predict[[#All],[Distance (km)]:[Time on current form]], 2, FALSE), NA())</f>
        <v>#N/A</v>
      </c>
      <c r="J4060" s="13" t="e">
        <f>IF(ISNUMBER(VLOOKUP(Fulltable[[#This Row],[Distance]], Predict[[#All],[Distance (km)]:[Time on current form]], 3, FALSE)), VLOOKUP(Fulltable[[#This Row],[Distance]], Predict[[#All],[Distance (km)]:[Time on current form]], 3, FALSE), NA())</f>
        <v>#N/A</v>
      </c>
    </row>
    <row r="4061" spans="1:10" x14ac:dyDescent="0.25">
      <c r="A4061" s="1">
        <v>40.590000000000003</v>
      </c>
      <c r="B4061" s="2">
        <f>Fulltable[[#This Row],[Distance]]^2</f>
        <v>1647.5481000000002</v>
      </c>
      <c r="C4061">
        <f>Fulltable[[#This Row],[Distance]]^3</f>
        <v>66873.977379000018</v>
      </c>
      <c r="D4061">
        <f>Fulltable[[#This Row],[Distance]]^4</f>
        <v>2714414.7418136108</v>
      </c>
      <c r="E4061">
        <f>Fulltable[[#This Row],[Distance]]^5</f>
        <v>110178094.37021448</v>
      </c>
      <c r="F4061" s="13" t="e">
        <f>IF(ISNUMBER(VLOOKUP(Fulltable[[#This Row],[Distance]], PBmetric[[Distance (km)]:[PB (hh:mm:ss)]], 6, FALSE)), VLOOKUP(Fulltable[[#This Row],[Distance]], PBmetric[[Distance (km)]:[PB (hh:mm:ss)]], 6, FALSE), NA())</f>
        <v>#N/A</v>
      </c>
      <c r="G4061" s="13">
        <f ca="1">$Q$4+$P$4*Fulltable[[#This Row],[Distance]]+$O$4*Fulltable[[#This Row],[D^2]]+$N$4*Fulltable[[#This Row],[D^3]]</f>
        <v>0.14752274231823129</v>
      </c>
      <c r="H4061" s="13">
        <f ca="1">Fulltable[[#This Row],[Forecast]]*(1+AVERAGE(cform[faster (-ve) /
slower (+ve)]))</f>
        <v>0.15273351422115156</v>
      </c>
      <c r="I4061" s="13" t="e">
        <f>IF(ISNUMBER(VLOOKUP(Fulltable[[#This Row],[Distance]], Predict[[#All],[Distance (km)]:[Time on current form]], 2, FALSE)), VLOOKUP(Fulltable[[#This Row],[Distance]], Predict[[#All],[Distance (km)]:[Time on current form]], 2, FALSE), NA())</f>
        <v>#N/A</v>
      </c>
      <c r="J4061" s="13" t="e">
        <f>IF(ISNUMBER(VLOOKUP(Fulltable[[#This Row],[Distance]], Predict[[#All],[Distance (km)]:[Time on current form]], 3, FALSE)), VLOOKUP(Fulltable[[#This Row],[Distance]], Predict[[#All],[Distance (km)]:[Time on current form]], 3, FALSE), NA())</f>
        <v>#N/A</v>
      </c>
    </row>
    <row r="4062" spans="1:10" x14ac:dyDescent="0.25">
      <c r="A4062" s="1">
        <v>40.6</v>
      </c>
      <c r="B4062" s="2">
        <f>Fulltable[[#This Row],[Distance]]^2</f>
        <v>1648.3600000000001</v>
      </c>
      <c r="C4062">
        <f>Fulltable[[#This Row],[Distance]]^3</f>
        <v>66923.416000000012</v>
      </c>
      <c r="D4062">
        <f>Fulltable[[#This Row],[Distance]]^4</f>
        <v>2717090.6896000006</v>
      </c>
      <c r="E4062">
        <f>Fulltable[[#This Row],[Distance]]^5</f>
        <v>110313881.99776003</v>
      </c>
      <c r="F4062" s="13" t="e">
        <f>IF(ISNUMBER(VLOOKUP(Fulltable[[#This Row],[Distance]], PBmetric[[Distance (km)]:[PB (hh:mm:ss)]], 6, FALSE)), VLOOKUP(Fulltable[[#This Row],[Distance]], PBmetric[[Distance (km)]:[PB (hh:mm:ss)]], 6, FALSE), NA())</f>
        <v>#N/A</v>
      </c>
      <c r="G4062" s="13">
        <f ca="1">$Q$4+$P$4*Fulltable[[#This Row],[Distance]]+$O$4*Fulltable[[#This Row],[D^2]]+$N$4*Fulltable[[#This Row],[D^3]]</f>
        <v>0.14756634838487848</v>
      </c>
      <c r="H4062" s="13">
        <f ca="1">Fulltable[[#This Row],[Forecast]]*(1+AVERAGE(cform[faster (-ve) /
slower (+ve)]))</f>
        <v>0.15277866053348094</v>
      </c>
      <c r="I4062" s="13" t="e">
        <f>IF(ISNUMBER(VLOOKUP(Fulltable[[#This Row],[Distance]], Predict[[#All],[Distance (km)]:[Time on current form]], 2, FALSE)), VLOOKUP(Fulltable[[#This Row],[Distance]], Predict[[#All],[Distance (km)]:[Time on current form]], 2, FALSE), NA())</f>
        <v>#N/A</v>
      </c>
      <c r="J4062" s="13" t="e">
        <f>IF(ISNUMBER(VLOOKUP(Fulltable[[#This Row],[Distance]], Predict[[#All],[Distance (km)]:[Time on current form]], 3, FALSE)), VLOOKUP(Fulltable[[#This Row],[Distance]], Predict[[#All],[Distance (km)]:[Time on current form]], 3, FALSE), NA())</f>
        <v>#N/A</v>
      </c>
    </row>
    <row r="4063" spans="1:10" x14ac:dyDescent="0.25">
      <c r="A4063" s="1">
        <v>40.61</v>
      </c>
      <c r="B4063" s="2">
        <f>Fulltable[[#This Row],[Distance]]^2</f>
        <v>1649.1721</v>
      </c>
      <c r="C4063">
        <f>Fulltable[[#This Row],[Distance]]^3</f>
        <v>66972.878981000002</v>
      </c>
      <c r="D4063">
        <f>Fulltable[[#This Row],[Distance]]^4</f>
        <v>2719768.6154184099</v>
      </c>
      <c r="E4063">
        <f>Fulltable[[#This Row],[Distance]]^5</f>
        <v>110449803.47214162</v>
      </c>
      <c r="F4063" s="13" t="e">
        <f>IF(ISNUMBER(VLOOKUP(Fulltable[[#This Row],[Distance]], PBmetric[[Distance (km)]:[PB (hh:mm:ss)]], 6, FALSE)), VLOOKUP(Fulltable[[#This Row],[Distance]], PBmetric[[Distance (km)]:[PB (hh:mm:ss)]], 6, FALSE), NA())</f>
        <v>#N/A</v>
      </c>
      <c r="G4063" s="13">
        <f ca="1">$Q$4+$P$4*Fulltable[[#This Row],[Distance]]+$O$4*Fulltable[[#This Row],[D^2]]+$N$4*Fulltable[[#This Row],[D^3]]</f>
        <v>0.14760995798067719</v>
      </c>
      <c r="H4063" s="13">
        <f ca="1">Fulltable[[#This Row],[Forecast]]*(1+AVERAGE(cform[faster (-ve) /
slower (+ve)]))</f>
        <v>0.15282381049961791</v>
      </c>
      <c r="I4063" s="13" t="e">
        <f>IF(ISNUMBER(VLOOKUP(Fulltable[[#This Row],[Distance]], Predict[[#All],[Distance (km)]:[Time on current form]], 2, FALSE)), VLOOKUP(Fulltable[[#This Row],[Distance]], Predict[[#All],[Distance (km)]:[Time on current form]], 2, FALSE), NA())</f>
        <v>#N/A</v>
      </c>
      <c r="J4063" s="13" t="e">
        <f>IF(ISNUMBER(VLOOKUP(Fulltable[[#This Row],[Distance]], Predict[[#All],[Distance (km)]:[Time on current form]], 3, FALSE)), VLOOKUP(Fulltable[[#This Row],[Distance]], Predict[[#All],[Distance (km)]:[Time on current form]], 3, FALSE), NA())</f>
        <v>#N/A</v>
      </c>
    </row>
    <row r="4064" spans="1:10" x14ac:dyDescent="0.25">
      <c r="A4064" s="1">
        <v>40.619999999999997</v>
      </c>
      <c r="B4064" s="2">
        <f>Fulltable[[#This Row],[Distance]]^2</f>
        <v>1649.9843999999998</v>
      </c>
      <c r="C4064">
        <f>Fulltable[[#This Row],[Distance]]^3</f>
        <v>67022.366327999989</v>
      </c>
      <c r="D4064">
        <f>Fulltable[[#This Row],[Distance]]^4</f>
        <v>2722448.5202433593</v>
      </c>
      <c r="E4064">
        <f>Fulltable[[#This Row],[Distance]]^5</f>
        <v>110585858.89228524</v>
      </c>
      <c r="F4064" s="13" t="e">
        <f>IF(ISNUMBER(VLOOKUP(Fulltable[[#This Row],[Distance]], PBmetric[[Distance (km)]:[PB (hh:mm:ss)]], 6, FALSE)), VLOOKUP(Fulltable[[#This Row],[Distance]], PBmetric[[Distance (km)]:[PB (hh:mm:ss)]], 6, FALSE), NA())</f>
        <v>#N/A</v>
      </c>
      <c r="G4064" s="13">
        <f ca="1">$Q$4+$P$4*Fulltable[[#This Row],[Distance]]+$O$4*Fulltable[[#This Row],[D^2]]+$N$4*Fulltable[[#This Row],[D^3]]</f>
        <v>0.14765357110559207</v>
      </c>
      <c r="H4064" s="13">
        <f ca="1">Fulltable[[#This Row],[Forecast]]*(1+AVERAGE(cform[faster (-ve) /
slower (+ve)]))</f>
        <v>0.15286896411952586</v>
      </c>
      <c r="I4064" s="13" t="e">
        <f>IF(ISNUMBER(VLOOKUP(Fulltable[[#This Row],[Distance]], Predict[[#All],[Distance (km)]:[Time on current form]], 2, FALSE)), VLOOKUP(Fulltable[[#This Row],[Distance]], Predict[[#All],[Distance (km)]:[Time on current form]], 2, FALSE), NA())</f>
        <v>#N/A</v>
      </c>
      <c r="J4064" s="13" t="e">
        <f>IF(ISNUMBER(VLOOKUP(Fulltable[[#This Row],[Distance]], Predict[[#All],[Distance (km)]:[Time on current form]], 3, FALSE)), VLOOKUP(Fulltable[[#This Row],[Distance]], Predict[[#All],[Distance (km)]:[Time on current form]], 3, FALSE), NA())</f>
        <v>#N/A</v>
      </c>
    </row>
    <row r="4065" spans="1:10" x14ac:dyDescent="0.25">
      <c r="A4065" s="1">
        <v>40.630000000000003</v>
      </c>
      <c r="B4065" s="2">
        <f>Fulltable[[#This Row],[Distance]]^2</f>
        <v>1650.7969000000003</v>
      </c>
      <c r="C4065">
        <f>Fulltable[[#This Row],[Distance]]^3</f>
        <v>67071.87804700002</v>
      </c>
      <c r="D4065">
        <f>Fulltable[[#This Row],[Distance]]^4</f>
        <v>2725130.4050496109</v>
      </c>
      <c r="E4065">
        <f>Fulltable[[#This Row],[Distance]]^5</f>
        <v>110722048.35716569</v>
      </c>
      <c r="F4065" s="13" t="e">
        <f>IF(ISNUMBER(VLOOKUP(Fulltable[[#This Row],[Distance]], PBmetric[[Distance (km)]:[PB (hh:mm:ss)]], 6, FALSE)), VLOOKUP(Fulltable[[#This Row],[Distance]], PBmetric[[Distance (km)]:[PB (hh:mm:ss)]], 6, FALSE), NA())</f>
        <v>#N/A</v>
      </c>
      <c r="G4065" s="13">
        <f ca="1">$Q$4+$P$4*Fulltable[[#This Row],[Distance]]+$O$4*Fulltable[[#This Row],[D^2]]+$N$4*Fulltable[[#This Row],[D^3]]</f>
        <v>0.14769718775958768</v>
      </c>
      <c r="H4065" s="13">
        <f ca="1">Fulltable[[#This Row],[Forecast]]*(1+AVERAGE(cform[faster (-ve) /
slower (+ve)]))</f>
        <v>0.1529141213931681</v>
      </c>
      <c r="I4065" s="13" t="e">
        <f>IF(ISNUMBER(VLOOKUP(Fulltable[[#This Row],[Distance]], Predict[[#All],[Distance (km)]:[Time on current form]], 2, FALSE)), VLOOKUP(Fulltable[[#This Row],[Distance]], Predict[[#All],[Distance (km)]:[Time on current form]], 2, FALSE), NA())</f>
        <v>#N/A</v>
      </c>
      <c r="J4065" s="13" t="e">
        <f>IF(ISNUMBER(VLOOKUP(Fulltable[[#This Row],[Distance]], Predict[[#All],[Distance (km)]:[Time on current form]], 3, FALSE)), VLOOKUP(Fulltable[[#This Row],[Distance]], Predict[[#All],[Distance (km)]:[Time on current form]], 3, FALSE), NA())</f>
        <v>#N/A</v>
      </c>
    </row>
    <row r="4066" spans="1:10" x14ac:dyDescent="0.25">
      <c r="A4066" s="1">
        <v>40.64</v>
      </c>
      <c r="B4066" s="2">
        <f>Fulltable[[#This Row],[Distance]]^2</f>
        <v>1651.6096</v>
      </c>
      <c r="C4066">
        <f>Fulltable[[#This Row],[Distance]]^3</f>
        <v>67121.414143999995</v>
      </c>
      <c r="D4066">
        <f>Fulltable[[#This Row],[Distance]]^4</f>
        <v>2727814.2708121599</v>
      </c>
      <c r="E4066">
        <f>Fulltable[[#This Row],[Distance]]^5</f>
        <v>110858371.96580617</v>
      </c>
      <c r="F4066" s="13" t="e">
        <f>IF(ISNUMBER(VLOOKUP(Fulltable[[#This Row],[Distance]], PBmetric[[Distance (km)]:[PB (hh:mm:ss)]], 6, FALSE)), VLOOKUP(Fulltable[[#This Row],[Distance]], PBmetric[[Distance (km)]:[PB (hh:mm:ss)]], 6, FALSE), NA())</f>
        <v>#N/A</v>
      </c>
      <c r="G4066" s="13">
        <f ca="1">$Q$4+$P$4*Fulltable[[#This Row],[Distance]]+$O$4*Fulltable[[#This Row],[D^2]]+$N$4*Fulltable[[#This Row],[D^3]]</f>
        <v>0.14774080794262864</v>
      </c>
      <c r="H4066" s="13">
        <f ca="1">Fulltable[[#This Row],[Forecast]]*(1+AVERAGE(cform[faster (-ve) /
slower (+ve)]))</f>
        <v>0.15295928232050801</v>
      </c>
      <c r="I4066" s="13" t="e">
        <f>IF(ISNUMBER(VLOOKUP(Fulltable[[#This Row],[Distance]], Predict[[#All],[Distance (km)]:[Time on current form]], 2, FALSE)), VLOOKUP(Fulltable[[#This Row],[Distance]], Predict[[#All],[Distance (km)]:[Time on current form]], 2, FALSE), NA())</f>
        <v>#N/A</v>
      </c>
      <c r="J4066" s="13" t="e">
        <f>IF(ISNUMBER(VLOOKUP(Fulltable[[#This Row],[Distance]], Predict[[#All],[Distance (km)]:[Time on current form]], 3, FALSE)), VLOOKUP(Fulltable[[#This Row],[Distance]], Predict[[#All],[Distance (km)]:[Time on current form]], 3, FALSE), NA())</f>
        <v>#N/A</v>
      </c>
    </row>
    <row r="4067" spans="1:10" x14ac:dyDescent="0.25">
      <c r="A4067" s="1">
        <v>40.65</v>
      </c>
      <c r="B4067" s="2">
        <f>Fulltable[[#This Row],[Distance]]^2</f>
        <v>1652.4224999999999</v>
      </c>
      <c r="C4067">
        <f>Fulltable[[#This Row],[Distance]]^3</f>
        <v>67170.974624999988</v>
      </c>
      <c r="D4067">
        <f>Fulltable[[#This Row],[Distance]]^4</f>
        <v>2730500.1185062495</v>
      </c>
      <c r="E4067">
        <f>Fulltable[[#This Row],[Distance]]^5</f>
        <v>110994829.81727904</v>
      </c>
      <c r="F4067" s="13" t="e">
        <f>IF(ISNUMBER(VLOOKUP(Fulltable[[#This Row],[Distance]], PBmetric[[Distance (km)]:[PB (hh:mm:ss)]], 6, FALSE)), VLOOKUP(Fulltable[[#This Row],[Distance]], PBmetric[[Distance (km)]:[PB (hh:mm:ss)]], 6, FALSE), NA())</f>
        <v>#N/A</v>
      </c>
      <c r="G4067" s="13">
        <f ca="1">$Q$4+$P$4*Fulltable[[#This Row],[Distance]]+$O$4*Fulltable[[#This Row],[D^2]]+$N$4*Fulltable[[#This Row],[D^3]]</f>
        <v>0.14778443165467953</v>
      </c>
      <c r="H4067" s="13">
        <f ca="1">Fulltable[[#This Row],[Forecast]]*(1+AVERAGE(cform[faster (-ve) /
slower (+ve)]))</f>
        <v>0.15300444690150888</v>
      </c>
      <c r="I4067" s="13" t="e">
        <f>IF(ISNUMBER(VLOOKUP(Fulltable[[#This Row],[Distance]], Predict[[#All],[Distance (km)]:[Time on current form]], 2, FALSE)), VLOOKUP(Fulltable[[#This Row],[Distance]], Predict[[#All],[Distance (km)]:[Time on current form]], 2, FALSE), NA())</f>
        <v>#N/A</v>
      </c>
      <c r="J4067" s="13" t="e">
        <f>IF(ISNUMBER(VLOOKUP(Fulltable[[#This Row],[Distance]], Predict[[#All],[Distance (km)]:[Time on current form]], 3, FALSE)), VLOOKUP(Fulltable[[#This Row],[Distance]], Predict[[#All],[Distance (km)]:[Time on current form]], 3, FALSE), NA())</f>
        <v>#N/A</v>
      </c>
    </row>
    <row r="4068" spans="1:10" x14ac:dyDescent="0.25">
      <c r="A4068" s="1">
        <v>40.659999999999997</v>
      </c>
      <c r="B4068" s="2">
        <f>Fulltable[[#This Row],[Distance]]^2</f>
        <v>1653.2355999999997</v>
      </c>
      <c r="C4068">
        <f>Fulltable[[#This Row],[Distance]]^3</f>
        <v>67220.559495999987</v>
      </c>
      <c r="D4068">
        <f>Fulltable[[#This Row],[Distance]]^4</f>
        <v>2733187.9491073592</v>
      </c>
      <c r="E4068">
        <f>Fulltable[[#This Row],[Distance]]^5</f>
        <v>111131422.01070522</v>
      </c>
      <c r="F4068" s="13" t="e">
        <f>IF(ISNUMBER(VLOOKUP(Fulltable[[#This Row],[Distance]], PBmetric[[Distance (km)]:[PB (hh:mm:ss)]], 6, FALSE)), VLOOKUP(Fulltable[[#This Row],[Distance]], PBmetric[[Distance (km)]:[PB (hh:mm:ss)]], 6, FALSE), NA())</f>
        <v>#N/A</v>
      </c>
      <c r="G4068" s="13">
        <f ca="1">$Q$4+$P$4*Fulltable[[#This Row],[Distance]]+$O$4*Fulltable[[#This Row],[D^2]]+$N$4*Fulltable[[#This Row],[D^3]]</f>
        <v>0.14782805889570494</v>
      </c>
      <c r="H4068" s="13">
        <f ca="1">Fulltable[[#This Row],[Forecast]]*(1+AVERAGE(cform[faster (-ve) /
slower (+ve)]))</f>
        <v>0.15304961513613408</v>
      </c>
      <c r="I4068" s="13" t="e">
        <f>IF(ISNUMBER(VLOOKUP(Fulltable[[#This Row],[Distance]], Predict[[#All],[Distance (km)]:[Time on current form]], 2, FALSE)), VLOOKUP(Fulltable[[#This Row],[Distance]], Predict[[#All],[Distance (km)]:[Time on current form]], 2, FALSE), NA())</f>
        <v>#N/A</v>
      </c>
      <c r="J4068" s="13" t="e">
        <f>IF(ISNUMBER(VLOOKUP(Fulltable[[#This Row],[Distance]], Predict[[#All],[Distance (km)]:[Time on current form]], 3, FALSE)), VLOOKUP(Fulltable[[#This Row],[Distance]], Predict[[#All],[Distance (km)]:[Time on current form]], 3, FALSE), NA())</f>
        <v>#N/A</v>
      </c>
    </row>
    <row r="4069" spans="1:10" x14ac:dyDescent="0.25">
      <c r="A4069" s="1">
        <v>40.67</v>
      </c>
      <c r="B4069" s="2">
        <f>Fulltable[[#This Row],[Distance]]^2</f>
        <v>1654.0489000000002</v>
      </c>
      <c r="C4069">
        <f>Fulltable[[#This Row],[Distance]]^3</f>
        <v>67270.168763000009</v>
      </c>
      <c r="D4069">
        <f>Fulltable[[#This Row],[Distance]]^4</f>
        <v>2735877.7635912108</v>
      </c>
      <c r="E4069">
        <f>Fulltable[[#This Row],[Distance]]^5</f>
        <v>111268148.64525455</v>
      </c>
      <c r="F4069" s="13" t="e">
        <f>IF(ISNUMBER(VLOOKUP(Fulltable[[#This Row],[Distance]], PBmetric[[Distance (km)]:[PB (hh:mm:ss)]], 6, FALSE)), VLOOKUP(Fulltable[[#This Row],[Distance]], PBmetric[[Distance (km)]:[PB (hh:mm:ss)]], 6, FALSE), NA())</f>
        <v>#N/A</v>
      </c>
      <c r="G4069" s="13">
        <f ca="1">$Q$4+$P$4*Fulltable[[#This Row],[Distance]]+$O$4*Fulltable[[#This Row],[D^2]]+$N$4*Fulltable[[#This Row],[D^3]]</f>
        <v>0.14787168966566949</v>
      </c>
      <c r="H4069" s="13">
        <f ca="1">Fulltable[[#This Row],[Forecast]]*(1+AVERAGE(cform[faster (-ve) /
slower (+ve)]))</f>
        <v>0.15309478702434701</v>
      </c>
      <c r="I4069" s="13" t="e">
        <f>IF(ISNUMBER(VLOOKUP(Fulltable[[#This Row],[Distance]], Predict[[#All],[Distance (km)]:[Time on current form]], 2, FALSE)), VLOOKUP(Fulltable[[#This Row],[Distance]], Predict[[#All],[Distance (km)]:[Time on current form]], 2, FALSE), NA())</f>
        <v>#N/A</v>
      </c>
      <c r="J4069" s="13" t="e">
        <f>IF(ISNUMBER(VLOOKUP(Fulltable[[#This Row],[Distance]], Predict[[#All],[Distance (km)]:[Time on current form]], 3, FALSE)), VLOOKUP(Fulltable[[#This Row],[Distance]], Predict[[#All],[Distance (km)]:[Time on current form]], 3, FALSE), NA())</f>
        <v>#N/A</v>
      </c>
    </row>
    <row r="4070" spans="1:10" x14ac:dyDescent="0.25">
      <c r="A4070" s="1">
        <v>40.68</v>
      </c>
      <c r="B4070" s="2">
        <f>Fulltable[[#This Row],[Distance]]^2</f>
        <v>1654.8624</v>
      </c>
      <c r="C4070">
        <f>Fulltable[[#This Row],[Distance]]^3</f>
        <v>67319.802431999997</v>
      </c>
      <c r="D4070">
        <f>Fulltable[[#This Row],[Distance]]^4</f>
        <v>2738569.5629337598</v>
      </c>
      <c r="E4070">
        <f>Fulltable[[#This Row],[Distance]]^5</f>
        <v>111405009.82014535</v>
      </c>
      <c r="F4070" s="13" t="e">
        <f>IF(ISNUMBER(VLOOKUP(Fulltable[[#This Row],[Distance]], PBmetric[[Distance (km)]:[PB (hh:mm:ss)]], 6, FALSE)), VLOOKUP(Fulltable[[#This Row],[Distance]], PBmetric[[Distance (km)]:[PB (hh:mm:ss)]], 6, FALSE), NA())</f>
        <v>#N/A</v>
      </c>
      <c r="G4070" s="13">
        <f ca="1">$Q$4+$P$4*Fulltable[[#This Row],[Distance]]+$O$4*Fulltable[[#This Row],[D^2]]+$N$4*Fulltable[[#This Row],[D^3]]</f>
        <v>0.14791532396453774</v>
      </c>
      <c r="H4070" s="13">
        <f ca="1">Fulltable[[#This Row],[Forecast]]*(1+AVERAGE(cform[faster (-ve) /
slower (+ve)]))</f>
        <v>0.1531399625661109</v>
      </c>
      <c r="I4070" s="13" t="e">
        <f>IF(ISNUMBER(VLOOKUP(Fulltable[[#This Row],[Distance]], Predict[[#All],[Distance (km)]:[Time on current form]], 2, FALSE)), VLOOKUP(Fulltable[[#This Row],[Distance]], Predict[[#All],[Distance (km)]:[Time on current form]], 2, FALSE), NA())</f>
        <v>#N/A</v>
      </c>
      <c r="J4070" s="13" t="e">
        <f>IF(ISNUMBER(VLOOKUP(Fulltable[[#This Row],[Distance]], Predict[[#All],[Distance (km)]:[Time on current form]], 3, FALSE)), VLOOKUP(Fulltable[[#This Row],[Distance]], Predict[[#All],[Distance (km)]:[Time on current form]], 3, FALSE), NA())</f>
        <v>#N/A</v>
      </c>
    </row>
    <row r="4071" spans="1:10" x14ac:dyDescent="0.25">
      <c r="A4071" s="1">
        <v>40.69</v>
      </c>
      <c r="B4071" s="2">
        <f>Fulltable[[#This Row],[Distance]]^2</f>
        <v>1655.6760999999999</v>
      </c>
      <c r="C4071">
        <f>Fulltable[[#This Row],[Distance]]^3</f>
        <v>67369.460508999997</v>
      </c>
      <c r="D4071">
        <f>Fulltable[[#This Row],[Distance]]^4</f>
        <v>2741263.3481112095</v>
      </c>
      <c r="E4071">
        <f>Fulltable[[#This Row],[Distance]]^5</f>
        <v>111542005.6346451</v>
      </c>
      <c r="F4071" s="13" t="e">
        <f>IF(ISNUMBER(VLOOKUP(Fulltable[[#This Row],[Distance]], PBmetric[[Distance (km)]:[PB (hh:mm:ss)]], 6, FALSE)), VLOOKUP(Fulltable[[#This Row],[Distance]], PBmetric[[Distance (km)]:[PB (hh:mm:ss)]], 6, FALSE), NA())</f>
        <v>#N/A</v>
      </c>
      <c r="G4071" s="13">
        <f ca="1">$Q$4+$P$4*Fulltable[[#This Row],[Distance]]+$O$4*Fulltable[[#This Row],[D^2]]+$N$4*Fulltable[[#This Row],[D^3]]</f>
        <v>0.14795896179227433</v>
      </c>
      <c r="H4071" s="13">
        <f ca="1">Fulltable[[#This Row],[Forecast]]*(1+AVERAGE(cform[faster (-ve) /
slower (+ve)]))</f>
        <v>0.1531851417613892</v>
      </c>
      <c r="I4071" s="13" t="e">
        <f>IF(ISNUMBER(VLOOKUP(Fulltable[[#This Row],[Distance]], Predict[[#All],[Distance (km)]:[Time on current form]], 2, FALSE)), VLOOKUP(Fulltable[[#This Row],[Distance]], Predict[[#All],[Distance (km)]:[Time on current form]], 2, FALSE), NA())</f>
        <v>#N/A</v>
      </c>
      <c r="J4071" s="13" t="e">
        <f>IF(ISNUMBER(VLOOKUP(Fulltable[[#This Row],[Distance]], Predict[[#All],[Distance (km)]:[Time on current form]], 3, FALSE)), VLOOKUP(Fulltable[[#This Row],[Distance]], Predict[[#All],[Distance (km)]:[Time on current form]], 3, FALSE), NA())</f>
        <v>#N/A</v>
      </c>
    </row>
    <row r="4072" spans="1:10" x14ac:dyDescent="0.25">
      <c r="A4072" s="1">
        <v>40.700000000000003</v>
      </c>
      <c r="B4072" s="2">
        <f>Fulltable[[#This Row],[Distance]]^2</f>
        <v>1656.4900000000002</v>
      </c>
      <c r="C4072">
        <f>Fulltable[[#This Row],[Distance]]^3</f>
        <v>67419.143000000011</v>
      </c>
      <c r="D4072">
        <f>Fulltable[[#This Row],[Distance]]^4</f>
        <v>2743959.1201000009</v>
      </c>
      <c r="E4072">
        <f>Fulltable[[#This Row],[Distance]]^5</f>
        <v>111679136.18807004</v>
      </c>
      <c r="F4072" s="13" t="e">
        <f>IF(ISNUMBER(VLOOKUP(Fulltable[[#This Row],[Distance]], PBmetric[[Distance (km)]:[PB (hh:mm:ss)]], 6, FALSE)), VLOOKUP(Fulltable[[#This Row],[Distance]], PBmetric[[Distance (km)]:[PB (hh:mm:ss)]], 6, FALSE), NA())</f>
        <v>#N/A</v>
      </c>
      <c r="G4072" s="13">
        <f ca="1">$Q$4+$P$4*Fulltable[[#This Row],[Distance]]+$O$4*Fulltable[[#This Row],[D^2]]+$N$4*Fulltable[[#This Row],[D^3]]</f>
        <v>0.14800260314884384</v>
      </c>
      <c r="H4072" s="13">
        <f ca="1">Fulltable[[#This Row],[Forecast]]*(1+AVERAGE(cform[faster (-ve) /
slower (+ve)]))</f>
        <v>0.15323032461014524</v>
      </c>
      <c r="I4072" s="13" t="e">
        <f>IF(ISNUMBER(VLOOKUP(Fulltable[[#This Row],[Distance]], Predict[[#All],[Distance (km)]:[Time on current form]], 2, FALSE)), VLOOKUP(Fulltable[[#This Row],[Distance]], Predict[[#All],[Distance (km)]:[Time on current form]], 2, FALSE), NA())</f>
        <v>#N/A</v>
      </c>
      <c r="J4072" s="13" t="e">
        <f>IF(ISNUMBER(VLOOKUP(Fulltable[[#This Row],[Distance]], Predict[[#All],[Distance (km)]:[Time on current form]], 3, FALSE)), VLOOKUP(Fulltable[[#This Row],[Distance]], Predict[[#All],[Distance (km)]:[Time on current form]], 3, FALSE), NA())</f>
        <v>#N/A</v>
      </c>
    </row>
    <row r="4073" spans="1:10" x14ac:dyDescent="0.25">
      <c r="A4073" s="1">
        <v>40.71</v>
      </c>
      <c r="B4073" s="2">
        <f>Fulltable[[#This Row],[Distance]]^2</f>
        <v>1657.3041000000001</v>
      </c>
      <c r="C4073">
        <f>Fulltable[[#This Row],[Distance]]^3</f>
        <v>67468.849910999998</v>
      </c>
      <c r="D4073">
        <f>Fulltable[[#This Row],[Distance]]^4</f>
        <v>2746656.8798768101</v>
      </c>
      <c r="E4073">
        <f>Fulltable[[#This Row],[Distance]]^5</f>
        <v>111816401.57978494</v>
      </c>
      <c r="F4073" s="13" t="e">
        <f>IF(ISNUMBER(VLOOKUP(Fulltable[[#This Row],[Distance]], PBmetric[[Distance (km)]:[PB (hh:mm:ss)]], 6, FALSE)), VLOOKUP(Fulltable[[#This Row],[Distance]], PBmetric[[Distance (km)]:[PB (hh:mm:ss)]], 6, FALSE), NA())</f>
        <v>#N/A</v>
      </c>
      <c r="G4073" s="13">
        <f ca="1">$Q$4+$P$4*Fulltable[[#This Row],[Distance]]+$O$4*Fulltable[[#This Row],[D^2]]+$N$4*Fulltable[[#This Row],[D^3]]</f>
        <v>0.14804624803421088</v>
      </c>
      <c r="H4073" s="13">
        <f ca="1">Fulltable[[#This Row],[Forecast]]*(1+AVERAGE(cform[faster (-ve) /
slower (+ve)]))</f>
        <v>0.15327551111234236</v>
      </c>
      <c r="I4073" s="13" t="e">
        <f>IF(ISNUMBER(VLOOKUP(Fulltable[[#This Row],[Distance]], Predict[[#All],[Distance (km)]:[Time on current form]], 2, FALSE)), VLOOKUP(Fulltable[[#This Row],[Distance]], Predict[[#All],[Distance (km)]:[Time on current form]], 2, FALSE), NA())</f>
        <v>#N/A</v>
      </c>
      <c r="J4073" s="13" t="e">
        <f>IF(ISNUMBER(VLOOKUP(Fulltable[[#This Row],[Distance]], Predict[[#All],[Distance (km)]:[Time on current form]], 3, FALSE)), VLOOKUP(Fulltable[[#This Row],[Distance]], Predict[[#All],[Distance (km)]:[Time on current form]], 3, FALSE), NA())</f>
        <v>#N/A</v>
      </c>
    </row>
    <row r="4074" spans="1:10" x14ac:dyDescent="0.25">
      <c r="A4074" s="1">
        <v>40.72</v>
      </c>
      <c r="B4074" s="2">
        <f>Fulltable[[#This Row],[Distance]]^2</f>
        <v>1658.1183999999998</v>
      </c>
      <c r="C4074">
        <f>Fulltable[[#This Row],[Distance]]^3</f>
        <v>67518.581247999988</v>
      </c>
      <c r="D4074">
        <f>Fulltable[[#This Row],[Distance]]^4</f>
        <v>2749356.6284185597</v>
      </c>
      <c r="E4074">
        <f>Fulltable[[#This Row],[Distance]]^5</f>
        <v>111953801.90920375</v>
      </c>
      <c r="F4074" s="13" t="e">
        <f>IF(ISNUMBER(VLOOKUP(Fulltable[[#This Row],[Distance]], PBmetric[[Distance (km)]:[PB (hh:mm:ss)]], 6, FALSE)), VLOOKUP(Fulltable[[#This Row],[Distance]], PBmetric[[Distance (km)]:[PB (hh:mm:ss)]], 6, FALSE), NA())</f>
        <v>#N/A</v>
      </c>
      <c r="G4074" s="13">
        <f ca="1">$Q$4+$P$4*Fulltable[[#This Row],[Distance]]+$O$4*Fulltable[[#This Row],[D^2]]+$N$4*Fulltable[[#This Row],[D^3]]</f>
        <v>0.14808989644833997</v>
      </c>
      <c r="H4074" s="13">
        <f ca="1">Fulltable[[#This Row],[Forecast]]*(1+AVERAGE(cform[faster (-ve) /
slower (+ve)]))</f>
        <v>0.15332070126794384</v>
      </c>
      <c r="I4074" s="13" t="e">
        <f>IF(ISNUMBER(VLOOKUP(Fulltable[[#This Row],[Distance]], Predict[[#All],[Distance (km)]:[Time on current form]], 2, FALSE)), VLOOKUP(Fulltable[[#This Row],[Distance]], Predict[[#All],[Distance (km)]:[Time on current form]], 2, FALSE), NA())</f>
        <v>#N/A</v>
      </c>
      <c r="J4074" s="13" t="e">
        <f>IF(ISNUMBER(VLOOKUP(Fulltable[[#This Row],[Distance]], Predict[[#All],[Distance (km)]:[Time on current form]], 3, FALSE)), VLOOKUP(Fulltable[[#This Row],[Distance]], Predict[[#All],[Distance (km)]:[Time on current form]], 3, FALSE), NA())</f>
        <v>#N/A</v>
      </c>
    </row>
    <row r="4075" spans="1:10" x14ac:dyDescent="0.25">
      <c r="A4075" s="1">
        <v>40.729999999999997</v>
      </c>
      <c r="B4075" s="2">
        <f>Fulltable[[#This Row],[Distance]]^2</f>
        <v>1658.9328999999998</v>
      </c>
      <c r="C4075">
        <f>Fulltable[[#This Row],[Distance]]^3</f>
        <v>67568.337016999983</v>
      </c>
      <c r="D4075">
        <f>Fulltable[[#This Row],[Distance]]^4</f>
        <v>2752058.3667024095</v>
      </c>
      <c r="E4075">
        <f>Fulltable[[#This Row],[Distance]]^5</f>
        <v>112091337.27578913</v>
      </c>
      <c r="F4075" s="13" t="e">
        <f>IF(ISNUMBER(VLOOKUP(Fulltable[[#This Row],[Distance]], PBmetric[[Distance (km)]:[PB (hh:mm:ss)]], 6, FALSE)), VLOOKUP(Fulltable[[#This Row],[Distance]], PBmetric[[Distance (km)]:[PB (hh:mm:ss)]], 6, FALSE), NA())</f>
        <v>#N/A</v>
      </c>
      <c r="G4075" s="13">
        <f ca="1">$Q$4+$P$4*Fulltable[[#This Row],[Distance]]+$O$4*Fulltable[[#This Row],[D^2]]+$N$4*Fulltable[[#This Row],[D^3]]</f>
        <v>0.1481335483911958</v>
      </c>
      <c r="H4075" s="13">
        <f ca="1">Fulltable[[#This Row],[Forecast]]*(1+AVERAGE(cform[faster (-ve) /
slower (+ve)]))</f>
        <v>0.15336589507691309</v>
      </c>
      <c r="I4075" s="13" t="e">
        <f>IF(ISNUMBER(VLOOKUP(Fulltable[[#This Row],[Distance]], Predict[[#All],[Distance (km)]:[Time on current form]], 2, FALSE)), VLOOKUP(Fulltable[[#This Row],[Distance]], Predict[[#All],[Distance (km)]:[Time on current form]], 2, FALSE), NA())</f>
        <v>#N/A</v>
      </c>
      <c r="J4075" s="13" t="e">
        <f>IF(ISNUMBER(VLOOKUP(Fulltable[[#This Row],[Distance]], Predict[[#All],[Distance (km)]:[Time on current form]], 3, FALSE)), VLOOKUP(Fulltable[[#This Row],[Distance]], Predict[[#All],[Distance (km)]:[Time on current form]], 3, FALSE), NA())</f>
        <v>#N/A</v>
      </c>
    </row>
    <row r="4076" spans="1:10" x14ac:dyDescent="0.25">
      <c r="A4076" s="1">
        <v>40.74</v>
      </c>
      <c r="B4076" s="2">
        <f>Fulltable[[#This Row],[Distance]]^2</f>
        <v>1659.7476000000001</v>
      </c>
      <c r="C4076">
        <f>Fulltable[[#This Row],[Distance]]^3</f>
        <v>67618.117224000016</v>
      </c>
      <c r="D4076">
        <f>Fulltable[[#This Row],[Distance]]^4</f>
        <v>2754762.0957057606</v>
      </c>
      <c r="E4076">
        <f>Fulltable[[#This Row],[Distance]]^5</f>
        <v>112229007.77905269</v>
      </c>
      <c r="F4076" s="13" t="e">
        <f>IF(ISNUMBER(VLOOKUP(Fulltable[[#This Row],[Distance]], PBmetric[[Distance (km)]:[PB (hh:mm:ss)]], 6, FALSE)), VLOOKUP(Fulltable[[#This Row],[Distance]], PBmetric[[Distance (km)]:[PB (hh:mm:ss)]], 6, FALSE), NA())</f>
        <v>#N/A</v>
      </c>
      <c r="G4076" s="13">
        <f ca="1">$Q$4+$P$4*Fulltable[[#This Row],[Distance]]+$O$4*Fulltable[[#This Row],[D^2]]+$N$4*Fulltable[[#This Row],[D^3]]</f>
        <v>0.14817720386274297</v>
      </c>
      <c r="H4076" s="13">
        <f ca="1">Fulltable[[#This Row],[Forecast]]*(1+AVERAGE(cform[faster (-ve) /
slower (+ve)]))</f>
        <v>0.15341109253921348</v>
      </c>
      <c r="I4076" s="13" t="e">
        <f>IF(ISNUMBER(VLOOKUP(Fulltable[[#This Row],[Distance]], Predict[[#All],[Distance (km)]:[Time on current form]], 2, FALSE)), VLOOKUP(Fulltable[[#This Row],[Distance]], Predict[[#All],[Distance (km)]:[Time on current form]], 2, FALSE), NA())</f>
        <v>#N/A</v>
      </c>
      <c r="J4076" s="13" t="e">
        <f>IF(ISNUMBER(VLOOKUP(Fulltable[[#This Row],[Distance]], Predict[[#All],[Distance (km)]:[Time on current form]], 3, FALSE)), VLOOKUP(Fulltable[[#This Row],[Distance]], Predict[[#All],[Distance (km)]:[Time on current form]], 3, FALSE), NA())</f>
        <v>#N/A</v>
      </c>
    </row>
    <row r="4077" spans="1:10" x14ac:dyDescent="0.25">
      <c r="A4077" s="1">
        <v>40.75</v>
      </c>
      <c r="B4077" s="2">
        <f>Fulltable[[#This Row],[Distance]]^2</f>
        <v>1660.5625</v>
      </c>
      <c r="C4077">
        <f>Fulltable[[#This Row],[Distance]]^3</f>
        <v>67667.921875</v>
      </c>
      <c r="D4077">
        <f>Fulltable[[#This Row],[Distance]]^4</f>
        <v>2757467.81640625</v>
      </c>
      <c r="E4077">
        <f>Fulltable[[#This Row],[Distance]]^5</f>
        <v>112366813.51855469</v>
      </c>
      <c r="F4077" s="13" t="e">
        <f>IF(ISNUMBER(VLOOKUP(Fulltable[[#This Row],[Distance]], PBmetric[[Distance (km)]:[PB (hh:mm:ss)]], 6, FALSE)), VLOOKUP(Fulltable[[#This Row],[Distance]], PBmetric[[Distance (km)]:[PB (hh:mm:ss)]], 6, FALSE), NA())</f>
        <v>#N/A</v>
      </c>
      <c r="G4077" s="13">
        <f ca="1">$Q$4+$P$4*Fulltable[[#This Row],[Distance]]+$O$4*Fulltable[[#This Row],[D^2]]+$N$4*Fulltable[[#This Row],[D^3]]</f>
        <v>0.148220862862946</v>
      </c>
      <c r="H4077" s="13">
        <f ca="1">Fulltable[[#This Row],[Forecast]]*(1+AVERAGE(cform[faster (-ve) /
slower (+ve)]))</f>
        <v>0.15345629365480831</v>
      </c>
      <c r="I4077" s="13" t="e">
        <f>IF(ISNUMBER(VLOOKUP(Fulltable[[#This Row],[Distance]], Predict[[#All],[Distance (km)]:[Time on current form]], 2, FALSE)), VLOOKUP(Fulltable[[#This Row],[Distance]], Predict[[#All],[Distance (km)]:[Time on current form]], 2, FALSE), NA())</f>
        <v>#N/A</v>
      </c>
      <c r="J4077" s="13" t="e">
        <f>IF(ISNUMBER(VLOOKUP(Fulltable[[#This Row],[Distance]], Predict[[#All],[Distance (km)]:[Time on current form]], 3, FALSE)), VLOOKUP(Fulltable[[#This Row],[Distance]], Predict[[#All],[Distance (km)]:[Time on current form]], 3, FALSE), NA())</f>
        <v>#N/A</v>
      </c>
    </row>
    <row r="4078" spans="1:10" x14ac:dyDescent="0.25">
      <c r="A4078" s="1">
        <v>40.76</v>
      </c>
      <c r="B4078" s="2">
        <f>Fulltable[[#This Row],[Distance]]^2</f>
        <v>1661.3775999999998</v>
      </c>
      <c r="C4078">
        <f>Fulltable[[#This Row],[Distance]]^3</f>
        <v>67717.750975999996</v>
      </c>
      <c r="D4078">
        <f>Fulltable[[#This Row],[Distance]]^4</f>
        <v>2760175.5297817593</v>
      </c>
      <c r="E4078">
        <f>Fulltable[[#This Row],[Distance]]^5</f>
        <v>112504754.5939045</v>
      </c>
      <c r="F4078" s="13" t="e">
        <f>IF(ISNUMBER(VLOOKUP(Fulltable[[#This Row],[Distance]], PBmetric[[Distance (km)]:[PB (hh:mm:ss)]], 6, FALSE)), VLOOKUP(Fulltable[[#This Row],[Distance]], PBmetric[[Distance (km)]:[PB (hh:mm:ss)]], 6, FALSE), NA())</f>
        <v>#N/A</v>
      </c>
      <c r="G4078" s="13">
        <f ca="1">$Q$4+$P$4*Fulltable[[#This Row],[Distance]]+$O$4*Fulltable[[#This Row],[D^2]]+$N$4*Fulltable[[#This Row],[D^3]]</f>
        <v>0.14826452539176951</v>
      </c>
      <c r="H4078" s="13">
        <f ca="1">Fulltable[[#This Row],[Forecast]]*(1+AVERAGE(cform[faster (-ve) /
slower (+ve)]))</f>
        <v>0.1535014984236609</v>
      </c>
      <c r="I4078" s="13" t="e">
        <f>IF(ISNUMBER(VLOOKUP(Fulltable[[#This Row],[Distance]], Predict[[#All],[Distance (km)]:[Time on current form]], 2, FALSE)), VLOOKUP(Fulltable[[#This Row],[Distance]], Predict[[#All],[Distance (km)]:[Time on current form]], 2, FALSE), NA())</f>
        <v>#N/A</v>
      </c>
      <c r="J4078" s="13" t="e">
        <f>IF(ISNUMBER(VLOOKUP(Fulltable[[#This Row],[Distance]], Predict[[#All],[Distance (km)]:[Time on current form]], 3, FALSE)), VLOOKUP(Fulltable[[#This Row],[Distance]], Predict[[#All],[Distance (km)]:[Time on current form]], 3, FALSE), NA())</f>
        <v>#N/A</v>
      </c>
    </row>
    <row r="4079" spans="1:10" x14ac:dyDescent="0.25">
      <c r="A4079" s="1">
        <v>40.770000000000003</v>
      </c>
      <c r="B4079" s="2">
        <f>Fulltable[[#This Row],[Distance]]^2</f>
        <v>1662.1929000000002</v>
      </c>
      <c r="C4079">
        <f>Fulltable[[#This Row],[Distance]]^3</f>
        <v>67767.60453300002</v>
      </c>
      <c r="D4079">
        <f>Fulltable[[#This Row],[Distance]]^4</f>
        <v>2762885.2368104109</v>
      </c>
      <c r="E4079">
        <f>Fulltable[[#This Row],[Distance]]^5</f>
        <v>112642831.10476045</v>
      </c>
      <c r="F4079" s="13" t="e">
        <f>IF(ISNUMBER(VLOOKUP(Fulltable[[#This Row],[Distance]], PBmetric[[Distance (km)]:[PB (hh:mm:ss)]], 6, FALSE)), VLOOKUP(Fulltable[[#This Row],[Distance]], PBmetric[[Distance (km)]:[PB (hh:mm:ss)]], 6, FALSE), NA())</f>
        <v>#N/A</v>
      </c>
      <c r="G4079" s="13">
        <f ca="1">$Q$4+$P$4*Fulltable[[#This Row],[Distance]]+$O$4*Fulltable[[#This Row],[D^2]]+$N$4*Fulltable[[#This Row],[D^3]]</f>
        <v>0.14830819144917817</v>
      </c>
      <c r="H4079" s="13">
        <f ca="1">Fulltable[[#This Row],[Forecast]]*(1+AVERAGE(cform[faster (-ve) /
slower (+ve)]))</f>
        <v>0.15354670684573471</v>
      </c>
      <c r="I4079" s="13" t="e">
        <f>IF(ISNUMBER(VLOOKUP(Fulltable[[#This Row],[Distance]], Predict[[#All],[Distance (km)]:[Time on current form]], 2, FALSE)), VLOOKUP(Fulltable[[#This Row],[Distance]], Predict[[#All],[Distance (km)]:[Time on current form]], 2, FALSE), NA())</f>
        <v>#N/A</v>
      </c>
      <c r="J4079" s="13" t="e">
        <f>IF(ISNUMBER(VLOOKUP(Fulltable[[#This Row],[Distance]], Predict[[#All],[Distance (km)]:[Time on current form]], 3, FALSE)), VLOOKUP(Fulltable[[#This Row],[Distance]], Predict[[#All],[Distance (km)]:[Time on current form]], 3, FALSE), NA())</f>
        <v>#N/A</v>
      </c>
    </row>
    <row r="4080" spans="1:10" x14ac:dyDescent="0.25">
      <c r="A4080" s="1">
        <v>40.78</v>
      </c>
      <c r="B4080" s="2">
        <f>Fulltable[[#This Row],[Distance]]^2</f>
        <v>1663.0084000000002</v>
      </c>
      <c r="C4080">
        <f>Fulltable[[#This Row],[Distance]]^3</f>
        <v>67817.482552000016</v>
      </c>
      <c r="D4080">
        <f>Fulltable[[#This Row],[Distance]]^4</f>
        <v>2765596.9384705606</v>
      </c>
      <c r="E4080">
        <f>Fulltable[[#This Row],[Distance]]^5</f>
        <v>112781043.15082946</v>
      </c>
      <c r="F4080" s="13" t="e">
        <f>IF(ISNUMBER(VLOOKUP(Fulltable[[#This Row],[Distance]], PBmetric[[Distance (km)]:[PB (hh:mm:ss)]], 6, FALSE)), VLOOKUP(Fulltable[[#This Row],[Distance]], PBmetric[[Distance (km)]:[PB (hh:mm:ss)]], 6, FALSE), NA())</f>
        <v>#N/A</v>
      </c>
      <c r="G4080" s="13">
        <f ca="1">$Q$4+$P$4*Fulltable[[#This Row],[Distance]]+$O$4*Fulltable[[#This Row],[D^2]]+$N$4*Fulltable[[#This Row],[D^3]]</f>
        <v>0.14835186103513651</v>
      </c>
      <c r="H4080" s="13">
        <f ca="1">Fulltable[[#This Row],[Forecast]]*(1+AVERAGE(cform[faster (-ve) /
slower (+ve)]))</f>
        <v>0.153591918920993</v>
      </c>
      <c r="I4080" s="13" t="e">
        <f>IF(ISNUMBER(VLOOKUP(Fulltable[[#This Row],[Distance]], Predict[[#All],[Distance (km)]:[Time on current form]], 2, FALSE)), VLOOKUP(Fulltable[[#This Row],[Distance]], Predict[[#All],[Distance (km)]:[Time on current form]], 2, FALSE), NA())</f>
        <v>#N/A</v>
      </c>
      <c r="J4080" s="13" t="e">
        <f>IF(ISNUMBER(VLOOKUP(Fulltable[[#This Row],[Distance]], Predict[[#All],[Distance (km)]:[Time on current form]], 3, FALSE)), VLOOKUP(Fulltable[[#This Row],[Distance]], Predict[[#All],[Distance (km)]:[Time on current form]], 3, FALSE), NA())</f>
        <v>#N/A</v>
      </c>
    </row>
    <row r="4081" spans="1:10" x14ac:dyDescent="0.25">
      <c r="A4081" s="1">
        <v>40.79</v>
      </c>
      <c r="B4081" s="2">
        <f>Fulltable[[#This Row],[Distance]]^2</f>
        <v>1663.8241</v>
      </c>
      <c r="C4081">
        <f>Fulltable[[#This Row],[Distance]]^3</f>
        <v>67867.385039000001</v>
      </c>
      <c r="D4081">
        <f>Fulltable[[#This Row],[Distance]]^4</f>
        <v>2768310.6357408101</v>
      </c>
      <c r="E4081">
        <f>Fulltable[[#This Row],[Distance]]^5</f>
        <v>112919390.83186764</v>
      </c>
      <c r="F4081" s="13" t="e">
        <f>IF(ISNUMBER(VLOOKUP(Fulltable[[#This Row],[Distance]], PBmetric[[Distance (km)]:[PB (hh:mm:ss)]], 6, FALSE)), VLOOKUP(Fulltable[[#This Row],[Distance]], PBmetric[[Distance (km)]:[PB (hh:mm:ss)]], 6, FALSE), NA())</f>
        <v>#N/A</v>
      </c>
      <c r="G4081" s="13">
        <f ca="1">$Q$4+$P$4*Fulltable[[#This Row],[Distance]]+$O$4*Fulltable[[#This Row],[D^2]]+$N$4*Fulltable[[#This Row],[D^3]]</f>
        <v>0.14839553414960907</v>
      </c>
      <c r="H4081" s="13">
        <f ca="1">Fulltable[[#This Row],[Forecast]]*(1+AVERAGE(cform[faster (-ve) /
slower (+ve)]))</f>
        <v>0.15363713464939904</v>
      </c>
      <c r="I4081" s="13" t="e">
        <f>IF(ISNUMBER(VLOOKUP(Fulltable[[#This Row],[Distance]], Predict[[#All],[Distance (km)]:[Time on current form]], 2, FALSE)), VLOOKUP(Fulltable[[#This Row],[Distance]], Predict[[#All],[Distance (km)]:[Time on current form]], 2, FALSE), NA())</f>
        <v>#N/A</v>
      </c>
      <c r="J4081" s="13" t="e">
        <f>IF(ISNUMBER(VLOOKUP(Fulltable[[#This Row],[Distance]], Predict[[#All],[Distance (km)]:[Time on current form]], 3, FALSE)), VLOOKUP(Fulltable[[#This Row],[Distance]], Predict[[#All],[Distance (km)]:[Time on current form]], 3, FALSE), NA())</f>
        <v>#N/A</v>
      </c>
    </row>
    <row r="4082" spans="1:10" x14ac:dyDescent="0.25">
      <c r="A4082" s="1">
        <v>40.799999999999997</v>
      </c>
      <c r="B4082" s="2">
        <f>Fulltable[[#This Row],[Distance]]^2</f>
        <v>1664.6399999999999</v>
      </c>
      <c r="C4082">
        <f>Fulltable[[#This Row],[Distance]]^3</f>
        <v>67917.311999999991</v>
      </c>
      <c r="D4082">
        <f>Fulltable[[#This Row],[Distance]]^4</f>
        <v>2771026.3295999994</v>
      </c>
      <c r="E4082">
        <f>Fulltable[[#This Row],[Distance]]^5</f>
        <v>113057874.24767996</v>
      </c>
      <c r="F4082" s="13" t="e">
        <f>IF(ISNUMBER(VLOOKUP(Fulltable[[#This Row],[Distance]], PBmetric[[Distance (km)]:[PB (hh:mm:ss)]], 6, FALSE)), VLOOKUP(Fulltable[[#This Row],[Distance]], PBmetric[[Distance (km)]:[PB (hh:mm:ss)]], 6, FALSE), NA())</f>
        <v>#N/A</v>
      </c>
      <c r="G4082" s="13">
        <f ca="1">$Q$4+$P$4*Fulltable[[#This Row],[Distance]]+$O$4*Fulltable[[#This Row],[D^2]]+$N$4*Fulltable[[#This Row],[D^3]]</f>
        <v>0.14843921079256056</v>
      </c>
      <c r="H4082" s="13">
        <f ca="1">Fulltable[[#This Row],[Forecast]]*(1+AVERAGE(cform[faster (-ve) /
slower (+ve)]))</f>
        <v>0.15368235403091632</v>
      </c>
      <c r="I4082" s="13" t="e">
        <f>IF(ISNUMBER(VLOOKUP(Fulltable[[#This Row],[Distance]], Predict[[#All],[Distance (km)]:[Time on current form]], 2, FALSE)), VLOOKUP(Fulltable[[#This Row],[Distance]], Predict[[#All],[Distance (km)]:[Time on current form]], 2, FALSE), NA())</f>
        <v>#N/A</v>
      </c>
      <c r="J4082" s="13" t="e">
        <f>IF(ISNUMBER(VLOOKUP(Fulltable[[#This Row],[Distance]], Predict[[#All],[Distance (km)]:[Time on current form]], 3, FALSE)), VLOOKUP(Fulltable[[#This Row],[Distance]], Predict[[#All],[Distance (km)]:[Time on current form]], 3, FALSE), NA())</f>
        <v>#N/A</v>
      </c>
    </row>
    <row r="4083" spans="1:10" x14ac:dyDescent="0.25">
      <c r="A4083" s="1">
        <v>40.81</v>
      </c>
      <c r="B4083" s="2">
        <f>Fulltable[[#This Row],[Distance]]^2</f>
        <v>1665.4561000000001</v>
      </c>
      <c r="C4083">
        <f>Fulltable[[#This Row],[Distance]]^3</f>
        <v>67967.263441000003</v>
      </c>
      <c r="D4083">
        <f>Fulltable[[#This Row],[Distance]]^4</f>
        <v>2773744.0210272102</v>
      </c>
      <c r="E4083">
        <f>Fulltable[[#This Row],[Distance]]^5</f>
        <v>113196493.49812046</v>
      </c>
      <c r="F4083" s="13" t="e">
        <f>IF(ISNUMBER(VLOOKUP(Fulltable[[#This Row],[Distance]], PBmetric[[Distance (km)]:[PB (hh:mm:ss)]], 6, FALSE)), VLOOKUP(Fulltable[[#This Row],[Distance]], PBmetric[[Distance (km)]:[PB (hh:mm:ss)]], 6, FALSE), NA())</f>
        <v>#N/A</v>
      </c>
      <c r="G4083" s="13">
        <f ca="1">$Q$4+$P$4*Fulltable[[#This Row],[Distance]]+$O$4*Fulltable[[#This Row],[D^2]]+$N$4*Fulltable[[#This Row],[D^3]]</f>
        <v>0.14848289096395559</v>
      </c>
      <c r="H4083" s="13">
        <f ca="1">Fulltable[[#This Row],[Forecast]]*(1+AVERAGE(cform[faster (-ve) /
slower (+ve)]))</f>
        <v>0.15372757706550819</v>
      </c>
      <c r="I4083" s="13" t="e">
        <f>IF(ISNUMBER(VLOOKUP(Fulltable[[#This Row],[Distance]], Predict[[#All],[Distance (km)]:[Time on current form]], 2, FALSE)), VLOOKUP(Fulltable[[#This Row],[Distance]], Predict[[#All],[Distance (km)]:[Time on current form]], 2, FALSE), NA())</f>
        <v>#N/A</v>
      </c>
      <c r="J4083" s="13" t="e">
        <f>IF(ISNUMBER(VLOOKUP(Fulltable[[#This Row],[Distance]], Predict[[#All],[Distance (km)]:[Time on current form]], 3, FALSE)), VLOOKUP(Fulltable[[#This Row],[Distance]], Predict[[#All],[Distance (km)]:[Time on current form]], 3, FALSE), NA())</f>
        <v>#N/A</v>
      </c>
    </row>
    <row r="4084" spans="1:10" x14ac:dyDescent="0.25">
      <c r="A4084" s="1">
        <v>40.82</v>
      </c>
      <c r="B4084" s="2">
        <f>Fulltable[[#This Row],[Distance]]^2</f>
        <v>1666.2724000000001</v>
      </c>
      <c r="C4084">
        <f>Fulltable[[#This Row],[Distance]]^3</f>
        <v>68017.23936800001</v>
      </c>
      <c r="D4084">
        <f>Fulltable[[#This Row],[Distance]]^4</f>
        <v>2776463.7110017603</v>
      </c>
      <c r="E4084">
        <f>Fulltable[[#This Row],[Distance]]^5</f>
        <v>113335248.68309186</v>
      </c>
      <c r="F4084" s="13" t="e">
        <f>IF(ISNUMBER(VLOOKUP(Fulltable[[#This Row],[Distance]], PBmetric[[Distance (km)]:[PB (hh:mm:ss)]], 6, FALSE)), VLOOKUP(Fulltable[[#This Row],[Distance]], PBmetric[[Distance (km)]:[PB (hh:mm:ss)]], 6, FALSE), NA())</f>
        <v>#N/A</v>
      </c>
      <c r="G4084" s="13">
        <f ca="1">$Q$4+$P$4*Fulltable[[#This Row],[Distance]]+$O$4*Fulltable[[#This Row],[D^2]]+$N$4*Fulltable[[#This Row],[D^3]]</f>
        <v>0.1485265746637586</v>
      </c>
      <c r="H4084" s="13">
        <f ca="1">Fulltable[[#This Row],[Forecast]]*(1+AVERAGE(cform[faster (-ve) /
slower (+ve)]))</f>
        <v>0.15377280375313784</v>
      </c>
      <c r="I4084" s="13" t="e">
        <f>IF(ISNUMBER(VLOOKUP(Fulltable[[#This Row],[Distance]], Predict[[#All],[Distance (km)]:[Time on current form]], 2, FALSE)), VLOOKUP(Fulltable[[#This Row],[Distance]], Predict[[#All],[Distance (km)]:[Time on current form]], 2, FALSE), NA())</f>
        <v>#N/A</v>
      </c>
      <c r="J4084" s="13" t="e">
        <f>IF(ISNUMBER(VLOOKUP(Fulltable[[#This Row],[Distance]], Predict[[#All],[Distance (km)]:[Time on current form]], 3, FALSE)), VLOOKUP(Fulltable[[#This Row],[Distance]], Predict[[#All],[Distance (km)]:[Time on current form]], 3, FALSE), NA())</f>
        <v>#N/A</v>
      </c>
    </row>
    <row r="4085" spans="1:10" x14ac:dyDescent="0.25">
      <c r="A4085" s="1">
        <v>40.83</v>
      </c>
      <c r="B4085" s="2">
        <f>Fulltable[[#This Row],[Distance]]^2</f>
        <v>1667.0889</v>
      </c>
      <c r="C4085">
        <f>Fulltable[[#This Row],[Distance]]^3</f>
        <v>68067.239786999999</v>
      </c>
      <c r="D4085">
        <f>Fulltable[[#This Row],[Distance]]^4</f>
        <v>2779185.4005032098</v>
      </c>
      <c r="E4085">
        <f>Fulltable[[#This Row],[Distance]]^5</f>
        <v>113474139.90254605</v>
      </c>
      <c r="F4085" s="13" t="e">
        <f>IF(ISNUMBER(VLOOKUP(Fulltable[[#This Row],[Distance]], PBmetric[[Distance (km)]:[PB (hh:mm:ss)]], 6, FALSE)), VLOOKUP(Fulltable[[#This Row],[Distance]], PBmetric[[Distance (km)]:[PB (hh:mm:ss)]], 6, FALSE), NA())</f>
        <v>#N/A</v>
      </c>
      <c r="G4085" s="13">
        <f ca="1">$Q$4+$P$4*Fulltable[[#This Row],[Distance]]+$O$4*Fulltable[[#This Row],[D^2]]+$N$4*Fulltable[[#This Row],[D^3]]</f>
        <v>0.14857026189193431</v>
      </c>
      <c r="H4085" s="13">
        <f ca="1">Fulltable[[#This Row],[Forecast]]*(1+AVERAGE(cform[faster (-ve) /
slower (+ve)]))</f>
        <v>0.15381803409376874</v>
      </c>
      <c r="I4085" s="13" t="e">
        <f>IF(ISNUMBER(VLOOKUP(Fulltable[[#This Row],[Distance]], Predict[[#All],[Distance (km)]:[Time on current form]], 2, FALSE)), VLOOKUP(Fulltable[[#This Row],[Distance]], Predict[[#All],[Distance (km)]:[Time on current form]], 2, FALSE), NA())</f>
        <v>#N/A</v>
      </c>
      <c r="J4085" s="13" t="e">
        <f>IF(ISNUMBER(VLOOKUP(Fulltable[[#This Row],[Distance]], Predict[[#All],[Distance (km)]:[Time on current form]], 3, FALSE)), VLOOKUP(Fulltable[[#This Row],[Distance]], Predict[[#All],[Distance (km)]:[Time on current form]], 3, FALSE), NA())</f>
        <v>#N/A</v>
      </c>
    </row>
    <row r="4086" spans="1:10" x14ac:dyDescent="0.25">
      <c r="A4086" s="1">
        <v>40.840000000000003</v>
      </c>
      <c r="B4086" s="2">
        <f>Fulltable[[#This Row],[Distance]]^2</f>
        <v>1667.9056000000003</v>
      </c>
      <c r="C4086">
        <f>Fulltable[[#This Row],[Distance]]^3</f>
        <v>68117.264704000016</v>
      </c>
      <c r="D4086">
        <f>Fulltable[[#This Row],[Distance]]^4</f>
        <v>2781909.0905113611</v>
      </c>
      <c r="E4086">
        <f>Fulltable[[#This Row],[Distance]]^5</f>
        <v>113613167.256484</v>
      </c>
      <c r="F4086" s="13" t="e">
        <f>IF(ISNUMBER(VLOOKUP(Fulltable[[#This Row],[Distance]], PBmetric[[Distance (km)]:[PB (hh:mm:ss)]], 6, FALSE)), VLOOKUP(Fulltable[[#This Row],[Distance]], PBmetric[[Distance (km)]:[PB (hh:mm:ss)]], 6, FALSE), NA())</f>
        <v>#N/A</v>
      </c>
      <c r="G4086" s="13">
        <f ca="1">$Q$4+$P$4*Fulltable[[#This Row],[Distance]]+$O$4*Fulltable[[#This Row],[D^2]]+$N$4*Fulltable[[#This Row],[D^3]]</f>
        <v>0.14861395264844734</v>
      </c>
      <c r="H4086" s="13">
        <f ca="1">Fulltable[[#This Row],[Forecast]]*(1+AVERAGE(cform[faster (-ve) /
slower (+ve)]))</f>
        <v>0.15386326808736425</v>
      </c>
      <c r="I4086" s="13" t="e">
        <f>IF(ISNUMBER(VLOOKUP(Fulltable[[#This Row],[Distance]], Predict[[#All],[Distance (km)]:[Time on current form]], 2, FALSE)), VLOOKUP(Fulltable[[#This Row],[Distance]], Predict[[#All],[Distance (km)]:[Time on current form]], 2, FALSE), NA())</f>
        <v>#N/A</v>
      </c>
      <c r="J4086" s="13" t="e">
        <f>IF(ISNUMBER(VLOOKUP(Fulltable[[#This Row],[Distance]], Predict[[#All],[Distance (km)]:[Time on current form]], 3, FALSE)), VLOOKUP(Fulltable[[#This Row],[Distance]], Predict[[#All],[Distance (km)]:[Time on current form]], 3, FALSE), NA())</f>
        <v>#N/A</v>
      </c>
    </row>
    <row r="4087" spans="1:10" x14ac:dyDescent="0.25">
      <c r="A4087" s="1">
        <v>40.85</v>
      </c>
      <c r="B4087" s="2">
        <f>Fulltable[[#This Row],[Distance]]^2</f>
        <v>1668.7225000000001</v>
      </c>
      <c r="C4087">
        <f>Fulltable[[#This Row],[Distance]]^3</f>
        <v>68167.314125000004</v>
      </c>
      <c r="D4087">
        <f>Fulltable[[#This Row],[Distance]]^4</f>
        <v>2784634.7820062502</v>
      </c>
      <c r="E4087">
        <f>Fulltable[[#This Row],[Distance]]^5</f>
        <v>113752330.84495533</v>
      </c>
      <c r="F4087" s="13" t="e">
        <f>IF(ISNUMBER(VLOOKUP(Fulltable[[#This Row],[Distance]], PBmetric[[Distance (km)]:[PB (hh:mm:ss)]], 6, FALSE)), VLOOKUP(Fulltable[[#This Row],[Distance]], PBmetric[[Distance (km)]:[PB (hh:mm:ss)]], 6, FALSE), NA())</f>
        <v>#N/A</v>
      </c>
      <c r="G4087" s="13">
        <f ca="1">$Q$4+$P$4*Fulltable[[#This Row],[Distance]]+$O$4*Fulltable[[#This Row],[D^2]]+$N$4*Fulltable[[#This Row],[D^3]]</f>
        <v>0.14865764693326219</v>
      </c>
      <c r="H4087" s="13">
        <f ca="1">Fulltable[[#This Row],[Forecast]]*(1+AVERAGE(cform[faster (-ve) /
slower (+ve)]))</f>
        <v>0.15390850573388765</v>
      </c>
      <c r="I4087" s="13" t="e">
        <f>IF(ISNUMBER(VLOOKUP(Fulltable[[#This Row],[Distance]], Predict[[#All],[Distance (km)]:[Time on current form]], 2, FALSE)), VLOOKUP(Fulltable[[#This Row],[Distance]], Predict[[#All],[Distance (km)]:[Time on current form]], 2, FALSE), NA())</f>
        <v>#N/A</v>
      </c>
      <c r="J4087" s="13" t="e">
        <f>IF(ISNUMBER(VLOOKUP(Fulltable[[#This Row],[Distance]], Predict[[#All],[Distance (km)]:[Time on current form]], 3, FALSE)), VLOOKUP(Fulltable[[#This Row],[Distance]], Predict[[#All],[Distance (km)]:[Time on current form]], 3, FALSE), NA())</f>
        <v>#N/A</v>
      </c>
    </row>
    <row r="4088" spans="1:10" x14ac:dyDescent="0.25">
      <c r="A4088" s="1">
        <v>40.86</v>
      </c>
      <c r="B4088" s="2">
        <f>Fulltable[[#This Row],[Distance]]^2</f>
        <v>1669.5396000000001</v>
      </c>
      <c r="C4088">
        <f>Fulltable[[#This Row],[Distance]]^3</f>
        <v>68217.388055999996</v>
      </c>
      <c r="D4088">
        <f>Fulltable[[#This Row],[Distance]]^4</f>
        <v>2787362.4759681602</v>
      </c>
      <c r="E4088">
        <f>Fulltable[[#This Row],[Distance]]^5</f>
        <v>113891630.76805903</v>
      </c>
      <c r="F4088" s="13" t="e">
        <f>IF(ISNUMBER(VLOOKUP(Fulltable[[#This Row],[Distance]], PBmetric[[Distance (km)]:[PB (hh:mm:ss)]], 6, FALSE)), VLOOKUP(Fulltable[[#This Row],[Distance]], PBmetric[[Distance (km)]:[PB (hh:mm:ss)]], 6, FALSE), NA())</f>
        <v>#N/A</v>
      </c>
      <c r="G4088" s="13">
        <f ca="1">$Q$4+$P$4*Fulltable[[#This Row],[Distance]]+$O$4*Fulltable[[#This Row],[D^2]]+$N$4*Fulltable[[#This Row],[D^3]]</f>
        <v>0.1487013447463435</v>
      </c>
      <c r="H4088" s="13">
        <f ca="1">Fulltable[[#This Row],[Forecast]]*(1+AVERAGE(cform[faster (-ve) /
slower (+ve)]))</f>
        <v>0.15395374703330228</v>
      </c>
      <c r="I4088" s="13" t="e">
        <f>IF(ISNUMBER(VLOOKUP(Fulltable[[#This Row],[Distance]], Predict[[#All],[Distance (km)]:[Time on current form]], 2, FALSE)), VLOOKUP(Fulltable[[#This Row],[Distance]], Predict[[#All],[Distance (km)]:[Time on current form]], 2, FALSE), NA())</f>
        <v>#N/A</v>
      </c>
      <c r="J4088" s="13" t="e">
        <f>IF(ISNUMBER(VLOOKUP(Fulltable[[#This Row],[Distance]], Predict[[#All],[Distance (km)]:[Time on current form]], 3, FALSE)), VLOOKUP(Fulltable[[#This Row],[Distance]], Predict[[#All],[Distance (km)]:[Time on current form]], 3, FALSE), NA())</f>
        <v>#N/A</v>
      </c>
    </row>
    <row r="4089" spans="1:10" x14ac:dyDescent="0.25">
      <c r="A4089" s="1">
        <v>40.869999999999997</v>
      </c>
      <c r="B4089" s="2">
        <f>Fulltable[[#This Row],[Distance]]^2</f>
        <v>1670.3568999999998</v>
      </c>
      <c r="C4089">
        <f>Fulltable[[#This Row],[Distance]]^3</f>
        <v>68267.486502999993</v>
      </c>
      <c r="D4089">
        <f>Fulltable[[#This Row],[Distance]]^4</f>
        <v>2790092.1733776093</v>
      </c>
      <c r="E4089">
        <f>Fulltable[[#This Row],[Distance]]^5</f>
        <v>114031067.12594289</v>
      </c>
      <c r="F4089" s="13" t="e">
        <f>IF(ISNUMBER(VLOOKUP(Fulltable[[#This Row],[Distance]], PBmetric[[Distance (km)]:[PB (hh:mm:ss)]], 6, FALSE)), VLOOKUP(Fulltable[[#This Row],[Distance]], PBmetric[[Distance (km)]:[PB (hh:mm:ss)]], 6, FALSE), NA())</f>
        <v>#N/A</v>
      </c>
      <c r="G4089" s="13">
        <f ca="1">$Q$4+$P$4*Fulltable[[#This Row],[Distance]]+$O$4*Fulltable[[#This Row],[D^2]]+$N$4*Fulltable[[#This Row],[D^3]]</f>
        <v>0.14874504608765587</v>
      </c>
      <c r="H4089" s="13">
        <f ca="1">Fulltable[[#This Row],[Forecast]]*(1+AVERAGE(cform[faster (-ve) /
slower (+ve)]))</f>
        <v>0.15399899198557152</v>
      </c>
      <c r="I4089" s="13" t="e">
        <f>IF(ISNUMBER(VLOOKUP(Fulltable[[#This Row],[Distance]], Predict[[#All],[Distance (km)]:[Time on current form]], 2, FALSE)), VLOOKUP(Fulltable[[#This Row],[Distance]], Predict[[#All],[Distance (km)]:[Time on current form]], 2, FALSE), NA())</f>
        <v>#N/A</v>
      </c>
      <c r="J4089" s="13" t="e">
        <f>IF(ISNUMBER(VLOOKUP(Fulltable[[#This Row],[Distance]], Predict[[#All],[Distance (km)]:[Time on current form]], 3, FALSE)), VLOOKUP(Fulltable[[#This Row],[Distance]], Predict[[#All],[Distance (km)]:[Time on current form]], 3, FALSE), NA())</f>
        <v>#N/A</v>
      </c>
    </row>
    <row r="4090" spans="1:10" x14ac:dyDescent="0.25">
      <c r="A4090" s="1">
        <v>40.880000000000003</v>
      </c>
      <c r="B4090" s="2">
        <f>Fulltable[[#This Row],[Distance]]^2</f>
        <v>1671.1744000000001</v>
      </c>
      <c r="C4090">
        <f>Fulltable[[#This Row],[Distance]]^3</f>
        <v>68317.609472000011</v>
      </c>
      <c r="D4090">
        <f>Fulltable[[#This Row],[Distance]]^4</f>
        <v>2792823.8752153604</v>
      </c>
      <c r="E4090">
        <f>Fulltable[[#This Row],[Distance]]^5</f>
        <v>114170640.01880394</v>
      </c>
      <c r="F4090" s="13" t="e">
        <f>IF(ISNUMBER(VLOOKUP(Fulltable[[#This Row],[Distance]], PBmetric[[Distance (km)]:[PB (hh:mm:ss)]], 6, FALSE)), VLOOKUP(Fulltable[[#This Row],[Distance]], PBmetric[[Distance (km)]:[PB (hh:mm:ss)]], 6, FALSE), NA())</f>
        <v>#N/A</v>
      </c>
      <c r="G4090" s="13">
        <f ca="1">$Q$4+$P$4*Fulltable[[#This Row],[Distance]]+$O$4*Fulltable[[#This Row],[D^2]]+$N$4*Fulltable[[#This Row],[D^3]]</f>
        <v>0.14878875095716396</v>
      </c>
      <c r="H4090" s="13">
        <f ca="1">Fulltable[[#This Row],[Forecast]]*(1+AVERAGE(cform[faster (-ve) /
slower (+ve)]))</f>
        <v>0.15404424059065877</v>
      </c>
      <c r="I4090" s="13" t="e">
        <f>IF(ISNUMBER(VLOOKUP(Fulltable[[#This Row],[Distance]], Predict[[#All],[Distance (km)]:[Time on current form]], 2, FALSE)), VLOOKUP(Fulltable[[#This Row],[Distance]], Predict[[#All],[Distance (km)]:[Time on current form]], 2, FALSE), NA())</f>
        <v>#N/A</v>
      </c>
      <c r="J4090" s="13" t="e">
        <f>IF(ISNUMBER(VLOOKUP(Fulltable[[#This Row],[Distance]], Predict[[#All],[Distance (km)]:[Time on current form]], 3, FALSE)), VLOOKUP(Fulltable[[#This Row],[Distance]], Predict[[#All],[Distance (km)]:[Time on current form]], 3, FALSE), NA())</f>
        <v>#N/A</v>
      </c>
    </row>
    <row r="4091" spans="1:10" x14ac:dyDescent="0.25">
      <c r="A4091" s="1">
        <v>40.89</v>
      </c>
      <c r="B4091" s="2">
        <f>Fulltable[[#This Row],[Distance]]^2</f>
        <v>1671.9920999999999</v>
      </c>
      <c r="C4091">
        <f>Fulltable[[#This Row],[Distance]]^3</f>
        <v>68367.756968999995</v>
      </c>
      <c r="D4091">
        <f>Fulltable[[#This Row],[Distance]]^4</f>
        <v>2795557.58246241</v>
      </c>
      <c r="E4091">
        <f>Fulltable[[#This Row],[Distance]]^5</f>
        <v>114310349.54688795</v>
      </c>
      <c r="F4091" s="13" t="e">
        <f>IF(ISNUMBER(VLOOKUP(Fulltable[[#This Row],[Distance]], PBmetric[[Distance (km)]:[PB (hh:mm:ss)]], 6, FALSE)), VLOOKUP(Fulltable[[#This Row],[Distance]], PBmetric[[Distance (km)]:[PB (hh:mm:ss)]], 6, FALSE), NA())</f>
        <v>#N/A</v>
      </c>
      <c r="G4091" s="13">
        <f ca="1">$Q$4+$P$4*Fulltable[[#This Row],[Distance]]+$O$4*Fulltable[[#This Row],[D^2]]+$N$4*Fulltable[[#This Row],[D^3]]</f>
        <v>0.14883245935483225</v>
      </c>
      <c r="H4091" s="13">
        <f ca="1">Fulltable[[#This Row],[Forecast]]*(1+AVERAGE(cform[faster (-ve) /
slower (+ve)]))</f>
        <v>0.15408949284852727</v>
      </c>
      <c r="I4091" s="13" t="e">
        <f>IF(ISNUMBER(VLOOKUP(Fulltable[[#This Row],[Distance]], Predict[[#All],[Distance (km)]:[Time on current form]], 2, FALSE)), VLOOKUP(Fulltable[[#This Row],[Distance]], Predict[[#All],[Distance (km)]:[Time on current form]], 2, FALSE), NA())</f>
        <v>#N/A</v>
      </c>
      <c r="J4091" s="13" t="e">
        <f>IF(ISNUMBER(VLOOKUP(Fulltable[[#This Row],[Distance]], Predict[[#All],[Distance (km)]:[Time on current form]], 3, FALSE)), VLOOKUP(Fulltable[[#This Row],[Distance]], Predict[[#All],[Distance (km)]:[Time on current form]], 3, FALSE), NA())</f>
        <v>#N/A</v>
      </c>
    </row>
    <row r="4092" spans="1:10" x14ac:dyDescent="0.25">
      <c r="A4092" s="1">
        <v>40.9</v>
      </c>
      <c r="B4092" s="2">
        <f>Fulltable[[#This Row],[Distance]]^2</f>
        <v>1672.81</v>
      </c>
      <c r="C4092">
        <f>Fulltable[[#This Row],[Distance]]^3</f>
        <v>68417.928999999989</v>
      </c>
      <c r="D4092">
        <f>Fulltable[[#This Row],[Distance]]^4</f>
        <v>2798293.2960999999</v>
      </c>
      <c r="E4092">
        <f>Fulltable[[#This Row],[Distance]]^5</f>
        <v>114450195.81049</v>
      </c>
      <c r="F4092" s="13" t="e">
        <f>IF(ISNUMBER(VLOOKUP(Fulltable[[#This Row],[Distance]], PBmetric[[Distance (km)]:[PB (hh:mm:ss)]], 6, FALSE)), VLOOKUP(Fulltable[[#This Row],[Distance]], PBmetric[[Distance (km)]:[PB (hh:mm:ss)]], 6, FALSE), NA())</f>
        <v>#N/A</v>
      </c>
      <c r="G4092" s="13">
        <f ca="1">$Q$4+$P$4*Fulltable[[#This Row],[Distance]]+$O$4*Fulltable[[#This Row],[D^2]]+$N$4*Fulltable[[#This Row],[D^3]]</f>
        <v>0.14887617128062539</v>
      </c>
      <c r="H4092" s="13">
        <f ca="1">Fulltable[[#This Row],[Forecast]]*(1+AVERAGE(cform[faster (-ve) /
slower (+ve)]))</f>
        <v>0.15413474875914043</v>
      </c>
      <c r="I4092" s="13" t="e">
        <f>IF(ISNUMBER(VLOOKUP(Fulltable[[#This Row],[Distance]], Predict[[#All],[Distance (km)]:[Time on current form]], 2, FALSE)), VLOOKUP(Fulltable[[#This Row],[Distance]], Predict[[#All],[Distance (km)]:[Time on current form]], 2, FALSE), NA())</f>
        <v>#N/A</v>
      </c>
      <c r="J4092" s="13" t="e">
        <f>IF(ISNUMBER(VLOOKUP(Fulltable[[#This Row],[Distance]], Predict[[#All],[Distance (km)]:[Time on current form]], 3, FALSE)), VLOOKUP(Fulltable[[#This Row],[Distance]], Predict[[#All],[Distance (km)]:[Time on current form]], 3, FALSE), NA())</f>
        <v>#N/A</v>
      </c>
    </row>
    <row r="4093" spans="1:10" x14ac:dyDescent="0.25">
      <c r="A4093" s="1">
        <v>40.909999999999997</v>
      </c>
      <c r="B4093" s="2">
        <f>Fulltable[[#This Row],[Distance]]^2</f>
        <v>1673.6280999999997</v>
      </c>
      <c r="C4093">
        <f>Fulltable[[#This Row],[Distance]]^3</f>
        <v>68468.125570999982</v>
      </c>
      <c r="D4093">
        <f>Fulltable[[#This Row],[Distance]]^4</f>
        <v>2801031.0171096087</v>
      </c>
      <c r="E4093">
        <f>Fulltable[[#This Row],[Distance]]^5</f>
        <v>114590178.90995409</v>
      </c>
      <c r="F4093" s="13" t="e">
        <f>IF(ISNUMBER(VLOOKUP(Fulltable[[#This Row],[Distance]], PBmetric[[Distance (km)]:[PB (hh:mm:ss)]], 6, FALSE)), VLOOKUP(Fulltable[[#This Row],[Distance]], PBmetric[[Distance (km)]:[PB (hh:mm:ss)]], 6, FALSE), NA())</f>
        <v>#N/A</v>
      </c>
      <c r="G4093" s="13">
        <f ca="1">$Q$4+$P$4*Fulltable[[#This Row],[Distance]]+$O$4*Fulltable[[#This Row],[D^2]]+$N$4*Fulltable[[#This Row],[D^3]]</f>
        <v>0.14891988673450798</v>
      </c>
      <c r="H4093" s="13">
        <f ca="1">Fulltable[[#This Row],[Forecast]]*(1+AVERAGE(cform[faster (-ve) /
slower (+ve)]))</f>
        <v>0.15418000832246156</v>
      </c>
      <c r="I4093" s="13" t="e">
        <f>IF(ISNUMBER(VLOOKUP(Fulltable[[#This Row],[Distance]], Predict[[#All],[Distance (km)]:[Time on current form]], 2, FALSE)), VLOOKUP(Fulltable[[#This Row],[Distance]], Predict[[#All],[Distance (km)]:[Time on current form]], 2, FALSE), NA())</f>
        <v>#N/A</v>
      </c>
      <c r="J4093" s="13" t="e">
        <f>IF(ISNUMBER(VLOOKUP(Fulltable[[#This Row],[Distance]], Predict[[#All],[Distance (km)]:[Time on current form]], 3, FALSE)), VLOOKUP(Fulltable[[#This Row],[Distance]], Predict[[#All],[Distance (km)]:[Time on current form]], 3, FALSE), NA())</f>
        <v>#N/A</v>
      </c>
    </row>
    <row r="4094" spans="1:10" x14ac:dyDescent="0.25">
      <c r="A4094" s="1">
        <v>40.92</v>
      </c>
      <c r="B4094" s="2">
        <f>Fulltable[[#This Row],[Distance]]^2</f>
        <v>1674.4464</v>
      </c>
      <c r="C4094">
        <f>Fulltable[[#This Row],[Distance]]^3</f>
        <v>68518.346688000005</v>
      </c>
      <c r="D4094">
        <f>Fulltable[[#This Row],[Distance]]^4</f>
        <v>2803770.7464729603</v>
      </c>
      <c r="E4094">
        <f>Fulltable[[#This Row],[Distance]]^5</f>
        <v>114730298.94567354</v>
      </c>
      <c r="F4094" s="13" t="e">
        <f>IF(ISNUMBER(VLOOKUP(Fulltable[[#This Row],[Distance]], PBmetric[[Distance (km)]:[PB (hh:mm:ss)]], 6, FALSE)), VLOOKUP(Fulltable[[#This Row],[Distance]], PBmetric[[Distance (km)]:[PB (hh:mm:ss)]], 6, FALSE), NA())</f>
        <v>#N/A</v>
      </c>
      <c r="G4094" s="13">
        <f ca="1">$Q$4+$P$4*Fulltable[[#This Row],[Distance]]+$O$4*Fulltable[[#This Row],[D^2]]+$N$4*Fulltable[[#This Row],[D^3]]</f>
        <v>0.14896360571644462</v>
      </c>
      <c r="H4094" s="13">
        <f ca="1">Fulltable[[#This Row],[Forecast]]*(1+AVERAGE(cform[faster (-ve) /
slower (+ve)]))</f>
        <v>0.15422527153845406</v>
      </c>
      <c r="I4094" s="13" t="e">
        <f>IF(ISNUMBER(VLOOKUP(Fulltable[[#This Row],[Distance]], Predict[[#All],[Distance (km)]:[Time on current form]], 2, FALSE)), VLOOKUP(Fulltable[[#This Row],[Distance]], Predict[[#All],[Distance (km)]:[Time on current form]], 2, FALSE), NA())</f>
        <v>#N/A</v>
      </c>
      <c r="J4094" s="13" t="e">
        <f>IF(ISNUMBER(VLOOKUP(Fulltable[[#This Row],[Distance]], Predict[[#All],[Distance (km)]:[Time on current form]], 3, FALSE)), VLOOKUP(Fulltable[[#This Row],[Distance]], Predict[[#All],[Distance (km)]:[Time on current form]], 3, FALSE), NA())</f>
        <v>#N/A</v>
      </c>
    </row>
    <row r="4095" spans="1:10" x14ac:dyDescent="0.25">
      <c r="A4095" s="1">
        <v>40.93</v>
      </c>
      <c r="B4095" s="2">
        <f>Fulltable[[#This Row],[Distance]]^2</f>
        <v>1675.2648999999999</v>
      </c>
      <c r="C4095">
        <f>Fulltable[[#This Row],[Distance]]^3</f>
        <v>68568.592357000001</v>
      </c>
      <c r="D4095">
        <f>Fulltable[[#This Row],[Distance]]^4</f>
        <v>2806512.4851720096</v>
      </c>
      <c r="E4095">
        <f>Fulltable[[#This Row],[Distance]]^5</f>
        <v>114870556.01809035</v>
      </c>
      <c r="F4095" s="13" t="e">
        <f>IF(ISNUMBER(VLOOKUP(Fulltable[[#This Row],[Distance]], PBmetric[[Distance (km)]:[PB (hh:mm:ss)]], 6, FALSE)), VLOOKUP(Fulltable[[#This Row],[Distance]], PBmetric[[Distance (km)]:[PB (hh:mm:ss)]], 6, FALSE), NA())</f>
        <v>#N/A</v>
      </c>
      <c r="G4095" s="13">
        <f ca="1">$Q$4+$P$4*Fulltable[[#This Row],[Distance]]+$O$4*Fulltable[[#This Row],[D^2]]+$N$4*Fulltable[[#This Row],[D^3]]</f>
        <v>0.14900732822639992</v>
      </c>
      <c r="H4095" s="13">
        <f ca="1">Fulltable[[#This Row],[Forecast]]*(1+AVERAGE(cform[faster (-ve) /
slower (+ve)]))</f>
        <v>0.15427053840708124</v>
      </c>
      <c r="I4095" s="13" t="e">
        <f>IF(ISNUMBER(VLOOKUP(Fulltable[[#This Row],[Distance]], Predict[[#All],[Distance (km)]:[Time on current form]], 2, FALSE)), VLOOKUP(Fulltable[[#This Row],[Distance]], Predict[[#All],[Distance (km)]:[Time on current form]], 2, FALSE), NA())</f>
        <v>#N/A</v>
      </c>
      <c r="J4095" s="13" t="e">
        <f>IF(ISNUMBER(VLOOKUP(Fulltable[[#This Row],[Distance]], Predict[[#All],[Distance (km)]:[Time on current form]], 3, FALSE)), VLOOKUP(Fulltable[[#This Row],[Distance]], Predict[[#All],[Distance (km)]:[Time on current form]], 3, FALSE), NA())</f>
        <v>#N/A</v>
      </c>
    </row>
    <row r="4096" spans="1:10" x14ac:dyDescent="0.25">
      <c r="A4096" s="1">
        <v>40.94</v>
      </c>
      <c r="B4096" s="2">
        <f>Fulltable[[#This Row],[Distance]]^2</f>
        <v>1676.0835999999997</v>
      </c>
      <c r="C4096">
        <f>Fulltable[[#This Row],[Distance]]^3</f>
        <v>68618.862583999988</v>
      </c>
      <c r="D4096">
        <f>Fulltable[[#This Row],[Distance]]^4</f>
        <v>2809256.234188959</v>
      </c>
      <c r="E4096">
        <f>Fulltable[[#This Row],[Distance]]^5</f>
        <v>115010950.22769597</v>
      </c>
      <c r="F4096" s="13" t="e">
        <f>IF(ISNUMBER(VLOOKUP(Fulltable[[#This Row],[Distance]], PBmetric[[Distance (km)]:[PB (hh:mm:ss)]], 6, FALSE)), VLOOKUP(Fulltable[[#This Row],[Distance]], PBmetric[[Distance (km)]:[PB (hh:mm:ss)]], 6, FALSE), NA())</f>
        <v>#N/A</v>
      </c>
      <c r="G4096" s="13">
        <f ca="1">$Q$4+$P$4*Fulltable[[#This Row],[Distance]]+$O$4*Fulltable[[#This Row],[D^2]]+$N$4*Fulltable[[#This Row],[D^3]]</f>
        <v>0.14905105426433843</v>
      </c>
      <c r="H4096" s="13">
        <f ca="1">Fulltable[[#This Row],[Forecast]]*(1+AVERAGE(cform[faster (-ve) /
slower (+ve)]))</f>
        <v>0.15431580892830643</v>
      </c>
      <c r="I4096" s="13" t="e">
        <f>IF(ISNUMBER(VLOOKUP(Fulltable[[#This Row],[Distance]], Predict[[#All],[Distance (km)]:[Time on current form]], 2, FALSE)), VLOOKUP(Fulltable[[#This Row],[Distance]], Predict[[#All],[Distance (km)]:[Time on current form]], 2, FALSE), NA())</f>
        <v>#N/A</v>
      </c>
      <c r="J4096" s="13" t="e">
        <f>IF(ISNUMBER(VLOOKUP(Fulltable[[#This Row],[Distance]], Predict[[#All],[Distance (km)]:[Time on current form]], 3, FALSE)), VLOOKUP(Fulltable[[#This Row],[Distance]], Predict[[#All],[Distance (km)]:[Time on current form]], 3, FALSE), NA())</f>
        <v>#N/A</v>
      </c>
    </row>
    <row r="4097" spans="1:10" x14ac:dyDescent="0.25">
      <c r="A4097" s="1">
        <v>40.950000000000003</v>
      </c>
      <c r="B4097" s="2">
        <f>Fulltable[[#This Row],[Distance]]^2</f>
        <v>1676.9025000000001</v>
      </c>
      <c r="C4097">
        <f>Fulltable[[#This Row],[Distance]]^3</f>
        <v>68669.15737500001</v>
      </c>
      <c r="D4097">
        <f>Fulltable[[#This Row],[Distance]]^4</f>
        <v>2812001.9945062506</v>
      </c>
      <c r="E4097">
        <f>Fulltable[[#This Row],[Distance]]^5</f>
        <v>115151481.67503098</v>
      </c>
      <c r="F4097" s="13" t="e">
        <f>IF(ISNUMBER(VLOOKUP(Fulltable[[#This Row],[Distance]], PBmetric[[Distance (km)]:[PB (hh:mm:ss)]], 6, FALSE)), VLOOKUP(Fulltable[[#This Row],[Distance]], PBmetric[[Distance (km)]:[PB (hh:mm:ss)]], 6, FALSE), NA())</f>
        <v>#N/A</v>
      </c>
      <c r="G4097" s="13">
        <f ca="1">$Q$4+$P$4*Fulltable[[#This Row],[Distance]]+$O$4*Fulltable[[#This Row],[D^2]]+$N$4*Fulltable[[#This Row],[D^3]]</f>
        <v>0.14909478383022481</v>
      </c>
      <c r="H4097" s="13">
        <f ca="1">Fulltable[[#This Row],[Forecast]]*(1+AVERAGE(cform[faster (-ve) /
slower (+ve)]))</f>
        <v>0.15436108310209304</v>
      </c>
      <c r="I4097" s="13" t="e">
        <f>IF(ISNUMBER(VLOOKUP(Fulltable[[#This Row],[Distance]], Predict[[#All],[Distance (km)]:[Time on current form]], 2, FALSE)), VLOOKUP(Fulltable[[#This Row],[Distance]], Predict[[#All],[Distance (km)]:[Time on current form]], 2, FALSE), NA())</f>
        <v>#N/A</v>
      </c>
      <c r="J4097" s="13" t="e">
        <f>IF(ISNUMBER(VLOOKUP(Fulltable[[#This Row],[Distance]], Predict[[#All],[Distance (km)]:[Time on current form]], 3, FALSE)), VLOOKUP(Fulltable[[#This Row],[Distance]], Predict[[#All],[Distance (km)]:[Time on current form]], 3, FALSE), NA())</f>
        <v>#N/A</v>
      </c>
    </row>
    <row r="4098" spans="1:10" x14ac:dyDescent="0.25">
      <c r="A4098" s="1">
        <v>40.96</v>
      </c>
      <c r="B4098" s="2">
        <f>Fulltable[[#This Row],[Distance]]^2</f>
        <v>1677.7216000000001</v>
      </c>
      <c r="C4098">
        <f>Fulltable[[#This Row],[Distance]]^3</f>
        <v>68719.476736000011</v>
      </c>
      <c r="D4098">
        <f>Fulltable[[#This Row],[Distance]]^4</f>
        <v>2814749.7671065601</v>
      </c>
      <c r="E4098">
        <f>Fulltable[[#This Row],[Distance]]^5</f>
        <v>115292150.4606847</v>
      </c>
      <c r="F4098" s="13" t="e">
        <f>IF(ISNUMBER(VLOOKUP(Fulltable[[#This Row],[Distance]], PBmetric[[Distance (km)]:[PB (hh:mm:ss)]], 6, FALSE)), VLOOKUP(Fulltable[[#This Row],[Distance]], PBmetric[[Distance (km)]:[PB (hh:mm:ss)]], 6, FALSE), NA())</f>
        <v>#N/A</v>
      </c>
      <c r="G4098" s="13">
        <f ca="1">$Q$4+$P$4*Fulltable[[#This Row],[Distance]]+$O$4*Fulltable[[#This Row],[D^2]]+$N$4*Fulltable[[#This Row],[D^3]]</f>
        <v>0.14913851692402358</v>
      </c>
      <c r="H4098" s="13">
        <f ca="1">Fulltable[[#This Row],[Forecast]]*(1+AVERAGE(cform[faster (-ve) /
slower (+ve)]))</f>
        <v>0.15440636092840432</v>
      </c>
      <c r="I4098" s="13" t="e">
        <f>IF(ISNUMBER(VLOOKUP(Fulltable[[#This Row],[Distance]], Predict[[#All],[Distance (km)]:[Time on current form]], 2, FALSE)), VLOOKUP(Fulltable[[#This Row],[Distance]], Predict[[#All],[Distance (km)]:[Time on current form]], 2, FALSE), NA())</f>
        <v>#N/A</v>
      </c>
      <c r="J4098" s="13" t="e">
        <f>IF(ISNUMBER(VLOOKUP(Fulltable[[#This Row],[Distance]], Predict[[#All],[Distance (km)]:[Time on current form]], 3, FALSE)), VLOOKUP(Fulltable[[#This Row],[Distance]], Predict[[#All],[Distance (km)]:[Time on current form]], 3, FALSE), NA())</f>
        <v>#N/A</v>
      </c>
    </row>
    <row r="4099" spans="1:10" x14ac:dyDescent="0.25">
      <c r="A4099" s="1">
        <v>40.97</v>
      </c>
      <c r="B4099" s="2">
        <f>Fulltable[[#This Row],[Distance]]^2</f>
        <v>1678.5409</v>
      </c>
      <c r="C4099">
        <f>Fulltable[[#This Row],[Distance]]^3</f>
        <v>68769.820672999995</v>
      </c>
      <c r="D4099">
        <f>Fulltable[[#This Row],[Distance]]^4</f>
        <v>2817499.5529728099</v>
      </c>
      <c r="E4099">
        <f>Fulltable[[#This Row],[Distance]]^5</f>
        <v>115432956.68529601</v>
      </c>
      <c r="F4099" s="13" t="e">
        <f>IF(ISNUMBER(VLOOKUP(Fulltable[[#This Row],[Distance]], PBmetric[[Distance (km)]:[PB (hh:mm:ss)]], 6, FALSE)), VLOOKUP(Fulltable[[#This Row],[Distance]], PBmetric[[Distance (km)]:[PB (hh:mm:ss)]], 6, FALSE), NA())</f>
        <v>#N/A</v>
      </c>
      <c r="G4099" s="13">
        <f ca="1">$Q$4+$P$4*Fulltable[[#This Row],[Distance]]+$O$4*Fulltable[[#This Row],[D^2]]+$N$4*Fulltable[[#This Row],[D^3]]</f>
        <v>0.14918225354569939</v>
      </c>
      <c r="H4099" s="13">
        <f ca="1">Fulltable[[#This Row],[Forecast]]*(1+AVERAGE(cform[faster (-ve) /
slower (+ve)]))</f>
        <v>0.15445164240720369</v>
      </c>
      <c r="I4099" s="13" t="e">
        <f>IF(ISNUMBER(VLOOKUP(Fulltable[[#This Row],[Distance]], Predict[[#All],[Distance (km)]:[Time on current form]], 2, FALSE)), VLOOKUP(Fulltable[[#This Row],[Distance]], Predict[[#All],[Distance (km)]:[Time on current form]], 2, FALSE), NA())</f>
        <v>#N/A</v>
      </c>
      <c r="J4099" s="13" t="e">
        <f>IF(ISNUMBER(VLOOKUP(Fulltable[[#This Row],[Distance]], Predict[[#All],[Distance (km)]:[Time on current form]], 3, FALSE)), VLOOKUP(Fulltable[[#This Row],[Distance]], Predict[[#All],[Distance (km)]:[Time on current form]], 3, FALSE), NA())</f>
        <v>#N/A</v>
      </c>
    </row>
    <row r="4100" spans="1:10" x14ac:dyDescent="0.25">
      <c r="A4100" s="1">
        <v>40.98</v>
      </c>
      <c r="B4100" s="2">
        <f>Fulltable[[#This Row],[Distance]]^2</f>
        <v>1679.3603999999998</v>
      </c>
      <c r="C4100">
        <f>Fulltable[[#This Row],[Distance]]^3</f>
        <v>68820.189191999991</v>
      </c>
      <c r="D4100">
        <f>Fulltable[[#This Row],[Distance]]^4</f>
        <v>2820251.3530881591</v>
      </c>
      <c r="E4100">
        <f>Fulltable[[#This Row],[Distance]]^5</f>
        <v>115573900.44955274</v>
      </c>
      <c r="F4100" s="13" t="e">
        <f>IF(ISNUMBER(VLOOKUP(Fulltable[[#This Row],[Distance]], PBmetric[[Distance (km)]:[PB (hh:mm:ss)]], 6, FALSE)), VLOOKUP(Fulltable[[#This Row],[Distance]], PBmetric[[Distance (km)]:[PB (hh:mm:ss)]], 6, FALSE), NA())</f>
        <v>#N/A</v>
      </c>
      <c r="G4100" s="13">
        <f ca="1">$Q$4+$P$4*Fulltable[[#This Row],[Distance]]+$O$4*Fulltable[[#This Row],[D^2]]+$N$4*Fulltable[[#This Row],[D^3]]</f>
        <v>0.1492259936952168</v>
      </c>
      <c r="H4100" s="13">
        <f ca="1">Fulltable[[#This Row],[Forecast]]*(1+AVERAGE(cform[faster (-ve) /
slower (+ve)]))</f>
        <v>0.15449692753845445</v>
      </c>
      <c r="I4100" s="13" t="e">
        <f>IF(ISNUMBER(VLOOKUP(Fulltable[[#This Row],[Distance]], Predict[[#All],[Distance (km)]:[Time on current form]], 2, FALSE)), VLOOKUP(Fulltable[[#This Row],[Distance]], Predict[[#All],[Distance (km)]:[Time on current form]], 2, FALSE), NA())</f>
        <v>#N/A</v>
      </c>
      <c r="J4100" s="13" t="e">
        <f>IF(ISNUMBER(VLOOKUP(Fulltable[[#This Row],[Distance]], Predict[[#All],[Distance (km)]:[Time on current form]], 3, FALSE)), VLOOKUP(Fulltable[[#This Row],[Distance]], Predict[[#All],[Distance (km)]:[Time on current form]], 3, FALSE), NA())</f>
        <v>#N/A</v>
      </c>
    </row>
    <row r="4101" spans="1:10" x14ac:dyDescent="0.25">
      <c r="A4101" s="1">
        <v>40.99</v>
      </c>
      <c r="B4101" s="2">
        <f>Fulltable[[#This Row],[Distance]]^2</f>
        <v>1680.1801000000003</v>
      </c>
      <c r="C4101">
        <f>Fulltable[[#This Row],[Distance]]^3</f>
        <v>68870.582299000016</v>
      </c>
      <c r="D4101">
        <f>Fulltable[[#This Row],[Distance]]^4</f>
        <v>2823005.1684360108</v>
      </c>
      <c r="E4101">
        <f>Fulltable[[#This Row],[Distance]]^5</f>
        <v>115714981.85419209</v>
      </c>
      <c r="F4101" s="13" t="e">
        <f>IF(ISNUMBER(VLOOKUP(Fulltable[[#This Row],[Distance]], PBmetric[[Distance (km)]:[PB (hh:mm:ss)]], 6, FALSE)), VLOOKUP(Fulltable[[#This Row],[Distance]], PBmetric[[Distance (km)]:[PB (hh:mm:ss)]], 6, FALSE), NA())</f>
        <v>#N/A</v>
      </c>
      <c r="G4101" s="13">
        <f ca="1">$Q$4+$P$4*Fulltable[[#This Row],[Distance]]+$O$4*Fulltable[[#This Row],[D^2]]+$N$4*Fulltable[[#This Row],[D^3]]</f>
        <v>0.14926973737254048</v>
      </c>
      <c r="H4101" s="13">
        <f ca="1">Fulltable[[#This Row],[Forecast]]*(1+AVERAGE(cform[faster (-ve) /
slower (+ve)]))</f>
        <v>0.15454221632212004</v>
      </c>
      <c r="I4101" s="13" t="e">
        <f>IF(ISNUMBER(VLOOKUP(Fulltable[[#This Row],[Distance]], Predict[[#All],[Distance (km)]:[Time on current form]], 2, FALSE)), VLOOKUP(Fulltable[[#This Row],[Distance]], Predict[[#All],[Distance (km)]:[Time on current form]], 2, FALSE), NA())</f>
        <v>#N/A</v>
      </c>
      <c r="J4101" s="13" t="e">
        <f>IF(ISNUMBER(VLOOKUP(Fulltable[[#This Row],[Distance]], Predict[[#All],[Distance (km)]:[Time on current form]], 3, FALSE)), VLOOKUP(Fulltable[[#This Row],[Distance]], Predict[[#All],[Distance (km)]:[Time on current form]], 3, FALSE), NA())</f>
        <v>#N/A</v>
      </c>
    </row>
    <row r="4102" spans="1:10" x14ac:dyDescent="0.25">
      <c r="A4102" s="1">
        <v>41</v>
      </c>
      <c r="B4102" s="2">
        <f>Fulltable[[#This Row],[Distance]]^2</f>
        <v>1681</v>
      </c>
      <c r="C4102">
        <f>Fulltable[[#This Row],[Distance]]^3</f>
        <v>68921</v>
      </c>
      <c r="D4102">
        <f>Fulltable[[#This Row],[Distance]]^4</f>
        <v>2825761</v>
      </c>
      <c r="E4102">
        <f>Fulltable[[#This Row],[Distance]]^5</f>
        <v>115856201</v>
      </c>
      <c r="F4102" s="13" t="e">
        <f>IF(ISNUMBER(VLOOKUP(Fulltable[[#This Row],[Distance]], PBmetric[[Distance (km)]:[PB (hh:mm:ss)]], 6, FALSE)), VLOOKUP(Fulltable[[#This Row],[Distance]], PBmetric[[Distance (km)]:[PB (hh:mm:ss)]], 6, FALSE), NA())</f>
        <v>#N/A</v>
      </c>
      <c r="G4102" s="13">
        <f ca="1">$Q$4+$P$4*Fulltable[[#This Row],[Distance]]+$O$4*Fulltable[[#This Row],[D^2]]+$N$4*Fulltable[[#This Row],[D^3]]</f>
        <v>0.14931348457763496</v>
      </c>
      <c r="H4102" s="13">
        <f ca="1">Fulltable[[#This Row],[Forecast]]*(1+AVERAGE(cform[faster (-ve) /
slower (+ve)]))</f>
        <v>0.15458750875816368</v>
      </c>
      <c r="I4102" s="13" t="e">
        <f>IF(ISNUMBER(VLOOKUP(Fulltable[[#This Row],[Distance]], Predict[[#All],[Distance (km)]:[Time on current form]], 2, FALSE)), VLOOKUP(Fulltable[[#This Row],[Distance]], Predict[[#All],[Distance (km)]:[Time on current form]], 2, FALSE), NA())</f>
        <v>#N/A</v>
      </c>
      <c r="J4102" s="13" t="e">
        <f>IF(ISNUMBER(VLOOKUP(Fulltable[[#This Row],[Distance]], Predict[[#All],[Distance (km)]:[Time on current form]], 3, FALSE)), VLOOKUP(Fulltable[[#This Row],[Distance]], Predict[[#All],[Distance (km)]:[Time on current form]], 3, FALSE), NA())</f>
        <v>#N/A</v>
      </c>
    </row>
    <row r="4103" spans="1:10" x14ac:dyDescent="0.25">
      <c r="A4103" s="1">
        <v>41.01</v>
      </c>
      <c r="B4103" s="2">
        <f>Fulltable[[#This Row],[Distance]]^2</f>
        <v>1681.8200999999999</v>
      </c>
      <c r="C4103">
        <f>Fulltable[[#This Row],[Distance]]^3</f>
        <v>68971.442300999988</v>
      </c>
      <c r="D4103">
        <f>Fulltable[[#This Row],[Distance]]^4</f>
        <v>2828518.8487640098</v>
      </c>
      <c r="E4103">
        <f>Fulltable[[#This Row],[Distance]]^5</f>
        <v>115997557.98781204</v>
      </c>
      <c r="F4103" s="13" t="e">
        <f>IF(ISNUMBER(VLOOKUP(Fulltable[[#This Row],[Distance]], PBmetric[[Distance (km)]:[PB (hh:mm:ss)]], 6, FALSE)), VLOOKUP(Fulltable[[#This Row],[Distance]], PBmetric[[Distance (km)]:[PB (hh:mm:ss)]], 6, FALSE), NA())</f>
        <v>#N/A</v>
      </c>
      <c r="G4103" s="13">
        <f ca="1">$Q$4+$P$4*Fulltable[[#This Row],[Distance]]+$O$4*Fulltable[[#This Row],[D^2]]+$N$4*Fulltable[[#This Row],[D^3]]</f>
        <v>0.14935723531046485</v>
      </c>
      <c r="H4103" s="13">
        <f ca="1">Fulltable[[#This Row],[Forecast]]*(1+AVERAGE(cform[faster (-ve) /
slower (+ve)]))</f>
        <v>0.15463280484654879</v>
      </c>
      <c r="I4103" s="13" t="e">
        <f>IF(ISNUMBER(VLOOKUP(Fulltable[[#This Row],[Distance]], Predict[[#All],[Distance (km)]:[Time on current form]], 2, FALSE)), VLOOKUP(Fulltable[[#This Row],[Distance]], Predict[[#All],[Distance (km)]:[Time on current form]], 2, FALSE), NA())</f>
        <v>#N/A</v>
      </c>
      <c r="J4103" s="13" t="e">
        <f>IF(ISNUMBER(VLOOKUP(Fulltable[[#This Row],[Distance]], Predict[[#All],[Distance (km)]:[Time on current form]], 3, FALSE)), VLOOKUP(Fulltable[[#This Row],[Distance]], Predict[[#All],[Distance (km)]:[Time on current form]], 3, FALSE), NA())</f>
        <v>#N/A</v>
      </c>
    </row>
    <row r="4104" spans="1:10" x14ac:dyDescent="0.25">
      <c r="A4104" s="1">
        <v>41.02</v>
      </c>
      <c r="B4104" s="2">
        <f>Fulltable[[#This Row],[Distance]]^2</f>
        <v>1682.6404000000002</v>
      </c>
      <c r="C4104">
        <f>Fulltable[[#This Row],[Distance]]^3</f>
        <v>69021.909208000012</v>
      </c>
      <c r="D4104">
        <f>Fulltable[[#This Row],[Distance]]^4</f>
        <v>2831278.7157121608</v>
      </c>
      <c r="E4104">
        <f>Fulltable[[#This Row],[Distance]]^5</f>
        <v>116139052.91851285</v>
      </c>
      <c r="F4104" s="13" t="e">
        <f>IF(ISNUMBER(VLOOKUP(Fulltable[[#This Row],[Distance]], PBmetric[[Distance (km)]:[PB (hh:mm:ss)]], 6, FALSE)), VLOOKUP(Fulltable[[#This Row],[Distance]], PBmetric[[Distance (km)]:[PB (hh:mm:ss)]], 6, FALSE), NA())</f>
        <v>#N/A</v>
      </c>
      <c r="G4104" s="13">
        <f ca="1">$Q$4+$P$4*Fulltable[[#This Row],[Distance]]+$O$4*Fulltable[[#This Row],[D^2]]+$N$4*Fulltable[[#This Row],[D^3]]</f>
        <v>0.14940098957099476</v>
      </c>
      <c r="H4104" s="13">
        <f ca="1">Fulltable[[#This Row],[Forecast]]*(1+AVERAGE(cform[faster (-ve) /
slower (+ve)]))</f>
        <v>0.15467810458723871</v>
      </c>
      <c r="I4104" s="13" t="e">
        <f>IF(ISNUMBER(VLOOKUP(Fulltable[[#This Row],[Distance]], Predict[[#All],[Distance (km)]:[Time on current form]], 2, FALSE)), VLOOKUP(Fulltable[[#This Row],[Distance]], Predict[[#All],[Distance (km)]:[Time on current form]], 2, FALSE), NA())</f>
        <v>#N/A</v>
      </c>
      <c r="J4104" s="13" t="e">
        <f>IF(ISNUMBER(VLOOKUP(Fulltable[[#This Row],[Distance]], Predict[[#All],[Distance (km)]:[Time on current form]], 3, FALSE)), VLOOKUP(Fulltable[[#This Row],[Distance]], Predict[[#All],[Distance (km)]:[Time on current form]], 3, FALSE), NA())</f>
        <v>#N/A</v>
      </c>
    </row>
    <row r="4105" spans="1:10" x14ac:dyDescent="0.25">
      <c r="A4105" s="1">
        <v>41.03</v>
      </c>
      <c r="B4105" s="2">
        <f>Fulltable[[#This Row],[Distance]]^2</f>
        <v>1683.4609</v>
      </c>
      <c r="C4105">
        <f>Fulltable[[#This Row],[Distance]]^3</f>
        <v>69072.400727</v>
      </c>
      <c r="D4105">
        <f>Fulltable[[#This Row],[Distance]]^4</f>
        <v>2834040.6018288103</v>
      </c>
      <c r="E4105">
        <f>Fulltable[[#This Row],[Distance]]^5</f>
        <v>116280685.89303608</v>
      </c>
      <c r="F4105" s="13" t="e">
        <f>IF(ISNUMBER(VLOOKUP(Fulltable[[#This Row],[Distance]], PBmetric[[Distance (km)]:[PB (hh:mm:ss)]], 6, FALSE)), VLOOKUP(Fulltable[[#This Row],[Distance]], PBmetric[[Distance (km)]:[PB (hh:mm:ss)]], 6, FALSE), NA())</f>
        <v>#N/A</v>
      </c>
      <c r="G4105" s="13">
        <f ca="1">$Q$4+$P$4*Fulltable[[#This Row],[Distance]]+$O$4*Fulltable[[#This Row],[D^2]]+$N$4*Fulltable[[#This Row],[D^3]]</f>
        <v>0.14944474735918925</v>
      </c>
      <c r="H4105" s="13">
        <f ca="1">Fulltable[[#This Row],[Forecast]]*(1+AVERAGE(cform[faster (-ve) /
slower (+ve)]))</f>
        <v>0.15472340798019674</v>
      </c>
      <c r="I4105" s="13" t="e">
        <f>IF(ISNUMBER(VLOOKUP(Fulltable[[#This Row],[Distance]], Predict[[#All],[Distance (km)]:[Time on current form]], 2, FALSE)), VLOOKUP(Fulltable[[#This Row],[Distance]], Predict[[#All],[Distance (km)]:[Time on current form]], 2, FALSE), NA())</f>
        <v>#N/A</v>
      </c>
      <c r="J4105" s="13" t="e">
        <f>IF(ISNUMBER(VLOOKUP(Fulltable[[#This Row],[Distance]], Predict[[#All],[Distance (km)]:[Time on current form]], 3, FALSE)), VLOOKUP(Fulltable[[#This Row],[Distance]], Predict[[#All],[Distance (km)]:[Time on current form]], 3, FALSE), NA())</f>
        <v>#N/A</v>
      </c>
    </row>
    <row r="4106" spans="1:10" x14ac:dyDescent="0.25">
      <c r="A4106" s="1">
        <v>41.04</v>
      </c>
      <c r="B4106" s="2">
        <f>Fulltable[[#This Row],[Distance]]^2</f>
        <v>1684.2816</v>
      </c>
      <c r="C4106">
        <f>Fulltable[[#This Row],[Distance]]^3</f>
        <v>69122.916863999999</v>
      </c>
      <c r="D4106">
        <f>Fulltable[[#This Row],[Distance]]^4</f>
        <v>2836804.5080985599</v>
      </c>
      <c r="E4106">
        <f>Fulltable[[#This Row],[Distance]]^5</f>
        <v>116422457.01236489</v>
      </c>
      <c r="F4106" s="13" t="e">
        <f>IF(ISNUMBER(VLOOKUP(Fulltable[[#This Row],[Distance]], PBmetric[[Distance (km)]:[PB (hh:mm:ss)]], 6, FALSE)), VLOOKUP(Fulltable[[#This Row],[Distance]], PBmetric[[Distance (km)]:[PB (hh:mm:ss)]], 6, FALSE), NA())</f>
        <v>#N/A</v>
      </c>
      <c r="G4106" s="13">
        <f ca="1">$Q$4+$P$4*Fulltable[[#This Row],[Distance]]+$O$4*Fulltable[[#This Row],[D^2]]+$N$4*Fulltable[[#This Row],[D^3]]</f>
        <v>0.14948850867501295</v>
      </c>
      <c r="H4106" s="13">
        <f ca="1">Fulltable[[#This Row],[Forecast]]*(1+AVERAGE(cform[faster (-ve) /
slower (+ve)]))</f>
        <v>0.15476871502538625</v>
      </c>
      <c r="I4106" s="13" t="e">
        <f>IF(ISNUMBER(VLOOKUP(Fulltable[[#This Row],[Distance]], Predict[[#All],[Distance (km)]:[Time on current form]], 2, FALSE)), VLOOKUP(Fulltable[[#This Row],[Distance]], Predict[[#All],[Distance (km)]:[Time on current form]], 2, FALSE), NA())</f>
        <v>#N/A</v>
      </c>
      <c r="J4106" s="13" t="e">
        <f>IF(ISNUMBER(VLOOKUP(Fulltable[[#This Row],[Distance]], Predict[[#All],[Distance (km)]:[Time on current form]], 3, FALSE)), VLOOKUP(Fulltable[[#This Row],[Distance]], Predict[[#All],[Distance (km)]:[Time on current form]], 3, FALSE), NA())</f>
        <v>#N/A</v>
      </c>
    </row>
    <row r="4107" spans="1:10" x14ac:dyDescent="0.25">
      <c r="A4107" s="1">
        <v>41.05</v>
      </c>
      <c r="B4107" s="2">
        <f>Fulltable[[#This Row],[Distance]]^2</f>
        <v>1685.1024999999997</v>
      </c>
      <c r="C4107">
        <f>Fulltable[[#This Row],[Distance]]^3</f>
        <v>69173.457624999981</v>
      </c>
      <c r="D4107">
        <f>Fulltable[[#This Row],[Distance]]^4</f>
        <v>2839570.4355062493</v>
      </c>
      <c r="E4107">
        <f>Fulltable[[#This Row],[Distance]]^5</f>
        <v>116564366.37753153</v>
      </c>
      <c r="F4107" s="13" t="e">
        <f>IF(ISNUMBER(VLOOKUP(Fulltable[[#This Row],[Distance]], PBmetric[[Distance (km)]:[PB (hh:mm:ss)]], 6, FALSE)), VLOOKUP(Fulltable[[#This Row],[Distance]], PBmetric[[Distance (km)]:[PB (hh:mm:ss)]], 6, FALSE), NA())</f>
        <v>#N/A</v>
      </c>
      <c r="G4107" s="13">
        <f ca="1">$Q$4+$P$4*Fulltable[[#This Row],[Distance]]+$O$4*Fulltable[[#This Row],[D^2]]+$N$4*Fulltable[[#This Row],[D^3]]</f>
        <v>0.14953227351843049</v>
      </c>
      <c r="H4107" s="13">
        <f ca="1">Fulltable[[#This Row],[Forecast]]*(1+AVERAGE(cform[faster (-ve) /
slower (+ve)]))</f>
        <v>0.15481402572277067</v>
      </c>
      <c r="I4107" s="13" t="e">
        <f>IF(ISNUMBER(VLOOKUP(Fulltable[[#This Row],[Distance]], Predict[[#All],[Distance (km)]:[Time on current form]], 2, FALSE)), VLOOKUP(Fulltable[[#This Row],[Distance]], Predict[[#All],[Distance (km)]:[Time on current form]], 2, FALSE), NA())</f>
        <v>#N/A</v>
      </c>
      <c r="J4107" s="13" t="e">
        <f>IF(ISNUMBER(VLOOKUP(Fulltable[[#This Row],[Distance]], Predict[[#All],[Distance (km)]:[Time on current form]], 3, FALSE)), VLOOKUP(Fulltable[[#This Row],[Distance]], Predict[[#All],[Distance (km)]:[Time on current form]], 3, FALSE), NA())</f>
        <v>#N/A</v>
      </c>
    </row>
    <row r="4108" spans="1:10" x14ac:dyDescent="0.25">
      <c r="A4108" s="1">
        <v>41.06</v>
      </c>
      <c r="B4108" s="2">
        <f>Fulltable[[#This Row],[Distance]]^2</f>
        <v>1685.9236000000001</v>
      </c>
      <c r="C4108">
        <f>Fulltable[[#This Row],[Distance]]^3</f>
        <v>69224.023016000006</v>
      </c>
      <c r="D4108">
        <f>Fulltable[[#This Row],[Distance]]^4</f>
        <v>2842338.3850369602</v>
      </c>
      <c r="E4108">
        <f>Fulltable[[#This Row],[Distance]]^5</f>
        <v>116706414.0896176</v>
      </c>
      <c r="F4108" s="13" t="e">
        <f>IF(ISNUMBER(VLOOKUP(Fulltable[[#This Row],[Distance]], PBmetric[[Distance (km)]:[PB (hh:mm:ss)]], 6, FALSE)), VLOOKUP(Fulltable[[#This Row],[Distance]], PBmetric[[Distance (km)]:[PB (hh:mm:ss)]], 6, FALSE), NA())</f>
        <v>#N/A</v>
      </c>
      <c r="G4108" s="13">
        <f ca="1">$Q$4+$P$4*Fulltable[[#This Row],[Distance]]+$O$4*Fulltable[[#This Row],[D^2]]+$N$4*Fulltable[[#This Row],[D^3]]</f>
        <v>0.1495760418894064</v>
      </c>
      <c r="H4108" s="13">
        <f ca="1">Fulltable[[#This Row],[Forecast]]*(1+AVERAGE(cform[faster (-ve) /
slower (+ve)]))</f>
        <v>0.15485934007231322</v>
      </c>
      <c r="I4108" s="13" t="e">
        <f>IF(ISNUMBER(VLOOKUP(Fulltable[[#This Row],[Distance]], Predict[[#All],[Distance (km)]:[Time on current form]], 2, FALSE)), VLOOKUP(Fulltable[[#This Row],[Distance]], Predict[[#All],[Distance (km)]:[Time on current form]], 2, FALSE), NA())</f>
        <v>#N/A</v>
      </c>
      <c r="J4108" s="13" t="e">
        <f>IF(ISNUMBER(VLOOKUP(Fulltable[[#This Row],[Distance]], Predict[[#All],[Distance (km)]:[Time on current form]], 3, FALSE)), VLOOKUP(Fulltable[[#This Row],[Distance]], Predict[[#All],[Distance (km)]:[Time on current form]], 3, FALSE), NA())</f>
        <v>#N/A</v>
      </c>
    </row>
    <row r="4109" spans="1:10" x14ac:dyDescent="0.25">
      <c r="A4109" s="1">
        <v>41.07</v>
      </c>
      <c r="B4109" s="2">
        <f>Fulltable[[#This Row],[Distance]]^2</f>
        <v>1686.7448999999999</v>
      </c>
      <c r="C4109">
        <f>Fulltable[[#This Row],[Distance]]^3</f>
        <v>69274.61304299999</v>
      </c>
      <c r="D4109">
        <f>Fulltable[[#This Row],[Distance]]^4</f>
        <v>2845108.3576760096</v>
      </c>
      <c r="E4109">
        <f>Fulltable[[#This Row],[Distance]]^5</f>
        <v>116848600.24975371</v>
      </c>
      <c r="F4109" s="13" t="e">
        <f>IF(ISNUMBER(VLOOKUP(Fulltable[[#This Row],[Distance]], PBmetric[[Distance (km)]:[PB (hh:mm:ss)]], 6, FALSE)), VLOOKUP(Fulltable[[#This Row],[Distance]], PBmetric[[Distance (km)]:[PB (hh:mm:ss)]], 6, FALSE), NA())</f>
        <v>#N/A</v>
      </c>
      <c r="G4109" s="13">
        <f ca="1">$Q$4+$P$4*Fulltable[[#This Row],[Distance]]+$O$4*Fulltable[[#This Row],[D^2]]+$N$4*Fulltable[[#This Row],[D^3]]</f>
        <v>0.14961981378790529</v>
      </c>
      <c r="H4109" s="13">
        <f ca="1">Fulltable[[#This Row],[Forecast]]*(1+AVERAGE(cform[faster (-ve) /
slower (+ve)]))</f>
        <v>0.1549046580739773</v>
      </c>
      <c r="I4109" s="13" t="e">
        <f>IF(ISNUMBER(VLOOKUP(Fulltable[[#This Row],[Distance]], Predict[[#All],[Distance (km)]:[Time on current form]], 2, FALSE)), VLOOKUP(Fulltable[[#This Row],[Distance]], Predict[[#All],[Distance (km)]:[Time on current form]], 2, FALSE), NA())</f>
        <v>#N/A</v>
      </c>
      <c r="J4109" s="13" t="e">
        <f>IF(ISNUMBER(VLOOKUP(Fulltable[[#This Row],[Distance]], Predict[[#All],[Distance (km)]:[Time on current form]], 3, FALSE)), VLOOKUP(Fulltable[[#This Row],[Distance]], Predict[[#All],[Distance (km)]:[Time on current form]], 3, FALSE), NA())</f>
        <v>#N/A</v>
      </c>
    </row>
    <row r="4110" spans="1:10" x14ac:dyDescent="0.25">
      <c r="A4110" s="1">
        <v>41.08</v>
      </c>
      <c r="B4110" s="2">
        <f>Fulltable[[#This Row],[Distance]]^2</f>
        <v>1687.5663999999999</v>
      </c>
      <c r="C4110">
        <f>Fulltable[[#This Row],[Distance]]^3</f>
        <v>69325.227711999993</v>
      </c>
      <c r="D4110">
        <f>Fulltable[[#This Row],[Distance]]^4</f>
        <v>2847880.3544089599</v>
      </c>
      <c r="E4110">
        <f>Fulltable[[#This Row],[Distance]]^5</f>
        <v>116990924.95912006</v>
      </c>
      <c r="F4110" s="13" t="e">
        <f>IF(ISNUMBER(VLOOKUP(Fulltable[[#This Row],[Distance]], PBmetric[[Distance (km)]:[PB (hh:mm:ss)]], 6, FALSE)), VLOOKUP(Fulltable[[#This Row],[Distance]], PBmetric[[Distance (km)]:[PB (hh:mm:ss)]], 6, FALSE), NA())</f>
        <v>#N/A</v>
      </c>
      <c r="G4110" s="13">
        <f ca="1">$Q$4+$P$4*Fulltable[[#This Row],[Distance]]+$O$4*Fulltable[[#This Row],[D^2]]+$N$4*Fulltable[[#This Row],[D^3]]</f>
        <v>0.14966358921389178</v>
      </c>
      <c r="H4110" s="13">
        <f ca="1">Fulltable[[#This Row],[Forecast]]*(1+AVERAGE(cform[faster (-ve) /
slower (+ve)]))</f>
        <v>0.15494997972772628</v>
      </c>
      <c r="I4110" s="13" t="e">
        <f>IF(ISNUMBER(VLOOKUP(Fulltable[[#This Row],[Distance]], Predict[[#All],[Distance (km)]:[Time on current form]], 2, FALSE)), VLOOKUP(Fulltable[[#This Row],[Distance]], Predict[[#All],[Distance (km)]:[Time on current form]], 2, FALSE), NA())</f>
        <v>#N/A</v>
      </c>
      <c r="J4110" s="13" t="e">
        <f>IF(ISNUMBER(VLOOKUP(Fulltable[[#This Row],[Distance]], Predict[[#All],[Distance (km)]:[Time on current form]], 3, FALSE)), VLOOKUP(Fulltable[[#This Row],[Distance]], Predict[[#All],[Distance (km)]:[Time on current form]], 3, FALSE), NA())</f>
        <v>#N/A</v>
      </c>
    </row>
    <row r="4111" spans="1:10" x14ac:dyDescent="0.25">
      <c r="A4111" s="1">
        <v>41.09</v>
      </c>
      <c r="B4111" s="2">
        <f>Fulltable[[#This Row],[Distance]]^2</f>
        <v>1688.3881000000003</v>
      </c>
      <c r="C4111">
        <f>Fulltable[[#This Row],[Distance]]^3</f>
        <v>69375.867029000015</v>
      </c>
      <c r="D4111">
        <f>Fulltable[[#This Row],[Distance]]^4</f>
        <v>2850654.3762216112</v>
      </c>
      <c r="E4111">
        <f>Fulltable[[#This Row],[Distance]]^5</f>
        <v>117133388.31894602</v>
      </c>
      <c r="F4111" s="13" t="e">
        <f>IF(ISNUMBER(VLOOKUP(Fulltable[[#This Row],[Distance]], PBmetric[[Distance (km)]:[PB (hh:mm:ss)]], 6, FALSE)), VLOOKUP(Fulltable[[#This Row],[Distance]], PBmetric[[Distance (km)]:[PB (hh:mm:ss)]], 6, FALSE), NA())</f>
        <v>#N/A</v>
      </c>
      <c r="G4111" s="13">
        <f ca="1">$Q$4+$P$4*Fulltable[[#This Row],[Distance]]+$O$4*Fulltable[[#This Row],[D^2]]+$N$4*Fulltable[[#This Row],[D^3]]</f>
        <v>0.14970736816733052</v>
      </c>
      <c r="H4111" s="13">
        <f ca="1">Fulltable[[#This Row],[Forecast]]*(1+AVERAGE(cform[faster (-ve) /
slower (+ve)]))</f>
        <v>0.15499530503352352</v>
      </c>
      <c r="I4111" s="13" t="e">
        <f>IF(ISNUMBER(VLOOKUP(Fulltable[[#This Row],[Distance]], Predict[[#All],[Distance (km)]:[Time on current form]], 2, FALSE)), VLOOKUP(Fulltable[[#This Row],[Distance]], Predict[[#All],[Distance (km)]:[Time on current form]], 2, FALSE), NA())</f>
        <v>#N/A</v>
      </c>
      <c r="J4111" s="13" t="e">
        <f>IF(ISNUMBER(VLOOKUP(Fulltable[[#This Row],[Distance]], Predict[[#All],[Distance (km)]:[Time on current form]], 3, FALSE)), VLOOKUP(Fulltable[[#This Row],[Distance]], Predict[[#All],[Distance (km)]:[Time on current form]], 3, FALSE), NA())</f>
        <v>#N/A</v>
      </c>
    </row>
    <row r="4112" spans="1:10" x14ac:dyDescent="0.25">
      <c r="A4112" s="1">
        <v>41.1</v>
      </c>
      <c r="B4112" s="2">
        <f>Fulltable[[#This Row],[Distance]]^2</f>
        <v>1689.21</v>
      </c>
      <c r="C4112">
        <f>Fulltable[[#This Row],[Distance]]^3</f>
        <v>69426.531000000003</v>
      </c>
      <c r="D4112">
        <f>Fulltable[[#This Row],[Distance]]^4</f>
        <v>2853430.4240999999</v>
      </c>
      <c r="E4112">
        <f>Fulltable[[#This Row],[Distance]]^5</f>
        <v>117275990.43051</v>
      </c>
      <c r="F4112" s="13" t="e">
        <f>IF(ISNUMBER(VLOOKUP(Fulltable[[#This Row],[Distance]], PBmetric[[Distance (km)]:[PB (hh:mm:ss)]], 6, FALSE)), VLOOKUP(Fulltable[[#This Row],[Distance]], PBmetric[[Distance (km)]:[PB (hh:mm:ss)]], 6, FALSE), NA())</f>
        <v>#N/A</v>
      </c>
      <c r="G4112" s="13">
        <f ca="1">$Q$4+$P$4*Fulltable[[#This Row],[Distance]]+$O$4*Fulltable[[#This Row],[D^2]]+$N$4*Fulltable[[#This Row],[D^3]]</f>
        <v>0.14975115064818595</v>
      </c>
      <c r="H4112" s="13">
        <f ca="1">Fulltable[[#This Row],[Forecast]]*(1+AVERAGE(cform[faster (-ve) /
slower (+ve)]))</f>
        <v>0.15504063399133225</v>
      </c>
      <c r="I4112" s="13" t="e">
        <f>IF(ISNUMBER(VLOOKUP(Fulltable[[#This Row],[Distance]], Predict[[#All],[Distance (km)]:[Time on current form]], 2, FALSE)), VLOOKUP(Fulltable[[#This Row],[Distance]], Predict[[#All],[Distance (km)]:[Time on current form]], 2, FALSE), NA())</f>
        <v>#N/A</v>
      </c>
      <c r="J4112" s="13" t="e">
        <f>IF(ISNUMBER(VLOOKUP(Fulltable[[#This Row],[Distance]], Predict[[#All],[Distance (km)]:[Time on current form]], 3, FALSE)), VLOOKUP(Fulltable[[#This Row],[Distance]], Predict[[#All],[Distance (km)]:[Time on current form]], 3, FALSE), NA())</f>
        <v>#N/A</v>
      </c>
    </row>
    <row r="4113" spans="1:10" x14ac:dyDescent="0.25">
      <c r="A4113" s="1">
        <v>41.11</v>
      </c>
      <c r="B4113" s="2">
        <f>Fulltable[[#This Row],[Distance]]^2</f>
        <v>1690.0320999999999</v>
      </c>
      <c r="C4113">
        <f>Fulltable[[#This Row],[Distance]]^3</f>
        <v>69477.219631</v>
      </c>
      <c r="D4113">
        <f>Fulltable[[#This Row],[Distance]]^4</f>
        <v>2856208.4990304098</v>
      </c>
      <c r="E4113">
        <f>Fulltable[[#This Row],[Distance]]^5</f>
        <v>117418731.39514014</v>
      </c>
      <c r="F4113" s="13" t="e">
        <f>IF(ISNUMBER(VLOOKUP(Fulltable[[#This Row],[Distance]], PBmetric[[Distance (km)]:[PB (hh:mm:ss)]], 6, FALSE)), VLOOKUP(Fulltable[[#This Row],[Distance]], PBmetric[[Distance (km)]:[PB (hh:mm:ss)]], 6, FALSE), NA())</f>
        <v>#N/A</v>
      </c>
      <c r="G4113" s="13">
        <f ca="1">$Q$4+$P$4*Fulltable[[#This Row],[Distance]]+$O$4*Fulltable[[#This Row],[D^2]]+$N$4*Fulltable[[#This Row],[D^3]]</f>
        <v>0.14979493665642279</v>
      </c>
      <c r="H4113" s="13">
        <f ca="1">Fulltable[[#This Row],[Forecast]]*(1+AVERAGE(cform[faster (-ve) /
slower (+ve)]))</f>
        <v>0.15508596660111593</v>
      </c>
      <c r="I4113" s="13" t="e">
        <f>IF(ISNUMBER(VLOOKUP(Fulltable[[#This Row],[Distance]], Predict[[#All],[Distance (km)]:[Time on current form]], 2, FALSE)), VLOOKUP(Fulltable[[#This Row],[Distance]], Predict[[#All],[Distance (km)]:[Time on current form]], 2, FALSE), NA())</f>
        <v>#N/A</v>
      </c>
      <c r="J4113" s="13" t="e">
        <f>IF(ISNUMBER(VLOOKUP(Fulltable[[#This Row],[Distance]], Predict[[#All],[Distance (km)]:[Time on current form]], 3, FALSE)), VLOOKUP(Fulltable[[#This Row],[Distance]], Predict[[#All],[Distance (km)]:[Time on current form]], 3, FALSE), NA())</f>
        <v>#N/A</v>
      </c>
    </row>
    <row r="4114" spans="1:10" x14ac:dyDescent="0.25">
      <c r="A4114" s="1">
        <v>41.12</v>
      </c>
      <c r="B4114" s="2">
        <f>Fulltable[[#This Row],[Distance]]^2</f>
        <v>1690.8543999999997</v>
      </c>
      <c r="C4114">
        <f>Fulltable[[#This Row],[Distance]]^3</f>
        <v>69527.93292799998</v>
      </c>
      <c r="D4114">
        <f>Fulltable[[#This Row],[Distance]]^4</f>
        <v>2858988.6019993592</v>
      </c>
      <c r="E4114">
        <f>Fulltable[[#This Row],[Distance]]^5</f>
        <v>117561611.31421365</v>
      </c>
      <c r="F4114" s="13" t="e">
        <f>IF(ISNUMBER(VLOOKUP(Fulltable[[#This Row],[Distance]], PBmetric[[Distance (km)]:[PB (hh:mm:ss)]], 6, FALSE)), VLOOKUP(Fulltable[[#This Row],[Distance]], PBmetric[[Distance (km)]:[PB (hh:mm:ss)]], 6, FALSE), NA())</f>
        <v>#N/A</v>
      </c>
      <c r="G4114" s="13">
        <f ca="1">$Q$4+$P$4*Fulltable[[#This Row],[Distance]]+$O$4*Fulltable[[#This Row],[D^2]]+$N$4*Fulltable[[#This Row],[D^3]]</f>
        <v>0.14983872619200561</v>
      </c>
      <c r="H4114" s="13">
        <f ca="1">Fulltable[[#This Row],[Forecast]]*(1+AVERAGE(cform[faster (-ve) /
slower (+ve)]))</f>
        <v>0.15513130286283786</v>
      </c>
      <c r="I4114" s="13" t="e">
        <f>IF(ISNUMBER(VLOOKUP(Fulltable[[#This Row],[Distance]], Predict[[#All],[Distance (km)]:[Time on current form]], 2, FALSE)), VLOOKUP(Fulltable[[#This Row],[Distance]], Predict[[#All],[Distance (km)]:[Time on current form]], 2, FALSE), NA())</f>
        <v>#N/A</v>
      </c>
      <c r="J4114" s="13" t="e">
        <f>IF(ISNUMBER(VLOOKUP(Fulltable[[#This Row],[Distance]], Predict[[#All],[Distance (km)]:[Time on current form]], 3, FALSE)), VLOOKUP(Fulltable[[#This Row],[Distance]], Predict[[#All],[Distance (km)]:[Time on current form]], 3, FALSE), NA())</f>
        <v>#N/A</v>
      </c>
    </row>
    <row r="4115" spans="1:10" x14ac:dyDescent="0.25">
      <c r="A4115" s="1">
        <v>41.13</v>
      </c>
      <c r="B4115" s="2">
        <f>Fulltable[[#This Row],[Distance]]^2</f>
        <v>1691.6769000000002</v>
      </c>
      <c r="C4115">
        <f>Fulltable[[#This Row],[Distance]]^3</f>
        <v>69578.670897000018</v>
      </c>
      <c r="D4115">
        <f>Fulltable[[#This Row],[Distance]]^4</f>
        <v>2861770.7339936104</v>
      </c>
      <c r="E4115">
        <f>Fulltable[[#This Row],[Distance]]^5</f>
        <v>117704630.2891572</v>
      </c>
      <c r="F4115" s="13" t="e">
        <f>IF(ISNUMBER(VLOOKUP(Fulltable[[#This Row],[Distance]], PBmetric[[Distance (km)]:[PB (hh:mm:ss)]], 6, FALSE)), VLOOKUP(Fulltable[[#This Row],[Distance]], PBmetric[[Distance (km)]:[PB (hh:mm:ss)]], 6, FALSE), NA())</f>
        <v>#N/A</v>
      </c>
      <c r="G4115" s="13">
        <f ca="1">$Q$4+$P$4*Fulltable[[#This Row],[Distance]]+$O$4*Fulltable[[#This Row],[D^2]]+$N$4*Fulltable[[#This Row],[D^3]]</f>
        <v>0.14988251925489904</v>
      </c>
      <c r="H4115" s="13">
        <f ca="1">Fulltable[[#This Row],[Forecast]]*(1+AVERAGE(cform[faster (-ve) /
slower (+ve)]))</f>
        <v>0.15517664277646143</v>
      </c>
      <c r="I4115" s="13" t="e">
        <f>IF(ISNUMBER(VLOOKUP(Fulltable[[#This Row],[Distance]], Predict[[#All],[Distance (km)]:[Time on current form]], 2, FALSE)), VLOOKUP(Fulltable[[#This Row],[Distance]], Predict[[#All],[Distance (km)]:[Time on current form]], 2, FALSE), NA())</f>
        <v>#N/A</v>
      </c>
      <c r="J4115" s="13" t="e">
        <f>IF(ISNUMBER(VLOOKUP(Fulltable[[#This Row],[Distance]], Predict[[#All],[Distance (km)]:[Time on current form]], 3, FALSE)), VLOOKUP(Fulltable[[#This Row],[Distance]], Predict[[#All],[Distance (km)]:[Time on current form]], 3, FALSE), NA())</f>
        <v>#N/A</v>
      </c>
    </row>
    <row r="4116" spans="1:10" x14ac:dyDescent="0.25">
      <c r="A4116" s="1">
        <v>41.14</v>
      </c>
      <c r="B4116" s="2">
        <f>Fulltable[[#This Row],[Distance]]^2</f>
        <v>1692.4996000000001</v>
      </c>
      <c r="C4116">
        <f>Fulltable[[#This Row],[Distance]]^3</f>
        <v>69629.433544</v>
      </c>
      <c r="D4116">
        <f>Fulltable[[#This Row],[Distance]]^4</f>
        <v>2864554.8960001604</v>
      </c>
      <c r="E4116">
        <f>Fulltable[[#This Row],[Distance]]^5</f>
        <v>117847788.42144661</v>
      </c>
      <c r="F4116" s="13" t="e">
        <f>IF(ISNUMBER(VLOOKUP(Fulltable[[#This Row],[Distance]], PBmetric[[Distance (km)]:[PB (hh:mm:ss)]], 6, FALSE)), VLOOKUP(Fulltable[[#This Row],[Distance]], PBmetric[[Distance (km)]:[PB (hh:mm:ss)]], 6, FALSE), NA())</f>
        <v>#N/A</v>
      </c>
      <c r="G4116" s="13">
        <f ca="1">$Q$4+$P$4*Fulltable[[#This Row],[Distance]]+$O$4*Fulltable[[#This Row],[D^2]]+$N$4*Fulltable[[#This Row],[D^3]]</f>
        <v>0.1499263158450676</v>
      </c>
      <c r="H4116" s="13">
        <f ca="1">Fulltable[[#This Row],[Forecast]]*(1+AVERAGE(cform[faster (-ve) /
slower (+ve)]))</f>
        <v>0.15522198634194992</v>
      </c>
      <c r="I4116" s="13" t="e">
        <f>IF(ISNUMBER(VLOOKUP(Fulltable[[#This Row],[Distance]], Predict[[#All],[Distance (km)]:[Time on current form]], 2, FALSE)), VLOOKUP(Fulltable[[#This Row],[Distance]], Predict[[#All],[Distance (km)]:[Time on current form]], 2, FALSE), NA())</f>
        <v>#N/A</v>
      </c>
      <c r="J4116" s="13" t="e">
        <f>IF(ISNUMBER(VLOOKUP(Fulltable[[#This Row],[Distance]], Predict[[#All],[Distance (km)]:[Time on current form]], 3, FALSE)), VLOOKUP(Fulltable[[#This Row],[Distance]], Predict[[#All],[Distance (km)]:[Time on current form]], 3, FALSE), NA())</f>
        <v>#N/A</v>
      </c>
    </row>
    <row r="4117" spans="1:10" x14ac:dyDescent="0.25">
      <c r="A4117" s="1">
        <v>41.15</v>
      </c>
      <c r="B4117" s="2">
        <f>Fulltable[[#This Row],[Distance]]^2</f>
        <v>1693.3225</v>
      </c>
      <c r="C4117">
        <f>Fulltable[[#This Row],[Distance]]^3</f>
        <v>69680.220874999999</v>
      </c>
      <c r="D4117">
        <f>Fulltable[[#This Row],[Distance]]^4</f>
        <v>2867341.0890062498</v>
      </c>
      <c r="E4117">
        <f>Fulltable[[#This Row],[Distance]]^5</f>
        <v>117991085.81260717</v>
      </c>
      <c r="F4117" s="13" t="e">
        <f>IF(ISNUMBER(VLOOKUP(Fulltable[[#This Row],[Distance]], PBmetric[[Distance (km)]:[PB (hh:mm:ss)]], 6, FALSE)), VLOOKUP(Fulltable[[#This Row],[Distance]], PBmetric[[Distance (km)]:[PB (hh:mm:ss)]], 6, FALSE), NA())</f>
        <v>#N/A</v>
      </c>
      <c r="G4117" s="13">
        <f ca="1">$Q$4+$P$4*Fulltable[[#This Row],[Distance]]+$O$4*Fulltable[[#This Row],[D^2]]+$N$4*Fulltable[[#This Row],[D^3]]</f>
        <v>0.14997011596247595</v>
      </c>
      <c r="H4117" s="13">
        <f ca="1">Fulltable[[#This Row],[Forecast]]*(1+AVERAGE(cform[faster (-ve) /
slower (+ve)]))</f>
        <v>0.1552673335592667</v>
      </c>
      <c r="I4117" s="13" t="e">
        <f>IF(ISNUMBER(VLOOKUP(Fulltable[[#This Row],[Distance]], Predict[[#All],[Distance (km)]:[Time on current form]], 2, FALSE)), VLOOKUP(Fulltable[[#This Row],[Distance]], Predict[[#All],[Distance (km)]:[Time on current form]], 2, FALSE), NA())</f>
        <v>#N/A</v>
      </c>
      <c r="J4117" s="13" t="e">
        <f>IF(ISNUMBER(VLOOKUP(Fulltable[[#This Row],[Distance]], Predict[[#All],[Distance (km)]:[Time on current form]], 3, FALSE)), VLOOKUP(Fulltable[[#This Row],[Distance]], Predict[[#All],[Distance (km)]:[Time on current form]], 3, FALSE), NA())</f>
        <v>#N/A</v>
      </c>
    </row>
    <row r="4118" spans="1:10" x14ac:dyDescent="0.25">
      <c r="A4118" s="1">
        <v>41.16</v>
      </c>
      <c r="B4118" s="2">
        <f>Fulltable[[#This Row],[Distance]]^2</f>
        <v>1694.1455999999998</v>
      </c>
      <c r="C4118">
        <f>Fulltable[[#This Row],[Distance]]^3</f>
        <v>69731.03289599999</v>
      </c>
      <c r="D4118">
        <f>Fulltable[[#This Row],[Distance]]^4</f>
        <v>2870129.3139993595</v>
      </c>
      <c r="E4118">
        <f>Fulltable[[#This Row],[Distance]]^5</f>
        <v>118134522.56421363</v>
      </c>
      <c r="F4118" s="13" t="e">
        <f>IF(ISNUMBER(VLOOKUP(Fulltable[[#This Row],[Distance]], PBmetric[[Distance (km)]:[PB (hh:mm:ss)]], 6, FALSE)), VLOOKUP(Fulltable[[#This Row],[Distance]], PBmetric[[Distance (km)]:[PB (hh:mm:ss)]], 6, FALSE), NA())</f>
        <v>#N/A</v>
      </c>
      <c r="G4118" s="13">
        <f ca="1">$Q$4+$P$4*Fulltable[[#This Row],[Distance]]+$O$4*Fulltable[[#This Row],[D^2]]+$N$4*Fulltable[[#This Row],[D^3]]</f>
        <v>0.15001391960708862</v>
      </c>
      <c r="H4118" s="13">
        <f ca="1">Fulltable[[#This Row],[Forecast]]*(1+AVERAGE(cform[faster (-ve) /
slower (+ve)]))</f>
        <v>0.15531268442837512</v>
      </c>
      <c r="I4118" s="13" t="e">
        <f>IF(ISNUMBER(VLOOKUP(Fulltable[[#This Row],[Distance]], Predict[[#All],[Distance (km)]:[Time on current form]], 2, FALSE)), VLOOKUP(Fulltable[[#This Row],[Distance]], Predict[[#All],[Distance (km)]:[Time on current form]], 2, FALSE), NA())</f>
        <v>#N/A</v>
      </c>
      <c r="J4118" s="13" t="e">
        <f>IF(ISNUMBER(VLOOKUP(Fulltable[[#This Row],[Distance]], Predict[[#All],[Distance (km)]:[Time on current form]], 3, FALSE)), VLOOKUP(Fulltable[[#This Row],[Distance]], Predict[[#All],[Distance (km)]:[Time on current form]], 3, FALSE), NA())</f>
        <v>#N/A</v>
      </c>
    </row>
    <row r="4119" spans="1:10" x14ac:dyDescent="0.25">
      <c r="A4119" s="1">
        <v>41.17</v>
      </c>
      <c r="B4119" s="2">
        <f>Fulltable[[#This Row],[Distance]]^2</f>
        <v>1694.9689000000001</v>
      </c>
      <c r="C4119">
        <f>Fulltable[[#This Row],[Distance]]^3</f>
        <v>69781.869613000003</v>
      </c>
      <c r="D4119">
        <f>Fulltable[[#This Row],[Distance]]^4</f>
        <v>2872919.5719672102</v>
      </c>
      <c r="E4119">
        <f>Fulltable[[#This Row],[Distance]]^5</f>
        <v>118278098.77789004</v>
      </c>
      <c r="F4119" s="13" t="e">
        <f>IF(ISNUMBER(VLOOKUP(Fulltable[[#This Row],[Distance]], PBmetric[[Distance (km)]:[PB (hh:mm:ss)]], 6, FALSE)), VLOOKUP(Fulltable[[#This Row],[Distance]], PBmetric[[Distance (km)]:[PB (hh:mm:ss)]], 6, FALSE), NA())</f>
        <v>#N/A</v>
      </c>
      <c r="G4119" s="13">
        <f ca="1">$Q$4+$P$4*Fulltable[[#This Row],[Distance]]+$O$4*Fulltable[[#This Row],[D^2]]+$N$4*Fulltable[[#This Row],[D^3]]</f>
        <v>0.15005772677887033</v>
      </c>
      <c r="H4119" s="13">
        <f ca="1">Fulltable[[#This Row],[Forecast]]*(1+AVERAGE(cform[faster (-ve) /
slower (+ve)]))</f>
        <v>0.15535803894923861</v>
      </c>
      <c r="I4119" s="13" t="e">
        <f>IF(ISNUMBER(VLOOKUP(Fulltable[[#This Row],[Distance]], Predict[[#All],[Distance (km)]:[Time on current form]], 2, FALSE)), VLOOKUP(Fulltable[[#This Row],[Distance]], Predict[[#All],[Distance (km)]:[Time on current form]], 2, FALSE), NA())</f>
        <v>#N/A</v>
      </c>
      <c r="J4119" s="13" t="e">
        <f>IF(ISNUMBER(VLOOKUP(Fulltable[[#This Row],[Distance]], Predict[[#All],[Distance (km)]:[Time on current form]], 3, FALSE)), VLOOKUP(Fulltable[[#This Row],[Distance]], Predict[[#All],[Distance (km)]:[Time on current form]], 3, FALSE), NA())</f>
        <v>#N/A</v>
      </c>
    </row>
    <row r="4120" spans="1:10" x14ac:dyDescent="0.25">
      <c r="A4120" s="1">
        <v>41.18</v>
      </c>
      <c r="B4120" s="2">
        <f>Fulltable[[#This Row],[Distance]]^2</f>
        <v>1695.7924</v>
      </c>
      <c r="C4120">
        <f>Fulltable[[#This Row],[Distance]]^3</f>
        <v>69832.731031999996</v>
      </c>
      <c r="D4120">
        <f>Fulltable[[#This Row],[Distance]]^4</f>
        <v>2875711.8638977599</v>
      </c>
      <c r="E4120">
        <f>Fulltable[[#This Row],[Distance]]^5</f>
        <v>118421814.55530976</v>
      </c>
      <c r="F4120" s="13" t="e">
        <f>IF(ISNUMBER(VLOOKUP(Fulltable[[#This Row],[Distance]], PBmetric[[Distance (km)]:[PB (hh:mm:ss)]], 6, FALSE)), VLOOKUP(Fulltable[[#This Row],[Distance]], PBmetric[[Distance (km)]:[PB (hh:mm:ss)]], 6, FALSE), NA())</f>
        <v>#N/A</v>
      </c>
      <c r="G4120" s="13">
        <f ca="1">$Q$4+$P$4*Fulltable[[#This Row],[Distance]]+$O$4*Fulltable[[#This Row],[D^2]]+$N$4*Fulltable[[#This Row],[D^3]]</f>
        <v>0.15010153747778554</v>
      </c>
      <c r="H4120" s="13">
        <f ca="1">Fulltable[[#This Row],[Forecast]]*(1+AVERAGE(cform[faster (-ve) /
slower (+ve)]))</f>
        <v>0.15540339712182036</v>
      </c>
      <c r="I4120" s="13" t="e">
        <f>IF(ISNUMBER(VLOOKUP(Fulltable[[#This Row],[Distance]], Predict[[#All],[Distance (km)]:[Time on current form]], 2, FALSE)), VLOOKUP(Fulltable[[#This Row],[Distance]], Predict[[#All],[Distance (km)]:[Time on current form]], 2, FALSE), NA())</f>
        <v>#N/A</v>
      </c>
      <c r="J4120" s="13" t="e">
        <f>IF(ISNUMBER(VLOOKUP(Fulltable[[#This Row],[Distance]], Predict[[#All],[Distance (km)]:[Time on current form]], 3, FALSE)), VLOOKUP(Fulltable[[#This Row],[Distance]], Predict[[#All],[Distance (km)]:[Time on current form]], 3, FALSE), NA())</f>
        <v>#N/A</v>
      </c>
    </row>
    <row r="4121" spans="1:10" x14ac:dyDescent="0.25">
      <c r="A4121" s="1">
        <v>41.19</v>
      </c>
      <c r="B4121" s="2">
        <f>Fulltable[[#This Row],[Distance]]^2</f>
        <v>1696.6160999999997</v>
      </c>
      <c r="C4121">
        <f>Fulltable[[#This Row],[Distance]]^3</f>
        <v>69883.617158999987</v>
      </c>
      <c r="D4121">
        <f>Fulltable[[#This Row],[Distance]]^4</f>
        <v>2878506.1907792091</v>
      </c>
      <c r="E4121">
        <f>Fulltable[[#This Row],[Distance]]^5</f>
        <v>118565669.99819562</v>
      </c>
      <c r="F4121" s="13" t="e">
        <f>IF(ISNUMBER(VLOOKUP(Fulltable[[#This Row],[Distance]], PBmetric[[Distance (km)]:[PB (hh:mm:ss)]], 6, FALSE)), VLOOKUP(Fulltable[[#This Row],[Distance]], PBmetric[[Distance (km)]:[PB (hh:mm:ss)]], 6, FALSE), NA())</f>
        <v>#N/A</v>
      </c>
      <c r="G4121" s="13">
        <f ca="1">$Q$4+$P$4*Fulltable[[#This Row],[Distance]]+$O$4*Fulltable[[#This Row],[D^2]]+$N$4*Fulltable[[#This Row],[D^3]]</f>
        <v>0.15014535170379892</v>
      </c>
      <c r="H4121" s="13">
        <f ca="1">Fulltable[[#This Row],[Forecast]]*(1+AVERAGE(cform[faster (-ve) /
slower (+ve)]))</f>
        <v>0.15544875894608381</v>
      </c>
      <c r="I4121" s="13" t="e">
        <f>IF(ISNUMBER(VLOOKUP(Fulltable[[#This Row],[Distance]], Predict[[#All],[Distance (km)]:[Time on current form]], 2, FALSE)), VLOOKUP(Fulltable[[#This Row],[Distance]], Predict[[#All],[Distance (km)]:[Time on current form]], 2, FALSE), NA())</f>
        <v>#N/A</v>
      </c>
      <c r="J4121" s="13" t="e">
        <f>IF(ISNUMBER(VLOOKUP(Fulltable[[#This Row],[Distance]], Predict[[#All],[Distance (km)]:[Time on current form]], 3, FALSE)), VLOOKUP(Fulltable[[#This Row],[Distance]], Predict[[#All],[Distance (km)]:[Time on current form]], 3, FALSE), NA())</f>
        <v>#N/A</v>
      </c>
    </row>
    <row r="4122" spans="1:10" x14ac:dyDescent="0.25">
      <c r="A4122" s="1">
        <v>41.2</v>
      </c>
      <c r="B4122" s="2">
        <f>Fulltable[[#This Row],[Distance]]^2</f>
        <v>1697.4400000000003</v>
      </c>
      <c r="C4122">
        <f>Fulltable[[#This Row],[Distance]]^3</f>
        <v>69934.52800000002</v>
      </c>
      <c r="D4122">
        <f>Fulltable[[#This Row],[Distance]]^4</f>
        <v>2881302.5536000011</v>
      </c>
      <c r="E4122">
        <f>Fulltable[[#This Row],[Distance]]^5</f>
        <v>118709665.20832005</v>
      </c>
      <c r="F4122" s="13" t="e">
        <f>IF(ISNUMBER(VLOOKUP(Fulltable[[#This Row],[Distance]], PBmetric[[Distance (km)]:[PB (hh:mm:ss)]], 6, FALSE)), VLOOKUP(Fulltable[[#This Row],[Distance]], PBmetric[[Distance (km)]:[PB (hh:mm:ss)]], 6, FALSE), NA())</f>
        <v>#N/A</v>
      </c>
      <c r="G4122" s="13">
        <f ca="1">$Q$4+$P$4*Fulltable[[#This Row],[Distance]]+$O$4*Fulltable[[#This Row],[D^2]]+$N$4*Fulltable[[#This Row],[D^3]]</f>
        <v>0.15018916945687508</v>
      </c>
      <c r="H4122" s="13">
        <f ca="1">Fulltable[[#This Row],[Forecast]]*(1+AVERAGE(cform[faster (-ve) /
slower (+ve)]))</f>
        <v>0.15549412442199234</v>
      </c>
      <c r="I4122" s="13" t="e">
        <f>IF(ISNUMBER(VLOOKUP(Fulltable[[#This Row],[Distance]], Predict[[#All],[Distance (km)]:[Time on current form]], 2, FALSE)), VLOOKUP(Fulltable[[#This Row],[Distance]], Predict[[#All],[Distance (km)]:[Time on current form]], 2, FALSE), NA())</f>
        <v>#N/A</v>
      </c>
      <c r="J4122" s="13" t="e">
        <f>IF(ISNUMBER(VLOOKUP(Fulltable[[#This Row],[Distance]], Predict[[#All],[Distance (km)]:[Time on current form]], 3, FALSE)), VLOOKUP(Fulltable[[#This Row],[Distance]], Predict[[#All],[Distance (km)]:[Time on current form]], 3, FALSE), NA())</f>
        <v>#N/A</v>
      </c>
    </row>
    <row r="4123" spans="1:10" x14ac:dyDescent="0.25">
      <c r="A4123" s="1">
        <v>41.21</v>
      </c>
      <c r="B4123" s="2">
        <f>Fulltable[[#This Row],[Distance]]^2</f>
        <v>1698.2641000000001</v>
      </c>
      <c r="C4123">
        <f>Fulltable[[#This Row],[Distance]]^3</f>
        <v>69985.463561000011</v>
      </c>
      <c r="D4123">
        <f>Fulltable[[#This Row],[Distance]]^4</f>
        <v>2884100.9533488103</v>
      </c>
      <c r="E4123">
        <f>Fulltable[[#This Row],[Distance]]^5</f>
        <v>118853800.28750448</v>
      </c>
      <c r="F4123" s="13" t="e">
        <f>IF(ISNUMBER(VLOOKUP(Fulltable[[#This Row],[Distance]], PBmetric[[Distance (km)]:[PB (hh:mm:ss)]], 6, FALSE)), VLOOKUP(Fulltable[[#This Row],[Distance]], PBmetric[[Distance (km)]:[PB (hh:mm:ss)]], 6, FALSE), NA())</f>
        <v>#N/A</v>
      </c>
      <c r="G4123" s="13">
        <f ca="1">$Q$4+$P$4*Fulltable[[#This Row],[Distance]]+$O$4*Fulltable[[#This Row],[D^2]]+$N$4*Fulltable[[#This Row],[D^3]]</f>
        <v>0.15023299073697852</v>
      </c>
      <c r="H4123" s="13">
        <f ca="1">Fulltable[[#This Row],[Forecast]]*(1+AVERAGE(cform[faster (-ve) /
slower (+ve)]))</f>
        <v>0.15553949354950916</v>
      </c>
      <c r="I4123" s="13" t="e">
        <f>IF(ISNUMBER(VLOOKUP(Fulltable[[#This Row],[Distance]], Predict[[#All],[Distance (km)]:[Time on current form]], 2, FALSE)), VLOOKUP(Fulltable[[#This Row],[Distance]], Predict[[#All],[Distance (km)]:[Time on current form]], 2, FALSE), NA())</f>
        <v>#N/A</v>
      </c>
      <c r="J4123" s="13" t="e">
        <f>IF(ISNUMBER(VLOOKUP(Fulltable[[#This Row],[Distance]], Predict[[#All],[Distance (km)]:[Time on current form]], 3, FALSE)), VLOOKUP(Fulltable[[#This Row],[Distance]], Predict[[#All],[Distance (km)]:[Time on current form]], 3, FALSE), NA())</f>
        <v>#N/A</v>
      </c>
    </row>
    <row r="4124" spans="1:10" x14ac:dyDescent="0.25">
      <c r="A4124" s="1">
        <v>41.22</v>
      </c>
      <c r="B4124" s="2">
        <f>Fulltable[[#This Row],[Distance]]^2</f>
        <v>1699.0883999999999</v>
      </c>
      <c r="C4124">
        <f>Fulltable[[#This Row],[Distance]]^3</f>
        <v>70036.423847999991</v>
      </c>
      <c r="D4124">
        <f>Fulltable[[#This Row],[Distance]]^4</f>
        <v>2886901.3910145597</v>
      </c>
      <c r="E4124">
        <f>Fulltable[[#This Row],[Distance]]^5</f>
        <v>118998075.33762014</v>
      </c>
      <c r="F4124" s="13" t="e">
        <f>IF(ISNUMBER(VLOOKUP(Fulltable[[#This Row],[Distance]], PBmetric[[Distance (km)]:[PB (hh:mm:ss)]], 6, FALSE)), VLOOKUP(Fulltable[[#This Row],[Distance]], PBmetric[[Distance (km)]:[PB (hh:mm:ss)]], 6, FALSE), NA())</f>
        <v>#N/A</v>
      </c>
      <c r="G4124" s="13">
        <f ca="1">$Q$4+$P$4*Fulltable[[#This Row],[Distance]]+$O$4*Fulltable[[#This Row],[D^2]]+$N$4*Fulltable[[#This Row],[D^3]]</f>
        <v>0.15027681554407396</v>
      </c>
      <c r="H4124" s="13">
        <f ca="1">Fulltable[[#This Row],[Forecast]]*(1+AVERAGE(cform[faster (-ve) /
slower (+ve)]))</f>
        <v>0.15558486632859778</v>
      </c>
      <c r="I4124" s="13" t="e">
        <f>IF(ISNUMBER(VLOOKUP(Fulltable[[#This Row],[Distance]], Predict[[#All],[Distance (km)]:[Time on current form]], 2, FALSE)), VLOOKUP(Fulltable[[#This Row],[Distance]], Predict[[#All],[Distance (km)]:[Time on current form]], 2, FALSE), NA())</f>
        <v>#N/A</v>
      </c>
      <c r="J4124" s="13" t="e">
        <f>IF(ISNUMBER(VLOOKUP(Fulltable[[#This Row],[Distance]], Predict[[#All],[Distance (km)]:[Time on current form]], 3, FALSE)), VLOOKUP(Fulltable[[#This Row],[Distance]], Predict[[#All],[Distance (km)]:[Time on current form]], 3, FALSE), NA())</f>
        <v>#N/A</v>
      </c>
    </row>
    <row r="4125" spans="1:10" x14ac:dyDescent="0.25">
      <c r="A4125" s="1">
        <v>41.23</v>
      </c>
      <c r="B4125" s="2">
        <f>Fulltable[[#This Row],[Distance]]^2</f>
        <v>1699.9128999999998</v>
      </c>
      <c r="C4125">
        <f>Fulltable[[#This Row],[Distance]]^3</f>
        <v>70087.408866999991</v>
      </c>
      <c r="D4125">
        <f>Fulltable[[#This Row],[Distance]]^4</f>
        <v>2889703.8675864092</v>
      </c>
      <c r="E4125">
        <f>Fulltable[[#This Row],[Distance]]^5</f>
        <v>119142490.46058764</v>
      </c>
      <c r="F4125" s="13" t="e">
        <f>IF(ISNUMBER(VLOOKUP(Fulltable[[#This Row],[Distance]], PBmetric[[Distance (km)]:[PB (hh:mm:ss)]], 6, FALSE)), VLOOKUP(Fulltable[[#This Row],[Distance]], PBmetric[[Distance (km)]:[PB (hh:mm:ss)]], 6, FALSE), NA())</f>
        <v>#N/A</v>
      </c>
      <c r="G4125" s="13">
        <f ca="1">$Q$4+$P$4*Fulltable[[#This Row],[Distance]]+$O$4*Fulltable[[#This Row],[D^2]]+$N$4*Fulltable[[#This Row],[D^3]]</f>
        <v>0.15032064387812588</v>
      </c>
      <c r="H4125" s="13">
        <f ca="1">Fulltable[[#This Row],[Forecast]]*(1+AVERAGE(cform[faster (-ve) /
slower (+ve)]))</f>
        <v>0.15563024275922138</v>
      </c>
      <c r="I4125" s="13" t="e">
        <f>IF(ISNUMBER(VLOOKUP(Fulltable[[#This Row],[Distance]], Predict[[#All],[Distance (km)]:[Time on current form]], 2, FALSE)), VLOOKUP(Fulltable[[#This Row],[Distance]], Predict[[#All],[Distance (km)]:[Time on current form]], 2, FALSE), NA())</f>
        <v>#N/A</v>
      </c>
      <c r="J4125" s="13" t="e">
        <f>IF(ISNUMBER(VLOOKUP(Fulltable[[#This Row],[Distance]], Predict[[#All],[Distance (km)]:[Time on current form]], 3, FALSE)), VLOOKUP(Fulltable[[#This Row],[Distance]], Predict[[#All],[Distance (km)]:[Time on current form]], 3, FALSE), NA())</f>
        <v>#N/A</v>
      </c>
    </row>
    <row r="4126" spans="1:10" x14ac:dyDescent="0.25">
      <c r="A4126" s="1">
        <v>41.24</v>
      </c>
      <c r="B4126" s="2">
        <f>Fulltable[[#This Row],[Distance]]^2</f>
        <v>1700.7376000000002</v>
      </c>
      <c r="C4126">
        <f>Fulltable[[#This Row],[Distance]]^3</f>
        <v>70138.418624000013</v>
      </c>
      <c r="D4126">
        <f>Fulltable[[#This Row],[Distance]]^4</f>
        <v>2892508.3840537607</v>
      </c>
      <c r="E4126">
        <f>Fulltable[[#This Row],[Distance]]^5</f>
        <v>119287045.75837709</v>
      </c>
      <c r="F4126" s="13" t="e">
        <f>IF(ISNUMBER(VLOOKUP(Fulltable[[#This Row],[Distance]], PBmetric[[Distance (km)]:[PB (hh:mm:ss)]], 6, FALSE)), VLOOKUP(Fulltable[[#This Row],[Distance]], PBmetric[[Distance (km)]:[PB (hh:mm:ss)]], 6, FALSE), NA())</f>
        <v>#N/A</v>
      </c>
      <c r="G4126" s="13">
        <f ca="1">$Q$4+$P$4*Fulltable[[#This Row],[Distance]]+$O$4*Fulltable[[#This Row],[D^2]]+$N$4*Fulltable[[#This Row],[D^3]]</f>
        <v>0.15036447573909903</v>
      </c>
      <c r="H4126" s="13">
        <f ca="1">Fulltable[[#This Row],[Forecast]]*(1+AVERAGE(cform[faster (-ve) /
slower (+ve)]))</f>
        <v>0.15567562284134351</v>
      </c>
      <c r="I4126" s="13" t="e">
        <f>IF(ISNUMBER(VLOOKUP(Fulltable[[#This Row],[Distance]], Predict[[#All],[Distance (km)]:[Time on current form]], 2, FALSE)), VLOOKUP(Fulltable[[#This Row],[Distance]], Predict[[#All],[Distance (km)]:[Time on current form]], 2, FALSE), NA())</f>
        <v>#N/A</v>
      </c>
      <c r="J4126" s="13" t="e">
        <f>IF(ISNUMBER(VLOOKUP(Fulltable[[#This Row],[Distance]], Predict[[#All],[Distance (km)]:[Time on current form]], 3, FALSE)), VLOOKUP(Fulltable[[#This Row],[Distance]], Predict[[#All],[Distance (km)]:[Time on current form]], 3, FALSE), NA())</f>
        <v>#N/A</v>
      </c>
    </row>
    <row r="4127" spans="1:10" x14ac:dyDescent="0.25">
      <c r="A4127" s="1">
        <v>41.25</v>
      </c>
      <c r="B4127" s="2">
        <f>Fulltable[[#This Row],[Distance]]^2</f>
        <v>1701.5625</v>
      </c>
      <c r="C4127">
        <f>Fulltable[[#This Row],[Distance]]^3</f>
        <v>70189.453125</v>
      </c>
      <c r="D4127">
        <f>Fulltable[[#This Row],[Distance]]^4</f>
        <v>2895314.94140625</v>
      </c>
      <c r="E4127">
        <f>Fulltable[[#This Row],[Distance]]^5</f>
        <v>119431741.33300781</v>
      </c>
      <c r="F4127" s="13" t="e">
        <f>IF(ISNUMBER(VLOOKUP(Fulltable[[#This Row],[Distance]], PBmetric[[Distance (km)]:[PB (hh:mm:ss)]], 6, FALSE)), VLOOKUP(Fulltable[[#This Row],[Distance]], PBmetric[[Distance (km)]:[PB (hh:mm:ss)]], 6, FALSE), NA())</f>
        <v>#N/A</v>
      </c>
      <c r="G4127" s="13">
        <f ca="1">$Q$4+$P$4*Fulltable[[#This Row],[Distance]]+$O$4*Fulltable[[#This Row],[D^2]]+$N$4*Fulltable[[#This Row],[D^3]]</f>
        <v>0.15040831112695785</v>
      </c>
      <c r="H4127" s="13">
        <f ca="1">Fulltable[[#This Row],[Forecast]]*(1+AVERAGE(cform[faster (-ve) /
slower (+ve)]))</f>
        <v>0.15572100657492732</v>
      </c>
      <c r="I4127" s="13" t="e">
        <f>IF(ISNUMBER(VLOOKUP(Fulltable[[#This Row],[Distance]], Predict[[#All],[Distance (km)]:[Time on current form]], 2, FALSE)), VLOOKUP(Fulltable[[#This Row],[Distance]], Predict[[#All],[Distance (km)]:[Time on current form]], 2, FALSE), NA())</f>
        <v>#N/A</v>
      </c>
      <c r="J4127" s="13" t="e">
        <f>IF(ISNUMBER(VLOOKUP(Fulltable[[#This Row],[Distance]], Predict[[#All],[Distance (km)]:[Time on current form]], 3, FALSE)), VLOOKUP(Fulltable[[#This Row],[Distance]], Predict[[#All],[Distance (km)]:[Time on current form]], 3, FALSE), NA())</f>
        <v>#N/A</v>
      </c>
    </row>
    <row r="4128" spans="1:10" x14ac:dyDescent="0.25">
      <c r="A4128" s="1">
        <v>41.26</v>
      </c>
      <c r="B4128" s="2">
        <f>Fulltable[[#This Row],[Distance]]^2</f>
        <v>1702.3875999999998</v>
      </c>
      <c r="C4128">
        <f>Fulltable[[#This Row],[Distance]]^3</f>
        <v>70240.512375999984</v>
      </c>
      <c r="D4128">
        <f>Fulltable[[#This Row],[Distance]]^4</f>
        <v>2898123.5406337595</v>
      </c>
      <c r="E4128">
        <f>Fulltable[[#This Row],[Distance]]^5</f>
        <v>119576577.28654891</v>
      </c>
      <c r="F4128" s="13" t="e">
        <f>IF(ISNUMBER(VLOOKUP(Fulltable[[#This Row],[Distance]], PBmetric[[Distance (km)]:[PB (hh:mm:ss)]], 6, FALSE)), VLOOKUP(Fulltable[[#This Row],[Distance]], PBmetric[[Distance (km)]:[PB (hh:mm:ss)]], 6, FALSE), NA())</f>
        <v>#N/A</v>
      </c>
      <c r="G4128" s="13">
        <f ca="1">$Q$4+$P$4*Fulltable[[#This Row],[Distance]]+$O$4*Fulltable[[#This Row],[D^2]]+$N$4*Fulltable[[#This Row],[D^3]]</f>
        <v>0.15045215004166701</v>
      </c>
      <c r="H4128" s="13">
        <f ca="1">Fulltable[[#This Row],[Forecast]]*(1+AVERAGE(cform[faster (-ve) /
slower (+ve)]))</f>
        <v>0.15576639395993627</v>
      </c>
      <c r="I4128" s="13" t="e">
        <f>IF(ISNUMBER(VLOOKUP(Fulltable[[#This Row],[Distance]], Predict[[#All],[Distance (km)]:[Time on current form]], 2, FALSE)), VLOOKUP(Fulltable[[#This Row],[Distance]], Predict[[#All],[Distance (km)]:[Time on current form]], 2, FALSE), NA())</f>
        <v>#N/A</v>
      </c>
      <c r="J4128" s="13" t="e">
        <f>IF(ISNUMBER(VLOOKUP(Fulltable[[#This Row],[Distance]], Predict[[#All],[Distance (km)]:[Time on current form]], 3, FALSE)), VLOOKUP(Fulltable[[#This Row],[Distance]], Predict[[#All],[Distance (km)]:[Time on current form]], 3, FALSE), NA())</f>
        <v>#N/A</v>
      </c>
    </row>
    <row r="4129" spans="1:10" x14ac:dyDescent="0.25">
      <c r="A4129" s="1">
        <v>41.27</v>
      </c>
      <c r="B4129" s="2">
        <f>Fulltable[[#This Row],[Distance]]^2</f>
        <v>1703.2129000000002</v>
      </c>
      <c r="C4129">
        <f>Fulltable[[#This Row],[Distance]]^3</f>
        <v>70291.596383000011</v>
      </c>
      <c r="D4129">
        <f>Fulltable[[#This Row],[Distance]]^4</f>
        <v>2900934.1827264107</v>
      </c>
      <c r="E4129">
        <f>Fulltable[[#This Row],[Distance]]^5</f>
        <v>119721553.72111897</v>
      </c>
      <c r="F4129" s="13" t="e">
        <f>IF(ISNUMBER(VLOOKUP(Fulltable[[#This Row],[Distance]], PBmetric[[Distance (km)]:[PB (hh:mm:ss)]], 6, FALSE)), VLOOKUP(Fulltable[[#This Row],[Distance]], PBmetric[[Distance (km)]:[PB (hh:mm:ss)]], 6, FALSE), NA())</f>
        <v>#N/A</v>
      </c>
      <c r="G4129" s="13">
        <f ca="1">$Q$4+$P$4*Fulltable[[#This Row],[Distance]]+$O$4*Fulltable[[#This Row],[D^2]]+$N$4*Fulltable[[#This Row],[D^3]]</f>
        <v>0.15049599248319112</v>
      </c>
      <c r="H4129" s="13">
        <f ca="1">Fulltable[[#This Row],[Forecast]]*(1+AVERAGE(cform[faster (-ve) /
slower (+ve)]))</f>
        <v>0.15581178499633366</v>
      </c>
      <c r="I4129" s="13" t="e">
        <f>IF(ISNUMBER(VLOOKUP(Fulltable[[#This Row],[Distance]], Predict[[#All],[Distance (km)]:[Time on current form]], 2, FALSE)), VLOOKUP(Fulltable[[#This Row],[Distance]], Predict[[#All],[Distance (km)]:[Time on current form]], 2, FALSE), NA())</f>
        <v>#N/A</v>
      </c>
      <c r="J4129" s="13" t="e">
        <f>IF(ISNUMBER(VLOOKUP(Fulltable[[#This Row],[Distance]], Predict[[#All],[Distance (km)]:[Time on current form]], 3, FALSE)), VLOOKUP(Fulltable[[#This Row],[Distance]], Predict[[#All],[Distance (km)]:[Time on current form]], 3, FALSE), NA())</f>
        <v>#N/A</v>
      </c>
    </row>
    <row r="4130" spans="1:10" x14ac:dyDescent="0.25">
      <c r="A4130" s="1">
        <v>41.28</v>
      </c>
      <c r="B4130" s="2">
        <f>Fulltable[[#This Row],[Distance]]^2</f>
        <v>1704.0384000000001</v>
      </c>
      <c r="C4130">
        <f>Fulltable[[#This Row],[Distance]]^3</f>
        <v>70342.70515200001</v>
      </c>
      <c r="D4130">
        <f>Fulltable[[#This Row],[Distance]]^4</f>
        <v>2903746.8686745605</v>
      </c>
      <c r="E4130">
        <f>Fulltable[[#This Row],[Distance]]^5</f>
        <v>119866670.73888586</v>
      </c>
      <c r="F4130" s="13" t="e">
        <f>IF(ISNUMBER(VLOOKUP(Fulltable[[#This Row],[Distance]], PBmetric[[Distance (km)]:[PB (hh:mm:ss)]], 6, FALSE)), VLOOKUP(Fulltable[[#This Row],[Distance]], PBmetric[[Distance (km)]:[PB (hh:mm:ss)]], 6, FALSE), NA())</f>
        <v>#N/A</v>
      </c>
      <c r="G4130" s="13">
        <f ca="1">$Q$4+$P$4*Fulltable[[#This Row],[Distance]]+$O$4*Fulltable[[#This Row],[D^2]]+$N$4*Fulltable[[#This Row],[D^3]]</f>
        <v>0.15053983845149471</v>
      </c>
      <c r="H4130" s="13">
        <f ca="1">Fulltable[[#This Row],[Forecast]]*(1+AVERAGE(cform[faster (-ve) /
slower (+ve)]))</f>
        <v>0.15585717968408283</v>
      </c>
      <c r="I4130" s="13" t="e">
        <f>IF(ISNUMBER(VLOOKUP(Fulltable[[#This Row],[Distance]], Predict[[#All],[Distance (km)]:[Time on current form]], 2, FALSE)), VLOOKUP(Fulltable[[#This Row],[Distance]], Predict[[#All],[Distance (km)]:[Time on current form]], 2, FALSE), NA())</f>
        <v>#N/A</v>
      </c>
      <c r="J4130" s="13" t="e">
        <f>IF(ISNUMBER(VLOOKUP(Fulltable[[#This Row],[Distance]], Predict[[#All],[Distance (km)]:[Time on current form]], 3, FALSE)), VLOOKUP(Fulltable[[#This Row],[Distance]], Predict[[#All],[Distance (km)]:[Time on current form]], 3, FALSE), NA())</f>
        <v>#N/A</v>
      </c>
    </row>
    <row r="4131" spans="1:10" x14ac:dyDescent="0.25">
      <c r="A4131" s="1">
        <v>41.29</v>
      </c>
      <c r="B4131" s="2">
        <f>Fulltable[[#This Row],[Distance]]^2</f>
        <v>1704.8641</v>
      </c>
      <c r="C4131">
        <f>Fulltable[[#This Row],[Distance]]^3</f>
        <v>70393.838688999997</v>
      </c>
      <c r="D4131">
        <f>Fulltable[[#This Row],[Distance]]^4</f>
        <v>2906561.59946881</v>
      </c>
      <c r="E4131">
        <f>Fulltable[[#This Row],[Distance]]^5</f>
        <v>120011928.44206716</v>
      </c>
      <c r="F4131" s="13" t="e">
        <f>IF(ISNUMBER(VLOOKUP(Fulltable[[#This Row],[Distance]], PBmetric[[Distance (km)]:[PB (hh:mm:ss)]], 6, FALSE)), VLOOKUP(Fulltable[[#This Row],[Distance]], PBmetric[[Distance (km)]:[PB (hh:mm:ss)]], 6, FALSE), NA())</f>
        <v>#N/A</v>
      </c>
      <c r="G4131" s="13">
        <f ca="1">$Q$4+$P$4*Fulltable[[#This Row],[Distance]]+$O$4*Fulltable[[#This Row],[D^2]]+$N$4*Fulltable[[#This Row],[D^3]]</f>
        <v>0.15058368794654248</v>
      </c>
      <c r="H4131" s="13">
        <f ca="1">Fulltable[[#This Row],[Forecast]]*(1+AVERAGE(cform[faster (-ve) /
slower (+ve)]))</f>
        <v>0.15590257802314719</v>
      </c>
      <c r="I4131" s="13" t="e">
        <f>IF(ISNUMBER(VLOOKUP(Fulltable[[#This Row],[Distance]], Predict[[#All],[Distance (km)]:[Time on current form]], 2, FALSE)), VLOOKUP(Fulltable[[#This Row],[Distance]], Predict[[#All],[Distance (km)]:[Time on current form]], 2, FALSE), NA())</f>
        <v>#N/A</v>
      </c>
      <c r="J4131" s="13" t="e">
        <f>IF(ISNUMBER(VLOOKUP(Fulltable[[#This Row],[Distance]], Predict[[#All],[Distance (km)]:[Time on current form]], 3, FALSE)), VLOOKUP(Fulltable[[#This Row],[Distance]], Predict[[#All],[Distance (km)]:[Time on current form]], 3, FALSE), NA())</f>
        <v>#N/A</v>
      </c>
    </row>
    <row r="4132" spans="1:10" x14ac:dyDescent="0.25">
      <c r="A4132" s="1">
        <v>41.3</v>
      </c>
      <c r="B4132" s="2">
        <f>Fulltable[[#This Row],[Distance]]^2</f>
        <v>1705.6899999999998</v>
      </c>
      <c r="C4132">
        <f>Fulltable[[#This Row],[Distance]]^3</f>
        <v>70444.996999999988</v>
      </c>
      <c r="D4132">
        <f>Fulltable[[#This Row],[Distance]]^4</f>
        <v>2909378.3760999995</v>
      </c>
      <c r="E4132">
        <f>Fulltable[[#This Row],[Distance]]^5</f>
        <v>120157326.93292998</v>
      </c>
      <c r="F4132" s="13" t="e">
        <f>IF(ISNUMBER(VLOOKUP(Fulltable[[#This Row],[Distance]], PBmetric[[Distance (km)]:[PB (hh:mm:ss)]], 6, FALSE)), VLOOKUP(Fulltable[[#This Row],[Distance]], PBmetric[[Distance (km)]:[PB (hh:mm:ss)]], 6, FALSE), NA())</f>
        <v>#N/A</v>
      </c>
      <c r="G4132" s="13">
        <f ca="1">$Q$4+$P$4*Fulltable[[#This Row],[Distance]]+$O$4*Fulltable[[#This Row],[D^2]]+$N$4*Fulltable[[#This Row],[D^3]]</f>
        <v>0.15062754096829892</v>
      </c>
      <c r="H4132" s="13">
        <f ca="1">Fulltable[[#This Row],[Forecast]]*(1+AVERAGE(cform[faster (-ve) /
slower (+ve)]))</f>
        <v>0.15594798001349003</v>
      </c>
      <c r="I4132" s="13" t="e">
        <f>IF(ISNUMBER(VLOOKUP(Fulltable[[#This Row],[Distance]], Predict[[#All],[Distance (km)]:[Time on current form]], 2, FALSE)), VLOOKUP(Fulltable[[#This Row],[Distance]], Predict[[#All],[Distance (km)]:[Time on current form]], 2, FALSE), NA())</f>
        <v>#N/A</v>
      </c>
      <c r="J4132" s="13" t="e">
        <f>IF(ISNUMBER(VLOOKUP(Fulltable[[#This Row],[Distance]], Predict[[#All],[Distance (km)]:[Time on current form]], 3, FALSE)), VLOOKUP(Fulltable[[#This Row],[Distance]], Predict[[#All],[Distance (km)]:[Time on current form]], 3, FALSE), NA())</f>
        <v>#N/A</v>
      </c>
    </row>
    <row r="4133" spans="1:10" x14ac:dyDescent="0.25">
      <c r="A4133" s="1">
        <v>41.31</v>
      </c>
      <c r="B4133" s="2">
        <f>Fulltable[[#This Row],[Distance]]^2</f>
        <v>1706.5161000000003</v>
      </c>
      <c r="C4133">
        <f>Fulltable[[#This Row],[Distance]]^3</f>
        <v>70496.180091000017</v>
      </c>
      <c r="D4133">
        <f>Fulltable[[#This Row],[Distance]]^4</f>
        <v>2912197.1995592108</v>
      </c>
      <c r="E4133">
        <f>Fulltable[[#This Row],[Distance]]^5</f>
        <v>120302866.31379101</v>
      </c>
      <c r="F4133" s="13" t="e">
        <f>IF(ISNUMBER(VLOOKUP(Fulltable[[#This Row],[Distance]], PBmetric[[Distance (km)]:[PB (hh:mm:ss)]], 6, FALSE)), VLOOKUP(Fulltable[[#This Row],[Distance]], PBmetric[[Distance (km)]:[PB (hh:mm:ss)]], 6, FALSE), NA())</f>
        <v>#N/A</v>
      </c>
      <c r="G4133" s="13">
        <f ca="1">$Q$4+$P$4*Fulltable[[#This Row],[Distance]]+$O$4*Fulltable[[#This Row],[D^2]]+$N$4*Fulltable[[#This Row],[D^3]]</f>
        <v>0.15067139751672873</v>
      </c>
      <c r="H4133" s="13">
        <f ca="1">Fulltable[[#This Row],[Forecast]]*(1+AVERAGE(cform[faster (-ve) /
slower (+ve)]))</f>
        <v>0.15599338565507473</v>
      </c>
      <c r="I4133" s="13" t="e">
        <f>IF(ISNUMBER(VLOOKUP(Fulltable[[#This Row],[Distance]], Predict[[#All],[Distance (km)]:[Time on current form]], 2, FALSE)), VLOOKUP(Fulltable[[#This Row],[Distance]], Predict[[#All],[Distance (km)]:[Time on current form]], 2, FALSE), NA())</f>
        <v>#N/A</v>
      </c>
      <c r="J4133" s="13" t="e">
        <f>IF(ISNUMBER(VLOOKUP(Fulltable[[#This Row],[Distance]], Predict[[#All],[Distance (km)]:[Time on current form]], 3, FALSE)), VLOOKUP(Fulltable[[#This Row],[Distance]], Predict[[#All],[Distance (km)]:[Time on current form]], 3, FALSE), NA())</f>
        <v>#N/A</v>
      </c>
    </row>
    <row r="4134" spans="1:10" x14ac:dyDescent="0.25">
      <c r="A4134" s="1">
        <v>41.32</v>
      </c>
      <c r="B4134" s="2">
        <f>Fulltable[[#This Row],[Distance]]^2</f>
        <v>1707.3424</v>
      </c>
      <c r="C4134">
        <f>Fulltable[[#This Row],[Distance]]^3</f>
        <v>70547.387967999995</v>
      </c>
      <c r="D4134">
        <f>Fulltable[[#This Row],[Distance]]^4</f>
        <v>2915018.0708377599</v>
      </c>
      <c r="E4134">
        <f>Fulltable[[#This Row],[Distance]]^5</f>
        <v>120448546.68701623</v>
      </c>
      <c r="F4134" s="13" t="e">
        <f>IF(ISNUMBER(VLOOKUP(Fulltable[[#This Row],[Distance]], PBmetric[[Distance (km)]:[PB (hh:mm:ss)]], 6, FALSE)), VLOOKUP(Fulltable[[#This Row],[Distance]], PBmetric[[Distance (km)]:[PB (hh:mm:ss)]], 6, FALSE), NA())</f>
        <v>#N/A</v>
      </c>
      <c r="G4134" s="13">
        <f ca="1">$Q$4+$P$4*Fulltable[[#This Row],[Distance]]+$O$4*Fulltable[[#This Row],[D^2]]+$N$4*Fulltable[[#This Row],[D^3]]</f>
        <v>0.15071525759179641</v>
      </c>
      <c r="H4134" s="13">
        <f ca="1">Fulltable[[#This Row],[Forecast]]*(1+AVERAGE(cform[faster (-ve) /
slower (+ve)]))</f>
        <v>0.15603879494786457</v>
      </c>
      <c r="I4134" s="13" t="e">
        <f>IF(ISNUMBER(VLOOKUP(Fulltable[[#This Row],[Distance]], Predict[[#All],[Distance (km)]:[Time on current form]], 2, FALSE)), VLOOKUP(Fulltable[[#This Row],[Distance]], Predict[[#All],[Distance (km)]:[Time on current form]], 2, FALSE), NA())</f>
        <v>#N/A</v>
      </c>
      <c r="J4134" s="13" t="e">
        <f>IF(ISNUMBER(VLOOKUP(Fulltable[[#This Row],[Distance]], Predict[[#All],[Distance (km)]:[Time on current form]], 3, FALSE)), VLOOKUP(Fulltable[[#This Row],[Distance]], Predict[[#All],[Distance (km)]:[Time on current form]], 3, FALSE), NA())</f>
        <v>#N/A</v>
      </c>
    </row>
    <row r="4135" spans="1:10" x14ac:dyDescent="0.25">
      <c r="A4135" s="1">
        <v>41.33</v>
      </c>
      <c r="B4135" s="2">
        <f>Fulltable[[#This Row],[Distance]]^2</f>
        <v>1708.1688999999999</v>
      </c>
      <c r="C4135">
        <f>Fulltable[[#This Row],[Distance]]^3</f>
        <v>70598.620636999985</v>
      </c>
      <c r="D4135">
        <f>Fulltable[[#This Row],[Distance]]^4</f>
        <v>2917840.9909272096</v>
      </c>
      <c r="E4135">
        <f>Fulltable[[#This Row],[Distance]]^5</f>
        <v>120594368.15502156</v>
      </c>
      <c r="F4135" s="13" t="e">
        <f>IF(ISNUMBER(VLOOKUP(Fulltable[[#This Row],[Distance]], PBmetric[[Distance (km)]:[PB (hh:mm:ss)]], 6, FALSE)), VLOOKUP(Fulltable[[#This Row],[Distance]], PBmetric[[Distance (km)]:[PB (hh:mm:ss)]], 6, FALSE), NA())</f>
        <v>#N/A</v>
      </c>
      <c r="G4135" s="13">
        <f ca="1">$Q$4+$P$4*Fulltable[[#This Row],[Distance]]+$O$4*Fulltable[[#This Row],[D^2]]+$N$4*Fulltable[[#This Row],[D^3]]</f>
        <v>0.15075912119346657</v>
      </c>
      <c r="H4135" s="13">
        <f ca="1">Fulltable[[#This Row],[Forecast]]*(1+AVERAGE(cform[faster (-ve) /
slower (+ve)]))</f>
        <v>0.15608420789182292</v>
      </c>
      <c r="I4135" s="13" t="e">
        <f>IF(ISNUMBER(VLOOKUP(Fulltable[[#This Row],[Distance]], Predict[[#All],[Distance (km)]:[Time on current form]], 2, FALSE)), VLOOKUP(Fulltable[[#This Row],[Distance]], Predict[[#All],[Distance (km)]:[Time on current form]], 2, FALSE), NA())</f>
        <v>#N/A</v>
      </c>
      <c r="J4135" s="13" t="e">
        <f>IF(ISNUMBER(VLOOKUP(Fulltable[[#This Row],[Distance]], Predict[[#All],[Distance (km)]:[Time on current form]], 3, FALSE)), VLOOKUP(Fulltable[[#This Row],[Distance]], Predict[[#All],[Distance (km)]:[Time on current form]], 3, FALSE), NA())</f>
        <v>#N/A</v>
      </c>
    </row>
    <row r="4136" spans="1:10" x14ac:dyDescent="0.25">
      <c r="A4136" s="1">
        <v>41.34</v>
      </c>
      <c r="B4136" s="2">
        <f>Fulltable[[#This Row],[Distance]]^2</f>
        <v>1708.9956000000002</v>
      </c>
      <c r="C4136">
        <f>Fulltable[[#This Row],[Distance]]^3</f>
        <v>70649.878104000018</v>
      </c>
      <c r="D4136">
        <f>Fulltable[[#This Row],[Distance]]^4</f>
        <v>2920665.9608193608</v>
      </c>
      <c r="E4136">
        <f>Fulltable[[#This Row],[Distance]]^5</f>
        <v>120740330.82027239</v>
      </c>
      <c r="F4136" s="13" t="e">
        <f>IF(ISNUMBER(VLOOKUP(Fulltable[[#This Row],[Distance]], PBmetric[[Distance (km)]:[PB (hh:mm:ss)]], 6, FALSE)), VLOOKUP(Fulltable[[#This Row],[Distance]], PBmetric[[Distance (km)]:[PB (hh:mm:ss)]], 6, FALSE), NA())</f>
        <v>#N/A</v>
      </c>
      <c r="G4136" s="13">
        <f ca="1">$Q$4+$P$4*Fulltable[[#This Row],[Distance]]+$O$4*Fulltable[[#This Row],[D^2]]+$N$4*Fulltable[[#This Row],[D^3]]</f>
        <v>0.15080298832170388</v>
      </c>
      <c r="H4136" s="13">
        <f ca="1">Fulltable[[#This Row],[Forecast]]*(1+AVERAGE(cform[faster (-ve) /
slower (+ve)]))</f>
        <v>0.15612962448691323</v>
      </c>
      <c r="I4136" s="13" t="e">
        <f>IF(ISNUMBER(VLOOKUP(Fulltable[[#This Row],[Distance]], Predict[[#All],[Distance (km)]:[Time on current form]], 2, FALSE)), VLOOKUP(Fulltable[[#This Row],[Distance]], Predict[[#All],[Distance (km)]:[Time on current form]], 2, FALSE), NA())</f>
        <v>#N/A</v>
      </c>
      <c r="J4136" s="13" t="e">
        <f>IF(ISNUMBER(VLOOKUP(Fulltable[[#This Row],[Distance]], Predict[[#All],[Distance (km)]:[Time on current form]], 3, FALSE)), VLOOKUP(Fulltable[[#This Row],[Distance]], Predict[[#All],[Distance (km)]:[Time on current form]], 3, FALSE), NA())</f>
        <v>#N/A</v>
      </c>
    </row>
    <row r="4137" spans="1:10" x14ac:dyDescent="0.25">
      <c r="A4137" s="1">
        <v>41.35</v>
      </c>
      <c r="B4137" s="2">
        <f>Fulltable[[#This Row],[Distance]]^2</f>
        <v>1709.8225000000002</v>
      </c>
      <c r="C4137">
        <f>Fulltable[[#This Row],[Distance]]^3</f>
        <v>70701.160375000007</v>
      </c>
      <c r="D4137">
        <f>Fulltable[[#This Row],[Distance]]^4</f>
        <v>2923492.9815062508</v>
      </c>
      <c r="E4137">
        <f>Fulltable[[#This Row],[Distance]]^5</f>
        <v>120886434.78528348</v>
      </c>
      <c r="F4137" s="13" t="e">
        <f>IF(ISNUMBER(VLOOKUP(Fulltable[[#This Row],[Distance]], PBmetric[[Distance (km)]:[PB (hh:mm:ss)]], 6, FALSE)), VLOOKUP(Fulltable[[#This Row],[Distance]], PBmetric[[Distance (km)]:[PB (hh:mm:ss)]], 6, FALSE), NA())</f>
        <v>#N/A</v>
      </c>
      <c r="G4137" s="13">
        <f ca="1">$Q$4+$P$4*Fulltable[[#This Row],[Distance]]+$O$4*Fulltable[[#This Row],[D^2]]+$N$4*Fulltable[[#This Row],[D^3]]</f>
        <v>0.1508468589764729</v>
      </c>
      <c r="H4137" s="13">
        <f ca="1">Fulltable[[#This Row],[Forecast]]*(1+AVERAGE(cform[faster (-ve) /
slower (+ve)]))</f>
        <v>0.15617504473309873</v>
      </c>
      <c r="I4137" s="13" t="e">
        <f>IF(ISNUMBER(VLOOKUP(Fulltable[[#This Row],[Distance]], Predict[[#All],[Distance (km)]:[Time on current form]], 2, FALSE)), VLOOKUP(Fulltable[[#This Row],[Distance]], Predict[[#All],[Distance (km)]:[Time on current form]], 2, FALSE), NA())</f>
        <v>#N/A</v>
      </c>
      <c r="J4137" s="13" t="e">
        <f>IF(ISNUMBER(VLOOKUP(Fulltable[[#This Row],[Distance]], Predict[[#All],[Distance (km)]:[Time on current form]], 3, FALSE)), VLOOKUP(Fulltable[[#This Row],[Distance]], Predict[[#All],[Distance (km)]:[Time on current form]], 3, FALSE), NA())</f>
        <v>#N/A</v>
      </c>
    </row>
    <row r="4138" spans="1:10" x14ac:dyDescent="0.25">
      <c r="A4138" s="1">
        <v>41.36</v>
      </c>
      <c r="B4138" s="2">
        <f>Fulltable[[#This Row],[Distance]]^2</f>
        <v>1710.6496</v>
      </c>
      <c r="C4138">
        <f>Fulltable[[#This Row],[Distance]]^3</f>
        <v>70752.467455999998</v>
      </c>
      <c r="D4138">
        <f>Fulltable[[#This Row],[Distance]]^4</f>
        <v>2926322.05398016</v>
      </c>
      <c r="E4138">
        <f>Fulltable[[#This Row],[Distance]]^5</f>
        <v>121032680.15261942</v>
      </c>
      <c r="F4138" s="13" t="e">
        <f>IF(ISNUMBER(VLOOKUP(Fulltable[[#This Row],[Distance]], PBmetric[[Distance (km)]:[PB (hh:mm:ss)]], 6, FALSE)), VLOOKUP(Fulltable[[#This Row],[Distance]], PBmetric[[Distance (km)]:[PB (hh:mm:ss)]], 6, FALSE), NA())</f>
        <v>#N/A</v>
      </c>
      <c r="G4138" s="13">
        <f ca="1">$Q$4+$P$4*Fulltable[[#This Row],[Distance]]+$O$4*Fulltable[[#This Row],[D^2]]+$N$4*Fulltable[[#This Row],[D^3]]</f>
        <v>0.15089073315773818</v>
      </c>
      <c r="H4138" s="13">
        <f ca="1">Fulltable[[#This Row],[Forecast]]*(1+AVERAGE(cform[faster (-ve) /
slower (+ve)]))</f>
        <v>0.15622046863034275</v>
      </c>
      <c r="I4138" s="13" t="e">
        <f>IF(ISNUMBER(VLOOKUP(Fulltable[[#This Row],[Distance]], Predict[[#All],[Distance (km)]:[Time on current form]], 2, FALSE)), VLOOKUP(Fulltable[[#This Row],[Distance]], Predict[[#All],[Distance (km)]:[Time on current form]], 2, FALSE), NA())</f>
        <v>#N/A</v>
      </c>
      <c r="J4138" s="13" t="e">
        <f>IF(ISNUMBER(VLOOKUP(Fulltable[[#This Row],[Distance]], Predict[[#All],[Distance (km)]:[Time on current form]], 3, FALSE)), VLOOKUP(Fulltable[[#This Row],[Distance]], Predict[[#All],[Distance (km)]:[Time on current form]], 3, FALSE), NA())</f>
        <v>#N/A</v>
      </c>
    </row>
    <row r="4139" spans="1:10" x14ac:dyDescent="0.25">
      <c r="A4139" s="1">
        <v>41.37</v>
      </c>
      <c r="B4139" s="2">
        <f>Fulltable[[#This Row],[Distance]]^2</f>
        <v>1711.4768999999999</v>
      </c>
      <c r="C4139">
        <f>Fulltable[[#This Row],[Distance]]^3</f>
        <v>70803.799352999995</v>
      </c>
      <c r="D4139">
        <f>Fulltable[[#This Row],[Distance]]^4</f>
        <v>2929153.1792336097</v>
      </c>
      <c r="E4139">
        <f>Fulltable[[#This Row],[Distance]]^5</f>
        <v>121179067.02489443</v>
      </c>
      <c r="F4139" s="13" t="e">
        <f>IF(ISNUMBER(VLOOKUP(Fulltable[[#This Row],[Distance]], PBmetric[[Distance (km)]:[PB (hh:mm:ss)]], 6, FALSE)), VLOOKUP(Fulltable[[#This Row],[Distance]], PBmetric[[Distance (km)]:[PB (hh:mm:ss)]], 6, FALSE), NA())</f>
        <v>#N/A</v>
      </c>
      <c r="G4139" s="13">
        <f ca="1">$Q$4+$P$4*Fulltable[[#This Row],[Distance]]+$O$4*Fulltable[[#This Row],[D^2]]+$N$4*Fulltable[[#This Row],[D^3]]</f>
        <v>0.15093461086546436</v>
      </c>
      <c r="H4139" s="13">
        <f ca="1">Fulltable[[#This Row],[Forecast]]*(1+AVERAGE(cform[faster (-ve) /
slower (+ve)]))</f>
        <v>0.15626589617860873</v>
      </c>
      <c r="I4139" s="13" t="e">
        <f>IF(ISNUMBER(VLOOKUP(Fulltable[[#This Row],[Distance]], Predict[[#All],[Distance (km)]:[Time on current form]], 2, FALSE)), VLOOKUP(Fulltable[[#This Row],[Distance]], Predict[[#All],[Distance (km)]:[Time on current form]], 2, FALSE), NA())</f>
        <v>#N/A</v>
      </c>
      <c r="J4139" s="13" t="e">
        <f>IF(ISNUMBER(VLOOKUP(Fulltable[[#This Row],[Distance]], Predict[[#All],[Distance (km)]:[Time on current form]], 3, FALSE)), VLOOKUP(Fulltable[[#This Row],[Distance]], Predict[[#All],[Distance (km)]:[Time on current form]], 3, FALSE), NA())</f>
        <v>#N/A</v>
      </c>
    </row>
    <row r="4140" spans="1:10" x14ac:dyDescent="0.25">
      <c r="A4140" s="1">
        <v>41.38</v>
      </c>
      <c r="B4140" s="2">
        <f>Fulltable[[#This Row],[Distance]]^2</f>
        <v>1712.3044000000002</v>
      </c>
      <c r="C4140">
        <f>Fulltable[[#This Row],[Distance]]^3</f>
        <v>70855.156072000013</v>
      </c>
      <c r="D4140">
        <f>Fulltable[[#This Row],[Distance]]^4</f>
        <v>2931986.3582593608</v>
      </c>
      <c r="E4140">
        <f>Fulltable[[#This Row],[Distance]]^5</f>
        <v>121325595.50477235</v>
      </c>
      <c r="F4140" s="13" t="e">
        <f>IF(ISNUMBER(VLOOKUP(Fulltable[[#This Row],[Distance]], PBmetric[[Distance (km)]:[PB (hh:mm:ss)]], 6, FALSE)), VLOOKUP(Fulltable[[#This Row],[Distance]], PBmetric[[Distance (km)]:[PB (hh:mm:ss)]], 6, FALSE), NA())</f>
        <v>#N/A</v>
      </c>
      <c r="G4140" s="13">
        <f ca="1">$Q$4+$P$4*Fulltable[[#This Row],[Distance]]+$O$4*Fulltable[[#This Row],[D^2]]+$N$4*Fulltable[[#This Row],[D^3]]</f>
        <v>0.15097849209961606</v>
      </c>
      <c r="H4140" s="13">
        <f ca="1">Fulltable[[#This Row],[Forecast]]*(1+AVERAGE(cform[faster (-ve) /
slower (+ve)]))</f>
        <v>0.15631132737785997</v>
      </c>
      <c r="I4140" s="13" t="e">
        <f>IF(ISNUMBER(VLOOKUP(Fulltable[[#This Row],[Distance]], Predict[[#All],[Distance (km)]:[Time on current form]], 2, FALSE)), VLOOKUP(Fulltable[[#This Row],[Distance]], Predict[[#All],[Distance (km)]:[Time on current form]], 2, FALSE), NA())</f>
        <v>#N/A</v>
      </c>
      <c r="J4140" s="13" t="e">
        <f>IF(ISNUMBER(VLOOKUP(Fulltable[[#This Row],[Distance]], Predict[[#All],[Distance (km)]:[Time on current form]], 3, FALSE)), VLOOKUP(Fulltable[[#This Row],[Distance]], Predict[[#All],[Distance (km)]:[Time on current form]], 3, FALSE), NA())</f>
        <v>#N/A</v>
      </c>
    </row>
    <row r="4141" spans="1:10" x14ac:dyDescent="0.25">
      <c r="A4141" s="1">
        <v>41.39</v>
      </c>
      <c r="B4141" s="2">
        <f>Fulltable[[#This Row],[Distance]]^2</f>
        <v>1713.1321</v>
      </c>
      <c r="C4141">
        <f>Fulltable[[#This Row],[Distance]]^3</f>
        <v>70906.53761900001</v>
      </c>
      <c r="D4141">
        <f>Fulltable[[#This Row],[Distance]]^4</f>
        <v>2934821.5920504103</v>
      </c>
      <c r="E4141">
        <f>Fulltable[[#This Row],[Distance]]^5</f>
        <v>121472265.69496648</v>
      </c>
      <c r="F4141" s="13" t="e">
        <f>IF(ISNUMBER(VLOOKUP(Fulltable[[#This Row],[Distance]], PBmetric[[Distance (km)]:[PB (hh:mm:ss)]], 6, FALSE)), VLOOKUP(Fulltable[[#This Row],[Distance]], PBmetric[[Distance (km)]:[PB (hh:mm:ss)]], 6, FALSE), NA())</f>
        <v>#N/A</v>
      </c>
      <c r="G4141" s="13">
        <f ca="1">$Q$4+$P$4*Fulltable[[#This Row],[Distance]]+$O$4*Fulltable[[#This Row],[D^2]]+$N$4*Fulltable[[#This Row],[D^3]]</f>
        <v>0.15102237686015779</v>
      </c>
      <c r="H4141" s="13">
        <f ca="1">Fulltable[[#This Row],[Forecast]]*(1+AVERAGE(cform[faster (-ve) /
slower (+ve)]))</f>
        <v>0.15635676222805978</v>
      </c>
      <c r="I4141" s="13" t="e">
        <f>IF(ISNUMBER(VLOOKUP(Fulltable[[#This Row],[Distance]], Predict[[#All],[Distance (km)]:[Time on current form]], 2, FALSE)), VLOOKUP(Fulltable[[#This Row],[Distance]], Predict[[#All],[Distance (km)]:[Time on current form]], 2, FALSE), NA())</f>
        <v>#N/A</v>
      </c>
      <c r="J4141" s="13" t="e">
        <f>IF(ISNUMBER(VLOOKUP(Fulltable[[#This Row],[Distance]], Predict[[#All],[Distance (km)]:[Time on current form]], 3, FALSE)), VLOOKUP(Fulltable[[#This Row],[Distance]], Predict[[#All],[Distance (km)]:[Time on current form]], 3, FALSE), NA())</f>
        <v>#N/A</v>
      </c>
    </row>
    <row r="4142" spans="1:10" x14ac:dyDescent="0.25">
      <c r="A4142" s="1">
        <v>41.4</v>
      </c>
      <c r="B4142" s="2">
        <f>Fulltable[[#This Row],[Distance]]^2</f>
        <v>1713.9599999999998</v>
      </c>
      <c r="C4142">
        <f>Fulltable[[#This Row],[Distance]]^3</f>
        <v>70957.943999999989</v>
      </c>
      <c r="D4142">
        <f>Fulltable[[#This Row],[Distance]]^4</f>
        <v>2937658.8815999995</v>
      </c>
      <c r="E4142">
        <f>Fulltable[[#This Row],[Distance]]^5</f>
        <v>121619077.69823998</v>
      </c>
      <c r="F4142" s="13" t="e">
        <f>IF(ISNUMBER(VLOOKUP(Fulltable[[#This Row],[Distance]], PBmetric[[Distance (km)]:[PB (hh:mm:ss)]], 6, FALSE)), VLOOKUP(Fulltable[[#This Row],[Distance]], PBmetric[[Distance (km)]:[PB (hh:mm:ss)]], 6, FALSE), NA())</f>
        <v>#N/A</v>
      </c>
      <c r="G4142" s="13">
        <f ca="1">$Q$4+$P$4*Fulltable[[#This Row],[Distance]]+$O$4*Fulltable[[#This Row],[D^2]]+$N$4*Fulltable[[#This Row],[D^3]]</f>
        <v>0.15106626514705426</v>
      </c>
      <c r="H4142" s="13">
        <f ca="1">Fulltable[[#This Row],[Forecast]]*(1+AVERAGE(cform[faster (-ve) /
slower (+ve)]))</f>
        <v>0.15640220072917158</v>
      </c>
      <c r="I4142" s="13" t="e">
        <f>IF(ISNUMBER(VLOOKUP(Fulltable[[#This Row],[Distance]], Predict[[#All],[Distance (km)]:[Time on current form]], 2, FALSE)), VLOOKUP(Fulltable[[#This Row],[Distance]], Predict[[#All],[Distance (km)]:[Time on current form]], 2, FALSE), NA())</f>
        <v>#N/A</v>
      </c>
      <c r="J4142" s="13" t="e">
        <f>IF(ISNUMBER(VLOOKUP(Fulltable[[#This Row],[Distance]], Predict[[#All],[Distance (km)]:[Time on current form]], 3, FALSE)), VLOOKUP(Fulltable[[#This Row],[Distance]], Predict[[#All],[Distance (km)]:[Time on current form]], 3, FALSE), NA())</f>
        <v>#N/A</v>
      </c>
    </row>
    <row r="4143" spans="1:10" x14ac:dyDescent="0.25">
      <c r="A4143" s="1">
        <v>41.41</v>
      </c>
      <c r="B4143" s="2">
        <f>Fulltable[[#This Row],[Distance]]^2</f>
        <v>1714.7880999999998</v>
      </c>
      <c r="C4143">
        <f>Fulltable[[#This Row],[Distance]]^3</f>
        <v>71009.37522099998</v>
      </c>
      <c r="D4143">
        <f>Fulltable[[#This Row],[Distance]]^4</f>
        <v>2940498.2279016091</v>
      </c>
      <c r="E4143">
        <f>Fulltable[[#This Row],[Distance]]^5</f>
        <v>121766031.61740562</v>
      </c>
      <c r="F4143" s="13" t="e">
        <f>IF(ISNUMBER(VLOOKUP(Fulltable[[#This Row],[Distance]], PBmetric[[Distance (km)]:[PB (hh:mm:ss)]], 6, FALSE)), VLOOKUP(Fulltable[[#This Row],[Distance]], PBmetric[[Distance (km)]:[PB (hh:mm:ss)]], 6, FALSE), NA())</f>
        <v>#N/A</v>
      </c>
      <c r="G4143" s="13">
        <f ca="1">$Q$4+$P$4*Fulltable[[#This Row],[Distance]]+$O$4*Fulltable[[#This Row],[D^2]]+$N$4*Fulltable[[#This Row],[D^3]]</f>
        <v>0.15111015696027</v>
      </c>
      <c r="H4143" s="13">
        <f ca="1">Fulltable[[#This Row],[Forecast]]*(1+AVERAGE(cform[faster (-ve) /
slower (+ve)]))</f>
        <v>0.15644764288115867</v>
      </c>
      <c r="I4143" s="13" t="e">
        <f>IF(ISNUMBER(VLOOKUP(Fulltable[[#This Row],[Distance]], Predict[[#All],[Distance (km)]:[Time on current form]], 2, FALSE)), VLOOKUP(Fulltable[[#This Row],[Distance]], Predict[[#All],[Distance (km)]:[Time on current form]], 2, FALSE), NA())</f>
        <v>#N/A</v>
      </c>
      <c r="J4143" s="13" t="e">
        <f>IF(ISNUMBER(VLOOKUP(Fulltable[[#This Row],[Distance]], Predict[[#All],[Distance (km)]:[Time on current form]], 3, FALSE)), VLOOKUP(Fulltable[[#This Row],[Distance]], Predict[[#All],[Distance (km)]:[Time on current form]], 3, FALSE), NA())</f>
        <v>#N/A</v>
      </c>
    </row>
    <row r="4144" spans="1:10" x14ac:dyDescent="0.25">
      <c r="A4144" s="1">
        <v>41.42</v>
      </c>
      <c r="B4144" s="2">
        <f>Fulltable[[#This Row],[Distance]]^2</f>
        <v>1715.6164000000001</v>
      </c>
      <c r="C4144">
        <f>Fulltable[[#This Row],[Distance]]^3</f>
        <v>71060.831288000001</v>
      </c>
      <c r="D4144">
        <f>Fulltable[[#This Row],[Distance]]^4</f>
        <v>2943339.6319489605</v>
      </c>
      <c r="E4144">
        <f>Fulltable[[#This Row],[Distance]]^5</f>
        <v>121913127.55532596</v>
      </c>
      <c r="F4144" s="13" t="e">
        <f>IF(ISNUMBER(VLOOKUP(Fulltable[[#This Row],[Distance]], PBmetric[[Distance (km)]:[PB (hh:mm:ss)]], 6, FALSE)), VLOOKUP(Fulltable[[#This Row],[Distance]], PBmetric[[Distance (km)]:[PB (hh:mm:ss)]], 6, FALSE), NA())</f>
        <v>#N/A</v>
      </c>
      <c r="G4144" s="13">
        <f ca="1">$Q$4+$P$4*Fulltable[[#This Row],[Distance]]+$O$4*Fulltable[[#This Row],[D^2]]+$N$4*Fulltable[[#This Row],[D^3]]</f>
        <v>0.15115405229976961</v>
      </c>
      <c r="H4144" s="13">
        <f ca="1">Fulltable[[#This Row],[Forecast]]*(1+AVERAGE(cform[faster (-ve) /
slower (+ve)]))</f>
        <v>0.1564930886839844</v>
      </c>
      <c r="I4144" s="13" t="e">
        <f>IF(ISNUMBER(VLOOKUP(Fulltable[[#This Row],[Distance]], Predict[[#All],[Distance (km)]:[Time on current form]], 2, FALSE)), VLOOKUP(Fulltable[[#This Row],[Distance]], Predict[[#All],[Distance (km)]:[Time on current form]], 2, FALSE), NA())</f>
        <v>#N/A</v>
      </c>
      <c r="J4144" s="13" t="e">
        <f>IF(ISNUMBER(VLOOKUP(Fulltable[[#This Row],[Distance]], Predict[[#All],[Distance (km)]:[Time on current form]], 3, FALSE)), VLOOKUP(Fulltable[[#This Row],[Distance]], Predict[[#All],[Distance (km)]:[Time on current form]], 3, FALSE), NA())</f>
        <v>#N/A</v>
      </c>
    </row>
    <row r="4145" spans="1:10" x14ac:dyDescent="0.25">
      <c r="A4145" s="1">
        <v>41.43</v>
      </c>
      <c r="B4145" s="2">
        <f>Fulltable[[#This Row],[Distance]]^2</f>
        <v>1716.4449</v>
      </c>
      <c r="C4145">
        <f>Fulltable[[#This Row],[Distance]]^3</f>
        <v>71112.312206999995</v>
      </c>
      <c r="D4145">
        <f>Fulltable[[#This Row],[Distance]]^4</f>
        <v>2946183.0947360098</v>
      </c>
      <c r="E4145">
        <f>Fulltable[[#This Row],[Distance]]^5</f>
        <v>122060365.61491288</v>
      </c>
      <c r="F4145" s="13" t="e">
        <f>IF(ISNUMBER(VLOOKUP(Fulltable[[#This Row],[Distance]], PBmetric[[Distance (km)]:[PB (hh:mm:ss)]], 6, FALSE)), VLOOKUP(Fulltable[[#This Row],[Distance]], PBmetric[[Distance (km)]:[PB (hh:mm:ss)]], 6, FALSE), NA())</f>
        <v>#N/A</v>
      </c>
      <c r="G4145" s="13">
        <f ca="1">$Q$4+$P$4*Fulltable[[#This Row],[Distance]]+$O$4*Fulltable[[#This Row],[D^2]]+$N$4*Fulltable[[#This Row],[D^3]]</f>
        <v>0.15119795116551774</v>
      </c>
      <c r="H4145" s="13">
        <f ca="1">Fulltable[[#This Row],[Forecast]]*(1+AVERAGE(cform[faster (-ve) /
slower (+ve)]))</f>
        <v>0.15653853813761218</v>
      </c>
      <c r="I4145" s="13" t="e">
        <f>IF(ISNUMBER(VLOOKUP(Fulltable[[#This Row],[Distance]], Predict[[#All],[Distance (km)]:[Time on current form]], 2, FALSE)), VLOOKUP(Fulltable[[#This Row],[Distance]], Predict[[#All],[Distance (km)]:[Time on current form]], 2, FALSE), NA())</f>
        <v>#N/A</v>
      </c>
      <c r="J4145" s="13" t="e">
        <f>IF(ISNUMBER(VLOOKUP(Fulltable[[#This Row],[Distance]], Predict[[#All],[Distance (km)]:[Time on current form]], 3, FALSE)), VLOOKUP(Fulltable[[#This Row],[Distance]], Predict[[#All],[Distance (km)]:[Time on current form]], 3, FALSE), NA())</f>
        <v>#N/A</v>
      </c>
    </row>
    <row r="4146" spans="1:10" x14ac:dyDescent="0.25">
      <c r="A4146" s="1">
        <v>41.44</v>
      </c>
      <c r="B4146" s="2">
        <f>Fulltable[[#This Row],[Distance]]^2</f>
        <v>1717.2735999999998</v>
      </c>
      <c r="C4146">
        <f>Fulltable[[#This Row],[Distance]]^3</f>
        <v>71163.817983999979</v>
      </c>
      <c r="D4146">
        <f>Fulltable[[#This Row],[Distance]]^4</f>
        <v>2949028.617256959</v>
      </c>
      <c r="E4146">
        <f>Fulltable[[#This Row],[Distance]]^5</f>
        <v>122207745.89912838</v>
      </c>
      <c r="F4146" s="13" t="e">
        <f>IF(ISNUMBER(VLOOKUP(Fulltable[[#This Row],[Distance]], PBmetric[[Distance (km)]:[PB (hh:mm:ss)]], 6, FALSE)), VLOOKUP(Fulltable[[#This Row],[Distance]], PBmetric[[Distance (km)]:[PB (hh:mm:ss)]], 6, FALSE), NA())</f>
        <v>#N/A</v>
      </c>
      <c r="G4146" s="13">
        <f ca="1">$Q$4+$P$4*Fulltable[[#This Row],[Distance]]+$O$4*Fulltable[[#This Row],[D^2]]+$N$4*Fulltable[[#This Row],[D^3]]</f>
        <v>0.15124185355747888</v>
      </c>
      <c r="H4146" s="13">
        <f ca="1">Fulltable[[#This Row],[Forecast]]*(1+AVERAGE(cform[faster (-ve) /
slower (+ve)]))</f>
        <v>0.15658399124200523</v>
      </c>
      <c r="I4146" s="13" t="e">
        <f>IF(ISNUMBER(VLOOKUP(Fulltable[[#This Row],[Distance]], Predict[[#All],[Distance (km)]:[Time on current form]], 2, FALSE)), VLOOKUP(Fulltable[[#This Row],[Distance]], Predict[[#All],[Distance (km)]:[Time on current form]], 2, FALSE), NA())</f>
        <v>#N/A</v>
      </c>
      <c r="J4146" s="13" t="e">
        <f>IF(ISNUMBER(VLOOKUP(Fulltable[[#This Row],[Distance]], Predict[[#All],[Distance (km)]:[Time on current form]], 3, FALSE)), VLOOKUP(Fulltable[[#This Row],[Distance]], Predict[[#All],[Distance (km)]:[Time on current form]], 3, FALSE), NA())</f>
        <v>#N/A</v>
      </c>
    </row>
    <row r="4147" spans="1:10" x14ac:dyDescent="0.25">
      <c r="A4147" s="1">
        <v>41.45</v>
      </c>
      <c r="B4147" s="2">
        <f>Fulltable[[#This Row],[Distance]]^2</f>
        <v>1718.1025000000002</v>
      </c>
      <c r="C4147">
        <f>Fulltable[[#This Row],[Distance]]^3</f>
        <v>71215.348625000013</v>
      </c>
      <c r="D4147">
        <f>Fulltable[[#This Row],[Distance]]^4</f>
        <v>2951876.2005062508</v>
      </c>
      <c r="E4147">
        <f>Fulltable[[#This Row],[Distance]]^5</f>
        <v>122355268.51098411</v>
      </c>
      <c r="F4147" s="13" t="e">
        <f>IF(ISNUMBER(VLOOKUP(Fulltable[[#This Row],[Distance]], PBmetric[[Distance (km)]:[PB (hh:mm:ss)]], 6, FALSE)), VLOOKUP(Fulltable[[#This Row],[Distance]], PBmetric[[Distance (km)]:[PB (hh:mm:ss)]], 6, FALSE), NA())</f>
        <v>#N/A</v>
      </c>
      <c r="G4147" s="13">
        <f ca="1">$Q$4+$P$4*Fulltable[[#This Row],[Distance]]+$O$4*Fulltable[[#This Row],[D^2]]+$N$4*Fulltable[[#This Row],[D^3]]</f>
        <v>0.15128575947561773</v>
      </c>
      <c r="H4147" s="13">
        <f ca="1">Fulltable[[#This Row],[Forecast]]*(1+AVERAGE(cform[faster (-ve) /
slower (+ve)]))</f>
        <v>0.156629447997127</v>
      </c>
      <c r="I4147" s="13" t="e">
        <f>IF(ISNUMBER(VLOOKUP(Fulltable[[#This Row],[Distance]], Predict[[#All],[Distance (km)]:[Time on current form]], 2, FALSE)), VLOOKUP(Fulltable[[#This Row],[Distance]], Predict[[#All],[Distance (km)]:[Time on current form]], 2, FALSE), NA())</f>
        <v>#N/A</v>
      </c>
      <c r="J4147" s="13" t="e">
        <f>IF(ISNUMBER(VLOOKUP(Fulltable[[#This Row],[Distance]], Predict[[#All],[Distance (km)]:[Time on current form]], 3, FALSE)), VLOOKUP(Fulltable[[#This Row],[Distance]], Predict[[#All],[Distance (km)]:[Time on current form]], 3, FALSE), NA())</f>
        <v>#N/A</v>
      </c>
    </row>
    <row r="4148" spans="1:10" x14ac:dyDescent="0.25">
      <c r="A4148" s="1">
        <v>41.46</v>
      </c>
      <c r="B4148" s="2">
        <f>Fulltable[[#This Row],[Distance]]^2</f>
        <v>1718.9316000000001</v>
      </c>
      <c r="C4148">
        <f>Fulltable[[#This Row],[Distance]]^3</f>
        <v>71266.904136000012</v>
      </c>
      <c r="D4148">
        <f>Fulltable[[#This Row],[Distance]]^4</f>
        <v>2954725.8454785603</v>
      </c>
      <c r="E4148">
        <f>Fulltable[[#This Row],[Distance]]^5</f>
        <v>122502933.55354111</v>
      </c>
      <c r="F4148" s="13" t="e">
        <f>IF(ISNUMBER(VLOOKUP(Fulltable[[#This Row],[Distance]], PBmetric[[Distance (km)]:[PB (hh:mm:ss)]], 6, FALSE)), VLOOKUP(Fulltable[[#This Row],[Distance]], PBmetric[[Distance (km)]:[PB (hh:mm:ss)]], 6, FALSE), NA())</f>
        <v>#N/A</v>
      </c>
      <c r="G4148" s="13">
        <f ca="1">$Q$4+$P$4*Fulltable[[#This Row],[Distance]]+$O$4*Fulltable[[#This Row],[D^2]]+$N$4*Fulltable[[#This Row],[D^3]]</f>
        <v>0.15132966891989882</v>
      </c>
      <c r="H4148" s="13">
        <f ca="1">Fulltable[[#This Row],[Forecast]]*(1+AVERAGE(cform[faster (-ve) /
slower (+ve)]))</f>
        <v>0.15667490840294079</v>
      </c>
      <c r="I4148" s="13" t="e">
        <f>IF(ISNUMBER(VLOOKUP(Fulltable[[#This Row],[Distance]], Predict[[#All],[Distance (km)]:[Time on current form]], 2, FALSE)), VLOOKUP(Fulltable[[#This Row],[Distance]], Predict[[#All],[Distance (km)]:[Time on current form]], 2, FALSE), NA())</f>
        <v>#N/A</v>
      </c>
      <c r="J4148" s="13" t="e">
        <f>IF(ISNUMBER(VLOOKUP(Fulltable[[#This Row],[Distance]], Predict[[#All],[Distance (km)]:[Time on current form]], 3, FALSE)), VLOOKUP(Fulltable[[#This Row],[Distance]], Predict[[#All],[Distance (km)]:[Time on current form]], 3, FALSE), NA())</f>
        <v>#N/A</v>
      </c>
    </row>
    <row r="4149" spans="1:10" x14ac:dyDescent="0.25">
      <c r="A4149" s="1">
        <v>41.47</v>
      </c>
      <c r="B4149" s="2">
        <f>Fulltable[[#This Row],[Distance]]^2</f>
        <v>1719.7609</v>
      </c>
      <c r="C4149">
        <f>Fulltable[[#This Row],[Distance]]^3</f>
        <v>71318.484522999992</v>
      </c>
      <c r="D4149">
        <f>Fulltable[[#This Row],[Distance]]^4</f>
        <v>2957577.55316881</v>
      </c>
      <c r="E4149">
        <f>Fulltable[[#This Row],[Distance]]^5</f>
        <v>122650741.12991054</v>
      </c>
      <c r="F4149" s="13" t="e">
        <f>IF(ISNUMBER(VLOOKUP(Fulltable[[#This Row],[Distance]], PBmetric[[Distance (km)]:[PB (hh:mm:ss)]], 6, FALSE)), VLOOKUP(Fulltable[[#This Row],[Distance]], PBmetric[[Distance (km)]:[PB (hh:mm:ss)]], 6, FALSE), NA())</f>
        <v>#N/A</v>
      </c>
      <c r="G4149" s="13">
        <f ca="1">$Q$4+$P$4*Fulltable[[#This Row],[Distance]]+$O$4*Fulltable[[#This Row],[D^2]]+$N$4*Fulltable[[#This Row],[D^3]]</f>
        <v>0.15137358189028677</v>
      </c>
      <c r="H4149" s="13">
        <f ca="1">Fulltable[[#This Row],[Forecast]]*(1+AVERAGE(cform[faster (-ve) /
slower (+ve)]))</f>
        <v>0.15672037245940992</v>
      </c>
      <c r="I4149" s="13" t="e">
        <f>IF(ISNUMBER(VLOOKUP(Fulltable[[#This Row],[Distance]], Predict[[#All],[Distance (km)]:[Time on current form]], 2, FALSE)), VLOOKUP(Fulltable[[#This Row],[Distance]], Predict[[#All],[Distance (km)]:[Time on current form]], 2, FALSE), NA())</f>
        <v>#N/A</v>
      </c>
      <c r="J4149" s="13" t="e">
        <f>IF(ISNUMBER(VLOOKUP(Fulltable[[#This Row],[Distance]], Predict[[#All],[Distance (km)]:[Time on current form]], 3, FALSE)), VLOOKUP(Fulltable[[#This Row],[Distance]], Predict[[#All],[Distance (km)]:[Time on current form]], 3, FALSE), NA())</f>
        <v>#N/A</v>
      </c>
    </row>
    <row r="4150" spans="1:10" x14ac:dyDescent="0.25">
      <c r="A4150" s="1">
        <v>41.48</v>
      </c>
      <c r="B4150" s="2">
        <f>Fulltable[[#This Row],[Distance]]^2</f>
        <v>1720.5903999999998</v>
      </c>
      <c r="C4150">
        <f>Fulltable[[#This Row],[Distance]]^3</f>
        <v>71370.089791999984</v>
      </c>
      <c r="D4150">
        <f>Fulltable[[#This Row],[Distance]]^4</f>
        <v>2960431.3245721594</v>
      </c>
      <c r="E4150">
        <f>Fulltable[[#This Row],[Distance]]^5</f>
        <v>122798691.34325317</v>
      </c>
      <c r="F4150" s="13" t="e">
        <f>IF(ISNUMBER(VLOOKUP(Fulltable[[#This Row],[Distance]], PBmetric[[Distance (km)]:[PB (hh:mm:ss)]], 6, FALSE)), VLOOKUP(Fulltable[[#This Row],[Distance]], PBmetric[[Distance (km)]:[PB (hh:mm:ss)]], 6, FALSE), NA())</f>
        <v>#N/A</v>
      </c>
      <c r="G4150" s="13">
        <f ca="1">$Q$4+$P$4*Fulltable[[#This Row],[Distance]]+$O$4*Fulltable[[#This Row],[D^2]]+$N$4*Fulltable[[#This Row],[D^3]]</f>
        <v>0.15141749838674617</v>
      </c>
      <c r="H4150" s="13">
        <f ca="1">Fulltable[[#This Row],[Forecast]]*(1+AVERAGE(cform[faster (-ve) /
slower (+ve)]))</f>
        <v>0.15676584016649781</v>
      </c>
      <c r="I4150" s="13" t="e">
        <f>IF(ISNUMBER(VLOOKUP(Fulltable[[#This Row],[Distance]], Predict[[#All],[Distance (km)]:[Time on current form]], 2, FALSE)), VLOOKUP(Fulltable[[#This Row],[Distance]], Predict[[#All],[Distance (km)]:[Time on current form]], 2, FALSE), NA())</f>
        <v>#N/A</v>
      </c>
      <c r="J4150" s="13" t="e">
        <f>IF(ISNUMBER(VLOOKUP(Fulltable[[#This Row],[Distance]], Predict[[#All],[Distance (km)]:[Time on current form]], 3, FALSE)), VLOOKUP(Fulltable[[#This Row],[Distance]], Predict[[#All],[Distance (km)]:[Time on current form]], 3, FALSE), NA())</f>
        <v>#N/A</v>
      </c>
    </row>
    <row r="4151" spans="1:10" x14ac:dyDescent="0.25">
      <c r="A4151" s="1">
        <v>41.49</v>
      </c>
      <c r="B4151" s="2">
        <f>Fulltable[[#This Row],[Distance]]^2</f>
        <v>1721.4201000000003</v>
      </c>
      <c r="C4151">
        <f>Fulltable[[#This Row],[Distance]]^3</f>
        <v>71421.71994900002</v>
      </c>
      <c r="D4151">
        <f>Fulltable[[#This Row],[Distance]]^4</f>
        <v>2963287.1606840109</v>
      </c>
      <c r="E4151">
        <f>Fulltable[[#This Row],[Distance]]^5</f>
        <v>122946784.29677962</v>
      </c>
      <c r="F4151" s="13" t="e">
        <f>IF(ISNUMBER(VLOOKUP(Fulltable[[#This Row],[Distance]], PBmetric[[Distance (km)]:[PB (hh:mm:ss)]], 6, FALSE)), VLOOKUP(Fulltable[[#This Row],[Distance]], PBmetric[[Distance (km)]:[PB (hh:mm:ss)]], 6, FALSE), NA())</f>
        <v>#N/A</v>
      </c>
      <c r="G4151" s="13">
        <f ca="1">$Q$4+$P$4*Fulltable[[#This Row],[Distance]]+$O$4*Fulltable[[#This Row],[D^2]]+$N$4*Fulltable[[#This Row],[D^3]]</f>
        <v>0.15146141840924165</v>
      </c>
      <c r="H4151" s="13">
        <f ca="1">Fulltable[[#This Row],[Forecast]]*(1+AVERAGE(cform[faster (-ve) /
slower (+ve)]))</f>
        <v>0.15681131152416777</v>
      </c>
      <c r="I4151" s="13" t="e">
        <f>IF(ISNUMBER(VLOOKUP(Fulltable[[#This Row],[Distance]], Predict[[#All],[Distance (km)]:[Time on current form]], 2, FALSE)), VLOOKUP(Fulltable[[#This Row],[Distance]], Predict[[#All],[Distance (km)]:[Time on current form]], 2, FALSE), NA())</f>
        <v>#N/A</v>
      </c>
      <c r="J4151" s="13" t="e">
        <f>IF(ISNUMBER(VLOOKUP(Fulltable[[#This Row],[Distance]], Predict[[#All],[Distance (km)]:[Time on current form]], 3, FALSE)), VLOOKUP(Fulltable[[#This Row],[Distance]], Predict[[#All],[Distance (km)]:[Time on current form]], 3, FALSE), NA())</f>
        <v>#N/A</v>
      </c>
    </row>
    <row r="4152" spans="1:10" x14ac:dyDescent="0.25">
      <c r="A4152" s="1">
        <v>41.5</v>
      </c>
      <c r="B4152" s="2">
        <f>Fulltable[[#This Row],[Distance]]^2</f>
        <v>1722.25</v>
      </c>
      <c r="C4152">
        <f>Fulltable[[#This Row],[Distance]]^3</f>
        <v>71473.375</v>
      </c>
      <c r="D4152">
        <f>Fulltable[[#This Row],[Distance]]^4</f>
        <v>2966145.0625</v>
      </c>
      <c r="E4152">
        <f>Fulltable[[#This Row],[Distance]]^5</f>
        <v>123095020.09375</v>
      </c>
      <c r="F4152" s="13" t="e">
        <f>IF(ISNUMBER(VLOOKUP(Fulltable[[#This Row],[Distance]], PBmetric[[Distance (km)]:[PB (hh:mm:ss)]], 6, FALSE)), VLOOKUP(Fulltable[[#This Row],[Distance]], PBmetric[[Distance (km)]:[PB (hh:mm:ss)]], 6, FALSE), NA())</f>
        <v>#N/A</v>
      </c>
      <c r="G4152" s="13">
        <f ca="1">$Q$4+$P$4*Fulltable[[#This Row],[Distance]]+$O$4*Fulltable[[#This Row],[D^2]]+$N$4*Fulltable[[#This Row],[D^3]]</f>
        <v>0.15150534195773777</v>
      </c>
      <c r="H4152" s="13">
        <f ca="1">Fulltable[[#This Row],[Forecast]]*(1+AVERAGE(cform[faster (-ve) /
slower (+ve)]))</f>
        <v>0.15685678653238314</v>
      </c>
      <c r="I4152" s="13" t="e">
        <f>IF(ISNUMBER(VLOOKUP(Fulltable[[#This Row],[Distance]], Predict[[#All],[Distance (km)]:[Time on current form]], 2, FALSE)), VLOOKUP(Fulltable[[#This Row],[Distance]], Predict[[#All],[Distance (km)]:[Time on current form]], 2, FALSE), NA())</f>
        <v>#N/A</v>
      </c>
      <c r="J4152" s="13" t="e">
        <f>IF(ISNUMBER(VLOOKUP(Fulltable[[#This Row],[Distance]], Predict[[#All],[Distance (km)]:[Time on current form]], 3, FALSE)), VLOOKUP(Fulltable[[#This Row],[Distance]], Predict[[#All],[Distance (km)]:[Time on current form]], 3, FALSE), NA())</f>
        <v>#N/A</v>
      </c>
    </row>
    <row r="4153" spans="1:10" x14ac:dyDescent="0.25">
      <c r="A4153" s="1">
        <v>41.51</v>
      </c>
      <c r="B4153" s="2">
        <f>Fulltable[[#This Row],[Distance]]^2</f>
        <v>1723.0800999999999</v>
      </c>
      <c r="C4153">
        <f>Fulltable[[#This Row],[Distance]]^3</f>
        <v>71525.054950999998</v>
      </c>
      <c r="D4153">
        <f>Fulltable[[#This Row],[Distance]]^4</f>
        <v>2969005.0310160099</v>
      </c>
      <c r="E4153">
        <f>Fulltable[[#This Row],[Distance]]^5</f>
        <v>123243398.83747457</v>
      </c>
      <c r="F4153" s="13" t="e">
        <f>IF(ISNUMBER(VLOOKUP(Fulltable[[#This Row],[Distance]], PBmetric[[Distance (km)]:[PB (hh:mm:ss)]], 6, FALSE)), VLOOKUP(Fulltable[[#This Row],[Distance]], PBmetric[[Distance (km)]:[PB (hh:mm:ss)]], 6, FALSE), NA())</f>
        <v>#N/A</v>
      </c>
      <c r="G4153" s="13">
        <f ca="1">$Q$4+$P$4*Fulltable[[#This Row],[Distance]]+$O$4*Fulltable[[#This Row],[D^2]]+$N$4*Fulltable[[#This Row],[D^3]]</f>
        <v>0.15154926903219912</v>
      </c>
      <c r="H4153" s="13">
        <f ca="1">Fulltable[[#This Row],[Forecast]]*(1+AVERAGE(cform[faster (-ve) /
slower (+ve)]))</f>
        <v>0.15690226519110725</v>
      </c>
      <c r="I4153" s="13" t="e">
        <f>IF(ISNUMBER(VLOOKUP(Fulltable[[#This Row],[Distance]], Predict[[#All],[Distance (km)]:[Time on current form]], 2, FALSE)), VLOOKUP(Fulltable[[#This Row],[Distance]], Predict[[#All],[Distance (km)]:[Time on current form]], 2, FALSE), NA())</f>
        <v>#N/A</v>
      </c>
      <c r="J4153" s="13" t="e">
        <f>IF(ISNUMBER(VLOOKUP(Fulltable[[#This Row],[Distance]], Predict[[#All],[Distance (km)]:[Time on current form]], 3, FALSE)), VLOOKUP(Fulltable[[#This Row],[Distance]], Predict[[#All],[Distance (km)]:[Time on current form]], 3, FALSE), NA())</f>
        <v>#N/A</v>
      </c>
    </row>
    <row r="4154" spans="1:10" x14ac:dyDescent="0.25">
      <c r="A4154" s="1">
        <v>41.52</v>
      </c>
      <c r="B4154" s="2">
        <f>Fulltable[[#This Row],[Distance]]^2</f>
        <v>1723.9104000000002</v>
      </c>
      <c r="C4154">
        <f>Fulltable[[#This Row],[Distance]]^3</f>
        <v>71576.759808000017</v>
      </c>
      <c r="D4154">
        <f>Fulltable[[#This Row],[Distance]]^4</f>
        <v>2971867.0672281608</v>
      </c>
      <c r="E4154">
        <f>Fulltable[[#This Row],[Distance]]^5</f>
        <v>123391920.63131325</v>
      </c>
      <c r="F4154" s="13" t="e">
        <f>IF(ISNUMBER(VLOOKUP(Fulltable[[#This Row],[Distance]], PBmetric[[Distance (km)]:[PB (hh:mm:ss)]], 6, FALSE)), VLOOKUP(Fulltable[[#This Row],[Distance]], PBmetric[[Distance (km)]:[PB (hh:mm:ss)]], 6, FALSE), NA())</f>
        <v>#N/A</v>
      </c>
      <c r="G4154" s="13">
        <f ca="1">$Q$4+$P$4*Fulltable[[#This Row],[Distance]]+$O$4*Fulltable[[#This Row],[D^2]]+$N$4*Fulltable[[#This Row],[D^3]]</f>
        <v>0.15159319963259035</v>
      </c>
      <c r="H4154" s="13">
        <f ca="1">Fulltable[[#This Row],[Forecast]]*(1+AVERAGE(cform[faster (-ve) /
slower (+ve)]))</f>
        <v>0.15694774750030352</v>
      </c>
      <c r="I4154" s="13" t="e">
        <f>IF(ISNUMBER(VLOOKUP(Fulltable[[#This Row],[Distance]], Predict[[#All],[Distance (km)]:[Time on current form]], 2, FALSE)), VLOOKUP(Fulltable[[#This Row],[Distance]], Predict[[#All],[Distance (km)]:[Time on current form]], 2, FALSE), NA())</f>
        <v>#N/A</v>
      </c>
      <c r="J4154" s="13" t="e">
        <f>IF(ISNUMBER(VLOOKUP(Fulltable[[#This Row],[Distance]], Predict[[#All],[Distance (km)]:[Time on current form]], 3, FALSE)), VLOOKUP(Fulltable[[#This Row],[Distance]], Predict[[#All],[Distance (km)]:[Time on current form]], 3, FALSE), NA())</f>
        <v>#N/A</v>
      </c>
    </row>
    <row r="4155" spans="1:10" x14ac:dyDescent="0.25">
      <c r="A4155" s="1">
        <v>41.53</v>
      </c>
      <c r="B4155" s="2">
        <f>Fulltable[[#This Row],[Distance]]^2</f>
        <v>1724.7409</v>
      </c>
      <c r="C4155">
        <f>Fulltable[[#This Row],[Distance]]^3</f>
        <v>71628.489577</v>
      </c>
      <c r="D4155">
        <f>Fulltable[[#This Row],[Distance]]^4</f>
        <v>2974731.1721328101</v>
      </c>
      <c r="E4155">
        <f>Fulltable[[#This Row],[Distance]]^5</f>
        <v>123540585.57867561</v>
      </c>
      <c r="F4155" s="13" t="e">
        <f>IF(ISNUMBER(VLOOKUP(Fulltable[[#This Row],[Distance]], PBmetric[[Distance (km)]:[PB (hh:mm:ss)]], 6, FALSE)), VLOOKUP(Fulltable[[#This Row],[Distance]], PBmetric[[Distance (km)]:[PB (hh:mm:ss)]], 6, FALSE), NA())</f>
        <v>#N/A</v>
      </c>
      <c r="G4155" s="13">
        <f ca="1">$Q$4+$P$4*Fulltable[[#This Row],[Distance]]+$O$4*Fulltable[[#This Row],[D^2]]+$N$4*Fulltable[[#This Row],[D^3]]</f>
        <v>0.151637133758876</v>
      </c>
      <c r="H4155" s="13">
        <f ca="1">Fulltable[[#This Row],[Forecast]]*(1+AVERAGE(cform[faster (-ve) /
slower (+ve)]))</f>
        <v>0.15699323345993521</v>
      </c>
      <c r="I4155" s="13" t="e">
        <f>IF(ISNUMBER(VLOOKUP(Fulltable[[#This Row],[Distance]], Predict[[#All],[Distance (km)]:[Time on current form]], 2, FALSE)), VLOOKUP(Fulltable[[#This Row],[Distance]], Predict[[#All],[Distance (km)]:[Time on current form]], 2, FALSE), NA())</f>
        <v>#N/A</v>
      </c>
      <c r="J4155" s="13" t="e">
        <f>IF(ISNUMBER(VLOOKUP(Fulltable[[#This Row],[Distance]], Predict[[#All],[Distance (km)]:[Time on current form]], 3, FALSE)), VLOOKUP(Fulltable[[#This Row],[Distance]], Predict[[#All],[Distance (km)]:[Time on current form]], 3, FALSE), NA())</f>
        <v>#N/A</v>
      </c>
    </row>
    <row r="4156" spans="1:10" x14ac:dyDescent="0.25">
      <c r="A4156" s="1">
        <v>41.54</v>
      </c>
      <c r="B4156" s="2">
        <f>Fulltable[[#This Row],[Distance]]^2</f>
        <v>1725.5716</v>
      </c>
      <c r="C4156">
        <f>Fulltable[[#This Row],[Distance]]^3</f>
        <v>71680.244263999994</v>
      </c>
      <c r="D4156">
        <f>Fulltable[[#This Row],[Distance]]^4</f>
        <v>2977597.34672656</v>
      </c>
      <c r="E4156">
        <f>Fulltable[[#This Row],[Distance]]^5</f>
        <v>123689393.7830213</v>
      </c>
      <c r="F4156" s="13" t="e">
        <f>IF(ISNUMBER(VLOOKUP(Fulltable[[#This Row],[Distance]], PBmetric[[Distance (km)]:[PB (hh:mm:ss)]], 6, FALSE)), VLOOKUP(Fulltable[[#This Row],[Distance]], PBmetric[[Distance (km)]:[PB (hh:mm:ss)]], 6, FALSE), NA())</f>
        <v>#N/A</v>
      </c>
      <c r="G4156" s="13">
        <f ca="1">$Q$4+$P$4*Fulltable[[#This Row],[Distance]]+$O$4*Fulltable[[#This Row],[D^2]]+$N$4*Fulltable[[#This Row],[D^3]]</f>
        <v>0.15168107141102072</v>
      </c>
      <c r="H4156" s="13">
        <f ca="1">Fulltable[[#This Row],[Forecast]]*(1+AVERAGE(cform[faster (-ve) /
slower (+ve)]))</f>
        <v>0.15703872306996572</v>
      </c>
      <c r="I4156" s="13" t="e">
        <f>IF(ISNUMBER(VLOOKUP(Fulltable[[#This Row],[Distance]], Predict[[#All],[Distance (km)]:[Time on current form]], 2, FALSE)), VLOOKUP(Fulltable[[#This Row],[Distance]], Predict[[#All],[Distance (km)]:[Time on current form]], 2, FALSE), NA())</f>
        <v>#N/A</v>
      </c>
      <c r="J4156" s="13" t="e">
        <f>IF(ISNUMBER(VLOOKUP(Fulltable[[#This Row],[Distance]], Predict[[#All],[Distance (km)]:[Time on current form]], 3, FALSE)), VLOOKUP(Fulltable[[#This Row],[Distance]], Predict[[#All],[Distance (km)]:[Time on current form]], 3, FALSE), NA())</f>
        <v>#N/A</v>
      </c>
    </row>
    <row r="4157" spans="1:10" x14ac:dyDescent="0.25">
      <c r="A4157" s="1">
        <v>41.55</v>
      </c>
      <c r="B4157" s="2">
        <f>Fulltable[[#This Row],[Distance]]^2</f>
        <v>1726.4024999999997</v>
      </c>
      <c r="C4157">
        <f>Fulltable[[#This Row],[Distance]]^3</f>
        <v>71732.023874999984</v>
      </c>
      <c r="D4157">
        <f>Fulltable[[#This Row],[Distance]]^4</f>
        <v>2980465.5920062489</v>
      </c>
      <c r="E4157">
        <f>Fulltable[[#This Row],[Distance]]^5</f>
        <v>123838345.34785964</v>
      </c>
      <c r="F4157" s="13" t="e">
        <f>IF(ISNUMBER(VLOOKUP(Fulltable[[#This Row],[Distance]], PBmetric[[Distance (km)]:[PB (hh:mm:ss)]], 6, FALSE)), VLOOKUP(Fulltable[[#This Row],[Distance]], PBmetric[[Distance (km)]:[PB (hh:mm:ss)]], 6, FALSE), NA())</f>
        <v>#N/A</v>
      </c>
      <c r="G4157" s="13">
        <f ca="1">$Q$4+$P$4*Fulltable[[#This Row],[Distance]]+$O$4*Fulltable[[#This Row],[D^2]]+$N$4*Fulltable[[#This Row],[D^3]]</f>
        <v>0.15172501258898902</v>
      </c>
      <c r="H4157" s="13">
        <f ca="1">Fulltable[[#This Row],[Forecast]]*(1+AVERAGE(cform[faster (-ve) /
slower (+ve)]))</f>
        <v>0.15708421633035835</v>
      </c>
      <c r="I4157" s="13" t="e">
        <f>IF(ISNUMBER(VLOOKUP(Fulltable[[#This Row],[Distance]], Predict[[#All],[Distance (km)]:[Time on current form]], 2, FALSE)), VLOOKUP(Fulltable[[#This Row],[Distance]], Predict[[#All],[Distance (km)]:[Time on current form]], 2, FALSE), NA())</f>
        <v>#N/A</v>
      </c>
      <c r="J4157" s="13" t="e">
        <f>IF(ISNUMBER(VLOOKUP(Fulltable[[#This Row],[Distance]], Predict[[#All],[Distance (km)]:[Time on current form]], 3, FALSE)), VLOOKUP(Fulltable[[#This Row],[Distance]], Predict[[#All],[Distance (km)]:[Time on current form]], 3, FALSE), NA())</f>
        <v>#N/A</v>
      </c>
    </row>
    <row r="4158" spans="1:10" x14ac:dyDescent="0.25">
      <c r="A4158" s="1">
        <v>41.56</v>
      </c>
      <c r="B4158" s="2">
        <f>Fulltable[[#This Row],[Distance]]^2</f>
        <v>1727.2336000000003</v>
      </c>
      <c r="C4158">
        <f>Fulltable[[#This Row],[Distance]]^3</f>
        <v>71783.828416000018</v>
      </c>
      <c r="D4158">
        <f>Fulltable[[#This Row],[Distance]]^4</f>
        <v>2983335.9089689609</v>
      </c>
      <c r="E4158">
        <f>Fulltable[[#This Row],[Distance]]^5</f>
        <v>123987440.37675002</v>
      </c>
      <c r="F4158" s="13" t="e">
        <f>IF(ISNUMBER(VLOOKUP(Fulltable[[#This Row],[Distance]], PBmetric[[Distance (km)]:[PB (hh:mm:ss)]], 6, FALSE)), VLOOKUP(Fulltable[[#This Row],[Distance]], PBmetric[[Distance (km)]:[PB (hh:mm:ss)]], 6, FALSE), NA())</f>
        <v>#N/A</v>
      </c>
      <c r="G4158" s="13">
        <f ca="1">$Q$4+$P$4*Fulltable[[#This Row],[Distance]]+$O$4*Fulltable[[#This Row],[D^2]]+$N$4*Fulltable[[#This Row],[D^3]]</f>
        <v>0.15176895729274562</v>
      </c>
      <c r="H4158" s="13">
        <f ca="1">Fulltable[[#This Row],[Forecast]]*(1+AVERAGE(cform[faster (-ve) /
slower (+ve)]))</f>
        <v>0.15712971324107652</v>
      </c>
      <c r="I4158" s="13" t="e">
        <f>IF(ISNUMBER(VLOOKUP(Fulltable[[#This Row],[Distance]], Predict[[#All],[Distance (km)]:[Time on current form]], 2, FALSE)), VLOOKUP(Fulltable[[#This Row],[Distance]], Predict[[#All],[Distance (km)]:[Time on current form]], 2, FALSE), NA())</f>
        <v>#N/A</v>
      </c>
      <c r="J4158" s="13" t="e">
        <f>IF(ISNUMBER(VLOOKUP(Fulltable[[#This Row],[Distance]], Predict[[#All],[Distance (km)]:[Time on current form]], 3, FALSE)), VLOOKUP(Fulltable[[#This Row],[Distance]], Predict[[#All],[Distance (km)]:[Time on current form]], 3, FALSE), NA())</f>
        <v>#N/A</v>
      </c>
    </row>
    <row r="4159" spans="1:10" x14ac:dyDescent="0.25">
      <c r="A4159" s="1">
        <v>41.57</v>
      </c>
      <c r="B4159" s="2">
        <f>Fulltable[[#This Row],[Distance]]^2</f>
        <v>1728.0649000000001</v>
      </c>
      <c r="C4159">
        <f>Fulltable[[#This Row],[Distance]]^3</f>
        <v>71835.657893000011</v>
      </c>
      <c r="D4159">
        <f>Fulltable[[#This Row],[Distance]]^4</f>
        <v>2986208.2986120102</v>
      </c>
      <c r="E4159">
        <f>Fulltable[[#This Row],[Distance]]^5</f>
        <v>124136678.97330126</v>
      </c>
      <c r="F4159" s="13" t="e">
        <f>IF(ISNUMBER(VLOOKUP(Fulltable[[#This Row],[Distance]], PBmetric[[Distance (km)]:[PB (hh:mm:ss)]], 6, FALSE)), VLOOKUP(Fulltable[[#This Row],[Distance]], PBmetric[[Distance (km)]:[PB (hh:mm:ss)]], 6, FALSE), NA())</f>
        <v>#N/A</v>
      </c>
      <c r="G4159" s="13">
        <f ca="1">$Q$4+$P$4*Fulltable[[#This Row],[Distance]]+$O$4*Fulltable[[#This Row],[D^2]]+$N$4*Fulltable[[#This Row],[D^3]]</f>
        <v>0.15181290552225502</v>
      </c>
      <c r="H4159" s="13">
        <f ca="1">Fulltable[[#This Row],[Forecast]]*(1+AVERAGE(cform[faster (-ve) /
slower (+ve)]))</f>
        <v>0.15717521380208349</v>
      </c>
      <c r="I4159" s="13" t="e">
        <f>IF(ISNUMBER(VLOOKUP(Fulltable[[#This Row],[Distance]], Predict[[#All],[Distance (km)]:[Time on current form]], 2, FALSE)), VLOOKUP(Fulltable[[#This Row],[Distance]], Predict[[#All],[Distance (km)]:[Time on current form]], 2, FALSE), NA())</f>
        <v>#N/A</v>
      </c>
      <c r="J4159" s="13" t="e">
        <f>IF(ISNUMBER(VLOOKUP(Fulltable[[#This Row],[Distance]], Predict[[#All],[Distance (km)]:[Time on current form]], 3, FALSE)), VLOOKUP(Fulltable[[#This Row],[Distance]], Predict[[#All],[Distance (km)]:[Time on current form]], 3, FALSE), NA())</f>
        <v>#N/A</v>
      </c>
    </row>
    <row r="4160" spans="1:10" x14ac:dyDescent="0.25">
      <c r="A4160" s="1">
        <v>41.58</v>
      </c>
      <c r="B4160" s="2">
        <f>Fulltable[[#This Row],[Distance]]^2</f>
        <v>1728.8963999999999</v>
      </c>
      <c r="C4160">
        <f>Fulltable[[#This Row],[Distance]]^3</f>
        <v>71887.512311999992</v>
      </c>
      <c r="D4160">
        <f>Fulltable[[#This Row],[Distance]]^4</f>
        <v>2989082.7619329593</v>
      </c>
      <c r="E4160">
        <f>Fulltable[[#This Row],[Distance]]^5</f>
        <v>124286061.24117245</v>
      </c>
      <c r="F4160" s="13" t="e">
        <f>IF(ISNUMBER(VLOOKUP(Fulltable[[#This Row],[Distance]], PBmetric[[Distance (km)]:[PB (hh:mm:ss)]], 6, FALSE)), VLOOKUP(Fulltable[[#This Row],[Distance]], PBmetric[[Distance (km)]:[PB (hh:mm:ss)]], 6, FALSE), NA())</f>
        <v>#N/A</v>
      </c>
      <c r="G4160" s="13">
        <f ca="1">$Q$4+$P$4*Fulltable[[#This Row],[Distance]]+$O$4*Fulltable[[#This Row],[D^2]]+$N$4*Fulltable[[#This Row],[D^3]]</f>
        <v>0.15185685727748177</v>
      </c>
      <c r="H4160" s="13">
        <f ca="1">Fulltable[[#This Row],[Forecast]]*(1+AVERAGE(cform[faster (-ve) /
slower (+ve)]))</f>
        <v>0.15722071801334259</v>
      </c>
      <c r="I4160" s="13" t="e">
        <f>IF(ISNUMBER(VLOOKUP(Fulltable[[#This Row],[Distance]], Predict[[#All],[Distance (km)]:[Time on current form]], 2, FALSE)), VLOOKUP(Fulltable[[#This Row],[Distance]], Predict[[#All],[Distance (km)]:[Time on current form]], 2, FALSE), NA())</f>
        <v>#N/A</v>
      </c>
      <c r="J4160" s="13" t="e">
        <f>IF(ISNUMBER(VLOOKUP(Fulltable[[#This Row],[Distance]], Predict[[#All],[Distance (km)]:[Time on current form]], 3, FALSE)), VLOOKUP(Fulltable[[#This Row],[Distance]], Predict[[#All],[Distance (km)]:[Time on current form]], 3, FALSE), NA())</f>
        <v>#N/A</v>
      </c>
    </row>
    <row r="4161" spans="1:10" x14ac:dyDescent="0.25">
      <c r="A4161" s="1">
        <v>41.59</v>
      </c>
      <c r="B4161" s="2">
        <f>Fulltable[[#This Row],[Distance]]^2</f>
        <v>1729.7281000000003</v>
      </c>
      <c r="C4161">
        <f>Fulltable[[#This Row],[Distance]]^3</f>
        <v>71939.391679000022</v>
      </c>
      <c r="D4161">
        <f>Fulltable[[#This Row],[Distance]]^4</f>
        <v>2991959.2999296109</v>
      </c>
      <c r="E4161">
        <f>Fulltable[[#This Row],[Distance]]^5</f>
        <v>124435587.28407253</v>
      </c>
      <c r="F4161" s="13" t="e">
        <f>IF(ISNUMBER(VLOOKUP(Fulltable[[#This Row],[Distance]], PBmetric[[Distance (km)]:[PB (hh:mm:ss)]], 6, FALSE)), VLOOKUP(Fulltable[[#This Row],[Distance]], PBmetric[[Distance (km)]:[PB (hh:mm:ss)]], 6, FALSE), NA())</f>
        <v>#N/A</v>
      </c>
      <c r="G4161" s="13">
        <f ca="1">$Q$4+$P$4*Fulltable[[#This Row],[Distance]]+$O$4*Fulltable[[#This Row],[D^2]]+$N$4*Fulltable[[#This Row],[D^3]]</f>
        <v>0.15190081255839066</v>
      </c>
      <c r="H4161" s="13">
        <f ca="1">Fulltable[[#This Row],[Forecast]]*(1+AVERAGE(cform[faster (-ve) /
slower (+ve)]))</f>
        <v>0.15726622587481734</v>
      </c>
      <c r="I4161" s="13" t="e">
        <f>IF(ISNUMBER(VLOOKUP(Fulltable[[#This Row],[Distance]], Predict[[#All],[Distance (km)]:[Time on current form]], 2, FALSE)), VLOOKUP(Fulltable[[#This Row],[Distance]], Predict[[#All],[Distance (km)]:[Time on current form]], 2, FALSE), NA())</f>
        <v>#N/A</v>
      </c>
      <c r="J4161" s="13" t="e">
        <f>IF(ISNUMBER(VLOOKUP(Fulltable[[#This Row],[Distance]], Predict[[#All],[Distance (km)]:[Time on current form]], 3, FALSE)), VLOOKUP(Fulltable[[#This Row],[Distance]], Predict[[#All],[Distance (km)]:[Time on current form]], 3, FALSE), NA())</f>
        <v>#N/A</v>
      </c>
    </row>
    <row r="4162" spans="1:10" x14ac:dyDescent="0.25">
      <c r="A4162" s="1">
        <v>41.6</v>
      </c>
      <c r="B4162" s="2">
        <f>Fulltable[[#This Row],[Distance]]^2</f>
        <v>1730.5600000000002</v>
      </c>
      <c r="C4162">
        <f>Fulltable[[#This Row],[Distance]]^3</f>
        <v>71991.296000000017</v>
      </c>
      <c r="D4162">
        <f>Fulltable[[#This Row],[Distance]]^4</f>
        <v>2994837.9136000006</v>
      </c>
      <c r="E4162">
        <f>Fulltable[[#This Row],[Distance]]^5</f>
        <v>124585257.20576003</v>
      </c>
      <c r="F4162" s="13" t="e">
        <f>IF(ISNUMBER(VLOOKUP(Fulltable[[#This Row],[Distance]], PBmetric[[Distance (km)]:[PB (hh:mm:ss)]], 6, FALSE)), VLOOKUP(Fulltable[[#This Row],[Distance]], PBmetric[[Distance (km)]:[PB (hh:mm:ss)]], 6, FALSE), NA())</f>
        <v>#N/A</v>
      </c>
      <c r="G4162" s="13">
        <f ca="1">$Q$4+$P$4*Fulltable[[#This Row],[Distance]]+$O$4*Fulltable[[#This Row],[D^2]]+$N$4*Fulltable[[#This Row],[D^3]]</f>
        <v>0.15194477136494611</v>
      </c>
      <c r="H4162" s="13">
        <f ca="1">Fulltable[[#This Row],[Forecast]]*(1+AVERAGE(cform[faster (-ve) /
slower (+ve)]))</f>
        <v>0.15731173738647089</v>
      </c>
      <c r="I4162" s="13" t="e">
        <f>IF(ISNUMBER(VLOOKUP(Fulltable[[#This Row],[Distance]], Predict[[#All],[Distance (km)]:[Time on current form]], 2, FALSE)), VLOOKUP(Fulltable[[#This Row],[Distance]], Predict[[#All],[Distance (km)]:[Time on current form]], 2, FALSE), NA())</f>
        <v>#N/A</v>
      </c>
      <c r="J4162" s="13" t="e">
        <f>IF(ISNUMBER(VLOOKUP(Fulltable[[#This Row],[Distance]], Predict[[#All],[Distance (km)]:[Time on current form]], 3, FALSE)), VLOOKUP(Fulltable[[#This Row],[Distance]], Predict[[#All],[Distance (km)]:[Time on current form]], 3, FALSE), NA())</f>
        <v>#N/A</v>
      </c>
    </row>
    <row r="4163" spans="1:10" x14ac:dyDescent="0.25">
      <c r="A4163" s="1">
        <v>41.61</v>
      </c>
      <c r="B4163" s="2">
        <f>Fulltable[[#This Row],[Distance]]^2</f>
        <v>1731.3921</v>
      </c>
      <c r="C4163">
        <f>Fulltable[[#This Row],[Distance]]^3</f>
        <v>72043.225281000006</v>
      </c>
      <c r="D4163">
        <f>Fulltable[[#This Row],[Distance]]^4</f>
        <v>2997718.6039424101</v>
      </c>
      <c r="E4163">
        <f>Fulltable[[#This Row],[Distance]]^5</f>
        <v>124735071.11004367</v>
      </c>
      <c r="F4163" s="13" t="e">
        <f>IF(ISNUMBER(VLOOKUP(Fulltable[[#This Row],[Distance]], PBmetric[[Distance (km)]:[PB (hh:mm:ss)]], 6, FALSE)), VLOOKUP(Fulltable[[#This Row],[Distance]], PBmetric[[Distance (km)]:[PB (hh:mm:ss)]], 6, FALSE), NA())</f>
        <v>#N/A</v>
      </c>
      <c r="G4163" s="13">
        <f ca="1">$Q$4+$P$4*Fulltable[[#This Row],[Distance]]+$O$4*Fulltable[[#This Row],[D^2]]+$N$4*Fulltable[[#This Row],[D^3]]</f>
        <v>0.15198873369711277</v>
      </c>
      <c r="H4163" s="13">
        <f ca="1">Fulltable[[#This Row],[Forecast]]*(1+AVERAGE(cform[faster (-ve) /
slower (+ve)]))</f>
        <v>0.15735725254826669</v>
      </c>
      <c r="I4163" s="13" t="e">
        <f>IF(ISNUMBER(VLOOKUP(Fulltable[[#This Row],[Distance]], Predict[[#All],[Distance (km)]:[Time on current form]], 2, FALSE)), VLOOKUP(Fulltable[[#This Row],[Distance]], Predict[[#All],[Distance (km)]:[Time on current form]], 2, FALSE), NA())</f>
        <v>#N/A</v>
      </c>
      <c r="J4163" s="13" t="e">
        <f>IF(ISNUMBER(VLOOKUP(Fulltable[[#This Row],[Distance]], Predict[[#All],[Distance (km)]:[Time on current form]], 3, FALSE)), VLOOKUP(Fulltable[[#This Row],[Distance]], Predict[[#All],[Distance (km)]:[Time on current form]], 3, FALSE), NA())</f>
        <v>#N/A</v>
      </c>
    </row>
    <row r="4164" spans="1:10" x14ac:dyDescent="0.25">
      <c r="A4164" s="1">
        <v>41.62</v>
      </c>
      <c r="B4164" s="2">
        <f>Fulltable[[#This Row],[Distance]]^2</f>
        <v>1732.2243999999998</v>
      </c>
      <c r="C4164">
        <f>Fulltable[[#This Row],[Distance]]^3</f>
        <v>72095.179527999993</v>
      </c>
      <c r="D4164">
        <f>Fulltable[[#This Row],[Distance]]^4</f>
        <v>3000601.3719553594</v>
      </c>
      <c r="E4164">
        <f>Fulltable[[#This Row],[Distance]]^5</f>
        <v>124885029.10078205</v>
      </c>
      <c r="F4164" s="13" t="e">
        <f>IF(ISNUMBER(VLOOKUP(Fulltable[[#This Row],[Distance]], PBmetric[[Distance (km)]:[PB (hh:mm:ss)]], 6, FALSE)), VLOOKUP(Fulltable[[#This Row],[Distance]], PBmetric[[Distance (km)]:[PB (hh:mm:ss)]], 6, FALSE), NA())</f>
        <v>#N/A</v>
      </c>
      <c r="G4164" s="13">
        <f ca="1">$Q$4+$P$4*Fulltable[[#This Row],[Distance]]+$O$4*Fulltable[[#This Row],[D^2]]+$N$4*Fulltable[[#This Row],[D^3]]</f>
        <v>0.15203269955485524</v>
      </c>
      <c r="H4164" s="13">
        <f ca="1">Fulltable[[#This Row],[Forecast]]*(1+AVERAGE(cform[faster (-ve) /
slower (+ve)]))</f>
        <v>0.15740277136016803</v>
      </c>
      <c r="I4164" s="13" t="e">
        <f>IF(ISNUMBER(VLOOKUP(Fulltable[[#This Row],[Distance]], Predict[[#All],[Distance (km)]:[Time on current form]], 2, FALSE)), VLOOKUP(Fulltable[[#This Row],[Distance]], Predict[[#All],[Distance (km)]:[Time on current form]], 2, FALSE), NA())</f>
        <v>#N/A</v>
      </c>
      <c r="J4164" s="13" t="e">
        <f>IF(ISNUMBER(VLOOKUP(Fulltable[[#This Row],[Distance]], Predict[[#All],[Distance (km)]:[Time on current form]], 3, FALSE)), VLOOKUP(Fulltable[[#This Row],[Distance]], Predict[[#All],[Distance (km)]:[Time on current form]], 3, FALSE), NA())</f>
        <v>#N/A</v>
      </c>
    </row>
    <row r="4165" spans="1:10" x14ac:dyDescent="0.25">
      <c r="A4165" s="1">
        <v>41.63</v>
      </c>
      <c r="B4165" s="2">
        <f>Fulltable[[#This Row],[Distance]]^2</f>
        <v>1733.0569000000003</v>
      </c>
      <c r="C4165">
        <f>Fulltable[[#This Row],[Distance]]^3</f>
        <v>72147.158747000009</v>
      </c>
      <c r="D4165">
        <f>Fulltable[[#This Row],[Distance]]^4</f>
        <v>3003486.2186376108</v>
      </c>
      <c r="E4165">
        <f>Fulltable[[#This Row],[Distance]]^5</f>
        <v>125035131.28188375</v>
      </c>
      <c r="F4165" s="13" t="e">
        <f>IF(ISNUMBER(VLOOKUP(Fulltable[[#This Row],[Distance]], PBmetric[[Distance (km)]:[PB (hh:mm:ss)]], 6, FALSE)), VLOOKUP(Fulltable[[#This Row],[Distance]], PBmetric[[Distance (km)]:[PB (hh:mm:ss)]], 6, FALSE), NA())</f>
        <v>#N/A</v>
      </c>
      <c r="G4165" s="13">
        <f ca="1">$Q$4+$P$4*Fulltable[[#This Row],[Distance]]+$O$4*Fulltable[[#This Row],[D^2]]+$N$4*Fulltable[[#This Row],[D^3]]</f>
        <v>0.15207666893813815</v>
      </c>
      <c r="H4165" s="13">
        <f ca="1">Fulltable[[#This Row],[Forecast]]*(1+AVERAGE(cform[faster (-ve) /
slower (+ve)]))</f>
        <v>0.15744829382213832</v>
      </c>
      <c r="I4165" s="13" t="e">
        <f>IF(ISNUMBER(VLOOKUP(Fulltable[[#This Row],[Distance]], Predict[[#All],[Distance (km)]:[Time on current form]], 2, FALSE)), VLOOKUP(Fulltable[[#This Row],[Distance]], Predict[[#All],[Distance (km)]:[Time on current form]], 2, FALSE), NA())</f>
        <v>#N/A</v>
      </c>
      <c r="J4165" s="13" t="e">
        <f>IF(ISNUMBER(VLOOKUP(Fulltable[[#This Row],[Distance]], Predict[[#All],[Distance (km)]:[Time on current form]], 3, FALSE)), VLOOKUP(Fulltable[[#This Row],[Distance]], Predict[[#All],[Distance (km)]:[Time on current form]], 3, FALSE), NA())</f>
        <v>#N/A</v>
      </c>
    </row>
    <row r="4166" spans="1:10" x14ac:dyDescent="0.25">
      <c r="A4166" s="1">
        <v>41.64</v>
      </c>
      <c r="B4166" s="2">
        <f>Fulltable[[#This Row],[Distance]]^2</f>
        <v>1733.8896</v>
      </c>
      <c r="C4166">
        <f>Fulltable[[#This Row],[Distance]]^3</f>
        <v>72199.162943999996</v>
      </c>
      <c r="D4166">
        <f>Fulltable[[#This Row],[Distance]]^4</f>
        <v>3006373.1449881601</v>
      </c>
      <c r="E4166">
        <f>Fulltable[[#This Row],[Distance]]^5</f>
        <v>125185377.75730699</v>
      </c>
      <c r="F4166" s="13" t="e">
        <f>IF(ISNUMBER(VLOOKUP(Fulltable[[#This Row],[Distance]], PBmetric[[Distance (km)]:[PB (hh:mm:ss)]], 6, FALSE)), VLOOKUP(Fulltable[[#This Row],[Distance]], PBmetric[[Distance (km)]:[PB (hh:mm:ss)]], 6, FALSE), NA())</f>
        <v>#N/A</v>
      </c>
      <c r="G4166" s="13">
        <f ca="1">$Q$4+$P$4*Fulltable[[#This Row],[Distance]]+$O$4*Fulltable[[#This Row],[D^2]]+$N$4*Fulltable[[#This Row],[D^3]]</f>
        <v>0.15212064184692603</v>
      </c>
      <c r="H4166" s="13">
        <f ca="1">Fulltable[[#This Row],[Forecast]]*(1+AVERAGE(cform[faster (-ve) /
slower (+ve)]))</f>
        <v>0.15749381993414086</v>
      </c>
      <c r="I4166" s="13" t="e">
        <f>IF(ISNUMBER(VLOOKUP(Fulltable[[#This Row],[Distance]], Predict[[#All],[Distance (km)]:[Time on current form]], 2, FALSE)), VLOOKUP(Fulltable[[#This Row],[Distance]], Predict[[#All],[Distance (km)]:[Time on current form]], 2, FALSE), NA())</f>
        <v>#N/A</v>
      </c>
      <c r="J4166" s="13" t="e">
        <f>IF(ISNUMBER(VLOOKUP(Fulltable[[#This Row],[Distance]], Predict[[#All],[Distance (km)]:[Time on current form]], 3, FALSE)), VLOOKUP(Fulltable[[#This Row],[Distance]], Predict[[#All],[Distance (km)]:[Time on current form]], 3, FALSE), NA())</f>
        <v>#N/A</v>
      </c>
    </row>
    <row r="4167" spans="1:10" x14ac:dyDescent="0.25">
      <c r="A4167" s="1">
        <v>41.65</v>
      </c>
      <c r="B4167" s="2">
        <f>Fulltable[[#This Row],[Distance]]^2</f>
        <v>1734.7224999999999</v>
      </c>
      <c r="C4167">
        <f>Fulltable[[#This Row],[Distance]]^3</f>
        <v>72251.192124999987</v>
      </c>
      <c r="D4167">
        <f>Fulltable[[#This Row],[Distance]]^4</f>
        <v>3009262.1520062494</v>
      </c>
      <c r="E4167">
        <f>Fulltable[[#This Row],[Distance]]^5</f>
        <v>125335768.63106029</v>
      </c>
      <c r="F4167" s="13" t="e">
        <f>IF(ISNUMBER(VLOOKUP(Fulltable[[#This Row],[Distance]], PBmetric[[Distance (km)]:[PB (hh:mm:ss)]], 6, FALSE)), VLOOKUP(Fulltable[[#This Row],[Distance]], PBmetric[[Distance (km)]:[PB (hh:mm:ss)]], 6, FALSE), NA())</f>
        <v>#N/A</v>
      </c>
      <c r="G4167" s="13">
        <f ca="1">$Q$4+$P$4*Fulltable[[#This Row],[Distance]]+$O$4*Fulltable[[#This Row],[D^2]]+$N$4*Fulltable[[#This Row],[D^3]]</f>
        <v>0.15216461828118352</v>
      </c>
      <c r="H4167" s="13">
        <f ca="1">Fulltable[[#This Row],[Forecast]]*(1+AVERAGE(cform[faster (-ve) /
slower (+ve)]))</f>
        <v>0.157539349696139</v>
      </c>
      <c r="I4167" s="13" t="e">
        <f>IF(ISNUMBER(VLOOKUP(Fulltable[[#This Row],[Distance]], Predict[[#All],[Distance (km)]:[Time on current form]], 2, FALSE)), VLOOKUP(Fulltable[[#This Row],[Distance]], Predict[[#All],[Distance (km)]:[Time on current form]], 2, FALSE), NA())</f>
        <v>#N/A</v>
      </c>
      <c r="J4167" s="13" t="e">
        <f>IF(ISNUMBER(VLOOKUP(Fulltable[[#This Row],[Distance]], Predict[[#All],[Distance (km)]:[Time on current form]], 3, FALSE)), VLOOKUP(Fulltable[[#This Row],[Distance]], Predict[[#All],[Distance (km)]:[Time on current form]], 3, FALSE), NA())</f>
        <v>#N/A</v>
      </c>
    </row>
    <row r="4168" spans="1:10" x14ac:dyDescent="0.25">
      <c r="A4168" s="1">
        <v>41.66</v>
      </c>
      <c r="B4168" s="2">
        <f>Fulltable[[#This Row],[Distance]]^2</f>
        <v>1735.5555999999997</v>
      </c>
      <c r="C4168">
        <f>Fulltable[[#This Row],[Distance]]^3</f>
        <v>72303.246295999983</v>
      </c>
      <c r="D4168">
        <f>Fulltable[[#This Row],[Distance]]^4</f>
        <v>3012153.2406913587</v>
      </c>
      <c r="E4168">
        <f>Fulltable[[#This Row],[Distance]]^5</f>
        <v>125486304.007202</v>
      </c>
      <c r="F4168" s="13" t="e">
        <f>IF(ISNUMBER(VLOOKUP(Fulltable[[#This Row],[Distance]], PBmetric[[Distance (km)]:[PB (hh:mm:ss)]], 6, FALSE)), VLOOKUP(Fulltable[[#This Row],[Distance]], PBmetric[[Distance (km)]:[PB (hh:mm:ss)]], 6, FALSE), NA())</f>
        <v>#N/A</v>
      </c>
      <c r="G4168" s="13">
        <f ca="1">$Q$4+$P$4*Fulltable[[#This Row],[Distance]]+$O$4*Fulltable[[#This Row],[D^2]]+$N$4*Fulltable[[#This Row],[D^3]]</f>
        <v>0.15220859824087524</v>
      </c>
      <c r="H4168" s="13">
        <f ca="1">Fulltable[[#This Row],[Forecast]]*(1+AVERAGE(cform[faster (-ve) /
slower (+ve)]))</f>
        <v>0.15758488310809612</v>
      </c>
      <c r="I4168" s="13" t="e">
        <f>IF(ISNUMBER(VLOOKUP(Fulltable[[#This Row],[Distance]], Predict[[#All],[Distance (km)]:[Time on current form]], 2, FALSE)), VLOOKUP(Fulltable[[#This Row],[Distance]], Predict[[#All],[Distance (km)]:[Time on current form]], 2, FALSE), NA())</f>
        <v>#N/A</v>
      </c>
      <c r="J4168" s="13" t="e">
        <f>IF(ISNUMBER(VLOOKUP(Fulltable[[#This Row],[Distance]], Predict[[#All],[Distance (km)]:[Time on current form]], 3, FALSE)), VLOOKUP(Fulltable[[#This Row],[Distance]], Predict[[#All],[Distance (km)]:[Time on current form]], 3, FALSE), NA())</f>
        <v>#N/A</v>
      </c>
    </row>
    <row r="4169" spans="1:10" x14ac:dyDescent="0.25">
      <c r="A4169" s="1">
        <v>41.67</v>
      </c>
      <c r="B4169" s="2">
        <f>Fulltable[[#This Row],[Distance]]^2</f>
        <v>1736.3889000000001</v>
      </c>
      <c r="C4169">
        <f>Fulltable[[#This Row],[Distance]]^3</f>
        <v>72355.325463000016</v>
      </c>
      <c r="D4169">
        <f>Fulltable[[#This Row],[Distance]]^4</f>
        <v>3015046.4120432106</v>
      </c>
      <c r="E4169">
        <f>Fulltable[[#This Row],[Distance]]^5</f>
        <v>125636983.9898406</v>
      </c>
      <c r="F4169" s="13" t="e">
        <f>IF(ISNUMBER(VLOOKUP(Fulltable[[#This Row],[Distance]], PBmetric[[Distance (km)]:[PB (hh:mm:ss)]], 6, FALSE)), VLOOKUP(Fulltable[[#This Row],[Distance]], PBmetric[[Distance (km)]:[PB (hh:mm:ss)]], 6, FALSE), NA())</f>
        <v>#N/A</v>
      </c>
      <c r="G4169" s="13">
        <f ca="1">$Q$4+$P$4*Fulltable[[#This Row],[Distance]]+$O$4*Fulltable[[#This Row],[D^2]]+$N$4*Fulltable[[#This Row],[D^3]]</f>
        <v>0.15225258172596573</v>
      </c>
      <c r="H4169" s="13">
        <f ca="1">Fulltable[[#This Row],[Forecast]]*(1+AVERAGE(cform[faster (-ve) /
slower (+ve)]))</f>
        <v>0.15763042016997553</v>
      </c>
      <c r="I4169" s="13" t="e">
        <f>IF(ISNUMBER(VLOOKUP(Fulltable[[#This Row],[Distance]], Predict[[#All],[Distance (km)]:[Time on current form]], 2, FALSE)), VLOOKUP(Fulltable[[#This Row],[Distance]], Predict[[#All],[Distance (km)]:[Time on current form]], 2, FALSE), NA())</f>
        <v>#N/A</v>
      </c>
      <c r="J4169" s="13" t="e">
        <f>IF(ISNUMBER(VLOOKUP(Fulltable[[#This Row],[Distance]], Predict[[#All],[Distance (km)]:[Time on current form]], 3, FALSE)), VLOOKUP(Fulltable[[#This Row],[Distance]], Predict[[#All],[Distance (km)]:[Time on current form]], 3, FALSE), NA())</f>
        <v>#N/A</v>
      </c>
    </row>
    <row r="4170" spans="1:10" x14ac:dyDescent="0.25">
      <c r="A4170" s="1">
        <v>41.68</v>
      </c>
      <c r="B4170" s="2">
        <f>Fulltable[[#This Row],[Distance]]^2</f>
        <v>1737.2223999999999</v>
      </c>
      <c r="C4170">
        <f>Fulltable[[#This Row],[Distance]]^3</f>
        <v>72407.429631999999</v>
      </c>
      <c r="D4170">
        <f>Fulltable[[#This Row],[Distance]]^4</f>
        <v>3017941.6670617596</v>
      </c>
      <c r="E4170">
        <f>Fulltable[[#This Row],[Distance]]^5</f>
        <v>125787808.68313414</v>
      </c>
      <c r="F4170" s="13" t="e">
        <f>IF(ISNUMBER(VLOOKUP(Fulltable[[#This Row],[Distance]], PBmetric[[Distance (km)]:[PB (hh:mm:ss)]], 6, FALSE)), VLOOKUP(Fulltable[[#This Row],[Distance]], PBmetric[[Distance (km)]:[PB (hh:mm:ss)]], 6, FALSE), NA())</f>
        <v>#N/A</v>
      </c>
      <c r="G4170" s="13">
        <f ca="1">$Q$4+$P$4*Fulltable[[#This Row],[Distance]]+$O$4*Fulltable[[#This Row],[D^2]]+$N$4*Fulltable[[#This Row],[D^3]]</f>
        <v>0.15229656873641961</v>
      </c>
      <c r="H4170" s="13">
        <f ca="1">Fulltable[[#This Row],[Forecast]]*(1+AVERAGE(cform[faster (-ve) /
slower (+ve)]))</f>
        <v>0.15767596088174057</v>
      </c>
      <c r="I4170" s="13" t="e">
        <f>IF(ISNUMBER(VLOOKUP(Fulltable[[#This Row],[Distance]], Predict[[#All],[Distance (km)]:[Time on current form]], 2, FALSE)), VLOOKUP(Fulltable[[#This Row],[Distance]], Predict[[#All],[Distance (km)]:[Time on current form]], 2, FALSE), NA())</f>
        <v>#N/A</v>
      </c>
      <c r="J4170" s="13" t="e">
        <f>IF(ISNUMBER(VLOOKUP(Fulltable[[#This Row],[Distance]], Predict[[#All],[Distance (km)]:[Time on current form]], 3, FALSE)), VLOOKUP(Fulltable[[#This Row],[Distance]], Predict[[#All],[Distance (km)]:[Time on current form]], 3, FALSE), NA())</f>
        <v>#N/A</v>
      </c>
    </row>
    <row r="4171" spans="1:10" x14ac:dyDescent="0.25">
      <c r="A4171" s="1">
        <v>41.69</v>
      </c>
      <c r="B4171" s="2">
        <f>Fulltable[[#This Row],[Distance]]^2</f>
        <v>1738.0560999999998</v>
      </c>
      <c r="C4171">
        <f>Fulltable[[#This Row],[Distance]]^3</f>
        <v>72459.55880899998</v>
      </c>
      <c r="D4171">
        <f>Fulltable[[#This Row],[Distance]]^4</f>
        <v>3020839.0067472095</v>
      </c>
      <c r="E4171">
        <f>Fulltable[[#This Row],[Distance]]^5</f>
        <v>125938778.19129115</v>
      </c>
      <c r="F4171" s="13" t="e">
        <f>IF(ISNUMBER(VLOOKUP(Fulltable[[#This Row],[Distance]], PBmetric[[Distance (km)]:[PB (hh:mm:ss)]], 6, FALSE)), VLOOKUP(Fulltable[[#This Row],[Distance]], PBmetric[[Distance (km)]:[PB (hh:mm:ss)]], 6, FALSE), NA())</f>
        <v>#N/A</v>
      </c>
      <c r="G4171" s="13">
        <f ca="1">$Q$4+$P$4*Fulltable[[#This Row],[Distance]]+$O$4*Fulltable[[#This Row],[D^2]]+$N$4*Fulltable[[#This Row],[D^3]]</f>
        <v>0.15234055927220147</v>
      </c>
      <c r="H4171" s="13">
        <f ca="1">Fulltable[[#This Row],[Forecast]]*(1+AVERAGE(cform[faster (-ve) /
slower (+ve)]))</f>
        <v>0.1577215052433546</v>
      </c>
      <c r="I4171" s="13" t="e">
        <f>IF(ISNUMBER(VLOOKUP(Fulltable[[#This Row],[Distance]], Predict[[#All],[Distance (km)]:[Time on current form]], 2, FALSE)), VLOOKUP(Fulltable[[#This Row],[Distance]], Predict[[#All],[Distance (km)]:[Time on current form]], 2, FALSE), NA())</f>
        <v>#N/A</v>
      </c>
      <c r="J4171" s="13" t="e">
        <f>IF(ISNUMBER(VLOOKUP(Fulltable[[#This Row],[Distance]], Predict[[#All],[Distance (km)]:[Time on current form]], 3, FALSE)), VLOOKUP(Fulltable[[#This Row],[Distance]], Predict[[#All],[Distance (km)]:[Time on current form]], 3, FALSE), NA())</f>
        <v>#N/A</v>
      </c>
    </row>
    <row r="4172" spans="1:10" x14ac:dyDescent="0.25">
      <c r="A4172" s="1">
        <v>41.7</v>
      </c>
      <c r="B4172" s="2">
        <f>Fulltable[[#This Row],[Distance]]^2</f>
        <v>1738.8900000000003</v>
      </c>
      <c r="C4172">
        <f>Fulltable[[#This Row],[Distance]]^3</f>
        <v>72511.713000000018</v>
      </c>
      <c r="D4172">
        <f>Fulltable[[#This Row],[Distance]]^4</f>
        <v>3023738.4321000013</v>
      </c>
      <c r="E4172">
        <f>Fulltable[[#This Row],[Distance]]^5</f>
        <v>126089892.61857006</v>
      </c>
      <c r="F4172" s="13" t="e">
        <f>IF(ISNUMBER(VLOOKUP(Fulltable[[#This Row],[Distance]], PBmetric[[Distance (km)]:[PB (hh:mm:ss)]], 6, FALSE)), VLOOKUP(Fulltable[[#This Row],[Distance]], PBmetric[[Distance (km)]:[PB (hh:mm:ss)]], 6, FALSE), NA())</f>
        <v>#N/A</v>
      </c>
      <c r="G4172" s="13">
        <f ca="1">$Q$4+$P$4*Fulltable[[#This Row],[Distance]]+$O$4*Fulltable[[#This Row],[D^2]]+$N$4*Fulltable[[#This Row],[D^3]]</f>
        <v>0.15238455333327594</v>
      </c>
      <c r="H4172" s="13">
        <f ca="1">Fulltable[[#This Row],[Forecast]]*(1+AVERAGE(cform[faster (-ve) /
slower (+ve)]))</f>
        <v>0.15776705325478099</v>
      </c>
      <c r="I4172" s="13" t="e">
        <f>IF(ISNUMBER(VLOOKUP(Fulltable[[#This Row],[Distance]], Predict[[#All],[Distance (km)]:[Time on current form]], 2, FALSE)), VLOOKUP(Fulltable[[#This Row],[Distance]], Predict[[#All],[Distance (km)]:[Time on current form]], 2, FALSE), NA())</f>
        <v>#N/A</v>
      </c>
      <c r="J4172" s="13" t="e">
        <f>IF(ISNUMBER(VLOOKUP(Fulltable[[#This Row],[Distance]], Predict[[#All],[Distance (km)]:[Time on current form]], 3, FALSE)), VLOOKUP(Fulltable[[#This Row],[Distance]], Predict[[#All],[Distance (km)]:[Time on current form]], 3, FALSE), NA())</f>
        <v>#N/A</v>
      </c>
    </row>
    <row r="4173" spans="1:10" x14ac:dyDescent="0.25">
      <c r="A4173" s="1">
        <v>41.71</v>
      </c>
      <c r="B4173" s="2">
        <f>Fulltable[[#This Row],[Distance]]^2</f>
        <v>1739.7241000000001</v>
      </c>
      <c r="C4173">
        <f>Fulltable[[#This Row],[Distance]]^3</f>
        <v>72563.892211000013</v>
      </c>
      <c r="D4173">
        <f>Fulltable[[#This Row],[Distance]]^4</f>
        <v>3026639.9441208104</v>
      </c>
      <c r="E4173">
        <f>Fulltable[[#This Row],[Distance]]^5</f>
        <v>126241152.069279</v>
      </c>
      <c r="F4173" s="13" t="e">
        <f>IF(ISNUMBER(VLOOKUP(Fulltable[[#This Row],[Distance]], PBmetric[[Distance (km)]:[PB (hh:mm:ss)]], 6, FALSE)), VLOOKUP(Fulltable[[#This Row],[Distance]], PBmetric[[Distance (km)]:[PB (hh:mm:ss)]], 6, FALSE), NA())</f>
        <v>#N/A</v>
      </c>
      <c r="G4173" s="13">
        <f ca="1">$Q$4+$P$4*Fulltable[[#This Row],[Distance]]+$O$4*Fulltable[[#This Row],[D^2]]+$N$4*Fulltable[[#This Row],[D^3]]</f>
        <v>0.15242855091960755</v>
      </c>
      <c r="H4173" s="13">
        <f ca="1">Fulltable[[#This Row],[Forecast]]*(1+AVERAGE(cform[faster (-ve) /
slower (+ve)]))</f>
        <v>0.15781260491598303</v>
      </c>
      <c r="I4173" s="13" t="e">
        <f>IF(ISNUMBER(VLOOKUP(Fulltable[[#This Row],[Distance]], Predict[[#All],[Distance (km)]:[Time on current form]], 2, FALSE)), VLOOKUP(Fulltable[[#This Row],[Distance]], Predict[[#All],[Distance (km)]:[Time on current form]], 2, FALSE), NA())</f>
        <v>#N/A</v>
      </c>
      <c r="J4173" s="13" t="e">
        <f>IF(ISNUMBER(VLOOKUP(Fulltable[[#This Row],[Distance]], Predict[[#All],[Distance (km)]:[Time on current form]], 3, FALSE)), VLOOKUP(Fulltable[[#This Row],[Distance]], Predict[[#All],[Distance (km)]:[Time on current form]], 3, FALSE), NA())</f>
        <v>#N/A</v>
      </c>
    </row>
    <row r="4174" spans="1:10" x14ac:dyDescent="0.25">
      <c r="A4174" s="1">
        <v>41.72</v>
      </c>
      <c r="B4174" s="2">
        <f>Fulltable[[#This Row],[Distance]]^2</f>
        <v>1740.5583999999999</v>
      </c>
      <c r="C4174">
        <f>Fulltable[[#This Row],[Distance]]^3</f>
        <v>72616.096447999997</v>
      </c>
      <c r="D4174">
        <f>Fulltable[[#This Row],[Distance]]^4</f>
        <v>3029543.5438105594</v>
      </c>
      <c r="E4174">
        <f>Fulltable[[#This Row],[Distance]]^5</f>
        <v>126392556.64777653</v>
      </c>
      <c r="F4174" s="13" t="e">
        <f>IF(ISNUMBER(VLOOKUP(Fulltable[[#This Row],[Distance]], PBmetric[[Distance (km)]:[PB (hh:mm:ss)]], 6, FALSE)), VLOOKUP(Fulltable[[#This Row],[Distance]], PBmetric[[Distance (km)]:[PB (hh:mm:ss)]], 6, FALSE), NA())</f>
        <v>#N/A</v>
      </c>
      <c r="G4174" s="13">
        <f ca="1">$Q$4+$P$4*Fulltable[[#This Row],[Distance]]+$O$4*Fulltable[[#This Row],[D^2]]+$N$4*Fulltable[[#This Row],[D^3]]</f>
        <v>0.15247255203116097</v>
      </c>
      <c r="H4174" s="13">
        <f ca="1">Fulltable[[#This Row],[Forecast]]*(1+AVERAGE(cform[faster (-ve) /
slower (+ve)]))</f>
        <v>0.15785816022692412</v>
      </c>
      <c r="I4174" s="13" t="e">
        <f>IF(ISNUMBER(VLOOKUP(Fulltable[[#This Row],[Distance]], Predict[[#All],[Distance (km)]:[Time on current form]], 2, FALSE)), VLOOKUP(Fulltable[[#This Row],[Distance]], Predict[[#All],[Distance (km)]:[Time on current form]], 2, FALSE), NA())</f>
        <v>#N/A</v>
      </c>
      <c r="J4174" s="13" t="e">
        <f>IF(ISNUMBER(VLOOKUP(Fulltable[[#This Row],[Distance]], Predict[[#All],[Distance (km)]:[Time on current form]], 3, FALSE)), VLOOKUP(Fulltable[[#This Row],[Distance]], Predict[[#All],[Distance (km)]:[Time on current form]], 3, FALSE), NA())</f>
        <v>#N/A</v>
      </c>
    </row>
    <row r="4175" spans="1:10" x14ac:dyDescent="0.25">
      <c r="A4175" s="1">
        <v>41.73</v>
      </c>
      <c r="B4175" s="2">
        <f>Fulltable[[#This Row],[Distance]]^2</f>
        <v>1741.3928999999998</v>
      </c>
      <c r="C4175">
        <f>Fulltable[[#This Row],[Distance]]^3</f>
        <v>72668.325716999985</v>
      </c>
      <c r="D4175">
        <f>Fulltable[[#This Row],[Distance]]^4</f>
        <v>3032449.2321704095</v>
      </c>
      <c r="E4175">
        <f>Fulltable[[#This Row],[Distance]]^5</f>
        <v>126544106.45847118</v>
      </c>
      <c r="F4175" s="13" t="e">
        <f>IF(ISNUMBER(VLOOKUP(Fulltable[[#This Row],[Distance]], PBmetric[[Distance (km)]:[PB (hh:mm:ss)]], 6, FALSE)), VLOOKUP(Fulltable[[#This Row],[Distance]], PBmetric[[Distance (km)]:[PB (hh:mm:ss)]], 6, FALSE), NA())</f>
        <v>#N/A</v>
      </c>
      <c r="G4175" s="13">
        <f ca="1">$Q$4+$P$4*Fulltable[[#This Row],[Distance]]+$O$4*Fulltable[[#This Row],[D^2]]+$N$4*Fulltable[[#This Row],[D^3]]</f>
        <v>0.15251655666790079</v>
      </c>
      <c r="H4175" s="13">
        <f ca="1">Fulltable[[#This Row],[Forecast]]*(1+AVERAGE(cform[faster (-ve) /
slower (+ve)]))</f>
        <v>0.15790371918756763</v>
      </c>
      <c r="I4175" s="13" t="e">
        <f>IF(ISNUMBER(VLOOKUP(Fulltable[[#This Row],[Distance]], Predict[[#All],[Distance (km)]:[Time on current form]], 2, FALSE)), VLOOKUP(Fulltable[[#This Row],[Distance]], Predict[[#All],[Distance (km)]:[Time on current form]], 2, FALSE), NA())</f>
        <v>#N/A</v>
      </c>
      <c r="J4175" s="13" t="e">
        <f>IF(ISNUMBER(VLOOKUP(Fulltable[[#This Row],[Distance]], Predict[[#All],[Distance (km)]:[Time on current form]], 3, FALSE)), VLOOKUP(Fulltable[[#This Row],[Distance]], Predict[[#All],[Distance (km)]:[Time on current form]], 3, FALSE), NA())</f>
        <v>#N/A</v>
      </c>
    </row>
    <row r="4176" spans="1:10" x14ac:dyDescent="0.25">
      <c r="A4176" s="1">
        <v>41.74</v>
      </c>
      <c r="B4176" s="2">
        <f>Fulltable[[#This Row],[Distance]]^2</f>
        <v>1742.2276000000002</v>
      </c>
      <c r="C4176">
        <f>Fulltable[[#This Row],[Distance]]^3</f>
        <v>72720.58002400001</v>
      </c>
      <c r="D4176">
        <f>Fulltable[[#This Row],[Distance]]^4</f>
        <v>3035357.0102017606</v>
      </c>
      <c r="E4176">
        <f>Fulltable[[#This Row],[Distance]]^5</f>
        <v>126695801.60582149</v>
      </c>
      <c r="F4176" s="13" t="e">
        <f>IF(ISNUMBER(VLOOKUP(Fulltable[[#This Row],[Distance]], PBmetric[[Distance (km)]:[PB (hh:mm:ss)]], 6, FALSE)), VLOOKUP(Fulltable[[#This Row],[Distance]], PBmetric[[Distance (km)]:[PB (hh:mm:ss)]], 6, FALSE), NA())</f>
        <v>#N/A</v>
      </c>
      <c r="G4176" s="13">
        <f ca="1">$Q$4+$P$4*Fulltable[[#This Row],[Distance]]+$O$4*Fulltable[[#This Row],[D^2]]+$N$4*Fulltable[[#This Row],[D^3]]</f>
        <v>0.15256056482979158</v>
      </c>
      <c r="H4176" s="13">
        <f ca="1">Fulltable[[#This Row],[Forecast]]*(1+AVERAGE(cform[faster (-ve) /
slower (+ve)]))</f>
        <v>0.15794928179787684</v>
      </c>
      <c r="I4176" s="13" t="e">
        <f>IF(ISNUMBER(VLOOKUP(Fulltable[[#This Row],[Distance]], Predict[[#All],[Distance (km)]:[Time on current form]], 2, FALSE)), VLOOKUP(Fulltable[[#This Row],[Distance]], Predict[[#All],[Distance (km)]:[Time on current form]], 2, FALSE), NA())</f>
        <v>#N/A</v>
      </c>
      <c r="J4176" s="13" t="e">
        <f>IF(ISNUMBER(VLOOKUP(Fulltable[[#This Row],[Distance]], Predict[[#All],[Distance (km)]:[Time on current form]], 3, FALSE)), VLOOKUP(Fulltable[[#This Row],[Distance]], Predict[[#All],[Distance (km)]:[Time on current form]], 3, FALSE), NA())</f>
        <v>#N/A</v>
      </c>
    </row>
    <row r="4177" spans="1:10" x14ac:dyDescent="0.25">
      <c r="A4177" s="1">
        <v>41.75</v>
      </c>
      <c r="B4177" s="2">
        <f>Fulltable[[#This Row],[Distance]]^2</f>
        <v>1743.0625</v>
      </c>
      <c r="C4177">
        <f>Fulltable[[#This Row],[Distance]]^3</f>
        <v>72772.859375</v>
      </c>
      <c r="D4177">
        <f>Fulltable[[#This Row],[Distance]]^4</f>
        <v>3038266.87890625</v>
      </c>
      <c r="E4177">
        <f>Fulltable[[#This Row],[Distance]]^5</f>
        <v>126847642.19433594</v>
      </c>
      <c r="F4177" s="13" t="e">
        <f>IF(ISNUMBER(VLOOKUP(Fulltable[[#This Row],[Distance]], PBmetric[[Distance (km)]:[PB (hh:mm:ss)]], 6, FALSE)), VLOOKUP(Fulltable[[#This Row],[Distance]], PBmetric[[Distance (km)]:[PB (hh:mm:ss)]], 6, FALSE), NA())</f>
        <v>#N/A</v>
      </c>
      <c r="G4177" s="13">
        <f ca="1">$Q$4+$P$4*Fulltable[[#This Row],[Distance]]+$O$4*Fulltable[[#This Row],[D^2]]+$N$4*Fulltable[[#This Row],[D^3]]</f>
        <v>0.15260457651679787</v>
      </c>
      <c r="H4177" s="13">
        <f ca="1">Fulltable[[#This Row],[Forecast]]*(1+AVERAGE(cform[faster (-ve) /
slower (+ve)]))</f>
        <v>0.15799484805781508</v>
      </c>
      <c r="I4177" s="13" t="e">
        <f>IF(ISNUMBER(VLOOKUP(Fulltable[[#This Row],[Distance]], Predict[[#All],[Distance (km)]:[Time on current form]], 2, FALSE)), VLOOKUP(Fulltable[[#This Row],[Distance]], Predict[[#All],[Distance (km)]:[Time on current form]], 2, FALSE), NA())</f>
        <v>#N/A</v>
      </c>
      <c r="J4177" s="13" t="e">
        <f>IF(ISNUMBER(VLOOKUP(Fulltable[[#This Row],[Distance]], Predict[[#All],[Distance (km)]:[Time on current form]], 3, FALSE)), VLOOKUP(Fulltable[[#This Row],[Distance]], Predict[[#All],[Distance (km)]:[Time on current form]], 3, FALSE), NA())</f>
        <v>#N/A</v>
      </c>
    </row>
    <row r="4178" spans="1:10" x14ac:dyDescent="0.25">
      <c r="A4178" s="1">
        <v>41.76</v>
      </c>
      <c r="B4178" s="2">
        <f>Fulltable[[#This Row],[Distance]]^2</f>
        <v>1743.8975999999998</v>
      </c>
      <c r="C4178">
        <f>Fulltable[[#This Row],[Distance]]^3</f>
        <v>72825.163775999987</v>
      </c>
      <c r="D4178">
        <f>Fulltable[[#This Row],[Distance]]^4</f>
        <v>3041178.8392857593</v>
      </c>
      <c r="E4178">
        <f>Fulltable[[#This Row],[Distance]]^5</f>
        <v>126999628.3285733</v>
      </c>
      <c r="F4178" s="13" t="e">
        <f>IF(ISNUMBER(VLOOKUP(Fulltable[[#This Row],[Distance]], PBmetric[[Distance (km)]:[PB (hh:mm:ss)]], 6, FALSE)), VLOOKUP(Fulltable[[#This Row],[Distance]], PBmetric[[Distance (km)]:[PB (hh:mm:ss)]], 6, FALSE), NA())</f>
        <v>#N/A</v>
      </c>
      <c r="G4178" s="13">
        <f ca="1">$Q$4+$P$4*Fulltable[[#This Row],[Distance]]+$O$4*Fulltable[[#This Row],[D^2]]+$N$4*Fulltable[[#This Row],[D^3]]</f>
        <v>0.15264859172888437</v>
      </c>
      <c r="H4178" s="13">
        <f ca="1">Fulltable[[#This Row],[Forecast]]*(1+AVERAGE(cform[faster (-ve) /
slower (+ve)]))</f>
        <v>0.15804041796734575</v>
      </c>
      <c r="I4178" s="13" t="e">
        <f>IF(ISNUMBER(VLOOKUP(Fulltable[[#This Row],[Distance]], Predict[[#All],[Distance (km)]:[Time on current form]], 2, FALSE)), VLOOKUP(Fulltable[[#This Row],[Distance]], Predict[[#All],[Distance (km)]:[Time on current form]], 2, FALSE), NA())</f>
        <v>#N/A</v>
      </c>
      <c r="J4178" s="13" t="e">
        <f>IF(ISNUMBER(VLOOKUP(Fulltable[[#This Row],[Distance]], Predict[[#All],[Distance (km)]:[Time on current form]], 3, FALSE)), VLOOKUP(Fulltable[[#This Row],[Distance]], Predict[[#All],[Distance (km)]:[Time on current form]], 3, FALSE), NA())</f>
        <v>#N/A</v>
      </c>
    </row>
    <row r="4179" spans="1:10" x14ac:dyDescent="0.25">
      <c r="A4179" s="1">
        <v>41.77</v>
      </c>
      <c r="B4179" s="2">
        <f>Fulltable[[#This Row],[Distance]]^2</f>
        <v>1744.7329000000002</v>
      </c>
      <c r="C4179">
        <f>Fulltable[[#This Row],[Distance]]^3</f>
        <v>72877.493233000016</v>
      </c>
      <c r="D4179">
        <f>Fulltable[[#This Row],[Distance]]^4</f>
        <v>3044092.8923424105</v>
      </c>
      <c r="E4179">
        <f>Fulltable[[#This Row],[Distance]]^5</f>
        <v>127151760.11314249</v>
      </c>
      <c r="F4179" s="13" t="e">
        <f>IF(ISNUMBER(VLOOKUP(Fulltable[[#This Row],[Distance]], PBmetric[[Distance (km)]:[PB (hh:mm:ss)]], 6, FALSE)), VLOOKUP(Fulltable[[#This Row],[Distance]], PBmetric[[Distance (km)]:[PB (hh:mm:ss)]], 6, FALSE), NA())</f>
        <v>#N/A</v>
      </c>
      <c r="G4179" s="13">
        <f ca="1">$Q$4+$P$4*Fulltable[[#This Row],[Distance]]+$O$4*Fulltable[[#This Row],[D^2]]+$N$4*Fulltable[[#This Row],[D^3]]</f>
        <v>0.15269261046601565</v>
      </c>
      <c r="H4179" s="13">
        <f ca="1">Fulltable[[#This Row],[Forecast]]*(1+AVERAGE(cform[faster (-ve) /
slower (+ve)]))</f>
        <v>0.15808599152643221</v>
      </c>
      <c r="I4179" s="13" t="e">
        <f>IF(ISNUMBER(VLOOKUP(Fulltable[[#This Row],[Distance]], Predict[[#All],[Distance (km)]:[Time on current form]], 2, FALSE)), VLOOKUP(Fulltable[[#This Row],[Distance]], Predict[[#All],[Distance (km)]:[Time on current form]], 2, FALSE), NA())</f>
        <v>#N/A</v>
      </c>
      <c r="J4179" s="13" t="e">
        <f>IF(ISNUMBER(VLOOKUP(Fulltable[[#This Row],[Distance]], Predict[[#All],[Distance (km)]:[Time on current form]], 3, FALSE)), VLOOKUP(Fulltable[[#This Row],[Distance]], Predict[[#All],[Distance (km)]:[Time on current form]], 3, FALSE), NA())</f>
        <v>#N/A</v>
      </c>
    </row>
    <row r="4180" spans="1:10" x14ac:dyDescent="0.25">
      <c r="A4180" s="1">
        <v>41.78</v>
      </c>
      <c r="B4180" s="2">
        <f>Fulltable[[#This Row],[Distance]]^2</f>
        <v>1745.5684000000001</v>
      </c>
      <c r="C4180">
        <f>Fulltable[[#This Row],[Distance]]^3</f>
        <v>72929.847752000001</v>
      </c>
      <c r="D4180">
        <f>Fulltable[[#This Row],[Distance]]^4</f>
        <v>3047009.0390785602</v>
      </c>
      <c r="E4180">
        <f>Fulltable[[#This Row],[Distance]]^5</f>
        <v>127304037.65270224</v>
      </c>
      <c r="F4180" s="13" t="e">
        <f>IF(ISNUMBER(VLOOKUP(Fulltable[[#This Row],[Distance]], PBmetric[[Distance (km)]:[PB (hh:mm:ss)]], 6, FALSE)), VLOOKUP(Fulltable[[#This Row],[Distance]], PBmetric[[Distance (km)]:[PB (hh:mm:ss)]], 6, FALSE), NA())</f>
        <v>#N/A</v>
      </c>
      <c r="G4180" s="13">
        <f ca="1">$Q$4+$P$4*Fulltable[[#This Row],[Distance]]+$O$4*Fulltable[[#This Row],[D^2]]+$N$4*Fulltable[[#This Row],[D^3]]</f>
        <v>0.15273663272815627</v>
      </c>
      <c r="H4180" s="13">
        <f ca="1">Fulltable[[#This Row],[Forecast]]*(1+AVERAGE(cform[faster (-ve) /
slower (+ve)]))</f>
        <v>0.15813156873503778</v>
      </c>
      <c r="I4180" s="13" t="e">
        <f>IF(ISNUMBER(VLOOKUP(Fulltable[[#This Row],[Distance]], Predict[[#All],[Distance (km)]:[Time on current form]], 2, FALSE)), VLOOKUP(Fulltable[[#This Row],[Distance]], Predict[[#All],[Distance (km)]:[Time on current form]], 2, FALSE), NA())</f>
        <v>#N/A</v>
      </c>
      <c r="J4180" s="13" t="e">
        <f>IF(ISNUMBER(VLOOKUP(Fulltable[[#This Row],[Distance]], Predict[[#All],[Distance (km)]:[Time on current form]], 3, FALSE)), VLOOKUP(Fulltable[[#This Row],[Distance]], Predict[[#All],[Distance (km)]:[Time on current form]], 3, FALSE), NA())</f>
        <v>#N/A</v>
      </c>
    </row>
    <row r="4181" spans="1:10" x14ac:dyDescent="0.25">
      <c r="A4181" s="1">
        <v>41.79</v>
      </c>
      <c r="B4181" s="2">
        <f>Fulltable[[#This Row],[Distance]]^2</f>
        <v>1746.4041</v>
      </c>
      <c r="C4181">
        <f>Fulltable[[#This Row],[Distance]]^3</f>
        <v>72982.227339000005</v>
      </c>
      <c r="D4181">
        <f>Fulltable[[#This Row],[Distance]]^4</f>
        <v>3049927.2804968101</v>
      </c>
      <c r="E4181">
        <f>Fulltable[[#This Row],[Distance]]^5</f>
        <v>127456461.05196169</v>
      </c>
      <c r="F4181" s="13" t="e">
        <f>IF(ISNUMBER(VLOOKUP(Fulltable[[#This Row],[Distance]], PBmetric[[Distance (km)]:[PB (hh:mm:ss)]], 6, FALSE)), VLOOKUP(Fulltable[[#This Row],[Distance]], PBmetric[[Distance (km)]:[PB (hh:mm:ss)]], 6, FALSE), NA())</f>
        <v>#N/A</v>
      </c>
      <c r="G4181" s="13">
        <f ca="1">$Q$4+$P$4*Fulltable[[#This Row],[Distance]]+$O$4*Fulltable[[#This Row],[D^2]]+$N$4*Fulltable[[#This Row],[D^3]]</f>
        <v>0.15278065851527081</v>
      </c>
      <c r="H4181" s="13">
        <f ca="1">Fulltable[[#This Row],[Forecast]]*(1+AVERAGE(cform[faster (-ve) /
slower (+ve)]))</f>
        <v>0.15817714959312576</v>
      </c>
      <c r="I4181" s="13" t="e">
        <f>IF(ISNUMBER(VLOOKUP(Fulltable[[#This Row],[Distance]], Predict[[#All],[Distance (km)]:[Time on current form]], 2, FALSE)), VLOOKUP(Fulltable[[#This Row],[Distance]], Predict[[#All],[Distance (km)]:[Time on current form]], 2, FALSE), NA())</f>
        <v>#N/A</v>
      </c>
      <c r="J4181" s="13" t="e">
        <f>IF(ISNUMBER(VLOOKUP(Fulltable[[#This Row],[Distance]], Predict[[#All],[Distance (km)]:[Time on current form]], 3, FALSE)), VLOOKUP(Fulltable[[#This Row],[Distance]], Predict[[#All],[Distance (km)]:[Time on current form]], 3, FALSE), NA())</f>
        <v>#N/A</v>
      </c>
    </row>
    <row r="4182" spans="1:10" x14ac:dyDescent="0.25">
      <c r="A4182" s="1">
        <v>41.8</v>
      </c>
      <c r="B4182" s="2">
        <f>Fulltable[[#This Row],[Distance]]^2</f>
        <v>1747.2399999999998</v>
      </c>
      <c r="C4182">
        <f>Fulltable[[#This Row],[Distance]]^3</f>
        <v>73034.631999999983</v>
      </c>
      <c r="D4182">
        <f>Fulltable[[#This Row],[Distance]]^4</f>
        <v>3052847.6175999991</v>
      </c>
      <c r="E4182">
        <f>Fulltable[[#This Row],[Distance]]^5</f>
        <v>127609030.41567995</v>
      </c>
      <c r="F4182" s="13" t="e">
        <f>IF(ISNUMBER(VLOOKUP(Fulltable[[#This Row],[Distance]], PBmetric[[Distance (km)]:[PB (hh:mm:ss)]], 6, FALSE)), VLOOKUP(Fulltable[[#This Row],[Distance]], PBmetric[[Distance (km)]:[PB (hh:mm:ss)]], 6, FALSE), NA())</f>
        <v>#N/A</v>
      </c>
      <c r="G4182" s="13">
        <f ca="1">$Q$4+$P$4*Fulltable[[#This Row],[Distance]]+$O$4*Fulltable[[#This Row],[D^2]]+$N$4*Fulltable[[#This Row],[D^3]]</f>
        <v>0.15282468782732395</v>
      </c>
      <c r="H4182" s="13">
        <f ca="1">Fulltable[[#This Row],[Forecast]]*(1+AVERAGE(cform[faster (-ve) /
slower (+ve)]))</f>
        <v>0.15822273410065957</v>
      </c>
      <c r="I4182" s="13" t="e">
        <f>IF(ISNUMBER(VLOOKUP(Fulltable[[#This Row],[Distance]], Predict[[#All],[Distance (km)]:[Time on current form]], 2, FALSE)), VLOOKUP(Fulltable[[#This Row],[Distance]], Predict[[#All],[Distance (km)]:[Time on current form]], 2, FALSE), NA())</f>
        <v>#N/A</v>
      </c>
      <c r="J4182" s="13" t="e">
        <f>IF(ISNUMBER(VLOOKUP(Fulltable[[#This Row],[Distance]], Predict[[#All],[Distance (km)]:[Time on current form]], 3, FALSE)), VLOOKUP(Fulltable[[#This Row],[Distance]], Predict[[#All],[Distance (km)]:[Time on current form]], 3, FALSE), NA())</f>
        <v>#N/A</v>
      </c>
    </row>
    <row r="4183" spans="1:10" x14ac:dyDescent="0.25">
      <c r="A4183" s="1">
        <v>41.81</v>
      </c>
      <c r="B4183" s="2">
        <f>Fulltable[[#This Row],[Distance]]^2</f>
        <v>1748.0761000000002</v>
      </c>
      <c r="C4183">
        <f>Fulltable[[#This Row],[Distance]]^3</f>
        <v>73087.061741000012</v>
      </c>
      <c r="D4183">
        <f>Fulltable[[#This Row],[Distance]]^4</f>
        <v>3055770.0513912109</v>
      </c>
      <c r="E4183">
        <f>Fulltable[[#This Row],[Distance]]^5</f>
        <v>127761745.84866653</v>
      </c>
      <c r="F4183" s="13" t="e">
        <f>IF(ISNUMBER(VLOOKUP(Fulltable[[#This Row],[Distance]], PBmetric[[Distance (km)]:[PB (hh:mm:ss)]], 6, FALSE)), VLOOKUP(Fulltable[[#This Row],[Distance]], PBmetric[[Distance (km)]:[PB (hh:mm:ss)]], 6, FALSE), NA())</f>
        <v>#N/A</v>
      </c>
      <c r="G4183" s="13">
        <f ca="1">$Q$4+$P$4*Fulltable[[#This Row],[Distance]]+$O$4*Fulltable[[#This Row],[D^2]]+$N$4*Fulltable[[#This Row],[D^3]]</f>
        <v>0.15286872066428023</v>
      </c>
      <c r="H4183" s="13">
        <f ca="1">Fulltable[[#This Row],[Forecast]]*(1+AVERAGE(cform[faster (-ve) /
slower (+ve)]))</f>
        <v>0.15826832225760254</v>
      </c>
      <c r="I4183" s="13" t="e">
        <f>IF(ISNUMBER(VLOOKUP(Fulltable[[#This Row],[Distance]], Predict[[#All],[Distance (km)]:[Time on current form]], 2, FALSE)), VLOOKUP(Fulltable[[#This Row],[Distance]], Predict[[#All],[Distance (km)]:[Time on current form]], 2, FALSE), NA())</f>
        <v>#N/A</v>
      </c>
      <c r="J4183" s="13" t="e">
        <f>IF(ISNUMBER(VLOOKUP(Fulltable[[#This Row],[Distance]], Predict[[#All],[Distance (km)]:[Time on current form]], 3, FALSE)), VLOOKUP(Fulltable[[#This Row],[Distance]], Predict[[#All],[Distance (km)]:[Time on current form]], 3, FALSE), NA())</f>
        <v>#N/A</v>
      </c>
    </row>
    <row r="4184" spans="1:10" x14ac:dyDescent="0.25">
      <c r="A4184" s="1">
        <v>41.82</v>
      </c>
      <c r="B4184" s="2">
        <f>Fulltable[[#This Row],[Distance]]^2</f>
        <v>1748.9123999999999</v>
      </c>
      <c r="C4184">
        <f>Fulltable[[#This Row],[Distance]]^3</f>
        <v>73139.516567999992</v>
      </c>
      <c r="D4184">
        <f>Fulltable[[#This Row],[Distance]]^4</f>
        <v>3058694.5828737598</v>
      </c>
      <c r="E4184">
        <f>Fulltable[[#This Row],[Distance]]^5</f>
        <v>127914607.45578064</v>
      </c>
      <c r="F4184" s="13" t="e">
        <f>IF(ISNUMBER(VLOOKUP(Fulltable[[#This Row],[Distance]], PBmetric[[Distance (km)]:[PB (hh:mm:ss)]], 6, FALSE)), VLOOKUP(Fulltable[[#This Row],[Distance]], PBmetric[[Distance (km)]:[PB (hh:mm:ss)]], 6, FALSE), NA())</f>
        <v>#N/A</v>
      </c>
      <c r="G4184" s="13">
        <f ca="1">$Q$4+$P$4*Fulltable[[#This Row],[Distance]]+$O$4*Fulltable[[#This Row],[D^2]]+$N$4*Fulltable[[#This Row],[D^3]]</f>
        <v>0.15291275702610424</v>
      </c>
      <c r="H4184" s="13">
        <f ca="1">Fulltable[[#This Row],[Forecast]]*(1+AVERAGE(cform[faster (-ve) /
slower (+ve)]))</f>
        <v>0.15831391406391798</v>
      </c>
      <c r="I4184" s="13" t="e">
        <f>IF(ISNUMBER(VLOOKUP(Fulltable[[#This Row],[Distance]], Predict[[#All],[Distance (km)]:[Time on current form]], 2, FALSE)), VLOOKUP(Fulltable[[#This Row],[Distance]], Predict[[#All],[Distance (km)]:[Time on current form]], 2, FALSE), NA())</f>
        <v>#N/A</v>
      </c>
      <c r="J4184" s="13" t="e">
        <f>IF(ISNUMBER(VLOOKUP(Fulltable[[#This Row],[Distance]], Predict[[#All],[Distance (km)]:[Time on current form]], 3, FALSE)), VLOOKUP(Fulltable[[#This Row],[Distance]], Predict[[#All],[Distance (km)]:[Time on current form]], 3, FALSE), NA())</f>
        <v>#N/A</v>
      </c>
    </row>
    <row r="4185" spans="1:10" x14ac:dyDescent="0.25">
      <c r="A4185" s="1">
        <v>41.83</v>
      </c>
      <c r="B4185" s="2">
        <f>Fulltable[[#This Row],[Distance]]^2</f>
        <v>1749.7488999999998</v>
      </c>
      <c r="C4185">
        <f>Fulltable[[#This Row],[Distance]]^3</f>
        <v>73191.996486999997</v>
      </c>
      <c r="D4185">
        <f>Fulltable[[#This Row],[Distance]]^4</f>
        <v>3061621.2130512092</v>
      </c>
      <c r="E4185">
        <f>Fulltable[[#This Row],[Distance]]^5</f>
        <v>128067615.34193207</v>
      </c>
      <c r="F4185" s="13" t="e">
        <f>IF(ISNUMBER(VLOOKUP(Fulltable[[#This Row],[Distance]], PBmetric[[Distance (km)]:[PB (hh:mm:ss)]], 6, FALSE)), VLOOKUP(Fulltable[[#This Row],[Distance]], PBmetric[[Distance (km)]:[PB (hh:mm:ss)]], 6, FALSE), NA())</f>
        <v>#N/A</v>
      </c>
      <c r="G4185" s="13">
        <f ca="1">$Q$4+$P$4*Fulltable[[#This Row],[Distance]]+$O$4*Fulltable[[#This Row],[D^2]]+$N$4*Fulltable[[#This Row],[D^3]]</f>
        <v>0.15295679691276057</v>
      </c>
      <c r="H4185" s="13">
        <f ca="1">Fulltable[[#This Row],[Forecast]]*(1+AVERAGE(cform[faster (-ve) /
slower (+ve)]))</f>
        <v>0.15835950951956923</v>
      </c>
      <c r="I4185" s="13" t="e">
        <f>IF(ISNUMBER(VLOOKUP(Fulltable[[#This Row],[Distance]], Predict[[#All],[Distance (km)]:[Time on current form]], 2, FALSE)), VLOOKUP(Fulltable[[#This Row],[Distance]], Predict[[#All],[Distance (km)]:[Time on current form]], 2, FALSE), NA())</f>
        <v>#N/A</v>
      </c>
      <c r="J4185" s="13" t="e">
        <f>IF(ISNUMBER(VLOOKUP(Fulltable[[#This Row],[Distance]], Predict[[#All],[Distance (km)]:[Time on current form]], 3, FALSE)), VLOOKUP(Fulltable[[#This Row],[Distance]], Predict[[#All],[Distance (km)]:[Time on current form]], 3, FALSE), NA())</f>
        <v>#N/A</v>
      </c>
    </row>
    <row r="4186" spans="1:10" x14ac:dyDescent="0.25">
      <c r="A4186" s="1">
        <v>41.84</v>
      </c>
      <c r="B4186" s="2">
        <f>Fulltable[[#This Row],[Distance]]^2</f>
        <v>1750.5856000000003</v>
      </c>
      <c r="C4186">
        <f>Fulltable[[#This Row],[Distance]]^3</f>
        <v>73244.501504000014</v>
      </c>
      <c r="D4186">
        <f>Fulltable[[#This Row],[Distance]]^4</f>
        <v>3064549.942927361</v>
      </c>
      <c r="E4186">
        <f>Fulltable[[#This Row],[Distance]]^5</f>
        <v>128220769.6120808</v>
      </c>
      <c r="F4186" s="13" t="e">
        <f>IF(ISNUMBER(VLOOKUP(Fulltable[[#This Row],[Distance]], PBmetric[[Distance (km)]:[PB (hh:mm:ss)]], 6, FALSE)), VLOOKUP(Fulltable[[#This Row],[Distance]], PBmetric[[Distance (km)]:[PB (hh:mm:ss)]], 6, FALSE), NA())</f>
        <v>#N/A</v>
      </c>
      <c r="G4186" s="13">
        <f ca="1">$Q$4+$P$4*Fulltable[[#This Row],[Distance]]+$O$4*Fulltable[[#This Row],[D^2]]+$N$4*Fulltable[[#This Row],[D^3]]</f>
        <v>0.15300084032421393</v>
      </c>
      <c r="H4186" s="13">
        <f ca="1">Fulltable[[#This Row],[Forecast]]*(1+AVERAGE(cform[faster (-ve) /
slower (+ve)]))</f>
        <v>0.15840510862451979</v>
      </c>
      <c r="I4186" s="13" t="e">
        <f>IF(ISNUMBER(VLOOKUP(Fulltable[[#This Row],[Distance]], Predict[[#All],[Distance (km)]:[Time on current form]], 2, FALSE)), VLOOKUP(Fulltable[[#This Row],[Distance]], Predict[[#All],[Distance (km)]:[Time on current form]], 2, FALSE), NA())</f>
        <v>#N/A</v>
      </c>
      <c r="J4186" s="13" t="e">
        <f>IF(ISNUMBER(VLOOKUP(Fulltable[[#This Row],[Distance]], Predict[[#All],[Distance (km)]:[Time on current form]], 3, FALSE)), VLOOKUP(Fulltable[[#This Row],[Distance]], Predict[[#All],[Distance (km)]:[Time on current form]], 3, FALSE), NA())</f>
        <v>#N/A</v>
      </c>
    </row>
    <row r="4187" spans="1:10" x14ac:dyDescent="0.25">
      <c r="A4187" s="1">
        <v>41.85</v>
      </c>
      <c r="B4187" s="2">
        <f>Fulltable[[#This Row],[Distance]]^2</f>
        <v>1751.4225000000001</v>
      </c>
      <c r="C4187">
        <f>Fulltable[[#This Row],[Distance]]^3</f>
        <v>73297.031625000003</v>
      </c>
      <c r="D4187">
        <f>Fulltable[[#This Row],[Distance]]^4</f>
        <v>3067480.7735062502</v>
      </c>
      <c r="E4187">
        <f>Fulltable[[#This Row],[Distance]]^5</f>
        <v>128374070.37123658</v>
      </c>
      <c r="F4187" s="13" t="e">
        <f>IF(ISNUMBER(VLOOKUP(Fulltable[[#This Row],[Distance]], PBmetric[[Distance (km)]:[PB (hh:mm:ss)]], 6, FALSE)), VLOOKUP(Fulltable[[#This Row],[Distance]], PBmetric[[Distance (km)]:[PB (hh:mm:ss)]], 6, FALSE), NA())</f>
        <v>#N/A</v>
      </c>
      <c r="G4187" s="13">
        <f ca="1">$Q$4+$P$4*Fulltable[[#This Row],[Distance]]+$O$4*Fulltable[[#This Row],[D^2]]+$N$4*Fulltable[[#This Row],[D^3]]</f>
        <v>0.15304488726042875</v>
      </c>
      <c r="H4187" s="13">
        <f ca="1">Fulltable[[#This Row],[Forecast]]*(1+AVERAGE(cform[faster (-ve) /
slower (+ve)]))</f>
        <v>0.15845071137873276</v>
      </c>
      <c r="I4187" s="13" t="e">
        <f>IF(ISNUMBER(VLOOKUP(Fulltable[[#This Row],[Distance]], Predict[[#All],[Distance (km)]:[Time on current form]], 2, FALSE)), VLOOKUP(Fulltable[[#This Row],[Distance]], Predict[[#All],[Distance (km)]:[Time on current form]], 2, FALSE), NA())</f>
        <v>#N/A</v>
      </c>
      <c r="J4187" s="13" t="e">
        <f>IF(ISNUMBER(VLOOKUP(Fulltable[[#This Row],[Distance]], Predict[[#All],[Distance (km)]:[Time on current form]], 3, FALSE)), VLOOKUP(Fulltable[[#This Row],[Distance]], Predict[[#All],[Distance (km)]:[Time on current form]], 3, FALSE), NA())</f>
        <v>#N/A</v>
      </c>
    </row>
    <row r="4188" spans="1:10" x14ac:dyDescent="0.25">
      <c r="A4188" s="1">
        <v>41.86</v>
      </c>
      <c r="B4188" s="2">
        <f>Fulltable[[#This Row],[Distance]]^2</f>
        <v>1752.2595999999999</v>
      </c>
      <c r="C4188">
        <f>Fulltable[[#This Row],[Distance]]^3</f>
        <v>73349.586855999994</v>
      </c>
      <c r="D4188">
        <f>Fulltable[[#This Row],[Distance]]^4</f>
        <v>3070413.7057921593</v>
      </c>
      <c r="E4188">
        <f>Fulltable[[#This Row],[Distance]]^5</f>
        <v>128527517.72445978</v>
      </c>
      <c r="F4188" s="13" t="e">
        <f>IF(ISNUMBER(VLOOKUP(Fulltable[[#This Row],[Distance]], PBmetric[[Distance (km)]:[PB (hh:mm:ss)]], 6, FALSE)), VLOOKUP(Fulltable[[#This Row],[Distance]], PBmetric[[Distance (km)]:[PB (hh:mm:ss)]], 6, FALSE), NA())</f>
        <v>#N/A</v>
      </c>
      <c r="G4188" s="13">
        <f ca="1">$Q$4+$P$4*Fulltable[[#This Row],[Distance]]+$O$4*Fulltable[[#This Row],[D^2]]+$N$4*Fulltable[[#This Row],[D^3]]</f>
        <v>0.15308893772136969</v>
      </c>
      <c r="H4188" s="13">
        <f ca="1">Fulltable[[#This Row],[Forecast]]*(1+AVERAGE(cform[faster (-ve) /
slower (+ve)]))</f>
        <v>0.1584963177821716</v>
      </c>
      <c r="I4188" s="13" t="e">
        <f>IF(ISNUMBER(VLOOKUP(Fulltable[[#This Row],[Distance]], Predict[[#All],[Distance (km)]:[Time on current form]], 2, FALSE)), VLOOKUP(Fulltable[[#This Row],[Distance]], Predict[[#All],[Distance (km)]:[Time on current form]], 2, FALSE), NA())</f>
        <v>#N/A</v>
      </c>
      <c r="J4188" s="13" t="e">
        <f>IF(ISNUMBER(VLOOKUP(Fulltable[[#This Row],[Distance]], Predict[[#All],[Distance (km)]:[Time on current form]], 3, FALSE)), VLOOKUP(Fulltable[[#This Row],[Distance]], Predict[[#All],[Distance (km)]:[Time on current form]], 3, FALSE), NA())</f>
        <v>#N/A</v>
      </c>
    </row>
    <row r="4189" spans="1:10" x14ac:dyDescent="0.25">
      <c r="A4189" s="1">
        <v>41.87</v>
      </c>
      <c r="B4189" s="2">
        <f>Fulltable[[#This Row],[Distance]]^2</f>
        <v>1753.0968999999998</v>
      </c>
      <c r="C4189">
        <f>Fulltable[[#This Row],[Distance]]^3</f>
        <v>73402.16720299999</v>
      </c>
      <c r="D4189">
        <f>Fulltable[[#This Row],[Distance]]^4</f>
        <v>3073348.740789609</v>
      </c>
      <c r="E4189">
        <f>Fulltable[[#This Row],[Distance]]^5</f>
        <v>128681111.77686092</v>
      </c>
      <c r="F4189" s="13" t="e">
        <f>IF(ISNUMBER(VLOOKUP(Fulltable[[#This Row],[Distance]], PBmetric[[Distance (km)]:[PB (hh:mm:ss)]], 6, FALSE)), VLOOKUP(Fulltable[[#This Row],[Distance]], PBmetric[[Distance (km)]:[PB (hh:mm:ss)]], 6, FALSE), NA())</f>
        <v>#N/A</v>
      </c>
      <c r="G4189" s="13">
        <f ca="1">$Q$4+$P$4*Fulltable[[#This Row],[Distance]]+$O$4*Fulltable[[#This Row],[D^2]]+$N$4*Fulltable[[#This Row],[D^3]]</f>
        <v>0.1531329917070014</v>
      </c>
      <c r="H4189" s="13">
        <f ca="1">Fulltable[[#This Row],[Forecast]]*(1+AVERAGE(cform[faster (-ve) /
slower (+ve)]))</f>
        <v>0.15854192783479973</v>
      </c>
      <c r="I4189" s="13" t="e">
        <f>IF(ISNUMBER(VLOOKUP(Fulltable[[#This Row],[Distance]], Predict[[#All],[Distance (km)]:[Time on current form]], 2, FALSE)), VLOOKUP(Fulltable[[#This Row],[Distance]], Predict[[#All],[Distance (km)]:[Time on current form]], 2, FALSE), NA())</f>
        <v>#N/A</v>
      </c>
      <c r="J4189" s="13" t="e">
        <f>IF(ISNUMBER(VLOOKUP(Fulltable[[#This Row],[Distance]], Predict[[#All],[Distance (km)]:[Time on current form]], 3, FALSE)), VLOOKUP(Fulltable[[#This Row],[Distance]], Predict[[#All],[Distance (km)]:[Time on current form]], 3, FALSE), NA())</f>
        <v>#N/A</v>
      </c>
    </row>
    <row r="4190" spans="1:10" x14ac:dyDescent="0.25">
      <c r="A4190" s="1">
        <v>41.88</v>
      </c>
      <c r="B4190" s="2">
        <f>Fulltable[[#This Row],[Distance]]^2</f>
        <v>1753.9344000000003</v>
      </c>
      <c r="C4190">
        <f>Fulltable[[#This Row],[Distance]]^3</f>
        <v>73454.772672000021</v>
      </c>
      <c r="D4190">
        <f>Fulltable[[#This Row],[Distance]]^4</f>
        <v>3076285.8795033609</v>
      </c>
      <c r="E4190">
        <f>Fulltable[[#This Row],[Distance]]^5</f>
        <v>128834852.63360077</v>
      </c>
      <c r="F4190" s="13" t="e">
        <f>IF(ISNUMBER(VLOOKUP(Fulltable[[#This Row],[Distance]], PBmetric[[Distance (km)]:[PB (hh:mm:ss)]], 6, FALSE)), VLOOKUP(Fulltable[[#This Row],[Distance]], PBmetric[[Distance (km)]:[PB (hh:mm:ss)]], 6, FALSE), NA())</f>
        <v>#N/A</v>
      </c>
      <c r="G4190" s="13">
        <f ca="1">$Q$4+$P$4*Fulltable[[#This Row],[Distance]]+$O$4*Fulltable[[#This Row],[D^2]]+$N$4*Fulltable[[#This Row],[D^3]]</f>
        <v>0.15317704921728845</v>
      </c>
      <c r="H4190" s="13">
        <f ca="1">Fulltable[[#This Row],[Forecast]]*(1+AVERAGE(cform[faster (-ve) /
slower (+ve)]))</f>
        <v>0.15858754153658045</v>
      </c>
      <c r="I4190" s="13" t="e">
        <f>IF(ISNUMBER(VLOOKUP(Fulltable[[#This Row],[Distance]], Predict[[#All],[Distance (km)]:[Time on current form]], 2, FALSE)), VLOOKUP(Fulltable[[#This Row],[Distance]], Predict[[#All],[Distance (km)]:[Time on current form]], 2, FALSE), NA())</f>
        <v>#N/A</v>
      </c>
      <c r="J4190" s="13" t="e">
        <f>IF(ISNUMBER(VLOOKUP(Fulltable[[#This Row],[Distance]], Predict[[#All],[Distance (km)]:[Time on current form]], 3, FALSE)), VLOOKUP(Fulltable[[#This Row],[Distance]], Predict[[#All],[Distance (km)]:[Time on current form]], 3, FALSE), NA())</f>
        <v>#N/A</v>
      </c>
    </row>
    <row r="4191" spans="1:10" x14ac:dyDescent="0.25">
      <c r="A4191" s="1">
        <v>41.89</v>
      </c>
      <c r="B4191" s="2">
        <f>Fulltable[[#This Row],[Distance]]^2</f>
        <v>1754.7721000000001</v>
      </c>
      <c r="C4191">
        <f>Fulltable[[#This Row],[Distance]]^3</f>
        <v>73507.403269000002</v>
      </c>
      <c r="D4191">
        <f>Fulltable[[#This Row],[Distance]]^4</f>
        <v>3079225.1229384104</v>
      </c>
      <c r="E4191">
        <f>Fulltable[[#This Row],[Distance]]^5</f>
        <v>128988740.39989001</v>
      </c>
      <c r="F4191" s="13" t="e">
        <f>IF(ISNUMBER(VLOOKUP(Fulltable[[#This Row],[Distance]], PBmetric[[Distance (km)]:[PB (hh:mm:ss)]], 6, FALSE)), VLOOKUP(Fulltable[[#This Row],[Distance]], PBmetric[[Distance (km)]:[PB (hh:mm:ss)]], 6, FALSE), NA())</f>
        <v>#N/A</v>
      </c>
      <c r="G4191" s="13">
        <f ca="1">$Q$4+$P$4*Fulltable[[#This Row],[Distance]]+$O$4*Fulltable[[#This Row],[D^2]]+$N$4*Fulltable[[#This Row],[D^3]]</f>
        <v>0.15322111025219537</v>
      </c>
      <c r="H4191" s="13">
        <f ca="1">Fulltable[[#This Row],[Forecast]]*(1+AVERAGE(cform[faster (-ve) /
slower (+ve)]))</f>
        <v>0.158633158887477</v>
      </c>
      <c r="I4191" s="13" t="e">
        <f>IF(ISNUMBER(VLOOKUP(Fulltable[[#This Row],[Distance]], Predict[[#All],[Distance (km)]:[Time on current form]], 2, FALSE)), VLOOKUP(Fulltable[[#This Row],[Distance]], Predict[[#All],[Distance (km)]:[Time on current form]], 2, FALSE), NA())</f>
        <v>#N/A</v>
      </c>
      <c r="J4191" s="13" t="e">
        <f>IF(ISNUMBER(VLOOKUP(Fulltable[[#This Row],[Distance]], Predict[[#All],[Distance (km)]:[Time on current form]], 3, FALSE)), VLOOKUP(Fulltable[[#This Row],[Distance]], Predict[[#All],[Distance (km)]:[Time on current form]], 3, FALSE), NA())</f>
        <v>#N/A</v>
      </c>
    </row>
    <row r="4192" spans="1:10" x14ac:dyDescent="0.25">
      <c r="A4192" s="1">
        <v>41.9</v>
      </c>
      <c r="B4192" s="2">
        <f>Fulltable[[#This Row],[Distance]]^2</f>
        <v>1755.61</v>
      </c>
      <c r="C4192">
        <f>Fulltable[[#This Row],[Distance]]^3</f>
        <v>73560.058999999994</v>
      </c>
      <c r="D4192">
        <f>Fulltable[[#This Row],[Distance]]^4</f>
        <v>3082166.4720999994</v>
      </c>
      <c r="E4192">
        <f>Fulltable[[#This Row],[Distance]]^5</f>
        <v>129142775.18098997</v>
      </c>
      <c r="F4192" s="13" t="e">
        <f>IF(ISNUMBER(VLOOKUP(Fulltable[[#This Row],[Distance]], PBmetric[[Distance (km)]:[PB (hh:mm:ss)]], 6, FALSE)), VLOOKUP(Fulltable[[#This Row],[Distance]], PBmetric[[Distance (km)]:[PB (hh:mm:ss)]], 6, FALSE), NA())</f>
        <v>#N/A</v>
      </c>
      <c r="G4192" s="13">
        <f ca="1">$Q$4+$P$4*Fulltable[[#This Row],[Distance]]+$O$4*Fulltable[[#This Row],[D^2]]+$N$4*Fulltable[[#This Row],[D^3]]</f>
        <v>0.15326517481168683</v>
      </c>
      <c r="H4192" s="13">
        <f ca="1">Fulltable[[#This Row],[Forecast]]*(1+AVERAGE(cform[faster (-ve) /
slower (+ve)]))</f>
        <v>0.15867877988745285</v>
      </c>
      <c r="I4192" s="13" t="e">
        <f>IF(ISNUMBER(VLOOKUP(Fulltable[[#This Row],[Distance]], Predict[[#All],[Distance (km)]:[Time on current form]], 2, FALSE)), VLOOKUP(Fulltable[[#This Row],[Distance]], Predict[[#All],[Distance (km)]:[Time on current form]], 2, FALSE), NA())</f>
        <v>#N/A</v>
      </c>
      <c r="J4192" s="13" t="e">
        <f>IF(ISNUMBER(VLOOKUP(Fulltable[[#This Row],[Distance]], Predict[[#All],[Distance (km)]:[Time on current form]], 3, FALSE)), VLOOKUP(Fulltable[[#This Row],[Distance]], Predict[[#All],[Distance (km)]:[Time on current form]], 3, FALSE), NA())</f>
        <v>#N/A</v>
      </c>
    </row>
    <row r="4193" spans="1:10" x14ac:dyDescent="0.25">
      <c r="A4193" s="1">
        <v>41.91</v>
      </c>
      <c r="B4193" s="2">
        <f>Fulltable[[#This Row],[Distance]]^2</f>
        <v>1756.4480999999996</v>
      </c>
      <c r="C4193">
        <f>Fulltable[[#This Row],[Distance]]^3</f>
        <v>73612.739870999983</v>
      </c>
      <c r="D4193">
        <f>Fulltable[[#This Row],[Distance]]^4</f>
        <v>3085109.9279936086</v>
      </c>
      <c r="E4193">
        <f>Fulltable[[#This Row],[Distance]]^5</f>
        <v>129296957.08221212</v>
      </c>
      <c r="F4193" s="13" t="e">
        <f>IF(ISNUMBER(VLOOKUP(Fulltable[[#This Row],[Distance]], PBmetric[[Distance (km)]:[PB (hh:mm:ss)]], 6, FALSE)), VLOOKUP(Fulltable[[#This Row],[Distance]], PBmetric[[Distance (km)]:[PB (hh:mm:ss)]], 6, FALSE), NA())</f>
        <v>#N/A</v>
      </c>
      <c r="G4193" s="13">
        <f ca="1">$Q$4+$P$4*Fulltable[[#This Row],[Distance]]+$O$4*Fulltable[[#This Row],[D^2]]+$N$4*Fulltable[[#This Row],[D^3]]</f>
        <v>0.15330924289572737</v>
      </c>
      <c r="H4193" s="13">
        <f ca="1">Fulltable[[#This Row],[Forecast]]*(1+AVERAGE(cform[faster (-ve) /
slower (+ve)]))</f>
        <v>0.15872440453647127</v>
      </c>
      <c r="I4193" s="13" t="e">
        <f>IF(ISNUMBER(VLOOKUP(Fulltable[[#This Row],[Distance]], Predict[[#All],[Distance (km)]:[Time on current form]], 2, FALSE)), VLOOKUP(Fulltable[[#This Row],[Distance]], Predict[[#All],[Distance (km)]:[Time on current form]], 2, FALSE), NA())</f>
        <v>#N/A</v>
      </c>
      <c r="J4193" s="13" t="e">
        <f>IF(ISNUMBER(VLOOKUP(Fulltable[[#This Row],[Distance]], Predict[[#All],[Distance (km)]:[Time on current form]], 3, FALSE)), VLOOKUP(Fulltable[[#This Row],[Distance]], Predict[[#All],[Distance (km)]:[Time on current form]], 3, FALSE), NA())</f>
        <v>#N/A</v>
      </c>
    </row>
    <row r="4194" spans="1:10" x14ac:dyDescent="0.25">
      <c r="A4194" s="1">
        <v>41.92</v>
      </c>
      <c r="B4194" s="2">
        <f>Fulltable[[#This Row],[Distance]]^2</f>
        <v>1757.2864000000002</v>
      </c>
      <c r="C4194">
        <f>Fulltable[[#This Row],[Distance]]^3</f>
        <v>73665.445888000017</v>
      </c>
      <c r="D4194">
        <f>Fulltable[[#This Row],[Distance]]^4</f>
        <v>3088055.4916249607</v>
      </c>
      <c r="E4194">
        <f>Fulltable[[#This Row],[Distance]]^5</f>
        <v>129451286.20891836</v>
      </c>
      <c r="F4194" s="13" t="e">
        <f>IF(ISNUMBER(VLOOKUP(Fulltable[[#This Row],[Distance]], PBmetric[[Distance (km)]:[PB (hh:mm:ss)]], 6, FALSE)), VLOOKUP(Fulltable[[#This Row],[Distance]], PBmetric[[Distance (km)]:[PB (hh:mm:ss)]], 6, FALSE), NA())</f>
        <v>#N/A</v>
      </c>
      <c r="G4194" s="13">
        <f ca="1">$Q$4+$P$4*Fulltable[[#This Row],[Distance]]+$O$4*Fulltable[[#This Row],[D^2]]+$N$4*Fulltable[[#This Row],[D^3]]</f>
        <v>0.15335331450428172</v>
      </c>
      <c r="H4194" s="13">
        <f ca="1">Fulltable[[#This Row],[Forecast]]*(1+AVERAGE(cform[faster (-ve) /
slower (+ve)]))</f>
        <v>0.15877003283449576</v>
      </c>
      <c r="I4194" s="13" t="e">
        <f>IF(ISNUMBER(VLOOKUP(Fulltable[[#This Row],[Distance]], Predict[[#All],[Distance (km)]:[Time on current form]], 2, FALSE)), VLOOKUP(Fulltable[[#This Row],[Distance]], Predict[[#All],[Distance (km)]:[Time on current form]], 2, FALSE), NA())</f>
        <v>#N/A</v>
      </c>
      <c r="J4194" s="13" t="e">
        <f>IF(ISNUMBER(VLOOKUP(Fulltable[[#This Row],[Distance]], Predict[[#All],[Distance (km)]:[Time on current form]], 3, FALSE)), VLOOKUP(Fulltable[[#This Row],[Distance]], Predict[[#All],[Distance (km)]:[Time on current form]], 3, FALSE), NA())</f>
        <v>#N/A</v>
      </c>
    </row>
    <row r="4195" spans="1:10" x14ac:dyDescent="0.25">
      <c r="A4195" s="1">
        <v>41.93</v>
      </c>
      <c r="B4195" s="2">
        <f>Fulltable[[#This Row],[Distance]]^2</f>
        <v>1758.1249</v>
      </c>
      <c r="C4195">
        <f>Fulltable[[#This Row],[Distance]]^3</f>
        <v>73718.177056999994</v>
      </c>
      <c r="D4195">
        <f>Fulltable[[#This Row],[Distance]]^4</f>
        <v>3091003.1640000101</v>
      </c>
      <c r="E4195">
        <f>Fulltable[[#This Row],[Distance]]^5</f>
        <v>129605762.66652042</v>
      </c>
      <c r="F4195" s="13" t="e">
        <f>IF(ISNUMBER(VLOOKUP(Fulltable[[#This Row],[Distance]], PBmetric[[Distance (km)]:[PB (hh:mm:ss)]], 6, FALSE)), VLOOKUP(Fulltable[[#This Row],[Distance]], PBmetric[[Distance (km)]:[PB (hh:mm:ss)]], 6, FALSE), NA())</f>
        <v>#N/A</v>
      </c>
      <c r="G4195" s="13">
        <f ca="1">$Q$4+$P$4*Fulltable[[#This Row],[Distance]]+$O$4*Fulltable[[#This Row],[D^2]]+$N$4*Fulltable[[#This Row],[D^3]]</f>
        <v>0.15339738963731431</v>
      </c>
      <c r="H4195" s="13">
        <f ca="1">Fulltable[[#This Row],[Forecast]]*(1+AVERAGE(cform[faster (-ve) /
slower (+ve)]))</f>
        <v>0.15881566478148948</v>
      </c>
      <c r="I4195" s="13" t="e">
        <f>IF(ISNUMBER(VLOOKUP(Fulltable[[#This Row],[Distance]], Predict[[#All],[Distance (km)]:[Time on current form]], 2, FALSE)), VLOOKUP(Fulltable[[#This Row],[Distance]], Predict[[#All],[Distance (km)]:[Time on current form]], 2, FALSE), NA())</f>
        <v>#N/A</v>
      </c>
      <c r="J4195" s="13" t="e">
        <f>IF(ISNUMBER(VLOOKUP(Fulltable[[#This Row],[Distance]], Predict[[#All],[Distance (km)]:[Time on current form]], 3, FALSE)), VLOOKUP(Fulltable[[#This Row],[Distance]], Predict[[#All],[Distance (km)]:[Time on current form]], 3, FALSE), NA())</f>
        <v>#N/A</v>
      </c>
    </row>
    <row r="4196" spans="1:10" x14ac:dyDescent="0.25">
      <c r="A4196" s="1">
        <v>41.94</v>
      </c>
      <c r="B4196" s="2">
        <f>Fulltable[[#This Row],[Distance]]^2</f>
        <v>1758.9635999999998</v>
      </c>
      <c r="C4196">
        <f>Fulltable[[#This Row],[Distance]]^3</f>
        <v>73770.933383999989</v>
      </c>
      <c r="D4196">
        <f>Fulltable[[#This Row],[Distance]]^4</f>
        <v>3093952.9461249593</v>
      </c>
      <c r="E4196">
        <f>Fulltable[[#This Row],[Distance]]^5</f>
        <v>129760386.56048079</v>
      </c>
      <c r="F4196" s="13" t="e">
        <f>IF(ISNUMBER(VLOOKUP(Fulltable[[#This Row],[Distance]], PBmetric[[Distance (km)]:[PB (hh:mm:ss)]], 6, FALSE)), VLOOKUP(Fulltable[[#This Row],[Distance]], PBmetric[[Distance (km)]:[PB (hh:mm:ss)]], 6, FALSE), NA())</f>
        <v>#N/A</v>
      </c>
      <c r="G4196" s="13">
        <f ca="1">$Q$4+$P$4*Fulltable[[#This Row],[Distance]]+$O$4*Fulltable[[#This Row],[D^2]]+$N$4*Fulltable[[#This Row],[D^3]]</f>
        <v>0.1534414682947898</v>
      </c>
      <c r="H4196" s="13">
        <f ca="1">Fulltable[[#This Row],[Forecast]]*(1+AVERAGE(cform[faster (-ve) /
slower (+ve)]))</f>
        <v>0.15886130037741583</v>
      </c>
      <c r="I4196" s="13" t="e">
        <f>IF(ISNUMBER(VLOOKUP(Fulltable[[#This Row],[Distance]], Predict[[#All],[Distance (km)]:[Time on current form]], 2, FALSE)), VLOOKUP(Fulltable[[#This Row],[Distance]], Predict[[#All],[Distance (km)]:[Time on current form]], 2, FALSE), NA())</f>
        <v>#N/A</v>
      </c>
      <c r="J4196" s="13" t="e">
        <f>IF(ISNUMBER(VLOOKUP(Fulltable[[#This Row],[Distance]], Predict[[#All],[Distance (km)]:[Time on current form]], 3, FALSE)), VLOOKUP(Fulltable[[#This Row],[Distance]], Predict[[#All],[Distance (km)]:[Time on current form]], 3, FALSE), NA())</f>
        <v>#N/A</v>
      </c>
    </row>
    <row r="4197" spans="1:10" x14ac:dyDescent="0.25">
      <c r="A4197" s="1">
        <v>41.95</v>
      </c>
      <c r="B4197" s="2">
        <f>Fulltable[[#This Row],[Distance]]^2</f>
        <v>1759.8025000000002</v>
      </c>
      <c r="C4197">
        <f>Fulltable[[#This Row],[Distance]]^3</f>
        <v>73823.71487500002</v>
      </c>
      <c r="D4197">
        <f>Fulltable[[#This Row],[Distance]]^4</f>
        <v>3096904.8390062507</v>
      </c>
      <c r="E4197">
        <f>Fulltable[[#This Row],[Distance]]^5</f>
        <v>129915157.99631223</v>
      </c>
      <c r="F4197" s="13" t="e">
        <f>IF(ISNUMBER(VLOOKUP(Fulltable[[#This Row],[Distance]], PBmetric[[Distance (km)]:[PB (hh:mm:ss)]], 6, FALSE)), VLOOKUP(Fulltable[[#This Row],[Distance]], PBmetric[[Distance (km)]:[PB (hh:mm:ss)]], 6, FALSE), NA())</f>
        <v>#N/A</v>
      </c>
      <c r="G4197" s="13">
        <f ca="1">$Q$4+$P$4*Fulltable[[#This Row],[Distance]]+$O$4*Fulltable[[#This Row],[D^2]]+$N$4*Fulltable[[#This Row],[D^3]]</f>
        <v>0.15348555047667284</v>
      </c>
      <c r="H4197" s="13">
        <f ca="1">Fulltable[[#This Row],[Forecast]]*(1+AVERAGE(cform[faster (-ve) /
slower (+ve)]))</f>
        <v>0.1589069396222382</v>
      </c>
      <c r="I4197" s="13" t="e">
        <f>IF(ISNUMBER(VLOOKUP(Fulltable[[#This Row],[Distance]], Predict[[#All],[Distance (km)]:[Time on current form]], 2, FALSE)), VLOOKUP(Fulltable[[#This Row],[Distance]], Predict[[#All],[Distance (km)]:[Time on current form]], 2, FALSE), NA())</f>
        <v>#N/A</v>
      </c>
      <c r="J4197" s="13" t="e">
        <f>IF(ISNUMBER(VLOOKUP(Fulltable[[#This Row],[Distance]], Predict[[#All],[Distance (km)]:[Time on current form]], 3, FALSE)), VLOOKUP(Fulltable[[#This Row],[Distance]], Predict[[#All],[Distance (km)]:[Time on current form]], 3, FALSE), NA())</f>
        <v>#N/A</v>
      </c>
    </row>
    <row r="4198" spans="1:10" x14ac:dyDescent="0.25">
      <c r="A4198" s="1">
        <v>41.96</v>
      </c>
      <c r="B4198" s="2">
        <f>Fulltable[[#This Row],[Distance]]^2</f>
        <v>1760.6416000000002</v>
      </c>
      <c r="C4198">
        <f>Fulltable[[#This Row],[Distance]]^3</f>
        <v>73876.521536000015</v>
      </c>
      <c r="D4198">
        <f>Fulltable[[#This Row],[Distance]]^4</f>
        <v>3099858.8436505604</v>
      </c>
      <c r="E4198">
        <f>Fulltable[[#This Row],[Distance]]^5</f>
        <v>130070077.07957752</v>
      </c>
      <c r="F4198" s="13" t="e">
        <f>IF(ISNUMBER(VLOOKUP(Fulltable[[#This Row],[Distance]], PBmetric[[Distance (km)]:[PB (hh:mm:ss)]], 6, FALSE)), VLOOKUP(Fulltable[[#This Row],[Distance]], PBmetric[[Distance (km)]:[PB (hh:mm:ss)]], 6, FALSE), NA())</f>
        <v>#N/A</v>
      </c>
      <c r="G4198" s="13">
        <f ca="1">$Q$4+$P$4*Fulltable[[#This Row],[Distance]]+$O$4*Fulltable[[#This Row],[D^2]]+$N$4*Fulltable[[#This Row],[D^3]]</f>
        <v>0.15352963618292792</v>
      </c>
      <c r="H4198" s="13">
        <f ca="1">Fulltable[[#This Row],[Forecast]]*(1+AVERAGE(cform[faster (-ve) /
slower (+ve)]))</f>
        <v>0.1589525825159199</v>
      </c>
      <c r="I4198" s="13" t="e">
        <f>IF(ISNUMBER(VLOOKUP(Fulltable[[#This Row],[Distance]], Predict[[#All],[Distance (km)]:[Time on current form]], 2, FALSE)), VLOOKUP(Fulltable[[#This Row],[Distance]], Predict[[#All],[Distance (km)]:[Time on current form]], 2, FALSE), NA())</f>
        <v>#N/A</v>
      </c>
      <c r="J4198" s="13" t="e">
        <f>IF(ISNUMBER(VLOOKUP(Fulltable[[#This Row],[Distance]], Predict[[#All],[Distance (km)]:[Time on current form]], 3, FALSE)), VLOOKUP(Fulltable[[#This Row],[Distance]], Predict[[#All],[Distance (km)]:[Time on current form]], 3, FALSE), NA())</f>
        <v>#N/A</v>
      </c>
    </row>
    <row r="4199" spans="1:10" x14ac:dyDescent="0.25">
      <c r="A4199" s="1">
        <v>41.97</v>
      </c>
      <c r="B4199" s="2">
        <f>Fulltable[[#This Row],[Distance]]^2</f>
        <v>1761.4808999999998</v>
      </c>
      <c r="C4199">
        <f>Fulltable[[#This Row],[Distance]]^3</f>
        <v>73929.353372999991</v>
      </c>
      <c r="D4199">
        <f>Fulltable[[#This Row],[Distance]]^4</f>
        <v>3102814.9610648095</v>
      </c>
      <c r="E4199">
        <f>Fulltable[[#This Row],[Distance]]^5</f>
        <v>130225143.91589005</v>
      </c>
      <c r="F4199" s="13" t="e">
        <f>IF(ISNUMBER(VLOOKUP(Fulltable[[#This Row],[Distance]], PBmetric[[Distance (km)]:[PB (hh:mm:ss)]], 6, FALSE)), VLOOKUP(Fulltable[[#This Row],[Distance]], PBmetric[[Distance (km)]:[PB (hh:mm:ss)]], 6, FALSE), NA())</f>
        <v>#N/A</v>
      </c>
      <c r="G4199" s="13">
        <f ca="1">$Q$4+$P$4*Fulltable[[#This Row],[Distance]]+$O$4*Fulltable[[#This Row],[D^2]]+$N$4*Fulltable[[#This Row],[D^3]]</f>
        <v>0.15357372541351971</v>
      </c>
      <c r="H4199" s="13">
        <f ca="1">Fulltable[[#This Row],[Forecast]]*(1+AVERAGE(cform[faster (-ve) /
slower (+ve)]))</f>
        <v>0.15899822905842426</v>
      </c>
      <c r="I4199" s="13" t="e">
        <f>IF(ISNUMBER(VLOOKUP(Fulltable[[#This Row],[Distance]], Predict[[#All],[Distance (km)]:[Time on current form]], 2, FALSE)), VLOOKUP(Fulltable[[#This Row],[Distance]], Predict[[#All],[Distance (km)]:[Time on current form]], 2, FALSE), NA())</f>
        <v>#N/A</v>
      </c>
      <c r="J4199" s="13" t="e">
        <f>IF(ISNUMBER(VLOOKUP(Fulltable[[#This Row],[Distance]], Predict[[#All],[Distance (km)]:[Time on current form]], 3, FALSE)), VLOOKUP(Fulltable[[#This Row],[Distance]], Predict[[#All],[Distance (km)]:[Time on current form]], 3, FALSE), NA())</f>
        <v>#N/A</v>
      </c>
    </row>
    <row r="4200" spans="1:10" x14ac:dyDescent="0.25">
      <c r="A4200" s="1">
        <v>41.98</v>
      </c>
      <c r="B4200" s="2">
        <f>Fulltable[[#This Row],[Distance]]^2</f>
        <v>1762.3203999999998</v>
      </c>
      <c r="C4200">
        <f>Fulltable[[#This Row],[Distance]]^3</f>
        <v>73982.210391999994</v>
      </c>
      <c r="D4200">
        <f>Fulltable[[#This Row],[Distance]]^4</f>
        <v>3105773.1922561596</v>
      </c>
      <c r="E4200">
        <f>Fulltable[[#This Row],[Distance]]^5</f>
        <v>130380358.61091357</v>
      </c>
      <c r="F4200" s="13" t="e">
        <f>IF(ISNUMBER(VLOOKUP(Fulltable[[#This Row],[Distance]], PBmetric[[Distance (km)]:[PB (hh:mm:ss)]], 6, FALSE)), VLOOKUP(Fulltable[[#This Row],[Distance]], PBmetric[[Distance (km)]:[PB (hh:mm:ss)]], 6, FALSE), NA())</f>
        <v>#N/A</v>
      </c>
      <c r="G4200" s="13">
        <f ca="1">$Q$4+$P$4*Fulltable[[#This Row],[Distance]]+$O$4*Fulltable[[#This Row],[D^2]]+$N$4*Fulltable[[#This Row],[D^3]]</f>
        <v>0.1536178181684128</v>
      </c>
      <c r="H4200" s="13">
        <f ca="1">Fulltable[[#This Row],[Forecast]]*(1+AVERAGE(cform[faster (-ve) /
slower (+ve)]))</f>
        <v>0.15904387924971466</v>
      </c>
      <c r="I4200" s="13" t="e">
        <f>IF(ISNUMBER(VLOOKUP(Fulltable[[#This Row],[Distance]], Predict[[#All],[Distance (km)]:[Time on current form]], 2, FALSE)), VLOOKUP(Fulltable[[#This Row],[Distance]], Predict[[#All],[Distance (km)]:[Time on current form]], 2, FALSE), NA())</f>
        <v>#N/A</v>
      </c>
      <c r="J4200" s="13" t="e">
        <f>IF(ISNUMBER(VLOOKUP(Fulltable[[#This Row],[Distance]], Predict[[#All],[Distance (km)]:[Time on current form]], 3, FALSE)), VLOOKUP(Fulltable[[#This Row],[Distance]], Predict[[#All],[Distance (km)]:[Time on current form]], 3, FALSE), NA())</f>
        <v>#N/A</v>
      </c>
    </row>
    <row r="4201" spans="1:10" x14ac:dyDescent="0.25">
      <c r="A4201" s="1">
        <v>41.99</v>
      </c>
      <c r="B4201" s="2">
        <f>Fulltable[[#This Row],[Distance]]^2</f>
        <v>1763.1601000000001</v>
      </c>
      <c r="C4201">
        <f>Fulltable[[#This Row],[Distance]]^3</f>
        <v>74035.092599000011</v>
      </c>
      <c r="D4201">
        <f>Fulltable[[#This Row],[Distance]]^4</f>
        <v>3108733.5382320103</v>
      </c>
      <c r="E4201">
        <f>Fulltable[[#This Row],[Distance]]^5</f>
        <v>130535721.27036212</v>
      </c>
      <c r="F4201" s="13" t="e">
        <f>IF(ISNUMBER(VLOOKUP(Fulltable[[#This Row],[Distance]], PBmetric[[Distance (km)]:[PB (hh:mm:ss)]], 6, FALSE)), VLOOKUP(Fulltable[[#This Row],[Distance]], PBmetric[[Distance (km)]:[PB (hh:mm:ss)]], 6, FALSE), NA())</f>
        <v>#N/A</v>
      </c>
      <c r="G4201" s="13">
        <f ca="1">$Q$4+$P$4*Fulltable[[#This Row],[Distance]]+$O$4*Fulltable[[#This Row],[D^2]]+$N$4*Fulltable[[#This Row],[D^3]]</f>
        <v>0.1536619144475718</v>
      </c>
      <c r="H4201" s="13">
        <f ca="1">Fulltable[[#This Row],[Forecast]]*(1+AVERAGE(cform[faster (-ve) /
slower (+ve)]))</f>
        <v>0.15908953308975449</v>
      </c>
      <c r="I4201" s="13" t="e">
        <f>IF(ISNUMBER(VLOOKUP(Fulltable[[#This Row],[Distance]], Predict[[#All],[Distance (km)]:[Time on current form]], 2, FALSE)), VLOOKUP(Fulltable[[#This Row],[Distance]], Predict[[#All],[Distance (km)]:[Time on current form]], 2, FALSE), NA())</f>
        <v>#N/A</v>
      </c>
      <c r="J4201" s="13" t="e">
        <f>IF(ISNUMBER(VLOOKUP(Fulltable[[#This Row],[Distance]], Predict[[#All],[Distance (km)]:[Time on current form]], 3, FALSE)), VLOOKUP(Fulltable[[#This Row],[Distance]], Predict[[#All],[Distance (km)]:[Time on current form]], 3, FALSE), NA())</f>
        <v>#N/A</v>
      </c>
    </row>
    <row r="4202" spans="1:10" x14ac:dyDescent="0.25">
      <c r="A4202" s="1">
        <v>42</v>
      </c>
      <c r="B4202" s="2">
        <f>Fulltable[[#This Row],[Distance]]^2</f>
        <v>1764</v>
      </c>
      <c r="C4202">
        <f>Fulltable[[#This Row],[Distance]]^3</f>
        <v>74088</v>
      </c>
      <c r="D4202">
        <f>Fulltable[[#This Row],[Distance]]^4</f>
        <v>3111696</v>
      </c>
      <c r="E4202">
        <f>Fulltable[[#This Row],[Distance]]^5</f>
        <v>130691232</v>
      </c>
      <c r="F4202" s="13" t="e">
        <f>IF(ISNUMBER(VLOOKUP(Fulltable[[#This Row],[Distance]], PBmetric[[Distance (km)]:[PB (hh:mm:ss)]], 6, FALSE)), VLOOKUP(Fulltable[[#This Row],[Distance]], PBmetric[[Distance (km)]:[PB (hh:mm:ss)]], 6, FALSE), NA())</f>
        <v>#N/A</v>
      </c>
      <c r="G4202" s="13">
        <f ca="1">$Q$4+$P$4*Fulltable[[#This Row],[Distance]]+$O$4*Fulltable[[#This Row],[D^2]]+$N$4*Fulltable[[#This Row],[D^3]]</f>
        <v>0.15370601425096128</v>
      </c>
      <c r="H4202" s="13">
        <f ca="1">Fulltable[[#This Row],[Forecast]]*(1+AVERAGE(cform[faster (-ve) /
slower (+ve)]))</f>
        <v>0.15913519057850703</v>
      </c>
      <c r="I4202" s="13" t="e">
        <f>IF(ISNUMBER(VLOOKUP(Fulltable[[#This Row],[Distance]], Predict[[#All],[Distance (km)]:[Time on current form]], 2, FALSE)), VLOOKUP(Fulltable[[#This Row],[Distance]], Predict[[#All],[Distance (km)]:[Time on current form]], 2, FALSE), NA())</f>
        <v>#N/A</v>
      </c>
      <c r="J4202" s="13" t="e">
        <f>IF(ISNUMBER(VLOOKUP(Fulltable[[#This Row],[Distance]], Predict[[#All],[Distance (km)]:[Time on current form]], 3, FALSE)), VLOOKUP(Fulltable[[#This Row],[Distance]], Predict[[#All],[Distance (km)]:[Time on current form]], 3, FALSE), NA())</f>
        <v>#N/A</v>
      </c>
    </row>
    <row r="4203" spans="1:10" x14ac:dyDescent="0.25">
      <c r="A4203" s="1">
        <v>42.01</v>
      </c>
      <c r="B4203" s="2">
        <f>Fulltable[[#This Row],[Distance]]^2</f>
        <v>1764.8400999999999</v>
      </c>
      <c r="C4203">
        <f>Fulltable[[#This Row],[Distance]]^3</f>
        <v>74140.932600999993</v>
      </c>
      <c r="D4203">
        <f>Fulltable[[#This Row],[Distance]]^4</f>
        <v>3114660.5785680097</v>
      </c>
      <c r="E4203">
        <f>Fulltable[[#This Row],[Distance]]^5</f>
        <v>130846890.90564208</v>
      </c>
      <c r="F4203" s="13" t="e">
        <f>IF(ISNUMBER(VLOOKUP(Fulltable[[#This Row],[Distance]], PBmetric[[Distance (km)]:[PB (hh:mm:ss)]], 6, FALSE)), VLOOKUP(Fulltable[[#This Row],[Distance]], PBmetric[[Distance (km)]:[PB (hh:mm:ss)]], 6, FALSE), NA())</f>
        <v>#N/A</v>
      </c>
      <c r="G4203" s="13">
        <f ca="1">$Q$4+$P$4*Fulltable[[#This Row],[Distance]]+$O$4*Fulltable[[#This Row],[D^2]]+$N$4*Fulltable[[#This Row],[D^3]]</f>
        <v>0.15375011757854581</v>
      </c>
      <c r="H4203" s="13">
        <f ca="1">Fulltable[[#This Row],[Forecast]]*(1+AVERAGE(cform[faster (-ve) /
slower (+ve)]))</f>
        <v>0.1591808517159356</v>
      </c>
      <c r="I4203" s="13" t="e">
        <f>IF(ISNUMBER(VLOOKUP(Fulltable[[#This Row],[Distance]], Predict[[#All],[Distance (km)]:[Time on current form]], 2, FALSE)), VLOOKUP(Fulltable[[#This Row],[Distance]], Predict[[#All],[Distance (km)]:[Time on current form]], 2, FALSE), NA())</f>
        <v>#N/A</v>
      </c>
      <c r="J4203" s="13" t="e">
        <f>IF(ISNUMBER(VLOOKUP(Fulltable[[#This Row],[Distance]], Predict[[#All],[Distance (km)]:[Time on current form]], 3, FALSE)), VLOOKUP(Fulltable[[#This Row],[Distance]], Predict[[#All],[Distance (km)]:[Time on current form]], 3, FALSE), NA())</f>
        <v>#N/A</v>
      </c>
    </row>
    <row r="4204" spans="1:10" x14ac:dyDescent="0.25">
      <c r="A4204" s="1">
        <v>42.02</v>
      </c>
      <c r="B4204" s="2">
        <f>Fulltable[[#This Row],[Distance]]^2</f>
        <v>1765.6804000000002</v>
      </c>
      <c r="C4204">
        <f>Fulltable[[#This Row],[Distance]]^3</f>
        <v>74193.890408000007</v>
      </c>
      <c r="D4204">
        <f>Fulltable[[#This Row],[Distance]]^4</f>
        <v>3117627.2749441606</v>
      </c>
      <c r="E4204">
        <f>Fulltable[[#This Row],[Distance]]^5</f>
        <v>131002698.09315364</v>
      </c>
      <c r="F4204" s="13" t="e">
        <f>IF(ISNUMBER(VLOOKUP(Fulltable[[#This Row],[Distance]], PBmetric[[Distance (km)]:[PB (hh:mm:ss)]], 6, FALSE)), VLOOKUP(Fulltable[[#This Row],[Distance]], PBmetric[[Distance (km)]:[PB (hh:mm:ss)]], 6, FALSE), NA())</f>
        <v>#N/A</v>
      </c>
      <c r="G4204" s="13">
        <f ca="1">$Q$4+$P$4*Fulltable[[#This Row],[Distance]]+$O$4*Fulltable[[#This Row],[D^2]]+$N$4*Fulltable[[#This Row],[D^3]]</f>
        <v>0.15379422443029006</v>
      </c>
      <c r="H4204" s="13">
        <f ca="1">Fulltable[[#This Row],[Forecast]]*(1+AVERAGE(cform[faster (-ve) /
slower (+ve)]))</f>
        <v>0.15922651650200362</v>
      </c>
      <c r="I4204" s="13" t="e">
        <f>IF(ISNUMBER(VLOOKUP(Fulltable[[#This Row],[Distance]], Predict[[#All],[Distance (km)]:[Time on current form]], 2, FALSE)), VLOOKUP(Fulltable[[#This Row],[Distance]], Predict[[#All],[Distance (km)]:[Time on current form]], 2, FALSE), NA())</f>
        <v>#N/A</v>
      </c>
      <c r="J4204" s="13" t="e">
        <f>IF(ISNUMBER(VLOOKUP(Fulltable[[#This Row],[Distance]], Predict[[#All],[Distance (km)]:[Time on current form]], 3, FALSE)), VLOOKUP(Fulltable[[#This Row],[Distance]], Predict[[#All],[Distance (km)]:[Time on current form]], 3, FALSE), NA())</f>
        <v>#N/A</v>
      </c>
    </row>
    <row r="4205" spans="1:10" x14ac:dyDescent="0.25">
      <c r="A4205" s="1">
        <v>42.03</v>
      </c>
      <c r="B4205" s="2">
        <f>Fulltable[[#This Row],[Distance]]^2</f>
        <v>1766.5209</v>
      </c>
      <c r="C4205">
        <f>Fulltable[[#This Row],[Distance]]^3</f>
        <v>74246.873426999999</v>
      </c>
      <c r="D4205">
        <f>Fulltable[[#This Row],[Distance]]^4</f>
        <v>3120596.0901368097</v>
      </c>
      <c r="E4205">
        <f>Fulltable[[#This Row],[Distance]]^5</f>
        <v>131158653.66845012</v>
      </c>
      <c r="F4205" s="13" t="e">
        <f>IF(ISNUMBER(VLOOKUP(Fulltable[[#This Row],[Distance]], PBmetric[[Distance (km)]:[PB (hh:mm:ss)]], 6, FALSE)), VLOOKUP(Fulltable[[#This Row],[Distance]], PBmetric[[Distance (km)]:[PB (hh:mm:ss)]], 6, FALSE), NA())</f>
        <v>#N/A</v>
      </c>
      <c r="G4205" s="13">
        <f ca="1">$Q$4+$P$4*Fulltable[[#This Row],[Distance]]+$O$4*Fulltable[[#This Row],[D^2]]+$N$4*Fulltable[[#This Row],[D^3]]</f>
        <v>0.15383833480615855</v>
      </c>
      <c r="H4205" s="13">
        <f ca="1">Fulltable[[#This Row],[Forecast]]*(1+AVERAGE(cform[faster (-ve) /
slower (+ve)]))</f>
        <v>0.15927218493667436</v>
      </c>
      <c r="I4205" s="13" t="e">
        <f>IF(ISNUMBER(VLOOKUP(Fulltable[[#This Row],[Distance]], Predict[[#All],[Distance (km)]:[Time on current form]], 2, FALSE)), VLOOKUP(Fulltable[[#This Row],[Distance]], Predict[[#All],[Distance (km)]:[Time on current form]], 2, FALSE), NA())</f>
        <v>#N/A</v>
      </c>
      <c r="J4205" s="13" t="e">
        <f>IF(ISNUMBER(VLOOKUP(Fulltable[[#This Row],[Distance]], Predict[[#All],[Distance (km)]:[Time on current form]], 3, FALSE)), VLOOKUP(Fulltable[[#This Row],[Distance]], Predict[[#All],[Distance (km)]:[Time on current form]], 3, FALSE), NA())</f>
        <v>#N/A</v>
      </c>
    </row>
    <row r="4206" spans="1:10" x14ac:dyDescent="0.25">
      <c r="A4206" s="1">
        <v>42.04</v>
      </c>
      <c r="B4206" s="2">
        <f>Fulltable[[#This Row],[Distance]]^2</f>
        <v>1767.3616</v>
      </c>
      <c r="C4206">
        <f>Fulltable[[#This Row],[Distance]]^3</f>
        <v>74299.881664</v>
      </c>
      <c r="D4206">
        <f>Fulltable[[#This Row],[Distance]]^4</f>
        <v>3123567.0251545599</v>
      </c>
      <c r="E4206">
        <f>Fulltable[[#This Row],[Distance]]^5</f>
        <v>131314757.73749769</v>
      </c>
      <c r="F4206" s="13" t="e">
        <f>IF(ISNUMBER(VLOOKUP(Fulltable[[#This Row],[Distance]], PBmetric[[Distance (km)]:[PB (hh:mm:ss)]], 6, FALSE)), VLOOKUP(Fulltable[[#This Row],[Distance]], PBmetric[[Distance (km)]:[PB (hh:mm:ss)]], 6, FALSE), NA())</f>
        <v>#N/A</v>
      </c>
      <c r="G4206" s="13">
        <f ca="1">$Q$4+$P$4*Fulltable[[#This Row],[Distance]]+$O$4*Fulltable[[#This Row],[D^2]]+$N$4*Fulltable[[#This Row],[D^3]]</f>
        <v>0.15388244870611592</v>
      </c>
      <c r="H4206" s="13">
        <f ca="1">Fulltable[[#This Row],[Forecast]]*(1+AVERAGE(cform[faster (-ve) /
slower (+ve)]))</f>
        <v>0.15931785701991125</v>
      </c>
      <c r="I4206" s="13" t="e">
        <f>IF(ISNUMBER(VLOOKUP(Fulltable[[#This Row],[Distance]], Predict[[#All],[Distance (km)]:[Time on current form]], 2, FALSE)), VLOOKUP(Fulltable[[#This Row],[Distance]], Predict[[#All],[Distance (km)]:[Time on current form]], 2, FALSE), NA())</f>
        <v>#N/A</v>
      </c>
      <c r="J4206" s="13" t="e">
        <f>IF(ISNUMBER(VLOOKUP(Fulltable[[#This Row],[Distance]], Predict[[#All],[Distance (km)]:[Time on current form]], 3, FALSE)), VLOOKUP(Fulltable[[#This Row],[Distance]], Predict[[#All],[Distance (km)]:[Time on current form]], 3, FALSE), NA())</f>
        <v>#N/A</v>
      </c>
    </row>
    <row r="4207" spans="1:10" x14ac:dyDescent="0.25">
      <c r="A4207" s="1">
        <v>42.05</v>
      </c>
      <c r="B4207" s="2">
        <f>Fulltable[[#This Row],[Distance]]^2</f>
        <v>1768.2024999999999</v>
      </c>
      <c r="C4207">
        <f>Fulltable[[#This Row],[Distance]]^3</f>
        <v>74352.915124999985</v>
      </c>
      <c r="D4207">
        <f>Fulltable[[#This Row],[Distance]]^4</f>
        <v>3126540.0810062494</v>
      </c>
      <c r="E4207">
        <f>Fulltable[[#This Row],[Distance]]^5</f>
        <v>131471010.40631278</v>
      </c>
      <c r="F4207" s="13" t="e">
        <f>IF(ISNUMBER(VLOOKUP(Fulltable[[#This Row],[Distance]], PBmetric[[Distance (km)]:[PB (hh:mm:ss)]], 6, FALSE)), VLOOKUP(Fulltable[[#This Row],[Distance]], PBmetric[[Distance (km)]:[PB (hh:mm:ss)]], 6, FALSE), NA())</f>
        <v>#N/A</v>
      </c>
      <c r="G4207" s="13">
        <f ca="1">$Q$4+$P$4*Fulltable[[#This Row],[Distance]]+$O$4*Fulltable[[#This Row],[D^2]]+$N$4*Fulltable[[#This Row],[D^3]]</f>
        <v>0.15392656613012679</v>
      </c>
      <c r="H4207" s="13">
        <f ca="1">Fulltable[[#This Row],[Forecast]]*(1+AVERAGE(cform[faster (-ve) /
slower (+ve)]))</f>
        <v>0.15936353275167758</v>
      </c>
      <c r="I4207" s="13" t="e">
        <f>IF(ISNUMBER(VLOOKUP(Fulltable[[#This Row],[Distance]], Predict[[#All],[Distance (km)]:[Time on current form]], 2, FALSE)), VLOOKUP(Fulltable[[#This Row],[Distance]], Predict[[#All],[Distance (km)]:[Time on current form]], 2, FALSE), NA())</f>
        <v>#N/A</v>
      </c>
      <c r="J4207" s="13" t="e">
        <f>IF(ISNUMBER(VLOOKUP(Fulltable[[#This Row],[Distance]], Predict[[#All],[Distance (km)]:[Time on current form]], 3, FALSE)), VLOOKUP(Fulltable[[#This Row],[Distance]], Predict[[#All],[Distance (km)]:[Time on current form]], 3, FALSE), NA())</f>
        <v>#N/A</v>
      </c>
    </row>
    <row r="4208" spans="1:10" x14ac:dyDescent="0.25">
      <c r="A4208" s="1">
        <v>42.06</v>
      </c>
      <c r="B4208" s="2">
        <f>Fulltable[[#This Row],[Distance]]^2</f>
        <v>1769.0436000000002</v>
      </c>
      <c r="C4208">
        <f>Fulltable[[#This Row],[Distance]]^3</f>
        <v>74405.973816000012</v>
      </c>
      <c r="D4208">
        <f>Fulltable[[#This Row],[Distance]]^4</f>
        <v>3129515.2587009608</v>
      </c>
      <c r="E4208">
        <f>Fulltable[[#This Row],[Distance]]^5</f>
        <v>131627411.78096242</v>
      </c>
      <c r="F4208" s="13" t="e">
        <f>IF(ISNUMBER(VLOOKUP(Fulltable[[#This Row],[Distance]], PBmetric[[Distance (km)]:[PB (hh:mm:ss)]], 6, FALSE)), VLOOKUP(Fulltable[[#This Row],[Distance]], PBmetric[[Distance (km)]:[PB (hh:mm:ss)]], 6, FALSE), NA())</f>
        <v>#N/A</v>
      </c>
      <c r="G4208" s="13">
        <f ca="1">$Q$4+$P$4*Fulltable[[#This Row],[Distance]]+$O$4*Fulltable[[#This Row],[D^2]]+$N$4*Fulltable[[#This Row],[D^3]]</f>
        <v>0.1539706870781557</v>
      </c>
      <c r="H4208" s="13">
        <f ca="1">Fulltable[[#This Row],[Forecast]]*(1+AVERAGE(cform[faster (-ve) /
slower (+ve)]))</f>
        <v>0.15940921213193671</v>
      </c>
      <c r="I4208" s="13" t="e">
        <f>IF(ISNUMBER(VLOOKUP(Fulltable[[#This Row],[Distance]], Predict[[#All],[Distance (km)]:[Time on current form]], 2, FALSE)), VLOOKUP(Fulltable[[#This Row],[Distance]], Predict[[#All],[Distance (km)]:[Time on current form]], 2, FALSE), NA())</f>
        <v>#N/A</v>
      </c>
      <c r="J4208" s="13" t="e">
        <f>IF(ISNUMBER(VLOOKUP(Fulltable[[#This Row],[Distance]], Predict[[#All],[Distance (km)]:[Time on current form]], 3, FALSE)), VLOOKUP(Fulltable[[#This Row],[Distance]], Predict[[#All],[Distance (km)]:[Time on current form]], 3, FALSE), NA())</f>
        <v>#N/A</v>
      </c>
    </row>
    <row r="4209" spans="1:10" x14ac:dyDescent="0.25">
      <c r="A4209" s="1">
        <v>42.07</v>
      </c>
      <c r="B4209" s="2">
        <f>Fulltable[[#This Row],[Distance]]^2</f>
        <v>1769.8849</v>
      </c>
      <c r="C4209">
        <f>Fulltable[[#This Row],[Distance]]^3</f>
        <v>74459.057742999998</v>
      </c>
      <c r="D4209">
        <f>Fulltable[[#This Row],[Distance]]^4</f>
        <v>3132492.5592480102</v>
      </c>
      <c r="E4209">
        <f>Fulltable[[#This Row],[Distance]]^5</f>
        <v>131783961.96756379</v>
      </c>
      <c r="F4209" s="13" t="e">
        <f>IF(ISNUMBER(VLOOKUP(Fulltable[[#This Row],[Distance]], PBmetric[[Distance (km)]:[PB (hh:mm:ss)]], 6, FALSE)), VLOOKUP(Fulltable[[#This Row],[Distance]], PBmetric[[Distance (km)]:[PB (hh:mm:ss)]], 6, FALSE), NA())</f>
        <v>#N/A</v>
      </c>
      <c r="G4209" s="13">
        <f ca="1">$Q$4+$P$4*Fulltable[[#This Row],[Distance]]+$O$4*Fulltable[[#This Row],[D^2]]+$N$4*Fulltable[[#This Row],[D^3]]</f>
        <v>0.15401481155016727</v>
      </c>
      <c r="H4209" s="13">
        <f ca="1">Fulltable[[#This Row],[Forecast]]*(1+AVERAGE(cform[faster (-ve) /
slower (+ve)]))</f>
        <v>0.159454895160652</v>
      </c>
      <c r="I4209" s="13" t="e">
        <f>IF(ISNUMBER(VLOOKUP(Fulltable[[#This Row],[Distance]], Predict[[#All],[Distance (km)]:[Time on current form]], 2, FALSE)), VLOOKUP(Fulltable[[#This Row],[Distance]], Predict[[#All],[Distance (km)]:[Time on current form]], 2, FALSE), NA())</f>
        <v>#N/A</v>
      </c>
      <c r="J4209" s="13" t="e">
        <f>IF(ISNUMBER(VLOOKUP(Fulltable[[#This Row],[Distance]], Predict[[#All],[Distance (km)]:[Time on current form]], 3, FALSE)), VLOOKUP(Fulltable[[#This Row],[Distance]], Predict[[#All],[Distance (km)]:[Time on current form]], 3, FALSE), NA())</f>
        <v>#N/A</v>
      </c>
    </row>
    <row r="4210" spans="1:10" x14ac:dyDescent="0.25">
      <c r="A4210" s="1">
        <v>42.08</v>
      </c>
      <c r="B4210" s="2">
        <f>Fulltable[[#This Row],[Distance]]^2</f>
        <v>1770.7263999999998</v>
      </c>
      <c r="C4210">
        <f>Fulltable[[#This Row],[Distance]]^3</f>
        <v>74512.166911999986</v>
      </c>
      <c r="D4210">
        <f>Fulltable[[#This Row],[Distance]]^4</f>
        <v>3135471.9836569591</v>
      </c>
      <c r="E4210">
        <f>Fulltable[[#This Row],[Distance]]^5</f>
        <v>131940661.07228483</v>
      </c>
      <c r="F4210" s="13" t="e">
        <f>IF(ISNUMBER(VLOOKUP(Fulltable[[#This Row],[Distance]], PBmetric[[Distance (km)]:[PB (hh:mm:ss)]], 6, FALSE)), VLOOKUP(Fulltable[[#This Row],[Distance]], PBmetric[[Distance (km)]:[PB (hh:mm:ss)]], 6, FALSE), NA())</f>
        <v>#N/A</v>
      </c>
      <c r="G4210" s="13">
        <f ca="1">$Q$4+$P$4*Fulltable[[#This Row],[Distance]]+$O$4*Fulltable[[#This Row],[D^2]]+$N$4*Fulltable[[#This Row],[D^3]]</f>
        <v>0.15405893954612609</v>
      </c>
      <c r="H4210" s="13">
        <f ca="1">Fulltable[[#This Row],[Forecast]]*(1+AVERAGE(cform[faster (-ve) /
slower (+ve)]))</f>
        <v>0.15950058183778676</v>
      </c>
      <c r="I4210" s="13" t="e">
        <f>IF(ISNUMBER(VLOOKUP(Fulltable[[#This Row],[Distance]], Predict[[#All],[Distance (km)]:[Time on current form]], 2, FALSE)), VLOOKUP(Fulltable[[#This Row],[Distance]], Predict[[#All],[Distance (km)]:[Time on current form]], 2, FALSE), NA())</f>
        <v>#N/A</v>
      </c>
      <c r="J4210" s="13" t="e">
        <f>IF(ISNUMBER(VLOOKUP(Fulltable[[#This Row],[Distance]], Predict[[#All],[Distance (km)]:[Time on current form]], 3, FALSE)), VLOOKUP(Fulltable[[#This Row],[Distance]], Predict[[#All],[Distance (km)]:[Time on current form]], 3, FALSE), NA())</f>
        <v>#N/A</v>
      </c>
    </row>
    <row r="4211" spans="1:10" x14ac:dyDescent="0.25">
      <c r="A4211" s="1">
        <v>42.09</v>
      </c>
      <c r="B4211" s="2">
        <f>Fulltable[[#This Row],[Distance]]^2</f>
        <v>1771.5681000000002</v>
      </c>
      <c r="C4211">
        <f>Fulltable[[#This Row],[Distance]]^3</f>
        <v>74565.301329000009</v>
      </c>
      <c r="D4211">
        <f>Fulltable[[#This Row],[Distance]]^4</f>
        <v>3138453.5329376105</v>
      </c>
      <c r="E4211">
        <f>Fulltable[[#This Row],[Distance]]^5</f>
        <v>132097509.20134404</v>
      </c>
      <c r="F4211" s="13" t="e">
        <f>IF(ISNUMBER(VLOOKUP(Fulltable[[#This Row],[Distance]], PBmetric[[Distance (km)]:[PB (hh:mm:ss)]], 6, FALSE)), VLOOKUP(Fulltable[[#This Row],[Distance]], PBmetric[[Distance (km)]:[PB (hh:mm:ss)]], 6, FALSE), NA())</f>
        <v>#N/A</v>
      </c>
      <c r="G4211" s="13">
        <f ca="1">$Q$4+$P$4*Fulltable[[#This Row],[Distance]]+$O$4*Fulltable[[#This Row],[D^2]]+$N$4*Fulltable[[#This Row],[D^3]]</f>
        <v>0.1541030710659968</v>
      </c>
      <c r="H4211" s="13">
        <f ca="1">Fulltable[[#This Row],[Forecast]]*(1+AVERAGE(cform[faster (-ve) /
slower (+ve)]))</f>
        <v>0.15954627216330439</v>
      </c>
      <c r="I4211" s="13" t="e">
        <f>IF(ISNUMBER(VLOOKUP(Fulltable[[#This Row],[Distance]], Predict[[#All],[Distance (km)]:[Time on current form]], 2, FALSE)), VLOOKUP(Fulltable[[#This Row],[Distance]], Predict[[#All],[Distance (km)]:[Time on current form]], 2, FALSE), NA())</f>
        <v>#N/A</v>
      </c>
      <c r="J4211" s="13" t="e">
        <f>IF(ISNUMBER(VLOOKUP(Fulltable[[#This Row],[Distance]], Predict[[#All],[Distance (km)]:[Time on current form]], 3, FALSE)), VLOOKUP(Fulltable[[#This Row],[Distance]], Predict[[#All],[Distance (km)]:[Time on current form]], 3, FALSE), NA())</f>
        <v>#N/A</v>
      </c>
    </row>
    <row r="4212" spans="1:10" x14ac:dyDescent="0.25">
      <c r="A4212" s="1">
        <v>42.1</v>
      </c>
      <c r="B4212" s="2">
        <f>Fulltable[[#This Row],[Distance]]^2</f>
        <v>1772.41</v>
      </c>
      <c r="C4212">
        <f>Fulltable[[#This Row],[Distance]]^3</f>
        <v>74618.46100000001</v>
      </c>
      <c r="D4212">
        <f>Fulltable[[#This Row],[Distance]]^4</f>
        <v>3141437.2081000004</v>
      </c>
      <c r="E4212">
        <f>Fulltable[[#This Row],[Distance]]^5</f>
        <v>132254506.46101002</v>
      </c>
      <c r="F4212" s="13" t="e">
        <f>IF(ISNUMBER(VLOOKUP(Fulltable[[#This Row],[Distance]], PBmetric[[Distance (km)]:[PB (hh:mm:ss)]], 6, FALSE)), VLOOKUP(Fulltable[[#This Row],[Distance]], PBmetric[[Distance (km)]:[PB (hh:mm:ss)]], 6, FALSE), NA())</f>
        <v>#N/A</v>
      </c>
      <c r="G4212" s="13">
        <f ca="1">$Q$4+$P$4*Fulltable[[#This Row],[Distance]]+$O$4*Fulltable[[#This Row],[D^2]]+$N$4*Fulltable[[#This Row],[D^3]]</f>
        <v>0.15414720610974392</v>
      </c>
      <c r="H4212" s="13">
        <f ca="1">Fulltable[[#This Row],[Forecast]]*(1+AVERAGE(cform[faster (-ve) /
slower (+ve)]))</f>
        <v>0.15959196613716817</v>
      </c>
      <c r="I4212" s="13" t="e">
        <f>IF(ISNUMBER(VLOOKUP(Fulltable[[#This Row],[Distance]], Predict[[#All],[Distance (km)]:[Time on current form]], 2, FALSE)), VLOOKUP(Fulltable[[#This Row],[Distance]], Predict[[#All],[Distance (km)]:[Time on current form]], 2, FALSE), NA())</f>
        <v>#N/A</v>
      </c>
      <c r="J4212" s="13" t="e">
        <f>IF(ISNUMBER(VLOOKUP(Fulltable[[#This Row],[Distance]], Predict[[#All],[Distance (km)]:[Time on current form]], 3, FALSE)), VLOOKUP(Fulltable[[#This Row],[Distance]], Predict[[#All],[Distance (km)]:[Time on current form]], 3, FALSE), NA())</f>
        <v>#N/A</v>
      </c>
    </row>
    <row r="4213" spans="1:10" x14ac:dyDescent="0.25">
      <c r="A4213" s="1">
        <v>42.11</v>
      </c>
      <c r="B4213" s="2">
        <f>Fulltable[[#This Row],[Distance]]^2</f>
        <v>1773.2520999999999</v>
      </c>
      <c r="C4213">
        <f>Fulltable[[#This Row],[Distance]]^3</f>
        <v>74671.645930999992</v>
      </c>
      <c r="D4213">
        <f>Fulltable[[#This Row],[Distance]]^4</f>
        <v>3144423.0101544098</v>
      </c>
      <c r="E4213">
        <f>Fulltable[[#This Row],[Distance]]^5</f>
        <v>132411652.95760219</v>
      </c>
      <c r="F4213" s="13" t="e">
        <f>IF(ISNUMBER(VLOOKUP(Fulltable[[#This Row],[Distance]], PBmetric[[Distance (km)]:[PB (hh:mm:ss)]], 6, FALSE)), VLOOKUP(Fulltable[[#This Row],[Distance]], PBmetric[[Distance (km)]:[PB (hh:mm:ss)]], 6, FALSE), NA())</f>
        <v>#N/A</v>
      </c>
      <c r="G4213" s="13">
        <f ca="1">$Q$4+$P$4*Fulltable[[#This Row],[Distance]]+$O$4*Fulltable[[#This Row],[D^2]]+$N$4*Fulltable[[#This Row],[D^3]]</f>
        <v>0.15419134467733214</v>
      </c>
      <c r="H4213" s="13">
        <f ca="1">Fulltable[[#This Row],[Forecast]]*(1+AVERAGE(cform[faster (-ve) /
slower (+ve)]))</f>
        <v>0.15963766375934152</v>
      </c>
      <c r="I4213" s="13" t="e">
        <f>IF(ISNUMBER(VLOOKUP(Fulltable[[#This Row],[Distance]], Predict[[#All],[Distance (km)]:[Time on current form]], 2, FALSE)), VLOOKUP(Fulltable[[#This Row],[Distance]], Predict[[#All],[Distance (km)]:[Time on current form]], 2, FALSE), NA())</f>
        <v>#N/A</v>
      </c>
      <c r="J4213" s="13" t="e">
        <f>IF(ISNUMBER(VLOOKUP(Fulltable[[#This Row],[Distance]], Predict[[#All],[Distance (km)]:[Time on current form]], 3, FALSE)), VLOOKUP(Fulltable[[#This Row],[Distance]], Predict[[#All],[Distance (km)]:[Time on current form]], 3, FALSE), NA())</f>
        <v>#N/A</v>
      </c>
    </row>
    <row r="4214" spans="1:10" x14ac:dyDescent="0.25">
      <c r="A4214" s="1">
        <v>42.12</v>
      </c>
      <c r="B4214" s="2">
        <f>Fulltable[[#This Row],[Distance]]^2</f>
        <v>1774.0943999999997</v>
      </c>
      <c r="C4214">
        <f>Fulltable[[#This Row],[Distance]]^3</f>
        <v>74724.856127999985</v>
      </c>
      <c r="D4214">
        <f>Fulltable[[#This Row],[Distance]]^4</f>
        <v>3147410.9401113591</v>
      </c>
      <c r="E4214">
        <f>Fulltable[[#This Row],[Distance]]^5</f>
        <v>132568948.79749043</v>
      </c>
      <c r="F4214" s="13" t="e">
        <f>IF(ISNUMBER(VLOOKUP(Fulltable[[#This Row],[Distance]], PBmetric[[Distance (km)]:[PB (hh:mm:ss)]], 6, FALSE)), VLOOKUP(Fulltable[[#This Row],[Distance]], PBmetric[[Distance (km)]:[PB (hh:mm:ss)]], 6, FALSE), NA())</f>
        <v>#N/A</v>
      </c>
      <c r="G4214" s="13">
        <f ca="1">$Q$4+$P$4*Fulltable[[#This Row],[Distance]]+$O$4*Fulltable[[#This Row],[D^2]]+$N$4*Fulltable[[#This Row],[D^3]]</f>
        <v>0.15423548676872595</v>
      </c>
      <c r="H4214" s="13">
        <f ca="1">Fulltable[[#This Row],[Forecast]]*(1+AVERAGE(cform[faster (-ve) /
slower (+ve)]))</f>
        <v>0.15968336502978769</v>
      </c>
      <c r="I4214" s="13" t="e">
        <f>IF(ISNUMBER(VLOOKUP(Fulltable[[#This Row],[Distance]], Predict[[#All],[Distance (km)]:[Time on current form]], 2, FALSE)), VLOOKUP(Fulltable[[#This Row],[Distance]], Predict[[#All],[Distance (km)]:[Time on current form]], 2, FALSE), NA())</f>
        <v>#N/A</v>
      </c>
      <c r="J4214" s="13" t="e">
        <f>IF(ISNUMBER(VLOOKUP(Fulltable[[#This Row],[Distance]], Predict[[#All],[Distance (km)]:[Time on current form]], 3, FALSE)), VLOOKUP(Fulltable[[#This Row],[Distance]], Predict[[#All],[Distance (km)]:[Time on current form]], 3, FALSE), NA())</f>
        <v>#N/A</v>
      </c>
    </row>
    <row r="4215" spans="1:10" x14ac:dyDescent="0.25">
      <c r="A4215" s="1">
        <v>42.13</v>
      </c>
      <c r="B4215" s="2">
        <f>Fulltable[[#This Row],[Distance]]^2</f>
        <v>1774.9369000000002</v>
      </c>
      <c r="C4215">
        <f>Fulltable[[#This Row],[Distance]]^3</f>
        <v>74778.091597000006</v>
      </c>
      <c r="D4215">
        <f>Fulltable[[#This Row],[Distance]]^4</f>
        <v>3150400.9989816104</v>
      </c>
      <c r="E4215">
        <f>Fulltable[[#This Row],[Distance]]^5</f>
        <v>132726394.08709526</v>
      </c>
      <c r="F4215" s="13" t="e">
        <f>IF(ISNUMBER(VLOOKUP(Fulltable[[#This Row],[Distance]], PBmetric[[Distance (km)]:[PB (hh:mm:ss)]], 6, FALSE)), VLOOKUP(Fulltable[[#This Row],[Distance]], PBmetric[[Distance (km)]:[PB (hh:mm:ss)]], 6, FALSE), NA())</f>
        <v>#N/A</v>
      </c>
      <c r="G4215" s="13">
        <f ca="1">$Q$4+$P$4*Fulltable[[#This Row],[Distance]]+$O$4*Fulltable[[#This Row],[D^2]]+$N$4*Fulltable[[#This Row],[D^3]]</f>
        <v>0.15427963238389006</v>
      </c>
      <c r="H4215" s="13">
        <f ca="1">Fulltable[[#This Row],[Forecast]]*(1+AVERAGE(cform[faster (-ve) /
slower (+ve)]))</f>
        <v>0.15972906994847016</v>
      </c>
      <c r="I4215" s="13" t="e">
        <f>IF(ISNUMBER(VLOOKUP(Fulltable[[#This Row],[Distance]], Predict[[#All],[Distance (km)]:[Time on current form]], 2, FALSE)), VLOOKUP(Fulltable[[#This Row],[Distance]], Predict[[#All],[Distance (km)]:[Time on current form]], 2, FALSE), NA())</f>
        <v>#N/A</v>
      </c>
      <c r="J4215" s="13" t="e">
        <f>IF(ISNUMBER(VLOOKUP(Fulltable[[#This Row],[Distance]], Predict[[#All],[Distance (km)]:[Time on current form]], 3, FALSE)), VLOOKUP(Fulltable[[#This Row],[Distance]], Predict[[#All],[Distance (km)]:[Time on current form]], 3, FALSE), NA())</f>
        <v>#N/A</v>
      </c>
    </row>
    <row r="4216" spans="1:10" x14ac:dyDescent="0.25">
      <c r="A4216" s="1">
        <v>42.14</v>
      </c>
      <c r="B4216" s="2">
        <f>Fulltable[[#This Row],[Distance]]^2</f>
        <v>1775.7796000000001</v>
      </c>
      <c r="C4216">
        <f>Fulltable[[#This Row],[Distance]]^3</f>
        <v>74831.352343999999</v>
      </c>
      <c r="D4216">
        <f>Fulltable[[#This Row],[Distance]]^4</f>
        <v>3153393.1877761604</v>
      </c>
      <c r="E4216">
        <f>Fulltable[[#This Row],[Distance]]^5</f>
        <v>132883988.93288741</v>
      </c>
      <c r="F4216" s="13" t="e">
        <f>IF(ISNUMBER(VLOOKUP(Fulltable[[#This Row],[Distance]], PBmetric[[Distance (km)]:[PB (hh:mm:ss)]], 6, FALSE)), VLOOKUP(Fulltable[[#This Row],[Distance]], PBmetric[[Distance (km)]:[PB (hh:mm:ss)]], 6, FALSE), NA())</f>
        <v>#N/A</v>
      </c>
      <c r="G4216" s="13">
        <f ca="1">$Q$4+$P$4*Fulltable[[#This Row],[Distance]]+$O$4*Fulltable[[#This Row],[D^2]]+$N$4*Fulltable[[#This Row],[D^3]]</f>
        <v>0.15432378152278894</v>
      </c>
      <c r="H4216" s="13">
        <f ca="1">Fulltable[[#This Row],[Forecast]]*(1+AVERAGE(cform[faster (-ve) /
slower (+ve)]))</f>
        <v>0.15977477851535216</v>
      </c>
      <c r="I4216" s="13" t="e">
        <f>IF(ISNUMBER(VLOOKUP(Fulltable[[#This Row],[Distance]], Predict[[#All],[Distance (km)]:[Time on current form]], 2, FALSE)), VLOOKUP(Fulltable[[#This Row],[Distance]], Predict[[#All],[Distance (km)]:[Time on current form]], 2, FALSE), NA())</f>
        <v>#N/A</v>
      </c>
      <c r="J4216" s="13" t="e">
        <f>IF(ISNUMBER(VLOOKUP(Fulltable[[#This Row],[Distance]], Predict[[#All],[Distance (km)]:[Time on current form]], 3, FALSE)), VLOOKUP(Fulltable[[#This Row],[Distance]], Predict[[#All],[Distance (km)]:[Time on current form]], 3, FALSE), NA())</f>
        <v>#N/A</v>
      </c>
    </row>
    <row r="4217" spans="1:10" x14ac:dyDescent="0.25">
      <c r="A4217" s="1">
        <v>42.15</v>
      </c>
      <c r="B4217" s="2">
        <f>Fulltable[[#This Row],[Distance]]^2</f>
        <v>1776.6224999999999</v>
      </c>
      <c r="C4217">
        <f>Fulltable[[#This Row],[Distance]]^3</f>
        <v>74884.638374999995</v>
      </c>
      <c r="D4217">
        <f>Fulltable[[#This Row],[Distance]]^4</f>
        <v>3156387.5075062499</v>
      </c>
      <c r="E4217">
        <f>Fulltable[[#This Row],[Distance]]^5</f>
        <v>133041733.44138843</v>
      </c>
      <c r="F4217" s="13" t="e">
        <f>IF(ISNUMBER(VLOOKUP(Fulltable[[#This Row],[Distance]], PBmetric[[Distance (km)]:[PB (hh:mm:ss)]], 6, FALSE)), VLOOKUP(Fulltable[[#This Row],[Distance]], PBmetric[[Distance (km)]:[PB (hh:mm:ss)]], 6, FALSE), NA())</f>
        <v>#N/A</v>
      </c>
      <c r="G4217" s="13">
        <f ca="1">$Q$4+$P$4*Fulltable[[#This Row],[Distance]]+$O$4*Fulltable[[#This Row],[D^2]]+$N$4*Fulltable[[#This Row],[D^3]]</f>
        <v>0.1543679341853873</v>
      </c>
      <c r="H4217" s="13">
        <f ca="1">Fulltable[[#This Row],[Forecast]]*(1+AVERAGE(cform[faster (-ve) /
slower (+ve)]))</f>
        <v>0.15982049073039706</v>
      </c>
      <c r="I4217" s="13" t="e">
        <f>IF(ISNUMBER(VLOOKUP(Fulltable[[#This Row],[Distance]], Predict[[#All],[Distance (km)]:[Time on current form]], 2, FALSE)), VLOOKUP(Fulltable[[#This Row],[Distance]], Predict[[#All],[Distance (km)]:[Time on current form]], 2, FALSE), NA())</f>
        <v>#N/A</v>
      </c>
      <c r="J4217" s="13" t="e">
        <f>IF(ISNUMBER(VLOOKUP(Fulltable[[#This Row],[Distance]], Predict[[#All],[Distance (km)]:[Time on current form]], 3, FALSE)), VLOOKUP(Fulltable[[#This Row],[Distance]], Predict[[#All],[Distance (km)]:[Time on current form]], 3, FALSE), NA())</f>
        <v>#N/A</v>
      </c>
    </row>
    <row r="4218" spans="1:10" x14ac:dyDescent="0.25">
      <c r="A4218" s="1">
        <v>42.16</v>
      </c>
      <c r="B4218" s="2">
        <f>Fulltable[[#This Row],[Distance]]^2</f>
        <v>1777.4655999999998</v>
      </c>
      <c r="C4218">
        <f>Fulltable[[#This Row],[Distance]]^3</f>
        <v>74937.949695999981</v>
      </c>
      <c r="D4218">
        <f>Fulltable[[#This Row],[Distance]]^4</f>
        <v>3159383.9591833591</v>
      </c>
      <c r="E4218">
        <f>Fulltable[[#This Row],[Distance]]^5</f>
        <v>133199627.71917041</v>
      </c>
      <c r="F4218" s="13" t="e">
        <f>IF(ISNUMBER(VLOOKUP(Fulltable[[#This Row],[Distance]], PBmetric[[Distance (km)]:[PB (hh:mm:ss)]], 6, FALSE)), VLOOKUP(Fulltable[[#This Row],[Distance]], PBmetric[[Distance (km)]:[PB (hh:mm:ss)]], 6, FALSE), NA())</f>
        <v>#N/A</v>
      </c>
      <c r="G4218" s="13">
        <f ca="1">$Q$4+$P$4*Fulltable[[#This Row],[Distance]]+$O$4*Fulltable[[#This Row],[D^2]]+$N$4*Fulltable[[#This Row],[D^3]]</f>
        <v>0.15441209037164969</v>
      </c>
      <c r="H4218" s="13">
        <f ca="1">Fulltable[[#This Row],[Forecast]]*(1+AVERAGE(cform[faster (-ve) /
slower (+ve)]))</f>
        <v>0.15986620659356826</v>
      </c>
      <c r="I4218" s="13" t="e">
        <f>IF(ISNUMBER(VLOOKUP(Fulltable[[#This Row],[Distance]], Predict[[#All],[Distance (km)]:[Time on current form]], 2, FALSE)), VLOOKUP(Fulltable[[#This Row],[Distance]], Predict[[#All],[Distance (km)]:[Time on current form]], 2, FALSE), NA())</f>
        <v>#N/A</v>
      </c>
      <c r="J4218" s="13" t="e">
        <f>IF(ISNUMBER(VLOOKUP(Fulltable[[#This Row],[Distance]], Predict[[#All],[Distance (km)]:[Time on current form]], 3, FALSE)), VLOOKUP(Fulltable[[#This Row],[Distance]], Predict[[#All],[Distance (km)]:[Time on current form]], 3, FALSE), NA())</f>
        <v>#N/A</v>
      </c>
    </row>
    <row r="4219" spans="1:10" x14ac:dyDescent="0.25">
      <c r="A4219" s="1">
        <v>42.17</v>
      </c>
      <c r="B4219" s="2">
        <f>Fulltable[[#This Row],[Distance]]^2</f>
        <v>1778.3089000000002</v>
      </c>
      <c r="C4219">
        <f>Fulltable[[#This Row],[Distance]]^3</f>
        <v>74991.286313000019</v>
      </c>
      <c r="D4219">
        <f>Fulltable[[#This Row],[Distance]]^4</f>
        <v>3162382.543819211</v>
      </c>
      <c r="E4219">
        <f>Fulltable[[#This Row],[Distance]]^5</f>
        <v>133357671.87285613</v>
      </c>
      <c r="F4219" s="13" t="e">
        <f>IF(ISNUMBER(VLOOKUP(Fulltable[[#This Row],[Distance]], PBmetric[[Distance (km)]:[PB (hh:mm:ss)]], 6, FALSE)), VLOOKUP(Fulltable[[#This Row],[Distance]], PBmetric[[Distance (km)]:[PB (hh:mm:ss)]], 6, FALSE), NA())</f>
        <v>#N/A</v>
      </c>
      <c r="G4219" s="13">
        <f ca="1">$Q$4+$P$4*Fulltable[[#This Row],[Distance]]+$O$4*Fulltable[[#This Row],[D^2]]+$N$4*Fulltable[[#This Row],[D^3]]</f>
        <v>0.15445625008154071</v>
      </c>
      <c r="H4219" s="13">
        <f ca="1">Fulltable[[#This Row],[Forecast]]*(1+AVERAGE(cform[faster (-ve) /
slower (+ve)]))</f>
        <v>0.15991192610482904</v>
      </c>
      <c r="I4219" s="13" t="e">
        <f>IF(ISNUMBER(VLOOKUP(Fulltable[[#This Row],[Distance]], Predict[[#All],[Distance (km)]:[Time on current form]], 2, FALSE)), VLOOKUP(Fulltable[[#This Row],[Distance]], Predict[[#All],[Distance (km)]:[Time on current form]], 2, FALSE), NA())</f>
        <v>#N/A</v>
      </c>
      <c r="J4219" s="13" t="e">
        <f>IF(ISNUMBER(VLOOKUP(Fulltable[[#This Row],[Distance]], Predict[[#All],[Distance (km)]:[Time on current form]], 3, FALSE)), VLOOKUP(Fulltable[[#This Row],[Distance]], Predict[[#All],[Distance (km)]:[Time on current form]], 3, FALSE), NA())</f>
        <v>#N/A</v>
      </c>
    </row>
    <row r="4220" spans="1:10" x14ac:dyDescent="0.25">
      <c r="A4220" s="1">
        <v>42.18</v>
      </c>
      <c r="B4220" s="2">
        <f>Fulltable[[#This Row],[Distance]]^2</f>
        <v>1779.1523999999999</v>
      </c>
      <c r="C4220">
        <f>Fulltable[[#This Row],[Distance]]^3</f>
        <v>75044.648231999992</v>
      </c>
      <c r="D4220">
        <f>Fulltable[[#This Row],[Distance]]^4</f>
        <v>3165383.2624257598</v>
      </c>
      <c r="E4220">
        <f>Fulltable[[#This Row],[Distance]]^5</f>
        <v>133515866.00911854</v>
      </c>
      <c r="F4220" s="13" t="e">
        <f>IF(ISNUMBER(VLOOKUP(Fulltable[[#This Row],[Distance]], PBmetric[[Distance (km)]:[PB (hh:mm:ss)]], 6, FALSE)), VLOOKUP(Fulltable[[#This Row],[Distance]], PBmetric[[Distance (km)]:[PB (hh:mm:ss)]], 6, FALSE), NA())</f>
        <v>#N/A</v>
      </c>
      <c r="G4220" s="13">
        <f ca="1">$Q$4+$P$4*Fulltable[[#This Row],[Distance]]+$O$4*Fulltable[[#This Row],[D^2]]+$N$4*Fulltable[[#This Row],[D^3]]</f>
        <v>0.15450041331502495</v>
      </c>
      <c r="H4220" s="13">
        <f ca="1">Fulltable[[#This Row],[Forecast]]*(1+AVERAGE(cform[faster (-ve) /
slower (+ve)]))</f>
        <v>0.1599576492641428</v>
      </c>
      <c r="I4220" s="13" t="e">
        <f>IF(ISNUMBER(VLOOKUP(Fulltable[[#This Row],[Distance]], Predict[[#All],[Distance (km)]:[Time on current form]], 2, FALSE)), VLOOKUP(Fulltable[[#This Row],[Distance]], Predict[[#All],[Distance (km)]:[Time on current form]], 2, FALSE), NA())</f>
        <v>#N/A</v>
      </c>
      <c r="J4220" s="13" t="e">
        <f>IF(ISNUMBER(VLOOKUP(Fulltable[[#This Row],[Distance]], Predict[[#All],[Distance (km)]:[Time on current form]], 3, FALSE)), VLOOKUP(Fulltable[[#This Row],[Distance]], Predict[[#All],[Distance (km)]:[Time on current form]], 3, FALSE), NA())</f>
        <v>#N/A</v>
      </c>
    </row>
    <row r="4221" spans="1:10" x14ac:dyDescent="0.25">
      <c r="A4221" s="1">
        <v>42.19</v>
      </c>
      <c r="B4221" s="2">
        <f>Fulltable[[#This Row],[Distance]]^2</f>
        <v>1779.9960999999998</v>
      </c>
      <c r="C4221">
        <f>Fulltable[[#This Row],[Distance]]^3</f>
        <v>75098.035458999992</v>
      </c>
      <c r="D4221">
        <f>Fulltable[[#This Row],[Distance]]^4</f>
        <v>3168386.1160152094</v>
      </c>
      <c r="E4221">
        <f>Fulltable[[#This Row],[Distance]]^5</f>
        <v>133674210.23468168</v>
      </c>
      <c r="F4221" s="13" t="e">
        <f>IF(ISNUMBER(VLOOKUP(Fulltable[[#This Row],[Distance]], PBmetric[[Distance (km)]:[PB (hh:mm:ss)]], 6, FALSE)), VLOOKUP(Fulltable[[#This Row],[Distance]], PBmetric[[Distance (km)]:[PB (hh:mm:ss)]], 6, FALSE), NA())</f>
        <v>#N/A</v>
      </c>
      <c r="G4221" s="13">
        <f ca="1">$Q$4+$P$4*Fulltable[[#This Row],[Distance]]+$O$4*Fulltable[[#This Row],[D^2]]+$N$4*Fulltable[[#This Row],[D^3]]</f>
        <v>0.15454458007206701</v>
      </c>
      <c r="H4221" s="13">
        <f ca="1">Fulltable[[#This Row],[Forecast]]*(1+AVERAGE(cform[faster (-ve) /
slower (+ve)]))</f>
        <v>0.16000337607147283</v>
      </c>
      <c r="I4221" s="13" t="e">
        <f>IF(ISNUMBER(VLOOKUP(Fulltable[[#This Row],[Distance]], Predict[[#All],[Distance (km)]:[Time on current form]], 2, FALSE)), VLOOKUP(Fulltable[[#This Row],[Distance]], Predict[[#All],[Distance (km)]:[Time on current form]], 2, FALSE), NA())</f>
        <v>#N/A</v>
      </c>
      <c r="J4221" s="13" t="e">
        <f>IF(ISNUMBER(VLOOKUP(Fulltable[[#This Row],[Distance]], Predict[[#All],[Distance (km)]:[Time on current form]], 3, FALSE)), VLOOKUP(Fulltable[[#This Row],[Distance]], Predict[[#All],[Distance (km)]:[Time on current form]], 3, FALSE), NA())</f>
        <v>#N/A</v>
      </c>
    </row>
    <row r="4222" spans="1:10" x14ac:dyDescent="0.25">
      <c r="A4222" s="1">
        <v>42.2</v>
      </c>
      <c r="B4222" s="2">
        <f>Fulltable[[#This Row],[Distance]]^2</f>
        <v>1780.8400000000001</v>
      </c>
      <c r="C4222">
        <f>Fulltable[[#This Row],[Distance]]^3</f>
        <v>75151.448000000004</v>
      </c>
      <c r="D4222">
        <f>Fulltable[[#This Row],[Distance]]^4</f>
        <v>3171391.1056000004</v>
      </c>
      <c r="E4222">
        <f>Fulltable[[#This Row],[Distance]]^5</f>
        <v>133832704.65632002</v>
      </c>
      <c r="F4222" s="13">
        <f>IF(ISNUMBER(VLOOKUP(Fulltable[[#This Row],[Distance]], PBmetric[[Distance (km)]:[PB (hh:mm:ss)]], 6, FALSE)), VLOOKUP(Fulltable[[#This Row],[Distance]], PBmetric[[Distance (km)]:[PB (hh:mm:ss)]], 6, FALSE), NA())</f>
        <v>0.1547337962962963</v>
      </c>
      <c r="G4222" s="13">
        <f ca="1">$Q$4+$P$4*Fulltable[[#This Row],[Distance]]+$O$4*Fulltable[[#This Row],[D^2]]+$N$4*Fulltable[[#This Row],[D^3]]</f>
        <v>0.15458875035263153</v>
      </c>
      <c r="H4222" s="13">
        <f ca="1">Fulltable[[#This Row],[Forecast]]*(1+AVERAGE(cform[faster (-ve) /
slower (+ve)]))</f>
        <v>0.16004910652678259</v>
      </c>
      <c r="I4222" s="13" t="e">
        <f>IF(ISNUMBER(VLOOKUP(Fulltable[[#This Row],[Distance]], Predict[[#All],[Distance (km)]:[Time on current form]], 2, FALSE)), VLOOKUP(Fulltable[[#This Row],[Distance]], Predict[[#All],[Distance (km)]:[Time on current form]], 2, FALSE), NA())</f>
        <v>#N/A</v>
      </c>
      <c r="J4222" s="13" t="e">
        <f>IF(ISNUMBER(VLOOKUP(Fulltable[[#This Row],[Distance]], Predict[[#All],[Distance (km)]:[Time on current form]], 3, FALSE)), VLOOKUP(Fulltable[[#This Row],[Distance]], Predict[[#All],[Distance (km)]:[Time on current form]], 3, FALSE), NA())</f>
        <v>#N/A</v>
      </c>
    </row>
    <row r="4223" spans="1:10" x14ac:dyDescent="0.25">
      <c r="A4223" s="1">
        <v>42.21</v>
      </c>
      <c r="B4223" s="2">
        <f>Fulltable[[#This Row],[Distance]]^2</f>
        <v>1781.6841000000002</v>
      </c>
      <c r="C4223">
        <f>Fulltable[[#This Row],[Distance]]^3</f>
        <v>75204.885861000002</v>
      </c>
      <c r="D4223">
        <f>Fulltable[[#This Row],[Distance]]^4</f>
        <v>3174398.2321928106</v>
      </c>
      <c r="E4223">
        <f>Fulltable[[#This Row],[Distance]]^5</f>
        <v>133991349.38085854</v>
      </c>
      <c r="F4223" s="13" t="e">
        <f>IF(ISNUMBER(VLOOKUP(Fulltable[[#This Row],[Distance]], PBmetric[[Distance (km)]:[PB (hh:mm:ss)]], 6, FALSE)), VLOOKUP(Fulltable[[#This Row],[Distance]], PBmetric[[Distance (km)]:[PB (hh:mm:ss)]], 6, FALSE), NA())</f>
        <v>#N/A</v>
      </c>
      <c r="G4223" s="13">
        <f ca="1">$Q$4+$P$4*Fulltable[[#This Row],[Distance]]+$O$4*Fulltable[[#This Row],[D^2]]+$N$4*Fulltable[[#This Row],[D^3]]</f>
        <v>0.154632924156683</v>
      </c>
      <c r="H4223" s="13">
        <f ca="1">Fulltable[[#This Row],[Forecast]]*(1+AVERAGE(cform[faster (-ve) /
slower (+ve)]))</f>
        <v>0.16009484063003523</v>
      </c>
      <c r="I4223" s="13" t="e">
        <f>IF(ISNUMBER(VLOOKUP(Fulltable[[#This Row],[Distance]], Predict[[#All],[Distance (km)]:[Time on current form]], 2, FALSE)), VLOOKUP(Fulltable[[#This Row],[Distance]], Predict[[#All],[Distance (km)]:[Time on current form]], 2, FALSE), NA())</f>
        <v>#N/A</v>
      </c>
      <c r="J4223" s="13" t="e">
        <f>IF(ISNUMBER(VLOOKUP(Fulltable[[#This Row],[Distance]], Predict[[#All],[Distance (km)]:[Time on current form]], 3, FALSE)), VLOOKUP(Fulltable[[#This Row],[Distance]], Predict[[#All],[Distance (km)]:[Time on current form]], 3, FALSE), NA())</f>
        <v>#N/A</v>
      </c>
    </row>
    <row r="4224" spans="1:10" x14ac:dyDescent="0.25">
      <c r="A4224" s="1">
        <v>42.22</v>
      </c>
      <c r="B4224" s="2">
        <f>Fulltable[[#This Row],[Distance]]^2</f>
        <v>1782.5283999999999</v>
      </c>
      <c r="C4224">
        <f>Fulltable[[#This Row],[Distance]]^3</f>
        <v>75258.349047999989</v>
      </c>
      <c r="D4224">
        <f>Fulltable[[#This Row],[Distance]]^4</f>
        <v>3177407.4968065596</v>
      </c>
      <c r="E4224">
        <f>Fulltable[[#This Row],[Distance]]^5</f>
        <v>134150144.51517294</v>
      </c>
      <c r="F4224" s="13" t="e">
        <f>IF(ISNUMBER(VLOOKUP(Fulltable[[#This Row],[Distance]], PBmetric[[Distance (km)]:[PB (hh:mm:ss)]], 6, FALSE)), VLOOKUP(Fulltable[[#This Row],[Distance]], PBmetric[[Distance (km)]:[PB (hh:mm:ss)]], 6, FALSE), NA())</f>
        <v>#N/A</v>
      </c>
      <c r="G4224" s="13">
        <f ca="1">$Q$4+$P$4*Fulltable[[#This Row],[Distance]]+$O$4*Fulltable[[#This Row],[D^2]]+$N$4*Fulltable[[#This Row],[D^3]]</f>
        <v>0.15467710148418609</v>
      </c>
      <c r="H4224" s="13">
        <f ca="1">Fulltable[[#This Row],[Forecast]]*(1+AVERAGE(cform[faster (-ve) /
slower (+ve)]))</f>
        <v>0.16014057838119425</v>
      </c>
      <c r="I4224" s="13" t="e">
        <f>IF(ISNUMBER(VLOOKUP(Fulltable[[#This Row],[Distance]], Predict[[#All],[Distance (km)]:[Time on current form]], 2, FALSE)), VLOOKUP(Fulltable[[#This Row],[Distance]], Predict[[#All],[Distance (km)]:[Time on current form]], 2, FALSE), NA())</f>
        <v>#N/A</v>
      </c>
      <c r="J4224" s="13" t="e">
        <f>IF(ISNUMBER(VLOOKUP(Fulltable[[#This Row],[Distance]], Predict[[#All],[Distance (km)]:[Time on current form]], 3, FALSE)), VLOOKUP(Fulltable[[#This Row],[Distance]], Predict[[#All],[Distance (km)]:[Time on current form]], 3, FALSE), NA())</f>
        <v>#N/A</v>
      </c>
    </row>
    <row r="4225" spans="1:10" x14ac:dyDescent="0.25">
      <c r="A4225" s="1">
        <v>42.23</v>
      </c>
      <c r="B4225" s="2">
        <f>Fulltable[[#This Row],[Distance]]^2</f>
        <v>1783.3728999999998</v>
      </c>
      <c r="C4225">
        <f>Fulltable[[#This Row],[Distance]]^3</f>
        <v>75311.837566999995</v>
      </c>
      <c r="D4225">
        <f>Fulltable[[#This Row],[Distance]]^4</f>
        <v>3180418.9004544094</v>
      </c>
      <c r="E4225">
        <f>Fulltable[[#This Row],[Distance]]^5</f>
        <v>134309090.1661897</v>
      </c>
      <c r="F4225" s="13" t="e">
        <f>IF(ISNUMBER(VLOOKUP(Fulltable[[#This Row],[Distance]], PBmetric[[Distance (km)]:[PB (hh:mm:ss)]], 6, FALSE)), VLOOKUP(Fulltable[[#This Row],[Distance]], PBmetric[[Distance (km)]:[PB (hh:mm:ss)]], 6, FALSE), NA())</f>
        <v>#N/A</v>
      </c>
      <c r="G4225" s="13">
        <f ca="1">$Q$4+$P$4*Fulltable[[#This Row],[Distance]]+$O$4*Fulltable[[#This Row],[D^2]]+$N$4*Fulltable[[#This Row],[D^3]]</f>
        <v>0.15472128233510543</v>
      </c>
      <c r="H4225" s="13">
        <f ca="1">Fulltable[[#This Row],[Forecast]]*(1+AVERAGE(cform[faster (-ve) /
slower (+ve)]))</f>
        <v>0.16018631978022299</v>
      </c>
      <c r="I4225" s="13" t="e">
        <f>IF(ISNUMBER(VLOOKUP(Fulltable[[#This Row],[Distance]], Predict[[#All],[Distance (km)]:[Time on current form]], 2, FALSE)), VLOOKUP(Fulltable[[#This Row],[Distance]], Predict[[#All],[Distance (km)]:[Time on current form]], 2, FALSE), NA())</f>
        <v>#N/A</v>
      </c>
      <c r="J4225" s="13" t="e">
        <f>IF(ISNUMBER(VLOOKUP(Fulltable[[#This Row],[Distance]], Predict[[#All],[Distance (km)]:[Time on current form]], 3, FALSE)), VLOOKUP(Fulltable[[#This Row],[Distance]], Predict[[#All],[Distance (km)]:[Time on current form]], 3, FALSE), NA())</f>
        <v>#N/A</v>
      </c>
    </row>
    <row r="4226" spans="1:10" x14ac:dyDescent="0.25">
      <c r="A4226" s="1">
        <v>42.24</v>
      </c>
      <c r="B4226" s="2">
        <f>Fulltable[[#This Row],[Distance]]^2</f>
        <v>1784.2176000000002</v>
      </c>
      <c r="C4226">
        <f>Fulltable[[#This Row],[Distance]]^3</f>
        <v>75365.351424000008</v>
      </c>
      <c r="D4226">
        <f>Fulltable[[#This Row],[Distance]]^4</f>
        <v>3183432.4441497605</v>
      </c>
      <c r="E4226">
        <f>Fulltable[[#This Row],[Distance]]^5</f>
        <v>134468186.4408859</v>
      </c>
      <c r="F4226" s="13" t="e">
        <f>IF(ISNUMBER(VLOOKUP(Fulltable[[#This Row],[Distance]], PBmetric[[Distance (km)]:[PB (hh:mm:ss)]], 6, FALSE)), VLOOKUP(Fulltable[[#This Row],[Distance]], PBmetric[[Distance (km)]:[PB (hh:mm:ss)]], 6, FALSE), NA())</f>
        <v>#N/A</v>
      </c>
      <c r="G4226" s="13">
        <f ca="1">$Q$4+$P$4*Fulltable[[#This Row],[Distance]]+$O$4*Fulltable[[#This Row],[D^2]]+$N$4*Fulltable[[#This Row],[D^3]]</f>
        <v>0.15476546670940558</v>
      </c>
      <c r="H4226" s="13">
        <f ca="1">Fulltable[[#This Row],[Forecast]]*(1+AVERAGE(cform[faster (-ve) /
slower (+ve)]))</f>
        <v>0.16023206482708474</v>
      </c>
      <c r="I4226" s="13" t="e">
        <f>IF(ISNUMBER(VLOOKUP(Fulltable[[#This Row],[Distance]], Predict[[#All],[Distance (km)]:[Time on current form]], 2, FALSE)), VLOOKUP(Fulltable[[#This Row],[Distance]], Predict[[#All],[Distance (km)]:[Time on current form]], 2, FALSE), NA())</f>
        <v>#N/A</v>
      </c>
      <c r="J4226" s="13" t="e">
        <f>IF(ISNUMBER(VLOOKUP(Fulltable[[#This Row],[Distance]], Predict[[#All],[Distance (km)]:[Time on current form]], 3, FALSE)), VLOOKUP(Fulltable[[#This Row],[Distance]], Predict[[#All],[Distance (km)]:[Time on current form]], 3, FALSE), NA())</f>
        <v>#N/A</v>
      </c>
    </row>
    <row r="4227" spans="1:10" x14ac:dyDescent="0.25">
      <c r="A4227" s="1">
        <v>42.25</v>
      </c>
      <c r="B4227" s="2">
        <f>Fulltable[[#This Row],[Distance]]^2</f>
        <v>1785.0625</v>
      </c>
      <c r="C4227">
        <f>Fulltable[[#This Row],[Distance]]^3</f>
        <v>75418.890625</v>
      </c>
      <c r="D4227">
        <f>Fulltable[[#This Row],[Distance]]^4</f>
        <v>3186448.12890625</v>
      </c>
      <c r="E4227">
        <f>Fulltable[[#This Row],[Distance]]^5</f>
        <v>134627433.44628906</v>
      </c>
      <c r="F4227" s="13" t="e">
        <f>IF(ISNUMBER(VLOOKUP(Fulltable[[#This Row],[Distance]], PBmetric[[Distance (km)]:[PB (hh:mm:ss)]], 6, FALSE)), VLOOKUP(Fulltable[[#This Row],[Distance]], PBmetric[[Distance (km)]:[PB (hh:mm:ss)]], 6, FALSE), NA())</f>
        <v>#N/A</v>
      </c>
      <c r="G4227" s="13">
        <f ca="1">$Q$4+$P$4*Fulltable[[#This Row],[Distance]]+$O$4*Fulltable[[#This Row],[D^2]]+$N$4*Fulltable[[#This Row],[D^3]]</f>
        <v>0.15480965460705109</v>
      </c>
      <c r="H4227" s="13">
        <f ca="1">Fulltable[[#This Row],[Forecast]]*(1+AVERAGE(cform[faster (-ve) /
slower (+ve)]))</f>
        <v>0.16027781352174286</v>
      </c>
      <c r="I4227" s="13" t="e">
        <f>IF(ISNUMBER(VLOOKUP(Fulltable[[#This Row],[Distance]], Predict[[#All],[Distance (km)]:[Time on current form]], 2, FALSE)), VLOOKUP(Fulltable[[#This Row],[Distance]], Predict[[#All],[Distance (km)]:[Time on current form]], 2, FALSE), NA())</f>
        <v>#N/A</v>
      </c>
      <c r="J4227" s="13" t="e">
        <f>IF(ISNUMBER(VLOOKUP(Fulltable[[#This Row],[Distance]], Predict[[#All],[Distance (km)]:[Time on current form]], 3, FALSE)), VLOOKUP(Fulltable[[#This Row],[Distance]], Predict[[#All],[Distance (km)]:[Time on current form]], 3, FALSE), NA())</f>
        <v>#N/A</v>
      </c>
    </row>
    <row r="4228" spans="1:10" x14ac:dyDescent="0.25">
      <c r="A4228" s="1">
        <v>42.26</v>
      </c>
      <c r="B4228" s="2">
        <f>Fulltable[[#This Row],[Distance]]^2</f>
        <v>1785.9075999999998</v>
      </c>
      <c r="C4228">
        <f>Fulltable[[#This Row],[Distance]]^3</f>
        <v>75472.455175999989</v>
      </c>
      <c r="D4228">
        <f>Fulltable[[#This Row],[Distance]]^4</f>
        <v>3189465.9557377594</v>
      </c>
      <c r="E4228">
        <f>Fulltable[[#This Row],[Distance]]^5</f>
        <v>134786831.28947771</v>
      </c>
      <c r="F4228" s="13" t="e">
        <f>IF(ISNUMBER(VLOOKUP(Fulltable[[#This Row],[Distance]], PBmetric[[Distance (km)]:[PB (hh:mm:ss)]], 6, FALSE)), VLOOKUP(Fulltable[[#This Row],[Distance]], PBmetric[[Distance (km)]:[PB (hh:mm:ss)]], 6, FALSE), NA())</f>
        <v>#N/A</v>
      </c>
      <c r="G4228" s="13">
        <f ca="1">$Q$4+$P$4*Fulltable[[#This Row],[Distance]]+$O$4*Fulltable[[#This Row],[D^2]]+$N$4*Fulltable[[#This Row],[D^3]]</f>
        <v>0.15485384602800661</v>
      </c>
      <c r="H4228" s="13">
        <f ca="1">Fulltable[[#This Row],[Forecast]]*(1+AVERAGE(cform[faster (-ve) /
slower (+ve)]))</f>
        <v>0.16032356586416072</v>
      </c>
      <c r="I4228" s="13" t="e">
        <f>IF(ISNUMBER(VLOOKUP(Fulltable[[#This Row],[Distance]], Predict[[#All],[Distance (km)]:[Time on current form]], 2, FALSE)), VLOOKUP(Fulltable[[#This Row],[Distance]], Predict[[#All],[Distance (km)]:[Time on current form]], 2, FALSE), NA())</f>
        <v>#N/A</v>
      </c>
      <c r="J4228" s="13" t="e">
        <f>IF(ISNUMBER(VLOOKUP(Fulltable[[#This Row],[Distance]], Predict[[#All],[Distance (km)]:[Time on current form]], 3, FALSE)), VLOOKUP(Fulltable[[#This Row],[Distance]], Predict[[#All],[Distance (km)]:[Time on current form]], 3, FALSE), NA())</f>
        <v>#N/A</v>
      </c>
    </row>
    <row r="4229" spans="1:10" x14ac:dyDescent="0.25">
      <c r="A4229" s="1">
        <v>42.27</v>
      </c>
      <c r="B4229" s="2">
        <f>Fulltable[[#This Row],[Distance]]^2</f>
        <v>1786.7529000000002</v>
      </c>
      <c r="C4229">
        <f>Fulltable[[#This Row],[Distance]]^3</f>
        <v>75526.045083000019</v>
      </c>
      <c r="D4229">
        <f>Fulltable[[#This Row],[Distance]]^4</f>
        <v>3192485.9256584109</v>
      </c>
      <c r="E4229">
        <f>Fulltable[[#This Row],[Distance]]^5</f>
        <v>134946380.07758105</v>
      </c>
      <c r="F4229" s="13" t="e">
        <f>IF(ISNUMBER(VLOOKUP(Fulltable[[#This Row],[Distance]], PBmetric[[Distance (km)]:[PB (hh:mm:ss)]], 6, FALSE)), VLOOKUP(Fulltable[[#This Row],[Distance]], PBmetric[[Distance (km)]:[PB (hh:mm:ss)]], 6, FALSE), NA())</f>
        <v>#N/A</v>
      </c>
      <c r="G4229" s="13">
        <f ca="1">$Q$4+$P$4*Fulltable[[#This Row],[Distance]]+$O$4*Fulltable[[#This Row],[D^2]]+$N$4*Fulltable[[#This Row],[D^3]]</f>
        <v>0.15489804097223675</v>
      </c>
      <c r="H4229" s="13">
        <f ca="1">Fulltable[[#This Row],[Forecast]]*(1+AVERAGE(cform[faster (-ve) /
slower (+ve)]))</f>
        <v>0.16036932185430164</v>
      </c>
      <c r="I4229" s="13" t="e">
        <f>IF(ISNUMBER(VLOOKUP(Fulltable[[#This Row],[Distance]], Predict[[#All],[Distance (km)]:[Time on current form]], 2, FALSE)), VLOOKUP(Fulltable[[#This Row],[Distance]], Predict[[#All],[Distance (km)]:[Time on current form]], 2, FALSE), NA())</f>
        <v>#N/A</v>
      </c>
      <c r="J4229" s="13" t="e">
        <f>IF(ISNUMBER(VLOOKUP(Fulltable[[#This Row],[Distance]], Predict[[#All],[Distance (km)]:[Time on current form]], 3, FALSE)), VLOOKUP(Fulltable[[#This Row],[Distance]], Predict[[#All],[Distance (km)]:[Time on current form]], 3, FALSE), NA())</f>
        <v>#N/A</v>
      </c>
    </row>
    <row r="4230" spans="1:10" x14ac:dyDescent="0.25">
      <c r="A4230" s="1">
        <v>42.28</v>
      </c>
      <c r="B4230" s="2">
        <f>Fulltable[[#This Row],[Distance]]^2</f>
        <v>1787.5984000000001</v>
      </c>
      <c r="C4230">
        <f>Fulltable[[#This Row],[Distance]]^3</f>
        <v>75579.660352000006</v>
      </c>
      <c r="D4230">
        <f>Fulltable[[#This Row],[Distance]]^4</f>
        <v>3195508.0396825601</v>
      </c>
      <c r="E4230">
        <f>Fulltable[[#This Row],[Distance]]^5</f>
        <v>135106079.91777864</v>
      </c>
      <c r="F4230" s="13" t="e">
        <f>IF(ISNUMBER(VLOOKUP(Fulltable[[#This Row],[Distance]], PBmetric[[Distance (km)]:[PB (hh:mm:ss)]], 6, FALSE)), VLOOKUP(Fulltable[[#This Row],[Distance]], PBmetric[[Distance (km)]:[PB (hh:mm:ss)]], 6, FALSE), NA())</f>
        <v>#N/A</v>
      </c>
      <c r="G4230" s="13">
        <f ca="1">$Q$4+$P$4*Fulltable[[#This Row],[Distance]]+$O$4*Fulltable[[#This Row],[D^2]]+$N$4*Fulltable[[#This Row],[D^3]]</f>
        <v>0.15494223943970609</v>
      </c>
      <c r="H4230" s="13">
        <f ca="1">Fulltable[[#This Row],[Forecast]]*(1+AVERAGE(cform[faster (-ve) /
slower (+ve)]))</f>
        <v>0.16041508149212899</v>
      </c>
      <c r="I4230" s="13" t="e">
        <f>IF(ISNUMBER(VLOOKUP(Fulltable[[#This Row],[Distance]], Predict[[#All],[Distance (km)]:[Time on current form]], 2, FALSE)), VLOOKUP(Fulltable[[#This Row],[Distance]], Predict[[#All],[Distance (km)]:[Time on current form]], 2, FALSE), NA())</f>
        <v>#N/A</v>
      </c>
      <c r="J4230" s="13" t="e">
        <f>IF(ISNUMBER(VLOOKUP(Fulltable[[#This Row],[Distance]], Predict[[#All],[Distance (km)]:[Time on current form]], 3, FALSE)), VLOOKUP(Fulltable[[#This Row],[Distance]], Predict[[#All],[Distance (km)]:[Time on current form]], 3, FALSE), NA())</f>
        <v>#N/A</v>
      </c>
    </row>
    <row r="4231" spans="1:10" x14ac:dyDescent="0.25">
      <c r="A4231" s="1">
        <v>42.29</v>
      </c>
      <c r="B4231" s="2">
        <f>Fulltable[[#This Row],[Distance]]^2</f>
        <v>1788.4440999999999</v>
      </c>
      <c r="C4231">
        <f>Fulltable[[#This Row],[Distance]]^3</f>
        <v>75633.300988999996</v>
      </c>
      <c r="D4231">
        <f>Fulltable[[#This Row],[Distance]]^4</f>
        <v>3198532.29882481</v>
      </c>
      <c r="E4231">
        <f>Fulltable[[#This Row],[Distance]]^5</f>
        <v>135265930.91730121</v>
      </c>
      <c r="F4231" s="13" t="e">
        <f>IF(ISNUMBER(VLOOKUP(Fulltable[[#This Row],[Distance]], PBmetric[[Distance (km)]:[PB (hh:mm:ss)]], 6, FALSE)), VLOOKUP(Fulltable[[#This Row],[Distance]], PBmetric[[Distance (km)]:[PB (hh:mm:ss)]], 6, FALSE), NA())</f>
        <v>#N/A</v>
      </c>
      <c r="G4231" s="13">
        <f ca="1">$Q$4+$P$4*Fulltable[[#This Row],[Distance]]+$O$4*Fulltable[[#This Row],[D^2]]+$N$4*Fulltable[[#This Row],[D^3]]</f>
        <v>0.15498644143037915</v>
      </c>
      <c r="H4231" s="13">
        <f ca="1">Fulltable[[#This Row],[Forecast]]*(1+AVERAGE(cform[faster (-ve) /
slower (+ve)]))</f>
        <v>0.16046084477760605</v>
      </c>
      <c r="I4231" s="13" t="e">
        <f>IF(ISNUMBER(VLOOKUP(Fulltable[[#This Row],[Distance]], Predict[[#All],[Distance (km)]:[Time on current form]], 2, FALSE)), VLOOKUP(Fulltable[[#This Row],[Distance]], Predict[[#All],[Distance (km)]:[Time on current form]], 2, FALSE), NA())</f>
        <v>#N/A</v>
      </c>
      <c r="J4231" s="13" t="e">
        <f>IF(ISNUMBER(VLOOKUP(Fulltable[[#This Row],[Distance]], Predict[[#All],[Distance (km)]:[Time on current form]], 3, FALSE)), VLOOKUP(Fulltable[[#This Row],[Distance]], Predict[[#All],[Distance (km)]:[Time on current form]], 3, FALSE), NA())</f>
        <v>#N/A</v>
      </c>
    </row>
    <row r="4232" spans="1:10" x14ac:dyDescent="0.25">
      <c r="A4232" s="1">
        <v>42.3</v>
      </c>
      <c r="B4232" s="2">
        <f>Fulltable[[#This Row],[Distance]]^2</f>
        <v>1789.2899999999997</v>
      </c>
      <c r="C4232">
        <f>Fulltable[[#This Row],[Distance]]^3</f>
        <v>75686.96699999999</v>
      </c>
      <c r="D4232">
        <f>Fulltable[[#This Row],[Distance]]^4</f>
        <v>3201558.7040999993</v>
      </c>
      <c r="E4232">
        <f>Fulltable[[#This Row],[Distance]]^5</f>
        <v>135425933.18342996</v>
      </c>
      <c r="F4232" s="13" t="e">
        <f>IF(ISNUMBER(VLOOKUP(Fulltable[[#This Row],[Distance]], PBmetric[[Distance (km)]:[PB (hh:mm:ss)]], 6, FALSE)), VLOOKUP(Fulltable[[#This Row],[Distance]], PBmetric[[Distance (km)]:[PB (hh:mm:ss)]], 6, FALSE), NA())</f>
        <v>#N/A</v>
      </c>
      <c r="G4232" s="13">
        <f ca="1">$Q$4+$P$4*Fulltable[[#This Row],[Distance]]+$O$4*Fulltable[[#This Row],[D^2]]+$N$4*Fulltable[[#This Row],[D^3]]</f>
        <v>0.15503064694422064</v>
      </c>
      <c r="H4232" s="13">
        <f ca="1">Fulltable[[#This Row],[Forecast]]*(1+AVERAGE(cform[faster (-ve) /
slower (+ve)]))</f>
        <v>0.16050661171069627</v>
      </c>
      <c r="I4232" s="13" t="e">
        <f>IF(ISNUMBER(VLOOKUP(Fulltable[[#This Row],[Distance]], Predict[[#All],[Distance (km)]:[Time on current form]], 2, FALSE)), VLOOKUP(Fulltable[[#This Row],[Distance]], Predict[[#All],[Distance (km)]:[Time on current form]], 2, FALSE), NA())</f>
        <v>#N/A</v>
      </c>
      <c r="J4232" s="13" t="e">
        <f>IF(ISNUMBER(VLOOKUP(Fulltable[[#This Row],[Distance]], Predict[[#All],[Distance (km)]:[Time on current form]], 3, FALSE)), VLOOKUP(Fulltable[[#This Row],[Distance]], Predict[[#All],[Distance (km)]:[Time on current form]], 3, FALSE), NA())</f>
        <v>#N/A</v>
      </c>
    </row>
    <row r="4233" spans="1:10" x14ac:dyDescent="0.25">
      <c r="A4233" s="1">
        <v>42.31</v>
      </c>
      <c r="B4233" s="2">
        <f>Fulltable[[#This Row],[Distance]]^2</f>
        <v>1790.1361000000002</v>
      </c>
      <c r="C4233">
        <f>Fulltable[[#This Row],[Distance]]^3</f>
        <v>75740.658391000004</v>
      </c>
      <c r="D4233">
        <f>Fulltable[[#This Row],[Distance]]^4</f>
        <v>3204587.2565232106</v>
      </c>
      <c r="E4233">
        <f>Fulltable[[#This Row],[Distance]]^5</f>
        <v>135586086.82349706</v>
      </c>
      <c r="F4233" s="13" t="e">
        <f>IF(ISNUMBER(VLOOKUP(Fulltable[[#This Row],[Distance]], PBmetric[[Distance (km)]:[PB (hh:mm:ss)]], 6, FALSE)), VLOOKUP(Fulltable[[#This Row],[Distance]], PBmetric[[Distance (km)]:[PB (hh:mm:ss)]], 6, FALSE), NA())</f>
        <v>#N/A</v>
      </c>
      <c r="G4233" s="13">
        <f ca="1">$Q$4+$P$4*Fulltable[[#This Row],[Distance]]+$O$4*Fulltable[[#This Row],[D^2]]+$N$4*Fulltable[[#This Row],[D^3]]</f>
        <v>0.15507485598119514</v>
      </c>
      <c r="H4233" s="13">
        <f ca="1">Fulltable[[#This Row],[Forecast]]*(1+AVERAGE(cform[faster (-ve) /
slower (+ve)]))</f>
        <v>0.16055238229136296</v>
      </c>
      <c r="I4233" s="13" t="e">
        <f>IF(ISNUMBER(VLOOKUP(Fulltable[[#This Row],[Distance]], Predict[[#All],[Distance (km)]:[Time on current form]], 2, FALSE)), VLOOKUP(Fulltable[[#This Row],[Distance]], Predict[[#All],[Distance (km)]:[Time on current form]], 2, FALSE), NA())</f>
        <v>#N/A</v>
      </c>
      <c r="J4233" s="13" t="e">
        <f>IF(ISNUMBER(VLOOKUP(Fulltable[[#This Row],[Distance]], Predict[[#All],[Distance (km)]:[Time on current form]], 3, FALSE)), VLOOKUP(Fulltable[[#This Row],[Distance]], Predict[[#All],[Distance (km)]:[Time on current form]], 3, FALSE), NA())</f>
        <v>#N/A</v>
      </c>
    </row>
    <row r="4234" spans="1:10" x14ac:dyDescent="0.25">
      <c r="A4234" s="1">
        <v>42.32</v>
      </c>
      <c r="B4234" s="2">
        <f>Fulltable[[#This Row],[Distance]]^2</f>
        <v>1790.9824000000001</v>
      </c>
      <c r="C4234">
        <f>Fulltable[[#This Row],[Distance]]^3</f>
        <v>75794.375167999999</v>
      </c>
      <c r="D4234">
        <f>Fulltable[[#This Row],[Distance]]^4</f>
        <v>3207617.9571097605</v>
      </c>
      <c r="E4234">
        <f>Fulltable[[#This Row],[Distance]]^5</f>
        <v>135746391.94488508</v>
      </c>
      <c r="F4234" s="13" t="e">
        <f>IF(ISNUMBER(VLOOKUP(Fulltable[[#This Row],[Distance]], PBmetric[[Distance (km)]:[PB (hh:mm:ss)]], 6, FALSE)), VLOOKUP(Fulltable[[#This Row],[Distance]], PBmetric[[Distance (km)]:[PB (hh:mm:ss)]], 6, FALSE), NA())</f>
        <v>#N/A</v>
      </c>
      <c r="G4234" s="13">
        <f ca="1">$Q$4+$P$4*Fulltable[[#This Row],[Distance]]+$O$4*Fulltable[[#This Row],[D^2]]+$N$4*Fulltable[[#This Row],[D^3]]</f>
        <v>0.1551190685412672</v>
      </c>
      <c r="H4234" s="13">
        <f ca="1">Fulltable[[#This Row],[Forecast]]*(1+AVERAGE(cform[faster (-ve) /
slower (+ve)]))</f>
        <v>0.16059815651956943</v>
      </c>
      <c r="I4234" s="13" t="e">
        <f>IF(ISNUMBER(VLOOKUP(Fulltable[[#This Row],[Distance]], Predict[[#All],[Distance (km)]:[Time on current form]], 2, FALSE)), VLOOKUP(Fulltable[[#This Row],[Distance]], Predict[[#All],[Distance (km)]:[Time on current form]], 2, FALSE), NA())</f>
        <v>#N/A</v>
      </c>
      <c r="J4234" s="13" t="e">
        <f>IF(ISNUMBER(VLOOKUP(Fulltable[[#This Row],[Distance]], Predict[[#All],[Distance (km)]:[Time on current form]], 3, FALSE)), VLOOKUP(Fulltable[[#This Row],[Distance]], Predict[[#All],[Distance (km)]:[Time on current form]], 3, FALSE), NA())</f>
        <v>#N/A</v>
      </c>
    </row>
    <row r="4235" spans="1:10" x14ac:dyDescent="0.25">
      <c r="A4235" s="1">
        <v>42.33</v>
      </c>
      <c r="B4235" s="2">
        <f>Fulltable[[#This Row],[Distance]]^2</f>
        <v>1791.8288999999997</v>
      </c>
      <c r="C4235">
        <f>Fulltable[[#This Row],[Distance]]^3</f>
        <v>75848.117336999989</v>
      </c>
      <c r="D4235">
        <f>Fulltable[[#This Row],[Distance]]^4</f>
        <v>3210650.8068752093</v>
      </c>
      <c r="E4235">
        <f>Fulltable[[#This Row],[Distance]]^5</f>
        <v>135906848.6550276</v>
      </c>
      <c r="F4235" s="13" t="e">
        <f>IF(ISNUMBER(VLOOKUP(Fulltable[[#This Row],[Distance]], PBmetric[[Distance (km)]:[PB (hh:mm:ss)]], 6, FALSE)), VLOOKUP(Fulltable[[#This Row],[Distance]], PBmetric[[Distance (km)]:[PB (hh:mm:ss)]], 6, FALSE), NA())</f>
        <v>#N/A</v>
      </c>
      <c r="G4235" s="13">
        <f ca="1">$Q$4+$P$4*Fulltable[[#This Row],[Distance]]+$O$4*Fulltable[[#This Row],[D^2]]+$N$4*Fulltable[[#This Row],[D^3]]</f>
        <v>0.15516328462440143</v>
      </c>
      <c r="H4235" s="13">
        <f ca="1">Fulltable[[#This Row],[Forecast]]*(1+AVERAGE(cform[faster (-ve) /
slower (+ve)]))</f>
        <v>0.16064393439527905</v>
      </c>
      <c r="I4235" s="13" t="e">
        <f>IF(ISNUMBER(VLOOKUP(Fulltable[[#This Row],[Distance]], Predict[[#All],[Distance (km)]:[Time on current form]], 2, FALSE)), VLOOKUP(Fulltable[[#This Row],[Distance]], Predict[[#All],[Distance (km)]:[Time on current form]], 2, FALSE), NA())</f>
        <v>#N/A</v>
      </c>
      <c r="J4235" s="13" t="e">
        <f>IF(ISNUMBER(VLOOKUP(Fulltable[[#This Row],[Distance]], Predict[[#All],[Distance (km)]:[Time on current form]], 3, FALSE)), VLOOKUP(Fulltable[[#This Row],[Distance]], Predict[[#All],[Distance (km)]:[Time on current form]], 3, FALSE), NA())</f>
        <v>#N/A</v>
      </c>
    </row>
    <row r="4236" spans="1:10" x14ac:dyDescent="0.25">
      <c r="A4236" s="1">
        <v>42.34</v>
      </c>
      <c r="B4236" s="2">
        <f>Fulltable[[#This Row],[Distance]]^2</f>
        <v>1792.6756000000003</v>
      </c>
      <c r="C4236">
        <f>Fulltable[[#This Row],[Distance]]^3</f>
        <v>75901.88490400002</v>
      </c>
      <c r="D4236">
        <f>Fulltable[[#This Row],[Distance]]^4</f>
        <v>3213685.8068353608</v>
      </c>
      <c r="E4236">
        <f>Fulltable[[#This Row],[Distance]]^5</f>
        <v>136067457.06140918</v>
      </c>
      <c r="F4236" s="13" t="e">
        <f>IF(ISNUMBER(VLOOKUP(Fulltable[[#This Row],[Distance]], PBmetric[[Distance (km)]:[PB (hh:mm:ss)]], 6, FALSE)), VLOOKUP(Fulltable[[#This Row],[Distance]], PBmetric[[Distance (km)]:[PB (hh:mm:ss)]], 6, FALSE), NA())</f>
        <v>#N/A</v>
      </c>
      <c r="G4236" s="13">
        <f ca="1">$Q$4+$P$4*Fulltable[[#This Row],[Distance]]+$O$4*Fulltable[[#This Row],[D^2]]+$N$4*Fulltable[[#This Row],[D^3]]</f>
        <v>0.15520750423056245</v>
      </c>
      <c r="H4236" s="13">
        <f ca="1">Fulltable[[#This Row],[Forecast]]*(1+AVERAGE(cform[faster (-ve) /
slower (+ve)]))</f>
        <v>0.16068971591845518</v>
      </c>
      <c r="I4236" s="13" t="e">
        <f>IF(ISNUMBER(VLOOKUP(Fulltable[[#This Row],[Distance]], Predict[[#All],[Distance (km)]:[Time on current form]], 2, FALSE)), VLOOKUP(Fulltable[[#This Row],[Distance]], Predict[[#All],[Distance (km)]:[Time on current form]], 2, FALSE), NA())</f>
        <v>#N/A</v>
      </c>
      <c r="J4236" s="13" t="e">
        <f>IF(ISNUMBER(VLOOKUP(Fulltable[[#This Row],[Distance]], Predict[[#All],[Distance (km)]:[Time on current form]], 3, FALSE)), VLOOKUP(Fulltable[[#This Row],[Distance]], Predict[[#All],[Distance (km)]:[Time on current form]], 3, FALSE), NA())</f>
        <v>#N/A</v>
      </c>
    </row>
    <row r="4237" spans="1:10" x14ac:dyDescent="0.25">
      <c r="A4237" s="1">
        <v>42.35</v>
      </c>
      <c r="B4237" s="2">
        <f>Fulltable[[#This Row],[Distance]]^2</f>
        <v>1793.5225</v>
      </c>
      <c r="C4237">
        <f>Fulltable[[#This Row],[Distance]]^3</f>
        <v>75955.677875000008</v>
      </c>
      <c r="D4237">
        <f>Fulltable[[#This Row],[Distance]]^4</f>
        <v>3216722.9580062502</v>
      </c>
      <c r="E4237">
        <f>Fulltable[[#This Row],[Distance]]^5</f>
        <v>136228217.27156469</v>
      </c>
      <c r="F4237" s="13" t="e">
        <f>IF(ISNUMBER(VLOOKUP(Fulltable[[#This Row],[Distance]], PBmetric[[Distance (km)]:[PB (hh:mm:ss)]], 6, FALSE)), VLOOKUP(Fulltable[[#This Row],[Distance]], PBmetric[[Distance (km)]:[PB (hh:mm:ss)]], 6, FALSE), NA())</f>
        <v>#N/A</v>
      </c>
      <c r="G4237" s="13">
        <f ca="1">$Q$4+$P$4*Fulltable[[#This Row],[Distance]]+$O$4*Fulltable[[#This Row],[D^2]]+$N$4*Fulltable[[#This Row],[D^3]]</f>
        <v>0.15525172735971479</v>
      </c>
      <c r="H4237" s="13">
        <f ca="1">Fulltable[[#This Row],[Forecast]]*(1+AVERAGE(cform[faster (-ve) /
slower (+ve)]))</f>
        <v>0.16073550108906109</v>
      </c>
      <c r="I4237" s="13" t="e">
        <f>IF(ISNUMBER(VLOOKUP(Fulltable[[#This Row],[Distance]], Predict[[#All],[Distance (km)]:[Time on current form]], 2, FALSE)), VLOOKUP(Fulltable[[#This Row],[Distance]], Predict[[#All],[Distance (km)]:[Time on current form]], 2, FALSE), NA())</f>
        <v>#N/A</v>
      </c>
      <c r="J4237" s="13" t="e">
        <f>IF(ISNUMBER(VLOOKUP(Fulltable[[#This Row],[Distance]], Predict[[#All],[Distance (km)]:[Time on current form]], 3, FALSE)), VLOOKUP(Fulltable[[#This Row],[Distance]], Predict[[#All],[Distance (km)]:[Time on current form]], 3, FALSE), NA())</f>
        <v>#N/A</v>
      </c>
    </row>
    <row r="4238" spans="1:10" x14ac:dyDescent="0.25">
      <c r="A4238" s="1">
        <v>42.36</v>
      </c>
      <c r="B4238" s="2">
        <f>Fulltable[[#This Row],[Distance]]^2</f>
        <v>1794.3696</v>
      </c>
      <c r="C4238">
        <f>Fulltable[[#This Row],[Distance]]^3</f>
        <v>76009.496255999999</v>
      </c>
      <c r="D4238">
        <f>Fulltable[[#This Row],[Distance]]^4</f>
        <v>3219762.2614041599</v>
      </c>
      <c r="E4238">
        <f>Fulltable[[#This Row],[Distance]]^5</f>
        <v>136389129.3930802</v>
      </c>
      <c r="F4238" s="13" t="e">
        <f>IF(ISNUMBER(VLOOKUP(Fulltable[[#This Row],[Distance]], PBmetric[[Distance (km)]:[PB (hh:mm:ss)]], 6, FALSE)), VLOOKUP(Fulltable[[#This Row],[Distance]], PBmetric[[Distance (km)]:[PB (hh:mm:ss)]], 6, FALSE), NA())</f>
        <v>#N/A</v>
      </c>
      <c r="G4238" s="13">
        <f ca="1">$Q$4+$P$4*Fulltable[[#This Row],[Distance]]+$O$4*Fulltable[[#This Row],[D^2]]+$N$4*Fulltable[[#This Row],[D^3]]</f>
        <v>0.15529595401182314</v>
      </c>
      <c r="H4238" s="13">
        <f ca="1">Fulltable[[#This Row],[Forecast]]*(1+AVERAGE(cform[faster (-ve) /
slower (+ve)]))</f>
        <v>0.16078128990706023</v>
      </c>
      <c r="I4238" s="13" t="e">
        <f>IF(ISNUMBER(VLOOKUP(Fulltable[[#This Row],[Distance]], Predict[[#All],[Distance (km)]:[Time on current form]], 2, FALSE)), VLOOKUP(Fulltable[[#This Row],[Distance]], Predict[[#All],[Distance (km)]:[Time on current form]], 2, FALSE), NA())</f>
        <v>#N/A</v>
      </c>
      <c r="J4238" s="13" t="e">
        <f>IF(ISNUMBER(VLOOKUP(Fulltable[[#This Row],[Distance]], Predict[[#All],[Distance (km)]:[Time on current form]], 3, FALSE)), VLOOKUP(Fulltable[[#This Row],[Distance]], Predict[[#All],[Distance (km)]:[Time on current form]], 3, FALSE), NA())</f>
        <v>#N/A</v>
      </c>
    </row>
    <row r="4239" spans="1:10" x14ac:dyDescent="0.25">
      <c r="A4239" s="1">
        <v>42.37</v>
      </c>
      <c r="B4239" s="2">
        <f>Fulltable[[#This Row],[Distance]]^2</f>
        <v>1795.2168999999999</v>
      </c>
      <c r="C4239">
        <f>Fulltable[[#This Row],[Distance]]^3</f>
        <v>76063.340052999993</v>
      </c>
      <c r="D4239">
        <f>Fulltable[[#This Row],[Distance]]^4</f>
        <v>3222803.7180456095</v>
      </c>
      <c r="E4239">
        <f>Fulltable[[#This Row],[Distance]]^5</f>
        <v>136550193.53359246</v>
      </c>
      <c r="F4239" s="13" t="e">
        <f>IF(ISNUMBER(VLOOKUP(Fulltable[[#This Row],[Distance]], PBmetric[[Distance (km)]:[PB (hh:mm:ss)]], 6, FALSE)), VLOOKUP(Fulltable[[#This Row],[Distance]], PBmetric[[Distance (km)]:[PB (hh:mm:ss)]], 6, FALSE), NA())</f>
        <v>#N/A</v>
      </c>
      <c r="G4239" s="13">
        <f ca="1">$Q$4+$P$4*Fulltable[[#This Row],[Distance]]+$O$4*Fulltable[[#This Row],[D^2]]+$N$4*Fulltable[[#This Row],[D^3]]</f>
        <v>0.15534018418685203</v>
      </c>
      <c r="H4239" s="13">
        <f ca="1">Fulltable[[#This Row],[Forecast]]*(1+AVERAGE(cform[faster (-ve) /
slower (+ve)]))</f>
        <v>0.16082708237241589</v>
      </c>
      <c r="I4239" s="13" t="e">
        <f>IF(ISNUMBER(VLOOKUP(Fulltable[[#This Row],[Distance]], Predict[[#All],[Distance (km)]:[Time on current form]], 2, FALSE)), VLOOKUP(Fulltable[[#This Row],[Distance]], Predict[[#All],[Distance (km)]:[Time on current form]], 2, FALSE), NA())</f>
        <v>#N/A</v>
      </c>
      <c r="J4239" s="13" t="e">
        <f>IF(ISNUMBER(VLOOKUP(Fulltable[[#This Row],[Distance]], Predict[[#All],[Distance (km)]:[Time on current form]], 3, FALSE)), VLOOKUP(Fulltable[[#This Row],[Distance]], Predict[[#All],[Distance (km)]:[Time on current form]], 3, FALSE), NA())</f>
        <v>#N/A</v>
      </c>
    </row>
    <row r="4240" spans="1:10" x14ac:dyDescent="0.25">
      <c r="A4240" s="1">
        <v>42.38</v>
      </c>
      <c r="B4240" s="2">
        <f>Fulltable[[#This Row],[Distance]]^2</f>
        <v>1796.0644000000002</v>
      </c>
      <c r="C4240">
        <f>Fulltable[[#This Row],[Distance]]^3</f>
        <v>76117.209272000007</v>
      </c>
      <c r="D4240">
        <f>Fulltable[[#This Row],[Distance]]^4</f>
        <v>3225847.3289473606</v>
      </c>
      <c r="E4240">
        <f>Fulltable[[#This Row],[Distance]]^5</f>
        <v>136711409.80078915</v>
      </c>
      <c r="F4240" s="13" t="e">
        <f>IF(ISNUMBER(VLOOKUP(Fulltable[[#This Row],[Distance]], PBmetric[[Distance (km)]:[PB (hh:mm:ss)]], 6, FALSE)), VLOOKUP(Fulltable[[#This Row],[Distance]], PBmetric[[Distance (km)]:[PB (hh:mm:ss)]], 6, FALSE), NA())</f>
        <v>#N/A</v>
      </c>
      <c r="G4240" s="13">
        <f ca="1">$Q$4+$P$4*Fulltable[[#This Row],[Distance]]+$O$4*Fulltable[[#This Row],[D^2]]+$N$4*Fulltable[[#This Row],[D^3]]</f>
        <v>0.15538441788476609</v>
      </c>
      <c r="H4240" s="13">
        <f ca="1">Fulltable[[#This Row],[Forecast]]*(1+AVERAGE(cform[faster (-ve) /
slower (+ve)]))</f>
        <v>0.16087287848509144</v>
      </c>
      <c r="I4240" s="13" t="e">
        <f>IF(ISNUMBER(VLOOKUP(Fulltable[[#This Row],[Distance]], Predict[[#All],[Distance (km)]:[Time on current form]], 2, FALSE)), VLOOKUP(Fulltable[[#This Row],[Distance]], Predict[[#All],[Distance (km)]:[Time on current form]], 2, FALSE), NA())</f>
        <v>#N/A</v>
      </c>
      <c r="J4240" s="13" t="e">
        <f>IF(ISNUMBER(VLOOKUP(Fulltable[[#This Row],[Distance]], Predict[[#All],[Distance (km)]:[Time on current form]], 3, FALSE)), VLOOKUP(Fulltable[[#This Row],[Distance]], Predict[[#All],[Distance (km)]:[Time on current form]], 3, FALSE), NA())</f>
        <v>#N/A</v>
      </c>
    </row>
    <row r="4241" spans="1:10" x14ac:dyDescent="0.25">
      <c r="A4241" s="1">
        <v>42.39</v>
      </c>
      <c r="B4241" s="2">
        <f>Fulltable[[#This Row],[Distance]]^2</f>
        <v>1796.9121</v>
      </c>
      <c r="C4241">
        <f>Fulltable[[#This Row],[Distance]]^3</f>
        <v>76171.103919000001</v>
      </c>
      <c r="D4241">
        <f>Fulltable[[#This Row],[Distance]]^4</f>
        <v>3228893.09512641</v>
      </c>
      <c r="E4241">
        <f>Fulltable[[#This Row],[Distance]]^5</f>
        <v>136872778.30240852</v>
      </c>
      <c r="F4241" s="13" t="e">
        <f>IF(ISNUMBER(VLOOKUP(Fulltable[[#This Row],[Distance]], PBmetric[[Distance (km)]:[PB (hh:mm:ss)]], 6, FALSE)), VLOOKUP(Fulltable[[#This Row],[Distance]], PBmetric[[Distance (km)]:[PB (hh:mm:ss)]], 6, FALSE), NA())</f>
        <v>#N/A</v>
      </c>
      <c r="G4241" s="13">
        <f ca="1">$Q$4+$P$4*Fulltable[[#This Row],[Distance]]+$O$4*Fulltable[[#This Row],[D^2]]+$N$4*Fulltable[[#This Row],[D^3]]</f>
        <v>0.15542865510552992</v>
      </c>
      <c r="H4241" s="13">
        <f ca="1">Fulltable[[#This Row],[Forecast]]*(1+AVERAGE(cform[faster (-ve) /
slower (+ve)]))</f>
        <v>0.16091867824505021</v>
      </c>
      <c r="I4241" s="13" t="e">
        <f>IF(ISNUMBER(VLOOKUP(Fulltable[[#This Row],[Distance]], Predict[[#All],[Distance (km)]:[Time on current form]], 2, FALSE)), VLOOKUP(Fulltable[[#This Row],[Distance]], Predict[[#All],[Distance (km)]:[Time on current form]], 2, FALSE), NA())</f>
        <v>#N/A</v>
      </c>
      <c r="J4241" s="13" t="e">
        <f>IF(ISNUMBER(VLOOKUP(Fulltable[[#This Row],[Distance]], Predict[[#All],[Distance (km)]:[Time on current form]], 3, FALSE)), VLOOKUP(Fulltable[[#This Row],[Distance]], Predict[[#All],[Distance (km)]:[Time on current form]], 3, FALSE), NA())</f>
        <v>#N/A</v>
      </c>
    </row>
    <row r="4242" spans="1:10" x14ac:dyDescent="0.25">
      <c r="A4242" s="1">
        <v>42.4</v>
      </c>
      <c r="B4242" s="2">
        <f>Fulltable[[#This Row],[Distance]]^2</f>
        <v>1797.76</v>
      </c>
      <c r="C4242">
        <f>Fulltable[[#This Row],[Distance]]^3</f>
        <v>76225.02399999999</v>
      </c>
      <c r="D4242">
        <f>Fulltable[[#This Row],[Distance]]^4</f>
        <v>3231941.0175999999</v>
      </c>
      <c r="E4242">
        <f>Fulltable[[#This Row],[Distance]]^5</f>
        <v>137034299.14624</v>
      </c>
      <c r="F4242" s="13" t="e">
        <f>IF(ISNUMBER(VLOOKUP(Fulltable[[#This Row],[Distance]], PBmetric[[Distance (km)]:[PB (hh:mm:ss)]], 6, FALSE)), VLOOKUP(Fulltable[[#This Row],[Distance]], PBmetric[[Distance (km)]:[PB (hh:mm:ss)]], 6, FALSE), NA())</f>
        <v>#N/A</v>
      </c>
      <c r="G4242" s="13">
        <f ca="1">$Q$4+$P$4*Fulltable[[#This Row],[Distance]]+$O$4*Fulltable[[#This Row],[D^2]]+$N$4*Fulltable[[#This Row],[D^3]]</f>
        <v>0.15547289584910806</v>
      </c>
      <c r="H4242" s="13">
        <f ca="1">Fulltable[[#This Row],[Forecast]]*(1+AVERAGE(cform[faster (-ve) /
slower (+ve)]))</f>
        <v>0.16096448165225552</v>
      </c>
      <c r="I4242" s="13" t="e">
        <f>IF(ISNUMBER(VLOOKUP(Fulltable[[#This Row],[Distance]], Predict[[#All],[Distance (km)]:[Time on current form]], 2, FALSE)), VLOOKUP(Fulltable[[#This Row],[Distance]], Predict[[#All],[Distance (km)]:[Time on current form]], 2, FALSE), NA())</f>
        <v>#N/A</v>
      </c>
      <c r="J4242" s="13" t="e">
        <f>IF(ISNUMBER(VLOOKUP(Fulltable[[#This Row],[Distance]], Predict[[#All],[Distance (km)]:[Time on current form]], 3, FALSE)), VLOOKUP(Fulltable[[#This Row],[Distance]], Predict[[#All],[Distance (km)]:[Time on current form]], 3, FALSE), NA())</f>
        <v>#N/A</v>
      </c>
    </row>
    <row r="4243" spans="1:10" x14ac:dyDescent="0.25">
      <c r="A4243" s="1">
        <v>42.41</v>
      </c>
      <c r="B4243" s="2">
        <f>Fulltable[[#This Row],[Distance]]^2</f>
        <v>1798.6080999999997</v>
      </c>
      <c r="C4243">
        <f>Fulltable[[#This Row],[Distance]]^3</f>
        <v>76278.969520999977</v>
      </c>
      <c r="D4243">
        <f>Fulltable[[#This Row],[Distance]]^4</f>
        <v>3234991.0973856091</v>
      </c>
      <c r="E4243">
        <f>Fulltable[[#This Row],[Distance]]^5</f>
        <v>137195972.44012368</v>
      </c>
      <c r="F4243" s="13" t="e">
        <f>IF(ISNUMBER(VLOOKUP(Fulltable[[#This Row],[Distance]], PBmetric[[Distance (km)]:[PB (hh:mm:ss)]], 6, FALSE)), VLOOKUP(Fulltable[[#This Row],[Distance]], PBmetric[[Distance (km)]:[PB (hh:mm:ss)]], 6, FALSE), NA())</f>
        <v>#N/A</v>
      </c>
      <c r="G4243" s="13">
        <f ca="1">$Q$4+$P$4*Fulltable[[#This Row],[Distance]]+$O$4*Fulltable[[#This Row],[D^2]]+$N$4*Fulltable[[#This Row],[D^3]]</f>
        <v>0.15551714011546519</v>
      </c>
      <c r="H4243" s="13">
        <f ca="1">Fulltable[[#This Row],[Forecast]]*(1+AVERAGE(cform[faster (-ve) /
slower (+ve)]))</f>
        <v>0.16101028870667081</v>
      </c>
      <c r="I4243" s="13" t="e">
        <f>IF(ISNUMBER(VLOOKUP(Fulltable[[#This Row],[Distance]], Predict[[#All],[Distance (km)]:[Time on current form]], 2, FALSE)), VLOOKUP(Fulltable[[#This Row],[Distance]], Predict[[#All],[Distance (km)]:[Time on current form]], 2, FALSE), NA())</f>
        <v>#N/A</v>
      </c>
      <c r="J4243" s="13" t="e">
        <f>IF(ISNUMBER(VLOOKUP(Fulltable[[#This Row],[Distance]], Predict[[#All],[Distance (km)]:[Time on current form]], 3, FALSE)), VLOOKUP(Fulltable[[#This Row],[Distance]], Predict[[#All],[Distance (km)]:[Time on current form]], 3, FALSE), NA())</f>
        <v>#N/A</v>
      </c>
    </row>
    <row r="4244" spans="1:10" x14ac:dyDescent="0.25">
      <c r="A4244" s="1">
        <v>42.42</v>
      </c>
      <c r="B4244" s="2">
        <f>Fulltable[[#This Row],[Distance]]^2</f>
        <v>1799.4564000000003</v>
      </c>
      <c r="C4244">
        <f>Fulltable[[#This Row],[Distance]]^3</f>
        <v>76332.940488000007</v>
      </c>
      <c r="D4244">
        <f>Fulltable[[#This Row],[Distance]]^4</f>
        <v>3238043.3355009607</v>
      </c>
      <c r="E4244">
        <f>Fulltable[[#This Row],[Distance]]^5</f>
        <v>137357798.29195076</v>
      </c>
      <c r="F4244" s="13" t="e">
        <f>IF(ISNUMBER(VLOOKUP(Fulltable[[#This Row],[Distance]], PBmetric[[Distance (km)]:[PB (hh:mm:ss)]], 6, FALSE)), VLOOKUP(Fulltable[[#This Row],[Distance]], PBmetric[[Distance (km)]:[PB (hh:mm:ss)]], 6, FALSE), NA())</f>
        <v>#N/A</v>
      </c>
      <c r="G4244" s="13">
        <f ca="1">$Q$4+$P$4*Fulltable[[#This Row],[Distance]]+$O$4*Fulltable[[#This Row],[D^2]]+$N$4*Fulltable[[#This Row],[D^3]]</f>
        <v>0.15556138790456586</v>
      </c>
      <c r="H4244" s="13">
        <f ca="1">Fulltable[[#This Row],[Forecast]]*(1+AVERAGE(cform[faster (-ve) /
slower (+ve)]))</f>
        <v>0.16105609940825932</v>
      </c>
      <c r="I4244" s="13" t="e">
        <f>IF(ISNUMBER(VLOOKUP(Fulltable[[#This Row],[Distance]], Predict[[#All],[Distance (km)]:[Time on current form]], 2, FALSE)), VLOOKUP(Fulltable[[#This Row],[Distance]], Predict[[#All],[Distance (km)]:[Time on current form]], 2, FALSE), NA())</f>
        <v>#N/A</v>
      </c>
      <c r="J4244" s="13" t="e">
        <f>IF(ISNUMBER(VLOOKUP(Fulltable[[#This Row],[Distance]], Predict[[#All],[Distance (km)]:[Time on current form]], 3, FALSE)), VLOOKUP(Fulltable[[#This Row],[Distance]], Predict[[#All],[Distance (km)]:[Time on current form]], 3, FALSE), NA())</f>
        <v>#N/A</v>
      </c>
    </row>
    <row r="4245" spans="1:10" x14ac:dyDescent="0.25">
      <c r="A4245" s="1">
        <v>42.43</v>
      </c>
      <c r="B4245" s="2">
        <f>Fulltable[[#This Row],[Distance]]^2</f>
        <v>1800.3049000000001</v>
      </c>
      <c r="C4245">
        <f>Fulltable[[#This Row],[Distance]]^3</f>
        <v>76386.93690700001</v>
      </c>
      <c r="D4245">
        <f>Fulltable[[#This Row],[Distance]]^4</f>
        <v>3241097.7329640104</v>
      </c>
      <c r="E4245">
        <f>Fulltable[[#This Row],[Distance]]^5</f>
        <v>137519776.80966297</v>
      </c>
      <c r="F4245" s="13" t="e">
        <f>IF(ISNUMBER(VLOOKUP(Fulltable[[#This Row],[Distance]], PBmetric[[Distance (km)]:[PB (hh:mm:ss)]], 6, FALSE)), VLOOKUP(Fulltable[[#This Row],[Distance]], PBmetric[[Distance (km)]:[PB (hh:mm:ss)]], 6, FALSE), NA())</f>
        <v>#N/A</v>
      </c>
      <c r="G4245" s="13">
        <f ca="1">$Q$4+$P$4*Fulltable[[#This Row],[Distance]]+$O$4*Fulltable[[#This Row],[D^2]]+$N$4*Fulltable[[#This Row],[D^3]]</f>
        <v>0.15560563921637466</v>
      </c>
      <c r="H4245" s="13">
        <f ca="1">Fulltable[[#This Row],[Forecast]]*(1+AVERAGE(cform[faster (-ve) /
slower (+ve)]))</f>
        <v>0.16110191375698446</v>
      </c>
      <c r="I4245" s="13" t="e">
        <f>IF(ISNUMBER(VLOOKUP(Fulltable[[#This Row],[Distance]], Predict[[#All],[Distance (km)]:[Time on current form]], 2, FALSE)), VLOOKUP(Fulltable[[#This Row],[Distance]], Predict[[#All],[Distance (km)]:[Time on current form]], 2, FALSE), NA())</f>
        <v>#N/A</v>
      </c>
      <c r="J4245" s="13" t="e">
        <f>IF(ISNUMBER(VLOOKUP(Fulltable[[#This Row],[Distance]], Predict[[#All],[Distance (km)]:[Time on current form]], 3, FALSE)), VLOOKUP(Fulltable[[#This Row],[Distance]], Predict[[#All],[Distance (km)]:[Time on current form]], 3, FALSE), NA())</f>
        <v>#N/A</v>
      </c>
    </row>
    <row r="4246" spans="1:10" x14ac:dyDescent="0.25">
      <c r="A4246" s="1">
        <v>42.44</v>
      </c>
      <c r="B4246" s="2">
        <f>Fulltable[[#This Row],[Distance]]^2</f>
        <v>1801.1535999999999</v>
      </c>
      <c r="C4246">
        <f>Fulltable[[#This Row],[Distance]]^3</f>
        <v>76440.958783999988</v>
      </c>
      <c r="D4246">
        <f>Fulltable[[#This Row],[Distance]]^4</f>
        <v>3244154.2907929597</v>
      </c>
      <c r="E4246">
        <f>Fulltable[[#This Row],[Distance]]^5</f>
        <v>137681908.10125321</v>
      </c>
      <c r="F4246" s="13" t="e">
        <f>IF(ISNUMBER(VLOOKUP(Fulltable[[#This Row],[Distance]], PBmetric[[Distance (km)]:[PB (hh:mm:ss)]], 6, FALSE)), VLOOKUP(Fulltable[[#This Row],[Distance]], PBmetric[[Distance (km)]:[PB (hh:mm:ss)]], 6, FALSE), NA())</f>
        <v>#N/A</v>
      </c>
      <c r="G4246" s="13">
        <f ca="1">$Q$4+$P$4*Fulltable[[#This Row],[Distance]]+$O$4*Fulltable[[#This Row],[D^2]]+$N$4*Fulltable[[#This Row],[D^3]]</f>
        <v>0.15564989405085622</v>
      </c>
      <c r="H4246" s="13">
        <f ca="1">Fulltable[[#This Row],[Forecast]]*(1+AVERAGE(cform[faster (-ve) /
slower (+ve)]))</f>
        <v>0.16114773175280955</v>
      </c>
      <c r="I4246" s="13" t="e">
        <f>IF(ISNUMBER(VLOOKUP(Fulltable[[#This Row],[Distance]], Predict[[#All],[Distance (km)]:[Time on current form]], 2, FALSE)), VLOOKUP(Fulltable[[#This Row],[Distance]], Predict[[#All],[Distance (km)]:[Time on current form]], 2, FALSE), NA())</f>
        <v>#N/A</v>
      </c>
      <c r="J4246" s="13" t="e">
        <f>IF(ISNUMBER(VLOOKUP(Fulltable[[#This Row],[Distance]], Predict[[#All],[Distance (km)]:[Time on current form]], 3, FALSE)), VLOOKUP(Fulltable[[#This Row],[Distance]], Predict[[#All],[Distance (km)]:[Time on current form]], 3, FALSE), NA())</f>
        <v>#N/A</v>
      </c>
    </row>
    <row r="4247" spans="1:10" x14ac:dyDescent="0.25">
      <c r="A4247" s="1">
        <v>42.45</v>
      </c>
      <c r="B4247" s="2">
        <f>Fulltable[[#This Row],[Distance]]^2</f>
        <v>1802.0025000000003</v>
      </c>
      <c r="C4247">
        <f>Fulltable[[#This Row],[Distance]]^3</f>
        <v>76495.006125000014</v>
      </c>
      <c r="D4247">
        <f>Fulltable[[#This Row],[Distance]]^4</f>
        <v>3247213.0100062508</v>
      </c>
      <c r="E4247">
        <f>Fulltable[[#This Row],[Distance]]^5</f>
        <v>137844192.27476534</v>
      </c>
      <c r="F4247" s="13" t="e">
        <f>IF(ISNUMBER(VLOOKUP(Fulltable[[#This Row],[Distance]], PBmetric[[Distance (km)]:[PB (hh:mm:ss)]], 6, FALSE)), VLOOKUP(Fulltable[[#This Row],[Distance]], PBmetric[[Distance (km)]:[PB (hh:mm:ss)]], 6, FALSE), NA())</f>
        <v>#N/A</v>
      </c>
      <c r="G4247" s="13">
        <f ca="1">$Q$4+$P$4*Fulltable[[#This Row],[Distance]]+$O$4*Fulltable[[#This Row],[D^2]]+$N$4*Fulltable[[#This Row],[D^3]]</f>
        <v>0.15569415240797513</v>
      </c>
      <c r="H4247" s="13">
        <f ca="1">Fulltable[[#This Row],[Forecast]]*(1+AVERAGE(cform[faster (-ve) /
slower (+ve)]))</f>
        <v>0.16119355339569796</v>
      </c>
      <c r="I4247" s="13" t="e">
        <f>IF(ISNUMBER(VLOOKUP(Fulltable[[#This Row],[Distance]], Predict[[#All],[Distance (km)]:[Time on current form]], 2, FALSE)), VLOOKUP(Fulltable[[#This Row],[Distance]], Predict[[#All],[Distance (km)]:[Time on current form]], 2, FALSE), NA())</f>
        <v>#N/A</v>
      </c>
      <c r="J4247" s="13" t="e">
        <f>IF(ISNUMBER(VLOOKUP(Fulltable[[#This Row],[Distance]], Predict[[#All],[Distance (km)]:[Time on current form]], 3, FALSE)), VLOOKUP(Fulltable[[#This Row],[Distance]], Predict[[#All],[Distance (km)]:[Time on current form]], 3, FALSE), NA())</f>
        <v>#N/A</v>
      </c>
    </row>
    <row r="4248" spans="1:10" x14ac:dyDescent="0.25">
      <c r="A4248" s="1">
        <v>42.46</v>
      </c>
      <c r="B4248" s="2">
        <f>Fulltable[[#This Row],[Distance]]^2</f>
        <v>1802.8516</v>
      </c>
      <c r="C4248">
        <f>Fulltable[[#This Row],[Distance]]^3</f>
        <v>76549.078936000005</v>
      </c>
      <c r="D4248">
        <f>Fulltable[[#This Row],[Distance]]^4</f>
        <v>3250273.8916225596</v>
      </c>
      <c r="E4248">
        <f>Fulltable[[#This Row],[Distance]]^5</f>
        <v>138006629.43829387</v>
      </c>
      <c r="F4248" s="13" t="e">
        <f>IF(ISNUMBER(VLOOKUP(Fulltable[[#This Row],[Distance]], PBmetric[[Distance (km)]:[PB (hh:mm:ss)]], 6, FALSE)), VLOOKUP(Fulltable[[#This Row],[Distance]], PBmetric[[Distance (km)]:[PB (hh:mm:ss)]], 6, FALSE), NA())</f>
        <v>#N/A</v>
      </c>
      <c r="G4248" s="13">
        <f ca="1">$Q$4+$P$4*Fulltable[[#This Row],[Distance]]+$O$4*Fulltable[[#This Row],[D^2]]+$N$4*Fulltable[[#This Row],[D^3]]</f>
        <v>0.15573841428769594</v>
      </c>
      <c r="H4248" s="13">
        <f ca="1">Fulltable[[#This Row],[Forecast]]*(1+AVERAGE(cform[faster (-ve) /
slower (+ve)]))</f>
        <v>0.161239378685613</v>
      </c>
      <c r="I4248" s="13" t="e">
        <f>IF(ISNUMBER(VLOOKUP(Fulltable[[#This Row],[Distance]], Predict[[#All],[Distance (km)]:[Time on current form]], 2, FALSE)), VLOOKUP(Fulltable[[#This Row],[Distance]], Predict[[#All],[Distance (km)]:[Time on current form]], 2, FALSE), NA())</f>
        <v>#N/A</v>
      </c>
      <c r="J4248" s="13" t="e">
        <f>IF(ISNUMBER(VLOOKUP(Fulltable[[#This Row],[Distance]], Predict[[#All],[Distance (km)]:[Time on current form]], 3, FALSE)), VLOOKUP(Fulltable[[#This Row],[Distance]], Predict[[#All],[Distance (km)]:[Time on current form]], 3, FALSE), NA())</f>
        <v>#N/A</v>
      </c>
    </row>
    <row r="4249" spans="1:10" x14ac:dyDescent="0.25">
      <c r="A4249" s="1">
        <v>42.47</v>
      </c>
      <c r="B4249" s="2">
        <f>Fulltable[[#This Row],[Distance]]^2</f>
        <v>1803.7008999999998</v>
      </c>
      <c r="C4249">
        <f>Fulltable[[#This Row],[Distance]]^3</f>
        <v>76603.177222999991</v>
      </c>
      <c r="D4249">
        <f>Fulltable[[#This Row],[Distance]]^4</f>
        <v>3253336.9366608094</v>
      </c>
      <c r="E4249">
        <f>Fulltable[[#This Row],[Distance]]^5</f>
        <v>138169219.69998458</v>
      </c>
      <c r="F4249" s="13" t="e">
        <f>IF(ISNUMBER(VLOOKUP(Fulltable[[#This Row],[Distance]], PBmetric[[Distance (km)]:[PB (hh:mm:ss)]], 6, FALSE)), VLOOKUP(Fulltable[[#This Row],[Distance]], PBmetric[[Distance (km)]:[PB (hh:mm:ss)]], 6, FALSE), NA())</f>
        <v>#N/A</v>
      </c>
      <c r="G4249" s="13">
        <f ca="1">$Q$4+$P$4*Fulltable[[#This Row],[Distance]]+$O$4*Fulltable[[#This Row],[D^2]]+$N$4*Fulltable[[#This Row],[D^3]]</f>
        <v>0.15578267968998324</v>
      </c>
      <c r="H4249" s="13">
        <f ca="1">Fulltable[[#This Row],[Forecast]]*(1+AVERAGE(cform[faster (-ve) /
slower (+ve)]))</f>
        <v>0.161285207622518</v>
      </c>
      <c r="I4249" s="13" t="e">
        <f>IF(ISNUMBER(VLOOKUP(Fulltable[[#This Row],[Distance]], Predict[[#All],[Distance (km)]:[Time on current form]], 2, FALSE)), VLOOKUP(Fulltable[[#This Row],[Distance]], Predict[[#All],[Distance (km)]:[Time on current form]], 2, FALSE), NA())</f>
        <v>#N/A</v>
      </c>
      <c r="J4249" s="13" t="e">
        <f>IF(ISNUMBER(VLOOKUP(Fulltable[[#This Row],[Distance]], Predict[[#All],[Distance (km)]:[Time on current form]], 3, FALSE)), VLOOKUP(Fulltable[[#This Row],[Distance]], Predict[[#All],[Distance (km)]:[Time on current form]], 3, FALSE), NA())</f>
        <v>#N/A</v>
      </c>
    </row>
    <row r="4250" spans="1:10" x14ac:dyDescent="0.25">
      <c r="A4250" s="1">
        <v>42.48</v>
      </c>
      <c r="B4250" s="2">
        <f>Fulltable[[#This Row],[Distance]]^2</f>
        <v>1804.5503999999996</v>
      </c>
      <c r="C4250">
        <f>Fulltable[[#This Row],[Distance]]^3</f>
        <v>76657.300991999975</v>
      </c>
      <c r="D4250">
        <f>Fulltable[[#This Row],[Distance]]^4</f>
        <v>3256402.1461401586</v>
      </c>
      <c r="E4250">
        <f>Fulltable[[#This Row],[Distance]]^5</f>
        <v>138331963.16803393</v>
      </c>
      <c r="F4250" s="13" t="e">
        <f>IF(ISNUMBER(VLOOKUP(Fulltable[[#This Row],[Distance]], PBmetric[[Distance (km)]:[PB (hh:mm:ss)]], 6, FALSE)), VLOOKUP(Fulltable[[#This Row],[Distance]], PBmetric[[Distance (km)]:[PB (hh:mm:ss)]], 6, FALSE), NA())</f>
        <v>#N/A</v>
      </c>
      <c r="G4250" s="13">
        <f ca="1">$Q$4+$P$4*Fulltable[[#This Row],[Distance]]+$O$4*Fulltable[[#This Row],[D^2]]+$N$4*Fulltable[[#This Row],[D^3]]</f>
        <v>0.15582694861480173</v>
      </c>
      <c r="H4250" s="13">
        <f ca="1">Fulltable[[#This Row],[Forecast]]*(1+AVERAGE(cform[faster (-ve) /
slower (+ve)]))</f>
        <v>0.16133104020637637</v>
      </c>
      <c r="I4250" s="13" t="e">
        <f>IF(ISNUMBER(VLOOKUP(Fulltable[[#This Row],[Distance]], Predict[[#All],[Distance (km)]:[Time on current form]], 2, FALSE)), VLOOKUP(Fulltable[[#This Row],[Distance]], Predict[[#All],[Distance (km)]:[Time on current form]], 2, FALSE), NA())</f>
        <v>#N/A</v>
      </c>
      <c r="J4250" s="13" t="e">
        <f>IF(ISNUMBER(VLOOKUP(Fulltable[[#This Row],[Distance]], Predict[[#All],[Distance (km)]:[Time on current form]], 3, FALSE)), VLOOKUP(Fulltable[[#This Row],[Distance]], Predict[[#All],[Distance (km)]:[Time on current form]], 3, FALSE), NA())</f>
        <v>#N/A</v>
      </c>
    </row>
    <row r="4251" spans="1:10" x14ac:dyDescent="0.25">
      <c r="A4251" s="1">
        <v>42.49</v>
      </c>
      <c r="B4251" s="2">
        <f>Fulltable[[#This Row],[Distance]]^2</f>
        <v>1805.4001000000001</v>
      </c>
      <c r="C4251">
        <f>Fulltable[[#This Row],[Distance]]^3</f>
        <v>76711.450249000001</v>
      </c>
      <c r="D4251">
        <f>Fulltable[[#This Row],[Distance]]^4</f>
        <v>3259469.5210800101</v>
      </c>
      <c r="E4251">
        <f>Fulltable[[#This Row],[Distance]]^5</f>
        <v>138494859.95068964</v>
      </c>
      <c r="F4251" s="13" t="e">
        <f>IF(ISNUMBER(VLOOKUP(Fulltable[[#This Row],[Distance]], PBmetric[[Distance (km)]:[PB (hh:mm:ss)]], 6, FALSE)), VLOOKUP(Fulltable[[#This Row],[Distance]], PBmetric[[Distance (km)]:[PB (hh:mm:ss)]], 6, FALSE), NA())</f>
        <v>#N/A</v>
      </c>
      <c r="G4251" s="13">
        <f ca="1">$Q$4+$P$4*Fulltable[[#This Row],[Distance]]+$O$4*Fulltable[[#This Row],[D^2]]+$N$4*Fulltable[[#This Row],[D^3]]</f>
        <v>0.15587122106211596</v>
      </c>
      <c r="H4251" s="13">
        <f ca="1">Fulltable[[#This Row],[Forecast]]*(1+AVERAGE(cform[faster (-ve) /
slower (+ve)]))</f>
        <v>0.16137687643715146</v>
      </c>
      <c r="I4251" s="13" t="e">
        <f>IF(ISNUMBER(VLOOKUP(Fulltable[[#This Row],[Distance]], Predict[[#All],[Distance (km)]:[Time on current form]], 2, FALSE)), VLOOKUP(Fulltable[[#This Row],[Distance]], Predict[[#All],[Distance (km)]:[Time on current form]], 2, FALSE), NA())</f>
        <v>#N/A</v>
      </c>
      <c r="J4251" s="13" t="e">
        <f>IF(ISNUMBER(VLOOKUP(Fulltable[[#This Row],[Distance]], Predict[[#All],[Distance (km)]:[Time on current form]], 3, FALSE)), VLOOKUP(Fulltable[[#This Row],[Distance]], Predict[[#All],[Distance (km)]:[Time on current form]], 3, FALSE), NA())</f>
        <v>#N/A</v>
      </c>
    </row>
    <row r="4252" spans="1:10" x14ac:dyDescent="0.25">
      <c r="A4252" s="1">
        <v>42.5</v>
      </c>
      <c r="B4252" s="2">
        <f>Fulltable[[#This Row],[Distance]]^2</f>
        <v>1806.25</v>
      </c>
      <c r="C4252">
        <f>Fulltable[[#This Row],[Distance]]^3</f>
        <v>76765.625</v>
      </c>
      <c r="D4252">
        <f>Fulltable[[#This Row],[Distance]]^4</f>
        <v>3262539.0625</v>
      </c>
      <c r="E4252">
        <f>Fulltable[[#This Row],[Distance]]^5</f>
        <v>138657910.15625</v>
      </c>
      <c r="F4252" s="13" t="e">
        <f>IF(ISNUMBER(VLOOKUP(Fulltable[[#This Row],[Distance]], PBmetric[[Distance (km)]:[PB (hh:mm:ss)]], 6, FALSE)), VLOOKUP(Fulltable[[#This Row],[Distance]], PBmetric[[Distance (km)]:[PB (hh:mm:ss)]], 6, FALSE), NA())</f>
        <v>#N/A</v>
      </c>
      <c r="G4252" s="13">
        <f ca="1">$Q$4+$P$4*Fulltable[[#This Row],[Distance]]+$O$4*Fulltable[[#This Row],[D^2]]+$N$4*Fulltable[[#This Row],[D^3]]</f>
        <v>0.15591549703189045</v>
      </c>
      <c r="H4252" s="13">
        <f ca="1">Fulltable[[#This Row],[Forecast]]*(1+AVERAGE(cform[faster (-ve) /
slower (+ve)]))</f>
        <v>0.16142271631480654</v>
      </c>
      <c r="I4252" s="13" t="e">
        <f>IF(ISNUMBER(VLOOKUP(Fulltable[[#This Row],[Distance]], Predict[[#All],[Distance (km)]:[Time on current form]], 2, FALSE)), VLOOKUP(Fulltable[[#This Row],[Distance]], Predict[[#All],[Distance (km)]:[Time on current form]], 2, FALSE), NA())</f>
        <v>#N/A</v>
      </c>
      <c r="J4252" s="13" t="e">
        <f>IF(ISNUMBER(VLOOKUP(Fulltable[[#This Row],[Distance]], Predict[[#All],[Distance (km)]:[Time on current form]], 3, FALSE)), VLOOKUP(Fulltable[[#This Row],[Distance]], Predict[[#All],[Distance (km)]:[Time on current form]], 3, FALSE), NA())</f>
        <v>#N/A</v>
      </c>
    </row>
    <row r="4253" spans="1:10" x14ac:dyDescent="0.25">
      <c r="A4253" s="1">
        <v>42.51</v>
      </c>
      <c r="B4253" s="2">
        <f>Fulltable[[#This Row],[Distance]]^2</f>
        <v>1807.1000999999999</v>
      </c>
      <c r="C4253">
        <f>Fulltable[[#This Row],[Distance]]^3</f>
        <v>76819.825250999987</v>
      </c>
      <c r="D4253">
        <f>Fulltable[[#This Row],[Distance]]^4</f>
        <v>3265610.7714200094</v>
      </c>
      <c r="E4253">
        <f>Fulltable[[#This Row],[Distance]]^5</f>
        <v>138821113.89306459</v>
      </c>
      <c r="F4253" s="13" t="e">
        <f>IF(ISNUMBER(VLOOKUP(Fulltable[[#This Row],[Distance]], PBmetric[[Distance (km)]:[PB (hh:mm:ss)]], 6, FALSE)), VLOOKUP(Fulltable[[#This Row],[Distance]], PBmetric[[Distance (km)]:[PB (hh:mm:ss)]], 6, FALSE), NA())</f>
        <v>#N/A</v>
      </c>
      <c r="G4253" s="13">
        <f ca="1">$Q$4+$P$4*Fulltable[[#This Row],[Distance]]+$O$4*Fulltable[[#This Row],[D^2]]+$N$4*Fulltable[[#This Row],[D^3]]</f>
        <v>0.15595977652408988</v>
      </c>
      <c r="H4253" s="13">
        <f ca="1">Fulltable[[#This Row],[Forecast]]*(1+AVERAGE(cform[faster (-ve) /
slower (+ve)]))</f>
        <v>0.161468559839305</v>
      </c>
      <c r="I4253" s="13" t="e">
        <f>IF(ISNUMBER(VLOOKUP(Fulltable[[#This Row],[Distance]], Predict[[#All],[Distance (km)]:[Time on current form]], 2, FALSE)), VLOOKUP(Fulltable[[#This Row],[Distance]], Predict[[#All],[Distance (km)]:[Time on current form]], 2, FALSE), NA())</f>
        <v>#N/A</v>
      </c>
      <c r="J4253" s="13" t="e">
        <f>IF(ISNUMBER(VLOOKUP(Fulltable[[#This Row],[Distance]], Predict[[#All],[Distance (km)]:[Time on current form]], 3, FALSE)), VLOOKUP(Fulltable[[#This Row],[Distance]], Predict[[#All],[Distance (km)]:[Time on current form]], 3, FALSE), NA())</f>
        <v>#N/A</v>
      </c>
    </row>
    <row r="4254" spans="1:10" x14ac:dyDescent="0.25">
      <c r="A4254" s="1">
        <v>42.52</v>
      </c>
      <c r="B4254" s="2">
        <f>Fulltable[[#This Row],[Distance]]^2</f>
        <v>1807.9504000000002</v>
      </c>
      <c r="C4254">
        <f>Fulltable[[#This Row],[Distance]]^3</f>
        <v>76874.051008000009</v>
      </c>
      <c r="D4254">
        <f>Fulltable[[#This Row],[Distance]]^4</f>
        <v>3268684.6488601607</v>
      </c>
      <c r="E4254">
        <f>Fulltable[[#This Row],[Distance]]^5</f>
        <v>138984471.26953405</v>
      </c>
      <c r="F4254" s="13" t="e">
        <f>IF(ISNUMBER(VLOOKUP(Fulltable[[#This Row],[Distance]], PBmetric[[Distance (km)]:[PB (hh:mm:ss)]], 6, FALSE)), VLOOKUP(Fulltable[[#This Row],[Distance]], PBmetric[[Distance (km)]:[PB (hh:mm:ss)]], 6, FALSE), NA())</f>
        <v>#N/A</v>
      </c>
      <c r="G4254" s="13">
        <f ca="1">$Q$4+$P$4*Fulltable[[#This Row],[Distance]]+$O$4*Fulltable[[#This Row],[D^2]]+$N$4*Fulltable[[#This Row],[D^3]]</f>
        <v>0.15600405953867885</v>
      </c>
      <c r="H4254" s="13">
        <f ca="1">Fulltable[[#This Row],[Forecast]]*(1+AVERAGE(cform[faster (-ve) /
slower (+ve)]))</f>
        <v>0.16151440701061021</v>
      </c>
      <c r="I4254" s="13" t="e">
        <f>IF(ISNUMBER(VLOOKUP(Fulltable[[#This Row],[Distance]], Predict[[#All],[Distance (km)]:[Time on current form]], 2, FALSE)), VLOOKUP(Fulltable[[#This Row],[Distance]], Predict[[#All],[Distance (km)]:[Time on current form]], 2, FALSE), NA())</f>
        <v>#N/A</v>
      </c>
      <c r="J4254" s="13" t="e">
        <f>IF(ISNUMBER(VLOOKUP(Fulltable[[#This Row],[Distance]], Predict[[#All],[Distance (km)]:[Time on current form]], 3, FALSE)), VLOOKUP(Fulltable[[#This Row],[Distance]], Predict[[#All],[Distance (km)]:[Time on current form]], 3, FALSE), NA())</f>
        <v>#N/A</v>
      </c>
    </row>
    <row r="4255" spans="1:10" x14ac:dyDescent="0.25">
      <c r="A4255" s="1">
        <v>42.53</v>
      </c>
      <c r="B4255" s="2">
        <f>Fulltable[[#This Row],[Distance]]^2</f>
        <v>1808.8009000000002</v>
      </c>
      <c r="C4255">
        <f>Fulltable[[#This Row],[Distance]]^3</f>
        <v>76928.30227700001</v>
      </c>
      <c r="D4255">
        <f>Fulltable[[#This Row],[Distance]]^4</f>
        <v>3271760.6958408109</v>
      </c>
      <c r="E4255">
        <f>Fulltable[[#This Row],[Distance]]^5</f>
        <v>139147982.3941097</v>
      </c>
      <c r="F4255" s="13" t="e">
        <f>IF(ISNUMBER(VLOOKUP(Fulltable[[#This Row],[Distance]], PBmetric[[Distance (km)]:[PB (hh:mm:ss)]], 6, FALSE)), VLOOKUP(Fulltable[[#This Row],[Distance]], PBmetric[[Distance (km)]:[PB (hh:mm:ss)]], 6, FALSE), NA())</f>
        <v>#N/A</v>
      </c>
      <c r="G4255" s="13">
        <f ca="1">$Q$4+$P$4*Fulltable[[#This Row],[Distance]]+$O$4*Fulltable[[#This Row],[D^2]]+$N$4*Fulltable[[#This Row],[D^3]]</f>
        <v>0.1560483460756219</v>
      </c>
      <c r="H4255" s="13">
        <f ca="1">Fulltable[[#This Row],[Forecast]]*(1+AVERAGE(cform[faster (-ve) /
slower (+ve)]))</f>
        <v>0.16156025782868549</v>
      </c>
      <c r="I4255" s="13" t="e">
        <f>IF(ISNUMBER(VLOOKUP(Fulltable[[#This Row],[Distance]], Predict[[#All],[Distance (km)]:[Time on current form]], 2, FALSE)), VLOOKUP(Fulltable[[#This Row],[Distance]], Predict[[#All],[Distance (km)]:[Time on current form]], 2, FALSE), NA())</f>
        <v>#N/A</v>
      </c>
      <c r="J4255" s="13" t="e">
        <f>IF(ISNUMBER(VLOOKUP(Fulltable[[#This Row],[Distance]], Predict[[#All],[Distance (km)]:[Time on current form]], 3, FALSE)), VLOOKUP(Fulltable[[#This Row],[Distance]], Predict[[#All],[Distance (km)]:[Time on current form]], 3, FALSE), NA())</f>
        <v>#N/A</v>
      </c>
    </row>
    <row r="4256" spans="1:10" x14ac:dyDescent="0.25">
      <c r="A4256" s="1">
        <v>42.54</v>
      </c>
      <c r="B4256" s="2">
        <f>Fulltable[[#This Row],[Distance]]^2</f>
        <v>1809.6515999999999</v>
      </c>
      <c r="C4256">
        <f>Fulltable[[#This Row],[Distance]]^3</f>
        <v>76982.57906399999</v>
      </c>
      <c r="D4256">
        <f>Fulltable[[#This Row],[Distance]]^4</f>
        <v>3274838.9133825595</v>
      </c>
      <c r="E4256">
        <f>Fulltable[[#This Row],[Distance]]^5</f>
        <v>139311647.37529409</v>
      </c>
      <c r="F4256" s="13" t="e">
        <f>IF(ISNUMBER(VLOOKUP(Fulltable[[#This Row],[Distance]], PBmetric[[Distance (km)]:[PB (hh:mm:ss)]], 6, FALSE)), VLOOKUP(Fulltable[[#This Row],[Distance]], PBmetric[[Distance (km)]:[PB (hh:mm:ss)]], 6, FALSE), NA())</f>
        <v>#N/A</v>
      </c>
      <c r="G4256" s="13">
        <f ca="1">$Q$4+$P$4*Fulltable[[#This Row],[Distance]]+$O$4*Fulltable[[#This Row],[D^2]]+$N$4*Fulltable[[#This Row],[D^3]]</f>
        <v>0.15609263613488367</v>
      </c>
      <c r="H4256" s="13">
        <f ca="1">Fulltable[[#This Row],[Forecast]]*(1+AVERAGE(cform[faster (-ve) /
slower (+ve)]))</f>
        <v>0.16160611229349417</v>
      </c>
      <c r="I4256" s="13" t="e">
        <f>IF(ISNUMBER(VLOOKUP(Fulltable[[#This Row],[Distance]], Predict[[#All],[Distance (km)]:[Time on current form]], 2, FALSE)), VLOOKUP(Fulltable[[#This Row],[Distance]], Predict[[#All],[Distance (km)]:[Time on current form]], 2, FALSE), NA())</f>
        <v>#N/A</v>
      </c>
      <c r="J4256" s="13" t="e">
        <f>IF(ISNUMBER(VLOOKUP(Fulltable[[#This Row],[Distance]], Predict[[#All],[Distance (km)]:[Time on current form]], 3, FALSE)), VLOOKUP(Fulltable[[#This Row],[Distance]], Predict[[#All],[Distance (km)]:[Time on current form]], 3, FALSE), NA())</f>
        <v>#N/A</v>
      </c>
    </row>
    <row r="4257" spans="1:10" x14ac:dyDescent="0.25">
      <c r="A4257" s="1">
        <v>42.55</v>
      </c>
      <c r="B4257" s="2">
        <f>Fulltable[[#This Row],[Distance]]^2</f>
        <v>1810.5024999999998</v>
      </c>
      <c r="C4257">
        <f>Fulltable[[#This Row],[Distance]]^3</f>
        <v>77036.881374999983</v>
      </c>
      <c r="D4257">
        <f>Fulltable[[#This Row],[Distance]]^4</f>
        <v>3277919.3025062494</v>
      </c>
      <c r="E4257">
        <f>Fulltable[[#This Row],[Distance]]^5</f>
        <v>139475466.32164091</v>
      </c>
      <c r="F4257" s="13" t="e">
        <f>IF(ISNUMBER(VLOOKUP(Fulltable[[#This Row],[Distance]], PBmetric[[Distance (km)]:[PB (hh:mm:ss)]], 6, FALSE)), VLOOKUP(Fulltable[[#This Row],[Distance]], PBmetric[[Distance (km)]:[PB (hh:mm:ss)]], 6, FALSE), NA())</f>
        <v>#N/A</v>
      </c>
      <c r="G4257" s="13">
        <f ca="1">$Q$4+$P$4*Fulltable[[#This Row],[Distance]]+$O$4*Fulltable[[#This Row],[D^2]]+$N$4*Fulltable[[#This Row],[D^3]]</f>
        <v>0.1561369297164287</v>
      </c>
      <c r="H4257" s="13">
        <f ca="1">Fulltable[[#This Row],[Forecast]]*(1+AVERAGE(cform[faster (-ve) /
slower (+ve)]))</f>
        <v>0.1616519704049996</v>
      </c>
      <c r="I4257" s="13" t="e">
        <f>IF(ISNUMBER(VLOOKUP(Fulltable[[#This Row],[Distance]], Predict[[#All],[Distance (km)]:[Time on current form]], 2, FALSE)), VLOOKUP(Fulltable[[#This Row],[Distance]], Predict[[#All],[Distance (km)]:[Time on current form]], 2, FALSE), NA())</f>
        <v>#N/A</v>
      </c>
      <c r="J4257" s="13" t="e">
        <f>IF(ISNUMBER(VLOOKUP(Fulltable[[#This Row],[Distance]], Predict[[#All],[Distance (km)]:[Time on current form]], 3, FALSE)), VLOOKUP(Fulltable[[#This Row],[Distance]], Predict[[#All],[Distance (km)]:[Time on current form]], 3, FALSE), NA())</f>
        <v>#N/A</v>
      </c>
    </row>
    <row r="4258" spans="1:10" x14ac:dyDescent="0.25">
      <c r="A4258" s="1">
        <v>42.56</v>
      </c>
      <c r="B4258" s="2">
        <f>Fulltable[[#This Row],[Distance]]^2</f>
        <v>1811.3536000000001</v>
      </c>
      <c r="C4258">
        <f>Fulltable[[#This Row],[Distance]]^3</f>
        <v>77091.209216000003</v>
      </c>
      <c r="D4258">
        <f>Fulltable[[#This Row],[Distance]]^4</f>
        <v>3281001.8642329606</v>
      </c>
      <c r="E4258">
        <f>Fulltable[[#This Row],[Distance]]^5</f>
        <v>139639439.34175482</v>
      </c>
      <c r="F4258" s="13" t="e">
        <f>IF(ISNUMBER(VLOOKUP(Fulltable[[#This Row],[Distance]], PBmetric[[Distance (km)]:[PB (hh:mm:ss)]], 6, FALSE)), VLOOKUP(Fulltable[[#This Row],[Distance]], PBmetric[[Distance (km)]:[PB (hh:mm:ss)]], 6, FALSE), NA())</f>
        <v>#N/A</v>
      </c>
      <c r="G4258" s="13">
        <f ca="1">$Q$4+$P$4*Fulltable[[#This Row],[Distance]]+$O$4*Fulltable[[#This Row],[D^2]]+$N$4*Fulltable[[#This Row],[D^3]]</f>
        <v>0.1561812268202217</v>
      </c>
      <c r="H4258" s="13">
        <f ca="1">Fulltable[[#This Row],[Forecast]]*(1+AVERAGE(cform[faster (-ve) /
slower (+ve)]))</f>
        <v>0.16169783216316519</v>
      </c>
      <c r="I4258" s="13" t="e">
        <f>IF(ISNUMBER(VLOOKUP(Fulltable[[#This Row],[Distance]], Predict[[#All],[Distance (km)]:[Time on current form]], 2, FALSE)), VLOOKUP(Fulltable[[#This Row],[Distance]], Predict[[#All],[Distance (km)]:[Time on current form]], 2, FALSE), NA())</f>
        <v>#N/A</v>
      </c>
      <c r="J4258" s="13" t="e">
        <f>IF(ISNUMBER(VLOOKUP(Fulltable[[#This Row],[Distance]], Predict[[#All],[Distance (km)]:[Time on current form]], 3, FALSE)), VLOOKUP(Fulltable[[#This Row],[Distance]], Predict[[#All],[Distance (km)]:[Time on current form]], 3, FALSE), NA())</f>
        <v>#N/A</v>
      </c>
    </row>
    <row r="4259" spans="1:10" x14ac:dyDescent="0.25">
      <c r="A4259" s="1">
        <v>42.57</v>
      </c>
      <c r="B4259" s="2">
        <f>Fulltable[[#This Row],[Distance]]^2</f>
        <v>1812.2049</v>
      </c>
      <c r="C4259">
        <f>Fulltable[[#This Row],[Distance]]^3</f>
        <v>77145.562592999995</v>
      </c>
      <c r="D4259">
        <f>Fulltable[[#This Row],[Distance]]^4</f>
        <v>3284086.59958401</v>
      </c>
      <c r="E4259">
        <f>Fulltable[[#This Row],[Distance]]^5</f>
        <v>139803566.54429132</v>
      </c>
      <c r="F4259" s="13" t="e">
        <f>IF(ISNUMBER(VLOOKUP(Fulltable[[#This Row],[Distance]], PBmetric[[Distance (km)]:[PB (hh:mm:ss)]], 6, FALSE)), VLOOKUP(Fulltable[[#This Row],[Distance]], PBmetric[[Distance (km)]:[PB (hh:mm:ss)]], 6, FALSE), NA())</f>
        <v>#N/A</v>
      </c>
      <c r="G4259" s="13">
        <f ca="1">$Q$4+$P$4*Fulltable[[#This Row],[Distance]]+$O$4*Fulltable[[#This Row],[D^2]]+$N$4*Fulltable[[#This Row],[D^3]]</f>
        <v>0.15622552744622714</v>
      </c>
      <c r="H4259" s="13">
        <f ca="1">Fulltable[[#This Row],[Forecast]]*(1+AVERAGE(cform[faster (-ve) /
slower (+ve)]))</f>
        <v>0.16174369756795418</v>
      </c>
      <c r="I4259" s="13" t="e">
        <f>IF(ISNUMBER(VLOOKUP(Fulltable[[#This Row],[Distance]], Predict[[#All],[Distance (km)]:[Time on current form]], 2, FALSE)), VLOOKUP(Fulltable[[#This Row],[Distance]], Predict[[#All],[Distance (km)]:[Time on current form]], 2, FALSE), NA())</f>
        <v>#N/A</v>
      </c>
      <c r="J4259" s="13" t="e">
        <f>IF(ISNUMBER(VLOOKUP(Fulltable[[#This Row],[Distance]], Predict[[#All],[Distance (km)]:[Time on current form]], 3, FALSE)), VLOOKUP(Fulltable[[#This Row],[Distance]], Predict[[#All],[Distance (km)]:[Time on current form]], 3, FALSE), NA())</f>
        <v>#N/A</v>
      </c>
    </row>
    <row r="4260" spans="1:10" x14ac:dyDescent="0.25">
      <c r="A4260" s="1">
        <v>42.58</v>
      </c>
      <c r="B4260" s="2">
        <f>Fulltable[[#This Row],[Distance]]^2</f>
        <v>1813.0563999999999</v>
      </c>
      <c r="C4260">
        <f>Fulltable[[#This Row],[Distance]]^3</f>
        <v>77199.94151199999</v>
      </c>
      <c r="D4260">
        <f>Fulltable[[#This Row],[Distance]]^4</f>
        <v>3287173.5095809596</v>
      </c>
      <c r="E4260">
        <f>Fulltable[[#This Row],[Distance]]^5</f>
        <v>139967848.03795725</v>
      </c>
      <c r="F4260" s="13" t="e">
        <f>IF(ISNUMBER(VLOOKUP(Fulltable[[#This Row],[Distance]], PBmetric[[Distance (km)]:[PB (hh:mm:ss)]], 6, FALSE)), VLOOKUP(Fulltable[[#This Row],[Distance]], PBmetric[[Distance (km)]:[PB (hh:mm:ss)]], 6, FALSE), NA())</f>
        <v>#N/A</v>
      </c>
      <c r="G4260" s="13">
        <f ca="1">$Q$4+$P$4*Fulltable[[#This Row],[Distance]]+$O$4*Fulltable[[#This Row],[D^2]]+$N$4*Fulltable[[#This Row],[D^3]]</f>
        <v>0.15626983159440969</v>
      </c>
      <c r="H4260" s="13">
        <f ca="1">Fulltable[[#This Row],[Forecast]]*(1+AVERAGE(cform[faster (-ve) /
slower (+ve)]))</f>
        <v>0.16178956661932997</v>
      </c>
      <c r="I4260" s="13" t="e">
        <f>IF(ISNUMBER(VLOOKUP(Fulltable[[#This Row],[Distance]], Predict[[#All],[Distance (km)]:[Time on current form]], 2, FALSE)), VLOOKUP(Fulltable[[#This Row],[Distance]], Predict[[#All],[Distance (km)]:[Time on current form]], 2, FALSE), NA())</f>
        <v>#N/A</v>
      </c>
      <c r="J4260" s="13" t="e">
        <f>IF(ISNUMBER(VLOOKUP(Fulltable[[#This Row],[Distance]], Predict[[#All],[Distance (km)]:[Time on current form]], 3, FALSE)), VLOOKUP(Fulltable[[#This Row],[Distance]], Predict[[#All],[Distance (km)]:[Time on current form]], 3, FALSE), NA())</f>
        <v>#N/A</v>
      </c>
    </row>
    <row r="4261" spans="1:10" x14ac:dyDescent="0.25">
      <c r="A4261" s="1">
        <v>42.59</v>
      </c>
      <c r="B4261" s="2">
        <f>Fulltable[[#This Row],[Distance]]^2</f>
        <v>1813.9081000000003</v>
      </c>
      <c r="C4261">
        <f>Fulltable[[#This Row],[Distance]]^3</f>
        <v>77254.34597900002</v>
      </c>
      <c r="D4261">
        <f>Fulltable[[#This Row],[Distance]]^4</f>
        <v>3290262.5952456114</v>
      </c>
      <c r="E4261">
        <f>Fulltable[[#This Row],[Distance]]^5</f>
        <v>140132283.9315106</v>
      </c>
      <c r="F4261" s="13" t="e">
        <f>IF(ISNUMBER(VLOOKUP(Fulltable[[#This Row],[Distance]], PBmetric[[Distance (km)]:[PB (hh:mm:ss)]], 6, FALSE)), VLOOKUP(Fulltable[[#This Row],[Distance]], PBmetric[[Distance (km)]:[PB (hh:mm:ss)]], 6, FALSE), NA())</f>
        <v>#N/A</v>
      </c>
      <c r="G4261" s="13">
        <f ca="1">$Q$4+$P$4*Fulltable[[#This Row],[Distance]]+$O$4*Fulltable[[#This Row],[D^2]]+$N$4*Fulltable[[#This Row],[D^3]]</f>
        <v>0.15631413926473395</v>
      </c>
      <c r="H4261" s="13">
        <f ca="1">Fulltable[[#This Row],[Forecast]]*(1+AVERAGE(cform[faster (-ve) /
slower (+ve)]))</f>
        <v>0.16183543931725597</v>
      </c>
      <c r="I4261" s="13" t="e">
        <f>IF(ISNUMBER(VLOOKUP(Fulltable[[#This Row],[Distance]], Predict[[#All],[Distance (km)]:[Time on current form]], 2, FALSE)), VLOOKUP(Fulltable[[#This Row],[Distance]], Predict[[#All],[Distance (km)]:[Time on current form]], 2, FALSE), NA())</f>
        <v>#N/A</v>
      </c>
      <c r="J4261" s="13" t="e">
        <f>IF(ISNUMBER(VLOOKUP(Fulltable[[#This Row],[Distance]], Predict[[#All],[Distance (km)]:[Time on current form]], 3, FALSE)), VLOOKUP(Fulltable[[#This Row],[Distance]], Predict[[#All],[Distance (km)]:[Time on current form]], 3, FALSE), NA())</f>
        <v>#N/A</v>
      </c>
    </row>
    <row r="4262" spans="1:10" x14ac:dyDescent="0.25">
      <c r="A4262" s="1">
        <v>42.6</v>
      </c>
      <c r="B4262" s="2">
        <f>Fulltable[[#This Row],[Distance]]^2</f>
        <v>1814.7600000000002</v>
      </c>
      <c r="C4262">
        <f>Fulltable[[#This Row],[Distance]]^3</f>
        <v>77308.776000000013</v>
      </c>
      <c r="D4262">
        <f>Fulltable[[#This Row],[Distance]]^4</f>
        <v>3293353.8576000007</v>
      </c>
      <c r="E4262">
        <f>Fulltable[[#This Row],[Distance]]^5</f>
        <v>140296874.33376002</v>
      </c>
      <c r="F4262" s="13" t="e">
        <f>IF(ISNUMBER(VLOOKUP(Fulltable[[#This Row],[Distance]], PBmetric[[Distance (km)]:[PB (hh:mm:ss)]], 6, FALSE)), VLOOKUP(Fulltable[[#This Row],[Distance]], PBmetric[[Distance (km)]:[PB (hh:mm:ss)]], 6, FALSE), NA())</f>
        <v>#N/A</v>
      </c>
      <c r="G4262" s="13">
        <f ca="1">$Q$4+$P$4*Fulltable[[#This Row],[Distance]]+$O$4*Fulltable[[#This Row],[D^2]]+$N$4*Fulltable[[#This Row],[D^3]]</f>
        <v>0.15635845045716446</v>
      </c>
      <c r="H4262" s="13">
        <f ca="1">Fulltable[[#This Row],[Forecast]]*(1+AVERAGE(cform[faster (-ve) /
slower (+ve)]))</f>
        <v>0.16188131566169539</v>
      </c>
      <c r="I4262" s="13" t="e">
        <f>IF(ISNUMBER(VLOOKUP(Fulltable[[#This Row],[Distance]], Predict[[#All],[Distance (km)]:[Time on current form]], 2, FALSE)), VLOOKUP(Fulltable[[#This Row],[Distance]], Predict[[#All],[Distance (km)]:[Time on current form]], 2, FALSE), NA())</f>
        <v>#N/A</v>
      </c>
      <c r="J4262" s="13" t="e">
        <f>IF(ISNUMBER(VLOOKUP(Fulltable[[#This Row],[Distance]], Predict[[#All],[Distance (km)]:[Time on current form]], 3, FALSE)), VLOOKUP(Fulltable[[#This Row],[Distance]], Predict[[#All],[Distance (km)]:[Time on current form]], 3, FALSE), NA())</f>
        <v>#N/A</v>
      </c>
    </row>
    <row r="4263" spans="1:10" x14ac:dyDescent="0.25">
      <c r="A4263" s="1">
        <v>42.61</v>
      </c>
      <c r="B4263" s="2">
        <f>Fulltable[[#This Row],[Distance]]^2</f>
        <v>1815.6121000000001</v>
      </c>
      <c r="C4263">
        <f>Fulltable[[#This Row],[Distance]]^3</f>
        <v>77363.231581</v>
      </c>
      <c r="D4263">
        <f>Fulltable[[#This Row],[Distance]]^4</f>
        <v>3296447.29766641</v>
      </c>
      <c r="E4263">
        <f>Fulltable[[#This Row],[Distance]]^5</f>
        <v>140461619.35356572</v>
      </c>
      <c r="F4263" s="13" t="e">
        <f>IF(ISNUMBER(VLOOKUP(Fulltable[[#This Row],[Distance]], PBmetric[[Distance (km)]:[PB (hh:mm:ss)]], 6, FALSE)), VLOOKUP(Fulltable[[#This Row],[Distance]], PBmetric[[Distance (km)]:[PB (hh:mm:ss)]], 6, FALSE), NA())</f>
        <v>#N/A</v>
      </c>
      <c r="G4263" s="13">
        <f ca="1">$Q$4+$P$4*Fulltable[[#This Row],[Distance]]+$O$4*Fulltable[[#This Row],[D^2]]+$N$4*Fulltable[[#This Row],[D^3]]</f>
        <v>0.15640276517166588</v>
      </c>
      <c r="H4263" s="13">
        <f ca="1">Fulltable[[#This Row],[Forecast]]*(1+AVERAGE(cform[faster (-ve) /
slower (+ve)]))</f>
        <v>0.16192719565261171</v>
      </c>
      <c r="I4263" s="13" t="e">
        <f>IF(ISNUMBER(VLOOKUP(Fulltable[[#This Row],[Distance]], Predict[[#All],[Distance (km)]:[Time on current form]], 2, FALSE)), VLOOKUP(Fulltable[[#This Row],[Distance]], Predict[[#All],[Distance (km)]:[Time on current form]], 2, FALSE), NA())</f>
        <v>#N/A</v>
      </c>
      <c r="J4263" s="13" t="e">
        <f>IF(ISNUMBER(VLOOKUP(Fulltable[[#This Row],[Distance]], Predict[[#All],[Distance (km)]:[Time on current form]], 3, FALSE)), VLOOKUP(Fulltable[[#This Row],[Distance]], Predict[[#All],[Distance (km)]:[Time on current form]], 3, FALSE), NA())</f>
        <v>#N/A</v>
      </c>
    </row>
    <row r="4264" spans="1:10" x14ac:dyDescent="0.25">
      <c r="A4264" s="1">
        <v>42.62</v>
      </c>
      <c r="B4264" s="2">
        <f>Fulltable[[#This Row],[Distance]]^2</f>
        <v>1816.4643999999998</v>
      </c>
      <c r="C4264">
        <f>Fulltable[[#This Row],[Distance]]^3</f>
        <v>77417.712727999984</v>
      </c>
      <c r="D4264">
        <f>Fulltable[[#This Row],[Distance]]^4</f>
        <v>3299542.9164673593</v>
      </c>
      <c r="E4264">
        <f>Fulltable[[#This Row],[Distance]]^5</f>
        <v>140626519.09983885</v>
      </c>
      <c r="F4264" s="13" t="e">
        <f>IF(ISNUMBER(VLOOKUP(Fulltable[[#This Row],[Distance]], PBmetric[[Distance (km)]:[PB (hh:mm:ss)]], 6, FALSE)), VLOOKUP(Fulltable[[#This Row],[Distance]], PBmetric[[Distance (km)]:[PB (hh:mm:ss)]], 6, FALSE), NA())</f>
        <v>#N/A</v>
      </c>
      <c r="G4264" s="13">
        <f ca="1">$Q$4+$P$4*Fulltable[[#This Row],[Distance]]+$O$4*Fulltable[[#This Row],[D^2]]+$N$4*Fulltable[[#This Row],[D^3]]</f>
        <v>0.15644708340820274</v>
      </c>
      <c r="H4264" s="13">
        <f ca="1">Fulltable[[#This Row],[Forecast]]*(1+AVERAGE(cform[faster (-ve) /
slower (+ve)]))</f>
        <v>0.16197307928996815</v>
      </c>
      <c r="I4264" s="13" t="e">
        <f>IF(ISNUMBER(VLOOKUP(Fulltable[[#This Row],[Distance]], Predict[[#All],[Distance (km)]:[Time on current form]], 2, FALSE)), VLOOKUP(Fulltable[[#This Row],[Distance]], Predict[[#All],[Distance (km)]:[Time on current form]], 2, FALSE), NA())</f>
        <v>#N/A</v>
      </c>
      <c r="J4264" s="13" t="e">
        <f>IF(ISNUMBER(VLOOKUP(Fulltable[[#This Row],[Distance]], Predict[[#All],[Distance (km)]:[Time on current form]], 3, FALSE)), VLOOKUP(Fulltable[[#This Row],[Distance]], Predict[[#All],[Distance (km)]:[Time on current form]], 3, FALSE), NA())</f>
        <v>#N/A</v>
      </c>
    </row>
    <row r="4265" spans="1:10" x14ac:dyDescent="0.25">
      <c r="A4265" s="1">
        <v>42.63</v>
      </c>
      <c r="B4265" s="2">
        <f>Fulltable[[#This Row],[Distance]]^2</f>
        <v>1817.3169000000003</v>
      </c>
      <c r="C4265">
        <f>Fulltable[[#This Row],[Distance]]^3</f>
        <v>77472.21944700001</v>
      </c>
      <c r="D4265">
        <f>Fulltable[[#This Row],[Distance]]^4</f>
        <v>3302640.7150256108</v>
      </c>
      <c r="E4265">
        <f>Fulltable[[#This Row],[Distance]]^5</f>
        <v>140791573.6815418</v>
      </c>
      <c r="F4265" s="13" t="e">
        <f>IF(ISNUMBER(VLOOKUP(Fulltable[[#This Row],[Distance]], PBmetric[[Distance (km)]:[PB (hh:mm:ss)]], 6, FALSE)), VLOOKUP(Fulltable[[#This Row],[Distance]], PBmetric[[Distance (km)]:[PB (hh:mm:ss)]], 6, FALSE), NA())</f>
        <v>#N/A</v>
      </c>
      <c r="G4265" s="13">
        <f ca="1">$Q$4+$P$4*Fulltable[[#This Row],[Distance]]+$O$4*Fulltable[[#This Row],[D^2]]+$N$4*Fulltable[[#This Row],[D^3]]</f>
        <v>0.15649140516673973</v>
      </c>
      <c r="H4265" s="13">
        <f ca="1">Fulltable[[#This Row],[Forecast]]*(1+AVERAGE(cform[faster (-ve) /
slower (+ve)]))</f>
        <v>0.16201896657372819</v>
      </c>
      <c r="I4265" s="13" t="e">
        <f>IF(ISNUMBER(VLOOKUP(Fulltable[[#This Row],[Distance]], Predict[[#All],[Distance (km)]:[Time on current form]], 2, FALSE)), VLOOKUP(Fulltable[[#This Row],[Distance]], Predict[[#All],[Distance (km)]:[Time on current form]], 2, FALSE), NA())</f>
        <v>#N/A</v>
      </c>
      <c r="J4265" s="13" t="e">
        <f>IF(ISNUMBER(VLOOKUP(Fulltable[[#This Row],[Distance]], Predict[[#All],[Distance (km)]:[Time on current form]], 3, FALSE)), VLOOKUP(Fulltable[[#This Row],[Distance]], Predict[[#All],[Distance (km)]:[Time on current form]], 3, FALSE), NA())</f>
        <v>#N/A</v>
      </c>
    </row>
    <row r="4266" spans="1:10" x14ac:dyDescent="0.25">
      <c r="A4266" s="1">
        <v>42.64</v>
      </c>
      <c r="B4266" s="2">
        <f>Fulltable[[#This Row],[Distance]]^2</f>
        <v>1818.1695999999999</v>
      </c>
      <c r="C4266">
        <f>Fulltable[[#This Row],[Distance]]^3</f>
        <v>77526.751743999994</v>
      </c>
      <c r="D4266">
        <f>Fulltable[[#This Row],[Distance]]^4</f>
        <v>3305740.6943641598</v>
      </c>
      <c r="E4266">
        <f>Fulltable[[#This Row],[Distance]]^5</f>
        <v>140956783.20768777</v>
      </c>
      <c r="F4266" s="13" t="e">
        <f>IF(ISNUMBER(VLOOKUP(Fulltable[[#This Row],[Distance]], PBmetric[[Distance (km)]:[PB (hh:mm:ss)]], 6, FALSE)), VLOOKUP(Fulltable[[#This Row],[Distance]], PBmetric[[Distance (km)]:[PB (hh:mm:ss)]], 6, FALSE), NA())</f>
        <v>#N/A</v>
      </c>
      <c r="G4266" s="13">
        <f ca="1">$Q$4+$P$4*Fulltable[[#This Row],[Distance]]+$O$4*Fulltable[[#This Row],[D^2]]+$N$4*Fulltable[[#This Row],[D^3]]</f>
        <v>0.15653573044724137</v>
      </c>
      <c r="H4266" s="13">
        <f ca="1">Fulltable[[#This Row],[Forecast]]*(1+AVERAGE(cform[faster (-ve) /
slower (+ve)]))</f>
        <v>0.16206485750385508</v>
      </c>
      <c r="I4266" s="13" t="e">
        <f>IF(ISNUMBER(VLOOKUP(Fulltable[[#This Row],[Distance]], Predict[[#All],[Distance (km)]:[Time on current form]], 2, FALSE)), VLOOKUP(Fulltable[[#This Row],[Distance]], Predict[[#All],[Distance (km)]:[Time on current form]], 2, FALSE), NA())</f>
        <v>#N/A</v>
      </c>
      <c r="J4266" s="13" t="e">
        <f>IF(ISNUMBER(VLOOKUP(Fulltable[[#This Row],[Distance]], Predict[[#All],[Distance (km)]:[Time on current form]], 3, FALSE)), VLOOKUP(Fulltable[[#This Row],[Distance]], Predict[[#All],[Distance (km)]:[Time on current form]], 3, FALSE), NA())</f>
        <v>#N/A</v>
      </c>
    </row>
    <row r="4267" spans="1:10" x14ac:dyDescent="0.25">
      <c r="A4267" s="1">
        <v>42.65</v>
      </c>
      <c r="B4267" s="2">
        <f>Fulltable[[#This Row],[Distance]]^2</f>
        <v>1819.0224999999998</v>
      </c>
      <c r="C4267">
        <f>Fulltable[[#This Row],[Distance]]^3</f>
        <v>77581.309624999994</v>
      </c>
      <c r="D4267">
        <f>Fulltable[[#This Row],[Distance]]^4</f>
        <v>3308842.8555062492</v>
      </c>
      <c r="E4267">
        <f>Fulltable[[#This Row],[Distance]]^5</f>
        <v>141122147.78734154</v>
      </c>
      <c r="F4267" s="13" t="e">
        <f>IF(ISNUMBER(VLOOKUP(Fulltable[[#This Row],[Distance]], PBmetric[[Distance (km)]:[PB (hh:mm:ss)]], 6, FALSE)), VLOOKUP(Fulltable[[#This Row],[Distance]], PBmetric[[Distance (km)]:[PB (hh:mm:ss)]], 6, FALSE), NA())</f>
        <v>#N/A</v>
      </c>
      <c r="G4267" s="13">
        <f ca="1">$Q$4+$P$4*Fulltable[[#This Row],[Distance]]+$O$4*Fulltable[[#This Row],[D^2]]+$N$4*Fulltable[[#This Row],[D^3]]</f>
        <v>0.15658005924967228</v>
      </c>
      <c r="H4267" s="13">
        <f ca="1">Fulltable[[#This Row],[Forecast]]*(1+AVERAGE(cform[faster (-ve) /
slower (+ve)]))</f>
        <v>0.1621107520803122</v>
      </c>
      <c r="I4267" s="13" t="e">
        <f>IF(ISNUMBER(VLOOKUP(Fulltable[[#This Row],[Distance]], Predict[[#All],[Distance (km)]:[Time on current form]], 2, FALSE)), VLOOKUP(Fulltable[[#This Row],[Distance]], Predict[[#All],[Distance (km)]:[Time on current form]], 2, FALSE), NA())</f>
        <v>#N/A</v>
      </c>
      <c r="J4267" s="13" t="e">
        <f>IF(ISNUMBER(VLOOKUP(Fulltable[[#This Row],[Distance]], Predict[[#All],[Distance (km)]:[Time on current form]], 3, FALSE)), VLOOKUP(Fulltable[[#This Row],[Distance]], Predict[[#All],[Distance (km)]:[Time on current form]], 3, FALSE), NA())</f>
        <v>#N/A</v>
      </c>
    </row>
    <row r="4268" spans="1:10" x14ac:dyDescent="0.25">
      <c r="A4268" s="1">
        <v>42.66</v>
      </c>
      <c r="B4268" s="2">
        <f>Fulltable[[#This Row],[Distance]]^2</f>
        <v>1819.8755999999996</v>
      </c>
      <c r="C4268">
        <f>Fulltable[[#This Row],[Distance]]^3</f>
        <v>77635.893095999971</v>
      </c>
      <c r="D4268">
        <f>Fulltable[[#This Row],[Distance]]^4</f>
        <v>3311947.1994753587</v>
      </c>
      <c r="E4268">
        <f>Fulltable[[#This Row],[Distance]]^5</f>
        <v>141287667.5296188</v>
      </c>
      <c r="F4268" s="13" t="e">
        <f>IF(ISNUMBER(VLOOKUP(Fulltable[[#This Row],[Distance]], PBmetric[[Distance (km)]:[PB (hh:mm:ss)]], 6, FALSE)), VLOOKUP(Fulltable[[#This Row],[Distance]], PBmetric[[Distance (km)]:[PB (hh:mm:ss)]], 6, FALSE), NA())</f>
        <v>#N/A</v>
      </c>
      <c r="G4268" s="13">
        <f ca="1">$Q$4+$P$4*Fulltable[[#This Row],[Distance]]+$O$4*Fulltable[[#This Row],[D^2]]+$N$4*Fulltable[[#This Row],[D^3]]</f>
        <v>0.15662439157399707</v>
      </c>
      <c r="H4268" s="13">
        <f ca="1">Fulltable[[#This Row],[Forecast]]*(1+AVERAGE(cform[faster (-ve) /
slower (+ve)]))</f>
        <v>0.16215665030306292</v>
      </c>
      <c r="I4268" s="13" t="e">
        <f>IF(ISNUMBER(VLOOKUP(Fulltable[[#This Row],[Distance]], Predict[[#All],[Distance (km)]:[Time on current form]], 2, FALSE)), VLOOKUP(Fulltable[[#This Row],[Distance]], Predict[[#All],[Distance (km)]:[Time on current form]], 2, FALSE), NA())</f>
        <v>#N/A</v>
      </c>
      <c r="J4268" s="13" t="e">
        <f>IF(ISNUMBER(VLOOKUP(Fulltable[[#This Row],[Distance]], Predict[[#All],[Distance (km)]:[Time on current form]], 3, FALSE)), VLOOKUP(Fulltable[[#This Row],[Distance]], Predict[[#All],[Distance (km)]:[Time on current form]], 3, FALSE), NA())</f>
        <v>#N/A</v>
      </c>
    </row>
    <row r="4269" spans="1:10" x14ac:dyDescent="0.25">
      <c r="A4269" s="1">
        <v>42.67</v>
      </c>
      <c r="B4269" s="2">
        <f>Fulltable[[#This Row],[Distance]]^2</f>
        <v>1820.7289000000001</v>
      </c>
      <c r="C4269">
        <f>Fulltable[[#This Row],[Distance]]^3</f>
        <v>77690.502163000012</v>
      </c>
      <c r="D4269">
        <f>Fulltable[[#This Row],[Distance]]^4</f>
        <v>3315053.7272952101</v>
      </c>
      <c r="E4269">
        <f>Fulltable[[#This Row],[Distance]]^5</f>
        <v>141453342.54368663</v>
      </c>
      <c r="F4269" s="13" t="e">
        <f>IF(ISNUMBER(VLOOKUP(Fulltable[[#This Row],[Distance]], PBmetric[[Distance (km)]:[PB (hh:mm:ss)]], 6, FALSE)), VLOOKUP(Fulltable[[#This Row],[Distance]], PBmetric[[Distance (km)]:[PB (hh:mm:ss)]], 6, FALSE), NA())</f>
        <v>#N/A</v>
      </c>
      <c r="G4269" s="13">
        <f ca="1">$Q$4+$P$4*Fulltable[[#This Row],[Distance]]+$O$4*Fulltable[[#This Row],[D^2]]+$N$4*Fulltable[[#This Row],[D^3]]</f>
        <v>0.15666872742018031</v>
      </c>
      <c r="H4269" s="13">
        <f ca="1">Fulltable[[#This Row],[Forecast]]*(1+AVERAGE(cform[faster (-ve) /
slower (+ve)]))</f>
        <v>0.16220255217207052</v>
      </c>
      <c r="I4269" s="13" t="e">
        <f>IF(ISNUMBER(VLOOKUP(Fulltable[[#This Row],[Distance]], Predict[[#All],[Distance (km)]:[Time on current form]], 2, FALSE)), VLOOKUP(Fulltable[[#This Row],[Distance]], Predict[[#All],[Distance (km)]:[Time on current form]], 2, FALSE), NA())</f>
        <v>#N/A</v>
      </c>
      <c r="J4269" s="13" t="e">
        <f>IF(ISNUMBER(VLOOKUP(Fulltable[[#This Row],[Distance]], Predict[[#All],[Distance (km)]:[Time on current form]], 3, FALSE)), VLOOKUP(Fulltable[[#This Row],[Distance]], Predict[[#All],[Distance (km)]:[Time on current form]], 3, FALSE), NA())</f>
        <v>#N/A</v>
      </c>
    </row>
    <row r="4270" spans="1:10" x14ac:dyDescent="0.25">
      <c r="A4270" s="1">
        <v>42.68</v>
      </c>
      <c r="B4270" s="2">
        <f>Fulltable[[#This Row],[Distance]]^2</f>
        <v>1821.5824</v>
      </c>
      <c r="C4270">
        <f>Fulltable[[#This Row],[Distance]]^3</f>
        <v>77745.136832000004</v>
      </c>
      <c r="D4270">
        <f>Fulltable[[#This Row],[Distance]]^4</f>
        <v>3318162.4399897601</v>
      </c>
      <c r="E4270">
        <f>Fulltable[[#This Row],[Distance]]^5</f>
        <v>141619172.93876296</v>
      </c>
      <c r="F4270" s="13" t="e">
        <f>IF(ISNUMBER(VLOOKUP(Fulltable[[#This Row],[Distance]], PBmetric[[Distance (km)]:[PB (hh:mm:ss)]], 6, FALSE)), VLOOKUP(Fulltable[[#This Row],[Distance]], PBmetric[[Distance (km)]:[PB (hh:mm:ss)]], 6, FALSE), NA())</f>
        <v>#N/A</v>
      </c>
      <c r="G4270" s="13">
        <f ca="1">$Q$4+$P$4*Fulltable[[#This Row],[Distance]]+$O$4*Fulltable[[#This Row],[D^2]]+$N$4*Fulltable[[#This Row],[D^3]]</f>
        <v>0.15671306678818661</v>
      </c>
      <c r="H4270" s="13">
        <f ca="1">Fulltable[[#This Row],[Forecast]]*(1+AVERAGE(cform[faster (-ve) /
slower (+ve)]))</f>
        <v>0.1622484576872984</v>
      </c>
      <c r="I4270" s="13" t="e">
        <f>IF(ISNUMBER(VLOOKUP(Fulltable[[#This Row],[Distance]], Predict[[#All],[Distance (km)]:[Time on current form]], 2, FALSE)), VLOOKUP(Fulltable[[#This Row],[Distance]], Predict[[#All],[Distance (km)]:[Time on current form]], 2, FALSE), NA())</f>
        <v>#N/A</v>
      </c>
      <c r="J4270" s="13" t="e">
        <f>IF(ISNUMBER(VLOOKUP(Fulltable[[#This Row],[Distance]], Predict[[#All],[Distance (km)]:[Time on current form]], 3, FALSE)), VLOOKUP(Fulltable[[#This Row],[Distance]], Predict[[#All],[Distance (km)]:[Time on current form]], 3, FALSE), NA())</f>
        <v>#N/A</v>
      </c>
    </row>
    <row r="4271" spans="1:10" x14ac:dyDescent="0.25">
      <c r="A4271" s="1">
        <v>42.69</v>
      </c>
      <c r="B4271" s="2">
        <f>Fulltable[[#This Row],[Distance]]^2</f>
        <v>1822.4360999999999</v>
      </c>
      <c r="C4271">
        <f>Fulltable[[#This Row],[Distance]]^3</f>
        <v>77799.797108999992</v>
      </c>
      <c r="D4271">
        <f>Fulltable[[#This Row],[Distance]]^4</f>
        <v>3321273.3385832096</v>
      </c>
      <c r="E4271">
        <f>Fulltable[[#This Row],[Distance]]^5</f>
        <v>141785158.82411721</v>
      </c>
      <c r="F4271" s="13" t="e">
        <f>IF(ISNUMBER(VLOOKUP(Fulltable[[#This Row],[Distance]], PBmetric[[Distance (km)]:[PB (hh:mm:ss)]], 6, FALSE)), VLOOKUP(Fulltable[[#This Row],[Distance]], PBmetric[[Distance (km)]:[PB (hh:mm:ss)]], 6, FALSE), NA())</f>
        <v>#N/A</v>
      </c>
      <c r="G4271" s="13">
        <f ca="1">$Q$4+$P$4*Fulltable[[#This Row],[Distance]]+$O$4*Fulltable[[#This Row],[D^2]]+$N$4*Fulltable[[#This Row],[D^3]]</f>
        <v>0.15675740967798057</v>
      </c>
      <c r="H4271" s="13">
        <f ca="1">Fulltable[[#This Row],[Forecast]]*(1+AVERAGE(cform[faster (-ve) /
slower (+ve)]))</f>
        <v>0.16229436684870988</v>
      </c>
      <c r="I4271" s="13" t="e">
        <f>IF(ISNUMBER(VLOOKUP(Fulltable[[#This Row],[Distance]], Predict[[#All],[Distance (km)]:[Time on current form]], 2, FALSE)), VLOOKUP(Fulltable[[#This Row],[Distance]], Predict[[#All],[Distance (km)]:[Time on current form]], 2, FALSE), NA())</f>
        <v>#N/A</v>
      </c>
      <c r="J4271" s="13" t="e">
        <f>IF(ISNUMBER(VLOOKUP(Fulltable[[#This Row],[Distance]], Predict[[#All],[Distance (km)]:[Time on current form]], 3, FALSE)), VLOOKUP(Fulltable[[#This Row],[Distance]], Predict[[#All],[Distance (km)]:[Time on current form]], 3, FALSE), NA())</f>
        <v>#N/A</v>
      </c>
    </row>
    <row r="4272" spans="1:10" x14ac:dyDescent="0.25">
      <c r="A4272" s="1">
        <v>42.7</v>
      </c>
      <c r="B4272" s="2">
        <f>Fulltable[[#This Row],[Distance]]^2</f>
        <v>1823.2900000000002</v>
      </c>
      <c r="C4272">
        <f>Fulltable[[#This Row],[Distance]]^3</f>
        <v>77854.483000000007</v>
      </c>
      <c r="D4272">
        <f>Fulltable[[#This Row],[Distance]]^4</f>
        <v>3324386.4241000009</v>
      </c>
      <c r="E4272">
        <f>Fulltable[[#This Row],[Distance]]^5</f>
        <v>141951300.30907005</v>
      </c>
      <c r="F4272" s="13" t="e">
        <f>IF(ISNUMBER(VLOOKUP(Fulltable[[#This Row],[Distance]], PBmetric[[Distance (km)]:[PB (hh:mm:ss)]], 6, FALSE)), VLOOKUP(Fulltable[[#This Row],[Distance]], PBmetric[[Distance (km)]:[PB (hh:mm:ss)]], 6, FALSE), NA())</f>
        <v>#N/A</v>
      </c>
      <c r="G4272" s="13">
        <f ca="1">$Q$4+$P$4*Fulltable[[#This Row],[Distance]]+$O$4*Fulltable[[#This Row],[D^2]]+$N$4*Fulltable[[#This Row],[D^3]]</f>
        <v>0.15680175608952679</v>
      </c>
      <c r="H4272" s="13">
        <f ca="1">Fulltable[[#This Row],[Forecast]]*(1+AVERAGE(cform[faster (-ve) /
slower (+ve)]))</f>
        <v>0.16234027965626832</v>
      </c>
      <c r="I4272" s="13" t="e">
        <f>IF(ISNUMBER(VLOOKUP(Fulltable[[#This Row],[Distance]], Predict[[#All],[Distance (km)]:[Time on current form]], 2, FALSE)), VLOOKUP(Fulltable[[#This Row],[Distance]], Predict[[#All],[Distance (km)]:[Time on current form]], 2, FALSE), NA())</f>
        <v>#N/A</v>
      </c>
      <c r="J4272" s="13" t="e">
        <f>IF(ISNUMBER(VLOOKUP(Fulltable[[#This Row],[Distance]], Predict[[#All],[Distance (km)]:[Time on current form]], 3, FALSE)), VLOOKUP(Fulltable[[#This Row],[Distance]], Predict[[#All],[Distance (km)]:[Time on current form]], 3, FALSE), NA())</f>
        <v>#N/A</v>
      </c>
    </row>
    <row r="4273" spans="1:10" x14ac:dyDescent="0.25">
      <c r="A4273" s="1">
        <v>42.71</v>
      </c>
      <c r="B4273" s="2">
        <f>Fulltable[[#This Row],[Distance]]^2</f>
        <v>1824.1441</v>
      </c>
      <c r="C4273">
        <f>Fulltable[[#This Row],[Distance]]^3</f>
        <v>77909.194510999994</v>
      </c>
      <c r="D4273">
        <f>Fulltable[[#This Row],[Distance]]^4</f>
        <v>3327501.69756481</v>
      </c>
      <c r="E4273">
        <f>Fulltable[[#This Row],[Distance]]^5</f>
        <v>142117597.50299305</v>
      </c>
      <c r="F4273" s="13" t="e">
        <f>IF(ISNUMBER(VLOOKUP(Fulltable[[#This Row],[Distance]], PBmetric[[Distance (km)]:[PB (hh:mm:ss)]], 6, FALSE)), VLOOKUP(Fulltable[[#This Row],[Distance]], PBmetric[[Distance (km)]:[PB (hh:mm:ss)]], 6, FALSE), NA())</f>
        <v>#N/A</v>
      </c>
      <c r="G4273" s="13">
        <f ca="1">$Q$4+$P$4*Fulltable[[#This Row],[Distance]]+$O$4*Fulltable[[#This Row],[D^2]]+$N$4*Fulltable[[#This Row],[D^3]]</f>
        <v>0.15684610602278987</v>
      </c>
      <c r="H4273" s="13">
        <f ca="1">Fulltable[[#This Row],[Forecast]]*(1+AVERAGE(cform[faster (-ve) /
slower (+ve)]))</f>
        <v>0.1623861961099371</v>
      </c>
      <c r="I4273" s="13" t="e">
        <f>IF(ISNUMBER(VLOOKUP(Fulltable[[#This Row],[Distance]], Predict[[#All],[Distance (km)]:[Time on current form]], 2, FALSE)), VLOOKUP(Fulltable[[#This Row],[Distance]], Predict[[#All],[Distance (km)]:[Time on current form]], 2, FALSE), NA())</f>
        <v>#N/A</v>
      </c>
      <c r="J4273" s="13" t="e">
        <f>IF(ISNUMBER(VLOOKUP(Fulltable[[#This Row],[Distance]], Predict[[#All],[Distance (km)]:[Time on current form]], 3, FALSE)), VLOOKUP(Fulltable[[#This Row],[Distance]], Predict[[#All],[Distance (km)]:[Time on current form]], 3, FALSE), NA())</f>
        <v>#N/A</v>
      </c>
    </row>
    <row r="4274" spans="1:10" x14ac:dyDescent="0.25">
      <c r="A4274" s="1">
        <v>42.72</v>
      </c>
      <c r="B4274" s="2">
        <f>Fulltable[[#This Row],[Distance]]^2</f>
        <v>1824.9983999999999</v>
      </c>
      <c r="C4274">
        <f>Fulltable[[#This Row],[Distance]]^3</f>
        <v>77963.931647999998</v>
      </c>
      <c r="D4274">
        <f>Fulltable[[#This Row],[Distance]]^4</f>
        <v>3330619.1600025599</v>
      </c>
      <c r="E4274">
        <f>Fulltable[[#This Row],[Distance]]^5</f>
        <v>142284050.51530936</v>
      </c>
      <c r="F4274" s="13" t="e">
        <f>IF(ISNUMBER(VLOOKUP(Fulltable[[#This Row],[Distance]], PBmetric[[Distance (km)]:[PB (hh:mm:ss)]], 6, FALSE)), VLOOKUP(Fulltable[[#This Row],[Distance]], PBmetric[[Distance (km)]:[PB (hh:mm:ss)]], 6, FALSE), NA())</f>
        <v>#N/A</v>
      </c>
      <c r="G4274" s="13">
        <f ca="1">$Q$4+$P$4*Fulltable[[#This Row],[Distance]]+$O$4*Fulltable[[#This Row],[D^2]]+$N$4*Fulltable[[#This Row],[D^3]]</f>
        <v>0.15689045947773433</v>
      </c>
      <c r="H4274" s="13">
        <f ca="1">Fulltable[[#This Row],[Forecast]]*(1+AVERAGE(cform[faster (-ve) /
slower (+ve)]))</f>
        <v>0.16243211620967943</v>
      </c>
      <c r="I4274" s="13" t="e">
        <f>IF(ISNUMBER(VLOOKUP(Fulltable[[#This Row],[Distance]], Predict[[#All],[Distance (km)]:[Time on current form]], 2, FALSE)), VLOOKUP(Fulltable[[#This Row],[Distance]], Predict[[#All],[Distance (km)]:[Time on current form]], 2, FALSE), NA())</f>
        <v>#N/A</v>
      </c>
      <c r="J4274" s="13" t="e">
        <f>IF(ISNUMBER(VLOOKUP(Fulltable[[#This Row],[Distance]], Predict[[#All],[Distance (km)]:[Time on current form]], 3, FALSE)), VLOOKUP(Fulltable[[#This Row],[Distance]], Predict[[#All],[Distance (km)]:[Time on current form]], 3, FALSE), NA())</f>
        <v>#N/A</v>
      </c>
    </row>
    <row r="4275" spans="1:10" x14ac:dyDescent="0.25">
      <c r="A4275" s="1">
        <v>42.73</v>
      </c>
      <c r="B4275" s="2">
        <f>Fulltable[[#This Row],[Distance]]^2</f>
        <v>1825.8528999999996</v>
      </c>
      <c r="C4275">
        <f>Fulltable[[#This Row],[Distance]]^3</f>
        <v>78018.694416999977</v>
      </c>
      <c r="D4275">
        <f>Fulltable[[#This Row],[Distance]]^4</f>
        <v>3333738.8124384088</v>
      </c>
      <c r="E4275">
        <f>Fulltable[[#This Row],[Distance]]^5</f>
        <v>142450659.45549321</v>
      </c>
      <c r="F4275" s="13" t="e">
        <f>IF(ISNUMBER(VLOOKUP(Fulltable[[#This Row],[Distance]], PBmetric[[Distance (km)]:[PB (hh:mm:ss)]], 6, FALSE)), VLOOKUP(Fulltable[[#This Row],[Distance]], PBmetric[[Distance (km)]:[PB (hh:mm:ss)]], 6, FALSE), NA())</f>
        <v>#N/A</v>
      </c>
      <c r="G4275" s="13">
        <f ca="1">$Q$4+$P$4*Fulltable[[#This Row],[Distance]]+$O$4*Fulltable[[#This Row],[D^2]]+$N$4*Fulltable[[#This Row],[D^3]]</f>
        <v>0.15693481645432489</v>
      </c>
      <c r="H4275" s="13">
        <f ca="1">Fulltable[[#This Row],[Forecast]]*(1+AVERAGE(cform[faster (-ve) /
slower (+ve)]))</f>
        <v>0.16247803995545881</v>
      </c>
      <c r="I4275" s="13" t="e">
        <f>IF(ISNUMBER(VLOOKUP(Fulltable[[#This Row],[Distance]], Predict[[#All],[Distance (km)]:[Time on current form]], 2, FALSE)), VLOOKUP(Fulltable[[#This Row],[Distance]], Predict[[#All],[Distance (km)]:[Time on current form]], 2, FALSE), NA())</f>
        <v>#N/A</v>
      </c>
      <c r="J4275" s="13" t="e">
        <f>IF(ISNUMBER(VLOOKUP(Fulltable[[#This Row],[Distance]], Predict[[#All],[Distance (km)]:[Time on current form]], 3, FALSE)), VLOOKUP(Fulltable[[#This Row],[Distance]], Predict[[#All],[Distance (km)]:[Time on current form]], 3, FALSE), NA())</f>
        <v>#N/A</v>
      </c>
    </row>
    <row r="4276" spans="1:10" x14ac:dyDescent="0.25">
      <c r="A4276" s="1">
        <v>42.74</v>
      </c>
      <c r="B4276" s="2">
        <f>Fulltable[[#This Row],[Distance]]^2</f>
        <v>1826.7076000000002</v>
      </c>
      <c r="C4276">
        <f>Fulltable[[#This Row],[Distance]]^3</f>
        <v>78073.482824000006</v>
      </c>
      <c r="D4276">
        <f>Fulltable[[#This Row],[Distance]]^4</f>
        <v>3336860.6558977608</v>
      </c>
      <c r="E4276">
        <f>Fulltable[[#This Row],[Distance]]^5</f>
        <v>142617424.4330703</v>
      </c>
      <c r="F4276" s="13" t="e">
        <f>IF(ISNUMBER(VLOOKUP(Fulltable[[#This Row],[Distance]], PBmetric[[Distance (km)]:[PB (hh:mm:ss)]], 6, FALSE)), VLOOKUP(Fulltable[[#This Row],[Distance]], PBmetric[[Distance (km)]:[PB (hh:mm:ss)]], 6, FALSE), NA())</f>
        <v>#N/A</v>
      </c>
      <c r="G4276" s="13">
        <f ca="1">$Q$4+$P$4*Fulltable[[#This Row],[Distance]]+$O$4*Fulltable[[#This Row],[D^2]]+$N$4*Fulltable[[#This Row],[D^3]]</f>
        <v>0.15697917695252608</v>
      </c>
      <c r="H4276" s="13">
        <f ca="1">Fulltable[[#This Row],[Forecast]]*(1+AVERAGE(cform[faster (-ve) /
slower (+ve)]))</f>
        <v>0.16252396734723856</v>
      </c>
      <c r="I4276" s="13" t="e">
        <f>IF(ISNUMBER(VLOOKUP(Fulltable[[#This Row],[Distance]], Predict[[#All],[Distance (km)]:[Time on current form]], 2, FALSE)), VLOOKUP(Fulltable[[#This Row],[Distance]], Predict[[#All],[Distance (km)]:[Time on current form]], 2, FALSE), NA())</f>
        <v>#N/A</v>
      </c>
      <c r="J4276" s="13" t="e">
        <f>IF(ISNUMBER(VLOOKUP(Fulltable[[#This Row],[Distance]], Predict[[#All],[Distance (km)]:[Time on current form]], 3, FALSE)), VLOOKUP(Fulltable[[#This Row],[Distance]], Predict[[#All],[Distance (km)]:[Time on current form]], 3, FALSE), NA())</f>
        <v>#N/A</v>
      </c>
    </row>
    <row r="4277" spans="1:10" x14ac:dyDescent="0.25">
      <c r="A4277" s="1">
        <v>42.75</v>
      </c>
      <c r="B4277" s="2">
        <f>Fulltable[[#This Row],[Distance]]^2</f>
        <v>1827.5625</v>
      </c>
      <c r="C4277">
        <f>Fulltable[[#This Row],[Distance]]^3</f>
        <v>78128.296875</v>
      </c>
      <c r="D4277">
        <f>Fulltable[[#This Row],[Distance]]^4</f>
        <v>3339984.69140625</v>
      </c>
      <c r="E4277">
        <f>Fulltable[[#This Row],[Distance]]^5</f>
        <v>142784345.55761719</v>
      </c>
      <c r="F4277" s="13" t="e">
        <f>IF(ISNUMBER(VLOOKUP(Fulltable[[#This Row],[Distance]], PBmetric[[Distance (km)]:[PB (hh:mm:ss)]], 6, FALSE)), VLOOKUP(Fulltable[[#This Row],[Distance]], PBmetric[[Distance (km)]:[PB (hh:mm:ss)]], 6, FALSE), NA())</f>
        <v>#N/A</v>
      </c>
      <c r="G4277" s="13">
        <f ca="1">$Q$4+$P$4*Fulltable[[#This Row],[Distance]]+$O$4*Fulltable[[#This Row],[D^2]]+$N$4*Fulltable[[#This Row],[D^3]]</f>
        <v>0.15702354097230251</v>
      </c>
      <c r="H4277" s="13">
        <f ca="1">Fulltable[[#This Row],[Forecast]]*(1+AVERAGE(cform[faster (-ve) /
slower (+ve)]))</f>
        <v>0.16256989838498195</v>
      </c>
      <c r="I4277" s="13" t="e">
        <f>IF(ISNUMBER(VLOOKUP(Fulltable[[#This Row],[Distance]], Predict[[#All],[Distance (km)]:[Time on current form]], 2, FALSE)), VLOOKUP(Fulltable[[#This Row],[Distance]], Predict[[#All],[Distance (km)]:[Time on current form]], 2, FALSE), NA())</f>
        <v>#N/A</v>
      </c>
      <c r="J4277" s="13" t="e">
        <f>IF(ISNUMBER(VLOOKUP(Fulltable[[#This Row],[Distance]], Predict[[#All],[Distance (km)]:[Time on current form]], 3, FALSE)), VLOOKUP(Fulltable[[#This Row],[Distance]], Predict[[#All],[Distance (km)]:[Time on current form]], 3, FALSE), NA())</f>
        <v>#N/A</v>
      </c>
    </row>
    <row r="4278" spans="1:10" x14ac:dyDescent="0.25">
      <c r="A4278" s="1">
        <v>42.76</v>
      </c>
      <c r="B4278" s="2">
        <f>Fulltable[[#This Row],[Distance]]^2</f>
        <v>1828.4175999999998</v>
      </c>
      <c r="C4278">
        <f>Fulltable[[#This Row],[Distance]]^3</f>
        <v>78183.13657599999</v>
      </c>
      <c r="D4278">
        <f>Fulltable[[#This Row],[Distance]]^4</f>
        <v>3343110.9199897591</v>
      </c>
      <c r="E4278">
        <f>Fulltable[[#This Row],[Distance]]^5</f>
        <v>142951422.9387621</v>
      </c>
      <c r="F4278" s="13" t="e">
        <f>IF(ISNUMBER(VLOOKUP(Fulltable[[#This Row],[Distance]], PBmetric[[Distance (km)]:[PB (hh:mm:ss)]], 6, FALSE)), VLOOKUP(Fulltable[[#This Row],[Distance]], PBmetric[[Distance (km)]:[PB (hh:mm:ss)]], 6, FALSE), NA())</f>
        <v>#N/A</v>
      </c>
      <c r="G4278" s="13">
        <f ca="1">$Q$4+$P$4*Fulltable[[#This Row],[Distance]]+$O$4*Fulltable[[#This Row],[D^2]]+$N$4*Fulltable[[#This Row],[D^3]]</f>
        <v>0.15706790851361876</v>
      </c>
      <c r="H4278" s="13">
        <f ca="1">Fulltable[[#This Row],[Forecast]]*(1+AVERAGE(cform[faster (-ve) /
slower (+ve)]))</f>
        <v>0.1626158330686524</v>
      </c>
      <c r="I4278" s="13" t="e">
        <f>IF(ISNUMBER(VLOOKUP(Fulltable[[#This Row],[Distance]], Predict[[#All],[Distance (km)]:[Time on current form]], 2, FALSE)), VLOOKUP(Fulltable[[#This Row],[Distance]], Predict[[#All],[Distance (km)]:[Time on current form]], 2, FALSE), NA())</f>
        <v>#N/A</v>
      </c>
      <c r="J4278" s="13" t="e">
        <f>IF(ISNUMBER(VLOOKUP(Fulltable[[#This Row],[Distance]], Predict[[#All],[Distance (km)]:[Time on current form]], 3, FALSE)), VLOOKUP(Fulltable[[#This Row],[Distance]], Predict[[#All],[Distance (km)]:[Time on current form]], 3, FALSE), NA())</f>
        <v>#N/A</v>
      </c>
    </row>
    <row r="4279" spans="1:10" x14ac:dyDescent="0.25">
      <c r="A4279" s="1">
        <v>42.77</v>
      </c>
      <c r="B4279" s="2">
        <f>Fulltable[[#This Row],[Distance]]^2</f>
        <v>1829.2729000000002</v>
      </c>
      <c r="C4279">
        <f>Fulltable[[#This Row],[Distance]]^3</f>
        <v>78238.001933000007</v>
      </c>
      <c r="D4279">
        <f>Fulltable[[#This Row],[Distance]]^4</f>
        <v>3346239.3426744104</v>
      </c>
      <c r="E4279">
        <f>Fulltable[[#This Row],[Distance]]^5</f>
        <v>143118656.68618456</v>
      </c>
      <c r="F4279" s="13" t="e">
        <f>IF(ISNUMBER(VLOOKUP(Fulltable[[#This Row],[Distance]], PBmetric[[Distance (km)]:[PB (hh:mm:ss)]], 6, FALSE)), VLOOKUP(Fulltable[[#This Row],[Distance]], PBmetric[[Distance (km)]:[PB (hh:mm:ss)]], 6, FALSE), NA())</f>
        <v>#N/A</v>
      </c>
      <c r="G4279" s="13">
        <f ca="1">$Q$4+$P$4*Fulltable[[#This Row],[Distance]]+$O$4*Fulltable[[#This Row],[D^2]]+$N$4*Fulltable[[#This Row],[D^3]]</f>
        <v>0.15711227957643947</v>
      </c>
      <c r="H4279" s="13">
        <f ca="1">Fulltable[[#This Row],[Forecast]]*(1+AVERAGE(cform[faster (-ve) /
slower (+ve)]))</f>
        <v>0.16266177139821325</v>
      </c>
      <c r="I4279" s="13" t="e">
        <f>IF(ISNUMBER(VLOOKUP(Fulltable[[#This Row],[Distance]], Predict[[#All],[Distance (km)]:[Time on current form]], 2, FALSE)), VLOOKUP(Fulltable[[#This Row],[Distance]], Predict[[#All],[Distance (km)]:[Time on current form]], 2, FALSE), NA())</f>
        <v>#N/A</v>
      </c>
      <c r="J4279" s="13" t="e">
        <f>IF(ISNUMBER(VLOOKUP(Fulltable[[#This Row],[Distance]], Predict[[#All],[Distance (km)]:[Time on current form]], 3, FALSE)), VLOOKUP(Fulltable[[#This Row],[Distance]], Predict[[#All],[Distance (km)]:[Time on current form]], 3, FALSE), NA())</f>
        <v>#N/A</v>
      </c>
    </row>
    <row r="4280" spans="1:10" x14ac:dyDescent="0.25">
      <c r="A4280" s="1">
        <v>42.78</v>
      </c>
      <c r="B4280" s="2">
        <f>Fulltable[[#This Row],[Distance]]^2</f>
        <v>1830.1284000000001</v>
      </c>
      <c r="C4280">
        <f>Fulltable[[#This Row],[Distance]]^3</f>
        <v>78292.892952000009</v>
      </c>
      <c r="D4280">
        <f>Fulltable[[#This Row],[Distance]]^4</f>
        <v>3349369.9604865601</v>
      </c>
      <c r="E4280">
        <f>Fulltable[[#This Row],[Distance]]^5</f>
        <v>143286046.90961504</v>
      </c>
      <c r="F4280" s="13" t="e">
        <f>IF(ISNUMBER(VLOOKUP(Fulltable[[#This Row],[Distance]], PBmetric[[Distance (km)]:[PB (hh:mm:ss)]], 6, FALSE)), VLOOKUP(Fulltable[[#This Row],[Distance]], PBmetric[[Distance (km)]:[PB (hh:mm:ss)]], 6, FALSE), NA())</f>
        <v>#N/A</v>
      </c>
      <c r="G4280" s="13">
        <f ca="1">$Q$4+$P$4*Fulltable[[#This Row],[Distance]]+$O$4*Fulltable[[#This Row],[D^2]]+$N$4*Fulltable[[#This Row],[D^3]]</f>
        <v>0.15715665416072919</v>
      </c>
      <c r="H4280" s="13">
        <f ca="1">Fulltable[[#This Row],[Forecast]]*(1+AVERAGE(cform[faster (-ve) /
slower (+ve)]))</f>
        <v>0.1627077133736278</v>
      </c>
      <c r="I4280" s="13" t="e">
        <f>IF(ISNUMBER(VLOOKUP(Fulltable[[#This Row],[Distance]], Predict[[#All],[Distance (km)]:[Time on current form]], 2, FALSE)), VLOOKUP(Fulltable[[#This Row],[Distance]], Predict[[#All],[Distance (km)]:[Time on current form]], 2, FALSE), NA())</f>
        <v>#N/A</v>
      </c>
      <c r="J4280" s="13" t="e">
        <f>IF(ISNUMBER(VLOOKUP(Fulltable[[#This Row],[Distance]], Predict[[#All],[Distance (km)]:[Time on current form]], 3, FALSE)), VLOOKUP(Fulltable[[#This Row],[Distance]], Predict[[#All],[Distance (km)]:[Time on current form]], 3, FALSE), NA())</f>
        <v>#N/A</v>
      </c>
    </row>
    <row r="4281" spans="1:10" x14ac:dyDescent="0.25">
      <c r="A4281" s="1">
        <v>42.79</v>
      </c>
      <c r="B4281" s="2">
        <f>Fulltable[[#This Row],[Distance]]^2</f>
        <v>1830.9840999999999</v>
      </c>
      <c r="C4281">
        <f>Fulltable[[#This Row],[Distance]]^3</f>
        <v>78347.809638999999</v>
      </c>
      <c r="D4281">
        <f>Fulltable[[#This Row],[Distance]]^4</f>
        <v>3352502.7744528097</v>
      </c>
      <c r="E4281">
        <f>Fulltable[[#This Row],[Distance]]^5</f>
        <v>143453593.71883571</v>
      </c>
      <c r="F4281" s="13" t="e">
        <f>IF(ISNUMBER(VLOOKUP(Fulltable[[#This Row],[Distance]], PBmetric[[Distance (km)]:[PB (hh:mm:ss)]], 6, FALSE)), VLOOKUP(Fulltable[[#This Row],[Distance]], PBmetric[[Distance (km)]:[PB (hh:mm:ss)]], 6, FALSE), NA())</f>
        <v>#N/A</v>
      </c>
      <c r="G4281" s="13">
        <f ca="1">$Q$4+$P$4*Fulltable[[#This Row],[Distance]]+$O$4*Fulltable[[#This Row],[D^2]]+$N$4*Fulltable[[#This Row],[D^3]]</f>
        <v>0.15720103226645255</v>
      </c>
      <c r="H4281" s="13">
        <f ca="1">Fulltable[[#This Row],[Forecast]]*(1+AVERAGE(cform[faster (-ve) /
slower (+ve)]))</f>
        <v>0.16275365899485944</v>
      </c>
      <c r="I4281" s="13" t="e">
        <f>IF(ISNUMBER(VLOOKUP(Fulltable[[#This Row],[Distance]], Predict[[#All],[Distance (km)]:[Time on current form]], 2, FALSE)), VLOOKUP(Fulltable[[#This Row],[Distance]], Predict[[#All],[Distance (km)]:[Time on current form]], 2, FALSE), NA())</f>
        <v>#N/A</v>
      </c>
      <c r="J4281" s="13" t="e">
        <f>IF(ISNUMBER(VLOOKUP(Fulltable[[#This Row],[Distance]], Predict[[#All],[Distance (km)]:[Time on current form]], 3, FALSE)), VLOOKUP(Fulltable[[#This Row],[Distance]], Predict[[#All],[Distance (km)]:[Time on current form]], 3, FALSE), NA())</f>
        <v>#N/A</v>
      </c>
    </row>
    <row r="4282" spans="1:10" x14ac:dyDescent="0.25">
      <c r="A4282" s="1">
        <v>42.8</v>
      </c>
      <c r="B4282" s="2">
        <f>Fulltable[[#This Row],[Distance]]^2</f>
        <v>1831.8399999999997</v>
      </c>
      <c r="C4282">
        <f>Fulltable[[#This Row],[Distance]]^3</f>
        <v>78402.751999999979</v>
      </c>
      <c r="D4282">
        <f>Fulltable[[#This Row],[Distance]]^4</f>
        <v>3355637.7855999987</v>
      </c>
      <c r="E4282">
        <f>Fulltable[[#This Row],[Distance]]^5</f>
        <v>143621297.22367993</v>
      </c>
      <c r="F4282" s="13" t="e">
        <f>IF(ISNUMBER(VLOOKUP(Fulltable[[#This Row],[Distance]], PBmetric[[Distance (km)]:[PB (hh:mm:ss)]], 6, FALSE)), VLOOKUP(Fulltable[[#This Row],[Distance]], PBmetric[[Distance (km)]:[PB (hh:mm:ss)]], 6, FALSE), NA())</f>
        <v>#N/A</v>
      </c>
      <c r="G4282" s="13">
        <f ca="1">$Q$4+$P$4*Fulltable[[#This Row],[Distance]]+$O$4*Fulltable[[#This Row],[D^2]]+$N$4*Fulltable[[#This Row],[D^3]]</f>
        <v>0.1572454138935741</v>
      </c>
      <c r="H4282" s="13">
        <f ca="1">Fulltable[[#This Row],[Forecast]]*(1+AVERAGE(cform[faster (-ve) /
slower (+ve)]))</f>
        <v>0.16279960826187148</v>
      </c>
      <c r="I4282" s="13" t="e">
        <f>IF(ISNUMBER(VLOOKUP(Fulltable[[#This Row],[Distance]], Predict[[#All],[Distance (km)]:[Time on current form]], 2, FALSE)), VLOOKUP(Fulltable[[#This Row],[Distance]], Predict[[#All],[Distance (km)]:[Time on current form]], 2, FALSE), NA())</f>
        <v>#N/A</v>
      </c>
      <c r="J4282" s="13" t="e">
        <f>IF(ISNUMBER(VLOOKUP(Fulltable[[#This Row],[Distance]], Predict[[#All],[Distance (km)]:[Time on current form]], 3, FALSE)), VLOOKUP(Fulltable[[#This Row],[Distance]], Predict[[#All],[Distance (km)]:[Time on current form]], 3, FALSE), NA())</f>
        <v>#N/A</v>
      </c>
    </row>
    <row r="4283" spans="1:10" x14ac:dyDescent="0.25">
      <c r="A4283" s="1">
        <v>42.81</v>
      </c>
      <c r="B4283" s="2">
        <f>Fulltable[[#This Row],[Distance]]^2</f>
        <v>1832.6961000000001</v>
      </c>
      <c r="C4283">
        <f>Fulltable[[#This Row],[Distance]]^3</f>
        <v>78457.720041000008</v>
      </c>
      <c r="D4283">
        <f>Fulltable[[#This Row],[Distance]]^4</f>
        <v>3358774.9949552105</v>
      </c>
      <c r="E4283">
        <f>Fulltable[[#This Row],[Distance]]^5</f>
        <v>143789157.53403255</v>
      </c>
      <c r="F4283" s="13" t="e">
        <f>IF(ISNUMBER(VLOOKUP(Fulltable[[#This Row],[Distance]], PBmetric[[Distance (km)]:[PB (hh:mm:ss)]], 6, FALSE)), VLOOKUP(Fulltable[[#This Row],[Distance]], PBmetric[[Distance (km)]:[PB (hh:mm:ss)]], 6, FALSE), NA())</f>
        <v>#N/A</v>
      </c>
      <c r="G4283" s="13">
        <f ca="1">$Q$4+$P$4*Fulltable[[#This Row],[Distance]]+$O$4*Fulltable[[#This Row],[D^2]]+$N$4*Fulltable[[#This Row],[D^3]]</f>
        <v>0.15728979904205848</v>
      </c>
      <c r="H4283" s="13">
        <f ca="1">Fulltable[[#This Row],[Forecast]]*(1+AVERAGE(cform[faster (-ve) /
slower (+ve)]))</f>
        <v>0.16284556117462726</v>
      </c>
      <c r="I4283" s="13" t="e">
        <f>IF(ISNUMBER(VLOOKUP(Fulltable[[#This Row],[Distance]], Predict[[#All],[Distance (km)]:[Time on current form]], 2, FALSE)), VLOOKUP(Fulltable[[#This Row],[Distance]], Predict[[#All],[Distance (km)]:[Time on current form]], 2, FALSE), NA())</f>
        <v>#N/A</v>
      </c>
      <c r="J4283" s="13" t="e">
        <f>IF(ISNUMBER(VLOOKUP(Fulltable[[#This Row],[Distance]], Predict[[#All],[Distance (km)]:[Time on current form]], 3, FALSE)), VLOOKUP(Fulltable[[#This Row],[Distance]], Predict[[#All],[Distance (km)]:[Time on current form]], 3, FALSE), NA())</f>
        <v>#N/A</v>
      </c>
    </row>
    <row r="4284" spans="1:10" x14ac:dyDescent="0.25">
      <c r="A4284" s="1">
        <v>42.82</v>
      </c>
      <c r="B4284" s="2">
        <f>Fulltable[[#This Row],[Distance]]^2</f>
        <v>1833.5524</v>
      </c>
      <c r="C4284">
        <f>Fulltable[[#This Row],[Distance]]^3</f>
        <v>78512.713768000001</v>
      </c>
      <c r="D4284">
        <f>Fulltable[[#This Row],[Distance]]^4</f>
        <v>3361914.4035457601</v>
      </c>
      <c r="E4284">
        <f>Fulltable[[#This Row],[Distance]]^5</f>
        <v>143957174.75982946</v>
      </c>
      <c r="F4284" s="13" t="e">
        <f>IF(ISNUMBER(VLOOKUP(Fulltable[[#This Row],[Distance]], PBmetric[[Distance (km)]:[PB (hh:mm:ss)]], 6, FALSE)), VLOOKUP(Fulltable[[#This Row],[Distance]], PBmetric[[Distance (km)]:[PB (hh:mm:ss)]], 6, FALSE), NA())</f>
        <v>#N/A</v>
      </c>
      <c r="G4284" s="13">
        <f ca="1">$Q$4+$P$4*Fulltable[[#This Row],[Distance]]+$O$4*Fulltable[[#This Row],[D^2]]+$N$4*Fulltable[[#This Row],[D^3]]</f>
        <v>0.15733418771187027</v>
      </c>
      <c r="H4284" s="13">
        <f ca="1">Fulltable[[#This Row],[Forecast]]*(1+AVERAGE(cform[faster (-ve) /
slower (+ve)]))</f>
        <v>0.16289151773309019</v>
      </c>
      <c r="I4284" s="13" t="e">
        <f>IF(ISNUMBER(VLOOKUP(Fulltable[[#This Row],[Distance]], Predict[[#All],[Distance (km)]:[Time on current form]], 2, FALSE)), VLOOKUP(Fulltable[[#This Row],[Distance]], Predict[[#All],[Distance (km)]:[Time on current form]], 2, FALSE), NA())</f>
        <v>#N/A</v>
      </c>
      <c r="J4284" s="13" t="e">
        <f>IF(ISNUMBER(VLOOKUP(Fulltable[[#This Row],[Distance]], Predict[[#All],[Distance (km)]:[Time on current form]], 3, FALSE)), VLOOKUP(Fulltable[[#This Row],[Distance]], Predict[[#All],[Distance (km)]:[Time on current form]], 3, FALSE), NA())</f>
        <v>#N/A</v>
      </c>
    </row>
    <row r="4285" spans="1:10" x14ac:dyDescent="0.25">
      <c r="A4285" s="1">
        <v>42.83</v>
      </c>
      <c r="B4285" s="2">
        <f>Fulltable[[#This Row],[Distance]]^2</f>
        <v>1834.4088999999999</v>
      </c>
      <c r="C4285">
        <f>Fulltable[[#This Row],[Distance]]^3</f>
        <v>78567.733186999991</v>
      </c>
      <c r="D4285">
        <f>Fulltable[[#This Row],[Distance]]^4</f>
        <v>3365056.0123992097</v>
      </c>
      <c r="E4285">
        <f>Fulltable[[#This Row],[Distance]]^5</f>
        <v>144125349.01105815</v>
      </c>
      <c r="F4285" s="13" t="e">
        <f>IF(ISNUMBER(VLOOKUP(Fulltable[[#This Row],[Distance]], PBmetric[[Distance (km)]:[PB (hh:mm:ss)]], 6, FALSE)), VLOOKUP(Fulltable[[#This Row],[Distance]], PBmetric[[Distance (km)]:[PB (hh:mm:ss)]], 6, FALSE), NA())</f>
        <v>#N/A</v>
      </c>
      <c r="G4285" s="13">
        <f ca="1">$Q$4+$P$4*Fulltable[[#This Row],[Distance]]+$O$4*Fulltable[[#This Row],[D^2]]+$N$4*Fulltable[[#This Row],[D^3]]</f>
        <v>0.15737857990297405</v>
      </c>
      <c r="H4285" s="13">
        <f ca="1">Fulltable[[#This Row],[Forecast]]*(1+AVERAGE(cform[faster (-ve) /
slower (+ve)]))</f>
        <v>0.16293747793722355</v>
      </c>
      <c r="I4285" s="13" t="e">
        <f>IF(ISNUMBER(VLOOKUP(Fulltable[[#This Row],[Distance]], Predict[[#All],[Distance (km)]:[Time on current form]], 2, FALSE)), VLOOKUP(Fulltable[[#This Row],[Distance]], Predict[[#All],[Distance (km)]:[Time on current form]], 2, FALSE), NA())</f>
        <v>#N/A</v>
      </c>
      <c r="J4285" s="13" t="e">
        <f>IF(ISNUMBER(VLOOKUP(Fulltable[[#This Row],[Distance]], Predict[[#All],[Distance (km)]:[Time on current form]], 3, FALSE)), VLOOKUP(Fulltable[[#This Row],[Distance]], Predict[[#All],[Distance (km)]:[Time on current form]], 3, FALSE), NA())</f>
        <v>#N/A</v>
      </c>
    </row>
    <row r="4286" spans="1:10" x14ac:dyDescent="0.25">
      <c r="A4286" s="1">
        <v>42.84</v>
      </c>
      <c r="B4286" s="2">
        <f>Fulltable[[#This Row],[Distance]]^2</f>
        <v>1835.2656000000004</v>
      </c>
      <c r="C4286">
        <f>Fulltable[[#This Row],[Distance]]^3</f>
        <v>78622.778304000021</v>
      </c>
      <c r="D4286">
        <f>Fulltable[[#This Row],[Distance]]^4</f>
        <v>3368199.8225433617</v>
      </c>
      <c r="E4286">
        <f>Fulltable[[#This Row],[Distance]]^5</f>
        <v>144293680.39775762</v>
      </c>
      <c r="F4286" s="13" t="e">
        <f>IF(ISNUMBER(VLOOKUP(Fulltable[[#This Row],[Distance]], PBmetric[[Distance (km)]:[PB (hh:mm:ss)]], 6, FALSE)), VLOOKUP(Fulltable[[#This Row],[Distance]], PBmetric[[Distance (km)]:[PB (hh:mm:ss)]], 6, FALSE), NA())</f>
        <v>#N/A</v>
      </c>
      <c r="G4286" s="13">
        <f ca="1">$Q$4+$P$4*Fulltable[[#This Row],[Distance]]+$O$4*Fulltable[[#This Row],[D^2]]+$N$4*Fulltable[[#This Row],[D^3]]</f>
        <v>0.15742297561533447</v>
      </c>
      <c r="H4286" s="13">
        <f ca="1">Fulltable[[#This Row],[Forecast]]*(1+AVERAGE(cform[faster (-ve) /
slower (+ve)]))</f>
        <v>0.16298344178699073</v>
      </c>
      <c r="I4286" s="13" t="e">
        <f>IF(ISNUMBER(VLOOKUP(Fulltable[[#This Row],[Distance]], Predict[[#All],[Distance (km)]:[Time on current form]], 2, FALSE)), VLOOKUP(Fulltable[[#This Row],[Distance]], Predict[[#All],[Distance (km)]:[Time on current form]], 2, FALSE), NA())</f>
        <v>#N/A</v>
      </c>
      <c r="J4286" s="13" t="e">
        <f>IF(ISNUMBER(VLOOKUP(Fulltable[[#This Row],[Distance]], Predict[[#All],[Distance (km)]:[Time on current form]], 3, FALSE)), VLOOKUP(Fulltable[[#This Row],[Distance]], Predict[[#All],[Distance (km)]:[Time on current form]], 3, FALSE), NA())</f>
        <v>#N/A</v>
      </c>
    </row>
    <row r="4287" spans="1:10" x14ac:dyDescent="0.25">
      <c r="A4287" s="1">
        <v>42.85</v>
      </c>
      <c r="B4287" s="2">
        <f>Fulltable[[#This Row],[Distance]]^2</f>
        <v>1836.1225000000002</v>
      </c>
      <c r="C4287">
        <f>Fulltable[[#This Row],[Distance]]^3</f>
        <v>78677.849125000008</v>
      </c>
      <c r="D4287">
        <f>Fulltable[[#This Row],[Distance]]^4</f>
        <v>3371345.8350062505</v>
      </c>
      <c r="E4287">
        <f>Fulltable[[#This Row],[Distance]]^5</f>
        <v>144462169.03001785</v>
      </c>
      <c r="F4287" s="13" t="e">
        <f>IF(ISNUMBER(VLOOKUP(Fulltable[[#This Row],[Distance]], PBmetric[[Distance (km)]:[PB (hh:mm:ss)]], 6, FALSE)), VLOOKUP(Fulltable[[#This Row],[Distance]], PBmetric[[Distance (km)]:[PB (hh:mm:ss)]], 6, FALSE), NA())</f>
        <v>#N/A</v>
      </c>
      <c r="G4287" s="13">
        <f ca="1">$Q$4+$P$4*Fulltable[[#This Row],[Distance]]+$O$4*Fulltable[[#This Row],[D^2]]+$N$4*Fulltable[[#This Row],[D^3]]</f>
        <v>0.15746737484891607</v>
      </c>
      <c r="H4287" s="13">
        <f ca="1">Fulltable[[#This Row],[Forecast]]*(1+AVERAGE(cform[faster (-ve) /
slower (+ve)]))</f>
        <v>0.16302940928235504</v>
      </c>
      <c r="I4287" s="13" t="e">
        <f>IF(ISNUMBER(VLOOKUP(Fulltable[[#This Row],[Distance]], Predict[[#All],[Distance (km)]:[Time on current form]], 2, FALSE)), VLOOKUP(Fulltable[[#This Row],[Distance]], Predict[[#All],[Distance (km)]:[Time on current form]], 2, FALSE), NA())</f>
        <v>#N/A</v>
      </c>
      <c r="J4287" s="13" t="e">
        <f>IF(ISNUMBER(VLOOKUP(Fulltable[[#This Row],[Distance]], Predict[[#All],[Distance (km)]:[Time on current form]], 3, FALSE)), VLOOKUP(Fulltable[[#This Row],[Distance]], Predict[[#All],[Distance (km)]:[Time on current form]], 3, FALSE), NA())</f>
        <v>#N/A</v>
      </c>
    </row>
    <row r="4288" spans="1:10" x14ac:dyDescent="0.25">
      <c r="A4288" s="1">
        <v>42.86</v>
      </c>
      <c r="B4288" s="2">
        <f>Fulltable[[#This Row],[Distance]]^2</f>
        <v>1836.9795999999999</v>
      </c>
      <c r="C4288">
        <f>Fulltable[[#This Row],[Distance]]^3</f>
        <v>78732.945655999996</v>
      </c>
      <c r="D4288">
        <f>Fulltable[[#This Row],[Distance]]^4</f>
        <v>3374494.0508161597</v>
      </c>
      <c r="E4288">
        <f>Fulltable[[#This Row],[Distance]]^5</f>
        <v>144630815.01798061</v>
      </c>
      <c r="F4288" s="13" t="e">
        <f>IF(ISNUMBER(VLOOKUP(Fulltable[[#This Row],[Distance]], PBmetric[[Distance (km)]:[PB (hh:mm:ss)]], 6, FALSE)), VLOOKUP(Fulltable[[#This Row],[Distance]], PBmetric[[Distance (km)]:[PB (hh:mm:ss)]], 6, FALSE), NA())</f>
        <v>#N/A</v>
      </c>
      <c r="G4288" s="13">
        <f ca="1">$Q$4+$P$4*Fulltable[[#This Row],[Distance]]+$O$4*Fulltable[[#This Row],[D^2]]+$N$4*Fulltable[[#This Row],[D^3]]</f>
        <v>0.15751177760368348</v>
      </c>
      <c r="H4288" s="13">
        <f ca="1">Fulltable[[#This Row],[Forecast]]*(1+AVERAGE(cform[faster (-ve) /
slower (+ve)]))</f>
        <v>0.16307538042327985</v>
      </c>
      <c r="I4288" s="13" t="e">
        <f>IF(ISNUMBER(VLOOKUP(Fulltable[[#This Row],[Distance]], Predict[[#All],[Distance (km)]:[Time on current form]], 2, FALSE)), VLOOKUP(Fulltable[[#This Row],[Distance]], Predict[[#All],[Distance (km)]:[Time on current form]], 2, FALSE), NA())</f>
        <v>#N/A</v>
      </c>
      <c r="J4288" s="13" t="e">
        <f>IF(ISNUMBER(VLOOKUP(Fulltable[[#This Row],[Distance]], Predict[[#All],[Distance (km)]:[Time on current form]], 3, FALSE)), VLOOKUP(Fulltable[[#This Row],[Distance]], Predict[[#All],[Distance (km)]:[Time on current form]], 3, FALSE), NA())</f>
        <v>#N/A</v>
      </c>
    </row>
    <row r="4289" spans="1:10" x14ac:dyDescent="0.25">
      <c r="A4289" s="1">
        <v>42.87</v>
      </c>
      <c r="B4289" s="2">
        <f>Fulltable[[#This Row],[Distance]]^2</f>
        <v>1837.8368999999998</v>
      </c>
      <c r="C4289">
        <f>Fulltable[[#This Row],[Distance]]^3</f>
        <v>78788.067902999988</v>
      </c>
      <c r="D4289">
        <f>Fulltable[[#This Row],[Distance]]^4</f>
        <v>3377644.4710016092</v>
      </c>
      <c r="E4289">
        <f>Fulltable[[#This Row],[Distance]]^5</f>
        <v>144799618.47183898</v>
      </c>
      <c r="F4289" s="13" t="e">
        <f>IF(ISNUMBER(VLOOKUP(Fulltable[[#This Row],[Distance]], PBmetric[[Distance (km)]:[PB (hh:mm:ss)]], 6, FALSE)), VLOOKUP(Fulltable[[#This Row],[Distance]], PBmetric[[Distance (km)]:[PB (hh:mm:ss)]], 6, FALSE), NA())</f>
        <v>#N/A</v>
      </c>
      <c r="G4289" s="13">
        <f ca="1">$Q$4+$P$4*Fulltable[[#This Row],[Distance]]+$O$4*Fulltable[[#This Row],[D^2]]+$N$4*Fulltable[[#This Row],[D^3]]</f>
        <v>0.15755618387960127</v>
      </c>
      <c r="H4289" s="13">
        <f ca="1">Fulltable[[#This Row],[Forecast]]*(1+AVERAGE(cform[faster (-ve) /
slower (+ve)]))</f>
        <v>0.16312135520972848</v>
      </c>
      <c r="I4289" s="13" t="e">
        <f>IF(ISNUMBER(VLOOKUP(Fulltable[[#This Row],[Distance]], Predict[[#All],[Distance (km)]:[Time on current form]], 2, FALSE)), VLOOKUP(Fulltable[[#This Row],[Distance]], Predict[[#All],[Distance (km)]:[Time on current form]], 2, FALSE), NA())</f>
        <v>#N/A</v>
      </c>
      <c r="J4289" s="13" t="e">
        <f>IF(ISNUMBER(VLOOKUP(Fulltable[[#This Row],[Distance]], Predict[[#All],[Distance (km)]:[Time on current form]], 3, FALSE)), VLOOKUP(Fulltable[[#This Row],[Distance]], Predict[[#All],[Distance (km)]:[Time on current form]], 3, FALSE), NA())</f>
        <v>#N/A</v>
      </c>
    </row>
    <row r="4290" spans="1:10" x14ac:dyDescent="0.25">
      <c r="A4290" s="1">
        <v>42.88</v>
      </c>
      <c r="B4290" s="2">
        <f>Fulltable[[#This Row],[Distance]]^2</f>
        <v>1838.6944000000003</v>
      </c>
      <c r="C4290">
        <f>Fulltable[[#This Row],[Distance]]^3</f>
        <v>78843.215872000015</v>
      </c>
      <c r="D4290">
        <f>Fulltable[[#This Row],[Distance]]^4</f>
        <v>3380797.0965913613</v>
      </c>
      <c r="E4290">
        <f>Fulltable[[#This Row],[Distance]]^5</f>
        <v>144968579.50183758</v>
      </c>
      <c r="F4290" s="13" t="e">
        <f>IF(ISNUMBER(VLOOKUP(Fulltable[[#This Row],[Distance]], PBmetric[[Distance (km)]:[PB (hh:mm:ss)]], 6, FALSE)), VLOOKUP(Fulltable[[#This Row],[Distance]], PBmetric[[Distance (km)]:[PB (hh:mm:ss)]], 6, FALSE), NA())</f>
        <v>#N/A</v>
      </c>
      <c r="G4290" s="13">
        <f ca="1">$Q$4+$P$4*Fulltable[[#This Row],[Distance]]+$O$4*Fulltable[[#This Row],[D^2]]+$N$4*Fulltable[[#This Row],[D^3]]</f>
        <v>0.15760059367663409</v>
      </c>
      <c r="H4290" s="13">
        <f ca="1">Fulltable[[#This Row],[Forecast]]*(1+AVERAGE(cform[faster (-ve) /
slower (+ve)]))</f>
        <v>0.16316733364166436</v>
      </c>
      <c r="I4290" s="13" t="e">
        <f>IF(ISNUMBER(VLOOKUP(Fulltable[[#This Row],[Distance]], Predict[[#All],[Distance (km)]:[Time on current form]], 2, FALSE)), VLOOKUP(Fulltable[[#This Row],[Distance]], Predict[[#All],[Distance (km)]:[Time on current form]], 2, FALSE), NA())</f>
        <v>#N/A</v>
      </c>
      <c r="J4290" s="13" t="e">
        <f>IF(ISNUMBER(VLOOKUP(Fulltable[[#This Row],[Distance]], Predict[[#All],[Distance (km)]:[Time on current form]], 3, FALSE)), VLOOKUP(Fulltable[[#This Row],[Distance]], Predict[[#All],[Distance (km)]:[Time on current form]], 3, FALSE), NA())</f>
        <v>#N/A</v>
      </c>
    </row>
    <row r="4291" spans="1:10" x14ac:dyDescent="0.25">
      <c r="A4291" s="1">
        <v>42.89</v>
      </c>
      <c r="B4291" s="2">
        <f>Fulltable[[#This Row],[Distance]]^2</f>
        <v>1839.5521000000001</v>
      </c>
      <c r="C4291">
        <f>Fulltable[[#This Row],[Distance]]^3</f>
        <v>78898.389569000006</v>
      </c>
      <c r="D4291">
        <f>Fulltable[[#This Row],[Distance]]^4</f>
        <v>3383951.9286144106</v>
      </c>
      <c r="E4291">
        <f>Fulltable[[#This Row],[Distance]]^5</f>
        <v>145137698.21827206</v>
      </c>
      <c r="F4291" s="13" t="e">
        <f>IF(ISNUMBER(VLOOKUP(Fulltable[[#This Row],[Distance]], PBmetric[[Distance (km)]:[PB (hh:mm:ss)]], 6, FALSE)), VLOOKUP(Fulltable[[#This Row],[Distance]], PBmetric[[Distance (km)]:[PB (hh:mm:ss)]], 6, FALSE), NA())</f>
        <v>#N/A</v>
      </c>
      <c r="G4291" s="13">
        <f ca="1">$Q$4+$P$4*Fulltable[[#This Row],[Distance]]+$O$4*Fulltable[[#This Row],[D^2]]+$N$4*Fulltable[[#This Row],[D^3]]</f>
        <v>0.15764500699474648</v>
      </c>
      <c r="H4291" s="13">
        <f ca="1">Fulltable[[#This Row],[Forecast]]*(1+AVERAGE(cform[faster (-ve) /
slower (+ve)]))</f>
        <v>0.16321331571905073</v>
      </c>
      <c r="I4291" s="13" t="e">
        <f>IF(ISNUMBER(VLOOKUP(Fulltable[[#This Row],[Distance]], Predict[[#All],[Distance (km)]:[Time on current form]], 2, FALSE)), VLOOKUP(Fulltable[[#This Row],[Distance]], Predict[[#All],[Distance (km)]:[Time on current form]], 2, FALSE), NA())</f>
        <v>#N/A</v>
      </c>
      <c r="J4291" s="13" t="e">
        <f>IF(ISNUMBER(VLOOKUP(Fulltable[[#This Row],[Distance]], Predict[[#All],[Distance (km)]:[Time on current form]], 3, FALSE)), VLOOKUP(Fulltable[[#This Row],[Distance]], Predict[[#All],[Distance (km)]:[Time on current form]], 3, FALSE), NA())</f>
        <v>#N/A</v>
      </c>
    </row>
    <row r="4292" spans="1:10" x14ac:dyDescent="0.25">
      <c r="A4292" s="1">
        <v>42.9</v>
      </c>
      <c r="B4292" s="2">
        <f>Fulltable[[#This Row],[Distance]]^2</f>
        <v>1840.4099999999999</v>
      </c>
      <c r="C4292">
        <f>Fulltable[[#This Row],[Distance]]^3</f>
        <v>78953.588999999993</v>
      </c>
      <c r="D4292">
        <f>Fulltable[[#This Row],[Distance]]^4</f>
        <v>3387108.9680999992</v>
      </c>
      <c r="E4292">
        <f>Fulltable[[#This Row],[Distance]]^5</f>
        <v>145306974.73148996</v>
      </c>
      <c r="F4292" s="13" t="e">
        <f>IF(ISNUMBER(VLOOKUP(Fulltable[[#This Row],[Distance]], PBmetric[[Distance (km)]:[PB (hh:mm:ss)]], 6, FALSE)), VLOOKUP(Fulltable[[#This Row],[Distance]], PBmetric[[Distance (km)]:[PB (hh:mm:ss)]], 6, FALSE), NA())</f>
        <v>#N/A</v>
      </c>
      <c r="G4292" s="13">
        <f ca="1">$Q$4+$P$4*Fulltable[[#This Row],[Distance]]+$O$4*Fulltable[[#This Row],[D^2]]+$N$4*Fulltable[[#This Row],[D^3]]</f>
        <v>0.15768942383390305</v>
      </c>
      <c r="H4292" s="13">
        <f ca="1">Fulltable[[#This Row],[Forecast]]*(1+AVERAGE(cform[faster (-ve) /
slower (+ve)]))</f>
        <v>0.16325930144185097</v>
      </c>
      <c r="I4292" s="13" t="e">
        <f>IF(ISNUMBER(VLOOKUP(Fulltable[[#This Row],[Distance]], Predict[[#All],[Distance (km)]:[Time on current form]], 2, FALSE)), VLOOKUP(Fulltable[[#This Row],[Distance]], Predict[[#All],[Distance (km)]:[Time on current form]], 2, FALSE), NA())</f>
        <v>#N/A</v>
      </c>
      <c r="J4292" s="13" t="e">
        <f>IF(ISNUMBER(VLOOKUP(Fulltable[[#This Row],[Distance]], Predict[[#All],[Distance (km)]:[Time on current form]], 3, FALSE)), VLOOKUP(Fulltable[[#This Row],[Distance]], Predict[[#All],[Distance (km)]:[Time on current form]], 3, FALSE), NA())</f>
        <v>#N/A</v>
      </c>
    </row>
    <row r="4293" spans="1:10" x14ac:dyDescent="0.25">
      <c r="A4293" s="1">
        <v>42.91</v>
      </c>
      <c r="B4293" s="2">
        <f>Fulltable[[#This Row],[Distance]]^2</f>
        <v>1841.2680999999998</v>
      </c>
      <c r="C4293">
        <f>Fulltable[[#This Row],[Distance]]^3</f>
        <v>79008.814170999991</v>
      </c>
      <c r="D4293">
        <f>Fulltable[[#This Row],[Distance]]^4</f>
        <v>3390268.216077609</v>
      </c>
      <c r="E4293">
        <f>Fulltable[[#This Row],[Distance]]^5</f>
        <v>145476409.15189019</v>
      </c>
      <c r="F4293" s="13" t="e">
        <f>IF(ISNUMBER(VLOOKUP(Fulltable[[#This Row],[Distance]], PBmetric[[Distance (km)]:[PB (hh:mm:ss)]], 6, FALSE)), VLOOKUP(Fulltable[[#This Row],[Distance]], PBmetric[[Distance (km)]:[PB (hh:mm:ss)]], 6, FALSE), NA())</f>
        <v>#N/A</v>
      </c>
      <c r="G4293" s="13">
        <f ca="1">$Q$4+$P$4*Fulltable[[#This Row],[Distance]]+$O$4*Fulltable[[#This Row],[D^2]]+$N$4*Fulltable[[#This Row],[D^3]]</f>
        <v>0.15773384419406838</v>
      </c>
      <c r="H4293" s="13">
        <f ca="1">Fulltable[[#This Row],[Forecast]]*(1+AVERAGE(cform[faster (-ve) /
slower (+ve)]))</f>
        <v>0.16330529081002843</v>
      </c>
      <c r="I4293" s="13" t="e">
        <f>IF(ISNUMBER(VLOOKUP(Fulltable[[#This Row],[Distance]], Predict[[#All],[Distance (km)]:[Time on current form]], 2, FALSE)), VLOOKUP(Fulltable[[#This Row],[Distance]], Predict[[#All],[Distance (km)]:[Time on current form]], 2, FALSE), NA())</f>
        <v>#N/A</v>
      </c>
      <c r="J4293" s="13" t="e">
        <f>IF(ISNUMBER(VLOOKUP(Fulltable[[#This Row],[Distance]], Predict[[#All],[Distance (km)]:[Time on current form]], 3, FALSE)), VLOOKUP(Fulltable[[#This Row],[Distance]], Predict[[#All],[Distance (km)]:[Time on current form]], 3, FALSE), NA())</f>
        <v>#N/A</v>
      </c>
    </row>
    <row r="4294" spans="1:10" x14ac:dyDescent="0.25">
      <c r="A4294" s="1">
        <v>42.92</v>
      </c>
      <c r="B4294" s="2">
        <f>Fulltable[[#This Row],[Distance]]^2</f>
        <v>1842.1264000000001</v>
      </c>
      <c r="C4294">
        <f>Fulltable[[#This Row],[Distance]]^3</f>
        <v>79064.065088000003</v>
      </c>
      <c r="D4294">
        <f>Fulltable[[#This Row],[Distance]]^4</f>
        <v>3393429.6735769603</v>
      </c>
      <c r="E4294">
        <f>Fulltable[[#This Row],[Distance]]^5</f>
        <v>145646001.58992314</v>
      </c>
      <c r="F4294" s="13" t="e">
        <f>IF(ISNUMBER(VLOOKUP(Fulltable[[#This Row],[Distance]], PBmetric[[Distance (km)]:[PB (hh:mm:ss)]], 6, FALSE)), VLOOKUP(Fulltable[[#This Row],[Distance]], PBmetric[[Distance (km)]:[PB (hh:mm:ss)]], 6, FALSE), NA())</f>
        <v>#N/A</v>
      </c>
      <c r="G4294" s="13">
        <f ca="1">$Q$4+$P$4*Fulltable[[#This Row],[Distance]]+$O$4*Fulltable[[#This Row],[D^2]]+$N$4*Fulltable[[#This Row],[D^3]]</f>
        <v>0.15777826807520717</v>
      </c>
      <c r="H4294" s="13">
        <f ca="1">Fulltable[[#This Row],[Forecast]]*(1+AVERAGE(cform[faster (-ve) /
slower (+ve)]))</f>
        <v>0.16335128382354652</v>
      </c>
      <c r="I4294" s="13" t="e">
        <f>IF(ISNUMBER(VLOOKUP(Fulltable[[#This Row],[Distance]], Predict[[#All],[Distance (km)]:[Time on current form]], 2, FALSE)), VLOOKUP(Fulltable[[#This Row],[Distance]], Predict[[#All],[Distance (km)]:[Time on current form]], 2, FALSE), NA())</f>
        <v>#N/A</v>
      </c>
      <c r="J4294" s="13" t="e">
        <f>IF(ISNUMBER(VLOOKUP(Fulltable[[#This Row],[Distance]], Predict[[#All],[Distance (km)]:[Time on current form]], 3, FALSE)), VLOOKUP(Fulltable[[#This Row],[Distance]], Predict[[#All],[Distance (km)]:[Time on current form]], 3, FALSE), NA())</f>
        <v>#N/A</v>
      </c>
    </row>
    <row r="4295" spans="1:10" x14ac:dyDescent="0.25">
      <c r="A4295" s="1">
        <v>42.93</v>
      </c>
      <c r="B4295" s="2">
        <f>Fulltable[[#This Row],[Distance]]^2</f>
        <v>1842.9848999999999</v>
      </c>
      <c r="C4295">
        <f>Fulltable[[#This Row],[Distance]]^3</f>
        <v>79119.341757000002</v>
      </c>
      <c r="D4295">
        <f>Fulltable[[#This Row],[Distance]]^4</f>
        <v>3396593.3416280099</v>
      </c>
      <c r="E4295">
        <f>Fulltable[[#This Row],[Distance]]^5</f>
        <v>145815752.15609047</v>
      </c>
      <c r="F4295" s="13" t="e">
        <f>IF(ISNUMBER(VLOOKUP(Fulltable[[#This Row],[Distance]], PBmetric[[Distance (km)]:[PB (hh:mm:ss)]], 6, FALSE)), VLOOKUP(Fulltable[[#This Row],[Distance]], PBmetric[[Distance (km)]:[PB (hh:mm:ss)]], 6, FALSE), NA())</f>
        <v>#N/A</v>
      </c>
      <c r="G4295" s="13">
        <f ca="1">$Q$4+$P$4*Fulltable[[#This Row],[Distance]]+$O$4*Fulltable[[#This Row],[D^2]]+$N$4*Fulltable[[#This Row],[D^3]]</f>
        <v>0.15782269547728386</v>
      </c>
      <c r="H4295" s="13">
        <f ca="1">Fulltable[[#This Row],[Forecast]]*(1+AVERAGE(cform[faster (-ve) /
slower (+ve)]))</f>
        <v>0.16339728048236846</v>
      </c>
      <c r="I4295" s="13" t="e">
        <f>IF(ISNUMBER(VLOOKUP(Fulltable[[#This Row],[Distance]], Predict[[#All],[Distance (km)]:[Time on current form]], 2, FALSE)), VLOOKUP(Fulltable[[#This Row],[Distance]], Predict[[#All],[Distance (km)]:[Time on current form]], 2, FALSE), NA())</f>
        <v>#N/A</v>
      </c>
      <c r="J4295" s="13" t="e">
        <f>IF(ISNUMBER(VLOOKUP(Fulltable[[#This Row],[Distance]], Predict[[#All],[Distance (km)]:[Time on current form]], 3, FALSE)), VLOOKUP(Fulltable[[#This Row],[Distance]], Predict[[#All],[Distance (km)]:[Time on current form]], 3, FALSE), NA())</f>
        <v>#N/A</v>
      </c>
    </row>
    <row r="4296" spans="1:10" x14ac:dyDescent="0.25">
      <c r="A4296" s="1">
        <v>42.94</v>
      </c>
      <c r="B4296" s="2">
        <f>Fulltable[[#This Row],[Distance]]^2</f>
        <v>1843.8435999999997</v>
      </c>
      <c r="C4296">
        <f>Fulltable[[#This Row],[Distance]]^3</f>
        <v>79174.64418399999</v>
      </c>
      <c r="D4296">
        <f>Fulltable[[#This Row],[Distance]]^4</f>
        <v>3399759.2212609588</v>
      </c>
      <c r="E4296">
        <f>Fulltable[[#This Row],[Distance]]^5</f>
        <v>145985660.96094558</v>
      </c>
      <c r="F4296" s="13" t="e">
        <f>IF(ISNUMBER(VLOOKUP(Fulltable[[#This Row],[Distance]], PBmetric[[Distance (km)]:[PB (hh:mm:ss)]], 6, FALSE)), VLOOKUP(Fulltable[[#This Row],[Distance]], PBmetric[[Distance (km)]:[PB (hh:mm:ss)]], 6, FALSE), NA())</f>
        <v>#N/A</v>
      </c>
      <c r="G4296" s="13">
        <f ca="1">$Q$4+$P$4*Fulltable[[#This Row],[Distance]]+$O$4*Fulltable[[#This Row],[D^2]]+$N$4*Fulltable[[#This Row],[D^3]]</f>
        <v>0.15786712640026315</v>
      </c>
      <c r="H4296" s="13">
        <f ca="1">Fulltable[[#This Row],[Forecast]]*(1+AVERAGE(cform[faster (-ve) /
slower (+ve)]))</f>
        <v>0.1634432807864577</v>
      </c>
      <c r="I4296" s="13" t="e">
        <f>IF(ISNUMBER(VLOOKUP(Fulltable[[#This Row],[Distance]], Predict[[#All],[Distance (km)]:[Time on current form]], 2, FALSE)), VLOOKUP(Fulltable[[#This Row],[Distance]], Predict[[#All],[Distance (km)]:[Time on current form]], 2, FALSE), NA())</f>
        <v>#N/A</v>
      </c>
      <c r="J4296" s="13" t="e">
        <f>IF(ISNUMBER(VLOOKUP(Fulltable[[#This Row],[Distance]], Predict[[#All],[Distance (km)]:[Time on current form]], 3, FALSE)), VLOOKUP(Fulltable[[#This Row],[Distance]], Predict[[#All],[Distance (km)]:[Time on current form]], 3, FALSE), NA())</f>
        <v>#N/A</v>
      </c>
    </row>
    <row r="4297" spans="1:10" x14ac:dyDescent="0.25">
      <c r="A4297" s="1">
        <v>42.95</v>
      </c>
      <c r="B4297" s="2">
        <f>Fulltable[[#This Row],[Distance]]^2</f>
        <v>1844.7025000000003</v>
      </c>
      <c r="C4297">
        <f>Fulltable[[#This Row],[Distance]]^3</f>
        <v>79229.972375000012</v>
      </c>
      <c r="D4297">
        <f>Fulltable[[#This Row],[Distance]]^4</f>
        <v>3402927.3135062512</v>
      </c>
      <c r="E4297">
        <f>Fulltable[[#This Row],[Distance]]^5</f>
        <v>146155728.1150935</v>
      </c>
      <c r="F4297" s="13" t="e">
        <f>IF(ISNUMBER(VLOOKUP(Fulltable[[#This Row],[Distance]], PBmetric[[Distance (km)]:[PB (hh:mm:ss)]], 6, FALSE)), VLOOKUP(Fulltable[[#This Row],[Distance]], PBmetric[[Distance (km)]:[PB (hh:mm:ss)]], 6, FALSE), NA())</f>
        <v>#N/A</v>
      </c>
      <c r="G4297" s="13">
        <f ca="1">$Q$4+$P$4*Fulltable[[#This Row],[Distance]]+$O$4*Fulltable[[#This Row],[D^2]]+$N$4*Fulltable[[#This Row],[D^3]]</f>
        <v>0.15791156084410965</v>
      </c>
      <c r="H4297" s="13">
        <f ca="1">Fulltable[[#This Row],[Forecast]]*(1+AVERAGE(cform[faster (-ve) /
slower (+ve)]))</f>
        <v>0.16348928473577759</v>
      </c>
      <c r="I4297" s="13" t="e">
        <f>IF(ISNUMBER(VLOOKUP(Fulltable[[#This Row],[Distance]], Predict[[#All],[Distance (km)]:[Time on current form]], 2, FALSE)), VLOOKUP(Fulltable[[#This Row],[Distance]], Predict[[#All],[Distance (km)]:[Time on current form]], 2, FALSE), NA())</f>
        <v>#N/A</v>
      </c>
      <c r="J4297" s="13" t="e">
        <f>IF(ISNUMBER(VLOOKUP(Fulltable[[#This Row],[Distance]], Predict[[#All],[Distance (km)]:[Time on current form]], 3, FALSE)), VLOOKUP(Fulltable[[#This Row],[Distance]], Predict[[#All],[Distance (km)]:[Time on current form]], 3, FALSE), NA())</f>
        <v>#N/A</v>
      </c>
    </row>
    <row r="4298" spans="1:10" x14ac:dyDescent="0.25">
      <c r="A4298" s="1">
        <v>42.96</v>
      </c>
      <c r="B4298" s="2">
        <f>Fulltable[[#This Row],[Distance]]^2</f>
        <v>1845.5616</v>
      </c>
      <c r="C4298">
        <f>Fulltable[[#This Row],[Distance]]^3</f>
        <v>79285.326335999998</v>
      </c>
      <c r="D4298">
        <f>Fulltable[[#This Row],[Distance]]^4</f>
        <v>3406097.6193945599</v>
      </c>
      <c r="E4298">
        <f>Fulltable[[#This Row],[Distance]]^5</f>
        <v>146325953.72919029</v>
      </c>
      <c r="F4298" s="13" t="e">
        <f>IF(ISNUMBER(VLOOKUP(Fulltable[[#This Row],[Distance]], PBmetric[[Distance (km)]:[PB (hh:mm:ss)]], 6, FALSE)), VLOOKUP(Fulltable[[#This Row],[Distance]], PBmetric[[Distance (km)]:[PB (hh:mm:ss)]], 6, FALSE), NA())</f>
        <v>#N/A</v>
      </c>
      <c r="G4298" s="13">
        <f ca="1">$Q$4+$P$4*Fulltable[[#This Row],[Distance]]+$O$4*Fulltable[[#This Row],[D^2]]+$N$4*Fulltable[[#This Row],[D^3]]</f>
        <v>0.15795599880878788</v>
      </c>
      <c r="H4298" s="13">
        <f ca="1">Fulltable[[#This Row],[Forecast]]*(1+AVERAGE(cform[faster (-ve) /
slower (+ve)]))</f>
        <v>0.1635352923302914</v>
      </c>
      <c r="I4298" s="13" t="e">
        <f>IF(ISNUMBER(VLOOKUP(Fulltable[[#This Row],[Distance]], Predict[[#All],[Distance (km)]:[Time on current form]], 2, FALSE)), VLOOKUP(Fulltable[[#This Row],[Distance]], Predict[[#All],[Distance (km)]:[Time on current form]], 2, FALSE), NA())</f>
        <v>#N/A</v>
      </c>
      <c r="J4298" s="13" t="e">
        <f>IF(ISNUMBER(VLOOKUP(Fulltable[[#This Row],[Distance]], Predict[[#All],[Distance (km)]:[Time on current form]], 3, FALSE)), VLOOKUP(Fulltable[[#This Row],[Distance]], Predict[[#All],[Distance (km)]:[Time on current form]], 3, FALSE), NA())</f>
        <v>#N/A</v>
      </c>
    </row>
    <row r="4299" spans="1:10" x14ac:dyDescent="0.25">
      <c r="A4299" s="1">
        <v>42.97</v>
      </c>
      <c r="B4299" s="2">
        <f>Fulltable[[#This Row],[Distance]]^2</f>
        <v>1846.4208999999998</v>
      </c>
      <c r="C4299">
        <f>Fulltable[[#This Row],[Distance]]^3</f>
        <v>79340.706072999994</v>
      </c>
      <c r="D4299">
        <f>Fulltable[[#This Row],[Distance]]^4</f>
        <v>3409270.1399568096</v>
      </c>
      <c r="E4299">
        <f>Fulltable[[#This Row],[Distance]]^5</f>
        <v>146496337.9139441</v>
      </c>
      <c r="F4299" s="13" t="e">
        <f>IF(ISNUMBER(VLOOKUP(Fulltable[[#This Row],[Distance]], PBmetric[[Distance (km)]:[PB (hh:mm:ss)]], 6, FALSE)), VLOOKUP(Fulltable[[#This Row],[Distance]], PBmetric[[Distance (km)]:[PB (hh:mm:ss)]], 6, FALSE), NA())</f>
        <v>#N/A</v>
      </c>
      <c r="G4299" s="13">
        <f ca="1">$Q$4+$P$4*Fulltable[[#This Row],[Distance]]+$O$4*Fulltable[[#This Row],[D^2]]+$N$4*Fulltable[[#This Row],[D^3]]</f>
        <v>0.15800044029426244</v>
      </c>
      <c r="H4299" s="13">
        <f ca="1">Fulltable[[#This Row],[Forecast]]*(1+AVERAGE(cform[faster (-ve) /
slower (+ve)]))</f>
        <v>0.16358130356996245</v>
      </c>
      <c r="I4299" s="13" t="e">
        <f>IF(ISNUMBER(VLOOKUP(Fulltable[[#This Row],[Distance]], Predict[[#All],[Distance (km)]:[Time on current form]], 2, FALSE)), VLOOKUP(Fulltable[[#This Row],[Distance]], Predict[[#All],[Distance (km)]:[Time on current form]], 2, FALSE), NA())</f>
        <v>#N/A</v>
      </c>
      <c r="J4299" s="13" t="e">
        <f>IF(ISNUMBER(VLOOKUP(Fulltable[[#This Row],[Distance]], Predict[[#All],[Distance (km)]:[Time on current form]], 3, FALSE)), VLOOKUP(Fulltable[[#This Row],[Distance]], Predict[[#All],[Distance (km)]:[Time on current form]], 3, FALSE), NA())</f>
        <v>#N/A</v>
      </c>
    </row>
    <row r="4300" spans="1:10" x14ac:dyDescent="0.25">
      <c r="A4300" s="1">
        <v>42.98</v>
      </c>
      <c r="B4300" s="2">
        <f>Fulltable[[#This Row],[Distance]]^2</f>
        <v>1847.2803999999996</v>
      </c>
      <c r="C4300">
        <f>Fulltable[[#This Row],[Distance]]^3</f>
        <v>79396.111591999972</v>
      </c>
      <c r="D4300">
        <f>Fulltable[[#This Row],[Distance]]^4</f>
        <v>3412444.8762241588</v>
      </c>
      <c r="E4300">
        <f>Fulltable[[#This Row],[Distance]]^5</f>
        <v>146666880.78011432</v>
      </c>
      <c r="F4300" s="13" t="e">
        <f>IF(ISNUMBER(VLOOKUP(Fulltable[[#This Row],[Distance]], PBmetric[[Distance (km)]:[PB (hh:mm:ss)]], 6, FALSE)), VLOOKUP(Fulltable[[#This Row],[Distance]], PBmetric[[Distance (km)]:[PB (hh:mm:ss)]], 6, FALSE), NA())</f>
        <v>#N/A</v>
      </c>
      <c r="G4300" s="13">
        <f ca="1">$Q$4+$P$4*Fulltable[[#This Row],[Distance]]+$O$4*Fulltable[[#This Row],[D^2]]+$N$4*Fulltable[[#This Row],[D^3]]</f>
        <v>0.15804488530049798</v>
      </c>
      <c r="H4300" s="13">
        <f ca="1">Fulltable[[#This Row],[Forecast]]*(1+AVERAGE(cform[faster (-ve) /
slower (+ve)]))</f>
        <v>0.1636273184547542</v>
      </c>
      <c r="I4300" s="13" t="e">
        <f>IF(ISNUMBER(VLOOKUP(Fulltable[[#This Row],[Distance]], Predict[[#All],[Distance (km)]:[Time on current form]], 2, FALSE)), VLOOKUP(Fulltable[[#This Row],[Distance]], Predict[[#All],[Distance (km)]:[Time on current form]], 2, FALSE), NA())</f>
        <v>#N/A</v>
      </c>
      <c r="J4300" s="13" t="e">
        <f>IF(ISNUMBER(VLOOKUP(Fulltable[[#This Row],[Distance]], Predict[[#All],[Distance (km)]:[Time on current form]], 3, FALSE)), VLOOKUP(Fulltable[[#This Row],[Distance]], Predict[[#All],[Distance (km)]:[Time on current form]], 3, FALSE), NA())</f>
        <v>#N/A</v>
      </c>
    </row>
    <row r="4301" spans="1:10" x14ac:dyDescent="0.25">
      <c r="A4301" s="1">
        <v>42.99</v>
      </c>
      <c r="B4301" s="2">
        <f>Fulltable[[#This Row],[Distance]]^2</f>
        <v>1848.1401000000001</v>
      </c>
      <c r="C4301">
        <f>Fulltable[[#This Row],[Distance]]^3</f>
        <v>79451.542899000007</v>
      </c>
      <c r="D4301">
        <f>Fulltable[[#This Row],[Distance]]^4</f>
        <v>3415621.8292280105</v>
      </c>
      <c r="E4301">
        <f>Fulltable[[#This Row],[Distance]]^5</f>
        <v>146837582.43851218</v>
      </c>
      <c r="F4301" s="13" t="e">
        <f>IF(ISNUMBER(VLOOKUP(Fulltable[[#This Row],[Distance]], PBmetric[[Distance (km)]:[PB (hh:mm:ss)]], 6, FALSE)), VLOOKUP(Fulltable[[#This Row],[Distance]], PBmetric[[Distance (km)]:[PB (hh:mm:ss)]], 6, FALSE), NA())</f>
        <v>#N/A</v>
      </c>
      <c r="G4301" s="13">
        <f ca="1">$Q$4+$P$4*Fulltable[[#This Row],[Distance]]+$O$4*Fulltable[[#This Row],[D^2]]+$N$4*Fulltable[[#This Row],[D^3]]</f>
        <v>0.15808933382745913</v>
      </c>
      <c r="H4301" s="13">
        <f ca="1">Fulltable[[#This Row],[Forecast]]*(1+AVERAGE(cform[faster (-ve) /
slower (+ve)]))</f>
        <v>0.16367333698462999</v>
      </c>
      <c r="I4301" s="13" t="e">
        <f>IF(ISNUMBER(VLOOKUP(Fulltable[[#This Row],[Distance]], Predict[[#All],[Distance (km)]:[Time on current form]], 2, FALSE)), VLOOKUP(Fulltable[[#This Row],[Distance]], Predict[[#All],[Distance (km)]:[Time on current form]], 2, FALSE), NA())</f>
        <v>#N/A</v>
      </c>
      <c r="J4301" s="13" t="e">
        <f>IF(ISNUMBER(VLOOKUP(Fulltable[[#This Row],[Distance]], Predict[[#All],[Distance (km)]:[Time on current form]], 3, FALSE)), VLOOKUP(Fulltable[[#This Row],[Distance]], Predict[[#All],[Distance (km)]:[Time on current form]], 3, FALSE), NA())</f>
        <v>#N/A</v>
      </c>
    </row>
    <row r="4302" spans="1:10" x14ac:dyDescent="0.25">
      <c r="A4302" s="1">
        <v>43</v>
      </c>
      <c r="B4302" s="2">
        <f>Fulltable[[#This Row],[Distance]]^2</f>
        <v>1849</v>
      </c>
      <c r="C4302">
        <f>Fulltable[[#This Row],[Distance]]^3</f>
        <v>79507</v>
      </c>
      <c r="D4302">
        <f>Fulltable[[#This Row],[Distance]]^4</f>
        <v>3418801</v>
      </c>
      <c r="E4302">
        <f>Fulltable[[#This Row],[Distance]]^5</f>
        <v>147008443</v>
      </c>
      <c r="F4302" s="13" t="e">
        <f>IF(ISNUMBER(VLOOKUP(Fulltable[[#This Row],[Distance]], PBmetric[[Distance (km)]:[PB (hh:mm:ss)]], 6, FALSE)), VLOOKUP(Fulltable[[#This Row],[Distance]], PBmetric[[Distance (km)]:[PB (hh:mm:ss)]], 6, FALSE), NA())</f>
        <v>#N/A</v>
      </c>
      <c r="G4302" s="13">
        <f ca="1">$Q$4+$P$4*Fulltable[[#This Row],[Distance]]+$O$4*Fulltable[[#This Row],[D^2]]+$N$4*Fulltable[[#This Row],[D^3]]</f>
        <v>0.15813378587511037</v>
      </c>
      <c r="H4302" s="13">
        <f ca="1">Fulltable[[#This Row],[Forecast]]*(1+AVERAGE(cform[faster (-ve) /
slower (+ve)]))</f>
        <v>0.16371935915955305</v>
      </c>
      <c r="I4302" s="13" t="e">
        <f>IF(ISNUMBER(VLOOKUP(Fulltable[[#This Row],[Distance]], Predict[[#All],[Distance (km)]:[Time on current form]], 2, FALSE)), VLOOKUP(Fulltable[[#This Row],[Distance]], Predict[[#All],[Distance (km)]:[Time on current form]], 2, FALSE), NA())</f>
        <v>#N/A</v>
      </c>
      <c r="J4302" s="13" t="e">
        <f>IF(ISNUMBER(VLOOKUP(Fulltable[[#This Row],[Distance]], Predict[[#All],[Distance (km)]:[Time on current form]], 3, FALSE)), VLOOKUP(Fulltable[[#This Row],[Distance]], Predict[[#All],[Distance (km)]:[Time on current form]], 3, FALSE), NA())</f>
        <v>#N/A</v>
      </c>
    </row>
    <row r="4303" spans="1:10" x14ac:dyDescent="0.25">
      <c r="A4303" s="1">
        <v>43.01</v>
      </c>
      <c r="B4303" s="2">
        <f>Fulltable[[#This Row],[Distance]]^2</f>
        <v>1849.8600999999999</v>
      </c>
      <c r="C4303">
        <f>Fulltable[[#This Row],[Distance]]^3</f>
        <v>79562.482900999996</v>
      </c>
      <c r="D4303">
        <f>Fulltable[[#This Row],[Distance]]^4</f>
        <v>3421982.3895720094</v>
      </c>
      <c r="E4303">
        <f>Fulltable[[#This Row],[Distance]]^5</f>
        <v>147179462.57549211</v>
      </c>
      <c r="F4303" s="13" t="e">
        <f>IF(ISNUMBER(VLOOKUP(Fulltable[[#This Row],[Distance]], PBmetric[[Distance (km)]:[PB (hh:mm:ss)]], 6, FALSE)), VLOOKUP(Fulltable[[#This Row],[Distance]], PBmetric[[Distance (km)]:[PB (hh:mm:ss)]], 6, FALSE), NA())</f>
        <v>#N/A</v>
      </c>
      <c r="G4303" s="13">
        <f ca="1">$Q$4+$P$4*Fulltable[[#This Row],[Distance]]+$O$4*Fulltable[[#This Row],[D^2]]+$N$4*Fulltable[[#This Row],[D^3]]</f>
        <v>0.15817824144341638</v>
      </c>
      <c r="H4303" s="13">
        <f ca="1">Fulltable[[#This Row],[Forecast]]*(1+AVERAGE(cform[faster (-ve) /
slower (+ve)]))</f>
        <v>0.16376538497948684</v>
      </c>
      <c r="I4303" s="13" t="e">
        <f>IF(ISNUMBER(VLOOKUP(Fulltable[[#This Row],[Distance]], Predict[[#All],[Distance (km)]:[Time on current form]], 2, FALSE)), VLOOKUP(Fulltable[[#This Row],[Distance]], Predict[[#All],[Distance (km)]:[Time on current form]], 2, FALSE), NA())</f>
        <v>#N/A</v>
      </c>
      <c r="J4303" s="13" t="e">
        <f>IF(ISNUMBER(VLOOKUP(Fulltable[[#This Row],[Distance]], Predict[[#All],[Distance (km)]:[Time on current form]], 3, FALSE)), VLOOKUP(Fulltable[[#This Row],[Distance]], Predict[[#All],[Distance (km)]:[Time on current form]], 3, FALSE), NA())</f>
        <v>#N/A</v>
      </c>
    </row>
    <row r="4304" spans="1:10" x14ac:dyDescent="0.25">
      <c r="A4304" s="1">
        <v>43.02</v>
      </c>
      <c r="B4304" s="2">
        <f>Fulltable[[#This Row],[Distance]]^2</f>
        <v>1850.7204000000004</v>
      </c>
      <c r="C4304">
        <f>Fulltable[[#This Row],[Distance]]^3</f>
        <v>79617.991608000026</v>
      </c>
      <c r="D4304">
        <f>Fulltable[[#This Row],[Distance]]^4</f>
        <v>3425165.9989761612</v>
      </c>
      <c r="E4304">
        <f>Fulltable[[#This Row],[Distance]]^5</f>
        <v>147350641.27595446</v>
      </c>
      <c r="F4304" s="13" t="e">
        <f>IF(ISNUMBER(VLOOKUP(Fulltable[[#This Row],[Distance]], PBmetric[[Distance (km)]:[PB (hh:mm:ss)]], 6, FALSE)), VLOOKUP(Fulltable[[#This Row],[Distance]], PBmetric[[Distance (km)]:[PB (hh:mm:ss)]], 6, FALSE), NA())</f>
        <v>#N/A</v>
      </c>
      <c r="G4304" s="13">
        <f ca="1">$Q$4+$P$4*Fulltable[[#This Row],[Distance]]+$O$4*Fulltable[[#This Row],[D^2]]+$N$4*Fulltable[[#This Row],[D^3]]</f>
        <v>0.15822270053234178</v>
      </c>
      <c r="H4304" s="13">
        <f ca="1">Fulltable[[#This Row],[Forecast]]*(1+AVERAGE(cform[faster (-ve) /
slower (+ve)]))</f>
        <v>0.16381141444439468</v>
      </c>
      <c r="I4304" s="13" t="e">
        <f>IF(ISNUMBER(VLOOKUP(Fulltable[[#This Row],[Distance]], Predict[[#All],[Distance (km)]:[Time on current form]], 2, FALSE)), VLOOKUP(Fulltable[[#This Row],[Distance]], Predict[[#All],[Distance (km)]:[Time on current form]], 2, FALSE), NA())</f>
        <v>#N/A</v>
      </c>
      <c r="J4304" s="13" t="e">
        <f>IF(ISNUMBER(VLOOKUP(Fulltable[[#This Row],[Distance]], Predict[[#All],[Distance (km)]:[Time on current form]], 3, FALSE)), VLOOKUP(Fulltable[[#This Row],[Distance]], Predict[[#All],[Distance (km)]:[Time on current form]], 3, FALSE), NA())</f>
        <v>#N/A</v>
      </c>
    </row>
    <row r="4305" spans="1:10" x14ac:dyDescent="0.25">
      <c r="A4305" s="1">
        <v>43.03</v>
      </c>
      <c r="B4305" s="2">
        <f>Fulltable[[#This Row],[Distance]]^2</f>
        <v>1851.5809000000002</v>
      </c>
      <c r="C4305">
        <f>Fulltable[[#This Row],[Distance]]^3</f>
        <v>79673.526127000005</v>
      </c>
      <c r="D4305">
        <f>Fulltable[[#This Row],[Distance]]^4</f>
        <v>3428351.8292448106</v>
      </c>
      <c r="E4305">
        <f>Fulltable[[#This Row],[Distance]]^5</f>
        <v>147521979.21240419</v>
      </c>
      <c r="F4305" s="13" t="e">
        <f>IF(ISNUMBER(VLOOKUP(Fulltable[[#This Row],[Distance]], PBmetric[[Distance (km)]:[PB (hh:mm:ss)]], 6, FALSE)), VLOOKUP(Fulltable[[#This Row],[Distance]], PBmetric[[Distance (km)]:[PB (hh:mm:ss)]], 6, FALSE), NA())</f>
        <v>#N/A</v>
      </c>
      <c r="G4305" s="13">
        <f ca="1">$Q$4+$P$4*Fulltable[[#This Row],[Distance]]+$O$4*Fulltable[[#This Row],[D^2]]+$N$4*Fulltable[[#This Row],[D^3]]</f>
        <v>0.15826716314185107</v>
      </c>
      <c r="H4305" s="13">
        <f ca="1">Fulltable[[#This Row],[Forecast]]*(1+AVERAGE(cform[faster (-ve) /
slower (+ve)]))</f>
        <v>0.16385744755423987</v>
      </c>
      <c r="I4305" s="13" t="e">
        <f>IF(ISNUMBER(VLOOKUP(Fulltable[[#This Row],[Distance]], Predict[[#All],[Distance (km)]:[Time on current form]], 2, FALSE)), VLOOKUP(Fulltable[[#This Row],[Distance]], Predict[[#All],[Distance (km)]:[Time on current form]], 2, FALSE), NA())</f>
        <v>#N/A</v>
      </c>
      <c r="J4305" s="13" t="e">
        <f>IF(ISNUMBER(VLOOKUP(Fulltable[[#This Row],[Distance]], Predict[[#All],[Distance (km)]:[Time on current form]], 3, FALSE)), VLOOKUP(Fulltable[[#This Row],[Distance]], Predict[[#All],[Distance (km)]:[Time on current form]], 3, FALSE), NA())</f>
        <v>#N/A</v>
      </c>
    </row>
    <row r="4306" spans="1:10" x14ac:dyDescent="0.25">
      <c r="A4306" s="1">
        <v>43.04</v>
      </c>
      <c r="B4306" s="2">
        <f>Fulltable[[#This Row],[Distance]]^2</f>
        <v>1852.4415999999999</v>
      </c>
      <c r="C4306">
        <f>Fulltable[[#This Row],[Distance]]^3</f>
        <v>79729.086463999993</v>
      </c>
      <c r="D4306">
        <f>Fulltable[[#This Row],[Distance]]^4</f>
        <v>3431539.8814105596</v>
      </c>
      <c r="E4306">
        <f>Fulltable[[#This Row],[Distance]]^5</f>
        <v>147693476.4959105</v>
      </c>
      <c r="F4306" s="13" t="e">
        <f>IF(ISNUMBER(VLOOKUP(Fulltable[[#This Row],[Distance]], PBmetric[[Distance (km)]:[PB (hh:mm:ss)]], 6, FALSE)), VLOOKUP(Fulltable[[#This Row],[Distance]], PBmetric[[Distance (km)]:[PB (hh:mm:ss)]], 6, FALSE), NA())</f>
        <v>#N/A</v>
      </c>
      <c r="G4306" s="13">
        <f ca="1">$Q$4+$P$4*Fulltable[[#This Row],[Distance]]+$O$4*Fulltable[[#This Row],[D^2]]+$N$4*Fulltable[[#This Row],[D^3]]</f>
        <v>0.15831162927190889</v>
      </c>
      <c r="H4306" s="13">
        <f ca="1">Fulltable[[#This Row],[Forecast]]*(1+AVERAGE(cform[faster (-ve) /
slower (+ve)]))</f>
        <v>0.16390348430898574</v>
      </c>
      <c r="I4306" s="13" t="e">
        <f>IF(ISNUMBER(VLOOKUP(Fulltable[[#This Row],[Distance]], Predict[[#All],[Distance (km)]:[Time on current form]], 2, FALSE)), VLOOKUP(Fulltable[[#This Row],[Distance]], Predict[[#All],[Distance (km)]:[Time on current form]], 2, FALSE), NA())</f>
        <v>#N/A</v>
      </c>
      <c r="J4306" s="13" t="e">
        <f>IF(ISNUMBER(VLOOKUP(Fulltable[[#This Row],[Distance]], Predict[[#All],[Distance (km)]:[Time on current form]], 3, FALSE)), VLOOKUP(Fulltable[[#This Row],[Distance]], Predict[[#All],[Distance (km)]:[Time on current form]], 3, FALSE), NA())</f>
        <v>#N/A</v>
      </c>
    </row>
    <row r="4307" spans="1:10" x14ac:dyDescent="0.25">
      <c r="A4307" s="1">
        <v>43.05</v>
      </c>
      <c r="B4307" s="2">
        <f>Fulltable[[#This Row],[Distance]]^2</f>
        <v>1853.3024999999998</v>
      </c>
      <c r="C4307">
        <f>Fulltable[[#This Row],[Distance]]^3</f>
        <v>79784.672624999992</v>
      </c>
      <c r="D4307">
        <f>Fulltable[[#This Row],[Distance]]^4</f>
        <v>3434730.1565062492</v>
      </c>
      <c r="E4307">
        <f>Fulltable[[#This Row],[Distance]]^5</f>
        <v>147865133.23759401</v>
      </c>
      <c r="F4307" s="13" t="e">
        <f>IF(ISNUMBER(VLOOKUP(Fulltable[[#This Row],[Distance]], PBmetric[[Distance (km)]:[PB (hh:mm:ss)]], 6, FALSE)), VLOOKUP(Fulltable[[#This Row],[Distance]], PBmetric[[Distance (km)]:[PB (hh:mm:ss)]], 6, FALSE), NA())</f>
        <v>#N/A</v>
      </c>
      <c r="G4307" s="13">
        <f ca="1">$Q$4+$P$4*Fulltable[[#This Row],[Distance]]+$O$4*Fulltable[[#This Row],[D^2]]+$N$4*Fulltable[[#This Row],[D^3]]</f>
        <v>0.15835609892247987</v>
      </c>
      <c r="H4307" s="13">
        <f ca="1">Fulltable[[#This Row],[Forecast]]*(1+AVERAGE(cform[faster (-ve) /
slower (+ve)]))</f>
        <v>0.16394952470859572</v>
      </c>
      <c r="I4307" s="13" t="e">
        <f>IF(ISNUMBER(VLOOKUP(Fulltable[[#This Row],[Distance]], Predict[[#All],[Distance (km)]:[Time on current form]], 2, FALSE)), VLOOKUP(Fulltable[[#This Row],[Distance]], Predict[[#All],[Distance (km)]:[Time on current form]], 2, FALSE), NA())</f>
        <v>#N/A</v>
      </c>
      <c r="J4307" s="13" t="e">
        <f>IF(ISNUMBER(VLOOKUP(Fulltable[[#This Row],[Distance]], Predict[[#All],[Distance (km)]:[Time on current form]], 3, FALSE)), VLOOKUP(Fulltable[[#This Row],[Distance]], Predict[[#All],[Distance (km)]:[Time on current form]], 3, FALSE), NA())</f>
        <v>#N/A</v>
      </c>
    </row>
    <row r="4308" spans="1:10" x14ac:dyDescent="0.25">
      <c r="A4308" s="1">
        <v>43.06</v>
      </c>
      <c r="B4308" s="2">
        <f>Fulltable[[#This Row],[Distance]]^2</f>
        <v>1854.1636000000001</v>
      </c>
      <c r="C4308">
        <f>Fulltable[[#This Row],[Distance]]^3</f>
        <v>79840.284616000004</v>
      </c>
      <c r="D4308">
        <f>Fulltable[[#This Row],[Distance]]^4</f>
        <v>3437922.6555649601</v>
      </c>
      <c r="E4308">
        <f>Fulltable[[#This Row],[Distance]]^5</f>
        <v>148036949.5486272</v>
      </c>
      <c r="F4308" s="13" t="e">
        <f>IF(ISNUMBER(VLOOKUP(Fulltable[[#This Row],[Distance]], PBmetric[[Distance (km)]:[PB (hh:mm:ss)]], 6, FALSE)), VLOOKUP(Fulltable[[#This Row],[Distance]], PBmetric[[Distance (km)]:[PB (hh:mm:ss)]], 6, FALSE), NA())</f>
        <v>#N/A</v>
      </c>
      <c r="G4308" s="13">
        <f ca="1">$Q$4+$P$4*Fulltable[[#This Row],[Distance]]+$O$4*Fulltable[[#This Row],[D^2]]+$N$4*Fulltable[[#This Row],[D^3]]</f>
        <v>0.15840057209352859</v>
      </c>
      <c r="H4308" s="13">
        <f ca="1">Fulltable[[#This Row],[Forecast]]*(1+AVERAGE(cform[faster (-ve) /
slower (+ve)]))</f>
        <v>0.16399556875303314</v>
      </c>
      <c r="I4308" s="13" t="e">
        <f>IF(ISNUMBER(VLOOKUP(Fulltable[[#This Row],[Distance]], Predict[[#All],[Distance (km)]:[Time on current form]], 2, FALSE)), VLOOKUP(Fulltable[[#This Row],[Distance]], Predict[[#All],[Distance (km)]:[Time on current form]], 2, FALSE), NA())</f>
        <v>#N/A</v>
      </c>
      <c r="J4308" s="13" t="e">
        <f>IF(ISNUMBER(VLOOKUP(Fulltable[[#This Row],[Distance]], Predict[[#All],[Distance (km)]:[Time on current form]], 3, FALSE)), VLOOKUP(Fulltable[[#This Row],[Distance]], Predict[[#All],[Distance (km)]:[Time on current form]], 3, FALSE), NA())</f>
        <v>#N/A</v>
      </c>
    </row>
    <row r="4309" spans="1:10" x14ac:dyDescent="0.25">
      <c r="A4309" s="1">
        <v>43.07</v>
      </c>
      <c r="B4309" s="2">
        <f>Fulltable[[#This Row],[Distance]]^2</f>
        <v>1855.0249000000001</v>
      </c>
      <c r="C4309">
        <f>Fulltable[[#This Row],[Distance]]^3</f>
        <v>79895.922443000003</v>
      </c>
      <c r="D4309">
        <f>Fulltable[[#This Row],[Distance]]^4</f>
        <v>3441117.3796200105</v>
      </c>
      <c r="E4309">
        <f>Fulltable[[#This Row],[Distance]]^5</f>
        <v>148208925.54023385</v>
      </c>
      <c r="F4309" s="13" t="e">
        <f>IF(ISNUMBER(VLOOKUP(Fulltable[[#This Row],[Distance]], PBmetric[[Distance (km)]:[PB (hh:mm:ss)]], 6, FALSE)), VLOOKUP(Fulltable[[#This Row],[Distance]], PBmetric[[Distance (km)]:[PB (hh:mm:ss)]], 6, FALSE), NA())</f>
        <v>#N/A</v>
      </c>
      <c r="G4309" s="13">
        <f ca="1">$Q$4+$P$4*Fulltable[[#This Row],[Distance]]+$O$4*Fulltable[[#This Row],[D^2]]+$N$4*Fulltable[[#This Row],[D^3]]</f>
        <v>0.15844504878501964</v>
      </c>
      <c r="H4309" s="13">
        <f ca="1">Fulltable[[#This Row],[Forecast]]*(1+AVERAGE(cform[faster (-ve) /
slower (+ve)]))</f>
        <v>0.16404161644226131</v>
      </c>
      <c r="I4309" s="13" t="e">
        <f>IF(ISNUMBER(VLOOKUP(Fulltable[[#This Row],[Distance]], Predict[[#All],[Distance (km)]:[Time on current form]], 2, FALSE)), VLOOKUP(Fulltable[[#This Row],[Distance]], Predict[[#All],[Distance (km)]:[Time on current form]], 2, FALSE), NA())</f>
        <v>#N/A</v>
      </c>
      <c r="J4309" s="13" t="e">
        <f>IF(ISNUMBER(VLOOKUP(Fulltable[[#This Row],[Distance]], Predict[[#All],[Distance (km)]:[Time on current form]], 3, FALSE)), VLOOKUP(Fulltable[[#This Row],[Distance]], Predict[[#All],[Distance (km)]:[Time on current form]], 3, FALSE), NA())</f>
        <v>#N/A</v>
      </c>
    </row>
    <row r="4310" spans="1:10" x14ac:dyDescent="0.25">
      <c r="A4310" s="1">
        <v>43.08</v>
      </c>
      <c r="B4310" s="2">
        <f>Fulltable[[#This Row],[Distance]]^2</f>
        <v>1855.8863999999999</v>
      </c>
      <c r="C4310">
        <f>Fulltable[[#This Row],[Distance]]^3</f>
        <v>79951.58611199999</v>
      </c>
      <c r="D4310">
        <f>Fulltable[[#This Row],[Distance]]^4</f>
        <v>3444314.3297049594</v>
      </c>
      <c r="E4310">
        <f>Fulltable[[#This Row],[Distance]]^5</f>
        <v>148381061.32368964</v>
      </c>
      <c r="F4310" s="13" t="e">
        <f>IF(ISNUMBER(VLOOKUP(Fulltable[[#This Row],[Distance]], PBmetric[[Distance (km)]:[PB (hh:mm:ss)]], 6, FALSE)), VLOOKUP(Fulltable[[#This Row],[Distance]], PBmetric[[Distance (km)]:[PB (hh:mm:ss)]], 6, FALSE), NA())</f>
        <v>#N/A</v>
      </c>
      <c r="G4310" s="13">
        <f ca="1">$Q$4+$P$4*Fulltable[[#This Row],[Distance]]+$O$4*Fulltable[[#This Row],[D^2]]+$N$4*Fulltable[[#This Row],[D^3]]</f>
        <v>0.15848952899691762</v>
      </c>
      <c r="H4310" s="13">
        <f ca="1">Fulltable[[#This Row],[Forecast]]*(1+AVERAGE(cform[faster (-ve) /
slower (+ve)]))</f>
        <v>0.16408766777624362</v>
      </c>
      <c r="I4310" s="13" t="e">
        <f>IF(ISNUMBER(VLOOKUP(Fulltable[[#This Row],[Distance]], Predict[[#All],[Distance (km)]:[Time on current form]], 2, FALSE)), VLOOKUP(Fulltable[[#This Row],[Distance]], Predict[[#All],[Distance (km)]:[Time on current form]], 2, FALSE), NA())</f>
        <v>#N/A</v>
      </c>
      <c r="J4310" s="13" t="e">
        <f>IF(ISNUMBER(VLOOKUP(Fulltable[[#This Row],[Distance]], Predict[[#All],[Distance (km)]:[Time on current form]], 3, FALSE)), VLOOKUP(Fulltable[[#This Row],[Distance]], Predict[[#All],[Distance (km)]:[Time on current form]], 3, FALSE), NA())</f>
        <v>#N/A</v>
      </c>
    </row>
    <row r="4311" spans="1:10" x14ac:dyDescent="0.25">
      <c r="A4311" s="1">
        <v>43.09</v>
      </c>
      <c r="B4311" s="2">
        <f>Fulltable[[#This Row],[Distance]]^2</f>
        <v>1856.7481000000002</v>
      </c>
      <c r="C4311">
        <f>Fulltable[[#This Row],[Distance]]^3</f>
        <v>80007.275629000011</v>
      </c>
      <c r="D4311">
        <f>Fulltable[[#This Row],[Distance]]^4</f>
        <v>3447513.5068536107</v>
      </c>
      <c r="E4311">
        <f>Fulltable[[#This Row],[Distance]]^5</f>
        <v>148553357.01032209</v>
      </c>
      <c r="F4311" s="13" t="e">
        <f>IF(ISNUMBER(VLOOKUP(Fulltable[[#This Row],[Distance]], PBmetric[[Distance (km)]:[PB (hh:mm:ss)]], 6, FALSE)), VLOOKUP(Fulltable[[#This Row],[Distance]], PBmetric[[Distance (km)]:[PB (hh:mm:ss)]], 6, FALSE), NA())</f>
        <v>#N/A</v>
      </c>
      <c r="G4311" s="13">
        <f ca="1">$Q$4+$P$4*Fulltable[[#This Row],[Distance]]+$O$4*Fulltable[[#This Row],[D^2]]+$N$4*Fulltable[[#This Row],[D^3]]</f>
        <v>0.15853401272918713</v>
      </c>
      <c r="H4311" s="13">
        <f ca="1">Fulltable[[#This Row],[Forecast]]*(1+AVERAGE(cform[faster (-ve) /
slower (+ve)]))</f>
        <v>0.16413372275494337</v>
      </c>
      <c r="I4311" s="13" t="e">
        <f>IF(ISNUMBER(VLOOKUP(Fulltable[[#This Row],[Distance]], Predict[[#All],[Distance (km)]:[Time on current form]], 2, FALSE)), VLOOKUP(Fulltable[[#This Row],[Distance]], Predict[[#All],[Distance (km)]:[Time on current form]], 2, FALSE), NA())</f>
        <v>#N/A</v>
      </c>
      <c r="J4311" s="13" t="e">
        <f>IF(ISNUMBER(VLOOKUP(Fulltable[[#This Row],[Distance]], Predict[[#All],[Distance (km)]:[Time on current form]], 3, FALSE)), VLOOKUP(Fulltable[[#This Row],[Distance]], Predict[[#All],[Distance (km)]:[Time on current form]], 3, FALSE), NA())</f>
        <v>#N/A</v>
      </c>
    </row>
    <row r="4312" spans="1:10" x14ac:dyDescent="0.25">
      <c r="A4312" s="1">
        <v>43.1</v>
      </c>
      <c r="B4312" s="2">
        <f>Fulltable[[#This Row],[Distance]]^2</f>
        <v>1857.6100000000001</v>
      </c>
      <c r="C4312">
        <f>Fulltable[[#This Row],[Distance]]^3</f>
        <v>80062.991000000009</v>
      </c>
      <c r="D4312">
        <f>Fulltable[[#This Row],[Distance]]^4</f>
        <v>3450714.9121000003</v>
      </c>
      <c r="E4312">
        <f>Fulltable[[#This Row],[Distance]]^5</f>
        <v>148725812.71151003</v>
      </c>
      <c r="F4312" s="13" t="e">
        <f>IF(ISNUMBER(VLOOKUP(Fulltable[[#This Row],[Distance]], PBmetric[[Distance (km)]:[PB (hh:mm:ss)]], 6, FALSE)), VLOOKUP(Fulltable[[#This Row],[Distance]], PBmetric[[Distance (km)]:[PB (hh:mm:ss)]], 6, FALSE), NA())</f>
        <v>#N/A</v>
      </c>
      <c r="G4312" s="13">
        <f ca="1">$Q$4+$P$4*Fulltable[[#This Row],[Distance]]+$O$4*Fulltable[[#This Row],[D^2]]+$N$4*Fulltable[[#This Row],[D^3]]</f>
        <v>0.15857849998179274</v>
      </c>
      <c r="H4312" s="13">
        <f ca="1">Fulltable[[#This Row],[Forecast]]*(1+AVERAGE(cform[faster (-ve) /
slower (+ve)]))</f>
        <v>0.1641797813783239</v>
      </c>
      <c r="I4312" s="13" t="e">
        <f>IF(ISNUMBER(VLOOKUP(Fulltable[[#This Row],[Distance]], Predict[[#All],[Distance (km)]:[Time on current form]], 2, FALSE)), VLOOKUP(Fulltable[[#This Row],[Distance]], Predict[[#All],[Distance (km)]:[Time on current form]], 2, FALSE), NA())</f>
        <v>#N/A</v>
      </c>
      <c r="J4312" s="13" t="e">
        <f>IF(ISNUMBER(VLOOKUP(Fulltable[[#This Row],[Distance]], Predict[[#All],[Distance (km)]:[Time on current form]], 3, FALSE)), VLOOKUP(Fulltable[[#This Row],[Distance]], Predict[[#All],[Distance (km)]:[Time on current form]], 3, FALSE), NA())</f>
        <v>#N/A</v>
      </c>
    </row>
    <row r="4313" spans="1:10" x14ac:dyDescent="0.25">
      <c r="A4313" s="1">
        <v>43.11</v>
      </c>
      <c r="B4313" s="2">
        <f>Fulltable[[#This Row],[Distance]]^2</f>
        <v>1858.4721</v>
      </c>
      <c r="C4313">
        <f>Fulltable[[#This Row],[Distance]]^3</f>
        <v>80118.732231000002</v>
      </c>
      <c r="D4313">
        <f>Fulltable[[#This Row],[Distance]]^4</f>
        <v>3453918.5464784098</v>
      </c>
      <c r="E4313">
        <f>Fulltable[[#This Row],[Distance]]^5</f>
        <v>148898428.53868425</v>
      </c>
      <c r="F4313" s="13" t="e">
        <f>IF(ISNUMBER(VLOOKUP(Fulltable[[#This Row],[Distance]], PBmetric[[Distance (km)]:[PB (hh:mm:ss)]], 6, FALSE)), VLOOKUP(Fulltable[[#This Row],[Distance]], PBmetric[[Distance (km)]:[PB (hh:mm:ss)]], 6, FALSE), NA())</f>
        <v>#N/A</v>
      </c>
      <c r="G4313" s="13">
        <f ca="1">$Q$4+$P$4*Fulltable[[#This Row],[Distance]]+$O$4*Fulltable[[#This Row],[D^2]]+$N$4*Fulltable[[#This Row],[D^3]]</f>
        <v>0.15862299075469904</v>
      </c>
      <c r="H4313" s="13">
        <f ca="1">Fulltable[[#This Row],[Forecast]]*(1+AVERAGE(cform[faster (-ve) /
slower (+ve)]))</f>
        <v>0.16422584364634854</v>
      </c>
      <c r="I4313" s="13" t="e">
        <f>IF(ISNUMBER(VLOOKUP(Fulltable[[#This Row],[Distance]], Predict[[#All],[Distance (km)]:[Time on current form]], 2, FALSE)), VLOOKUP(Fulltable[[#This Row],[Distance]], Predict[[#All],[Distance (km)]:[Time on current form]], 2, FALSE), NA())</f>
        <v>#N/A</v>
      </c>
      <c r="J4313" s="13" t="e">
        <f>IF(ISNUMBER(VLOOKUP(Fulltable[[#This Row],[Distance]], Predict[[#All],[Distance (km)]:[Time on current form]], 3, FALSE)), VLOOKUP(Fulltable[[#This Row],[Distance]], Predict[[#All],[Distance (km)]:[Time on current form]], 3, FALSE), NA())</f>
        <v>#N/A</v>
      </c>
    </row>
    <row r="4314" spans="1:10" x14ac:dyDescent="0.25">
      <c r="A4314" s="1">
        <v>43.12</v>
      </c>
      <c r="B4314" s="2">
        <f>Fulltable[[#This Row],[Distance]]^2</f>
        <v>1859.3343999999997</v>
      </c>
      <c r="C4314">
        <f>Fulltable[[#This Row],[Distance]]^3</f>
        <v>80174.499327999991</v>
      </c>
      <c r="D4314">
        <f>Fulltable[[#This Row],[Distance]]^4</f>
        <v>3457124.4110233588</v>
      </c>
      <c r="E4314">
        <f>Fulltable[[#This Row],[Distance]]^5</f>
        <v>149071204.60332721</v>
      </c>
      <c r="F4314" s="13" t="e">
        <f>IF(ISNUMBER(VLOOKUP(Fulltable[[#This Row],[Distance]], PBmetric[[Distance (km)]:[PB (hh:mm:ss)]], 6, FALSE)), VLOOKUP(Fulltable[[#This Row],[Distance]], PBmetric[[Distance (km)]:[PB (hh:mm:ss)]], 6, FALSE), NA())</f>
        <v>#N/A</v>
      </c>
      <c r="G4314" s="13">
        <f ca="1">$Q$4+$P$4*Fulltable[[#This Row],[Distance]]+$O$4*Fulltable[[#This Row],[D^2]]+$N$4*Fulltable[[#This Row],[D^3]]</f>
        <v>0.1586674850478707</v>
      </c>
      <c r="H4314" s="13">
        <f ca="1">Fulltable[[#This Row],[Forecast]]*(1+AVERAGE(cform[faster (-ve) /
slower (+ve)]))</f>
        <v>0.16427190955898074</v>
      </c>
      <c r="I4314" s="13" t="e">
        <f>IF(ISNUMBER(VLOOKUP(Fulltable[[#This Row],[Distance]], Predict[[#All],[Distance (km)]:[Time on current form]], 2, FALSE)), VLOOKUP(Fulltable[[#This Row],[Distance]], Predict[[#All],[Distance (km)]:[Time on current form]], 2, FALSE), NA())</f>
        <v>#N/A</v>
      </c>
      <c r="J4314" s="13" t="e">
        <f>IF(ISNUMBER(VLOOKUP(Fulltable[[#This Row],[Distance]], Predict[[#All],[Distance (km)]:[Time on current form]], 3, FALSE)), VLOOKUP(Fulltable[[#This Row],[Distance]], Predict[[#All],[Distance (km)]:[Time on current form]], 3, FALSE), NA())</f>
        <v>#N/A</v>
      </c>
    </row>
    <row r="4315" spans="1:10" x14ac:dyDescent="0.25">
      <c r="A4315" s="1">
        <v>43.13</v>
      </c>
      <c r="B4315" s="2">
        <f>Fulltable[[#This Row],[Distance]]^2</f>
        <v>1860.1969000000001</v>
      </c>
      <c r="C4315">
        <f>Fulltable[[#This Row],[Distance]]^3</f>
        <v>80230.292297000007</v>
      </c>
      <c r="D4315">
        <f>Fulltable[[#This Row],[Distance]]^4</f>
        <v>3460332.5067696106</v>
      </c>
      <c r="E4315">
        <f>Fulltable[[#This Row],[Distance]]^5</f>
        <v>149244141.01697332</v>
      </c>
      <c r="F4315" s="13" t="e">
        <f>IF(ISNUMBER(VLOOKUP(Fulltable[[#This Row],[Distance]], PBmetric[[Distance (km)]:[PB (hh:mm:ss)]], 6, FALSE)), VLOOKUP(Fulltable[[#This Row],[Distance]], PBmetric[[Distance (km)]:[PB (hh:mm:ss)]], 6, FALSE), NA())</f>
        <v>#N/A</v>
      </c>
      <c r="G4315" s="13">
        <f ca="1">$Q$4+$P$4*Fulltable[[#This Row],[Distance]]+$O$4*Fulltable[[#This Row],[D^2]]+$N$4*Fulltable[[#This Row],[D^3]]</f>
        <v>0.15871198286127228</v>
      </c>
      <c r="H4315" s="13">
        <f ca="1">Fulltable[[#This Row],[Forecast]]*(1+AVERAGE(cform[faster (-ve) /
slower (+ve)]))</f>
        <v>0.16431797911618379</v>
      </c>
      <c r="I4315" s="13" t="e">
        <f>IF(ISNUMBER(VLOOKUP(Fulltable[[#This Row],[Distance]], Predict[[#All],[Distance (km)]:[Time on current form]], 2, FALSE)), VLOOKUP(Fulltable[[#This Row],[Distance]], Predict[[#All],[Distance (km)]:[Time on current form]], 2, FALSE), NA())</f>
        <v>#N/A</v>
      </c>
      <c r="J4315" s="13" t="e">
        <f>IF(ISNUMBER(VLOOKUP(Fulltable[[#This Row],[Distance]], Predict[[#All],[Distance (km)]:[Time on current form]], 3, FALSE)), VLOOKUP(Fulltable[[#This Row],[Distance]], Predict[[#All],[Distance (km)]:[Time on current form]], 3, FALSE), NA())</f>
        <v>#N/A</v>
      </c>
    </row>
    <row r="4316" spans="1:10" x14ac:dyDescent="0.25">
      <c r="A4316" s="1">
        <v>43.14</v>
      </c>
      <c r="B4316" s="2">
        <f>Fulltable[[#This Row],[Distance]]^2</f>
        <v>1861.0596</v>
      </c>
      <c r="C4316">
        <f>Fulltable[[#This Row],[Distance]]^3</f>
        <v>80286.11114400001</v>
      </c>
      <c r="D4316">
        <f>Fulltable[[#This Row],[Distance]]^4</f>
        <v>3463542.8347521601</v>
      </c>
      <c r="E4316">
        <f>Fulltable[[#This Row],[Distance]]^5</f>
        <v>149417237.8912082</v>
      </c>
      <c r="F4316" s="13" t="e">
        <f>IF(ISNUMBER(VLOOKUP(Fulltable[[#This Row],[Distance]], PBmetric[[Distance (km)]:[PB (hh:mm:ss)]], 6, FALSE)), VLOOKUP(Fulltable[[#This Row],[Distance]], PBmetric[[Distance (km)]:[PB (hh:mm:ss)]], 6, FALSE), NA())</f>
        <v>#N/A</v>
      </c>
      <c r="G4316" s="13">
        <f ca="1">$Q$4+$P$4*Fulltable[[#This Row],[Distance]]+$O$4*Fulltable[[#This Row],[D^2]]+$N$4*Fulltable[[#This Row],[D^3]]</f>
        <v>0.15875648419486835</v>
      </c>
      <c r="H4316" s="13">
        <f ca="1">Fulltable[[#This Row],[Forecast]]*(1+AVERAGE(cform[faster (-ve) /
slower (+ve)]))</f>
        <v>0.16436405231792101</v>
      </c>
      <c r="I4316" s="13" t="e">
        <f>IF(ISNUMBER(VLOOKUP(Fulltable[[#This Row],[Distance]], Predict[[#All],[Distance (km)]:[Time on current form]], 2, FALSE)), VLOOKUP(Fulltable[[#This Row],[Distance]], Predict[[#All],[Distance (km)]:[Time on current form]], 2, FALSE), NA())</f>
        <v>#N/A</v>
      </c>
      <c r="J4316" s="13" t="e">
        <f>IF(ISNUMBER(VLOOKUP(Fulltable[[#This Row],[Distance]], Predict[[#All],[Distance (km)]:[Time on current form]], 3, FALSE)), VLOOKUP(Fulltable[[#This Row],[Distance]], Predict[[#All],[Distance (km)]:[Time on current form]], 3, FALSE), NA())</f>
        <v>#N/A</v>
      </c>
    </row>
    <row r="4317" spans="1:10" x14ac:dyDescent="0.25">
      <c r="A4317" s="1">
        <v>43.15</v>
      </c>
      <c r="B4317" s="2">
        <f>Fulltable[[#This Row],[Distance]]^2</f>
        <v>1861.9224999999999</v>
      </c>
      <c r="C4317">
        <f>Fulltable[[#This Row],[Distance]]^3</f>
        <v>80341.955875</v>
      </c>
      <c r="D4317">
        <f>Fulltable[[#This Row],[Distance]]^4</f>
        <v>3466755.3960062498</v>
      </c>
      <c r="E4317">
        <f>Fulltable[[#This Row],[Distance]]^5</f>
        <v>149590495.33766967</v>
      </c>
      <c r="F4317" s="13" t="e">
        <f>IF(ISNUMBER(VLOOKUP(Fulltable[[#This Row],[Distance]], PBmetric[[Distance (km)]:[PB (hh:mm:ss)]], 6, FALSE)), VLOOKUP(Fulltable[[#This Row],[Distance]], PBmetric[[Distance (km)]:[PB (hh:mm:ss)]], 6, FALSE), NA())</f>
        <v>#N/A</v>
      </c>
      <c r="G4317" s="13">
        <f ca="1">$Q$4+$P$4*Fulltable[[#This Row],[Distance]]+$O$4*Fulltable[[#This Row],[D^2]]+$N$4*Fulltable[[#This Row],[D^3]]</f>
        <v>0.15880098904862347</v>
      </c>
      <c r="H4317" s="13">
        <f ca="1">Fulltable[[#This Row],[Forecast]]*(1+AVERAGE(cform[faster (-ve) /
slower (+ve)]))</f>
        <v>0.1644101291641557</v>
      </c>
      <c r="I4317" s="13" t="e">
        <f>IF(ISNUMBER(VLOOKUP(Fulltable[[#This Row],[Distance]], Predict[[#All],[Distance (km)]:[Time on current form]], 2, FALSE)), VLOOKUP(Fulltable[[#This Row],[Distance]], Predict[[#All],[Distance (km)]:[Time on current form]], 2, FALSE), NA())</f>
        <v>#N/A</v>
      </c>
      <c r="J4317" s="13" t="e">
        <f>IF(ISNUMBER(VLOOKUP(Fulltable[[#This Row],[Distance]], Predict[[#All],[Distance (km)]:[Time on current form]], 3, FALSE)), VLOOKUP(Fulltable[[#This Row],[Distance]], Predict[[#All],[Distance (km)]:[Time on current form]], 3, FALSE), NA())</f>
        <v>#N/A</v>
      </c>
    </row>
    <row r="4318" spans="1:10" x14ac:dyDescent="0.25">
      <c r="A4318" s="1">
        <v>43.16</v>
      </c>
      <c r="B4318" s="2">
        <f>Fulltable[[#This Row],[Distance]]^2</f>
        <v>1862.7855999999997</v>
      </c>
      <c r="C4318">
        <f>Fulltable[[#This Row],[Distance]]^3</f>
        <v>80397.82649599998</v>
      </c>
      <c r="D4318">
        <f>Fulltable[[#This Row],[Distance]]^4</f>
        <v>3469970.191567359</v>
      </c>
      <c r="E4318">
        <f>Fulltable[[#This Row],[Distance]]^5</f>
        <v>149763913.4680472</v>
      </c>
      <c r="F4318" s="13" t="e">
        <f>IF(ISNUMBER(VLOOKUP(Fulltable[[#This Row],[Distance]], PBmetric[[Distance (km)]:[PB (hh:mm:ss)]], 6, FALSE)), VLOOKUP(Fulltable[[#This Row],[Distance]], PBmetric[[Distance (km)]:[PB (hh:mm:ss)]], 6, FALSE), NA())</f>
        <v>#N/A</v>
      </c>
      <c r="G4318" s="13">
        <f ca="1">$Q$4+$P$4*Fulltable[[#This Row],[Distance]]+$O$4*Fulltable[[#This Row],[D^2]]+$N$4*Fulltable[[#This Row],[D^3]]</f>
        <v>0.15884549742250234</v>
      </c>
      <c r="H4318" s="13">
        <f ca="1">Fulltable[[#This Row],[Forecast]]*(1+AVERAGE(cform[faster (-ve) /
slower (+ve)]))</f>
        <v>0.16445620965485133</v>
      </c>
      <c r="I4318" s="13" t="e">
        <f>IF(ISNUMBER(VLOOKUP(Fulltable[[#This Row],[Distance]], Predict[[#All],[Distance (km)]:[Time on current form]], 2, FALSE)), VLOOKUP(Fulltable[[#This Row],[Distance]], Predict[[#All],[Distance (km)]:[Time on current form]], 2, FALSE), NA())</f>
        <v>#N/A</v>
      </c>
      <c r="J4318" s="13" t="e">
        <f>IF(ISNUMBER(VLOOKUP(Fulltable[[#This Row],[Distance]], Predict[[#All],[Distance (km)]:[Time on current form]], 3, FALSE)), VLOOKUP(Fulltable[[#This Row],[Distance]], Predict[[#All],[Distance (km)]:[Time on current form]], 3, FALSE), NA())</f>
        <v>#N/A</v>
      </c>
    </row>
    <row r="4319" spans="1:10" x14ac:dyDescent="0.25">
      <c r="A4319" s="1">
        <v>43.17</v>
      </c>
      <c r="B4319" s="2">
        <f>Fulltable[[#This Row],[Distance]]^2</f>
        <v>1863.6489000000001</v>
      </c>
      <c r="C4319">
        <f>Fulltable[[#This Row],[Distance]]^3</f>
        <v>80453.72301300001</v>
      </c>
      <c r="D4319">
        <f>Fulltable[[#This Row],[Distance]]^4</f>
        <v>3473187.2224712106</v>
      </c>
      <c r="E4319">
        <f>Fulltable[[#This Row],[Distance]]^5</f>
        <v>149937492.39408216</v>
      </c>
      <c r="F4319" s="13" t="e">
        <f>IF(ISNUMBER(VLOOKUP(Fulltable[[#This Row],[Distance]], PBmetric[[Distance (km)]:[PB (hh:mm:ss)]], 6, FALSE)), VLOOKUP(Fulltable[[#This Row],[Distance]], PBmetric[[Distance (km)]:[PB (hh:mm:ss)]], 6, FALSE), NA())</f>
        <v>#N/A</v>
      </c>
      <c r="G4319" s="13">
        <f ca="1">$Q$4+$P$4*Fulltable[[#This Row],[Distance]]+$O$4*Fulltable[[#This Row],[D^2]]+$N$4*Fulltable[[#This Row],[D^3]]</f>
        <v>0.15889000931646954</v>
      </c>
      <c r="H4319" s="13">
        <f ca="1">Fulltable[[#This Row],[Forecast]]*(1+AVERAGE(cform[faster (-ve) /
slower (+ve)]))</f>
        <v>0.16450229378997122</v>
      </c>
      <c r="I4319" s="13" t="e">
        <f>IF(ISNUMBER(VLOOKUP(Fulltable[[#This Row],[Distance]], Predict[[#All],[Distance (km)]:[Time on current form]], 2, FALSE)), VLOOKUP(Fulltable[[#This Row],[Distance]], Predict[[#All],[Distance (km)]:[Time on current form]], 2, FALSE), NA())</f>
        <v>#N/A</v>
      </c>
      <c r="J4319" s="13" t="e">
        <f>IF(ISNUMBER(VLOOKUP(Fulltable[[#This Row],[Distance]], Predict[[#All],[Distance (km)]:[Time on current form]], 3, FALSE)), VLOOKUP(Fulltable[[#This Row],[Distance]], Predict[[#All],[Distance (km)]:[Time on current form]], 3, FALSE), NA())</f>
        <v>#N/A</v>
      </c>
    </row>
    <row r="4320" spans="1:10" x14ac:dyDescent="0.25">
      <c r="A4320" s="1">
        <v>43.18</v>
      </c>
      <c r="B4320" s="2">
        <f>Fulltable[[#This Row],[Distance]]^2</f>
        <v>1864.5124000000001</v>
      </c>
      <c r="C4320">
        <f>Fulltable[[#This Row],[Distance]]^3</f>
        <v>80509.645432000005</v>
      </c>
      <c r="D4320">
        <f>Fulltable[[#This Row],[Distance]]^4</f>
        <v>3476406.4897537604</v>
      </c>
      <c r="E4320">
        <f>Fulltable[[#This Row],[Distance]]^5</f>
        <v>150111232.22756737</v>
      </c>
      <c r="F4320" s="13" t="e">
        <f>IF(ISNUMBER(VLOOKUP(Fulltable[[#This Row],[Distance]], PBmetric[[Distance (km)]:[PB (hh:mm:ss)]], 6, FALSE)), VLOOKUP(Fulltable[[#This Row],[Distance]], PBmetric[[Distance (km)]:[PB (hh:mm:ss)]], 6, FALSE), NA())</f>
        <v>#N/A</v>
      </c>
      <c r="G4320" s="13">
        <f ca="1">$Q$4+$P$4*Fulltable[[#This Row],[Distance]]+$O$4*Fulltable[[#This Row],[D^2]]+$N$4*Fulltable[[#This Row],[D^3]]</f>
        <v>0.15893452473048961</v>
      </c>
      <c r="H4320" s="13">
        <f ca="1">Fulltable[[#This Row],[Forecast]]*(1+AVERAGE(cform[faster (-ve) /
slower (+ve)]))</f>
        <v>0.16454838156947865</v>
      </c>
      <c r="I4320" s="13" t="e">
        <f>IF(ISNUMBER(VLOOKUP(Fulltable[[#This Row],[Distance]], Predict[[#All],[Distance (km)]:[Time on current form]], 2, FALSE)), VLOOKUP(Fulltable[[#This Row],[Distance]], Predict[[#All],[Distance (km)]:[Time on current form]], 2, FALSE), NA())</f>
        <v>#N/A</v>
      </c>
      <c r="J4320" s="13" t="e">
        <f>IF(ISNUMBER(VLOOKUP(Fulltable[[#This Row],[Distance]], Predict[[#All],[Distance (km)]:[Time on current form]], 3, FALSE)), VLOOKUP(Fulltable[[#This Row],[Distance]], Predict[[#All],[Distance (km)]:[Time on current form]], 3, FALSE), NA())</f>
        <v>#N/A</v>
      </c>
    </row>
    <row r="4321" spans="1:10" x14ac:dyDescent="0.25">
      <c r="A4321" s="1">
        <v>43.19</v>
      </c>
      <c r="B4321" s="2">
        <f>Fulltable[[#This Row],[Distance]]^2</f>
        <v>1865.3760999999997</v>
      </c>
      <c r="C4321">
        <f>Fulltable[[#This Row],[Distance]]^3</f>
        <v>80565.593758999981</v>
      </c>
      <c r="D4321">
        <f>Fulltable[[#This Row],[Distance]]^4</f>
        <v>3479627.994451209</v>
      </c>
      <c r="E4321">
        <f>Fulltable[[#This Row],[Distance]]^5</f>
        <v>150285133.08034772</v>
      </c>
      <c r="F4321" s="13" t="e">
        <f>IF(ISNUMBER(VLOOKUP(Fulltable[[#This Row],[Distance]], PBmetric[[Distance (km)]:[PB (hh:mm:ss)]], 6, FALSE)), VLOOKUP(Fulltable[[#This Row],[Distance]], PBmetric[[Distance (km)]:[PB (hh:mm:ss)]], 6, FALSE), NA())</f>
        <v>#N/A</v>
      </c>
      <c r="G4321" s="13">
        <f ca="1">$Q$4+$P$4*Fulltable[[#This Row],[Distance]]+$O$4*Fulltable[[#This Row],[D^2]]+$N$4*Fulltable[[#This Row],[D^3]]</f>
        <v>0.15897904366452711</v>
      </c>
      <c r="H4321" s="13">
        <f ca="1">Fulltable[[#This Row],[Forecast]]*(1+AVERAGE(cform[faster (-ve) /
slower (+ve)]))</f>
        <v>0.16459447299333696</v>
      </c>
      <c r="I4321" s="13" t="e">
        <f>IF(ISNUMBER(VLOOKUP(Fulltable[[#This Row],[Distance]], Predict[[#All],[Distance (km)]:[Time on current form]], 2, FALSE)), VLOOKUP(Fulltable[[#This Row],[Distance]], Predict[[#All],[Distance (km)]:[Time on current form]], 2, FALSE), NA())</f>
        <v>#N/A</v>
      </c>
      <c r="J4321" s="13" t="e">
        <f>IF(ISNUMBER(VLOOKUP(Fulltable[[#This Row],[Distance]], Predict[[#All],[Distance (km)]:[Time on current form]], 3, FALSE)), VLOOKUP(Fulltable[[#This Row],[Distance]], Predict[[#All],[Distance (km)]:[Time on current form]], 3, FALSE), NA())</f>
        <v>#N/A</v>
      </c>
    </row>
    <row r="4322" spans="1:10" x14ac:dyDescent="0.25">
      <c r="A4322" s="1">
        <v>43.2</v>
      </c>
      <c r="B4322" s="2">
        <f>Fulltable[[#This Row],[Distance]]^2</f>
        <v>1866.2400000000002</v>
      </c>
      <c r="C4322">
        <f>Fulltable[[#This Row],[Distance]]^3</f>
        <v>80621.568000000014</v>
      </c>
      <c r="D4322">
        <f>Fulltable[[#This Row],[Distance]]^4</f>
        <v>3482851.737600001</v>
      </c>
      <c r="E4322">
        <f>Fulltable[[#This Row],[Distance]]^5</f>
        <v>150459195.06432006</v>
      </c>
      <c r="F4322" s="13" t="e">
        <f>IF(ISNUMBER(VLOOKUP(Fulltable[[#This Row],[Distance]], PBmetric[[Distance (km)]:[PB (hh:mm:ss)]], 6, FALSE)), VLOOKUP(Fulltable[[#This Row],[Distance]], PBmetric[[Distance (km)]:[PB (hh:mm:ss)]], 6, FALSE), NA())</f>
        <v>#N/A</v>
      </c>
      <c r="G4322" s="13">
        <f ca="1">$Q$4+$P$4*Fulltable[[#This Row],[Distance]]+$O$4*Fulltable[[#This Row],[D^2]]+$N$4*Fulltable[[#This Row],[D^3]]</f>
        <v>0.15902356611854682</v>
      </c>
      <c r="H4322" s="13">
        <f ca="1">Fulltable[[#This Row],[Forecast]]*(1+AVERAGE(cform[faster (-ve) /
slower (+ve)]))</f>
        <v>0.16464056806150962</v>
      </c>
      <c r="I4322" s="13" t="e">
        <f>IF(ISNUMBER(VLOOKUP(Fulltable[[#This Row],[Distance]], Predict[[#All],[Distance (km)]:[Time on current form]], 2, FALSE)), VLOOKUP(Fulltable[[#This Row],[Distance]], Predict[[#All],[Distance (km)]:[Time on current form]], 2, FALSE), NA())</f>
        <v>#N/A</v>
      </c>
      <c r="J4322" s="13" t="e">
        <f>IF(ISNUMBER(VLOOKUP(Fulltable[[#This Row],[Distance]], Predict[[#All],[Distance (km)]:[Time on current form]], 3, FALSE)), VLOOKUP(Fulltable[[#This Row],[Distance]], Predict[[#All],[Distance (km)]:[Time on current form]], 3, FALSE), NA())</f>
        <v>#N/A</v>
      </c>
    </row>
    <row r="4323" spans="1:10" x14ac:dyDescent="0.25">
      <c r="A4323" s="1">
        <v>43.21</v>
      </c>
      <c r="B4323" s="2">
        <f>Fulltable[[#This Row],[Distance]]^2</f>
        <v>1867.1041</v>
      </c>
      <c r="C4323">
        <f>Fulltable[[#This Row],[Distance]]^3</f>
        <v>80677.568161000003</v>
      </c>
      <c r="D4323">
        <f>Fulltable[[#This Row],[Distance]]^4</f>
        <v>3486077.7202368099</v>
      </c>
      <c r="E4323">
        <f>Fulltable[[#This Row],[Distance]]^5</f>
        <v>150633418.29143256</v>
      </c>
      <c r="F4323" s="13" t="e">
        <f>IF(ISNUMBER(VLOOKUP(Fulltable[[#This Row],[Distance]], PBmetric[[Distance (km)]:[PB (hh:mm:ss)]], 6, FALSE)), VLOOKUP(Fulltable[[#This Row],[Distance]], PBmetric[[Distance (km)]:[PB (hh:mm:ss)]], 6, FALSE), NA())</f>
        <v>#N/A</v>
      </c>
      <c r="G4323" s="13">
        <f ca="1">$Q$4+$P$4*Fulltable[[#This Row],[Distance]]+$O$4*Fulltable[[#This Row],[D^2]]+$N$4*Fulltable[[#This Row],[D^3]]</f>
        <v>0.15906809209251313</v>
      </c>
      <c r="H4323" s="13">
        <f ca="1">Fulltable[[#This Row],[Forecast]]*(1+AVERAGE(cform[faster (-ve) /
slower (+ve)]))</f>
        <v>0.16468666677395985</v>
      </c>
      <c r="I4323" s="13" t="e">
        <f>IF(ISNUMBER(VLOOKUP(Fulltable[[#This Row],[Distance]], Predict[[#All],[Distance (km)]:[Time on current form]], 2, FALSE)), VLOOKUP(Fulltable[[#This Row],[Distance]], Predict[[#All],[Distance (km)]:[Time on current form]], 2, FALSE), NA())</f>
        <v>#N/A</v>
      </c>
      <c r="J4323" s="13" t="e">
        <f>IF(ISNUMBER(VLOOKUP(Fulltable[[#This Row],[Distance]], Predict[[#All],[Distance (km)]:[Time on current form]], 3, FALSE)), VLOOKUP(Fulltable[[#This Row],[Distance]], Predict[[#All],[Distance (km)]:[Time on current form]], 3, FALSE), NA())</f>
        <v>#N/A</v>
      </c>
    </row>
    <row r="4324" spans="1:10" x14ac:dyDescent="0.25">
      <c r="A4324" s="1">
        <v>43.22</v>
      </c>
      <c r="B4324" s="2">
        <f>Fulltable[[#This Row],[Distance]]^2</f>
        <v>1867.9684</v>
      </c>
      <c r="C4324">
        <f>Fulltable[[#This Row],[Distance]]^3</f>
        <v>80733.594247999994</v>
      </c>
      <c r="D4324">
        <f>Fulltable[[#This Row],[Distance]]^4</f>
        <v>3489305.9433985599</v>
      </c>
      <c r="E4324">
        <f>Fulltable[[#This Row],[Distance]]^5</f>
        <v>150807802.87368575</v>
      </c>
      <c r="F4324" s="13" t="e">
        <f>IF(ISNUMBER(VLOOKUP(Fulltable[[#This Row],[Distance]], PBmetric[[Distance (km)]:[PB (hh:mm:ss)]], 6, FALSE)), VLOOKUP(Fulltable[[#This Row],[Distance]], PBmetric[[Distance (km)]:[PB (hh:mm:ss)]], 6, FALSE), NA())</f>
        <v>#N/A</v>
      </c>
      <c r="G4324" s="13">
        <f ca="1">$Q$4+$P$4*Fulltable[[#This Row],[Distance]]+$O$4*Fulltable[[#This Row],[D^2]]+$N$4*Fulltable[[#This Row],[D^3]]</f>
        <v>0.1591126215863907</v>
      </c>
      <c r="H4324" s="13">
        <f ca="1">Fulltable[[#This Row],[Forecast]]*(1+AVERAGE(cform[faster (-ve) /
slower (+ve)]))</f>
        <v>0.16473276913065096</v>
      </c>
      <c r="I4324" s="13" t="e">
        <f>IF(ISNUMBER(VLOOKUP(Fulltable[[#This Row],[Distance]], Predict[[#All],[Distance (km)]:[Time on current form]], 2, FALSE)), VLOOKUP(Fulltable[[#This Row],[Distance]], Predict[[#All],[Distance (km)]:[Time on current form]], 2, FALSE), NA())</f>
        <v>#N/A</v>
      </c>
      <c r="J4324" s="13" t="e">
        <f>IF(ISNUMBER(VLOOKUP(Fulltable[[#This Row],[Distance]], Predict[[#All],[Distance (km)]:[Time on current form]], 3, FALSE)), VLOOKUP(Fulltable[[#This Row],[Distance]], Predict[[#All],[Distance (km)]:[Time on current form]], 3, FALSE), NA())</f>
        <v>#N/A</v>
      </c>
    </row>
    <row r="4325" spans="1:10" x14ac:dyDescent="0.25">
      <c r="A4325" s="1">
        <v>43.23</v>
      </c>
      <c r="B4325" s="2">
        <f>Fulltable[[#This Row],[Distance]]^2</f>
        <v>1868.8328999999997</v>
      </c>
      <c r="C4325">
        <f>Fulltable[[#This Row],[Distance]]^3</f>
        <v>80789.646266999975</v>
      </c>
      <c r="D4325">
        <f>Fulltable[[#This Row],[Distance]]^4</f>
        <v>3492536.4081224087</v>
      </c>
      <c r="E4325">
        <f>Fulltable[[#This Row],[Distance]]^5</f>
        <v>150982348.9231317</v>
      </c>
      <c r="F4325" s="13" t="e">
        <f>IF(ISNUMBER(VLOOKUP(Fulltable[[#This Row],[Distance]], PBmetric[[Distance (km)]:[PB (hh:mm:ss)]], 6, FALSE)), VLOOKUP(Fulltable[[#This Row],[Distance]], PBmetric[[Distance (km)]:[PB (hh:mm:ss)]], 6, FALSE), NA())</f>
        <v>#N/A</v>
      </c>
      <c r="G4325" s="13">
        <f ca="1">$Q$4+$P$4*Fulltable[[#This Row],[Distance]]+$O$4*Fulltable[[#This Row],[D^2]]+$N$4*Fulltable[[#This Row],[D^3]]</f>
        <v>0.15915715460014418</v>
      </c>
      <c r="H4325" s="13">
        <f ca="1">Fulltable[[#This Row],[Forecast]]*(1+AVERAGE(cform[faster (-ve) /
slower (+ve)]))</f>
        <v>0.16477887513154646</v>
      </c>
      <c r="I4325" s="13" t="e">
        <f>IF(ISNUMBER(VLOOKUP(Fulltable[[#This Row],[Distance]], Predict[[#All],[Distance (km)]:[Time on current form]], 2, FALSE)), VLOOKUP(Fulltable[[#This Row],[Distance]], Predict[[#All],[Distance (km)]:[Time on current form]], 2, FALSE), NA())</f>
        <v>#N/A</v>
      </c>
      <c r="J4325" s="13" t="e">
        <f>IF(ISNUMBER(VLOOKUP(Fulltable[[#This Row],[Distance]], Predict[[#All],[Distance (km)]:[Time on current form]], 3, FALSE)), VLOOKUP(Fulltable[[#This Row],[Distance]], Predict[[#All],[Distance (km)]:[Time on current form]], 3, FALSE), NA())</f>
        <v>#N/A</v>
      </c>
    </row>
    <row r="4326" spans="1:10" x14ac:dyDescent="0.25">
      <c r="A4326" s="1">
        <v>43.24</v>
      </c>
      <c r="B4326" s="2">
        <f>Fulltable[[#This Row],[Distance]]^2</f>
        <v>1869.6976000000002</v>
      </c>
      <c r="C4326">
        <f>Fulltable[[#This Row],[Distance]]^3</f>
        <v>80845.724224000005</v>
      </c>
      <c r="D4326">
        <f>Fulltable[[#This Row],[Distance]]^4</f>
        <v>3495769.1154457605</v>
      </c>
      <c r="E4326">
        <f>Fulltable[[#This Row],[Distance]]^5</f>
        <v>151157056.5518747</v>
      </c>
      <c r="F4326" s="13" t="e">
        <f>IF(ISNUMBER(VLOOKUP(Fulltable[[#This Row],[Distance]], PBmetric[[Distance (km)]:[PB (hh:mm:ss)]], 6, FALSE)), VLOOKUP(Fulltable[[#This Row],[Distance]], PBmetric[[Distance (km)]:[PB (hh:mm:ss)]], 6, FALSE), NA())</f>
        <v>#N/A</v>
      </c>
      <c r="G4326" s="13">
        <f ca="1">$Q$4+$P$4*Fulltable[[#This Row],[Distance]]+$O$4*Fulltable[[#This Row],[D^2]]+$N$4*Fulltable[[#This Row],[D^3]]</f>
        <v>0.15920169113373817</v>
      </c>
      <c r="H4326" s="13">
        <f ca="1">Fulltable[[#This Row],[Forecast]]*(1+AVERAGE(cform[faster (-ve) /
slower (+ve)]))</f>
        <v>0.16482498477660962</v>
      </c>
      <c r="I4326" s="13" t="e">
        <f>IF(ISNUMBER(VLOOKUP(Fulltable[[#This Row],[Distance]], Predict[[#All],[Distance (km)]:[Time on current form]], 2, FALSE)), VLOOKUP(Fulltable[[#This Row],[Distance]], Predict[[#All],[Distance (km)]:[Time on current form]], 2, FALSE), NA())</f>
        <v>#N/A</v>
      </c>
      <c r="J4326" s="13" t="e">
        <f>IF(ISNUMBER(VLOOKUP(Fulltable[[#This Row],[Distance]], Predict[[#All],[Distance (km)]:[Time on current form]], 3, FALSE)), VLOOKUP(Fulltable[[#This Row],[Distance]], Predict[[#All],[Distance (km)]:[Time on current form]], 3, FALSE), NA())</f>
        <v>#N/A</v>
      </c>
    </row>
    <row r="4327" spans="1:10" x14ac:dyDescent="0.25">
      <c r="A4327" s="1">
        <v>43.25</v>
      </c>
      <c r="B4327" s="2">
        <f>Fulltable[[#This Row],[Distance]]^2</f>
        <v>1870.5625</v>
      </c>
      <c r="C4327">
        <f>Fulltable[[#This Row],[Distance]]^3</f>
        <v>80901.828125</v>
      </c>
      <c r="D4327">
        <f>Fulltable[[#This Row],[Distance]]^4</f>
        <v>3499004.06640625</v>
      </c>
      <c r="E4327">
        <f>Fulltable[[#This Row],[Distance]]^5</f>
        <v>151331925.87207031</v>
      </c>
      <c r="F4327" s="13" t="e">
        <f>IF(ISNUMBER(VLOOKUP(Fulltable[[#This Row],[Distance]], PBmetric[[Distance (km)]:[PB (hh:mm:ss)]], 6, FALSE)), VLOOKUP(Fulltable[[#This Row],[Distance]], PBmetric[[Distance (km)]:[PB (hh:mm:ss)]], 6, FALSE), NA())</f>
        <v>#N/A</v>
      </c>
      <c r="G4327" s="13">
        <f ca="1">$Q$4+$P$4*Fulltable[[#This Row],[Distance]]+$O$4*Fulltable[[#This Row],[D^2]]+$N$4*Fulltable[[#This Row],[D^3]]</f>
        <v>0.15924623118713718</v>
      </c>
      <c r="H4327" s="13">
        <f ca="1">Fulltable[[#This Row],[Forecast]]*(1+AVERAGE(cform[faster (-ve) /
slower (+ve)]))</f>
        <v>0.16487109806580375</v>
      </c>
      <c r="I4327" s="13" t="e">
        <f>IF(ISNUMBER(VLOOKUP(Fulltable[[#This Row],[Distance]], Predict[[#All],[Distance (km)]:[Time on current form]], 2, FALSE)), VLOOKUP(Fulltable[[#This Row],[Distance]], Predict[[#All],[Distance (km)]:[Time on current form]], 2, FALSE), NA())</f>
        <v>#N/A</v>
      </c>
      <c r="J4327" s="13" t="e">
        <f>IF(ISNUMBER(VLOOKUP(Fulltable[[#This Row],[Distance]], Predict[[#All],[Distance (km)]:[Time on current form]], 3, FALSE)), VLOOKUP(Fulltable[[#This Row],[Distance]], Predict[[#All],[Distance (km)]:[Time on current form]], 3, FALSE), NA())</f>
        <v>#N/A</v>
      </c>
    </row>
    <row r="4328" spans="1:10" x14ac:dyDescent="0.25">
      <c r="A4328" s="1">
        <v>43.26</v>
      </c>
      <c r="B4328" s="2">
        <f>Fulltable[[#This Row],[Distance]]^2</f>
        <v>1871.4275999999998</v>
      </c>
      <c r="C4328">
        <f>Fulltable[[#This Row],[Distance]]^3</f>
        <v>80957.957975999991</v>
      </c>
      <c r="D4328">
        <f>Fulltable[[#This Row],[Distance]]^4</f>
        <v>3502241.2620417592</v>
      </c>
      <c r="E4328">
        <f>Fulltable[[#This Row],[Distance]]^5</f>
        <v>151506956.9959265</v>
      </c>
      <c r="F4328" s="13" t="e">
        <f>IF(ISNUMBER(VLOOKUP(Fulltable[[#This Row],[Distance]], PBmetric[[Distance (km)]:[PB (hh:mm:ss)]], 6, FALSE)), VLOOKUP(Fulltable[[#This Row],[Distance]], PBmetric[[Distance (km)]:[PB (hh:mm:ss)]], 6, FALSE), NA())</f>
        <v>#N/A</v>
      </c>
      <c r="G4328" s="13">
        <f ca="1">$Q$4+$P$4*Fulltable[[#This Row],[Distance]]+$O$4*Fulltable[[#This Row],[D^2]]+$N$4*Fulltable[[#This Row],[D^3]]</f>
        <v>0.15929077476030587</v>
      </c>
      <c r="H4328" s="13">
        <f ca="1">Fulltable[[#This Row],[Forecast]]*(1+AVERAGE(cform[faster (-ve) /
slower (+ve)]))</f>
        <v>0.1649172149990922</v>
      </c>
      <c r="I4328" s="13" t="e">
        <f>IF(ISNUMBER(VLOOKUP(Fulltable[[#This Row],[Distance]], Predict[[#All],[Distance (km)]:[Time on current form]], 2, FALSE)), VLOOKUP(Fulltable[[#This Row],[Distance]], Predict[[#All],[Distance (km)]:[Time on current form]], 2, FALSE), NA())</f>
        <v>#N/A</v>
      </c>
      <c r="J4328" s="13" t="e">
        <f>IF(ISNUMBER(VLOOKUP(Fulltable[[#This Row],[Distance]], Predict[[#All],[Distance (km)]:[Time on current form]], 3, FALSE)), VLOOKUP(Fulltable[[#This Row],[Distance]], Predict[[#All],[Distance (km)]:[Time on current form]], 3, FALSE), NA())</f>
        <v>#N/A</v>
      </c>
    </row>
    <row r="4329" spans="1:10" x14ac:dyDescent="0.25">
      <c r="A4329" s="1">
        <v>43.27</v>
      </c>
      <c r="B4329" s="2">
        <f>Fulltable[[#This Row],[Distance]]^2</f>
        <v>1872.2929000000004</v>
      </c>
      <c r="C4329">
        <f>Fulltable[[#This Row],[Distance]]^3</f>
        <v>81014.113783000023</v>
      </c>
      <c r="D4329">
        <f>Fulltable[[#This Row],[Distance]]^4</f>
        <v>3505480.7033904116</v>
      </c>
      <c r="E4329">
        <f>Fulltable[[#This Row],[Distance]]^5</f>
        <v>151682150.03570312</v>
      </c>
      <c r="F4329" s="13" t="e">
        <f>IF(ISNUMBER(VLOOKUP(Fulltable[[#This Row],[Distance]], PBmetric[[Distance (km)]:[PB (hh:mm:ss)]], 6, FALSE)), VLOOKUP(Fulltable[[#This Row],[Distance]], PBmetric[[Distance (km)]:[PB (hh:mm:ss)]], 6, FALSE), NA())</f>
        <v>#N/A</v>
      </c>
      <c r="G4329" s="13">
        <f ca="1">$Q$4+$P$4*Fulltable[[#This Row],[Distance]]+$O$4*Fulltable[[#This Row],[D^2]]+$N$4*Fulltable[[#This Row],[D^3]]</f>
        <v>0.15933532185320887</v>
      </c>
      <c r="H4329" s="13">
        <f ca="1">Fulltable[[#This Row],[Forecast]]*(1+AVERAGE(cform[faster (-ve) /
slower (+ve)]))</f>
        <v>0.16496333557643839</v>
      </c>
      <c r="I4329" s="13" t="e">
        <f>IF(ISNUMBER(VLOOKUP(Fulltable[[#This Row],[Distance]], Predict[[#All],[Distance (km)]:[Time on current form]], 2, FALSE)), VLOOKUP(Fulltable[[#This Row],[Distance]], Predict[[#All],[Distance (km)]:[Time on current form]], 2, FALSE), NA())</f>
        <v>#N/A</v>
      </c>
      <c r="J4329" s="13" t="e">
        <f>IF(ISNUMBER(VLOOKUP(Fulltable[[#This Row],[Distance]], Predict[[#All],[Distance (km)]:[Time on current form]], 3, FALSE)), VLOOKUP(Fulltable[[#This Row],[Distance]], Predict[[#All],[Distance (km)]:[Time on current form]], 3, FALSE), NA())</f>
        <v>#N/A</v>
      </c>
    </row>
    <row r="4330" spans="1:10" x14ac:dyDescent="0.25">
      <c r="A4330" s="1">
        <v>43.28</v>
      </c>
      <c r="B4330" s="2">
        <f>Fulltable[[#This Row],[Distance]]^2</f>
        <v>1873.1584</v>
      </c>
      <c r="C4330">
        <f>Fulltable[[#This Row],[Distance]]^3</f>
        <v>81070.295552000011</v>
      </c>
      <c r="D4330">
        <f>Fulltable[[#This Row],[Distance]]^4</f>
        <v>3508722.39149056</v>
      </c>
      <c r="E4330">
        <f>Fulltable[[#This Row],[Distance]]^5</f>
        <v>151857505.10371146</v>
      </c>
      <c r="F4330" s="13" t="e">
        <f>IF(ISNUMBER(VLOOKUP(Fulltable[[#This Row],[Distance]], PBmetric[[Distance (km)]:[PB (hh:mm:ss)]], 6, FALSE)), VLOOKUP(Fulltable[[#This Row],[Distance]], PBmetric[[Distance (km)]:[PB (hh:mm:ss)]], 6, FALSE), NA())</f>
        <v>#N/A</v>
      </c>
      <c r="G4330" s="13">
        <f ca="1">$Q$4+$P$4*Fulltable[[#This Row],[Distance]]+$O$4*Fulltable[[#This Row],[D^2]]+$N$4*Fulltable[[#This Row],[D^3]]</f>
        <v>0.15937987246581062</v>
      </c>
      <c r="H4330" s="13">
        <f ca="1">Fulltable[[#This Row],[Forecast]]*(1+AVERAGE(cform[faster (-ve) /
slower (+ve)]))</f>
        <v>0.16500945979780551</v>
      </c>
      <c r="I4330" s="13" t="e">
        <f>IF(ISNUMBER(VLOOKUP(Fulltable[[#This Row],[Distance]], Predict[[#All],[Distance (km)]:[Time on current form]], 2, FALSE)), VLOOKUP(Fulltable[[#This Row],[Distance]], Predict[[#All],[Distance (km)]:[Time on current form]], 2, FALSE), NA())</f>
        <v>#N/A</v>
      </c>
      <c r="J4330" s="13" t="e">
        <f>IF(ISNUMBER(VLOOKUP(Fulltable[[#This Row],[Distance]], Predict[[#All],[Distance (km)]:[Time on current form]], 3, FALSE)), VLOOKUP(Fulltable[[#This Row],[Distance]], Predict[[#All],[Distance (km)]:[Time on current form]], 3, FALSE), NA())</f>
        <v>#N/A</v>
      </c>
    </row>
    <row r="4331" spans="1:10" x14ac:dyDescent="0.25">
      <c r="A4331" s="1">
        <v>43.29</v>
      </c>
      <c r="B4331" s="2">
        <f>Fulltable[[#This Row],[Distance]]^2</f>
        <v>1874.0240999999999</v>
      </c>
      <c r="C4331">
        <f>Fulltable[[#This Row],[Distance]]^3</f>
        <v>81126.503288999986</v>
      </c>
      <c r="D4331">
        <f>Fulltable[[#This Row],[Distance]]^4</f>
        <v>3511966.3273808095</v>
      </c>
      <c r="E4331">
        <f>Fulltable[[#This Row],[Distance]]^5</f>
        <v>152033022.31231523</v>
      </c>
      <c r="F4331" s="13" t="e">
        <f>IF(ISNUMBER(VLOOKUP(Fulltable[[#This Row],[Distance]], PBmetric[[Distance (km)]:[PB (hh:mm:ss)]], 6, FALSE)), VLOOKUP(Fulltable[[#This Row],[Distance]], PBmetric[[Distance (km)]:[PB (hh:mm:ss)]], 6, FALSE), NA())</f>
        <v>#N/A</v>
      </c>
      <c r="G4331" s="13">
        <f ca="1">$Q$4+$P$4*Fulltable[[#This Row],[Distance]]+$O$4*Fulltable[[#This Row],[D^2]]+$N$4*Fulltable[[#This Row],[D^3]]</f>
        <v>0.1594244265980759</v>
      </c>
      <c r="H4331" s="13">
        <f ca="1">Fulltable[[#This Row],[Forecast]]*(1+AVERAGE(cform[faster (-ve) /
slower (+ve)]))</f>
        <v>0.16505558766315709</v>
      </c>
      <c r="I4331" s="13" t="e">
        <f>IF(ISNUMBER(VLOOKUP(Fulltable[[#This Row],[Distance]], Predict[[#All],[Distance (km)]:[Time on current form]], 2, FALSE)), VLOOKUP(Fulltable[[#This Row],[Distance]], Predict[[#All],[Distance (km)]:[Time on current form]], 2, FALSE), NA())</f>
        <v>#N/A</v>
      </c>
      <c r="J4331" s="13" t="e">
        <f>IF(ISNUMBER(VLOOKUP(Fulltable[[#This Row],[Distance]], Predict[[#All],[Distance (km)]:[Time on current form]], 3, FALSE)), VLOOKUP(Fulltable[[#This Row],[Distance]], Predict[[#All],[Distance (km)]:[Time on current form]], 3, FALSE), NA())</f>
        <v>#N/A</v>
      </c>
    </row>
    <row r="4332" spans="1:10" x14ac:dyDescent="0.25">
      <c r="A4332" s="1">
        <v>43.3</v>
      </c>
      <c r="B4332" s="2">
        <f>Fulltable[[#This Row],[Distance]]^2</f>
        <v>1874.8899999999996</v>
      </c>
      <c r="C4332">
        <f>Fulltable[[#This Row],[Distance]]^3</f>
        <v>81182.736999999979</v>
      </c>
      <c r="D4332">
        <f>Fulltable[[#This Row],[Distance]]^4</f>
        <v>3515212.5120999985</v>
      </c>
      <c r="E4332">
        <f>Fulltable[[#This Row],[Distance]]^5</f>
        <v>152208701.77392992</v>
      </c>
      <c r="F4332" s="13" t="e">
        <f>IF(ISNUMBER(VLOOKUP(Fulltable[[#This Row],[Distance]], PBmetric[[Distance (km)]:[PB (hh:mm:ss)]], 6, FALSE)), VLOOKUP(Fulltable[[#This Row],[Distance]], PBmetric[[Distance (km)]:[PB (hh:mm:ss)]], 6, FALSE), NA())</f>
        <v>#N/A</v>
      </c>
      <c r="G4332" s="13">
        <f ca="1">$Q$4+$P$4*Fulltable[[#This Row],[Distance]]+$O$4*Fulltable[[#This Row],[D^2]]+$N$4*Fulltable[[#This Row],[D^3]]</f>
        <v>0.15946898424996922</v>
      </c>
      <c r="H4332" s="13">
        <f ca="1">Fulltable[[#This Row],[Forecast]]*(1+AVERAGE(cform[faster (-ve) /
slower (+ve)]))</f>
        <v>0.16510171917245636</v>
      </c>
      <c r="I4332" s="13" t="e">
        <f>IF(ISNUMBER(VLOOKUP(Fulltable[[#This Row],[Distance]], Predict[[#All],[Distance (km)]:[Time on current form]], 2, FALSE)), VLOOKUP(Fulltable[[#This Row],[Distance]], Predict[[#All],[Distance (km)]:[Time on current form]], 2, FALSE), NA())</f>
        <v>#N/A</v>
      </c>
      <c r="J4332" s="13" t="e">
        <f>IF(ISNUMBER(VLOOKUP(Fulltable[[#This Row],[Distance]], Predict[[#All],[Distance (km)]:[Time on current form]], 3, FALSE)), VLOOKUP(Fulltable[[#This Row],[Distance]], Predict[[#All],[Distance (km)]:[Time on current form]], 3, FALSE), NA())</f>
        <v>#N/A</v>
      </c>
    </row>
    <row r="4333" spans="1:10" x14ac:dyDescent="0.25">
      <c r="A4333" s="1">
        <v>43.31</v>
      </c>
      <c r="B4333" s="2">
        <f>Fulltable[[#This Row],[Distance]]^2</f>
        <v>1875.7561000000003</v>
      </c>
      <c r="C4333">
        <f>Fulltable[[#This Row],[Distance]]^3</f>
        <v>81238.996691000022</v>
      </c>
      <c r="D4333">
        <f>Fulltable[[#This Row],[Distance]]^4</f>
        <v>3518460.9466872113</v>
      </c>
      <c r="E4333">
        <f>Fulltable[[#This Row],[Distance]]^5</f>
        <v>152384543.60102314</v>
      </c>
      <c r="F4333" s="13" t="e">
        <f>IF(ISNUMBER(VLOOKUP(Fulltable[[#This Row],[Distance]], PBmetric[[Distance (km)]:[PB (hh:mm:ss)]], 6, FALSE)), VLOOKUP(Fulltable[[#This Row],[Distance]], PBmetric[[Distance (km)]:[PB (hh:mm:ss)]], 6, FALSE), NA())</f>
        <v>#N/A</v>
      </c>
      <c r="G4333" s="13">
        <f ca="1">$Q$4+$P$4*Fulltable[[#This Row],[Distance]]+$O$4*Fulltable[[#This Row],[D^2]]+$N$4*Fulltable[[#This Row],[D^3]]</f>
        <v>0.15951354542145524</v>
      </c>
      <c r="H4333" s="13">
        <f ca="1">Fulltable[[#This Row],[Forecast]]*(1+AVERAGE(cform[faster (-ve) /
slower (+ve)]))</f>
        <v>0.16514785432566678</v>
      </c>
      <c r="I4333" s="13" t="e">
        <f>IF(ISNUMBER(VLOOKUP(Fulltable[[#This Row],[Distance]], Predict[[#All],[Distance (km)]:[Time on current form]], 2, FALSE)), VLOOKUP(Fulltable[[#This Row],[Distance]], Predict[[#All],[Distance (km)]:[Time on current form]], 2, FALSE), NA())</f>
        <v>#N/A</v>
      </c>
      <c r="J4333" s="13" t="e">
        <f>IF(ISNUMBER(VLOOKUP(Fulltable[[#This Row],[Distance]], Predict[[#All],[Distance (km)]:[Time on current form]], 3, FALSE)), VLOOKUP(Fulltable[[#This Row],[Distance]], Predict[[#All],[Distance (km)]:[Time on current form]], 3, FALSE), NA())</f>
        <v>#N/A</v>
      </c>
    </row>
    <row r="4334" spans="1:10" x14ac:dyDescent="0.25">
      <c r="A4334" s="1">
        <v>43.32</v>
      </c>
      <c r="B4334" s="2">
        <f>Fulltable[[#This Row],[Distance]]^2</f>
        <v>1876.6224</v>
      </c>
      <c r="C4334">
        <f>Fulltable[[#This Row],[Distance]]^3</f>
        <v>81295.282368</v>
      </c>
      <c r="D4334">
        <f>Fulltable[[#This Row],[Distance]]^4</f>
        <v>3521711.6321817599</v>
      </c>
      <c r="E4334">
        <f>Fulltable[[#This Row],[Distance]]^5</f>
        <v>152560547.90611383</v>
      </c>
      <c r="F4334" s="13" t="e">
        <f>IF(ISNUMBER(VLOOKUP(Fulltable[[#This Row],[Distance]], PBmetric[[Distance (km)]:[PB (hh:mm:ss)]], 6, FALSE)), VLOOKUP(Fulltable[[#This Row],[Distance]], PBmetric[[Distance (km)]:[PB (hh:mm:ss)]], 6, FALSE), NA())</f>
        <v>#N/A</v>
      </c>
      <c r="G4334" s="13">
        <f ca="1">$Q$4+$P$4*Fulltable[[#This Row],[Distance]]+$O$4*Fulltable[[#This Row],[D^2]]+$N$4*Fulltable[[#This Row],[D^3]]</f>
        <v>0.15955811011249846</v>
      </c>
      <c r="H4334" s="13">
        <f ca="1">Fulltable[[#This Row],[Forecast]]*(1+AVERAGE(cform[faster (-ve) /
slower (+ve)]))</f>
        <v>0.16519399312275154</v>
      </c>
      <c r="I4334" s="13" t="e">
        <f>IF(ISNUMBER(VLOOKUP(Fulltable[[#This Row],[Distance]], Predict[[#All],[Distance (km)]:[Time on current form]], 2, FALSE)), VLOOKUP(Fulltable[[#This Row],[Distance]], Predict[[#All],[Distance (km)]:[Time on current form]], 2, FALSE), NA())</f>
        <v>#N/A</v>
      </c>
      <c r="J4334" s="13" t="e">
        <f>IF(ISNUMBER(VLOOKUP(Fulltable[[#This Row],[Distance]], Predict[[#All],[Distance (km)]:[Time on current form]], 3, FALSE)), VLOOKUP(Fulltable[[#This Row],[Distance]], Predict[[#All],[Distance (km)]:[Time on current form]], 3, FALSE), NA())</f>
        <v>#N/A</v>
      </c>
    </row>
    <row r="4335" spans="1:10" x14ac:dyDescent="0.25">
      <c r="A4335" s="1">
        <v>43.33</v>
      </c>
      <c r="B4335" s="2">
        <f>Fulltable[[#This Row],[Distance]]^2</f>
        <v>1877.4888999999998</v>
      </c>
      <c r="C4335">
        <f>Fulltable[[#This Row],[Distance]]^3</f>
        <v>81351.594036999988</v>
      </c>
      <c r="D4335">
        <f>Fulltable[[#This Row],[Distance]]^4</f>
        <v>3524964.5696232095</v>
      </c>
      <c r="E4335">
        <f>Fulltable[[#This Row],[Distance]]^5</f>
        <v>152736714.80177367</v>
      </c>
      <c r="F4335" s="13" t="e">
        <f>IF(ISNUMBER(VLOOKUP(Fulltable[[#This Row],[Distance]], PBmetric[[Distance (km)]:[PB (hh:mm:ss)]], 6, FALSE)), VLOOKUP(Fulltable[[#This Row],[Distance]], PBmetric[[Distance (km)]:[PB (hh:mm:ss)]], 6, FALSE), NA())</f>
        <v>#N/A</v>
      </c>
      <c r="G4335" s="13">
        <f ca="1">$Q$4+$P$4*Fulltable[[#This Row],[Distance]]+$O$4*Fulltable[[#This Row],[D^2]]+$N$4*Fulltable[[#This Row],[D^3]]</f>
        <v>0.15960267832306352</v>
      </c>
      <c r="H4335" s="13">
        <f ca="1">Fulltable[[#This Row],[Forecast]]*(1+AVERAGE(cform[faster (-ve) /
slower (+ve)]))</f>
        <v>0.16524013556367409</v>
      </c>
      <c r="I4335" s="13" t="e">
        <f>IF(ISNUMBER(VLOOKUP(Fulltable[[#This Row],[Distance]], Predict[[#All],[Distance (km)]:[Time on current form]], 2, FALSE)), VLOOKUP(Fulltable[[#This Row],[Distance]], Predict[[#All],[Distance (km)]:[Time on current form]], 2, FALSE), NA())</f>
        <v>#N/A</v>
      </c>
      <c r="J4335" s="13" t="e">
        <f>IF(ISNUMBER(VLOOKUP(Fulltable[[#This Row],[Distance]], Predict[[#All],[Distance (km)]:[Time on current form]], 3, FALSE)), VLOOKUP(Fulltable[[#This Row],[Distance]], Predict[[#All],[Distance (km)]:[Time on current form]], 3, FALSE), NA())</f>
        <v>#N/A</v>
      </c>
    </row>
    <row r="4336" spans="1:10" x14ac:dyDescent="0.25">
      <c r="A4336" s="1">
        <v>43.34</v>
      </c>
      <c r="B4336" s="2">
        <f>Fulltable[[#This Row],[Distance]]^2</f>
        <v>1878.3556000000003</v>
      </c>
      <c r="C4336">
        <f>Fulltable[[#This Row],[Distance]]^3</f>
        <v>81407.931704000017</v>
      </c>
      <c r="D4336">
        <f>Fulltable[[#This Row],[Distance]]^4</f>
        <v>3528219.7600513613</v>
      </c>
      <c r="E4336">
        <f>Fulltable[[#This Row],[Distance]]^5</f>
        <v>152913044.400626</v>
      </c>
      <c r="F4336" s="13" t="e">
        <f>IF(ISNUMBER(VLOOKUP(Fulltable[[#This Row],[Distance]], PBmetric[[Distance (km)]:[PB (hh:mm:ss)]], 6, FALSE)), VLOOKUP(Fulltable[[#This Row],[Distance]], PBmetric[[Distance (km)]:[PB (hh:mm:ss)]], 6, FALSE), NA())</f>
        <v>#N/A</v>
      </c>
      <c r="G4336" s="13">
        <f ca="1">$Q$4+$P$4*Fulltable[[#This Row],[Distance]]+$O$4*Fulltable[[#This Row],[D^2]]+$N$4*Fulltable[[#This Row],[D^3]]</f>
        <v>0.15964725005311503</v>
      </c>
      <c r="H4336" s="13">
        <f ca="1">Fulltable[[#This Row],[Forecast]]*(1+AVERAGE(cform[faster (-ve) /
slower (+ve)]))</f>
        <v>0.16528628164839776</v>
      </c>
      <c r="I4336" s="13" t="e">
        <f>IF(ISNUMBER(VLOOKUP(Fulltable[[#This Row],[Distance]], Predict[[#All],[Distance (km)]:[Time on current form]], 2, FALSE)), VLOOKUP(Fulltable[[#This Row],[Distance]], Predict[[#All],[Distance (km)]:[Time on current form]], 2, FALSE), NA())</f>
        <v>#N/A</v>
      </c>
      <c r="J4336" s="13" t="e">
        <f>IF(ISNUMBER(VLOOKUP(Fulltable[[#This Row],[Distance]], Predict[[#All],[Distance (km)]:[Time on current form]], 3, FALSE)), VLOOKUP(Fulltable[[#This Row],[Distance]], Predict[[#All],[Distance (km)]:[Time on current form]], 3, FALSE), NA())</f>
        <v>#N/A</v>
      </c>
    </row>
    <row r="4337" spans="1:10" x14ac:dyDescent="0.25">
      <c r="A4337" s="1">
        <v>43.35</v>
      </c>
      <c r="B4337" s="2">
        <f>Fulltable[[#This Row],[Distance]]^2</f>
        <v>1879.2225000000001</v>
      </c>
      <c r="C4337">
        <f>Fulltable[[#This Row],[Distance]]^3</f>
        <v>81464.295375000002</v>
      </c>
      <c r="D4337">
        <f>Fulltable[[#This Row],[Distance]]^4</f>
        <v>3531477.2045062501</v>
      </c>
      <c r="E4337">
        <f>Fulltable[[#This Row],[Distance]]^5</f>
        <v>153089536.81534594</v>
      </c>
      <c r="F4337" s="13" t="e">
        <f>IF(ISNUMBER(VLOOKUP(Fulltable[[#This Row],[Distance]], PBmetric[[Distance (km)]:[PB (hh:mm:ss)]], 6, FALSE)), VLOOKUP(Fulltable[[#This Row],[Distance]], PBmetric[[Distance (km)]:[PB (hh:mm:ss)]], 6, FALSE), NA())</f>
        <v>#N/A</v>
      </c>
      <c r="G4337" s="13">
        <f ca="1">$Q$4+$P$4*Fulltable[[#This Row],[Distance]]+$O$4*Fulltable[[#This Row],[D^2]]+$N$4*Fulltable[[#This Row],[D^3]]</f>
        <v>0.15969182530261758</v>
      </c>
      <c r="H4337" s="13">
        <f ca="1">Fulltable[[#This Row],[Forecast]]*(1+AVERAGE(cform[faster (-ve) /
slower (+ve)]))</f>
        <v>0.16533243137688586</v>
      </c>
      <c r="I4337" s="13" t="e">
        <f>IF(ISNUMBER(VLOOKUP(Fulltable[[#This Row],[Distance]], Predict[[#All],[Distance (km)]:[Time on current form]], 2, FALSE)), VLOOKUP(Fulltable[[#This Row],[Distance]], Predict[[#All],[Distance (km)]:[Time on current form]], 2, FALSE), NA())</f>
        <v>#N/A</v>
      </c>
      <c r="J4337" s="13" t="e">
        <f>IF(ISNUMBER(VLOOKUP(Fulltable[[#This Row],[Distance]], Predict[[#All],[Distance (km)]:[Time on current form]], 3, FALSE)), VLOOKUP(Fulltable[[#This Row],[Distance]], Predict[[#All],[Distance (km)]:[Time on current form]], 3, FALSE), NA())</f>
        <v>#N/A</v>
      </c>
    </row>
    <row r="4338" spans="1:10" x14ac:dyDescent="0.25">
      <c r="A4338" s="1">
        <v>43.36</v>
      </c>
      <c r="B4338" s="2">
        <f>Fulltable[[#This Row],[Distance]]^2</f>
        <v>1880.0896</v>
      </c>
      <c r="C4338">
        <f>Fulltable[[#This Row],[Distance]]^3</f>
        <v>81520.685056000002</v>
      </c>
      <c r="D4338">
        <f>Fulltable[[#This Row],[Distance]]^4</f>
        <v>3534736.90402816</v>
      </c>
      <c r="E4338">
        <f>Fulltable[[#This Row],[Distance]]^5</f>
        <v>153266192.15866101</v>
      </c>
      <c r="F4338" s="13" t="e">
        <f>IF(ISNUMBER(VLOOKUP(Fulltable[[#This Row],[Distance]], PBmetric[[Distance (km)]:[PB (hh:mm:ss)]], 6, FALSE)), VLOOKUP(Fulltable[[#This Row],[Distance]], PBmetric[[Distance (km)]:[PB (hh:mm:ss)]], 6, FALSE), NA())</f>
        <v>#N/A</v>
      </c>
      <c r="G4338" s="13">
        <f ca="1">$Q$4+$P$4*Fulltable[[#This Row],[Distance]]+$O$4*Fulltable[[#This Row],[D^2]]+$N$4*Fulltable[[#This Row],[D^3]]</f>
        <v>0.15973640407153572</v>
      </c>
      <c r="H4338" s="13">
        <f ca="1">Fulltable[[#This Row],[Forecast]]*(1+AVERAGE(cform[faster (-ve) /
slower (+ve)]))</f>
        <v>0.16537858474910175</v>
      </c>
      <c r="I4338" s="13" t="e">
        <f>IF(ISNUMBER(VLOOKUP(Fulltable[[#This Row],[Distance]], Predict[[#All],[Distance (km)]:[Time on current form]], 2, FALSE)), VLOOKUP(Fulltable[[#This Row],[Distance]], Predict[[#All],[Distance (km)]:[Time on current form]], 2, FALSE), NA())</f>
        <v>#N/A</v>
      </c>
      <c r="J4338" s="13" t="e">
        <f>IF(ISNUMBER(VLOOKUP(Fulltable[[#This Row],[Distance]], Predict[[#All],[Distance (km)]:[Time on current form]], 3, FALSE)), VLOOKUP(Fulltable[[#This Row],[Distance]], Predict[[#All],[Distance (km)]:[Time on current form]], 3, FALSE), NA())</f>
        <v>#N/A</v>
      </c>
    </row>
    <row r="4339" spans="1:10" x14ac:dyDescent="0.25">
      <c r="A4339" s="1">
        <v>43.37</v>
      </c>
      <c r="B4339" s="2">
        <f>Fulltable[[#This Row],[Distance]]^2</f>
        <v>1880.9568999999997</v>
      </c>
      <c r="C4339">
        <f>Fulltable[[#This Row],[Distance]]^3</f>
        <v>81577.100752999977</v>
      </c>
      <c r="D4339">
        <f>Fulltable[[#This Row],[Distance]]^4</f>
        <v>3537998.8596576089</v>
      </c>
      <c r="E4339">
        <f>Fulltable[[#This Row],[Distance]]^5</f>
        <v>153443010.54335049</v>
      </c>
      <c r="F4339" s="13" t="e">
        <f>IF(ISNUMBER(VLOOKUP(Fulltable[[#This Row],[Distance]], PBmetric[[Distance (km)]:[PB (hh:mm:ss)]], 6, FALSE)), VLOOKUP(Fulltable[[#This Row],[Distance]], PBmetric[[Distance (km)]:[PB (hh:mm:ss)]], 6, FALSE), NA())</f>
        <v>#N/A</v>
      </c>
      <c r="G4339" s="13">
        <f ca="1">$Q$4+$P$4*Fulltable[[#This Row],[Distance]]+$O$4*Fulltable[[#This Row],[D^2]]+$N$4*Fulltable[[#This Row],[D^3]]</f>
        <v>0.15978098635983415</v>
      </c>
      <c r="H4339" s="13">
        <f ca="1">Fulltable[[#This Row],[Forecast]]*(1+AVERAGE(cform[faster (-ve) /
slower (+ve)]))</f>
        <v>0.16542474176500885</v>
      </c>
      <c r="I4339" s="13" t="e">
        <f>IF(ISNUMBER(VLOOKUP(Fulltable[[#This Row],[Distance]], Predict[[#All],[Distance (km)]:[Time on current form]], 2, FALSE)), VLOOKUP(Fulltable[[#This Row],[Distance]], Predict[[#All],[Distance (km)]:[Time on current form]], 2, FALSE), NA())</f>
        <v>#N/A</v>
      </c>
      <c r="J4339" s="13" t="e">
        <f>IF(ISNUMBER(VLOOKUP(Fulltable[[#This Row],[Distance]], Predict[[#All],[Distance (km)]:[Time on current form]], 3, FALSE)), VLOOKUP(Fulltable[[#This Row],[Distance]], Predict[[#All],[Distance (km)]:[Time on current form]], 3, FALSE), NA())</f>
        <v>#N/A</v>
      </c>
    </row>
    <row r="4340" spans="1:10" x14ac:dyDescent="0.25">
      <c r="A4340" s="1">
        <v>43.38</v>
      </c>
      <c r="B4340" s="2">
        <f>Fulltable[[#This Row],[Distance]]^2</f>
        <v>1881.8244000000002</v>
      </c>
      <c r="C4340">
        <f>Fulltable[[#This Row],[Distance]]^3</f>
        <v>81633.542472000016</v>
      </c>
      <c r="D4340">
        <f>Fulltable[[#This Row],[Distance]]^4</f>
        <v>3541263.0724353609</v>
      </c>
      <c r="E4340">
        <f>Fulltable[[#This Row],[Distance]]^5</f>
        <v>153619992.08224598</v>
      </c>
      <c r="F4340" s="13" t="e">
        <f>IF(ISNUMBER(VLOOKUP(Fulltable[[#This Row],[Distance]], PBmetric[[Distance (km)]:[PB (hh:mm:ss)]], 6, FALSE)), VLOOKUP(Fulltable[[#This Row],[Distance]], PBmetric[[Distance (km)]:[PB (hh:mm:ss)]], 6, FALSE), NA())</f>
        <v>#N/A</v>
      </c>
      <c r="G4340" s="13">
        <f ca="1">$Q$4+$P$4*Fulltable[[#This Row],[Distance]]+$O$4*Fulltable[[#This Row],[D^2]]+$N$4*Fulltable[[#This Row],[D^3]]</f>
        <v>0.15982557216747742</v>
      </c>
      <c r="H4340" s="13">
        <f ca="1">Fulltable[[#This Row],[Forecast]]*(1+AVERAGE(cform[faster (-ve) /
slower (+ve)]))</f>
        <v>0.16547090242457044</v>
      </c>
      <c r="I4340" s="13" t="e">
        <f>IF(ISNUMBER(VLOOKUP(Fulltable[[#This Row],[Distance]], Predict[[#All],[Distance (km)]:[Time on current form]], 2, FALSE)), VLOOKUP(Fulltable[[#This Row],[Distance]], Predict[[#All],[Distance (km)]:[Time on current form]], 2, FALSE), NA())</f>
        <v>#N/A</v>
      </c>
      <c r="J4340" s="13" t="e">
        <f>IF(ISNUMBER(VLOOKUP(Fulltable[[#This Row],[Distance]], Predict[[#All],[Distance (km)]:[Time on current form]], 3, FALSE)), VLOOKUP(Fulltable[[#This Row],[Distance]], Predict[[#All],[Distance (km)]:[Time on current form]], 3, FALSE), NA())</f>
        <v>#N/A</v>
      </c>
    </row>
    <row r="4341" spans="1:10" x14ac:dyDescent="0.25">
      <c r="A4341" s="1">
        <v>43.39</v>
      </c>
      <c r="B4341" s="2">
        <f>Fulltable[[#This Row],[Distance]]^2</f>
        <v>1882.6921</v>
      </c>
      <c r="C4341">
        <f>Fulltable[[#This Row],[Distance]]^3</f>
        <v>81690.010219000003</v>
      </c>
      <c r="D4341">
        <f>Fulltable[[#This Row],[Distance]]^4</f>
        <v>3544529.5434024101</v>
      </c>
      <c r="E4341">
        <f>Fulltable[[#This Row],[Distance]]^5</f>
        <v>153797136.88823056</v>
      </c>
      <c r="F4341" s="13" t="e">
        <f>IF(ISNUMBER(VLOOKUP(Fulltable[[#This Row],[Distance]], PBmetric[[Distance (km)]:[PB (hh:mm:ss)]], 6, FALSE)), VLOOKUP(Fulltable[[#This Row],[Distance]], PBmetric[[Distance (km)]:[PB (hh:mm:ss)]], 6, FALSE), NA())</f>
        <v>#N/A</v>
      </c>
      <c r="G4341" s="13">
        <f ca="1">$Q$4+$P$4*Fulltable[[#This Row],[Distance]]+$O$4*Fulltable[[#This Row],[D^2]]+$N$4*Fulltable[[#This Row],[D^3]]</f>
        <v>0.15987016149443009</v>
      </c>
      <c r="H4341" s="13">
        <f ca="1">Fulltable[[#This Row],[Forecast]]*(1+AVERAGE(cform[faster (-ve) /
slower (+ve)]))</f>
        <v>0.16551706672774985</v>
      </c>
      <c r="I4341" s="13" t="e">
        <f>IF(ISNUMBER(VLOOKUP(Fulltable[[#This Row],[Distance]], Predict[[#All],[Distance (km)]:[Time on current form]], 2, FALSE)), VLOOKUP(Fulltable[[#This Row],[Distance]], Predict[[#All],[Distance (km)]:[Time on current form]], 2, FALSE), NA())</f>
        <v>#N/A</v>
      </c>
      <c r="J4341" s="13" t="e">
        <f>IF(ISNUMBER(VLOOKUP(Fulltable[[#This Row],[Distance]], Predict[[#All],[Distance (km)]:[Time on current form]], 3, FALSE)), VLOOKUP(Fulltable[[#This Row],[Distance]], Predict[[#All],[Distance (km)]:[Time on current form]], 3, FALSE), NA())</f>
        <v>#N/A</v>
      </c>
    </row>
    <row r="4342" spans="1:10" x14ac:dyDescent="0.25">
      <c r="A4342" s="1">
        <v>43.4</v>
      </c>
      <c r="B4342" s="2">
        <f>Fulltable[[#This Row],[Distance]]^2</f>
        <v>1883.56</v>
      </c>
      <c r="C4342">
        <f>Fulltable[[#This Row],[Distance]]^3</f>
        <v>81746.504000000001</v>
      </c>
      <c r="D4342">
        <f>Fulltable[[#This Row],[Distance]]^4</f>
        <v>3547798.2736</v>
      </c>
      <c r="E4342">
        <f>Fulltable[[#This Row],[Distance]]^5</f>
        <v>153974445.07424</v>
      </c>
      <c r="F4342" s="13" t="e">
        <f>IF(ISNUMBER(VLOOKUP(Fulltable[[#This Row],[Distance]], PBmetric[[Distance (km)]:[PB (hh:mm:ss)]], 6, FALSE)), VLOOKUP(Fulltable[[#This Row],[Distance]], PBmetric[[Distance (km)]:[PB (hh:mm:ss)]], 6, FALSE), NA())</f>
        <v>#N/A</v>
      </c>
      <c r="G4342" s="13">
        <f ca="1">$Q$4+$P$4*Fulltable[[#This Row],[Distance]]+$O$4*Fulltable[[#This Row],[D^2]]+$N$4*Fulltable[[#This Row],[D^3]]</f>
        <v>0.15991475434065675</v>
      </c>
      <c r="H4342" s="13">
        <f ca="1">Fulltable[[#This Row],[Forecast]]*(1+AVERAGE(cform[faster (-ve) /
slower (+ve)]))</f>
        <v>0.1655632346745104</v>
      </c>
      <c r="I4342" s="13" t="e">
        <f>IF(ISNUMBER(VLOOKUP(Fulltable[[#This Row],[Distance]], Predict[[#All],[Distance (km)]:[Time on current form]], 2, FALSE)), VLOOKUP(Fulltable[[#This Row],[Distance]], Predict[[#All],[Distance (km)]:[Time on current form]], 2, FALSE), NA())</f>
        <v>#N/A</v>
      </c>
      <c r="J4342" s="13" t="e">
        <f>IF(ISNUMBER(VLOOKUP(Fulltable[[#This Row],[Distance]], Predict[[#All],[Distance (km)]:[Time on current form]], 3, FALSE)), VLOOKUP(Fulltable[[#This Row],[Distance]], Predict[[#All],[Distance (km)]:[Time on current form]], 3, FALSE), NA())</f>
        <v>#N/A</v>
      </c>
    </row>
    <row r="4343" spans="1:10" x14ac:dyDescent="0.25">
      <c r="A4343" s="1">
        <v>43.41</v>
      </c>
      <c r="B4343" s="2">
        <f>Fulltable[[#This Row],[Distance]]^2</f>
        <v>1884.4280999999996</v>
      </c>
      <c r="C4343">
        <f>Fulltable[[#This Row],[Distance]]^3</f>
        <v>81803.023820999981</v>
      </c>
      <c r="D4343">
        <f>Fulltable[[#This Row],[Distance]]^4</f>
        <v>3551069.2640696084</v>
      </c>
      <c r="E4343">
        <f>Fulltable[[#This Row],[Distance]]^5</f>
        <v>154151916.75326169</v>
      </c>
      <c r="F4343" s="13" t="e">
        <f>IF(ISNUMBER(VLOOKUP(Fulltable[[#This Row],[Distance]], PBmetric[[Distance (km)]:[PB (hh:mm:ss)]], 6, FALSE)), VLOOKUP(Fulltable[[#This Row],[Distance]], PBmetric[[Distance (km)]:[PB (hh:mm:ss)]], 6, FALSE), NA())</f>
        <v>#N/A</v>
      </c>
      <c r="G4343" s="13">
        <f ca="1">$Q$4+$P$4*Fulltable[[#This Row],[Distance]]+$O$4*Fulltable[[#This Row],[D^2]]+$N$4*Fulltable[[#This Row],[D^3]]</f>
        <v>0.15995935070612205</v>
      </c>
      <c r="H4343" s="13">
        <f ca="1">Fulltable[[#This Row],[Forecast]]*(1+AVERAGE(cform[faster (-ve) /
slower (+ve)]))</f>
        <v>0.16560940626481555</v>
      </c>
      <c r="I4343" s="13" t="e">
        <f>IF(ISNUMBER(VLOOKUP(Fulltable[[#This Row],[Distance]], Predict[[#All],[Distance (km)]:[Time on current form]], 2, FALSE)), VLOOKUP(Fulltable[[#This Row],[Distance]], Predict[[#All],[Distance (km)]:[Time on current form]], 2, FALSE), NA())</f>
        <v>#N/A</v>
      </c>
      <c r="J4343" s="13" t="e">
        <f>IF(ISNUMBER(VLOOKUP(Fulltable[[#This Row],[Distance]], Predict[[#All],[Distance (km)]:[Time on current form]], 3, FALSE)), VLOOKUP(Fulltable[[#This Row],[Distance]], Predict[[#All],[Distance (km)]:[Time on current form]], 3, FALSE), NA())</f>
        <v>#N/A</v>
      </c>
    </row>
    <row r="4344" spans="1:10" x14ac:dyDescent="0.25">
      <c r="A4344" s="1">
        <v>43.42</v>
      </c>
      <c r="B4344" s="2">
        <f>Fulltable[[#This Row],[Distance]]^2</f>
        <v>1885.2964000000002</v>
      </c>
      <c r="C4344">
        <f>Fulltable[[#This Row],[Distance]]^3</f>
        <v>81859.569688000018</v>
      </c>
      <c r="D4344">
        <f>Fulltable[[#This Row],[Distance]]^4</f>
        <v>3554342.5158529608</v>
      </c>
      <c r="E4344">
        <f>Fulltable[[#This Row],[Distance]]^5</f>
        <v>154329552.03833556</v>
      </c>
      <c r="F4344" s="13" t="e">
        <f>IF(ISNUMBER(VLOOKUP(Fulltable[[#This Row],[Distance]], PBmetric[[Distance (km)]:[PB (hh:mm:ss)]], 6, FALSE)), VLOOKUP(Fulltable[[#This Row],[Distance]], PBmetric[[Distance (km)]:[PB (hh:mm:ss)]], 6, FALSE), NA())</f>
        <v>#N/A</v>
      </c>
      <c r="G4344" s="13">
        <f ca="1">$Q$4+$P$4*Fulltable[[#This Row],[Distance]]+$O$4*Fulltable[[#This Row],[D^2]]+$N$4*Fulltable[[#This Row],[D^3]]</f>
        <v>0.16000395059079056</v>
      </c>
      <c r="H4344" s="13">
        <f ca="1">Fulltable[[#This Row],[Forecast]]*(1+AVERAGE(cform[faster (-ve) /
slower (+ve)]))</f>
        <v>0.16565558149862855</v>
      </c>
      <c r="I4344" s="13" t="e">
        <f>IF(ISNUMBER(VLOOKUP(Fulltable[[#This Row],[Distance]], Predict[[#All],[Distance (km)]:[Time on current form]], 2, FALSE)), VLOOKUP(Fulltable[[#This Row],[Distance]], Predict[[#All],[Distance (km)]:[Time on current form]], 2, FALSE), NA())</f>
        <v>#N/A</v>
      </c>
      <c r="J4344" s="13" t="e">
        <f>IF(ISNUMBER(VLOOKUP(Fulltable[[#This Row],[Distance]], Predict[[#All],[Distance (km)]:[Time on current form]], 3, FALSE)), VLOOKUP(Fulltable[[#This Row],[Distance]], Predict[[#All],[Distance (km)]:[Time on current form]], 3, FALSE), NA())</f>
        <v>#N/A</v>
      </c>
    </row>
    <row r="4345" spans="1:10" x14ac:dyDescent="0.25">
      <c r="A4345" s="1">
        <v>43.43</v>
      </c>
      <c r="B4345" s="2">
        <f>Fulltable[[#This Row],[Distance]]^2</f>
        <v>1886.1649</v>
      </c>
      <c r="C4345">
        <f>Fulltable[[#This Row],[Distance]]^3</f>
        <v>81916.141606999998</v>
      </c>
      <c r="D4345">
        <f>Fulltable[[#This Row],[Distance]]^4</f>
        <v>3557618.02999201</v>
      </c>
      <c r="E4345">
        <f>Fulltable[[#This Row],[Distance]]^5</f>
        <v>154507351.04255298</v>
      </c>
      <c r="F4345" s="13" t="e">
        <f>IF(ISNUMBER(VLOOKUP(Fulltable[[#This Row],[Distance]], PBmetric[[Distance (km)]:[PB (hh:mm:ss)]], 6, FALSE)), VLOOKUP(Fulltable[[#This Row],[Distance]], PBmetric[[Distance (km)]:[PB (hh:mm:ss)]], 6, FALSE), NA())</f>
        <v>#N/A</v>
      </c>
      <c r="G4345" s="13">
        <f ca="1">$Q$4+$P$4*Fulltable[[#This Row],[Distance]]+$O$4*Fulltable[[#This Row],[D^2]]+$N$4*Fulltable[[#This Row],[D^3]]</f>
        <v>0.16004855399462689</v>
      </c>
      <c r="H4345" s="13">
        <f ca="1">Fulltable[[#This Row],[Forecast]]*(1+AVERAGE(cform[faster (-ve) /
slower (+ve)]))</f>
        <v>0.16570176037591278</v>
      </c>
      <c r="I4345" s="13" t="e">
        <f>IF(ISNUMBER(VLOOKUP(Fulltable[[#This Row],[Distance]], Predict[[#All],[Distance (km)]:[Time on current form]], 2, FALSE)), VLOOKUP(Fulltable[[#This Row],[Distance]], Predict[[#All],[Distance (km)]:[Time on current form]], 2, FALSE), NA())</f>
        <v>#N/A</v>
      </c>
      <c r="J4345" s="13" t="e">
        <f>IF(ISNUMBER(VLOOKUP(Fulltable[[#This Row],[Distance]], Predict[[#All],[Distance (km)]:[Time on current form]], 3, FALSE)), VLOOKUP(Fulltable[[#This Row],[Distance]], Predict[[#All],[Distance (km)]:[Time on current form]], 3, FALSE), NA())</f>
        <v>#N/A</v>
      </c>
    </row>
    <row r="4346" spans="1:10" x14ac:dyDescent="0.25">
      <c r="A4346" s="1">
        <v>43.44</v>
      </c>
      <c r="B4346" s="2">
        <f>Fulltable[[#This Row],[Distance]]^2</f>
        <v>1887.0335999999998</v>
      </c>
      <c r="C4346">
        <f>Fulltable[[#This Row],[Distance]]^3</f>
        <v>81972.739583999981</v>
      </c>
      <c r="D4346">
        <f>Fulltable[[#This Row],[Distance]]^4</f>
        <v>3560895.8075289591</v>
      </c>
      <c r="E4346">
        <f>Fulltable[[#This Row],[Distance]]^5</f>
        <v>154685313.87905797</v>
      </c>
      <c r="F4346" s="13" t="e">
        <f>IF(ISNUMBER(VLOOKUP(Fulltable[[#This Row],[Distance]], PBmetric[[Distance (km)]:[PB (hh:mm:ss)]], 6, FALSE)), VLOOKUP(Fulltable[[#This Row],[Distance]], PBmetric[[Distance (km)]:[PB (hh:mm:ss)]], 6, FALSE), NA())</f>
        <v>#N/A</v>
      </c>
      <c r="G4346" s="13">
        <f ca="1">$Q$4+$P$4*Fulltable[[#This Row],[Distance]]+$O$4*Fulltable[[#This Row],[D^2]]+$N$4*Fulltable[[#This Row],[D^3]]</f>
        <v>0.16009316091759565</v>
      </c>
      <c r="H4346" s="13">
        <f ca="1">Fulltable[[#This Row],[Forecast]]*(1+AVERAGE(cform[faster (-ve) /
slower (+ve)]))</f>
        <v>0.16574794289663161</v>
      </c>
      <c r="I4346" s="13" t="e">
        <f>IF(ISNUMBER(VLOOKUP(Fulltable[[#This Row],[Distance]], Predict[[#All],[Distance (km)]:[Time on current form]], 2, FALSE)), VLOOKUP(Fulltable[[#This Row],[Distance]], Predict[[#All],[Distance (km)]:[Time on current form]], 2, FALSE), NA())</f>
        <v>#N/A</v>
      </c>
      <c r="J4346" s="13" t="e">
        <f>IF(ISNUMBER(VLOOKUP(Fulltable[[#This Row],[Distance]], Predict[[#All],[Distance (km)]:[Time on current form]], 3, FALSE)), VLOOKUP(Fulltable[[#This Row],[Distance]], Predict[[#All],[Distance (km)]:[Time on current form]], 3, FALSE), NA())</f>
        <v>#N/A</v>
      </c>
    </row>
    <row r="4347" spans="1:10" x14ac:dyDescent="0.25">
      <c r="A4347" s="1">
        <v>43.45</v>
      </c>
      <c r="B4347" s="2">
        <f>Fulltable[[#This Row],[Distance]]^2</f>
        <v>1887.9025000000001</v>
      </c>
      <c r="C4347">
        <f>Fulltable[[#This Row],[Distance]]^3</f>
        <v>82029.363625000013</v>
      </c>
      <c r="D4347">
        <f>Fulltable[[#This Row],[Distance]]^4</f>
        <v>3564175.8495062506</v>
      </c>
      <c r="E4347">
        <f>Fulltable[[#This Row],[Distance]]^5</f>
        <v>154863440.66104659</v>
      </c>
      <c r="F4347" s="13" t="e">
        <f>IF(ISNUMBER(VLOOKUP(Fulltable[[#This Row],[Distance]], PBmetric[[Distance (km)]:[PB (hh:mm:ss)]], 6, FALSE)), VLOOKUP(Fulltable[[#This Row],[Distance]], PBmetric[[Distance (km)]:[PB (hh:mm:ss)]], 6, FALSE), NA())</f>
        <v>#N/A</v>
      </c>
      <c r="G4347" s="13">
        <f ca="1">$Q$4+$P$4*Fulltable[[#This Row],[Distance]]+$O$4*Fulltable[[#This Row],[D^2]]+$N$4*Fulltable[[#This Row],[D^3]]</f>
        <v>0.1601377713596614</v>
      </c>
      <c r="H4347" s="13">
        <f ca="1">Fulltable[[#This Row],[Forecast]]*(1+AVERAGE(cform[faster (-ve) /
slower (+ve)]))</f>
        <v>0.16579412906074834</v>
      </c>
      <c r="I4347" s="13" t="e">
        <f>IF(ISNUMBER(VLOOKUP(Fulltable[[#This Row],[Distance]], Predict[[#All],[Distance (km)]:[Time on current form]], 2, FALSE)), VLOOKUP(Fulltable[[#This Row],[Distance]], Predict[[#All],[Distance (km)]:[Time on current form]], 2, FALSE), NA())</f>
        <v>#N/A</v>
      </c>
      <c r="J4347" s="13" t="e">
        <f>IF(ISNUMBER(VLOOKUP(Fulltable[[#This Row],[Distance]], Predict[[#All],[Distance (km)]:[Time on current form]], 3, FALSE)), VLOOKUP(Fulltable[[#This Row],[Distance]], Predict[[#All],[Distance (km)]:[Time on current form]], 3, FALSE), NA())</f>
        <v>#N/A</v>
      </c>
    </row>
    <row r="4348" spans="1:10" x14ac:dyDescent="0.25">
      <c r="A4348" s="1">
        <v>43.46</v>
      </c>
      <c r="B4348" s="2">
        <f>Fulltable[[#This Row],[Distance]]^2</f>
        <v>1888.7716</v>
      </c>
      <c r="C4348">
        <f>Fulltable[[#This Row],[Distance]]^3</f>
        <v>82086.013736000008</v>
      </c>
      <c r="D4348">
        <f>Fulltable[[#This Row],[Distance]]^4</f>
        <v>3567458.1569665601</v>
      </c>
      <c r="E4348">
        <f>Fulltable[[#This Row],[Distance]]^5</f>
        <v>155041731.50176671</v>
      </c>
      <c r="F4348" s="13" t="e">
        <f>IF(ISNUMBER(VLOOKUP(Fulltable[[#This Row],[Distance]], PBmetric[[Distance (km)]:[PB (hh:mm:ss)]], 6, FALSE)), VLOOKUP(Fulltable[[#This Row],[Distance]], PBmetric[[Distance (km)]:[PB (hh:mm:ss)]], 6, FALSE), NA())</f>
        <v>#N/A</v>
      </c>
      <c r="G4348" s="13">
        <f ca="1">$Q$4+$P$4*Fulltable[[#This Row],[Distance]]+$O$4*Fulltable[[#This Row],[D^2]]+$N$4*Fulltable[[#This Row],[D^3]]</f>
        <v>0.16018238532078874</v>
      </c>
      <c r="H4348" s="13">
        <f ca="1">Fulltable[[#This Row],[Forecast]]*(1+AVERAGE(cform[faster (-ve) /
slower (+ve)]))</f>
        <v>0.16584031886822634</v>
      </c>
      <c r="I4348" s="13" t="e">
        <f>IF(ISNUMBER(VLOOKUP(Fulltable[[#This Row],[Distance]], Predict[[#All],[Distance (km)]:[Time on current form]], 2, FALSE)), VLOOKUP(Fulltable[[#This Row],[Distance]], Predict[[#All],[Distance (km)]:[Time on current form]], 2, FALSE), NA())</f>
        <v>#N/A</v>
      </c>
      <c r="J4348" s="13" t="e">
        <f>IF(ISNUMBER(VLOOKUP(Fulltable[[#This Row],[Distance]], Predict[[#All],[Distance (km)]:[Time on current form]], 3, FALSE)), VLOOKUP(Fulltable[[#This Row],[Distance]], Predict[[#All],[Distance (km)]:[Time on current form]], 3, FALSE), NA())</f>
        <v>#N/A</v>
      </c>
    </row>
    <row r="4349" spans="1:10" x14ac:dyDescent="0.25">
      <c r="A4349" s="1">
        <v>43.47</v>
      </c>
      <c r="B4349" s="2">
        <f>Fulltable[[#This Row],[Distance]]^2</f>
        <v>1889.6408999999999</v>
      </c>
      <c r="C4349">
        <f>Fulltable[[#This Row],[Distance]]^3</f>
        <v>82142.689922999998</v>
      </c>
      <c r="D4349">
        <f>Fulltable[[#This Row],[Distance]]^4</f>
        <v>3570742.7309528096</v>
      </c>
      <c r="E4349">
        <f>Fulltable[[#This Row],[Distance]]^5</f>
        <v>155220186.51451862</v>
      </c>
      <c r="F4349" s="13" t="e">
        <f>IF(ISNUMBER(VLOOKUP(Fulltable[[#This Row],[Distance]], PBmetric[[Distance (km)]:[PB (hh:mm:ss)]], 6, FALSE)), VLOOKUP(Fulltable[[#This Row],[Distance]], PBmetric[[Distance (km)]:[PB (hh:mm:ss)]], 6, FALSE), NA())</f>
        <v>#N/A</v>
      </c>
      <c r="G4349" s="13">
        <f ca="1">$Q$4+$P$4*Fulltable[[#This Row],[Distance]]+$O$4*Fulltable[[#This Row],[D^2]]+$N$4*Fulltable[[#This Row],[D^3]]</f>
        <v>0.16022700280094226</v>
      </c>
      <c r="H4349" s="13">
        <f ca="1">Fulltable[[#This Row],[Forecast]]*(1+AVERAGE(cform[faster (-ve) /
slower (+ve)]))</f>
        <v>0.16588651231902893</v>
      </c>
      <c r="I4349" s="13" t="e">
        <f>IF(ISNUMBER(VLOOKUP(Fulltable[[#This Row],[Distance]], Predict[[#All],[Distance (km)]:[Time on current form]], 2, FALSE)), VLOOKUP(Fulltable[[#This Row],[Distance]], Predict[[#All],[Distance (km)]:[Time on current form]], 2, FALSE), NA())</f>
        <v>#N/A</v>
      </c>
      <c r="J4349" s="13" t="e">
        <f>IF(ISNUMBER(VLOOKUP(Fulltable[[#This Row],[Distance]], Predict[[#All],[Distance (km)]:[Time on current form]], 3, FALSE)), VLOOKUP(Fulltable[[#This Row],[Distance]], Predict[[#All],[Distance (km)]:[Time on current form]], 3, FALSE), NA())</f>
        <v>#N/A</v>
      </c>
    </row>
    <row r="4350" spans="1:10" x14ac:dyDescent="0.25">
      <c r="A4350" s="1">
        <v>43.48</v>
      </c>
      <c r="B4350" s="2">
        <f>Fulltable[[#This Row],[Distance]]^2</f>
        <v>1890.5103999999997</v>
      </c>
      <c r="C4350">
        <f>Fulltable[[#This Row],[Distance]]^3</f>
        <v>82199.392191999985</v>
      </c>
      <c r="D4350">
        <f>Fulltable[[#This Row],[Distance]]^4</f>
        <v>3574029.5725081586</v>
      </c>
      <c r="E4350">
        <f>Fulltable[[#This Row],[Distance]]^5</f>
        <v>155398805.81265473</v>
      </c>
      <c r="F4350" s="13" t="e">
        <f>IF(ISNUMBER(VLOOKUP(Fulltable[[#This Row],[Distance]], PBmetric[[Distance (km)]:[PB (hh:mm:ss)]], 6, FALSE)), VLOOKUP(Fulltable[[#This Row],[Distance]], PBmetric[[Distance (km)]:[PB (hh:mm:ss)]], 6, FALSE), NA())</f>
        <v>#N/A</v>
      </c>
      <c r="G4350" s="13">
        <f ca="1">$Q$4+$P$4*Fulltable[[#This Row],[Distance]]+$O$4*Fulltable[[#This Row],[D^2]]+$N$4*Fulltable[[#This Row],[D^3]]</f>
        <v>0.16027162380008661</v>
      </c>
      <c r="H4350" s="13">
        <f ca="1">Fulltable[[#This Row],[Forecast]]*(1+AVERAGE(cform[faster (-ve) /
slower (+ve)]))</f>
        <v>0.16593270941311949</v>
      </c>
      <c r="I4350" s="13" t="e">
        <f>IF(ISNUMBER(VLOOKUP(Fulltable[[#This Row],[Distance]], Predict[[#All],[Distance (km)]:[Time on current form]], 2, FALSE)), VLOOKUP(Fulltable[[#This Row],[Distance]], Predict[[#All],[Distance (km)]:[Time on current form]], 2, FALSE), NA())</f>
        <v>#N/A</v>
      </c>
      <c r="J4350" s="13" t="e">
        <f>IF(ISNUMBER(VLOOKUP(Fulltable[[#This Row],[Distance]], Predict[[#All],[Distance (km)]:[Time on current form]], 3, FALSE)), VLOOKUP(Fulltable[[#This Row],[Distance]], Predict[[#All],[Distance (km)]:[Time on current form]], 3, FALSE), NA())</f>
        <v>#N/A</v>
      </c>
    </row>
    <row r="4351" spans="1:10" x14ac:dyDescent="0.25">
      <c r="A4351" s="1">
        <v>43.49</v>
      </c>
      <c r="B4351" s="2">
        <f>Fulltable[[#This Row],[Distance]]^2</f>
        <v>1891.3801000000001</v>
      </c>
      <c r="C4351">
        <f>Fulltable[[#This Row],[Distance]]^3</f>
        <v>82256.120549000014</v>
      </c>
      <c r="D4351">
        <f>Fulltable[[#This Row],[Distance]]^4</f>
        <v>3577318.6826760103</v>
      </c>
      <c r="E4351">
        <f>Fulltable[[#This Row],[Distance]]^5</f>
        <v>155577589.50957969</v>
      </c>
      <c r="F4351" s="13" t="e">
        <f>IF(ISNUMBER(VLOOKUP(Fulltable[[#This Row],[Distance]], PBmetric[[Distance (km)]:[PB (hh:mm:ss)]], 6, FALSE)), VLOOKUP(Fulltable[[#This Row],[Distance]], PBmetric[[Distance (km)]:[PB (hh:mm:ss)]], 6, FALSE), NA())</f>
        <v>#N/A</v>
      </c>
      <c r="G4351" s="13">
        <f ca="1">$Q$4+$P$4*Fulltable[[#This Row],[Distance]]+$O$4*Fulltable[[#This Row],[D^2]]+$N$4*Fulltable[[#This Row],[D^3]]</f>
        <v>0.16031624831818631</v>
      </c>
      <c r="H4351" s="13">
        <f ca="1">Fulltable[[#This Row],[Forecast]]*(1+AVERAGE(cform[faster (-ve) /
slower (+ve)]))</f>
        <v>0.16597891015046135</v>
      </c>
      <c r="I4351" s="13" t="e">
        <f>IF(ISNUMBER(VLOOKUP(Fulltable[[#This Row],[Distance]], Predict[[#All],[Distance (km)]:[Time on current form]], 2, FALSE)), VLOOKUP(Fulltable[[#This Row],[Distance]], Predict[[#All],[Distance (km)]:[Time on current form]], 2, FALSE), NA())</f>
        <v>#N/A</v>
      </c>
      <c r="J4351" s="13" t="e">
        <f>IF(ISNUMBER(VLOOKUP(Fulltable[[#This Row],[Distance]], Predict[[#All],[Distance (km)]:[Time on current form]], 3, FALSE)), VLOOKUP(Fulltable[[#This Row],[Distance]], Predict[[#All],[Distance (km)]:[Time on current form]], 3, FALSE), NA())</f>
        <v>#N/A</v>
      </c>
    </row>
    <row r="4352" spans="1:10" x14ac:dyDescent="0.25">
      <c r="A4352" s="1">
        <v>43.5</v>
      </c>
      <c r="B4352" s="2">
        <f>Fulltable[[#This Row],[Distance]]^2</f>
        <v>1892.25</v>
      </c>
      <c r="C4352">
        <f>Fulltable[[#This Row],[Distance]]^3</f>
        <v>82312.875</v>
      </c>
      <c r="D4352">
        <f>Fulltable[[#This Row],[Distance]]^4</f>
        <v>3580610.0625</v>
      </c>
      <c r="E4352">
        <f>Fulltable[[#This Row],[Distance]]^5</f>
        <v>155756537.71875</v>
      </c>
      <c r="F4352" s="13" t="e">
        <f>IF(ISNUMBER(VLOOKUP(Fulltable[[#This Row],[Distance]], PBmetric[[Distance (km)]:[PB (hh:mm:ss)]], 6, FALSE)), VLOOKUP(Fulltable[[#This Row],[Distance]], PBmetric[[Distance (km)]:[PB (hh:mm:ss)]], 6, FALSE), NA())</f>
        <v>#N/A</v>
      </c>
      <c r="G4352" s="13">
        <f ca="1">$Q$4+$P$4*Fulltable[[#This Row],[Distance]]+$O$4*Fulltable[[#This Row],[D^2]]+$N$4*Fulltable[[#This Row],[D^3]]</f>
        <v>0.16036087635520604</v>
      </c>
      <c r="H4352" s="13">
        <f ca="1">Fulltable[[#This Row],[Forecast]]*(1+AVERAGE(cform[faster (-ve) /
slower (+ve)]))</f>
        <v>0.1660251145310179</v>
      </c>
      <c r="I4352" s="13" t="e">
        <f>IF(ISNUMBER(VLOOKUP(Fulltable[[#This Row],[Distance]], Predict[[#All],[Distance (km)]:[Time on current form]], 2, FALSE)), VLOOKUP(Fulltable[[#This Row],[Distance]], Predict[[#All],[Distance (km)]:[Time on current form]], 2, FALSE), NA())</f>
        <v>#N/A</v>
      </c>
      <c r="J4352" s="13" t="e">
        <f>IF(ISNUMBER(VLOOKUP(Fulltable[[#This Row],[Distance]], Predict[[#All],[Distance (km)]:[Time on current form]], 3, FALSE)), VLOOKUP(Fulltable[[#This Row],[Distance]], Predict[[#All],[Distance (km)]:[Time on current form]], 3, FALSE), NA())</f>
        <v>#N/A</v>
      </c>
    </row>
    <row r="4353" spans="1:10" x14ac:dyDescent="0.25">
      <c r="A4353" s="1">
        <v>43.51</v>
      </c>
      <c r="B4353" s="2">
        <f>Fulltable[[#This Row],[Distance]]^2</f>
        <v>1893.1200999999999</v>
      </c>
      <c r="C4353">
        <f>Fulltable[[#This Row],[Distance]]^3</f>
        <v>82369.655550999989</v>
      </c>
      <c r="D4353">
        <f>Fulltable[[#This Row],[Distance]]^4</f>
        <v>3583903.7130240095</v>
      </c>
      <c r="E4353">
        <f>Fulltable[[#This Row],[Distance]]^5</f>
        <v>155935650.55367464</v>
      </c>
      <c r="F4353" s="13" t="e">
        <f>IF(ISNUMBER(VLOOKUP(Fulltable[[#This Row],[Distance]], PBmetric[[Distance (km)]:[PB (hh:mm:ss)]], 6, FALSE)), VLOOKUP(Fulltable[[#This Row],[Distance]], PBmetric[[Distance (km)]:[PB (hh:mm:ss)]], 6, FALSE), NA())</f>
        <v>#N/A</v>
      </c>
      <c r="G4353" s="13">
        <f ca="1">$Q$4+$P$4*Fulltable[[#This Row],[Distance]]+$O$4*Fulltable[[#This Row],[D^2]]+$N$4*Fulltable[[#This Row],[D^3]]</f>
        <v>0.1604055079111103</v>
      </c>
      <c r="H4353" s="13">
        <f ca="1">Fulltable[[#This Row],[Forecast]]*(1+AVERAGE(cform[faster (-ve) /
slower (+ve)]))</f>
        <v>0.16607132255475235</v>
      </c>
      <c r="I4353" s="13" t="e">
        <f>IF(ISNUMBER(VLOOKUP(Fulltable[[#This Row],[Distance]], Predict[[#All],[Distance (km)]:[Time on current form]], 2, FALSE)), VLOOKUP(Fulltable[[#This Row],[Distance]], Predict[[#All],[Distance (km)]:[Time on current form]], 2, FALSE), NA())</f>
        <v>#N/A</v>
      </c>
      <c r="J4353" s="13" t="e">
        <f>IF(ISNUMBER(VLOOKUP(Fulltable[[#This Row],[Distance]], Predict[[#All],[Distance (km)]:[Time on current form]], 3, FALSE)), VLOOKUP(Fulltable[[#This Row],[Distance]], Predict[[#All],[Distance (km)]:[Time on current form]], 3, FALSE), NA())</f>
        <v>#N/A</v>
      </c>
    </row>
    <row r="4354" spans="1:10" x14ac:dyDescent="0.25">
      <c r="A4354" s="1">
        <v>43.52</v>
      </c>
      <c r="B4354" s="2">
        <f>Fulltable[[#This Row],[Distance]]^2</f>
        <v>1893.9904000000004</v>
      </c>
      <c r="C4354">
        <f>Fulltable[[#This Row],[Distance]]^3</f>
        <v>82426.462208000026</v>
      </c>
      <c r="D4354">
        <f>Fulltable[[#This Row],[Distance]]^4</f>
        <v>3587199.6352921613</v>
      </c>
      <c r="E4354">
        <f>Fulltable[[#This Row],[Distance]]^5</f>
        <v>156114928.12791488</v>
      </c>
      <c r="F4354" s="13" t="e">
        <f>IF(ISNUMBER(VLOOKUP(Fulltable[[#This Row],[Distance]], PBmetric[[Distance (km)]:[PB (hh:mm:ss)]], 6, FALSE)), VLOOKUP(Fulltable[[#This Row],[Distance]], PBmetric[[Distance (km)]:[PB (hh:mm:ss)]], 6, FALSE), NA())</f>
        <v>#N/A</v>
      </c>
      <c r="G4354" s="13">
        <f ca="1">$Q$4+$P$4*Fulltable[[#This Row],[Distance]]+$O$4*Fulltable[[#This Row],[D^2]]+$N$4*Fulltable[[#This Row],[D^3]]</f>
        <v>0.16045014298586383</v>
      </c>
      <c r="H4354" s="13">
        <f ca="1">Fulltable[[#This Row],[Forecast]]*(1+AVERAGE(cform[faster (-ve) /
slower (+ve)]))</f>
        <v>0.16611753422162825</v>
      </c>
      <c r="I4354" s="13" t="e">
        <f>IF(ISNUMBER(VLOOKUP(Fulltable[[#This Row],[Distance]], Predict[[#All],[Distance (km)]:[Time on current form]], 2, FALSE)), VLOOKUP(Fulltable[[#This Row],[Distance]], Predict[[#All],[Distance (km)]:[Time on current form]], 2, FALSE), NA())</f>
        <v>#N/A</v>
      </c>
      <c r="J4354" s="13" t="e">
        <f>IF(ISNUMBER(VLOOKUP(Fulltable[[#This Row],[Distance]], Predict[[#All],[Distance (km)]:[Time on current form]], 3, FALSE)), VLOOKUP(Fulltable[[#This Row],[Distance]], Predict[[#All],[Distance (km)]:[Time on current form]], 3, FALSE), NA())</f>
        <v>#N/A</v>
      </c>
    </row>
    <row r="4355" spans="1:10" x14ac:dyDescent="0.25">
      <c r="A4355" s="1">
        <v>43.53</v>
      </c>
      <c r="B4355" s="2">
        <f>Fulltable[[#This Row],[Distance]]^2</f>
        <v>1894.8609000000001</v>
      </c>
      <c r="C4355">
        <f>Fulltable[[#This Row],[Distance]]^3</f>
        <v>82483.294977000012</v>
      </c>
      <c r="D4355">
        <f>Fulltable[[#This Row],[Distance]]^4</f>
        <v>3590497.8303488106</v>
      </c>
      <c r="E4355">
        <f>Fulltable[[#This Row],[Distance]]^5</f>
        <v>156294370.55508372</v>
      </c>
      <c r="F4355" s="13" t="e">
        <f>IF(ISNUMBER(VLOOKUP(Fulltable[[#This Row],[Distance]], PBmetric[[Distance (km)]:[PB (hh:mm:ss)]], 6, FALSE)), VLOOKUP(Fulltable[[#This Row],[Distance]], PBmetric[[Distance (km)]:[PB (hh:mm:ss)]], 6, FALSE), NA())</f>
        <v>#N/A</v>
      </c>
      <c r="G4355" s="13">
        <f ca="1">$Q$4+$P$4*Fulltable[[#This Row],[Distance]]+$O$4*Fulltable[[#This Row],[D^2]]+$N$4*Fulltable[[#This Row],[D^3]]</f>
        <v>0.16049478157943106</v>
      </c>
      <c r="H4355" s="13">
        <f ca="1">Fulltable[[#This Row],[Forecast]]*(1+AVERAGE(cform[faster (-ve) /
slower (+ve)]))</f>
        <v>0.16616374953160878</v>
      </c>
      <c r="I4355" s="13" t="e">
        <f>IF(ISNUMBER(VLOOKUP(Fulltable[[#This Row],[Distance]], Predict[[#All],[Distance (km)]:[Time on current form]], 2, FALSE)), VLOOKUP(Fulltable[[#This Row],[Distance]], Predict[[#All],[Distance (km)]:[Time on current form]], 2, FALSE), NA())</f>
        <v>#N/A</v>
      </c>
      <c r="J4355" s="13" t="e">
        <f>IF(ISNUMBER(VLOOKUP(Fulltable[[#This Row],[Distance]], Predict[[#All],[Distance (km)]:[Time on current form]], 3, FALSE)), VLOOKUP(Fulltable[[#This Row],[Distance]], Predict[[#All],[Distance (km)]:[Time on current form]], 3, FALSE), NA())</f>
        <v>#N/A</v>
      </c>
    </row>
    <row r="4356" spans="1:10" x14ac:dyDescent="0.25">
      <c r="A4356" s="1">
        <v>43.54</v>
      </c>
      <c r="B4356" s="2">
        <f>Fulltable[[#This Row],[Distance]]^2</f>
        <v>1895.7315999999998</v>
      </c>
      <c r="C4356">
        <f>Fulltable[[#This Row],[Distance]]^3</f>
        <v>82540.153863999993</v>
      </c>
      <c r="D4356">
        <f>Fulltable[[#This Row],[Distance]]^4</f>
        <v>3593798.2992385593</v>
      </c>
      <c r="E4356">
        <f>Fulltable[[#This Row],[Distance]]^5</f>
        <v>156473977.94884688</v>
      </c>
      <c r="F4356" s="13" t="e">
        <f>IF(ISNUMBER(VLOOKUP(Fulltable[[#This Row],[Distance]], PBmetric[[Distance (km)]:[PB (hh:mm:ss)]], 6, FALSE)), VLOOKUP(Fulltable[[#This Row],[Distance]], PBmetric[[Distance (km)]:[PB (hh:mm:ss)]], 6, FALSE), NA())</f>
        <v>#N/A</v>
      </c>
      <c r="G4356" s="13">
        <f ca="1">$Q$4+$P$4*Fulltable[[#This Row],[Distance]]+$O$4*Fulltable[[#This Row],[D^2]]+$N$4*Fulltable[[#This Row],[D^3]]</f>
        <v>0.16053942369177668</v>
      </c>
      <c r="H4356" s="13">
        <f ca="1">Fulltable[[#This Row],[Forecast]]*(1+AVERAGE(cform[faster (-ve) /
slower (+ve)]))</f>
        <v>0.16620996848465733</v>
      </c>
      <c r="I4356" s="13" t="e">
        <f>IF(ISNUMBER(VLOOKUP(Fulltable[[#This Row],[Distance]], Predict[[#All],[Distance (km)]:[Time on current form]], 2, FALSE)), VLOOKUP(Fulltable[[#This Row],[Distance]], Predict[[#All],[Distance (km)]:[Time on current form]], 2, FALSE), NA())</f>
        <v>#N/A</v>
      </c>
      <c r="J4356" s="13" t="e">
        <f>IF(ISNUMBER(VLOOKUP(Fulltable[[#This Row],[Distance]], Predict[[#All],[Distance (km)]:[Time on current form]], 3, FALSE)), VLOOKUP(Fulltable[[#This Row],[Distance]], Predict[[#All],[Distance (km)]:[Time on current form]], 3, FALSE), NA())</f>
        <v>#N/A</v>
      </c>
    </row>
    <row r="4357" spans="1:10" x14ac:dyDescent="0.25">
      <c r="A4357" s="1">
        <v>43.55</v>
      </c>
      <c r="B4357" s="2">
        <f>Fulltable[[#This Row],[Distance]]^2</f>
        <v>1896.6024999999997</v>
      </c>
      <c r="C4357">
        <f>Fulltable[[#This Row],[Distance]]^3</f>
        <v>82597.038874999984</v>
      </c>
      <c r="D4357">
        <f>Fulltable[[#This Row],[Distance]]^4</f>
        <v>3597101.0430062488</v>
      </c>
      <c r="E4357">
        <f>Fulltable[[#This Row],[Distance]]^5</f>
        <v>156653750.42292213</v>
      </c>
      <c r="F4357" s="13" t="e">
        <f>IF(ISNUMBER(VLOOKUP(Fulltable[[#This Row],[Distance]], PBmetric[[Distance (km)]:[PB (hh:mm:ss)]], 6, FALSE)), VLOOKUP(Fulltable[[#This Row],[Distance]], PBmetric[[Distance (km)]:[PB (hh:mm:ss)]], 6, FALSE), NA())</f>
        <v>#N/A</v>
      </c>
      <c r="G4357" s="13">
        <f ca="1">$Q$4+$P$4*Fulltable[[#This Row],[Distance]]+$O$4*Fulltable[[#This Row],[D^2]]+$N$4*Fulltable[[#This Row],[D^3]]</f>
        <v>0.16058406932286529</v>
      </c>
      <c r="H4357" s="13">
        <f ca="1">Fulltable[[#This Row],[Forecast]]*(1+AVERAGE(cform[faster (-ve) /
slower (+ve)]))</f>
        <v>0.1662561910807373</v>
      </c>
      <c r="I4357" s="13" t="e">
        <f>IF(ISNUMBER(VLOOKUP(Fulltable[[#This Row],[Distance]], Predict[[#All],[Distance (km)]:[Time on current form]], 2, FALSE)), VLOOKUP(Fulltable[[#This Row],[Distance]], Predict[[#All],[Distance (km)]:[Time on current form]], 2, FALSE), NA())</f>
        <v>#N/A</v>
      </c>
      <c r="J4357" s="13" t="e">
        <f>IF(ISNUMBER(VLOOKUP(Fulltable[[#This Row],[Distance]], Predict[[#All],[Distance (km)]:[Time on current form]], 3, FALSE)), VLOOKUP(Fulltable[[#This Row],[Distance]], Predict[[#All],[Distance (km)]:[Time on current form]], 3, FALSE), NA())</f>
        <v>#N/A</v>
      </c>
    </row>
    <row r="4358" spans="1:10" x14ac:dyDescent="0.25">
      <c r="A4358" s="1">
        <v>43.56</v>
      </c>
      <c r="B4358" s="2">
        <f>Fulltable[[#This Row],[Distance]]^2</f>
        <v>1897.4736000000003</v>
      </c>
      <c r="C4358">
        <f>Fulltable[[#This Row],[Distance]]^3</f>
        <v>82653.950016000017</v>
      </c>
      <c r="D4358">
        <f>Fulltable[[#This Row],[Distance]]^4</f>
        <v>3600406.0626969612</v>
      </c>
      <c r="E4358">
        <f>Fulltable[[#This Row],[Distance]]^5</f>
        <v>156833688.09107965</v>
      </c>
      <c r="F4358" s="13" t="e">
        <f>IF(ISNUMBER(VLOOKUP(Fulltable[[#This Row],[Distance]], PBmetric[[Distance (km)]:[PB (hh:mm:ss)]], 6, FALSE)), VLOOKUP(Fulltable[[#This Row],[Distance]], PBmetric[[Distance (km)]:[PB (hh:mm:ss)]], 6, FALSE), NA())</f>
        <v>#N/A</v>
      </c>
      <c r="G4358" s="13">
        <f ca="1">$Q$4+$P$4*Fulltable[[#This Row],[Distance]]+$O$4*Fulltable[[#This Row],[D^2]]+$N$4*Fulltable[[#This Row],[D^3]]</f>
        <v>0.16062871847266144</v>
      </c>
      <c r="H4358" s="13">
        <f ca="1">Fulltable[[#This Row],[Forecast]]*(1+AVERAGE(cform[faster (-ve) /
slower (+ve)]))</f>
        <v>0.16630241731981196</v>
      </c>
      <c r="I4358" s="13" t="e">
        <f>IF(ISNUMBER(VLOOKUP(Fulltable[[#This Row],[Distance]], Predict[[#All],[Distance (km)]:[Time on current form]], 2, FALSE)), VLOOKUP(Fulltable[[#This Row],[Distance]], Predict[[#All],[Distance (km)]:[Time on current form]], 2, FALSE), NA())</f>
        <v>#N/A</v>
      </c>
      <c r="J4358" s="13" t="e">
        <f>IF(ISNUMBER(VLOOKUP(Fulltable[[#This Row],[Distance]], Predict[[#All],[Distance (km)]:[Time on current form]], 3, FALSE)), VLOOKUP(Fulltable[[#This Row],[Distance]], Predict[[#All],[Distance (km)]:[Time on current form]], 3, FALSE), NA())</f>
        <v>#N/A</v>
      </c>
    </row>
    <row r="4359" spans="1:10" x14ac:dyDescent="0.25">
      <c r="A4359" s="1">
        <v>43.57</v>
      </c>
      <c r="B4359" s="2">
        <f>Fulltable[[#This Row],[Distance]]^2</f>
        <v>1898.3449000000001</v>
      </c>
      <c r="C4359">
        <f>Fulltable[[#This Row],[Distance]]^3</f>
        <v>82710.887293000007</v>
      </c>
      <c r="D4359">
        <f>Fulltable[[#This Row],[Distance]]^4</f>
        <v>3603713.3593560103</v>
      </c>
      <c r="E4359">
        <f>Fulltable[[#This Row],[Distance]]^5</f>
        <v>157013791.06714138</v>
      </c>
      <c r="F4359" s="13" t="e">
        <f>IF(ISNUMBER(VLOOKUP(Fulltable[[#This Row],[Distance]], PBmetric[[Distance (km)]:[PB (hh:mm:ss)]], 6, FALSE)), VLOOKUP(Fulltable[[#This Row],[Distance]], PBmetric[[Distance (km)]:[PB (hh:mm:ss)]], 6, FALSE), NA())</f>
        <v>#N/A</v>
      </c>
      <c r="G4359" s="13">
        <f ca="1">$Q$4+$P$4*Fulltable[[#This Row],[Distance]]+$O$4*Fulltable[[#This Row],[D^2]]+$N$4*Fulltable[[#This Row],[D^3]]</f>
        <v>0.16067337114112978</v>
      </c>
      <c r="H4359" s="13">
        <f ca="1">Fulltable[[#This Row],[Forecast]]*(1+AVERAGE(cform[faster (-ve) /
slower (+ve)]))</f>
        <v>0.16634864720184475</v>
      </c>
      <c r="I4359" s="13" t="e">
        <f>IF(ISNUMBER(VLOOKUP(Fulltable[[#This Row],[Distance]], Predict[[#All],[Distance (km)]:[Time on current form]], 2, FALSE)), VLOOKUP(Fulltable[[#This Row],[Distance]], Predict[[#All],[Distance (km)]:[Time on current form]], 2, FALSE), NA())</f>
        <v>#N/A</v>
      </c>
      <c r="J4359" s="13" t="e">
        <f>IF(ISNUMBER(VLOOKUP(Fulltable[[#This Row],[Distance]], Predict[[#All],[Distance (km)]:[Time on current form]], 3, FALSE)), VLOOKUP(Fulltable[[#This Row],[Distance]], Predict[[#All],[Distance (km)]:[Time on current form]], 3, FALSE), NA())</f>
        <v>#N/A</v>
      </c>
    </row>
    <row r="4360" spans="1:10" x14ac:dyDescent="0.25">
      <c r="A4360" s="1">
        <v>43.58</v>
      </c>
      <c r="B4360" s="2">
        <f>Fulltable[[#This Row],[Distance]]^2</f>
        <v>1899.2163999999998</v>
      </c>
      <c r="C4360">
        <f>Fulltable[[#This Row],[Distance]]^3</f>
        <v>82767.850711999985</v>
      </c>
      <c r="D4360">
        <f>Fulltable[[#This Row],[Distance]]^4</f>
        <v>3607022.9340289594</v>
      </c>
      <c r="E4360">
        <f>Fulltable[[#This Row],[Distance]]^5</f>
        <v>157194059.46498203</v>
      </c>
      <c r="F4360" s="13" t="e">
        <f>IF(ISNUMBER(VLOOKUP(Fulltable[[#This Row],[Distance]], PBmetric[[Distance (km)]:[PB (hh:mm:ss)]], 6, FALSE)), VLOOKUP(Fulltable[[#This Row],[Distance]], PBmetric[[Distance (km)]:[PB (hh:mm:ss)]], 6, FALSE), NA())</f>
        <v>#N/A</v>
      </c>
      <c r="G4360" s="13">
        <f ca="1">$Q$4+$P$4*Fulltable[[#This Row],[Distance]]+$O$4*Fulltable[[#This Row],[D^2]]+$N$4*Fulltable[[#This Row],[D^3]]</f>
        <v>0.16071802732823484</v>
      </c>
      <c r="H4360" s="13">
        <f ca="1">Fulltable[[#This Row],[Forecast]]*(1+AVERAGE(cform[faster (-ve) /
slower (+ve)]))</f>
        <v>0.16639488072679887</v>
      </c>
      <c r="I4360" s="13" t="e">
        <f>IF(ISNUMBER(VLOOKUP(Fulltable[[#This Row],[Distance]], Predict[[#All],[Distance (km)]:[Time on current form]], 2, FALSE)), VLOOKUP(Fulltable[[#This Row],[Distance]], Predict[[#All],[Distance (km)]:[Time on current form]], 2, FALSE), NA())</f>
        <v>#N/A</v>
      </c>
      <c r="J4360" s="13" t="e">
        <f>IF(ISNUMBER(VLOOKUP(Fulltable[[#This Row],[Distance]], Predict[[#All],[Distance (km)]:[Time on current form]], 3, FALSE)), VLOOKUP(Fulltable[[#This Row],[Distance]], Predict[[#All],[Distance (km)]:[Time on current form]], 3, FALSE), NA())</f>
        <v>#N/A</v>
      </c>
    </row>
    <row r="4361" spans="1:10" x14ac:dyDescent="0.25">
      <c r="A4361" s="1">
        <v>43.59</v>
      </c>
      <c r="B4361" s="2">
        <f>Fulltable[[#This Row],[Distance]]^2</f>
        <v>1900.0881000000004</v>
      </c>
      <c r="C4361">
        <f>Fulltable[[#This Row],[Distance]]^3</f>
        <v>82824.840279000025</v>
      </c>
      <c r="D4361">
        <f>Fulltable[[#This Row],[Distance]]^4</f>
        <v>3610334.7877616114</v>
      </c>
      <c r="E4361">
        <f>Fulltable[[#This Row],[Distance]]^5</f>
        <v>157374493.39852867</v>
      </c>
      <c r="F4361" s="13" t="e">
        <f>IF(ISNUMBER(VLOOKUP(Fulltable[[#This Row],[Distance]], PBmetric[[Distance (km)]:[PB (hh:mm:ss)]], 6, FALSE)), VLOOKUP(Fulltable[[#This Row],[Distance]], PBmetric[[Distance (km)]:[PB (hh:mm:ss)]], 6, FALSE), NA())</f>
        <v>#N/A</v>
      </c>
      <c r="G4361" s="13">
        <f ca="1">$Q$4+$P$4*Fulltable[[#This Row],[Distance]]+$O$4*Fulltable[[#This Row],[D^2]]+$N$4*Fulltable[[#This Row],[D^3]]</f>
        <v>0.16076268703394134</v>
      </c>
      <c r="H4361" s="13">
        <f ca="1">Fulltable[[#This Row],[Forecast]]*(1+AVERAGE(cform[faster (-ve) /
slower (+ve)]))</f>
        <v>0.16644111789463786</v>
      </c>
      <c r="I4361" s="13" t="e">
        <f>IF(ISNUMBER(VLOOKUP(Fulltable[[#This Row],[Distance]], Predict[[#All],[Distance (km)]:[Time on current form]], 2, FALSE)), VLOOKUP(Fulltable[[#This Row],[Distance]], Predict[[#All],[Distance (km)]:[Time on current form]], 2, FALSE), NA())</f>
        <v>#N/A</v>
      </c>
      <c r="J4361" s="13" t="e">
        <f>IF(ISNUMBER(VLOOKUP(Fulltable[[#This Row],[Distance]], Predict[[#All],[Distance (km)]:[Time on current form]], 3, FALSE)), VLOOKUP(Fulltable[[#This Row],[Distance]], Predict[[#All],[Distance (km)]:[Time on current form]], 3, FALSE), NA())</f>
        <v>#N/A</v>
      </c>
    </row>
    <row r="4362" spans="1:10" x14ac:dyDescent="0.25">
      <c r="A4362" s="1">
        <v>43.6</v>
      </c>
      <c r="B4362" s="2">
        <f>Fulltable[[#This Row],[Distance]]^2</f>
        <v>1900.96</v>
      </c>
      <c r="C4362">
        <f>Fulltable[[#This Row],[Distance]]^3</f>
        <v>82881.856</v>
      </c>
      <c r="D4362">
        <f>Fulltable[[#This Row],[Distance]]^4</f>
        <v>3613648.9216</v>
      </c>
      <c r="E4362">
        <f>Fulltable[[#This Row],[Distance]]^5</f>
        <v>157555092.98176</v>
      </c>
      <c r="F4362" s="13" t="e">
        <f>IF(ISNUMBER(VLOOKUP(Fulltable[[#This Row],[Distance]], PBmetric[[Distance (km)]:[PB (hh:mm:ss)]], 6, FALSE)), VLOOKUP(Fulltable[[#This Row],[Distance]], PBmetric[[Distance (km)]:[PB (hh:mm:ss)]], 6, FALSE), NA())</f>
        <v>#N/A</v>
      </c>
      <c r="G4362" s="13">
        <f ca="1">$Q$4+$P$4*Fulltable[[#This Row],[Distance]]+$O$4*Fulltable[[#This Row],[D^2]]+$N$4*Fulltable[[#This Row],[D^3]]</f>
        <v>0.16080735025821374</v>
      </c>
      <c r="H4362" s="13">
        <f ca="1">Fulltable[[#This Row],[Forecast]]*(1+AVERAGE(cform[faster (-ve) /
slower (+ve)]))</f>
        <v>0.16648735870532491</v>
      </c>
      <c r="I4362" s="13" t="e">
        <f>IF(ISNUMBER(VLOOKUP(Fulltable[[#This Row],[Distance]], Predict[[#All],[Distance (km)]:[Time on current form]], 2, FALSE)), VLOOKUP(Fulltable[[#This Row],[Distance]], Predict[[#All],[Distance (km)]:[Time on current form]], 2, FALSE), NA())</f>
        <v>#N/A</v>
      </c>
      <c r="J4362" s="13" t="e">
        <f>IF(ISNUMBER(VLOOKUP(Fulltable[[#This Row],[Distance]], Predict[[#All],[Distance (km)]:[Time on current form]], 3, FALSE)), VLOOKUP(Fulltable[[#This Row],[Distance]], Predict[[#All],[Distance (km)]:[Time on current form]], 3, FALSE), NA())</f>
        <v>#N/A</v>
      </c>
    </row>
    <row r="4363" spans="1:10" x14ac:dyDescent="0.25">
      <c r="A4363" s="1">
        <v>43.61</v>
      </c>
      <c r="B4363" s="2">
        <f>Fulltable[[#This Row],[Distance]]^2</f>
        <v>1901.8320999999999</v>
      </c>
      <c r="C4363">
        <f>Fulltable[[#This Row],[Distance]]^3</f>
        <v>82938.897880999997</v>
      </c>
      <c r="D4363">
        <f>Fulltable[[#This Row],[Distance]]^4</f>
        <v>3616965.3365904093</v>
      </c>
      <c r="E4363">
        <f>Fulltable[[#This Row],[Distance]]^5</f>
        <v>157735858.32870775</v>
      </c>
      <c r="F4363" s="13" t="e">
        <f>IF(ISNUMBER(VLOOKUP(Fulltable[[#This Row],[Distance]], PBmetric[[Distance (km)]:[PB (hh:mm:ss)]], 6, FALSE)), VLOOKUP(Fulltable[[#This Row],[Distance]], PBmetric[[Distance (km)]:[PB (hh:mm:ss)]], 6, FALSE), NA())</f>
        <v>#N/A</v>
      </c>
      <c r="G4363" s="13">
        <f ca="1">$Q$4+$P$4*Fulltable[[#This Row],[Distance]]+$O$4*Fulltable[[#This Row],[D^2]]+$N$4*Fulltable[[#This Row],[D^3]]</f>
        <v>0.1608520170010167</v>
      </c>
      <c r="H4363" s="13">
        <f ca="1">Fulltable[[#This Row],[Forecast]]*(1+AVERAGE(cform[faster (-ve) /
slower (+ve)]))</f>
        <v>0.16653360315882343</v>
      </c>
      <c r="I4363" s="13" t="e">
        <f>IF(ISNUMBER(VLOOKUP(Fulltable[[#This Row],[Distance]], Predict[[#All],[Distance (km)]:[Time on current form]], 2, FALSE)), VLOOKUP(Fulltable[[#This Row],[Distance]], Predict[[#All],[Distance (km)]:[Time on current form]], 2, FALSE), NA())</f>
        <v>#N/A</v>
      </c>
      <c r="J4363" s="13" t="e">
        <f>IF(ISNUMBER(VLOOKUP(Fulltable[[#This Row],[Distance]], Predict[[#All],[Distance (km)]:[Time on current form]], 3, FALSE)), VLOOKUP(Fulltable[[#This Row],[Distance]], Predict[[#All],[Distance (km)]:[Time on current form]], 3, FALSE), NA())</f>
        <v>#N/A</v>
      </c>
    </row>
    <row r="4364" spans="1:10" x14ac:dyDescent="0.25">
      <c r="A4364" s="1">
        <v>43.62</v>
      </c>
      <c r="B4364" s="2">
        <f>Fulltable[[#This Row],[Distance]]^2</f>
        <v>1902.7043999999999</v>
      </c>
      <c r="C4364">
        <f>Fulltable[[#This Row],[Distance]]^3</f>
        <v>82995.965927999991</v>
      </c>
      <c r="D4364">
        <f>Fulltable[[#This Row],[Distance]]^4</f>
        <v>3620284.0337793594</v>
      </c>
      <c r="E4364">
        <f>Fulltable[[#This Row],[Distance]]^5</f>
        <v>157916789.55345565</v>
      </c>
      <c r="F4364" s="13" t="e">
        <f>IF(ISNUMBER(VLOOKUP(Fulltable[[#This Row],[Distance]], PBmetric[[Distance (km)]:[PB (hh:mm:ss)]], 6, FALSE)), VLOOKUP(Fulltable[[#This Row],[Distance]], PBmetric[[Distance (km)]:[PB (hh:mm:ss)]], 6, FALSE), NA())</f>
        <v>#N/A</v>
      </c>
      <c r="G4364" s="13">
        <f ca="1">$Q$4+$P$4*Fulltable[[#This Row],[Distance]]+$O$4*Fulltable[[#This Row],[D^2]]+$N$4*Fulltable[[#This Row],[D^3]]</f>
        <v>0.16089668726231479</v>
      </c>
      <c r="H4364" s="13">
        <f ca="1">Fulltable[[#This Row],[Forecast]]*(1+AVERAGE(cform[faster (-ve) /
slower (+ve)]))</f>
        <v>0.16657985125509672</v>
      </c>
      <c r="I4364" s="13" t="e">
        <f>IF(ISNUMBER(VLOOKUP(Fulltable[[#This Row],[Distance]], Predict[[#All],[Distance (km)]:[Time on current form]], 2, FALSE)), VLOOKUP(Fulltable[[#This Row],[Distance]], Predict[[#All],[Distance (km)]:[Time on current form]], 2, FALSE), NA())</f>
        <v>#N/A</v>
      </c>
      <c r="J4364" s="13" t="e">
        <f>IF(ISNUMBER(VLOOKUP(Fulltable[[#This Row],[Distance]], Predict[[#All],[Distance (km)]:[Time on current form]], 3, FALSE)), VLOOKUP(Fulltable[[#This Row],[Distance]], Predict[[#All],[Distance (km)]:[Time on current form]], 3, FALSE), NA())</f>
        <v>#N/A</v>
      </c>
    </row>
    <row r="4365" spans="1:10" x14ac:dyDescent="0.25">
      <c r="A4365" s="1">
        <v>43.63</v>
      </c>
      <c r="B4365" s="2">
        <f>Fulltable[[#This Row],[Distance]]^2</f>
        <v>1903.5769000000003</v>
      </c>
      <c r="C4365">
        <f>Fulltable[[#This Row],[Distance]]^3</f>
        <v>83053.060147000011</v>
      </c>
      <c r="D4365">
        <f>Fulltable[[#This Row],[Distance]]^4</f>
        <v>3623605.0142136109</v>
      </c>
      <c r="E4365">
        <f>Fulltable[[#This Row],[Distance]]^5</f>
        <v>158097886.77013984</v>
      </c>
      <c r="F4365" s="13" t="e">
        <f>IF(ISNUMBER(VLOOKUP(Fulltable[[#This Row],[Distance]], PBmetric[[Distance (km)]:[PB (hh:mm:ss)]], 6, FALSE)), VLOOKUP(Fulltable[[#This Row],[Distance]], PBmetric[[Distance (km)]:[PB (hh:mm:ss)]], 6, FALSE), NA())</f>
        <v>#N/A</v>
      </c>
      <c r="G4365" s="13">
        <f ca="1">$Q$4+$P$4*Fulltable[[#This Row],[Distance]]+$O$4*Fulltable[[#This Row],[D^2]]+$N$4*Fulltable[[#This Row],[D^3]]</f>
        <v>0.16094136104207266</v>
      </c>
      <c r="H4365" s="13">
        <f ca="1">Fulltable[[#This Row],[Forecast]]*(1+AVERAGE(cform[faster (-ve) /
slower (+ve)]))</f>
        <v>0.16662610299410821</v>
      </c>
      <c r="I4365" s="13" t="e">
        <f>IF(ISNUMBER(VLOOKUP(Fulltable[[#This Row],[Distance]], Predict[[#All],[Distance (km)]:[Time on current form]], 2, FALSE)), VLOOKUP(Fulltable[[#This Row],[Distance]], Predict[[#All],[Distance (km)]:[Time on current form]], 2, FALSE), NA())</f>
        <v>#N/A</v>
      </c>
      <c r="J4365" s="13" t="e">
        <f>IF(ISNUMBER(VLOOKUP(Fulltable[[#This Row],[Distance]], Predict[[#All],[Distance (km)]:[Time on current form]], 3, FALSE)), VLOOKUP(Fulltable[[#This Row],[Distance]], Predict[[#All],[Distance (km)]:[Time on current form]], 3, FALSE), NA())</f>
        <v>#N/A</v>
      </c>
    </row>
    <row r="4366" spans="1:10" x14ac:dyDescent="0.25">
      <c r="A4366" s="1">
        <v>43.64</v>
      </c>
      <c r="B4366" s="2">
        <f>Fulltable[[#This Row],[Distance]]^2</f>
        <v>1904.4496000000001</v>
      </c>
      <c r="C4366">
        <f>Fulltable[[#This Row],[Distance]]^3</f>
        <v>83110.180544000003</v>
      </c>
      <c r="D4366">
        <f>Fulltable[[#This Row],[Distance]]^4</f>
        <v>3626928.2789401608</v>
      </c>
      <c r="E4366">
        <f>Fulltable[[#This Row],[Distance]]^5</f>
        <v>158279150.09294862</v>
      </c>
      <c r="F4366" s="13" t="e">
        <f>IF(ISNUMBER(VLOOKUP(Fulltable[[#This Row],[Distance]], PBmetric[[Distance (km)]:[PB (hh:mm:ss)]], 6, FALSE)), VLOOKUP(Fulltable[[#This Row],[Distance]], PBmetric[[Distance (km)]:[PB (hh:mm:ss)]], 6, FALSE), NA())</f>
        <v>#N/A</v>
      </c>
      <c r="G4366" s="13">
        <f ca="1">$Q$4+$P$4*Fulltable[[#This Row],[Distance]]+$O$4*Fulltable[[#This Row],[D^2]]+$N$4*Fulltable[[#This Row],[D^3]]</f>
        <v>0.16098603834025482</v>
      </c>
      <c r="H4366" s="13">
        <f ca="1">Fulltable[[#This Row],[Forecast]]*(1+AVERAGE(cform[faster (-ve) /
slower (+ve)]))</f>
        <v>0.16667235837582114</v>
      </c>
      <c r="I4366" s="13" t="e">
        <f>IF(ISNUMBER(VLOOKUP(Fulltable[[#This Row],[Distance]], Predict[[#All],[Distance (km)]:[Time on current form]], 2, FALSE)), VLOOKUP(Fulltable[[#This Row],[Distance]], Predict[[#All],[Distance (km)]:[Time on current form]], 2, FALSE), NA())</f>
        <v>#N/A</v>
      </c>
      <c r="J4366" s="13" t="e">
        <f>IF(ISNUMBER(VLOOKUP(Fulltable[[#This Row],[Distance]], Predict[[#All],[Distance (km)]:[Time on current form]], 3, FALSE)), VLOOKUP(Fulltable[[#This Row],[Distance]], Predict[[#All],[Distance (km)]:[Time on current form]], 3, FALSE), NA())</f>
        <v>#N/A</v>
      </c>
    </row>
    <row r="4367" spans="1:10" x14ac:dyDescent="0.25">
      <c r="A4367" s="1">
        <v>43.65</v>
      </c>
      <c r="B4367" s="2">
        <f>Fulltable[[#This Row],[Distance]]^2</f>
        <v>1905.3224999999998</v>
      </c>
      <c r="C4367">
        <f>Fulltable[[#This Row],[Distance]]^3</f>
        <v>83167.327124999982</v>
      </c>
      <c r="D4367">
        <f>Fulltable[[#This Row],[Distance]]^4</f>
        <v>3630253.8290062491</v>
      </c>
      <c r="E4367">
        <f>Fulltable[[#This Row],[Distance]]^5</f>
        <v>158460579.63612276</v>
      </c>
      <c r="F4367" s="13" t="e">
        <f>IF(ISNUMBER(VLOOKUP(Fulltable[[#This Row],[Distance]], PBmetric[[Distance (km)]:[PB (hh:mm:ss)]], 6, FALSE)), VLOOKUP(Fulltable[[#This Row],[Distance]], PBmetric[[Distance (km)]:[PB (hh:mm:ss)]], 6, FALSE), NA())</f>
        <v>#N/A</v>
      </c>
      <c r="G4367" s="13">
        <f ca="1">$Q$4+$P$4*Fulltable[[#This Row],[Distance]]+$O$4*Fulltable[[#This Row],[D^2]]+$N$4*Fulltable[[#This Row],[D^3]]</f>
        <v>0.16103071915682596</v>
      </c>
      <c r="H4367" s="13">
        <f ca="1">Fulltable[[#This Row],[Forecast]]*(1+AVERAGE(cform[faster (-ve) /
slower (+ve)]))</f>
        <v>0.16671861740019894</v>
      </c>
      <c r="I4367" s="13" t="e">
        <f>IF(ISNUMBER(VLOOKUP(Fulltable[[#This Row],[Distance]], Predict[[#All],[Distance (km)]:[Time on current form]], 2, FALSE)), VLOOKUP(Fulltable[[#This Row],[Distance]], Predict[[#All],[Distance (km)]:[Time on current form]], 2, FALSE), NA())</f>
        <v>#N/A</v>
      </c>
      <c r="J4367" s="13" t="e">
        <f>IF(ISNUMBER(VLOOKUP(Fulltable[[#This Row],[Distance]], Predict[[#All],[Distance (km)]:[Time on current form]], 3, FALSE)), VLOOKUP(Fulltable[[#This Row],[Distance]], Predict[[#All],[Distance (km)]:[Time on current form]], 3, FALSE), NA())</f>
        <v>#N/A</v>
      </c>
    </row>
    <row r="4368" spans="1:10" x14ac:dyDescent="0.25">
      <c r="A4368" s="1">
        <v>43.66</v>
      </c>
      <c r="B4368" s="2">
        <f>Fulltable[[#This Row],[Distance]]^2</f>
        <v>1906.1955999999998</v>
      </c>
      <c r="C4368">
        <f>Fulltable[[#This Row],[Distance]]^3</f>
        <v>83224.499895999979</v>
      </c>
      <c r="D4368">
        <f>Fulltable[[#This Row],[Distance]]^4</f>
        <v>3633581.6654593591</v>
      </c>
      <c r="E4368">
        <f>Fulltable[[#This Row],[Distance]]^5</f>
        <v>158642175.51395559</v>
      </c>
      <c r="F4368" s="13" t="e">
        <f>IF(ISNUMBER(VLOOKUP(Fulltable[[#This Row],[Distance]], PBmetric[[Distance (km)]:[PB (hh:mm:ss)]], 6, FALSE)), VLOOKUP(Fulltable[[#This Row],[Distance]], PBmetric[[Distance (km)]:[PB (hh:mm:ss)]], 6, FALSE), NA())</f>
        <v>#N/A</v>
      </c>
      <c r="G4368" s="13">
        <f ca="1">$Q$4+$P$4*Fulltable[[#This Row],[Distance]]+$O$4*Fulltable[[#This Row],[D^2]]+$N$4*Fulltable[[#This Row],[D^3]]</f>
        <v>0.16107540349175059</v>
      </c>
      <c r="H4368" s="13">
        <f ca="1">Fulltable[[#This Row],[Forecast]]*(1+AVERAGE(cform[faster (-ve) /
slower (+ve)]))</f>
        <v>0.16676488006720491</v>
      </c>
      <c r="I4368" s="13" t="e">
        <f>IF(ISNUMBER(VLOOKUP(Fulltable[[#This Row],[Distance]], Predict[[#All],[Distance (km)]:[Time on current form]], 2, FALSE)), VLOOKUP(Fulltable[[#This Row],[Distance]], Predict[[#All],[Distance (km)]:[Time on current form]], 2, FALSE), NA())</f>
        <v>#N/A</v>
      </c>
      <c r="J4368" s="13" t="e">
        <f>IF(ISNUMBER(VLOOKUP(Fulltable[[#This Row],[Distance]], Predict[[#All],[Distance (km)]:[Time on current form]], 3, FALSE)), VLOOKUP(Fulltable[[#This Row],[Distance]], Predict[[#All],[Distance (km)]:[Time on current form]], 3, FALSE), NA())</f>
        <v>#N/A</v>
      </c>
    </row>
    <row r="4369" spans="1:10" x14ac:dyDescent="0.25">
      <c r="A4369" s="1">
        <v>43.67</v>
      </c>
      <c r="B4369" s="2">
        <f>Fulltable[[#This Row],[Distance]]^2</f>
        <v>1907.0689000000002</v>
      </c>
      <c r="C4369">
        <f>Fulltable[[#This Row],[Distance]]^3</f>
        <v>83281.698863000012</v>
      </c>
      <c r="D4369">
        <f>Fulltable[[#This Row],[Distance]]^4</f>
        <v>3636911.7893472109</v>
      </c>
      <c r="E4369">
        <f>Fulltable[[#This Row],[Distance]]^5</f>
        <v>158823937.84079272</v>
      </c>
      <c r="F4369" s="13" t="e">
        <f>IF(ISNUMBER(VLOOKUP(Fulltable[[#This Row],[Distance]], PBmetric[[Distance (km)]:[PB (hh:mm:ss)]], 6, FALSE)), VLOOKUP(Fulltable[[#This Row],[Distance]], PBmetric[[Distance (km)]:[PB (hh:mm:ss)]], 6, FALSE), NA())</f>
        <v>#N/A</v>
      </c>
      <c r="G4369" s="13">
        <f ca="1">$Q$4+$P$4*Fulltable[[#This Row],[Distance]]+$O$4*Fulltable[[#This Row],[D^2]]+$N$4*Fulltable[[#This Row],[D^3]]</f>
        <v>0.16112009134499342</v>
      </c>
      <c r="H4369" s="13">
        <f ca="1">Fulltable[[#This Row],[Forecast]]*(1+AVERAGE(cform[faster (-ve) /
slower (+ve)]))</f>
        <v>0.16681114637680244</v>
      </c>
      <c r="I4369" s="13" t="e">
        <f>IF(ISNUMBER(VLOOKUP(Fulltable[[#This Row],[Distance]], Predict[[#All],[Distance (km)]:[Time on current form]], 2, FALSE)), VLOOKUP(Fulltable[[#This Row],[Distance]], Predict[[#All],[Distance (km)]:[Time on current form]], 2, FALSE), NA())</f>
        <v>#N/A</v>
      </c>
      <c r="J4369" s="13" t="e">
        <f>IF(ISNUMBER(VLOOKUP(Fulltable[[#This Row],[Distance]], Predict[[#All],[Distance (km)]:[Time on current form]], 3, FALSE)), VLOOKUP(Fulltable[[#This Row],[Distance]], Predict[[#All],[Distance (km)]:[Time on current form]], 3, FALSE), NA())</f>
        <v>#N/A</v>
      </c>
    </row>
    <row r="4370" spans="1:10" x14ac:dyDescent="0.25">
      <c r="A4370" s="1">
        <v>43.68</v>
      </c>
      <c r="B4370" s="2">
        <f>Fulltable[[#This Row],[Distance]]^2</f>
        <v>1907.9423999999999</v>
      </c>
      <c r="C4370">
        <f>Fulltable[[#This Row],[Distance]]^3</f>
        <v>83338.924031999995</v>
      </c>
      <c r="D4370">
        <f>Fulltable[[#This Row],[Distance]]^4</f>
        <v>3640244.2017177595</v>
      </c>
      <c r="E4370">
        <f>Fulltable[[#This Row],[Distance]]^5</f>
        <v>159005866.73103175</v>
      </c>
      <c r="F4370" s="13" t="e">
        <f>IF(ISNUMBER(VLOOKUP(Fulltable[[#This Row],[Distance]], PBmetric[[Distance (km)]:[PB (hh:mm:ss)]], 6, FALSE)), VLOOKUP(Fulltable[[#This Row],[Distance]], PBmetric[[Distance (km)]:[PB (hh:mm:ss)]], 6, FALSE), NA())</f>
        <v>#N/A</v>
      </c>
      <c r="G4370" s="13">
        <f ca="1">$Q$4+$P$4*Fulltable[[#This Row],[Distance]]+$O$4*Fulltable[[#This Row],[D^2]]+$N$4*Fulltable[[#This Row],[D^3]]</f>
        <v>0.16116478271651893</v>
      </c>
      <c r="H4370" s="13">
        <f ca="1">Fulltable[[#This Row],[Forecast]]*(1+AVERAGE(cform[faster (-ve) /
slower (+ve)]))</f>
        <v>0.16685741632895484</v>
      </c>
      <c r="I4370" s="13" t="e">
        <f>IF(ISNUMBER(VLOOKUP(Fulltable[[#This Row],[Distance]], Predict[[#All],[Distance (km)]:[Time on current form]], 2, FALSE)), VLOOKUP(Fulltable[[#This Row],[Distance]], Predict[[#All],[Distance (km)]:[Time on current form]], 2, FALSE), NA())</f>
        <v>#N/A</v>
      </c>
      <c r="J4370" s="13" t="e">
        <f>IF(ISNUMBER(VLOOKUP(Fulltable[[#This Row],[Distance]], Predict[[#All],[Distance (km)]:[Time on current form]], 3, FALSE)), VLOOKUP(Fulltable[[#This Row],[Distance]], Predict[[#All],[Distance (km)]:[Time on current form]], 3, FALSE), NA())</f>
        <v>#N/A</v>
      </c>
    </row>
    <row r="4371" spans="1:10" x14ac:dyDescent="0.25">
      <c r="A4371" s="1">
        <v>43.69</v>
      </c>
      <c r="B4371" s="2">
        <f>Fulltable[[#This Row],[Distance]]^2</f>
        <v>1908.8160999999998</v>
      </c>
      <c r="C4371">
        <f>Fulltable[[#This Row],[Distance]]^3</f>
        <v>83396.175408999989</v>
      </c>
      <c r="D4371">
        <f>Fulltable[[#This Row],[Distance]]^4</f>
        <v>3643578.9036192093</v>
      </c>
      <c r="E4371">
        <f>Fulltable[[#This Row],[Distance]]^5</f>
        <v>159187962.29912326</v>
      </c>
      <c r="F4371" s="13" t="e">
        <f>IF(ISNUMBER(VLOOKUP(Fulltable[[#This Row],[Distance]], PBmetric[[Distance (km)]:[PB (hh:mm:ss)]], 6, FALSE)), VLOOKUP(Fulltable[[#This Row],[Distance]], PBmetric[[Distance (km)]:[PB (hh:mm:ss)]], 6, FALSE), NA())</f>
        <v>#N/A</v>
      </c>
      <c r="G4371" s="13">
        <f ca="1">$Q$4+$P$4*Fulltable[[#This Row],[Distance]]+$O$4*Fulltable[[#This Row],[D^2]]+$N$4*Fulltable[[#This Row],[D^3]]</f>
        <v>0.16120947760629176</v>
      </c>
      <c r="H4371" s="13">
        <f ca="1">Fulltable[[#This Row],[Forecast]]*(1+AVERAGE(cform[faster (-ve) /
slower (+ve)]))</f>
        <v>0.16690368992362548</v>
      </c>
      <c r="I4371" s="13" t="e">
        <f>IF(ISNUMBER(VLOOKUP(Fulltable[[#This Row],[Distance]], Predict[[#All],[Distance (km)]:[Time on current form]], 2, FALSE)), VLOOKUP(Fulltable[[#This Row],[Distance]], Predict[[#All],[Distance (km)]:[Time on current form]], 2, FALSE), NA())</f>
        <v>#N/A</v>
      </c>
      <c r="J4371" s="13" t="e">
        <f>IF(ISNUMBER(VLOOKUP(Fulltable[[#This Row],[Distance]], Predict[[#All],[Distance (km)]:[Time on current form]], 3, FALSE)), VLOOKUP(Fulltable[[#This Row],[Distance]], Predict[[#All],[Distance (km)]:[Time on current form]], 3, FALSE), NA())</f>
        <v>#N/A</v>
      </c>
    </row>
    <row r="4372" spans="1:10" x14ac:dyDescent="0.25">
      <c r="A4372" s="1">
        <v>43.7</v>
      </c>
      <c r="B4372" s="2">
        <f>Fulltable[[#This Row],[Distance]]^2</f>
        <v>1909.6900000000003</v>
      </c>
      <c r="C4372">
        <f>Fulltable[[#This Row],[Distance]]^3</f>
        <v>83453.453000000023</v>
      </c>
      <c r="D4372">
        <f>Fulltable[[#This Row],[Distance]]^4</f>
        <v>3646915.8961000009</v>
      </c>
      <c r="E4372">
        <f>Fulltable[[#This Row],[Distance]]^5</f>
        <v>159370224.65957004</v>
      </c>
      <c r="F4372" s="13" t="e">
        <f>IF(ISNUMBER(VLOOKUP(Fulltable[[#This Row],[Distance]], PBmetric[[Distance (km)]:[PB (hh:mm:ss)]], 6, FALSE)), VLOOKUP(Fulltable[[#This Row],[Distance]], PBmetric[[Distance (km)]:[PB (hh:mm:ss)]], 6, FALSE), NA())</f>
        <v>#N/A</v>
      </c>
      <c r="G4372" s="13">
        <f ca="1">$Q$4+$P$4*Fulltable[[#This Row],[Distance]]+$O$4*Fulltable[[#This Row],[D^2]]+$N$4*Fulltable[[#This Row],[D^3]]</f>
        <v>0.16125417601427655</v>
      </c>
      <c r="H4372" s="13">
        <f ca="1">Fulltable[[#This Row],[Forecast]]*(1+AVERAGE(cform[faster (-ve) /
slower (+ve)]))</f>
        <v>0.1669499671607777</v>
      </c>
      <c r="I4372" s="13" t="e">
        <f>IF(ISNUMBER(VLOOKUP(Fulltable[[#This Row],[Distance]], Predict[[#All],[Distance (km)]:[Time on current form]], 2, FALSE)), VLOOKUP(Fulltable[[#This Row],[Distance]], Predict[[#All],[Distance (km)]:[Time on current form]], 2, FALSE), NA())</f>
        <v>#N/A</v>
      </c>
      <c r="J4372" s="13" t="e">
        <f>IF(ISNUMBER(VLOOKUP(Fulltable[[#This Row],[Distance]], Predict[[#All],[Distance (km)]:[Time on current form]], 3, FALSE)), VLOOKUP(Fulltable[[#This Row],[Distance]], Predict[[#All],[Distance (km)]:[Time on current form]], 3, FALSE), NA())</f>
        <v>#N/A</v>
      </c>
    </row>
    <row r="4373" spans="1:10" x14ac:dyDescent="0.25">
      <c r="A4373" s="1">
        <v>43.71</v>
      </c>
      <c r="B4373" s="2">
        <f>Fulltable[[#This Row],[Distance]]^2</f>
        <v>1910.5641000000001</v>
      </c>
      <c r="C4373">
        <f>Fulltable[[#This Row],[Distance]]^3</f>
        <v>83510.756810999999</v>
      </c>
      <c r="D4373">
        <f>Fulltable[[#This Row],[Distance]]^4</f>
        <v>3650255.1802088101</v>
      </c>
      <c r="E4373">
        <f>Fulltable[[#This Row],[Distance]]^5</f>
        <v>159552653.92692709</v>
      </c>
      <c r="F4373" s="13" t="e">
        <f>IF(ISNUMBER(VLOOKUP(Fulltable[[#This Row],[Distance]], PBmetric[[Distance (km)]:[PB (hh:mm:ss)]], 6, FALSE)), VLOOKUP(Fulltable[[#This Row],[Distance]], PBmetric[[Distance (km)]:[PB (hh:mm:ss)]], 6, FALSE), NA())</f>
        <v>#N/A</v>
      </c>
      <c r="G4373" s="13">
        <f ca="1">$Q$4+$P$4*Fulltable[[#This Row],[Distance]]+$O$4*Fulltable[[#This Row],[D^2]]+$N$4*Fulltable[[#This Row],[D^3]]</f>
        <v>0.16129887794043785</v>
      </c>
      <c r="H4373" s="13">
        <f ca="1">Fulltable[[#This Row],[Forecast]]*(1+AVERAGE(cform[faster (-ve) /
slower (+ve)]))</f>
        <v>0.16699624804037483</v>
      </c>
      <c r="I4373" s="13" t="e">
        <f>IF(ISNUMBER(VLOOKUP(Fulltable[[#This Row],[Distance]], Predict[[#All],[Distance (km)]:[Time on current form]], 2, FALSE)), VLOOKUP(Fulltable[[#This Row],[Distance]], Predict[[#All],[Distance (km)]:[Time on current form]], 2, FALSE), NA())</f>
        <v>#N/A</v>
      </c>
      <c r="J4373" s="13" t="e">
        <f>IF(ISNUMBER(VLOOKUP(Fulltable[[#This Row],[Distance]], Predict[[#All],[Distance (km)]:[Time on current form]], 3, FALSE)), VLOOKUP(Fulltable[[#This Row],[Distance]], Predict[[#All],[Distance (km)]:[Time on current form]], 3, FALSE), NA())</f>
        <v>#N/A</v>
      </c>
    </row>
    <row r="4374" spans="1:10" x14ac:dyDescent="0.25">
      <c r="A4374" s="1">
        <v>43.72</v>
      </c>
      <c r="B4374" s="2">
        <f>Fulltable[[#This Row],[Distance]]^2</f>
        <v>1911.4384</v>
      </c>
      <c r="C4374">
        <f>Fulltable[[#This Row],[Distance]]^3</f>
        <v>83568.086847999992</v>
      </c>
      <c r="D4374">
        <f>Fulltable[[#This Row],[Distance]]^4</f>
        <v>3653596.7569945599</v>
      </c>
      <c r="E4374">
        <f>Fulltable[[#This Row],[Distance]]^5</f>
        <v>159735250.21580216</v>
      </c>
      <c r="F4374" s="13" t="e">
        <f>IF(ISNUMBER(VLOOKUP(Fulltable[[#This Row],[Distance]], PBmetric[[Distance (km)]:[PB (hh:mm:ss)]], 6, FALSE)), VLOOKUP(Fulltable[[#This Row],[Distance]], PBmetric[[Distance (km)]:[PB (hh:mm:ss)]], 6, FALSE), NA())</f>
        <v>#N/A</v>
      </c>
      <c r="G4374" s="13">
        <f ca="1">$Q$4+$P$4*Fulltable[[#This Row],[Distance]]+$O$4*Fulltable[[#This Row],[D^2]]+$N$4*Fulltable[[#This Row],[D^3]]</f>
        <v>0.16134358338474022</v>
      </c>
      <c r="H4374" s="13">
        <f ca="1">Fulltable[[#This Row],[Forecast]]*(1+AVERAGE(cform[faster (-ve) /
slower (+ve)]))</f>
        <v>0.16704253256238019</v>
      </c>
      <c r="I4374" s="13" t="e">
        <f>IF(ISNUMBER(VLOOKUP(Fulltable[[#This Row],[Distance]], Predict[[#All],[Distance (km)]:[Time on current form]], 2, FALSE)), VLOOKUP(Fulltable[[#This Row],[Distance]], Predict[[#All],[Distance (km)]:[Time on current form]], 2, FALSE), NA())</f>
        <v>#N/A</v>
      </c>
      <c r="J4374" s="13" t="e">
        <f>IF(ISNUMBER(VLOOKUP(Fulltable[[#This Row],[Distance]], Predict[[#All],[Distance (km)]:[Time on current form]], 3, FALSE)), VLOOKUP(Fulltable[[#This Row],[Distance]], Predict[[#All],[Distance (km)]:[Time on current form]], 3, FALSE), NA())</f>
        <v>#N/A</v>
      </c>
    </row>
    <row r="4375" spans="1:10" x14ac:dyDescent="0.25">
      <c r="A4375" s="1">
        <v>43.73</v>
      </c>
      <c r="B4375" s="2">
        <f>Fulltable[[#This Row],[Distance]]^2</f>
        <v>1912.3128999999997</v>
      </c>
      <c r="C4375">
        <f>Fulltable[[#This Row],[Distance]]^3</f>
        <v>83625.443116999973</v>
      </c>
      <c r="D4375">
        <f>Fulltable[[#This Row],[Distance]]^4</f>
        <v>3656940.6275064088</v>
      </c>
      <c r="E4375">
        <f>Fulltable[[#This Row],[Distance]]^5</f>
        <v>159918013.64085525</v>
      </c>
      <c r="F4375" s="13" t="e">
        <f>IF(ISNUMBER(VLOOKUP(Fulltable[[#This Row],[Distance]], PBmetric[[Distance (km)]:[PB (hh:mm:ss)]], 6, FALSE)), VLOOKUP(Fulltable[[#This Row],[Distance]], PBmetric[[Distance (km)]:[PB (hh:mm:ss)]], 6, FALSE), NA())</f>
        <v>#N/A</v>
      </c>
      <c r="G4375" s="13">
        <f ca="1">$Q$4+$P$4*Fulltable[[#This Row],[Distance]]+$O$4*Fulltable[[#This Row],[D^2]]+$N$4*Fulltable[[#This Row],[D^3]]</f>
        <v>0.1613882923471483</v>
      </c>
      <c r="H4375" s="13">
        <f ca="1">Fulltable[[#This Row],[Forecast]]*(1+AVERAGE(cform[faster (-ve) /
slower (+ve)]))</f>
        <v>0.16708882072675715</v>
      </c>
      <c r="I4375" s="13" t="e">
        <f>IF(ISNUMBER(VLOOKUP(Fulltable[[#This Row],[Distance]], Predict[[#All],[Distance (km)]:[Time on current form]], 2, FALSE)), VLOOKUP(Fulltable[[#This Row],[Distance]], Predict[[#All],[Distance (km)]:[Time on current form]], 2, FALSE), NA())</f>
        <v>#N/A</v>
      </c>
      <c r="J4375" s="13" t="e">
        <f>IF(ISNUMBER(VLOOKUP(Fulltable[[#This Row],[Distance]], Predict[[#All],[Distance (km)]:[Time on current form]], 3, FALSE)), VLOOKUP(Fulltable[[#This Row],[Distance]], Predict[[#All],[Distance (km)]:[Time on current form]], 3, FALSE), NA())</f>
        <v>#N/A</v>
      </c>
    </row>
    <row r="4376" spans="1:10" x14ac:dyDescent="0.25">
      <c r="A4376" s="1">
        <v>43.74</v>
      </c>
      <c r="B4376" s="2">
        <f>Fulltable[[#This Row],[Distance]]^2</f>
        <v>1913.1876000000002</v>
      </c>
      <c r="C4376">
        <f>Fulltable[[#This Row],[Distance]]^3</f>
        <v>83682.825624000019</v>
      </c>
      <c r="D4376">
        <f>Fulltable[[#This Row],[Distance]]^4</f>
        <v>3660286.7927937605</v>
      </c>
      <c r="E4376">
        <f>Fulltable[[#This Row],[Distance]]^5</f>
        <v>160100944.3167991</v>
      </c>
      <c r="F4376" s="13" t="e">
        <f>IF(ISNUMBER(VLOOKUP(Fulltable[[#This Row],[Distance]], PBmetric[[Distance (km)]:[PB (hh:mm:ss)]], 6, FALSE)), VLOOKUP(Fulltable[[#This Row],[Distance]], PBmetric[[Distance (km)]:[PB (hh:mm:ss)]], 6, FALSE), NA())</f>
        <v>#N/A</v>
      </c>
      <c r="G4376" s="13">
        <f ca="1">$Q$4+$P$4*Fulltable[[#This Row],[Distance]]+$O$4*Fulltable[[#This Row],[D^2]]+$N$4*Fulltable[[#This Row],[D^3]]</f>
        <v>0.16143300482762676</v>
      </c>
      <c r="H4376" s="13">
        <f ca="1">Fulltable[[#This Row],[Forecast]]*(1+AVERAGE(cform[faster (-ve) /
slower (+ve)]))</f>
        <v>0.16713511253346916</v>
      </c>
      <c r="I4376" s="13" t="e">
        <f>IF(ISNUMBER(VLOOKUP(Fulltable[[#This Row],[Distance]], Predict[[#All],[Distance (km)]:[Time on current form]], 2, FALSE)), VLOOKUP(Fulltable[[#This Row],[Distance]], Predict[[#All],[Distance (km)]:[Time on current form]], 2, FALSE), NA())</f>
        <v>#N/A</v>
      </c>
      <c r="J4376" s="13" t="e">
        <f>IF(ISNUMBER(VLOOKUP(Fulltable[[#This Row],[Distance]], Predict[[#All],[Distance (km)]:[Time on current form]], 3, FALSE)), VLOOKUP(Fulltable[[#This Row],[Distance]], Predict[[#All],[Distance (km)]:[Time on current form]], 3, FALSE), NA())</f>
        <v>#N/A</v>
      </c>
    </row>
    <row r="4377" spans="1:10" x14ac:dyDescent="0.25">
      <c r="A4377" s="1">
        <v>43.75</v>
      </c>
      <c r="B4377" s="2">
        <f>Fulltable[[#This Row],[Distance]]^2</f>
        <v>1914.0625</v>
      </c>
      <c r="C4377">
        <f>Fulltable[[#This Row],[Distance]]^3</f>
        <v>83740.234375</v>
      </c>
      <c r="D4377">
        <f>Fulltable[[#This Row],[Distance]]^4</f>
        <v>3663635.25390625</v>
      </c>
      <c r="E4377">
        <f>Fulltable[[#This Row],[Distance]]^5</f>
        <v>160284042.35839844</v>
      </c>
      <c r="F4377" s="13" t="e">
        <f>IF(ISNUMBER(VLOOKUP(Fulltable[[#This Row],[Distance]], PBmetric[[Distance (km)]:[PB (hh:mm:ss)]], 6, FALSE)), VLOOKUP(Fulltable[[#This Row],[Distance]], PBmetric[[Distance (km)]:[PB (hh:mm:ss)]], 6, FALSE), NA())</f>
        <v>#N/A</v>
      </c>
      <c r="G4377" s="13">
        <f ca="1">$Q$4+$P$4*Fulltable[[#This Row],[Distance]]+$O$4*Fulltable[[#This Row],[D^2]]+$N$4*Fulltable[[#This Row],[D^3]]</f>
        <v>0.16147772082614006</v>
      </c>
      <c r="H4377" s="13">
        <f ca="1">Fulltable[[#This Row],[Forecast]]*(1+AVERAGE(cform[faster (-ve) /
slower (+ve)]))</f>
        <v>0.16718140798247941</v>
      </c>
      <c r="I4377" s="13" t="e">
        <f>IF(ISNUMBER(VLOOKUP(Fulltable[[#This Row],[Distance]], Predict[[#All],[Distance (km)]:[Time on current form]], 2, FALSE)), VLOOKUP(Fulltable[[#This Row],[Distance]], Predict[[#All],[Distance (km)]:[Time on current form]], 2, FALSE), NA())</f>
        <v>#N/A</v>
      </c>
      <c r="J4377" s="13" t="e">
        <f>IF(ISNUMBER(VLOOKUP(Fulltable[[#This Row],[Distance]], Predict[[#All],[Distance (km)]:[Time on current form]], 3, FALSE)), VLOOKUP(Fulltable[[#This Row],[Distance]], Predict[[#All],[Distance (km)]:[Time on current form]], 3, FALSE), NA())</f>
        <v>#N/A</v>
      </c>
    </row>
    <row r="4378" spans="1:10" x14ac:dyDescent="0.25">
      <c r="A4378" s="1">
        <v>43.76</v>
      </c>
      <c r="B4378" s="2">
        <f>Fulltable[[#This Row],[Distance]]^2</f>
        <v>1914.9375999999997</v>
      </c>
      <c r="C4378">
        <f>Fulltable[[#This Row],[Distance]]^3</f>
        <v>83797.669375999991</v>
      </c>
      <c r="D4378">
        <f>Fulltable[[#This Row],[Distance]]^4</f>
        <v>3666986.011893759</v>
      </c>
      <c r="E4378">
        <f>Fulltable[[#This Row],[Distance]]^5</f>
        <v>160467307.8804709</v>
      </c>
      <c r="F4378" s="13" t="e">
        <f>IF(ISNUMBER(VLOOKUP(Fulltable[[#This Row],[Distance]], PBmetric[[Distance (km)]:[PB (hh:mm:ss)]], 6, FALSE)), VLOOKUP(Fulltable[[#This Row],[Distance]], PBmetric[[Distance (km)]:[PB (hh:mm:ss)]], 6, FALSE), NA())</f>
        <v>#N/A</v>
      </c>
      <c r="G4378" s="13">
        <f ca="1">$Q$4+$P$4*Fulltable[[#This Row],[Distance]]+$O$4*Fulltable[[#This Row],[D^2]]+$N$4*Fulltable[[#This Row],[D^3]]</f>
        <v>0.16152244034265287</v>
      </c>
      <c r="H4378" s="13">
        <f ca="1">Fulltable[[#This Row],[Forecast]]*(1+AVERAGE(cform[faster (-ve) /
slower (+ve)]))</f>
        <v>0.16722770707375129</v>
      </c>
      <c r="I4378" s="13" t="e">
        <f>IF(ISNUMBER(VLOOKUP(Fulltable[[#This Row],[Distance]], Predict[[#All],[Distance (km)]:[Time on current form]], 2, FALSE)), VLOOKUP(Fulltable[[#This Row],[Distance]], Predict[[#All],[Distance (km)]:[Time on current form]], 2, FALSE), NA())</f>
        <v>#N/A</v>
      </c>
      <c r="J4378" s="13" t="e">
        <f>IF(ISNUMBER(VLOOKUP(Fulltable[[#This Row],[Distance]], Predict[[#All],[Distance (km)]:[Time on current form]], 3, FALSE)), VLOOKUP(Fulltable[[#This Row],[Distance]], Predict[[#All],[Distance (km)]:[Time on current form]], 3, FALSE), NA())</f>
        <v>#N/A</v>
      </c>
    </row>
    <row r="4379" spans="1:10" x14ac:dyDescent="0.25">
      <c r="A4379" s="1">
        <v>43.77</v>
      </c>
      <c r="B4379" s="2">
        <f>Fulltable[[#This Row],[Distance]]^2</f>
        <v>1915.8129000000004</v>
      </c>
      <c r="C4379">
        <f>Fulltable[[#This Row],[Distance]]^3</f>
        <v>83855.130633000022</v>
      </c>
      <c r="D4379">
        <f>Fulltable[[#This Row],[Distance]]^4</f>
        <v>3670339.0678064115</v>
      </c>
      <c r="E4379">
        <f>Fulltable[[#This Row],[Distance]]^5</f>
        <v>160650740.99788666</v>
      </c>
      <c r="F4379" s="13" t="e">
        <f>IF(ISNUMBER(VLOOKUP(Fulltable[[#This Row],[Distance]], PBmetric[[Distance (km)]:[PB (hh:mm:ss)]], 6, FALSE)), VLOOKUP(Fulltable[[#This Row],[Distance]], PBmetric[[Distance (km)]:[PB (hh:mm:ss)]], 6, FALSE), NA())</f>
        <v>#N/A</v>
      </c>
      <c r="G4379" s="13">
        <f ca="1">$Q$4+$P$4*Fulltable[[#This Row],[Distance]]+$O$4*Fulltable[[#This Row],[D^2]]+$N$4*Fulltable[[#This Row],[D^3]]</f>
        <v>0.16156716337712984</v>
      </c>
      <c r="H4379" s="13">
        <f ca="1">Fulltable[[#This Row],[Forecast]]*(1+AVERAGE(cform[faster (-ve) /
slower (+ve)]))</f>
        <v>0.16727400980724824</v>
      </c>
      <c r="I4379" s="13" t="e">
        <f>IF(ISNUMBER(VLOOKUP(Fulltable[[#This Row],[Distance]], Predict[[#All],[Distance (km)]:[Time on current form]], 2, FALSE)), VLOOKUP(Fulltable[[#This Row],[Distance]], Predict[[#All],[Distance (km)]:[Time on current form]], 2, FALSE), NA())</f>
        <v>#N/A</v>
      </c>
      <c r="J4379" s="13" t="e">
        <f>IF(ISNUMBER(VLOOKUP(Fulltable[[#This Row],[Distance]], Predict[[#All],[Distance (km)]:[Time on current form]], 3, FALSE)), VLOOKUP(Fulltable[[#This Row],[Distance]], Predict[[#All],[Distance (km)]:[Time on current form]], 3, FALSE), NA())</f>
        <v>#N/A</v>
      </c>
    </row>
    <row r="4380" spans="1:10" x14ac:dyDescent="0.25">
      <c r="A4380" s="1">
        <v>43.78</v>
      </c>
      <c r="B4380" s="2">
        <f>Fulltable[[#This Row],[Distance]]^2</f>
        <v>1916.6884</v>
      </c>
      <c r="C4380">
        <f>Fulltable[[#This Row],[Distance]]^3</f>
        <v>83912.618151999995</v>
      </c>
      <c r="D4380">
        <f>Fulltable[[#This Row],[Distance]]^4</f>
        <v>3673694.4226945601</v>
      </c>
      <c r="E4380">
        <f>Fulltable[[#This Row],[Distance]]^5</f>
        <v>160834341.82556784</v>
      </c>
      <c r="F4380" s="13" t="e">
        <f>IF(ISNUMBER(VLOOKUP(Fulltable[[#This Row],[Distance]], PBmetric[[Distance (km)]:[PB (hh:mm:ss)]], 6, FALSE)), VLOOKUP(Fulltable[[#This Row],[Distance]], PBmetric[[Distance (km)]:[PB (hh:mm:ss)]], 6, FALSE), NA())</f>
        <v>#N/A</v>
      </c>
      <c r="G4380" s="13">
        <f ca="1">$Q$4+$P$4*Fulltable[[#This Row],[Distance]]+$O$4*Fulltable[[#This Row],[D^2]]+$N$4*Fulltable[[#This Row],[D^3]]</f>
        <v>0.16161188992953543</v>
      </c>
      <c r="H4380" s="13">
        <f ca="1">Fulltable[[#This Row],[Forecast]]*(1+AVERAGE(cform[faster (-ve) /
slower (+ve)]))</f>
        <v>0.16732031618293347</v>
      </c>
      <c r="I4380" s="13" t="e">
        <f>IF(ISNUMBER(VLOOKUP(Fulltable[[#This Row],[Distance]], Predict[[#All],[Distance (km)]:[Time on current form]], 2, FALSE)), VLOOKUP(Fulltable[[#This Row],[Distance]], Predict[[#All],[Distance (km)]:[Time on current form]], 2, FALSE), NA())</f>
        <v>#N/A</v>
      </c>
      <c r="J4380" s="13" t="e">
        <f>IF(ISNUMBER(VLOOKUP(Fulltable[[#This Row],[Distance]], Predict[[#All],[Distance (km)]:[Time on current form]], 3, FALSE)), VLOOKUP(Fulltable[[#This Row],[Distance]], Predict[[#All],[Distance (km)]:[Time on current form]], 3, FALSE), NA())</f>
        <v>#N/A</v>
      </c>
    </row>
    <row r="4381" spans="1:10" x14ac:dyDescent="0.25">
      <c r="A4381" s="1">
        <v>43.79</v>
      </c>
      <c r="B4381" s="2">
        <f>Fulltable[[#This Row],[Distance]]^2</f>
        <v>1917.5640999999998</v>
      </c>
      <c r="C4381">
        <f>Fulltable[[#This Row],[Distance]]^3</f>
        <v>83970.131938999984</v>
      </c>
      <c r="D4381">
        <f>Fulltable[[#This Row],[Distance]]^4</f>
        <v>3677052.0776088093</v>
      </c>
      <c r="E4381">
        <f>Fulltable[[#This Row],[Distance]]^5</f>
        <v>161018110.47848976</v>
      </c>
      <c r="F4381" s="13" t="e">
        <f>IF(ISNUMBER(VLOOKUP(Fulltable[[#This Row],[Distance]], PBmetric[[Distance (km)]:[PB (hh:mm:ss)]], 6, FALSE)), VLOOKUP(Fulltable[[#This Row],[Distance]], PBmetric[[Distance (km)]:[PB (hh:mm:ss)]], 6, FALSE), NA())</f>
        <v>#N/A</v>
      </c>
      <c r="G4381" s="13">
        <f ca="1">$Q$4+$P$4*Fulltable[[#This Row],[Distance]]+$O$4*Fulltable[[#This Row],[D^2]]+$N$4*Fulltable[[#This Row],[D^3]]</f>
        <v>0.16165661999983433</v>
      </c>
      <c r="H4381" s="13">
        <f ca="1">Fulltable[[#This Row],[Forecast]]*(1+AVERAGE(cform[faster (-ve) /
slower (+ve)]))</f>
        <v>0.16736662620077039</v>
      </c>
      <c r="I4381" s="13" t="e">
        <f>IF(ISNUMBER(VLOOKUP(Fulltable[[#This Row],[Distance]], Predict[[#All],[Distance (km)]:[Time on current form]], 2, FALSE)), VLOOKUP(Fulltable[[#This Row],[Distance]], Predict[[#All],[Distance (km)]:[Time on current form]], 2, FALSE), NA())</f>
        <v>#N/A</v>
      </c>
      <c r="J4381" s="13" t="e">
        <f>IF(ISNUMBER(VLOOKUP(Fulltable[[#This Row],[Distance]], Predict[[#All],[Distance (km)]:[Time on current form]], 3, FALSE)), VLOOKUP(Fulltable[[#This Row],[Distance]], Predict[[#All],[Distance (km)]:[Time on current form]], 3, FALSE), NA())</f>
        <v>#N/A</v>
      </c>
    </row>
    <row r="4382" spans="1:10" x14ac:dyDescent="0.25">
      <c r="A4382" s="1">
        <v>43.8</v>
      </c>
      <c r="B4382" s="2">
        <f>Fulltable[[#This Row],[Distance]]^2</f>
        <v>1918.4399999999998</v>
      </c>
      <c r="C4382">
        <f>Fulltable[[#This Row],[Distance]]^3</f>
        <v>84027.671999999991</v>
      </c>
      <c r="D4382">
        <f>Fulltable[[#This Row],[Distance]]^4</f>
        <v>3680412.0335999993</v>
      </c>
      <c r="E4382">
        <f>Fulltable[[#This Row],[Distance]]^5</f>
        <v>161202047.07167995</v>
      </c>
      <c r="F4382" s="13" t="e">
        <f>IF(ISNUMBER(VLOOKUP(Fulltable[[#This Row],[Distance]], PBmetric[[Distance (km)]:[PB (hh:mm:ss)]], 6, FALSE)), VLOOKUP(Fulltable[[#This Row],[Distance]], PBmetric[[Distance (km)]:[PB (hh:mm:ss)]], 6, FALSE), NA())</f>
        <v>#N/A</v>
      </c>
      <c r="G4382" s="13">
        <f ca="1">$Q$4+$P$4*Fulltable[[#This Row],[Distance]]+$O$4*Fulltable[[#This Row],[D^2]]+$N$4*Fulltable[[#This Row],[D^3]]</f>
        <v>0.16170135358799115</v>
      </c>
      <c r="H4382" s="13">
        <f ca="1">Fulltable[[#This Row],[Forecast]]*(1+AVERAGE(cform[faster (-ve) /
slower (+ve)]))</f>
        <v>0.16741293986072239</v>
      </c>
      <c r="I4382" s="13" t="e">
        <f>IF(ISNUMBER(VLOOKUP(Fulltable[[#This Row],[Distance]], Predict[[#All],[Distance (km)]:[Time on current form]], 2, FALSE)), VLOOKUP(Fulltable[[#This Row],[Distance]], Predict[[#All],[Distance (km)]:[Time on current form]], 2, FALSE), NA())</f>
        <v>#N/A</v>
      </c>
      <c r="J4382" s="13" t="e">
        <f>IF(ISNUMBER(VLOOKUP(Fulltable[[#This Row],[Distance]], Predict[[#All],[Distance (km)]:[Time on current form]], 3, FALSE)), VLOOKUP(Fulltable[[#This Row],[Distance]], Predict[[#All],[Distance (km)]:[Time on current form]], 3, FALSE), NA())</f>
        <v>#N/A</v>
      </c>
    </row>
    <row r="4383" spans="1:10" x14ac:dyDescent="0.25">
      <c r="A4383" s="1">
        <v>43.81</v>
      </c>
      <c r="B4383" s="2">
        <f>Fulltable[[#This Row],[Distance]]^2</f>
        <v>1919.3161000000002</v>
      </c>
      <c r="C4383">
        <f>Fulltable[[#This Row],[Distance]]^3</f>
        <v>84085.238341000018</v>
      </c>
      <c r="D4383">
        <f>Fulltable[[#This Row],[Distance]]^4</f>
        <v>3683774.2917192108</v>
      </c>
      <c r="E4383">
        <f>Fulltable[[#This Row],[Distance]]^5</f>
        <v>161386151.72021863</v>
      </c>
      <c r="F4383" s="13" t="e">
        <f>IF(ISNUMBER(VLOOKUP(Fulltable[[#This Row],[Distance]], PBmetric[[Distance (km)]:[PB (hh:mm:ss)]], 6, FALSE)), VLOOKUP(Fulltable[[#This Row],[Distance]], PBmetric[[Distance (km)]:[PB (hh:mm:ss)]], 6, FALSE), NA())</f>
        <v>#N/A</v>
      </c>
      <c r="G4383" s="13">
        <f ca="1">$Q$4+$P$4*Fulltable[[#This Row],[Distance]]+$O$4*Fulltable[[#This Row],[D^2]]+$N$4*Fulltable[[#This Row],[D^3]]</f>
        <v>0.16174609069397045</v>
      </c>
      <c r="H4383" s="13">
        <f ca="1">Fulltable[[#This Row],[Forecast]]*(1+AVERAGE(cform[faster (-ve) /
slower (+ve)]))</f>
        <v>0.16745925716275278</v>
      </c>
      <c r="I4383" s="13" t="e">
        <f>IF(ISNUMBER(VLOOKUP(Fulltable[[#This Row],[Distance]], Predict[[#All],[Distance (km)]:[Time on current form]], 2, FALSE)), VLOOKUP(Fulltable[[#This Row],[Distance]], Predict[[#All],[Distance (km)]:[Time on current form]], 2, FALSE), NA())</f>
        <v>#N/A</v>
      </c>
      <c r="J4383" s="13" t="e">
        <f>IF(ISNUMBER(VLOOKUP(Fulltable[[#This Row],[Distance]], Predict[[#All],[Distance (km)]:[Time on current form]], 3, FALSE)), VLOOKUP(Fulltable[[#This Row],[Distance]], Predict[[#All],[Distance (km)]:[Time on current form]], 3, FALSE), NA())</f>
        <v>#N/A</v>
      </c>
    </row>
    <row r="4384" spans="1:10" x14ac:dyDescent="0.25">
      <c r="A4384" s="1">
        <v>43.82</v>
      </c>
      <c r="B4384" s="2">
        <f>Fulltable[[#This Row],[Distance]]^2</f>
        <v>1920.1924000000001</v>
      </c>
      <c r="C4384">
        <f>Fulltable[[#This Row],[Distance]]^3</f>
        <v>84142.830968000009</v>
      </c>
      <c r="D4384">
        <f>Fulltable[[#This Row],[Distance]]^4</f>
        <v>3687138.8530177604</v>
      </c>
      <c r="E4384">
        <f>Fulltable[[#This Row],[Distance]]^5</f>
        <v>161570424.53923827</v>
      </c>
      <c r="F4384" s="13" t="e">
        <f>IF(ISNUMBER(VLOOKUP(Fulltable[[#This Row],[Distance]], PBmetric[[Distance (km)]:[PB (hh:mm:ss)]], 6, FALSE)), VLOOKUP(Fulltable[[#This Row],[Distance]], PBmetric[[Distance (km)]:[PB (hh:mm:ss)]], 6, FALSE), NA())</f>
        <v>#N/A</v>
      </c>
      <c r="G4384" s="13">
        <f ca="1">$Q$4+$P$4*Fulltable[[#This Row],[Distance]]+$O$4*Fulltable[[#This Row],[D^2]]+$N$4*Fulltable[[#This Row],[D^3]]</f>
        <v>0.16179083131773678</v>
      </c>
      <c r="H4384" s="13">
        <f ca="1">Fulltable[[#This Row],[Forecast]]*(1+AVERAGE(cform[faster (-ve) /
slower (+ve)]))</f>
        <v>0.16750557810682482</v>
      </c>
      <c r="I4384" s="13" t="e">
        <f>IF(ISNUMBER(VLOOKUP(Fulltable[[#This Row],[Distance]], Predict[[#All],[Distance (km)]:[Time on current form]], 2, FALSE)), VLOOKUP(Fulltable[[#This Row],[Distance]], Predict[[#All],[Distance (km)]:[Time on current form]], 2, FALSE), NA())</f>
        <v>#N/A</v>
      </c>
      <c r="J4384" s="13" t="e">
        <f>IF(ISNUMBER(VLOOKUP(Fulltable[[#This Row],[Distance]], Predict[[#All],[Distance (km)]:[Time on current form]], 3, FALSE)), VLOOKUP(Fulltable[[#This Row],[Distance]], Predict[[#All],[Distance (km)]:[Time on current form]], 3, FALSE), NA())</f>
        <v>#N/A</v>
      </c>
    </row>
    <row r="4385" spans="1:10" x14ac:dyDescent="0.25">
      <c r="A4385" s="1">
        <v>43.83</v>
      </c>
      <c r="B4385" s="2">
        <f>Fulltable[[#This Row],[Distance]]^2</f>
        <v>1921.0688999999998</v>
      </c>
      <c r="C4385">
        <f>Fulltable[[#This Row],[Distance]]^3</f>
        <v>84200.449886999981</v>
      </c>
      <c r="D4385">
        <f>Fulltable[[#This Row],[Distance]]^4</f>
        <v>3690505.7185472092</v>
      </c>
      <c r="E4385">
        <f>Fulltable[[#This Row],[Distance]]^5</f>
        <v>161754865.64392418</v>
      </c>
      <c r="F4385" s="13" t="e">
        <f>IF(ISNUMBER(VLOOKUP(Fulltable[[#This Row],[Distance]], PBmetric[[Distance (km)]:[PB (hh:mm:ss)]], 6, FALSE)), VLOOKUP(Fulltable[[#This Row],[Distance]], PBmetric[[Distance (km)]:[PB (hh:mm:ss)]], 6, FALSE), NA())</f>
        <v>#N/A</v>
      </c>
      <c r="G4385" s="13">
        <f ca="1">$Q$4+$P$4*Fulltable[[#This Row],[Distance]]+$O$4*Fulltable[[#This Row],[D^2]]+$N$4*Fulltable[[#This Row],[D^3]]</f>
        <v>0.16183557545925481</v>
      </c>
      <c r="H4385" s="13">
        <f ca="1">Fulltable[[#This Row],[Forecast]]*(1+AVERAGE(cform[faster (-ve) /
slower (+ve)]))</f>
        <v>0.16755190269290196</v>
      </c>
      <c r="I4385" s="13" t="e">
        <f>IF(ISNUMBER(VLOOKUP(Fulltable[[#This Row],[Distance]], Predict[[#All],[Distance (km)]:[Time on current form]], 2, FALSE)), VLOOKUP(Fulltable[[#This Row],[Distance]], Predict[[#All],[Distance (km)]:[Time on current form]], 2, FALSE), NA())</f>
        <v>#N/A</v>
      </c>
      <c r="J4385" s="13" t="e">
        <f>IF(ISNUMBER(VLOOKUP(Fulltable[[#This Row],[Distance]], Predict[[#All],[Distance (km)]:[Time on current form]], 3, FALSE)), VLOOKUP(Fulltable[[#This Row],[Distance]], Predict[[#All],[Distance (km)]:[Time on current form]], 3, FALSE), NA())</f>
        <v>#N/A</v>
      </c>
    </row>
    <row r="4386" spans="1:10" x14ac:dyDescent="0.25">
      <c r="A4386" s="1">
        <v>43.84</v>
      </c>
      <c r="B4386" s="2">
        <f>Fulltable[[#This Row],[Distance]]^2</f>
        <v>1921.9456000000002</v>
      </c>
      <c r="C4386">
        <f>Fulltable[[#This Row],[Distance]]^3</f>
        <v>84258.095104000022</v>
      </c>
      <c r="D4386">
        <f>Fulltable[[#This Row],[Distance]]^4</f>
        <v>3693874.889359361</v>
      </c>
      <c r="E4386">
        <f>Fulltable[[#This Row],[Distance]]^5</f>
        <v>161939475.14951441</v>
      </c>
      <c r="F4386" s="13" t="e">
        <f>IF(ISNUMBER(VLOOKUP(Fulltable[[#This Row],[Distance]], PBmetric[[Distance (km)]:[PB (hh:mm:ss)]], 6, FALSE)), VLOOKUP(Fulltable[[#This Row],[Distance]], PBmetric[[Distance (km)]:[PB (hh:mm:ss)]], 6, FALSE), NA())</f>
        <v>#N/A</v>
      </c>
      <c r="G4386" s="13">
        <f ca="1">$Q$4+$P$4*Fulltable[[#This Row],[Distance]]+$O$4*Fulltable[[#This Row],[D^2]]+$N$4*Fulltable[[#This Row],[D^3]]</f>
        <v>0.16188032311848916</v>
      </c>
      <c r="H4386" s="13">
        <f ca="1">Fulltable[[#This Row],[Forecast]]*(1+AVERAGE(cform[faster (-ve) /
slower (+ve)]))</f>
        <v>0.16759823092094758</v>
      </c>
      <c r="I4386" s="13" t="e">
        <f>IF(ISNUMBER(VLOOKUP(Fulltable[[#This Row],[Distance]], Predict[[#All],[Distance (km)]:[Time on current form]], 2, FALSE)), VLOOKUP(Fulltable[[#This Row],[Distance]], Predict[[#All],[Distance (km)]:[Time on current form]], 2, FALSE), NA())</f>
        <v>#N/A</v>
      </c>
      <c r="J4386" s="13" t="e">
        <f>IF(ISNUMBER(VLOOKUP(Fulltable[[#This Row],[Distance]], Predict[[#All],[Distance (km)]:[Time on current form]], 3, FALSE)), VLOOKUP(Fulltable[[#This Row],[Distance]], Predict[[#All],[Distance (km)]:[Time on current form]], 3, FALSE), NA())</f>
        <v>#N/A</v>
      </c>
    </row>
    <row r="4387" spans="1:10" x14ac:dyDescent="0.25">
      <c r="A4387" s="1">
        <v>43.85</v>
      </c>
      <c r="B4387" s="2">
        <f>Fulltable[[#This Row],[Distance]]^2</f>
        <v>1922.8225000000002</v>
      </c>
      <c r="C4387">
        <f>Fulltable[[#This Row],[Distance]]^3</f>
        <v>84315.766625000018</v>
      </c>
      <c r="D4387">
        <f>Fulltable[[#This Row],[Distance]]^4</f>
        <v>3697246.366506251</v>
      </c>
      <c r="E4387">
        <f>Fulltable[[#This Row],[Distance]]^5</f>
        <v>162124253.1712991</v>
      </c>
      <c r="F4387" s="13" t="e">
        <f>IF(ISNUMBER(VLOOKUP(Fulltable[[#This Row],[Distance]], PBmetric[[Distance (km)]:[PB (hh:mm:ss)]], 6, FALSE)), VLOOKUP(Fulltable[[#This Row],[Distance]], PBmetric[[Distance (km)]:[PB (hh:mm:ss)]], 6, FALSE), NA())</f>
        <v>#N/A</v>
      </c>
      <c r="G4387" s="13">
        <f ca="1">$Q$4+$P$4*Fulltable[[#This Row],[Distance]]+$O$4*Fulltable[[#This Row],[D^2]]+$N$4*Fulltable[[#This Row],[D^3]]</f>
        <v>0.16192507429540431</v>
      </c>
      <c r="H4387" s="13">
        <f ca="1">Fulltable[[#This Row],[Forecast]]*(1+AVERAGE(cform[faster (-ve) /
slower (+ve)]))</f>
        <v>0.16764456279092488</v>
      </c>
      <c r="I4387" s="13" t="e">
        <f>IF(ISNUMBER(VLOOKUP(Fulltable[[#This Row],[Distance]], Predict[[#All],[Distance (km)]:[Time on current form]], 2, FALSE)), VLOOKUP(Fulltable[[#This Row],[Distance]], Predict[[#All],[Distance (km)]:[Time on current form]], 2, FALSE), NA())</f>
        <v>#N/A</v>
      </c>
      <c r="J4387" s="13" t="e">
        <f>IF(ISNUMBER(VLOOKUP(Fulltable[[#This Row],[Distance]], Predict[[#All],[Distance (km)]:[Time on current form]], 3, FALSE)), VLOOKUP(Fulltable[[#This Row],[Distance]], Predict[[#All],[Distance (km)]:[Time on current form]], 3, FALSE), NA())</f>
        <v>#N/A</v>
      </c>
    </row>
    <row r="4388" spans="1:10" x14ac:dyDescent="0.25">
      <c r="A4388" s="1">
        <v>43.86</v>
      </c>
      <c r="B4388" s="2">
        <f>Fulltable[[#This Row],[Distance]]^2</f>
        <v>1923.6995999999999</v>
      </c>
      <c r="C4388">
        <f>Fulltable[[#This Row],[Distance]]^3</f>
        <v>84373.464456000002</v>
      </c>
      <c r="D4388">
        <f>Fulltable[[#This Row],[Distance]]^4</f>
        <v>3700620.1510401596</v>
      </c>
      <c r="E4388">
        <f>Fulltable[[#This Row],[Distance]]^5</f>
        <v>162309199.82462141</v>
      </c>
      <c r="F4388" s="13" t="e">
        <f>IF(ISNUMBER(VLOOKUP(Fulltable[[#This Row],[Distance]], PBmetric[[Distance (km)]:[PB (hh:mm:ss)]], 6, FALSE)), VLOOKUP(Fulltable[[#This Row],[Distance]], PBmetric[[Distance (km)]:[PB (hh:mm:ss)]], 6, FALSE), NA())</f>
        <v>#N/A</v>
      </c>
      <c r="G4388" s="13">
        <f ca="1">$Q$4+$P$4*Fulltable[[#This Row],[Distance]]+$O$4*Fulltable[[#This Row],[D^2]]+$N$4*Fulltable[[#This Row],[D^3]]</f>
        <v>0.16196982898996498</v>
      </c>
      <c r="H4388" s="13">
        <f ca="1">Fulltable[[#This Row],[Forecast]]*(1+AVERAGE(cform[faster (-ve) /
slower (+ve)]))</f>
        <v>0.16769089830279735</v>
      </c>
      <c r="I4388" s="13" t="e">
        <f>IF(ISNUMBER(VLOOKUP(Fulltable[[#This Row],[Distance]], Predict[[#All],[Distance (km)]:[Time on current form]], 2, FALSE)), VLOOKUP(Fulltable[[#This Row],[Distance]], Predict[[#All],[Distance (km)]:[Time on current form]], 2, FALSE), NA())</f>
        <v>#N/A</v>
      </c>
      <c r="J4388" s="13" t="e">
        <f>IF(ISNUMBER(VLOOKUP(Fulltable[[#This Row],[Distance]], Predict[[#All],[Distance (km)]:[Time on current form]], 3, FALSE)), VLOOKUP(Fulltable[[#This Row],[Distance]], Predict[[#All],[Distance (km)]:[Time on current form]], 3, FALSE), NA())</f>
        <v>#N/A</v>
      </c>
    </row>
    <row r="4389" spans="1:10" x14ac:dyDescent="0.25">
      <c r="A4389" s="1">
        <v>43.87</v>
      </c>
      <c r="B4389" s="2">
        <f>Fulltable[[#This Row],[Distance]]^2</f>
        <v>1924.5768999999998</v>
      </c>
      <c r="C4389">
        <f>Fulltable[[#This Row],[Distance]]^3</f>
        <v>84431.188602999988</v>
      </c>
      <c r="D4389">
        <f>Fulltable[[#This Row],[Distance]]^4</f>
        <v>3703996.2440136094</v>
      </c>
      <c r="E4389">
        <f>Fulltable[[#This Row],[Distance]]^5</f>
        <v>162494315.22487703</v>
      </c>
      <c r="F4389" s="13" t="e">
        <f>IF(ISNUMBER(VLOOKUP(Fulltable[[#This Row],[Distance]], PBmetric[[Distance (km)]:[PB (hh:mm:ss)]], 6, FALSE)), VLOOKUP(Fulltable[[#This Row],[Distance]], PBmetric[[Distance (km)]:[PB (hh:mm:ss)]], 6, FALSE), NA())</f>
        <v>#N/A</v>
      </c>
      <c r="G4389" s="13">
        <f ca="1">$Q$4+$P$4*Fulltable[[#This Row],[Distance]]+$O$4*Fulltable[[#This Row],[D^2]]+$N$4*Fulltable[[#This Row],[D^3]]</f>
        <v>0.16201458720213568</v>
      </c>
      <c r="H4389" s="13">
        <f ca="1">Fulltable[[#This Row],[Forecast]]*(1+AVERAGE(cform[faster (-ve) /
slower (+ve)]))</f>
        <v>0.16773723745652824</v>
      </c>
      <c r="I4389" s="13" t="e">
        <f>IF(ISNUMBER(VLOOKUP(Fulltable[[#This Row],[Distance]], Predict[[#All],[Distance (km)]:[Time on current form]], 2, FALSE)), VLOOKUP(Fulltable[[#This Row],[Distance]], Predict[[#All],[Distance (km)]:[Time on current form]], 2, FALSE), NA())</f>
        <v>#N/A</v>
      </c>
      <c r="J4389" s="13" t="e">
        <f>IF(ISNUMBER(VLOOKUP(Fulltable[[#This Row],[Distance]], Predict[[#All],[Distance (km)]:[Time on current form]], 3, FALSE)), VLOOKUP(Fulltable[[#This Row],[Distance]], Predict[[#All],[Distance (km)]:[Time on current form]], 3, FALSE), NA())</f>
        <v>#N/A</v>
      </c>
    </row>
    <row r="4390" spans="1:10" x14ac:dyDescent="0.25">
      <c r="A4390" s="1">
        <v>43.88</v>
      </c>
      <c r="B4390" s="2">
        <f>Fulltable[[#This Row],[Distance]]^2</f>
        <v>1925.4544000000003</v>
      </c>
      <c r="C4390">
        <f>Fulltable[[#This Row],[Distance]]^3</f>
        <v>84488.939072000023</v>
      </c>
      <c r="D4390">
        <f>Fulltable[[#This Row],[Distance]]^4</f>
        <v>3707374.6464793612</v>
      </c>
      <c r="E4390">
        <f>Fulltable[[#This Row],[Distance]]^5</f>
        <v>162679599.48751438</v>
      </c>
      <c r="F4390" s="13" t="e">
        <f>IF(ISNUMBER(VLOOKUP(Fulltable[[#This Row],[Distance]], PBmetric[[Distance (km)]:[PB (hh:mm:ss)]], 6, FALSE)), VLOOKUP(Fulltable[[#This Row],[Distance]], PBmetric[[Distance (km)]:[PB (hh:mm:ss)]], 6, FALSE), NA())</f>
        <v>#N/A</v>
      </c>
      <c r="G4390" s="13">
        <f ca="1">$Q$4+$P$4*Fulltable[[#This Row],[Distance]]+$O$4*Fulltable[[#This Row],[D^2]]+$N$4*Fulltable[[#This Row],[D^3]]</f>
        <v>0.16205934893188109</v>
      </c>
      <c r="H4390" s="13">
        <f ca="1">Fulltable[[#This Row],[Forecast]]*(1+AVERAGE(cform[faster (-ve) /
slower (+ve)]))</f>
        <v>0.16778358025208098</v>
      </c>
      <c r="I4390" s="13" t="e">
        <f>IF(ISNUMBER(VLOOKUP(Fulltable[[#This Row],[Distance]], Predict[[#All],[Distance (km)]:[Time on current form]], 2, FALSE)), VLOOKUP(Fulltable[[#This Row],[Distance]], Predict[[#All],[Distance (km)]:[Time on current form]], 2, FALSE), NA())</f>
        <v>#N/A</v>
      </c>
      <c r="J4390" s="13" t="e">
        <f>IF(ISNUMBER(VLOOKUP(Fulltable[[#This Row],[Distance]], Predict[[#All],[Distance (km)]:[Time on current form]], 3, FALSE)), VLOOKUP(Fulltable[[#This Row],[Distance]], Predict[[#All],[Distance (km)]:[Time on current form]], 3, FALSE), NA())</f>
        <v>#N/A</v>
      </c>
    </row>
    <row r="4391" spans="1:10" x14ac:dyDescent="0.25">
      <c r="A4391" s="1">
        <v>43.89</v>
      </c>
      <c r="B4391" s="2">
        <f>Fulltable[[#This Row],[Distance]]^2</f>
        <v>1926.3321000000001</v>
      </c>
      <c r="C4391">
        <f>Fulltable[[#This Row],[Distance]]^3</f>
        <v>84546.715869000007</v>
      </c>
      <c r="D4391">
        <f>Fulltable[[#This Row],[Distance]]^4</f>
        <v>3710755.3594904104</v>
      </c>
      <c r="E4391">
        <f>Fulltable[[#This Row],[Distance]]^5</f>
        <v>162865052.72803411</v>
      </c>
      <c r="F4391" s="13" t="e">
        <f>IF(ISNUMBER(VLOOKUP(Fulltable[[#This Row],[Distance]], PBmetric[[Distance (km)]:[PB (hh:mm:ss)]], 6, FALSE)), VLOOKUP(Fulltable[[#This Row],[Distance]], PBmetric[[Distance (km)]:[PB (hh:mm:ss)]], 6, FALSE), NA())</f>
        <v>#N/A</v>
      </c>
      <c r="G4391" s="13">
        <f ca="1">$Q$4+$P$4*Fulltable[[#This Row],[Distance]]+$O$4*Fulltable[[#This Row],[D^2]]+$N$4*Fulltable[[#This Row],[D^3]]</f>
        <v>0.1621041141791657</v>
      </c>
      <c r="H4391" s="13">
        <f ca="1">Fulltable[[#This Row],[Forecast]]*(1+AVERAGE(cform[faster (-ve) /
slower (+ve)]))</f>
        <v>0.16782992668941882</v>
      </c>
      <c r="I4391" s="13" t="e">
        <f>IF(ISNUMBER(VLOOKUP(Fulltable[[#This Row],[Distance]], Predict[[#All],[Distance (km)]:[Time on current form]], 2, FALSE)), VLOOKUP(Fulltable[[#This Row],[Distance]], Predict[[#All],[Distance (km)]:[Time on current form]], 2, FALSE), NA())</f>
        <v>#N/A</v>
      </c>
      <c r="J4391" s="13" t="e">
        <f>IF(ISNUMBER(VLOOKUP(Fulltable[[#This Row],[Distance]], Predict[[#All],[Distance (km)]:[Time on current form]], 3, FALSE)), VLOOKUP(Fulltable[[#This Row],[Distance]], Predict[[#All],[Distance (km)]:[Time on current form]], 3, FALSE), NA())</f>
        <v>#N/A</v>
      </c>
    </row>
    <row r="4392" spans="1:10" x14ac:dyDescent="0.25">
      <c r="A4392" s="1">
        <v>43.9</v>
      </c>
      <c r="B4392" s="2">
        <f>Fulltable[[#This Row],[Distance]]^2</f>
        <v>1927.2099999999998</v>
      </c>
      <c r="C4392">
        <f>Fulltable[[#This Row],[Distance]]^3</f>
        <v>84604.518999999986</v>
      </c>
      <c r="D4392">
        <f>Fulltable[[#This Row],[Distance]]^4</f>
        <v>3714138.3840999994</v>
      </c>
      <c r="E4392">
        <f>Fulltable[[#This Row],[Distance]]^5</f>
        <v>163050675.06198996</v>
      </c>
      <c r="F4392" s="13" t="e">
        <f>IF(ISNUMBER(VLOOKUP(Fulltable[[#This Row],[Distance]], PBmetric[[Distance (km)]:[PB (hh:mm:ss)]], 6, FALSE)), VLOOKUP(Fulltable[[#This Row],[Distance]], PBmetric[[Distance (km)]:[PB (hh:mm:ss)]], 6, FALSE), NA())</f>
        <v>#N/A</v>
      </c>
      <c r="G4392" s="13">
        <f ca="1">$Q$4+$P$4*Fulltable[[#This Row],[Distance]]+$O$4*Fulltable[[#This Row],[D^2]]+$N$4*Fulltable[[#This Row],[D^3]]</f>
        <v>0.16214888294395421</v>
      </c>
      <c r="H4392" s="13">
        <f ca="1">Fulltable[[#This Row],[Forecast]]*(1+AVERAGE(cform[faster (-ve) /
slower (+ve)]))</f>
        <v>0.16787627676850519</v>
      </c>
      <c r="I4392" s="13" t="e">
        <f>IF(ISNUMBER(VLOOKUP(Fulltable[[#This Row],[Distance]], Predict[[#All],[Distance (km)]:[Time on current form]], 2, FALSE)), VLOOKUP(Fulltable[[#This Row],[Distance]], Predict[[#All],[Distance (km)]:[Time on current form]], 2, FALSE), NA())</f>
        <v>#N/A</v>
      </c>
      <c r="J4392" s="13" t="e">
        <f>IF(ISNUMBER(VLOOKUP(Fulltable[[#This Row],[Distance]], Predict[[#All],[Distance (km)]:[Time on current form]], 3, FALSE)), VLOOKUP(Fulltable[[#This Row],[Distance]], Predict[[#All],[Distance (km)]:[Time on current form]], 3, FALSE), NA())</f>
        <v>#N/A</v>
      </c>
    </row>
    <row r="4393" spans="1:10" x14ac:dyDescent="0.25">
      <c r="A4393" s="1">
        <v>43.91</v>
      </c>
      <c r="B4393" s="2">
        <f>Fulltable[[#This Row],[Distance]]^2</f>
        <v>1928.0880999999997</v>
      </c>
      <c r="C4393">
        <f>Fulltable[[#This Row],[Distance]]^3</f>
        <v>84662.348470999976</v>
      </c>
      <c r="D4393">
        <f>Fulltable[[#This Row],[Distance]]^4</f>
        <v>3717523.7213616087</v>
      </c>
      <c r="E4393">
        <f>Fulltable[[#This Row],[Distance]]^5</f>
        <v>163236466.60498822</v>
      </c>
      <c r="F4393" s="13" t="e">
        <f>IF(ISNUMBER(VLOOKUP(Fulltable[[#This Row],[Distance]], PBmetric[[Distance (km)]:[PB (hh:mm:ss)]], 6, FALSE)), VLOOKUP(Fulltable[[#This Row],[Distance]], PBmetric[[Distance (km)]:[PB (hh:mm:ss)]], 6, FALSE), NA())</f>
        <v>#N/A</v>
      </c>
      <c r="G4393" s="13">
        <f ca="1">$Q$4+$P$4*Fulltable[[#This Row],[Distance]]+$O$4*Fulltable[[#This Row],[D^2]]+$N$4*Fulltable[[#This Row],[D^3]]</f>
        <v>0.16219365522621113</v>
      </c>
      <c r="H4393" s="13">
        <f ca="1">Fulltable[[#This Row],[Forecast]]*(1+AVERAGE(cform[faster (-ve) /
slower (+ve)]))</f>
        <v>0.16792263048930336</v>
      </c>
      <c r="I4393" s="13" t="e">
        <f>IF(ISNUMBER(VLOOKUP(Fulltable[[#This Row],[Distance]], Predict[[#All],[Distance (km)]:[Time on current form]], 2, FALSE)), VLOOKUP(Fulltable[[#This Row],[Distance]], Predict[[#All],[Distance (km)]:[Time on current form]], 2, FALSE), NA())</f>
        <v>#N/A</v>
      </c>
      <c r="J4393" s="13" t="e">
        <f>IF(ISNUMBER(VLOOKUP(Fulltable[[#This Row],[Distance]], Predict[[#All],[Distance (km)]:[Time on current form]], 3, FALSE)), VLOOKUP(Fulltable[[#This Row],[Distance]], Predict[[#All],[Distance (km)]:[Time on current form]], 3, FALSE), NA())</f>
        <v>#N/A</v>
      </c>
    </row>
    <row r="4394" spans="1:10" x14ac:dyDescent="0.25">
      <c r="A4394" s="1">
        <v>43.92</v>
      </c>
      <c r="B4394" s="2">
        <f>Fulltable[[#This Row],[Distance]]^2</f>
        <v>1928.9664000000002</v>
      </c>
      <c r="C4394">
        <f>Fulltable[[#This Row],[Distance]]^3</f>
        <v>84720.204288000008</v>
      </c>
      <c r="D4394">
        <f>Fulltable[[#This Row],[Distance]]^4</f>
        <v>3720911.3723289608</v>
      </c>
      <c r="E4394">
        <f>Fulltable[[#This Row],[Distance]]^5</f>
        <v>163422427.47268796</v>
      </c>
      <c r="F4394" s="13" t="e">
        <f>IF(ISNUMBER(VLOOKUP(Fulltable[[#This Row],[Distance]], PBmetric[[Distance (km)]:[PB (hh:mm:ss)]], 6, FALSE)), VLOOKUP(Fulltable[[#This Row],[Distance]], PBmetric[[Distance (km)]:[PB (hh:mm:ss)]], 6, FALSE), NA())</f>
        <v>#N/A</v>
      </c>
      <c r="G4394" s="13">
        <f ca="1">$Q$4+$P$4*Fulltable[[#This Row],[Distance]]+$O$4*Fulltable[[#This Row],[D^2]]+$N$4*Fulltable[[#This Row],[D^3]]</f>
        <v>0.16223843102590119</v>
      </c>
      <c r="H4394" s="13">
        <f ca="1">Fulltable[[#This Row],[Forecast]]*(1+AVERAGE(cform[faster (-ve) /
slower (+ve)]))</f>
        <v>0.16796898785177683</v>
      </c>
      <c r="I4394" s="13" t="e">
        <f>IF(ISNUMBER(VLOOKUP(Fulltable[[#This Row],[Distance]], Predict[[#All],[Distance (km)]:[Time on current form]], 2, FALSE)), VLOOKUP(Fulltable[[#This Row],[Distance]], Predict[[#All],[Distance (km)]:[Time on current form]], 2, FALSE), NA())</f>
        <v>#N/A</v>
      </c>
      <c r="J4394" s="13" t="e">
        <f>IF(ISNUMBER(VLOOKUP(Fulltable[[#This Row],[Distance]], Predict[[#All],[Distance (km)]:[Time on current form]], 3, FALSE)), VLOOKUP(Fulltable[[#This Row],[Distance]], Predict[[#All],[Distance (km)]:[Time on current form]], 3, FALSE), NA())</f>
        <v>#N/A</v>
      </c>
    </row>
    <row r="4395" spans="1:10" x14ac:dyDescent="0.25">
      <c r="A4395" s="1">
        <v>43.93</v>
      </c>
      <c r="B4395" s="2">
        <f>Fulltable[[#This Row],[Distance]]^2</f>
        <v>1929.8449000000001</v>
      </c>
      <c r="C4395">
        <f>Fulltable[[#This Row],[Distance]]^3</f>
        <v>84778.086456999998</v>
      </c>
      <c r="D4395">
        <f>Fulltable[[#This Row],[Distance]]^4</f>
        <v>3724301.3380560102</v>
      </c>
      <c r="E4395">
        <f>Fulltable[[#This Row],[Distance]]^5</f>
        <v>163608557.78080052</v>
      </c>
      <c r="F4395" s="13" t="e">
        <f>IF(ISNUMBER(VLOOKUP(Fulltable[[#This Row],[Distance]], PBmetric[[Distance (km)]:[PB (hh:mm:ss)]], 6, FALSE)), VLOOKUP(Fulltable[[#This Row],[Distance]], PBmetric[[Distance (km)]:[PB (hh:mm:ss)]], 6, FALSE), NA())</f>
        <v>#N/A</v>
      </c>
      <c r="G4395" s="13">
        <f ca="1">$Q$4+$P$4*Fulltable[[#This Row],[Distance]]+$O$4*Fulltable[[#This Row],[D^2]]+$N$4*Fulltable[[#This Row],[D^3]]</f>
        <v>0.16228321034298882</v>
      </c>
      <c r="H4395" s="13">
        <f ca="1">Fulltable[[#This Row],[Forecast]]*(1+AVERAGE(cform[faster (-ve) /
slower (+ve)]))</f>
        <v>0.16801534885588876</v>
      </c>
      <c r="I4395" s="13" t="e">
        <f>IF(ISNUMBER(VLOOKUP(Fulltable[[#This Row],[Distance]], Predict[[#All],[Distance (km)]:[Time on current form]], 2, FALSE)), VLOOKUP(Fulltable[[#This Row],[Distance]], Predict[[#All],[Distance (km)]:[Time on current form]], 2, FALSE), NA())</f>
        <v>#N/A</v>
      </c>
      <c r="J4395" s="13" t="e">
        <f>IF(ISNUMBER(VLOOKUP(Fulltable[[#This Row],[Distance]], Predict[[#All],[Distance (km)]:[Time on current form]], 3, FALSE)), VLOOKUP(Fulltable[[#This Row],[Distance]], Predict[[#All],[Distance (km)]:[Time on current form]], 3, FALSE), NA())</f>
        <v>#N/A</v>
      </c>
    </row>
    <row r="4396" spans="1:10" x14ac:dyDescent="0.25">
      <c r="A4396" s="1">
        <v>43.94</v>
      </c>
      <c r="B4396" s="2">
        <f>Fulltable[[#This Row],[Distance]]^2</f>
        <v>1930.7235999999998</v>
      </c>
      <c r="C4396">
        <f>Fulltable[[#This Row],[Distance]]^3</f>
        <v>84835.99498399999</v>
      </c>
      <c r="D4396">
        <f>Fulltable[[#This Row],[Distance]]^4</f>
        <v>3727693.6195969591</v>
      </c>
      <c r="E4396">
        <f>Fulltable[[#This Row],[Distance]]^5</f>
        <v>163794857.64509037</v>
      </c>
      <c r="F4396" s="13" t="e">
        <f>IF(ISNUMBER(VLOOKUP(Fulltable[[#This Row],[Distance]], PBmetric[[Distance (km)]:[PB (hh:mm:ss)]], 6, FALSE)), VLOOKUP(Fulltable[[#This Row],[Distance]], PBmetric[[Distance (km)]:[PB (hh:mm:ss)]], 6, FALSE), NA())</f>
        <v>#N/A</v>
      </c>
      <c r="G4396" s="13">
        <f ca="1">$Q$4+$P$4*Fulltable[[#This Row],[Distance]]+$O$4*Fulltable[[#This Row],[D^2]]+$N$4*Fulltable[[#This Row],[D^3]]</f>
        <v>0.16232799317743868</v>
      </c>
      <c r="H4396" s="13">
        <f ca="1">Fulltable[[#This Row],[Forecast]]*(1+AVERAGE(cform[faster (-ve) /
slower (+ve)]))</f>
        <v>0.16806171350160254</v>
      </c>
      <c r="I4396" s="13" t="e">
        <f>IF(ISNUMBER(VLOOKUP(Fulltable[[#This Row],[Distance]], Predict[[#All],[Distance (km)]:[Time on current form]], 2, FALSE)), VLOOKUP(Fulltable[[#This Row],[Distance]], Predict[[#All],[Distance (km)]:[Time on current form]], 2, FALSE), NA())</f>
        <v>#N/A</v>
      </c>
      <c r="J4396" s="13" t="e">
        <f>IF(ISNUMBER(VLOOKUP(Fulltable[[#This Row],[Distance]], Predict[[#All],[Distance (km)]:[Time on current form]], 3, FALSE)), VLOOKUP(Fulltable[[#This Row],[Distance]], Predict[[#All],[Distance (km)]:[Time on current form]], 3, FALSE), NA())</f>
        <v>#N/A</v>
      </c>
    </row>
    <row r="4397" spans="1:10" x14ac:dyDescent="0.25">
      <c r="A4397" s="1">
        <v>43.95</v>
      </c>
      <c r="B4397" s="2">
        <f>Fulltable[[#This Row],[Distance]]^2</f>
        <v>1931.6025000000002</v>
      </c>
      <c r="C4397">
        <f>Fulltable[[#This Row],[Distance]]^3</f>
        <v>84893.929875000016</v>
      </c>
      <c r="D4397">
        <f>Fulltable[[#This Row],[Distance]]^4</f>
        <v>3731088.2180062509</v>
      </c>
      <c r="E4397">
        <f>Fulltable[[#This Row],[Distance]]^5</f>
        <v>163981327.18137473</v>
      </c>
      <c r="F4397" s="13" t="e">
        <f>IF(ISNUMBER(VLOOKUP(Fulltable[[#This Row],[Distance]], PBmetric[[Distance (km)]:[PB (hh:mm:ss)]], 6, FALSE)), VLOOKUP(Fulltable[[#This Row],[Distance]], PBmetric[[Distance (km)]:[PB (hh:mm:ss)]], 6, FALSE), NA())</f>
        <v>#N/A</v>
      </c>
      <c r="G4397" s="13">
        <f ca="1">$Q$4+$P$4*Fulltable[[#This Row],[Distance]]+$O$4*Fulltable[[#This Row],[D^2]]+$N$4*Fulltable[[#This Row],[D^3]]</f>
        <v>0.16237277952921542</v>
      </c>
      <c r="H4397" s="13">
        <f ca="1">Fulltable[[#This Row],[Forecast]]*(1+AVERAGE(cform[faster (-ve) /
slower (+ve)]))</f>
        <v>0.16810808178888159</v>
      </c>
      <c r="I4397" s="13" t="e">
        <f>IF(ISNUMBER(VLOOKUP(Fulltable[[#This Row],[Distance]], Predict[[#All],[Distance (km)]:[Time on current form]], 2, FALSE)), VLOOKUP(Fulltable[[#This Row],[Distance]], Predict[[#All],[Distance (km)]:[Time on current form]], 2, FALSE), NA())</f>
        <v>#N/A</v>
      </c>
      <c r="J4397" s="13" t="e">
        <f>IF(ISNUMBER(VLOOKUP(Fulltable[[#This Row],[Distance]], Predict[[#All],[Distance (km)]:[Time on current form]], 3, FALSE)), VLOOKUP(Fulltable[[#This Row],[Distance]], Predict[[#All],[Distance (km)]:[Time on current form]], 3, FALSE), NA())</f>
        <v>#N/A</v>
      </c>
    </row>
    <row r="4398" spans="1:10" x14ac:dyDescent="0.25">
      <c r="A4398" s="1">
        <v>43.96</v>
      </c>
      <c r="B4398" s="2">
        <f>Fulltable[[#This Row],[Distance]]^2</f>
        <v>1932.4816000000001</v>
      </c>
      <c r="C4398">
        <f>Fulltable[[#This Row],[Distance]]^3</f>
        <v>84951.891136000006</v>
      </c>
      <c r="D4398">
        <f>Fulltable[[#This Row],[Distance]]^4</f>
        <v>3734485.13433856</v>
      </c>
      <c r="E4398">
        <f>Fulltable[[#This Row],[Distance]]^5</f>
        <v>164167966.50552312</v>
      </c>
      <c r="F4398" s="13" t="e">
        <f>IF(ISNUMBER(VLOOKUP(Fulltable[[#This Row],[Distance]], PBmetric[[Distance (km)]:[PB (hh:mm:ss)]], 6, FALSE)), VLOOKUP(Fulltable[[#This Row],[Distance]], PBmetric[[Distance (km)]:[PB (hh:mm:ss)]], 6, FALSE), NA())</f>
        <v>#N/A</v>
      </c>
      <c r="G4398" s="13">
        <f ca="1">$Q$4+$P$4*Fulltable[[#This Row],[Distance]]+$O$4*Fulltable[[#This Row],[D^2]]+$N$4*Fulltable[[#This Row],[D^3]]</f>
        <v>0.16241756939828353</v>
      </c>
      <c r="H4398" s="13">
        <f ca="1">Fulltable[[#This Row],[Forecast]]*(1+AVERAGE(cform[faster (-ve) /
slower (+ve)]))</f>
        <v>0.16815445371768917</v>
      </c>
      <c r="I4398" s="13" t="e">
        <f>IF(ISNUMBER(VLOOKUP(Fulltable[[#This Row],[Distance]], Predict[[#All],[Distance (km)]:[Time on current form]], 2, FALSE)), VLOOKUP(Fulltable[[#This Row],[Distance]], Predict[[#All],[Distance (km)]:[Time on current form]], 2, FALSE), NA())</f>
        <v>#N/A</v>
      </c>
      <c r="J4398" s="13" t="e">
        <f>IF(ISNUMBER(VLOOKUP(Fulltable[[#This Row],[Distance]], Predict[[#All],[Distance (km)]:[Time on current form]], 3, FALSE)), VLOOKUP(Fulltable[[#This Row],[Distance]], Predict[[#All],[Distance (km)]:[Time on current form]], 3, FALSE), NA())</f>
        <v>#N/A</v>
      </c>
    </row>
    <row r="4399" spans="1:10" x14ac:dyDescent="0.25">
      <c r="A4399" s="1">
        <v>43.97</v>
      </c>
      <c r="B4399" s="2">
        <f>Fulltable[[#This Row],[Distance]]^2</f>
        <v>1933.3608999999999</v>
      </c>
      <c r="C4399">
        <f>Fulltable[[#This Row],[Distance]]^3</f>
        <v>85009.878772999989</v>
      </c>
      <c r="D4399">
        <f>Fulltable[[#This Row],[Distance]]^4</f>
        <v>3737884.3696488095</v>
      </c>
      <c r="E4399">
        <f>Fulltable[[#This Row],[Distance]]^5</f>
        <v>164354775.73345816</v>
      </c>
      <c r="F4399" s="13" t="e">
        <f>IF(ISNUMBER(VLOOKUP(Fulltable[[#This Row],[Distance]], PBmetric[[Distance (km)]:[PB (hh:mm:ss)]], 6, FALSE)), VLOOKUP(Fulltable[[#This Row],[Distance]], PBmetric[[Distance (km)]:[PB (hh:mm:ss)]], 6, FALSE), NA())</f>
        <v>#N/A</v>
      </c>
      <c r="G4399" s="13">
        <f ca="1">$Q$4+$P$4*Fulltable[[#This Row],[Distance]]+$O$4*Fulltable[[#This Row],[D^2]]+$N$4*Fulltable[[#This Row],[D^3]]</f>
        <v>0.16246236278460771</v>
      </c>
      <c r="H4399" s="13">
        <f ca="1">Fulltable[[#This Row],[Forecast]]*(1+AVERAGE(cform[faster (-ve) /
slower (+ve)]))</f>
        <v>0.16820082928798868</v>
      </c>
      <c r="I4399" s="13" t="e">
        <f>IF(ISNUMBER(VLOOKUP(Fulltable[[#This Row],[Distance]], Predict[[#All],[Distance (km)]:[Time on current form]], 2, FALSE)), VLOOKUP(Fulltable[[#This Row],[Distance]], Predict[[#All],[Distance (km)]:[Time on current form]], 2, FALSE), NA())</f>
        <v>#N/A</v>
      </c>
      <c r="J4399" s="13" t="e">
        <f>IF(ISNUMBER(VLOOKUP(Fulltable[[#This Row],[Distance]], Predict[[#All],[Distance (km)]:[Time on current form]], 3, FALSE)), VLOOKUP(Fulltable[[#This Row],[Distance]], Predict[[#All],[Distance (km)]:[Time on current form]], 3, FALSE), NA())</f>
        <v>#N/A</v>
      </c>
    </row>
    <row r="4400" spans="1:10" x14ac:dyDescent="0.25">
      <c r="A4400" s="1">
        <v>43.98</v>
      </c>
      <c r="B4400" s="2">
        <f>Fulltable[[#This Row],[Distance]]^2</f>
        <v>1934.2403999999997</v>
      </c>
      <c r="C4400">
        <f>Fulltable[[#This Row],[Distance]]^3</f>
        <v>85067.892791999984</v>
      </c>
      <c r="D4400">
        <f>Fulltable[[#This Row],[Distance]]^4</f>
        <v>3741285.9249921585</v>
      </c>
      <c r="E4400">
        <f>Fulltable[[#This Row],[Distance]]^5</f>
        <v>164541754.98115513</v>
      </c>
      <c r="F4400" s="13" t="e">
        <f>IF(ISNUMBER(VLOOKUP(Fulltable[[#This Row],[Distance]], PBmetric[[Distance (km)]:[PB (hh:mm:ss)]], 6, FALSE)), VLOOKUP(Fulltable[[#This Row],[Distance]], PBmetric[[Distance (km)]:[PB (hh:mm:ss)]], 6, FALSE), NA())</f>
        <v>#N/A</v>
      </c>
      <c r="G4400" s="13">
        <f ca="1">$Q$4+$P$4*Fulltable[[#This Row],[Distance]]+$O$4*Fulltable[[#This Row],[D^2]]+$N$4*Fulltable[[#This Row],[D^3]]</f>
        <v>0.16250715968815252</v>
      </c>
      <c r="H4400" s="13">
        <f ca="1">Fulltable[[#This Row],[Forecast]]*(1+AVERAGE(cform[faster (-ve) /
slower (+ve)]))</f>
        <v>0.16824720849974348</v>
      </c>
      <c r="I4400" s="13" t="e">
        <f>IF(ISNUMBER(VLOOKUP(Fulltable[[#This Row],[Distance]], Predict[[#All],[Distance (km)]:[Time on current form]], 2, FALSE)), VLOOKUP(Fulltable[[#This Row],[Distance]], Predict[[#All],[Distance (km)]:[Time on current form]], 2, FALSE), NA())</f>
        <v>#N/A</v>
      </c>
      <c r="J4400" s="13" t="e">
        <f>IF(ISNUMBER(VLOOKUP(Fulltable[[#This Row],[Distance]], Predict[[#All],[Distance (km)]:[Time on current form]], 3, FALSE)), VLOOKUP(Fulltable[[#This Row],[Distance]], Predict[[#All],[Distance (km)]:[Time on current form]], 3, FALSE), NA())</f>
        <v>#N/A</v>
      </c>
    </row>
    <row r="4401" spans="1:10" x14ac:dyDescent="0.25">
      <c r="A4401" s="1">
        <v>43.99</v>
      </c>
      <c r="B4401" s="2">
        <f>Fulltable[[#This Row],[Distance]]^2</f>
        <v>1935.1201000000001</v>
      </c>
      <c r="C4401">
        <f>Fulltable[[#This Row],[Distance]]^3</f>
        <v>85125.933199000006</v>
      </c>
      <c r="D4401">
        <f>Fulltable[[#This Row],[Distance]]^4</f>
        <v>3744689.8014240102</v>
      </c>
      <c r="E4401">
        <f>Fulltable[[#This Row],[Distance]]^5</f>
        <v>164728904.3646422</v>
      </c>
      <c r="F4401" s="13" t="e">
        <f>IF(ISNUMBER(VLOOKUP(Fulltable[[#This Row],[Distance]], PBmetric[[Distance (km)]:[PB (hh:mm:ss)]], 6, FALSE)), VLOOKUP(Fulltable[[#This Row],[Distance]], PBmetric[[Distance (km)]:[PB (hh:mm:ss)]], 6, FALSE), NA())</f>
        <v>#N/A</v>
      </c>
      <c r="G4401" s="13">
        <f ca="1">$Q$4+$P$4*Fulltable[[#This Row],[Distance]]+$O$4*Fulltable[[#This Row],[D^2]]+$N$4*Fulltable[[#This Row],[D^3]]</f>
        <v>0.16255196010888259</v>
      </c>
      <c r="H4401" s="13">
        <f ca="1">Fulltable[[#This Row],[Forecast]]*(1+AVERAGE(cform[faster (-ve) /
slower (+ve)]))</f>
        <v>0.16829359135291691</v>
      </c>
      <c r="I4401" s="13" t="e">
        <f>IF(ISNUMBER(VLOOKUP(Fulltable[[#This Row],[Distance]], Predict[[#All],[Distance (km)]:[Time on current form]], 2, FALSE)), VLOOKUP(Fulltable[[#This Row],[Distance]], Predict[[#All],[Distance (km)]:[Time on current form]], 2, FALSE), NA())</f>
        <v>#N/A</v>
      </c>
      <c r="J4401" s="13" t="e">
        <f>IF(ISNUMBER(VLOOKUP(Fulltable[[#This Row],[Distance]], Predict[[#All],[Distance (km)]:[Time on current form]], 3, FALSE)), VLOOKUP(Fulltable[[#This Row],[Distance]], Predict[[#All],[Distance (km)]:[Time on current form]], 3, FALSE), NA())</f>
        <v>#N/A</v>
      </c>
    </row>
    <row r="4402" spans="1:10" x14ac:dyDescent="0.25">
      <c r="A4402" s="1">
        <v>44</v>
      </c>
      <c r="B4402" s="2">
        <f>Fulltable[[#This Row],[Distance]]^2</f>
        <v>1936</v>
      </c>
      <c r="C4402">
        <f>Fulltable[[#This Row],[Distance]]^3</f>
        <v>85184</v>
      </c>
      <c r="D4402">
        <f>Fulltable[[#This Row],[Distance]]^4</f>
        <v>3748096</v>
      </c>
      <c r="E4402">
        <f>Fulltable[[#This Row],[Distance]]^5</f>
        <v>164916224</v>
      </c>
      <c r="F4402" s="13" t="e">
        <f>IF(ISNUMBER(VLOOKUP(Fulltable[[#This Row],[Distance]], PBmetric[[Distance (km)]:[PB (hh:mm:ss)]], 6, FALSE)), VLOOKUP(Fulltable[[#This Row],[Distance]], PBmetric[[Distance (km)]:[PB (hh:mm:ss)]], 6, FALSE), NA())</f>
        <v>#N/A</v>
      </c>
      <c r="G4402" s="13">
        <f ca="1">$Q$4+$P$4*Fulltable[[#This Row],[Distance]]+$O$4*Fulltable[[#This Row],[D^2]]+$N$4*Fulltable[[#This Row],[D^3]]</f>
        <v>0.16259676404676243</v>
      </c>
      <c r="H4402" s="13">
        <f ca="1">Fulltable[[#This Row],[Forecast]]*(1+AVERAGE(cform[faster (-ve) /
slower (+ve)]))</f>
        <v>0.16833997784747226</v>
      </c>
      <c r="I4402" s="13" t="e">
        <f>IF(ISNUMBER(VLOOKUP(Fulltable[[#This Row],[Distance]], Predict[[#All],[Distance (km)]:[Time on current form]], 2, FALSE)), VLOOKUP(Fulltable[[#This Row],[Distance]], Predict[[#All],[Distance (km)]:[Time on current form]], 2, FALSE), NA())</f>
        <v>#N/A</v>
      </c>
      <c r="J4402" s="13" t="e">
        <f>IF(ISNUMBER(VLOOKUP(Fulltable[[#This Row],[Distance]], Predict[[#All],[Distance (km)]:[Time on current form]], 3, FALSE)), VLOOKUP(Fulltable[[#This Row],[Distance]], Predict[[#All],[Distance (km)]:[Time on current form]], 3, FALSE), NA())</f>
        <v>#N/A</v>
      </c>
    </row>
    <row r="4403" spans="1:10" x14ac:dyDescent="0.25">
      <c r="A4403" s="1">
        <v>44.01</v>
      </c>
      <c r="B4403" s="2">
        <f>Fulltable[[#This Row],[Distance]]^2</f>
        <v>1936.8800999999999</v>
      </c>
      <c r="C4403">
        <f>Fulltable[[#This Row],[Distance]]^3</f>
        <v>85242.093200999996</v>
      </c>
      <c r="D4403">
        <f>Fulltable[[#This Row],[Distance]]^4</f>
        <v>3751504.5217760094</v>
      </c>
      <c r="E4403">
        <f>Fulltable[[#This Row],[Distance]]^5</f>
        <v>165103714.00336218</v>
      </c>
      <c r="F4403" s="13" t="e">
        <f>IF(ISNUMBER(VLOOKUP(Fulltable[[#This Row],[Distance]], PBmetric[[Distance (km)]:[PB (hh:mm:ss)]], 6, FALSE)), VLOOKUP(Fulltable[[#This Row],[Distance]], PBmetric[[Distance (km)]:[PB (hh:mm:ss)]], 6, FALSE), NA())</f>
        <v>#N/A</v>
      </c>
      <c r="G4403" s="13">
        <f ca="1">$Q$4+$P$4*Fulltable[[#This Row],[Distance]]+$O$4*Fulltable[[#This Row],[D^2]]+$N$4*Fulltable[[#This Row],[D^3]]</f>
        <v>0.1626415715017567</v>
      </c>
      <c r="H4403" s="13">
        <f ca="1">Fulltable[[#This Row],[Forecast]]*(1+AVERAGE(cform[faster (-ve) /
slower (+ve)]))</f>
        <v>0.16838636798337292</v>
      </c>
      <c r="I4403" s="13" t="e">
        <f>IF(ISNUMBER(VLOOKUP(Fulltable[[#This Row],[Distance]], Predict[[#All],[Distance (km)]:[Time on current form]], 2, FALSE)), VLOOKUP(Fulltable[[#This Row],[Distance]], Predict[[#All],[Distance (km)]:[Time on current form]], 2, FALSE), NA())</f>
        <v>#N/A</v>
      </c>
      <c r="J4403" s="13" t="e">
        <f>IF(ISNUMBER(VLOOKUP(Fulltable[[#This Row],[Distance]], Predict[[#All],[Distance (km)]:[Time on current form]], 3, FALSE)), VLOOKUP(Fulltable[[#This Row],[Distance]], Predict[[#All],[Distance (km)]:[Time on current form]], 3, FALSE), NA())</f>
        <v>#N/A</v>
      </c>
    </row>
    <row r="4404" spans="1:10" x14ac:dyDescent="0.25">
      <c r="A4404" s="1">
        <v>44.02</v>
      </c>
      <c r="B4404" s="2">
        <f>Fulltable[[#This Row],[Distance]]^2</f>
        <v>1937.7604000000003</v>
      </c>
      <c r="C4404">
        <f>Fulltable[[#This Row],[Distance]]^3</f>
        <v>85300.212808000026</v>
      </c>
      <c r="D4404">
        <f>Fulltable[[#This Row],[Distance]]^4</f>
        <v>3754915.3678081613</v>
      </c>
      <c r="E4404">
        <f>Fulltable[[#This Row],[Distance]]^5</f>
        <v>165291374.49091527</v>
      </c>
      <c r="F4404" s="13" t="e">
        <f>IF(ISNUMBER(VLOOKUP(Fulltable[[#This Row],[Distance]], PBmetric[[Distance (km)]:[PB (hh:mm:ss)]], 6, FALSE)), VLOOKUP(Fulltable[[#This Row],[Distance]], PBmetric[[Distance (km)]:[PB (hh:mm:ss)]], 6, FALSE), NA())</f>
        <v>#N/A</v>
      </c>
      <c r="G4404" s="13">
        <f ca="1">$Q$4+$P$4*Fulltable[[#This Row],[Distance]]+$O$4*Fulltable[[#This Row],[D^2]]+$N$4*Fulltable[[#This Row],[D^3]]</f>
        <v>0.16268638247383002</v>
      </c>
      <c r="H4404" s="13">
        <f ca="1">Fulltable[[#This Row],[Forecast]]*(1+AVERAGE(cform[faster (-ve) /
slower (+ve)]))</f>
        <v>0.16843276176058228</v>
      </c>
      <c r="I4404" s="13" t="e">
        <f>IF(ISNUMBER(VLOOKUP(Fulltable[[#This Row],[Distance]], Predict[[#All],[Distance (km)]:[Time on current form]], 2, FALSE)), VLOOKUP(Fulltable[[#This Row],[Distance]], Predict[[#All],[Distance (km)]:[Time on current form]], 2, FALSE), NA())</f>
        <v>#N/A</v>
      </c>
      <c r="J4404" s="13" t="e">
        <f>IF(ISNUMBER(VLOOKUP(Fulltable[[#This Row],[Distance]], Predict[[#All],[Distance (km)]:[Time on current form]], 3, FALSE)), VLOOKUP(Fulltable[[#This Row],[Distance]], Predict[[#All],[Distance (km)]:[Time on current form]], 3, FALSE), NA())</f>
        <v>#N/A</v>
      </c>
    </row>
    <row r="4405" spans="1:10" x14ac:dyDescent="0.25">
      <c r="A4405" s="1">
        <v>44.03</v>
      </c>
      <c r="B4405" s="2">
        <f>Fulltable[[#This Row],[Distance]]^2</f>
        <v>1938.6409000000001</v>
      </c>
      <c r="C4405">
        <f>Fulltable[[#This Row],[Distance]]^3</f>
        <v>85358.358827000004</v>
      </c>
      <c r="D4405">
        <f>Fulltable[[#This Row],[Distance]]^4</f>
        <v>3758328.5391528104</v>
      </c>
      <c r="E4405">
        <f>Fulltable[[#This Row],[Distance]]^5</f>
        <v>165479205.57889825</v>
      </c>
      <c r="F4405" s="13" t="e">
        <f>IF(ISNUMBER(VLOOKUP(Fulltable[[#This Row],[Distance]], PBmetric[[Distance (km)]:[PB (hh:mm:ss)]], 6, FALSE)), VLOOKUP(Fulltable[[#This Row],[Distance]], PBmetric[[Distance (km)]:[PB (hh:mm:ss)]], 6, FALSE), NA())</f>
        <v>#N/A</v>
      </c>
      <c r="G4405" s="13">
        <f ca="1">$Q$4+$P$4*Fulltable[[#This Row],[Distance]]+$O$4*Fulltable[[#This Row],[D^2]]+$N$4*Fulltable[[#This Row],[D^3]]</f>
        <v>0.16273119696294691</v>
      </c>
      <c r="H4405" s="13">
        <f ca="1">Fulltable[[#This Row],[Forecast]]*(1+AVERAGE(cform[faster (-ve) /
slower (+ve)]))</f>
        <v>0.16847915917906356</v>
      </c>
      <c r="I4405" s="13" t="e">
        <f>IF(ISNUMBER(VLOOKUP(Fulltable[[#This Row],[Distance]], Predict[[#All],[Distance (km)]:[Time on current form]], 2, FALSE)), VLOOKUP(Fulltable[[#This Row],[Distance]], Predict[[#All],[Distance (km)]:[Time on current form]], 2, FALSE), NA())</f>
        <v>#N/A</v>
      </c>
      <c r="J4405" s="13" t="e">
        <f>IF(ISNUMBER(VLOOKUP(Fulltable[[#This Row],[Distance]], Predict[[#All],[Distance (km)]:[Time on current form]], 3, FALSE)), VLOOKUP(Fulltable[[#This Row],[Distance]], Predict[[#All],[Distance (km)]:[Time on current form]], 3, FALSE), NA())</f>
        <v>#N/A</v>
      </c>
    </row>
    <row r="4406" spans="1:10" x14ac:dyDescent="0.25">
      <c r="A4406" s="1">
        <v>44.04</v>
      </c>
      <c r="B4406" s="2">
        <f>Fulltable[[#This Row],[Distance]]^2</f>
        <v>1939.5216</v>
      </c>
      <c r="C4406">
        <f>Fulltable[[#This Row],[Distance]]^3</f>
        <v>85416.531264000005</v>
      </c>
      <c r="D4406">
        <f>Fulltable[[#This Row],[Distance]]^4</f>
        <v>3761744.0368665601</v>
      </c>
      <c r="E4406">
        <f>Fulltable[[#This Row],[Distance]]^5</f>
        <v>165667207.3836033</v>
      </c>
      <c r="F4406" s="13" t="e">
        <f>IF(ISNUMBER(VLOOKUP(Fulltable[[#This Row],[Distance]], PBmetric[[Distance (km)]:[PB (hh:mm:ss)]], 6, FALSE)), VLOOKUP(Fulltable[[#This Row],[Distance]], PBmetric[[Distance (km)]:[PB (hh:mm:ss)]], 6, FALSE), NA())</f>
        <v>#N/A</v>
      </c>
      <c r="G4406" s="13">
        <f ca="1">$Q$4+$P$4*Fulltable[[#This Row],[Distance]]+$O$4*Fulltable[[#This Row],[D^2]]+$N$4*Fulltable[[#This Row],[D^3]]</f>
        <v>0.16277601496907201</v>
      </c>
      <c r="H4406" s="13">
        <f ca="1">Fulltable[[#This Row],[Forecast]]*(1+AVERAGE(cform[faster (-ve) /
slower (+ve)]))</f>
        <v>0.16852556023878021</v>
      </c>
      <c r="I4406" s="13" t="e">
        <f>IF(ISNUMBER(VLOOKUP(Fulltable[[#This Row],[Distance]], Predict[[#All],[Distance (km)]:[Time on current form]], 2, FALSE)), VLOOKUP(Fulltable[[#This Row],[Distance]], Predict[[#All],[Distance (km)]:[Time on current form]], 2, FALSE), NA())</f>
        <v>#N/A</v>
      </c>
      <c r="J4406" s="13" t="e">
        <f>IF(ISNUMBER(VLOOKUP(Fulltable[[#This Row],[Distance]], Predict[[#All],[Distance (km)]:[Time on current form]], 3, FALSE)), VLOOKUP(Fulltable[[#This Row],[Distance]], Predict[[#All],[Distance (km)]:[Time on current form]], 3, FALSE), NA())</f>
        <v>#N/A</v>
      </c>
    </row>
    <row r="4407" spans="1:10" x14ac:dyDescent="0.25">
      <c r="A4407" s="1">
        <v>44.05</v>
      </c>
      <c r="B4407" s="2">
        <f>Fulltable[[#This Row],[Distance]]^2</f>
        <v>1940.4024999999997</v>
      </c>
      <c r="C4407">
        <f>Fulltable[[#This Row],[Distance]]^3</f>
        <v>85474.730124999987</v>
      </c>
      <c r="D4407">
        <f>Fulltable[[#This Row],[Distance]]^4</f>
        <v>3765161.8620062489</v>
      </c>
      <c r="E4407">
        <f>Fulltable[[#This Row],[Distance]]^5</f>
        <v>165855380.02137524</v>
      </c>
      <c r="F4407" s="13" t="e">
        <f>IF(ISNUMBER(VLOOKUP(Fulltable[[#This Row],[Distance]], PBmetric[[Distance (km)]:[PB (hh:mm:ss)]], 6, FALSE)), VLOOKUP(Fulltable[[#This Row],[Distance]], PBmetric[[Distance (km)]:[PB (hh:mm:ss)]], 6, FALSE), NA())</f>
        <v>#N/A</v>
      </c>
      <c r="G4407" s="13">
        <f ca="1">$Q$4+$P$4*Fulltable[[#This Row],[Distance]]+$O$4*Fulltable[[#This Row],[D^2]]+$N$4*Fulltable[[#This Row],[D^3]]</f>
        <v>0.16282083649216991</v>
      </c>
      <c r="H4407" s="13">
        <f ca="1">Fulltable[[#This Row],[Forecast]]*(1+AVERAGE(cform[faster (-ve) /
slower (+ve)]))</f>
        <v>0.16857196493969553</v>
      </c>
      <c r="I4407" s="13" t="e">
        <f>IF(ISNUMBER(VLOOKUP(Fulltable[[#This Row],[Distance]], Predict[[#All],[Distance (km)]:[Time on current form]], 2, FALSE)), VLOOKUP(Fulltable[[#This Row],[Distance]], Predict[[#All],[Distance (km)]:[Time on current form]], 2, FALSE), NA())</f>
        <v>#N/A</v>
      </c>
      <c r="J4407" s="13" t="e">
        <f>IF(ISNUMBER(VLOOKUP(Fulltable[[#This Row],[Distance]], Predict[[#All],[Distance (km)]:[Time on current form]], 3, FALSE)), VLOOKUP(Fulltable[[#This Row],[Distance]], Predict[[#All],[Distance (km)]:[Time on current form]], 3, FALSE), NA())</f>
        <v>#N/A</v>
      </c>
    </row>
    <row r="4408" spans="1:10" x14ac:dyDescent="0.25">
      <c r="A4408" s="1">
        <v>44.06</v>
      </c>
      <c r="B4408" s="2">
        <f>Fulltable[[#This Row],[Distance]]^2</f>
        <v>1941.2836000000002</v>
      </c>
      <c r="C4408">
        <f>Fulltable[[#This Row],[Distance]]^3</f>
        <v>85532.955416000012</v>
      </c>
      <c r="D4408">
        <f>Fulltable[[#This Row],[Distance]]^4</f>
        <v>3768582.0156289609</v>
      </c>
      <c r="E4408">
        <f>Fulltable[[#This Row],[Distance]]^5</f>
        <v>166043723.60861203</v>
      </c>
      <c r="F4408" s="13" t="e">
        <f>IF(ISNUMBER(VLOOKUP(Fulltable[[#This Row],[Distance]], PBmetric[[Distance (km)]:[PB (hh:mm:ss)]], 6, FALSE)), VLOOKUP(Fulltable[[#This Row],[Distance]], PBmetric[[Distance (km)]:[PB (hh:mm:ss)]], 6, FALSE), NA())</f>
        <v>#N/A</v>
      </c>
      <c r="G4408" s="13">
        <f ca="1">$Q$4+$P$4*Fulltable[[#This Row],[Distance]]+$O$4*Fulltable[[#This Row],[D^2]]+$N$4*Fulltable[[#This Row],[D^3]]</f>
        <v>0.16286566153220527</v>
      </c>
      <c r="H4408" s="13">
        <f ca="1">Fulltable[[#This Row],[Forecast]]*(1+AVERAGE(cform[faster (-ve) /
slower (+ve)]))</f>
        <v>0.16861837328177298</v>
      </c>
      <c r="I4408" s="13" t="e">
        <f>IF(ISNUMBER(VLOOKUP(Fulltable[[#This Row],[Distance]], Predict[[#All],[Distance (km)]:[Time on current form]], 2, FALSE)), VLOOKUP(Fulltable[[#This Row],[Distance]], Predict[[#All],[Distance (km)]:[Time on current form]], 2, FALSE), NA())</f>
        <v>#N/A</v>
      </c>
      <c r="J4408" s="13" t="e">
        <f>IF(ISNUMBER(VLOOKUP(Fulltable[[#This Row],[Distance]], Predict[[#All],[Distance (km)]:[Time on current form]], 3, FALSE)), VLOOKUP(Fulltable[[#This Row],[Distance]], Predict[[#All],[Distance (km)]:[Time on current form]], 3, FALSE), NA())</f>
        <v>#N/A</v>
      </c>
    </row>
    <row r="4409" spans="1:10" x14ac:dyDescent="0.25">
      <c r="A4409" s="1">
        <v>44.07</v>
      </c>
      <c r="B4409" s="2">
        <f>Fulltable[[#This Row],[Distance]]^2</f>
        <v>1942.1649</v>
      </c>
      <c r="C4409">
        <f>Fulltable[[#This Row],[Distance]]^3</f>
        <v>85591.207143000007</v>
      </c>
      <c r="D4409">
        <f>Fulltable[[#This Row],[Distance]]^4</f>
        <v>3772004.4987920099</v>
      </c>
      <c r="E4409">
        <f>Fulltable[[#This Row],[Distance]]^5</f>
        <v>166232238.26176387</v>
      </c>
      <c r="F4409" s="13" t="e">
        <f>IF(ISNUMBER(VLOOKUP(Fulltable[[#This Row],[Distance]], PBmetric[[Distance (km)]:[PB (hh:mm:ss)]], 6, FALSE)), VLOOKUP(Fulltable[[#This Row],[Distance]], PBmetric[[Distance (km)]:[PB (hh:mm:ss)]], 6, FALSE), NA())</f>
        <v>#N/A</v>
      </c>
      <c r="G4409" s="13">
        <f ca="1">$Q$4+$P$4*Fulltable[[#This Row],[Distance]]+$O$4*Fulltable[[#This Row],[D^2]]+$N$4*Fulltable[[#This Row],[D^3]]</f>
        <v>0.16291049008914257</v>
      </c>
      <c r="H4409" s="13">
        <f ca="1">Fulltable[[#This Row],[Forecast]]*(1+AVERAGE(cform[faster (-ve) /
slower (+ve)]))</f>
        <v>0.16866478526497572</v>
      </c>
      <c r="I4409" s="13" t="e">
        <f>IF(ISNUMBER(VLOOKUP(Fulltable[[#This Row],[Distance]], Predict[[#All],[Distance (km)]:[Time on current form]], 2, FALSE)), VLOOKUP(Fulltable[[#This Row],[Distance]], Predict[[#All],[Distance (km)]:[Time on current form]], 2, FALSE), NA())</f>
        <v>#N/A</v>
      </c>
      <c r="J4409" s="13" t="e">
        <f>IF(ISNUMBER(VLOOKUP(Fulltable[[#This Row],[Distance]], Predict[[#All],[Distance (km)]:[Time on current form]], 3, FALSE)), VLOOKUP(Fulltable[[#This Row],[Distance]], Predict[[#All],[Distance (km)]:[Time on current form]], 3, FALSE), NA())</f>
        <v>#N/A</v>
      </c>
    </row>
    <row r="4410" spans="1:10" x14ac:dyDescent="0.25">
      <c r="A4410" s="1">
        <v>44.08</v>
      </c>
      <c r="B4410" s="2">
        <f>Fulltable[[#This Row],[Distance]]^2</f>
        <v>1943.0463999999999</v>
      </c>
      <c r="C4410">
        <f>Fulltable[[#This Row],[Distance]]^3</f>
        <v>85649.48531199999</v>
      </c>
      <c r="D4410">
        <f>Fulltable[[#This Row],[Distance]]^4</f>
        <v>3775429.3125529597</v>
      </c>
      <c r="E4410">
        <f>Fulltable[[#This Row],[Distance]]^5</f>
        <v>166420924.09733444</v>
      </c>
      <c r="F4410" s="13" t="e">
        <f>IF(ISNUMBER(VLOOKUP(Fulltable[[#This Row],[Distance]], PBmetric[[Distance (km)]:[PB (hh:mm:ss)]], 6, FALSE)), VLOOKUP(Fulltable[[#This Row],[Distance]], PBmetric[[Distance (km)]:[PB (hh:mm:ss)]], 6, FALSE), NA())</f>
        <v>#N/A</v>
      </c>
      <c r="G4410" s="13">
        <f ca="1">$Q$4+$P$4*Fulltable[[#This Row],[Distance]]+$O$4*Fulltable[[#This Row],[D^2]]+$N$4*Fulltable[[#This Row],[D^3]]</f>
        <v>0.1629553221629465</v>
      </c>
      <c r="H4410" s="13">
        <f ca="1">Fulltable[[#This Row],[Forecast]]*(1+AVERAGE(cform[faster (-ve) /
slower (+ve)]))</f>
        <v>0.16871120088926722</v>
      </c>
      <c r="I4410" s="13" t="e">
        <f>IF(ISNUMBER(VLOOKUP(Fulltable[[#This Row],[Distance]], Predict[[#All],[Distance (km)]:[Time on current form]], 2, FALSE)), VLOOKUP(Fulltable[[#This Row],[Distance]], Predict[[#All],[Distance (km)]:[Time on current form]], 2, FALSE), NA())</f>
        <v>#N/A</v>
      </c>
      <c r="J4410" s="13" t="e">
        <f>IF(ISNUMBER(VLOOKUP(Fulltable[[#This Row],[Distance]], Predict[[#All],[Distance (km)]:[Time on current form]], 3, FALSE)), VLOOKUP(Fulltable[[#This Row],[Distance]], Predict[[#All],[Distance (km)]:[Time on current form]], 3, FALSE), NA())</f>
        <v>#N/A</v>
      </c>
    </row>
    <row r="4411" spans="1:10" x14ac:dyDescent="0.25">
      <c r="A4411" s="1">
        <v>44.09</v>
      </c>
      <c r="B4411" s="2">
        <f>Fulltable[[#This Row],[Distance]]^2</f>
        <v>1943.9281000000003</v>
      </c>
      <c r="C4411">
        <f>Fulltable[[#This Row],[Distance]]^3</f>
        <v>85707.78992900002</v>
      </c>
      <c r="D4411">
        <f>Fulltable[[#This Row],[Distance]]^4</f>
        <v>3778856.457969611</v>
      </c>
      <c r="E4411">
        <f>Fulltable[[#This Row],[Distance]]^5</f>
        <v>166609781.23188016</v>
      </c>
      <c r="F4411" s="13" t="e">
        <f>IF(ISNUMBER(VLOOKUP(Fulltable[[#This Row],[Distance]], PBmetric[[Distance (km)]:[PB (hh:mm:ss)]], 6, FALSE)), VLOOKUP(Fulltable[[#This Row],[Distance]], PBmetric[[Distance (km)]:[PB (hh:mm:ss)]], 6, FALSE), NA())</f>
        <v>#N/A</v>
      </c>
      <c r="G4411" s="13">
        <f ca="1">$Q$4+$P$4*Fulltable[[#This Row],[Distance]]+$O$4*Fulltable[[#This Row],[D^2]]+$N$4*Fulltable[[#This Row],[D^3]]</f>
        <v>0.16300015775358159</v>
      </c>
      <c r="H4411" s="13">
        <f ca="1">Fulltable[[#This Row],[Forecast]]*(1+AVERAGE(cform[faster (-ve) /
slower (+ve)]))</f>
        <v>0.16875762015461079</v>
      </c>
      <c r="I4411" s="13" t="e">
        <f>IF(ISNUMBER(VLOOKUP(Fulltable[[#This Row],[Distance]], Predict[[#All],[Distance (km)]:[Time on current form]], 2, FALSE)), VLOOKUP(Fulltable[[#This Row],[Distance]], Predict[[#All],[Distance (km)]:[Time on current form]], 2, FALSE), NA())</f>
        <v>#N/A</v>
      </c>
      <c r="J4411" s="13" t="e">
        <f>IF(ISNUMBER(VLOOKUP(Fulltable[[#This Row],[Distance]], Predict[[#All],[Distance (km)]:[Time on current form]], 3, FALSE)), VLOOKUP(Fulltable[[#This Row],[Distance]], Predict[[#All],[Distance (km)]:[Time on current form]], 3, FALSE), NA())</f>
        <v>#N/A</v>
      </c>
    </row>
    <row r="4412" spans="1:10" x14ac:dyDescent="0.25">
      <c r="A4412" s="1">
        <v>44.1</v>
      </c>
      <c r="B4412" s="2">
        <f>Fulltable[[#This Row],[Distance]]^2</f>
        <v>1944.8100000000002</v>
      </c>
      <c r="C4412">
        <f>Fulltable[[#This Row],[Distance]]^3</f>
        <v>85766.121000000014</v>
      </c>
      <c r="D4412">
        <f>Fulltable[[#This Row],[Distance]]^4</f>
        <v>3782285.9361000005</v>
      </c>
      <c r="E4412">
        <f>Fulltable[[#This Row],[Distance]]^5</f>
        <v>166798809.78201002</v>
      </c>
      <c r="F4412" s="13" t="e">
        <f>IF(ISNUMBER(VLOOKUP(Fulltable[[#This Row],[Distance]], PBmetric[[Distance (km)]:[PB (hh:mm:ss)]], 6, FALSE)), VLOOKUP(Fulltable[[#This Row],[Distance]], PBmetric[[Distance (km)]:[PB (hh:mm:ss)]], 6, FALSE), NA())</f>
        <v>#N/A</v>
      </c>
      <c r="G4412" s="13">
        <f ca="1">$Q$4+$P$4*Fulltable[[#This Row],[Distance]]+$O$4*Fulltable[[#This Row],[D^2]]+$N$4*Fulltable[[#This Row],[D^3]]</f>
        <v>0.16304499686101248</v>
      </c>
      <c r="H4412" s="13">
        <f ca="1">Fulltable[[#This Row],[Forecast]]*(1+AVERAGE(cform[faster (-ve) /
slower (+ve)]))</f>
        <v>0.16880404306096977</v>
      </c>
      <c r="I4412" s="13" t="e">
        <f>IF(ISNUMBER(VLOOKUP(Fulltable[[#This Row],[Distance]], Predict[[#All],[Distance (km)]:[Time on current form]], 2, FALSE)), VLOOKUP(Fulltable[[#This Row],[Distance]], Predict[[#All],[Distance (km)]:[Time on current form]], 2, FALSE), NA())</f>
        <v>#N/A</v>
      </c>
      <c r="J4412" s="13" t="e">
        <f>IF(ISNUMBER(VLOOKUP(Fulltable[[#This Row],[Distance]], Predict[[#All],[Distance (km)]:[Time on current form]], 3, FALSE)), VLOOKUP(Fulltable[[#This Row],[Distance]], Predict[[#All],[Distance (km)]:[Time on current form]], 3, FALSE), NA())</f>
        <v>#N/A</v>
      </c>
    </row>
    <row r="4413" spans="1:10" x14ac:dyDescent="0.25">
      <c r="A4413" s="1">
        <v>44.11</v>
      </c>
      <c r="B4413" s="2">
        <f>Fulltable[[#This Row],[Distance]]^2</f>
        <v>1945.6921</v>
      </c>
      <c r="C4413">
        <f>Fulltable[[#This Row],[Distance]]^3</f>
        <v>85824.478531000001</v>
      </c>
      <c r="D4413">
        <f>Fulltable[[#This Row],[Distance]]^4</f>
        <v>3785717.7480024099</v>
      </c>
      <c r="E4413">
        <f>Fulltable[[#This Row],[Distance]]^5</f>
        <v>166988009.86438629</v>
      </c>
      <c r="F4413" s="13" t="e">
        <f>IF(ISNUMBER(VLOOKUP(Fulltable[[#This Row],[Distance]], PBmetric[[Distance (km)]:[PB (hh:mm:ss)]], 6, FALSE)), VLOOKUP(Fulltable[[#This Row],[Distance]], PBmetric[[Distance (km)]:[PB (hh:mm:ss)]], 6, FALSE), NA())</f>
        <v>#N/A</v>
      </c>
      <c r="G4413" s="13">
        <f ca="1">$Q$4+$P$4*Fulltable[[#This Row],[Distance]]+$O$4*Fulltable[[#This Row],[D^2]]+$N$4*Fulltable[[#This Row],[D^3]]</f>
        <v>0.16308983948520378</v>
      </c>
      <c r="H4413" s="13">
        <f ca="1">Fulltable[[#This Row],[Forecast]]*(1+AVERAGE(cform[faster (-ve) /
slower (+ve)]))</f>
        <v>0.16885046960830755</v>
      </c>
      <c r="I4413" s="13" t="e">
        <f>IF(ISNUMBER(VLOOKUP(Fulltable[[#This Row],[Distance]], Predict[[#All],[Distance (km)]:[Time on current form]], 2, FALSE)), VLOOKUP(Fulltable[[#This Row],[Distance]], Predict[[#All],[Distance (km)]:[Time on current form]], 2, FALSE), NA())</f>
        <v>#N/A</v>
      </c>
      <c r="J4413" s="13" t="e">
        <f>IF(ISNUMBER(VLOOKUP(Fulltable[[#This Row],[Distance]], Predict[[#All],[Distance (km)]:[Time on current form]], 3, FALSE)), VLOOKUP(Fulltable[[#This Row],[Distance]], Predict[[#All],[Distance (km)]:[Time on current form]], 3, FALSE), NA())</f>
        <v>#N/A</v>
      </c>
    </row>
    <row r="4414" spans="1:10" x14ac:dyDescent="0.25">
      <c r="A4414" s="1">
        <v>44.12</v>
      </c>
      <c r="B4414" s="2">
        <f>Fulltable[[#This Row],[Distance]]^2</f>
        <v>1946.5743999999997</v>
      </c>
      <c r="C4414">
        <f>Fulltable[[#This Row],[Distance]]^3</f>
        <v>85882.862527999983</v>
      </c>
      <c r="D4414">
        <f>Fulltable[[#This Row],[Distance]]^4</f>
        <v>3789151.8947353591</v>
      </c>
      <c r="E4414">
        <f>Fulltable[[#This Row],[Distance]]^5</f>
        <v>167177381.59572405</v>
      </c>
      <c r="F4414" s="13" t="e">
        <f>IF(ISNUMBER(VLOOKUP(Fulltable[[#This Row],[Distance]], PBmetric[[Distance (km)]:[PB (hh:mm:ss)]], 6, FALSE)), VLOOKUP(Fulltable[[#This Row],[Distance]], PBmetric[[Distance (km)]:[PB (hh:mm:ss)]], 6, FALSE), NA())</f>
        <v>#N/A</v>
      </c>
      <c r="G4414" s="13">
        <f ca="1">$Q$4+$P$4*Fulltable[[#This Row],[Distance]]+$O$4*Fulltable[[#This Row],[D^2]]+$N$4*Fulltable[[#This Row],[D^3]]</f>
        <v>0.16313468562612002</v>
      </c>
      <c r="H4414" s="13">
        <f ca="1">Fulltable[[#This Row],[Forecast]]*(1+AVERAGE(cform[faster (-ve) /
slower (+ve)]))</f>
        <v>0.16889689979658737</v>
      </c>
      <c r="I4414" s="13" t="e">
        <f>IF(ISNUMBER(VLOOKUP(Fulltable[[#This Row],[Distance]], Predict[[#All],[Distance (km)]:[Time on current form]], 2, FALSE)), VLOOKUP(Fulltable[[#This Row],[Distance]], Predict[[#All],[Distance (km)]:[Time on current form]], 2, FALSE), NA())</f>
        <v>#N/A</v>
      </c>
      <c r="J4414" s="13" t="e">
        <f>IF(ISNUMBER(VLOOKUP(Fulltable[[#This Row],[Distance]], Predict[[#All],[Distance (km)]:[Time on current form]], 3, FALSE)), VLOOKUP(Fulltable[[#This Row],[Distance]], Predict[[#All],[Distance (km)]:[Time on current form]], 3, FALSE), NA())</f>
        <v>#N/A</v>
      </c>
    </row>
    <row r="4415" spans="1:10" x14ac:dyDescent="0.25">
      <c r="A4415" s="1">
        <v>44.13</v>
      </c>
      <c r="B4415" s="2">
        <f>Fulltable[[#This Row],[Distance]]^2</f>
        <v>1947.4569000000001</v>
      </c>
      <c r="C4415">
        <f>Fulltable[[#This Row],[Distance]]^3</f>
        <v>85941.272997000007</v>
      </c>
      <c r="D4415">
        <f>Fulltable[[#This Row],[Distance]]^4</f>
        <v>3792588.3773576105</v>
      </c>
      <c r="E4415">
        <f>Fulltable[[#This Row],[Distance]]^5</f>
        <v>167366925.09279135</v>
      </c>
      <c r="F4415" s="13" t="e">
        <f>IF(ISNUMBER(VLOOKUP(Fulltable[[#This Row],[Distance]], PBmetric[[Distance (km)]:[PB (hh:mm:ss)]], 6, FALSE)), VLOOKUP(Fulltable[[#This Row],[Distance]], PBmetric[[Distance (km)]:[PB (hh:mm:ss)]], 6, FALSE), NA())</f>
        <v>#N/A</v>
      </c>
      <c r="G4415" s="13">
        <f ca="1">$Q$4+$P$4*Fulltable[[#This Row],[Distance]]+$O$4*Fulltable[[#This Row],[D^2]]+$N$4*Fulltable[[#This Row],[D^3]]</f>
        <v>0.16317953528372589</v>
      </c>
      <c r="H4415" s="13">
        <f ca="1">Fulltable[[#This Row],[Forecast]]*(1+AVERAGE(cform[faster (-ve) /
slower (+ve)]))</f>
        <v>0.16894333362577274</v>
      </c>
      <c r="I4415" s="13" t="e">
        <f>IF(ISNUMBER(VLOOKUP(Fulltable[[#This Row],[Distance]], Predict[[#All],[Distance (km)]:[Time on current form]], 2, FALSE)), VLOOKUP(Fulltable[[#This Row],[Distance]], Predict[[#All],[Distance (km)]:[Time on current form]], 2, FALSE), NA())</f>
        <v>#N/A</v>
      </c>
      <c r="J4415" s="13" t="e">
        <f>IF(ISNUMBER(VLOOKUP(Fulltable[[#This Row],[Distance]], Predict[[#All],[Distance (km)]:[Time on current form]], 3, FALSE)), VLOOKUP(Fulltable[[#This Row],[Distance]], Predict[[#All],[Distance (km)]:[Time on current form]], 3, FALSE), NA())</f>
        <v>#N/A</v>
      </c>
    </row>
    <row r="4416" spans="1:10" x14ac:dyDescent="0.25">
      <c r="A4416" s="1">
        <v>44.14</v>
      </c>
      <c r="B4416" s="2">
        <f>Fulltable[[#This Row],[Distance]]^2</f>
        <v>1948.3396</v>
      </c>
      <c r="C4416">
        <f>Fulltable[[#This Row],[Distance]]^3</f>
        <v>85999.709944000002</v>
      </c>
      <c r="D4416">
        <f>Fulltable[[#This Row],[Distance]]^4</f>
        <v>3796027.1969281603</v>
      </c>
      <c r="E4416">
        <f>Fulltable[[#This Row],[Distance]]^5</f>
        <v>167556640.47240901</v>
      </c>
      <c r="F4416" s="13" t="e">
        <f>IF(ISNUMBER(VLOOKUP(Fulltable[[#This Row],[Distance]], PBmetric[[Distance (km)]:[PB (hh:mm:ss)]], 6, FALSE)), VLOOKUP(Fulltable[[#This Row],[Distance]], PBmetric[[Distance (km)]:[PB (hh:mm:ss)]], 6, FALSE), NA())</f>
        <v>#N/A</v>
      </c>
      <c r="G4416" s="13">
        <f ca="1">$Q$4+$P$4*Fulltable[[#This Row],[Distance]]+$O$4*Fulltable[[#This Row],[D^2]]+$N$4*Fulltable[[#This Row],[D^3]]</f>
        <v>0.1632243884579859</v>
      </c>
      <c r="H4416" s="13">
        <f ca="1">Fulltable[[#This Row],[Forecast]]*(1+AVERAGE(cform[faster (-ve) /
slower (+ve)]))</f>
        <v>0.16898977109582686</v>
      </c>
      <c r="I4416" s="13" t="e">
        <f>IF(ISNUMBER(VLOOKUP(Fulltable[[#This Row],[Distance]], Predict[[#All],[Distance (km)]:[Time on current form]], 2, FALSE)), VLOOKUP(Fulltable[[#This Row],[Distance]], Predict[[#All],[Distance (km)]:[Time on current form]], 2, FALSE), NA())</f>
        <v>#N/A</v>
      </c>
      <c r="J4416" s="13" t="e">
        <f>IF(ISNUMBER(VLOOKUP(Fulltable[[#This Row],[Distance]], Predict[[#All],[Distance (km)]:[Time on current form]], 3, FALSE)), VLOOKUP(Fulltable[[#This Row],[Distance]], Predict[[#All],[Distance (km)]:[Time on current form]], 3, FALSE), NA())</f>
        <v>#N/A</v>
      </c>
    </row>
    <row r="4417" spans="1:10" x14ac:dyDescent="0.25">
      <c r="A4417" s="1">
        <v>44.15</v>
      </c>
      <c r="B4417" s="2">
        <f>Fulltable[[#This Row],[Distance]]^2</f>
        <v>1949.2224999999999</v>
      </c>
      <c r="C4417">
        <f>Fulltable[[#This Row],[Distance]]^3</f>
        <v>86058.173374999984</v>
      </c>
      <c r="D4417">
        <f>Fulltable[[#This Row],[Distance]]^4</f>
        <v>3799468.3545062495</v>
      </c>
      <c r="E4417">
        <f>Fulltable[[#This Row],[Distance]]^5</f>
        <v>167746527.85145092</v>
      </c>
      <c r="F4417" s="13" t="e">
        <f>IF(ISNUMBER(VLOOKUP(Fulltable[[#This Row],[Distance]], PBmetric[[Distance (km)]:[PB (hh:mm:ss)]], 6, FALSE)), VLOOKUP(Fulltable[[#This Row],[Distance]], PBmetric[[Distance (km)]:[PB (hh:mm:ss)]], 6, FALSE), NA())</f>
        <v>#N/A</v>
      </c>
      <c r="G4417" s="13">
        <f ca="1">$Q$4+$P$4*Fulltable[[#This Row],[Distance]]+$O$4*Fulltable[[#This Row],[D^2]]+$N$4*Fulltable[[#This Row],[D^3]]</f>
        <v>0.16326924514886468</v>
      </c>
      <c r="H4417" s="13">
        <f ca="1">Fulltable[[#This Row],[Forecast]]*(1+AVERAGE(cform[faster (-ve) /
slower (+ve)]))</f>
        <v>0.16903621220671314</v>
      </c>
      <c r="I4417" s="13" t="e">
        <f>IF(ISNUMBER(VLOOKUP(Fulltable[[#This Row],[Distance]], Predict[[#All],[Distance (km)]:[Time on current form]], 2, FALSE)), VLOOKUP(Fulltable[[#This Row],[Distance]], Predict[[#All],[Distance (km)]:[Time on current form]], 2, FALSE), NA())</f>
        <v>#N/A</v>
      </c>
      <c r="J4417" s="13" t="e">
        <f>IF(ISNUMBER(VLOOKUP(Fulltable[[#This Row],[Distance]], Predict[[#All],[Distance (km)]:[Time on current form]], 3, FALSE)), VLOOKUP(Fulltable[[#This Row],[Distance]], Predict[[#All],[Distance (km)]:[Time on current form]], 3, FALSE), NA())</f>
        <v>#N/A</v>
      </c>
    </row>
    <row r="4418" spans="1:10" x14ac:dyDescent="0.25">
      <c r="A4418" s="1">
        <v>44.16</v>
      </c>
      <c r="B4418" s="2">
        <f>Fulltable[[#This Row],[Distance]]^2</f>
        <v>1950.1055999999996</v>
      </c>
      <c r="C4418">
        <f>Fulltable[[#This Row],[Distance]]^3</f>
        <v>86116.663295999984</v>
      </c>
      <c r="D4418">
        <f>Fulltable[[#This Row],[Distance]]^4</f>
        <v>3802911.8511513588</v>
      </c>
      <c r="E4418">
        <f>Fulltable[[#This Row],[Distance]]^5</f>
        <v>167936587.34684399</v>
      </c>
      <c r="F4418" s="13" t="e">
        <f>IF(ISNUMBER(VLOOKUP(Fulltable[[#This Row],[Distance]], PBmetric[[Distance (km)]:[PB (hh:mm:ss)]], 6, FALSE)), VLOOKUP(Fulltable[[#This Row],[Distance]], PBmetric[[Distance (km)]:[PB (hh:mm:ss)]], 6, FALSE), NA())</f>
        <v>#N/A</v>
      </c>
      <c r="G4418" s="13">
        <f ca="1">$Q$4+$P$4*Fulltable[[#This Row],[Distance]]+$O$4*Fulltable[[#This Row],[D^2]]+$N$4*Fulltable[[#This Row],[D^3]]</f>
        <v>0.16331410535632679</v>
      </c>
      <c r="H4418" s="13">
        <f ca="1">Fulltable[[#This Row],[Forecast]]*(1+AVERAGE(cform[faster (-ve) /
slower (+ve)]))</f>
        <v>0.16908265695839486</v>
      </c>
      <c r="I4418" s="13" t="e">
        <f>IF(ISNUMBER(VLOOKUP(Fulltable[[#This Row],[Distance]], Predict[[#All],[Distance (km)]:[Time on current form]], 2, FALSE)), VLOOKUP(Fulltable[[#This Row],[Distance]], Predict[[#All],[Distance (km)]:[Time on current form]], 2, FALSE), NA())</f>
        <v>#N/A</v>
      </c>
      <c r="J4418" s="13" t="e">
        <f>IF(ISNUMBER(VLOOKUP(Fulltable[[#This Row],[Distance]], Predict[[#All],[Distance (km)]:[Time on current form]], 3, FALSE)), VLOOKUP(Fulltable[[#This Row],[Distance]], Predict[[#All],[Distance (km)]:[Time on current form]], 3, FALSE), NA())</f>
        <v>#N/A</v>
      </c>
    </row>
    <row r="4419" spans="1:10" x14ac:dyDescent="0.25">
      <c r="A4419" s="1">
        <v>44.17</v>
      </c>
      <c r="B4419" s="2">
        <f>Fulltable[[#This Row],[Distance]]^2</f>
        <v>1950.9889000000001</v>
      </c>
      <c r="C4419">
        <f>Fulltable[[#This Row],[Distance]]^3</f>
        <v>86175.179713000005</v>
      </c>
      <c r="D4419">
        <f>Fulltable[[#This Row],[Distance]]^4</f>
        <v>3806357.6879232102</v>
      </c>
      <c r="E4419">
        <f>Fulltable[[#This Row],[Distance]]^5</f>
        <v>168126819.0755682</v>
      </c>
      <c r="F4419" s="13" t="e">
        <f>IF(ISNUMBER(VLOOKUP(Fulltable[[#This Row],[Distance]], PBmetric[[Distance (km)]:[PB (hh:mm:ss)]], 6, FALSE)), VLOOKUP(Fulltable[[#This Row],[Distance]], PBmetric[[Distance (km)]:[PB (hh:mm:ss)]], 6, FALSE), NA())</f>
        <v>#N/A</v>
      </c>
      <c r="G4419" s="13">
        <f ca="1">$Q$4+$P$4*Fulltable[[#This Row],[Distance]]+$O$4*Fulltable[[#This Row],[D^2]]+$N$4*Fulltable[[#This Row],[D^3]]</f>
        <v>0.16335896908033695</v>
      </c>
      <c r="H4419" s="13">
        <f ca="1">Fulltable[[#This Row],[Forecast]]*(1+AVERAGE(cform[faster (-ve) /
slower (+ve)]))</f>
        <v>0.16912910535083553</v>
      </c>
      <c r="I4419" s="13" t="e">
        <f>IF(ISNUMBER(VLOOKUP(Fulltable[[#This Row],[Distance]], Predict[[#All],[Distance (km)]:[Time on current form]], 2, FALSE)), VLOOKUP(Fulltable[[#This Row],[Distance]], Predict[[#All],[Distance (km)]:[Time on current form]], 2, FALSE), NA())</f>
        <v>#N/A</v>
      </c>
      <c r="J4419" s="13" t="e">
        <f>IF(ISNUMBER(VLOOKUP(Fulltable[[#This Row],[Distance]], Predict[[#All],[Distance (km)]:[Time on current form]], 3, FALSE)), VLOOKUP(Fulltable[[#This Row],[Distance]], Predict[[#All],[Distance (km)]:[Time on current form]], 3, FALSE), NA())</f>
        <v>#N/A</v>
      </c>
    </row>
    <row r="4420" spans="1:10" x14ac:dyDescent="0.25">
      <c r="A4420" s="1">
        <v>44.18</v>
      </c>
      <c r="B4420" s="2">
        <f>Fulltable[[#This Row],[Distance]]^2</f>
        <v>1951.8724</v>
      </c>
      <c r="C4420">
        <f>Fulltable[[#This Row],[Distance]]^3</f>
        <v>86233.722632000005</v>
      </c>
      <c r="D4420">
        <f>Fulltable[[#This Row],[Distance]]^4</f>
        <v>3809805.8658817597</v>
      </c>
      <c r="E4420">
        <f>Fulltable[[#This Row],[Distance]]^5</f>
        <v>168317223.15465614</v>
      </c>
      <c r="F4420" s="13" t="e">
        <f>IF(ISNUMBER(VLOOKUP(Fulltable[[#This Row],[Distance]], PBmetric[[Distance (km)]:[PB (hh:mm:ss)]], 6, FALSE)), VLOOKUP(Fulltable[[#This Row],[Distance]], PBmetric[[Distance (km)]:[PB (hh:mm:ss)]], 6, FALSE), NA())</f>
        <v>#N/A</v>
      </c>
      <c r="G4420" s="13">
        <f ca="1">$Q$4+$P$4*Fulltable[[#This Row],[Distance]]+$O$4*Fulltable[[#This Row],[D^2]]+$N$4*Fulltable[[#This Row],[D^3]]</f>
        <v>0.16340383632085961</v>
      </c>
      <c r="H4420" s="13">
        <f ca="1">Fulltable[[#This Row],[Forecast]]*(1+AVERAGE(cform[faster (-ve) /
slower (+ve)]))</f>
        <v>0.16917555738399831</v>
      </c>
      <c r="I4420" s="13" t="e">
        <f>IF(ISNUMBER(VLOOKUP(Fulltable[[#This Row],[Distance]], Predict[[#All],[Distance (km)]:[Time on current form]], 2, FALSE)), VLOOKUP(Fulltable[[#This Row],[Distance]], Predict[[#All],[Distance (km)]:[Time on current form]], 2, FALSE), NA())</f>
        <v>#N/A</v>
      </c>
      <c r="J4420" s="13" t="e">
        <f>IF(ISNUMBER(VLOOKUP(Fulltable[[#This Row],[Distance]], Predict[[#All],[Distance (km)]:[Time on current form]], 3, FALSE)), VLOOKUP(Fulltable[[#This Row],[Distance]], Predict[[#All],[Distance (km)]:[Time on current form]], 3, FALSE), NA())</f>
        <v>#N/A</v>
      </c>
    </row>
    <row r="4421" spans="1:10" x14ac:dyDescent="0.25">
      <c r="A4421" s="1">
        <v>44.19</v>
      </c>
      <c r="B4421" s="2">
        <f>Fulltable[[#This Row],[Distance]]^2</f>
        <v>1952.7560999999998</v>
      </c>
      <c r="C4421">
        <f>Fulltable[[#This Row],[Distance]]^3</f>
        <v>86292.292058999985</v>
      </c>
      <c r="D4421">
        <f>Fulltable[[#This Row],[Distance]]^4</f>
        <v>3813256.3860872095</v>
      </c>
      <c r="E4421">
        <f>Fulltable[[#This Row],[Distance]]^5</f>
        <v>168507799.70119378</v>
      </c>
      <c r="F4421" s="13" t="e">
        <f>IF(ISNUMBER(VLOOKUP(Fulltable[[#This Row],[Distance]], PBmetric[[Distance (km)]:[PB (hh:mm:ss)]], 6, FALSE)), VLOOKUP(Fulltable[[#This Row],[Distance]], PBmetric[[Distance (km)]:[PB (hh:mm:ss)]], 6, FALSE), NA())</f>
        <v>#N/A</v>
      </c>
      <c r="G4421" s="13">
        <f ca="1">$Q$4+$P$4*Fulltable[[#This Row],[Distance]]+$O$4*Fulltable[[#This Row],[D^2]]+$N$4*Fulltable[[#This Row],[D^3]]</f>
        <v>0.16344870707785944</v>
      </c>
      <c r="H4421" s="13">
        <f ca="1">Fulltable[[#This Row],[Forecast]]*(1+AVERAGE(cform[faster (-ve) /
slower (+ve)]))</f>
        <v>0.16922201305784665</v>
      </c>
      <c r="I4421" s="13" t="e">
        <f>IF(ISNUMBER(VLOOKUP(Fulltable[[#This Row],[Distance]], Predict[[#All],[Distance (km)]:[Time on current form]], 2, FALSE)), VLOOKUP(Fulltable[[#This Row],[Distance]], Predict[[#All],[Distance (km)]:[Time on current form]], 2, FALSE), NA())</f>
        <v>#N/A</v>
      </c>
      <c r="J4421" s="13" t="e">
        <f>IF(ISNUMBER(VLOOKUP(Fulltable[[#This Row],[Distance]], Predict[[#All],[Distance (km)]:[Time on current form]], 3, FALSE)), VLOOKUP(Fulltable[[#This Row],[Distance]], Predict[[#All],[Distance (km)]:[Time on current form]], 3, FALSE), NA())</f>
        <v>#N/A</v>
      </c>
    </row>
    <row r="4422" spans="1:10" x14ac:dyDescent="0.25">
      <c r="A4422" s="1">
        <v>44.2</v>
      </c>
      <c r="B4422" s="2">
        <f>Fulltable[[#This Row],[Distance]]^2</f>
        <v>1953.6400000000003</v>
      </c>
      <c r="C4422">
        <f>Fulltable[[#This Row],[Distance]]^3</f>
        <v>86350.888000000021</v>
      </c>
      <c r="D4422">
        <f>Fulltable[[#This Row],[Distance]]^4</f>
        <v>3816709.2496000011</v>
      </c>
      <c r="E4422">
        <f>Fulltable[[#This Row],[Distance]]^5</f>
        <v>168698548.83232006</v>
      </c>
      <c r="F4422" s="13" t="e">
        <f>IF(ISNUMBER(VLOOKUP(Fulltable[[#This Row],[Distance]], PBmetric[[Distance (km)]:[PB (hh:mm:ss)]], 6, FALSE)), VLOOKUP(Fulltable[[#This Row],[Distance]], PBmetric[[Distance (km)]:[PB (hh:mm:ss)]], 6, FALSE), NA())</f>
        <v>#N/A</v>
      </c>
      <c r="G4422" s="13">
        <f ca="1">$Q$4+$P$4*Fulltable[[#This Row],[Distance]]+$O$4*Fulltable[[#This Row],[D^2]]+$N$4*Fulltable[[#This Row],[D^3]]</f>
        <v>0.16349358135130107</v>
      </c>
      <c r="H4422" s="13">
        <f ca="1">Fulltable[[#This Row],[Forecast]]*(1+AVERAGE(cform[faster (-ve) /
slower (+ve)]))</f>
        <v>0.16926847237234391</v>
      </c>
      <c r="I4422" s="13" t="e">
        <f>IF(ISNUMBER(VLOOKUP(Fulltable[[#This Row],[Distance]], Predict[[#All],[Distance (km)]:[Time on current form]], 2, FALSE)), VLOOKUP(Fulltable[[#This Row],[Distance]], Predict[[#All],[Distance (km)]:[Time on current form]], 2, FALSE), NA())</f>
        <v>#N/A</v>
      </c>
      <c r="J4422" s="13" t="e">
        <f>IF(ISNUMBER(VLOOKUP(Fulltable[[#This Row],[Distance]], Predict[[#All],[Distance (km)]:[Time on current form]], 3, FALSE)), VLOOKUP(Fulltable[[#This Row],[Distance]], Predict[[#All],[Distance (km)]:[Time on current form]], 3, FALSE), NA())</f>
        <v>#N/A</v>
      </c>
    </row>
    <row r="4423" spans="1:10" x14ac:dyDescent="0.25">
      <c r="A4423" s="1">
        <v>44.21</v>
      </c>
      <c r="B4423" s="2">
        <f>Fulltable[[#This Row],[Distance]]^2</f>
        <v>1954.5241000000001</v>
      </c>
      <c r="C4423">
        <f>Fulltable[[#This Row],[Distance]]^3</f>
        <v>86409.510461000013</v>
      </c>
      <c r="D4423">
        <f>Fulltable[[#This Row],[Distance]]^4</f>
        <v>3820164.4574808106</v>
      </c>
      <c r="E4423">
        <f>Fulltable[[#This Row],[Distance]]^5</f>
        <v>168889470.66522664</v>
      </c>
      <c r="F4423" s="13" t="e">
        <f>IF(ISNUMBER(VLOOKUP(Fulltable[[#This Row],[Distance]], PBmetric[[Distance (km)]:[PB (hh:mm:ss)]], 6, FALSE)), VLOOKUP(Fulltable[[#This Row],[Distance]], PBmetric[[Distance (km)]:[PB (hh:mm:ss)]], 6, FALSE), NA())</f>
        <v>#N/A</v>
      </c>
      <c r="G4423" s="13">
        <f ca="1">$Q$4+$P$4*Fulltable[[#This Row],[Distance]]+$O$4*Fulltable[[#This Row],[D^2]]+$N$4*Fulltable[[#This Row],[D^3]]</f>
        <v>0.16353845914114901</v>
      </c>
      <c r="H4423" s="13">
        <f ca="1">Fulltable[[#This Row],[Forecast]]*(1+AVERAGE(cform[faster (-ve) /
slower (+ve)]))</f>
        <v>0.16931493532745334</v>
      </c>
      <c r="I4423" s="13" t="e">
        <f>IF(ISNUMBER(VLOOKUP(Fulltable[[#This Row],[Distance]], Predict[[#All],[Distance (km)]:[Time on current form]], 2, FALSE)), VLOOKUP(Fulltable[[#This Row],[Distance]], Predict[[#All],[Distance (km)]:[Time on current form]], 2, FALSE), NA())</f>
        <v>#N/A</v>
      </c>
      <c r="J4423" s="13" t="e">
        <f>IF(ISNUMBER(VLOOKUP(Fulltable[[#This Row],[Distance]], Predict[[#All],[Distance (km)]:[Time on current form]], 3, FALSE)), VLOOKUP(Fulltable[[#This Row],[Distance]], Predict[[#All],[Distance (km)]:[Time on current form]], 3, FALSE), NA())</f>
        <v>#N/A</v>
      </c>
    </row>
    <row r="4424" spans="1:10" x14ac:dyDescent="0.25">
      <c r="A4424" s="1">
        <v>44.22</v>
      </c>
      <c r="B4424" s="2">
        <f>Fulltable[[#This Row],[Distance]]^2</f>
        <v>1955.4083999999998</v>
      </c>
      <c r="C4424">
        <f>Fulltable[[#This Row],[Distance]]^3</f>
        <v>86468.159447999991</v>
      </c>
      <c r="D4424">
        <f>Fulltable[[#This Row],[Distance]]^4</f>
        <v>3823622.010790559</v>
      </c>
      <c r="E4424">
        <f>Fulltable[[#This Row],[Distance]]^5</f>
        <v>169080565.31715852</v>
      </c>
      <c r="F4424" s="13" t="e">
        <f>IF(ISNUMBER(VLOOKUP(Fulltable[[#This Row],[Distance]], PBmetric[[Distance (km)]:[PB (hh:mm:ss)]], 6, FALSE)), VLOOKUP(Fulltable[[#This Row],[Distance]], PBmetric[[Distance (km)]:[PB (hh:mm:ss)]], 6, FALSE), NA())</f>
        <v>#N/A</v>
      </c>
      <c r="G4424" s="13">
        <f ca="1">$Q$4+$P$4*Fulltable[[#This Row],[Distance]]+$O$4*Fulltable[[#This Row],[D^2]]+$N$4*Fulltable[[#This Row],[D^3]]</f>
        <v>0.16358334044736789</v>
      </c>
      <c r="H4424" s="13">
        <f ca="1">Fulltable[[#This Row],[Forecast]]*(1+AVERAGE(cform[faster (-ve) /
slower (+ve)]))</f>
        <v>0.16936140192313834</v>
      </c>
      <c r="I4424" s="13" t="e">
        <f>IF(ISNUMBER(VLOOKUP(Fulltable[[#This Row],[Distance]], Predict[[#All],[Distance (km)]:[Time on current form]], 2, FALSE)), VLOOKUP(Fulltable[[#This Row],[Distance]], Predict[[#All],[Distance (km)]:[Time on current form]], 2, FALSE), NA())</f>
        <v>#N/A</v>
      </c>
      <c r="J4424" s="13" t="e">
        <f>IF(ISNUMBER(VLOOKUP(Fulltable[[#This Row],[Distance]], Predict[[#All],[Distance (km)]:[Time on current form]], 3, FALSE)), VLOOKUP(Fulltable[[#This Row],[Distance]], Predict[[#All],[Distance (km)]:[Time on current form]], 3, FALSE), NA())</f>
        <v>#N/A</v>
      </c>
    </row>
    <row r="4425" spans="1:10" x14ac:dyDescent="0.25">
      <c r="A4425" s="1">
        <v>44.23</v>
      </c>
      <c r="B4425" s="2">
        <f>Fulltable[[#This Row],[Distance]]^2</f>
        <v>1956.2928999999997</v>
      </c>
      <c r="C4425">
        <f>Fulltable[[#This Row],[Distance]]^3</f>
        <v>86526.834966999973</v>
      </c>
      <c r="D4425">
        <f>Fulltable[[#This Row],[Distance]]^4</f>
        <v>3827081.9105904088</v>
      </c>
      <c r="E4425">
        <f>Fulltable[[#This Row],[Distance]]^5</f>
        <v>169271832.90541378</v>
      </c>
      <c r="F4425" s="13" t="e">
        <f>IF(ISNUMBER(VLOOKUP(Fulltable[[#This Row],[Distance]], PBmetric[[Distance (km)]:[PB (hh:mm:ss)]], 6, FALSE)), VLOOKUP(Fulltable[[#This Row],[Distance]], PBmetric[[Distance (km)]:[PB (hh:mm:ss)]], 6, FALSE), NA())</f>
        <v>#N/A</v>
      </c>
      <c r="G4425" s="13">
        <f ca="1">$Q$4+$P$4*Fulltable[[#This Row],[Distance]]+$O$4*Fulltable[[#This Row],[D^2]]+$N$4*Fulltable[[#This Row],[D^3]]</f>
        <v>0.16362822526992232</v>
      </c>
      <c r="H4425" s="13">
        <f ca="1">Fulltable[[#This Row],[Forecast]]*(1+AVERAGE(cform[faster (-ve) /
slower (+ve)]))</f>
        <v>0.16940787215936229</v>
      </c>
      <c r="I4425" s="13" t="e">
        <f>IF(ISNUMBER(VLOOKUP(Fulltable[[#This Row],[Distance]], Predict[[#All],[Distance (km)]:[Time on current form]], 2, FALSE)), VLOOKUP(Fulltable[[#This Row],[Distance]], Predict[[#All],[Distance (km)]:[Time on current form]], 2, FALSE), NA())</f>
        <v>#N/A</v>
      </c>
      <c r="J4425" s="13" t="e">
        <f>IF(ISNUMBER(VLOOKUP(Fulltable[[#This Row],[Distance]], Predict[[#All],[Distance (km)]:[Time on current form]], 3, FALSE)), VLOOKUP(Fulltable[[#This Row],[Distance]], Predict[[#All],[Distance (km)]:[Time on current form]], 3, FALSE), NA())</f>
        <v>#N/A</v>
      </c>
    </row>
    <row r="4426" spans="1:10" x14ac:dyDescent="0.25">
      <c r="A4426" s="1">
        <v>44.24</v>
      </c>
      <c r="B4426" s="2">
        <f>Fulltable[[#This Row],[Distance]]^2</f>
        <v>1957.1776000000002</v>
      </c>
      <c r="C4426">
        <f>Fulltable[[#This Row],[Distance]]^3</f>
        <v>86585.537024000019</v>
      </c>
      <c r="D4426">
        <f>Fulltable[[#This Row],[Distance]]^4</f>
        <v>3830544.157941761</v>
      </c>
      <c r="E4426">
        <f>Fulltable[[#This Row],[Distance]]^5</f>
        <v>169463273.54734352</v>
      </c>
      <c r="F4426" s="13" t="e">
        <f>IF(ISNUMBER(VLOOKUP(Fulltable[[#This Row],[Distance]], PBmetric[[Distance (km)]:[PB (hh:mm:ss)]], 6, FALSE)), VLOOKUP(Fulltable[[#This Row],[Distance]], PBmetric[[Distance (km)]:[PB (hh:mm:ss)]], 6, FALSE), NA())</f>
        <v>#N/A</v>
      </c>
      <c r="G4426" s="13">
        <f ca="1">$Q$4+$P$4*Fulltable[[#This Row],[Distance]]+$O$4*Fulltable[[#This Row],[D^2]]+$N$4*Fulltable[[#This Row],[D^3]]</f>
        <v>0.16367311360877693</v>
      </c>
      <c r="H4426" s="13">
        <f ca="1">Fulltable[[#This Row],[Forecast]]*(1+AVERAGE(cform[faster (-ve) /
slower (+ve)]))</f>
        <v>0.16945434603608853</v>
      </c>
      <c r="I4426" s="13" t="e">
        <f>IF(ISNUMBER(VLOOKUP(Fulltable[[#This Row],[Distance]], Predict[[#All],[Distance (km)]:[Time on current form]], 2, FALSE)), VLOOKUP(Fulltable[[#This Row],[Distance]], Predict[[#All],[Distance (km)]:[Time on current form]], 2, FALSE), NA())</f>
        <v>#N/A</v>
      </c>
      <c r="J4426" s="13" t="e">
        <f>IF(ISNUMBER(VLOOKUP(Fulltable[[#This Row],[Distance]], Predict[[#All],[Distance (km)]:[Time on current form]], 3, FALSE)), VLOOKUP(Fulltable[[#This Row],[Distance]], Predict[[#All],[Distance (km)]:[Time on current form]], 3, FALSE), NA())</f>
        <v>#N/A</v>
      </c>
    </row>
    <row r="4427" spans="1:10" x14ac:dyDescent="0.25">
      <c r="A4427" s="1">
        <v>44.25</v>
      </c>
      <c r="B4427" s="2">
        <f>Fulltable[[#This Row],[Distance]]^2</f>
        <v>1958.0625</v>
      </c>
      <c r="C4427">
        <f>Fulltable[[#This Row],[Distance]]^3</f>
        <v>86644.265625</v>
      </c>
      <c r="D4427">
        <f>Fulltable[[#This Row],[Distance]]^4</f>
        <v>3834008.75390625</v>
      </c>
      <c r="E4427">
        <f>Fulltable[[#This Row],[Distance]]^5</f>
        <v>169654887.36035156</v>
      </c>
      <c r="F4427" s="13" t="e">
        <f>IF(ISNUMBER(VLOOKUP(Fulltable[[#This Row],[Distance]], PBmetric[[Distance (km)]:[PB (hh:mm:ss)]], 6, FALSE)), VLOOKUP(Fulltable[[#This Row],[Distance]], PBmetric[[Distance (km)]:[PB (hh:mm:ss)]], 6, FALSE), NA())</f>
        <v>#N/A</v>
      </c>
      <c r="G4427" s="13">
        <f ca="1">$Q$4+$P$4*Fulltable[[#This Row],[Distance]]+$O$4*Fulltable[[#This Row],[D^2]]+$N$4*Fulltable[[#This Row],[D^3]]</f>
        <v>0.16371800546389625</v>
      </c>
      <c r="H4427" s="13">
        <f ca="1">Fulltable[[#This Row],[Forecast]]*(1+AVERAGE(cform[faster (-ve) /
slower (+ve)]))</f>
        <v>0.16950082355328036</v>
      </c>
      <c r="I4427" s="13" t="e">
        <f>IF(ISNUMBER(VLOOKUP(Fulltable[[#This Row],[Distance]], Predict[[#All],[Distance (km)]:[Time on current form]], 2, FALSE)), VLOOKUP(Fulltable[[#This Row],[Distance]], Predict[[#All],[Distance (km)]:[Time on current form]], 2, FALSE), NA())</f>
        <v>#N/A</v>
      </c>
      <c r="J4427" s="13" t="e">
        <f>IF(ISNUMBER(VLOOKUP(Fulltable[[#This Row],[Distance]], Predict[[#All],[Distance (km)]:[Time on current form]], 3, FALSE)), VLOOKUP(Fulltable[[#This Row],[Distance]], Predict[[#All],[Distance (km)]:[Time on current form]], 3, FALSE), NA())</f>
        <v>#N/A</v>
      </c>
    </row>
    <row r="4428" spans="1:10" x14ac:dyDescent="0.25">
      <c r="A4428" s="1">
        <v>44.26</v>
      </c>
      <c r="B4428" s="2">
        <f>Fulltable[[#This Row],[Distance]]^2</f>
        <v>1958.9475999999997</v>
      </c>
      <c r="C4428">
        <f>Fulltable[[#This Row],[Distance]]^3</f>
        <v>86703.02077599999</v>
      </c>
      <c r="D4428">
        <f>Fulltable[[#This Row],[Distance]]^4</f>
        <v>3837475.6995457588</v>
      </c>
      <c r="E4428">
        <f>Fulltable[[#This Row],[Distance]]^5</f>
        <v>169846674.46189529</v>
      </c>
      <c r="F4428" s="13" t="e">
        <f>IF(ISNUMBER(VLOOKUP(Fulltable[[#This Row],[Distance]], PBmetric[[Distance (km)]:[PB (hh:mm:ss)]], 6, FALSE)), VLOOKUP(Fulltable[[#This Row],[Distance]], PBmetric[[Distance (km)]:[PB (hh:mm:ss)]], 6, FALSE), NA())</f>
        <v>#N/A</v>
      </c>
      <c r="G4428" s="13">
        <f ca="1">$Q$4+$P$4*Fulltable[[#This Row],[Distance]]+$O$4*Fulltable[[#This Row],[D^2]]+$N$4*Fulltable[[#This Row],[D^3]]</f>
        <v>0.16376290083524489</v>
      </c>
      <c r="H4428" s="13">
        <f ca="1">Fulltable[[#This Row],[Forecast]]*(1+AVERAGE(cform[faster (-ve) /
slower (+ve)]))</f>
        <v>0.16954730471090113</v>
      </c>
      <c r="I4428" s="13" t="e">
        <f>IF(ISNUMBER(VLOOKUP(Fulltable[[#This Row],[Distance]], Predict[[#All],[Distance (km)]:[Time on current form]], 2, FALSE)), VLOOKUP(Fulltable[[#This Row],[Distance]], Predict[[#All],[Distance (km)]:[Time on current form]], 2, FALSE), NA())</f>
        <v>#N/A</v>
      </c>
      <c r="J4428" s="13" t="e">
        <f>IF(ISNUMBER(VLOOKUP(Fulltable[[#This Row],[Distance]], Predict[[#All],[Distance (km)]:[Time on current form]], 3, FALSE)), VLOOKUP(Fulltable[[#This Row],[Distance]], Predict[[#All],[Distance (km)]:[Time on current form]], 3, FALSE), NA())</f>
        <v>#N/A</v>
      </c>
    </row>
    <row r="4429" spans="1:10" x14ac:dyDescent="0.25">
      <c r="A4429" s="1">
        <v>44.27</v>
      </c>
      <c r="B4429" s="2">
        <f>Fulltable[[#This Row],[Distance]]^2</f>
        <v>1959.8329000000003</v>
      </c>
      <c r="C4429">
        <f>Fulltable[[#This Row],[Distance]]^3</f>
        <v>86761.802483000021</v>
      </c>
      <c r="D4429">
        <f>Fulltable[[#This Row],[Distance]]^4</f>
        <v>3840944.9959224113</v>
      </c>
      <c r="E4429">
        <f>Fulltable[[#This Row],[Distance]]^5</f>
        <v>170038634.96948516</v>
      </c>
      <c r="F4429" s="13" t="e">
        <f>IF(ISNUMBER(VLOOKUP(Fulltable[[#This Row],[Distance]], PBmetric[[Distance (km)]:[PB (hh:mm:ss)]], 6, FALSE)), VLOOKUP(Fulltable[[#This Row],[Distance]], PBmetric[[Distance (km)]:[PB (hh:mm:ss)]], 6, FALSE), NA())</f>
        <v>#N/A</v>
      </c>
      <c r="G4429" s="13">
        <f ca="1">$Q$4+$P$4*Fulltable[[#This Row],[Distance]]+$O$4*Fulltable[[#This Row],[D^2]]+$N$4*Fulltable[[#This Row],[D^3]]</f>
        <v>0.1638077997227875</v>
      </c>
      <c r="H4429" s="13">
        <f ca="1">Fulltable[[#This Row],[Forecast]]*(1+AVERAGE(cform[faster (-ve) /
slower (+ve)]))</f>
        <v>0.16959378950891424</v>
      </c>
      <c r="I4429" s="13" t="e">
        <f>IF(ISNUMBER(VLOOKUP(Fulltable[[#This Row],[Distance]], Predict[[#All],[Distance (km)]:[Time on current form]], 2, FALSE)), VLOOKUP(Fulltable[[#This Row],[Distance]], Predict[[#All],[Distance (km)]:[Time on current form]], 2, FALSE), NA())</f>
        <v>#N/A</v>
      </c>
      <c r="J4429" s="13" t="e">
        <f>IF(ISNUMBER(VLOOKUP(Fulltable[[#This Row],[Distance]], Predict[[#All],[Distance (km)]:[Time on current form]], 3, FALSE)), VLOOKUP(Fulltable[[#This Row],[Distance]], Predict[[#All],[Distance (km)]:[Time on current form]], 3, FALSE), NA())</f>
        <v>#N/A</v>
      </c>
    </row>
    <row r="4430" spans="1:10" x14ac:dyDescent="0.25">
      <c r="A4430" s="1">
        <v>44.28</v>
      </c>
      <c r="B4430" s="2">
        <f>Fulltable[[#This Row],[Distance]]^2</f>
        <v>1960.7184000000002</v>
      </c>
      <c r="C4430">
        <f>Fulltable[[#This Row],[Distance]]^3</f>
        <v>86820.610752000008</v>
      </c>
      <c r="D4430">
        <f>Fulltable[[#This Row],[Distance]]^4</f>
        <v>3844416.6440985608</v>
      </c>
      <c r="E4430">
        <f>Fulltable[[#This Row],[Distance]]^5</f>
        <v>170230769.00068426</v>
      </c>
      <c r="F4430" s="13" t="e">
        <f>IF(ISNUMBER(VLOOKUP(Fulltable[[#This Row],[Distance]], PBmetric[[Distance (km)]:[PB (hh:mm:ss)]], 6, FALSE)), VLOOKUP(Fulltable[[#This Row],[Distance]], PBmetric[[Distance (km)]:[PB (hh:mm:ss)]], 6, FALSE), NA())</f>
        <v>#N/A</v>
      </c>
      <c r="G4430" s="13">
        <f ca="1">$Q$4+$P$4*Fulltable[[#This Row],[Distance]]+$O$4*Fulltable[[#This Row],[D^2]]+$N$4*Fulltable[[#This Row],[D^3]]</f>
        <v>0.16385270212648861</v>
      </c>
      <c r="H4430" s="13">
        <f ca="1">Fulltable[[#This Row],[Forecast]]*(1+AVERAGE(cform[faster (-ve) /
slower (+ve)]))</f>
        <v>0.16964027794728295</v>
      </c>
      <c r="I4430" s="13" t="e">
        <f>IF(ISNUMBER(VLOOKUP(Fulltable[[#This Row],[Distance]], Predict[[#All],[Distance (km)]:[Time on current form]], 2, FALSE)), VLOOKUP(Fulltable[[#This Row],[Distance]], Predict[[#All],[Distance (km)]:[Time on current form]], 2, FALSE), NA())</f>
        <v>#N/A</v>
      </c>
      <c r="J4430" s="13" t="e">
        <f>IF(ISNUMBER(VLOOKUP(Fulltable[[#This Row],[Distance]], Predict[[#All],[Distance (km)]:[Time on current form]], 3, FALSE)), VLOOKUP(Fulltable[[#This Row],[Distance]], Predict[[#All],[Distance (km)]:[Time on current form]], 3, FALSE), NA())</f>
        <v>#N/A</v>
      </c>
    </row>
    <row r="4431" spans="1:10" x14ac:dyDescent="0.25">
      <c r="A4431" s="1">
        <v>44.29</v>
      </c>
      <c r="B4431" s="2">
        <f>Fulltable[[#This Row],[Distance]]^2</f>
        <v>1961.6041</v>
      </c>
      <c r="C4431">
        <f>Fulltable[[#This Row],[Distance]]^3</f>
        <v>86879.445588999995</v>
      </c>
      <c r="D4431">
        <f>Fulltable[[#This Row],[Distance]]^4</f>
        <v>3847890.6451368099</v>
      </c>
      <c r="E4431">
        <f>Fulltable[[#This Row],[Distance]]^5</f>
        <v>170423076.67310929</v>
      </c>
      <c r="F4431" s="13" t="e">
        <f>IF(ISNUMBER(VLOOKUP(Fulltable[[#This Row],[Distance]], PBmetric[[Distance (km)]:[PB (hh:mm:ss)]], 6, FALSE)), VLOOKUP(Fulltable[[#This Row],[Distance]], PBmetric[[Distance (km)]:[PB (hh:mm:ss)]], 6, FALSE), NA())</f>
        <v>#N/A</v>
      </c>
      <c r="G4431" s="13">
        <f ca="1">$Q$4+$P$4*Fulltable[[#This Row],[Distance]]+$O$4*Fulltable[[#This Row],[D^2]]+$N$4*Fulltable[[#This Row],[D^3]]</f>
        <v>0.16389760804631284</v>
      </c>
      <c r="H4431" s="13">
        <f ca="1">Fulltable[[#This Row],[Forecast]]*(1+AVERAGE(cform[faster (-ve) /
slower (+ve)]))</f>
        <v>0.16968677002597068</v>
      </c>
      <c r="I4431" s="13" t="e">
        <f>IF(ISNUMBER(VLOOKUP(Fulltable[[#This Row],[Distance]], Predict[[#All],[Distance (km)]:[Time on current form]], 2, FALSE)), VLOOKUP(Fulltable[[#This Row],[Distance]], Predict[[#All],[Distance (km)]:[Time on current form]], 2, FALSE), NA())</f>
        <v>#N/A</v>
      </c>
      <c r="J4431" s="13" t="e">
        <f>IF(ISNUMBER(VLOOKUP(Fulltable[[#This Row],[Distance]], Predict[[#All],[Distance (km)]:[Time on current form]], 3, FALSE)), VLOOKUP(Fulltable[[#This Row],[Distance]], Predict[[#All],[Distance (km)]:[Time on current form]], 3, FALSE), NA())</f>
        <v>#N/A</v>
      </c>
    </row>
    <row r="4432" spans="1:10" x14ac:dyDescent="0.25">
      <c r="A4432" s="1">
        <v>44.3</v>
      </c>
      <c r="B4432" s="2">
        <f>Fulltable[[#This Row],[Distance]]^2</f>
        <v>1962.4899999999998</v>
      </c>
      <c r="C4432">
        <f>Fulltable[[#This Row],[Distance]]^3</f>
        <v>86938.306999999986</v>
      </c>
      <c r="D4432">
        <f>Fulltable[[#This Row],[Distance]]^4</f>
        <v>3851367.0000999994</v>
      </c>
      <c r="E4432">
        <f>Fulltable[[#This Row],[Distance]]^5</f>
        <v>170615558.10442996</v>
      </c>
      <c r="F4432" s="13" t="e">
        <f>IF(ISNUMBER(VLOOKUP(Fulltable[[#This Row],[Distance]], PBmetric[[Distance (km)]:[PB (hh:mm:ss)]], 6, FALSE)), VLOOKUP(Fulltable[[#This Row],[Distance]], PBmetric[[Distance (km)]:[PB (hh:mm:ss)]], 6, FALSE), NA())</f>
        <v>#N/A</v>
      </c>
      <c r="G4432" s="13">
        <f ca="1">$Q$4+$P$4*Fulltable[[#This Row],[Distance]]+$O$4*Fulltable[[#This Row],[D^2]]+$N$4*Fulltable[[#This Row],[D^3]]</f>
        <v>0.1639425174822248</v>
      </c>
      <c r="H4432" s="13">
        <f ca="1">Fulltable[[#This Row],[Forecast]]*(1+AVERAGE(cform[faster (-ve) /
slower (+ve)]))</f>
        <v>0.16973326574494074</v>
      </c>
      <c r="I4432" s="13" t="e">
        <f>IF(ISNUMBER(VLOOKUP(Fulltable[[#This Row],[Distance]], Predict[[#All],[Distance (km)]:[Time on current form]], 2, FALSE)), VLOOKUP(Fulltable[[#This Row],[Distance]], Predict[[#All],[Distance (km)]:[Time on current form]], 2, FALSE), NA())</f>
        <v>#N/A</v>
      </c>
      <c r="J4432" s="13" t="e">
        <f>IF(ISNUMBER(VLOOKUP(Fulltable[[#This Row],[Distance]], Predict[[#All],[Distance (km)]:[Time on current form]], 3, FALSE)), VLOOKUP(Fulltable[[#This Row],[Distance]], Predict[[#All],[Distance (km)]:[Time on current form]], 3, FALSE), NA())</f>
        <v>#N/A</v>
      </c>
    </row>
    <row r="4433" spans="1:10" x14ac:dyDescent="0.25">
      <c r="A4433" s="1">
        <v>44.31</v>
      </c>
      <c r="B4433" s="2">
        <f>Fulltable[[#This Row],[Distance]]^2</f>
        <v>1963.3761000000002</v>
      </c>
      <c r="C4433">
        <f>Fulltable[[#This Row],[Distance]]^3</f>
        <v>86997.194991000011</v>
      </c>
      <c r="D4433">
        <f>Fulltable[[#This Row],[Distance]]^4</f>
        <v>3854845.7100512106</v>
      </c>
      <c r="E4433">
        <f>Fulltable[[#This Row],[Distance]]^5</f>
        <v>170808213.41236916</v>
      </c>
      <c r="F4433" s="13" t="e">
        <f>IF(ISNUMBER(VLOOKUP(Fulltable[[#This Row],[Distance]], PBmetric[[Distance (km)]:[PB (hh:mm:ss)]], 6, FALSE)), VLOOKUP(Fulltable[[#This Row],[Distance]], PBmetric[[Distance (km)]:[PB (hh:mm:ss)]], 6, FALSE), NA())</f>
        <v>#N/A</v>
      </c>
      <c r="G4433" s="13">
        <f ca="1">$Q$4+$P$4*Fulltable[[#This Row],[Distance]]+$O$4*Fulltable[[#This Row],[D^2]]+$N$4*Fulltable[[#This Row],[D^3]]</f>
        <v>0.16398743043418912</v>
      </c>
      <c r="H4433" s="13">
        <f ca="1">Fulltable[[#This Row],[Forecast]]*(1+AVERAGE(cform[faster (-ve) /
slower (+ve)]))</f>
        <v>0.16977976510415657</v>
      </c>
      <c r="I4433" s="13" t="e">
        <f>IF(ISNUMBER(VLOOKUP(Fulltable[[#This Row],[Distance]], Predict[[#All],[Distance (km)]:[Time on current form]], 2, FALSE)), VLOOKUP(Fulltable[[#This Row],[Distance]], Predict[[#All],[Distance (km)]:[Time on current form]], 2, FALSE), NA())</f>
        <v>#N/A</v>
      </c>
      <c r="J4433" s="13" t="e">
        <f>IF(ISNUMBER(VLOOKUP(Fulltable[[#This Row],[Distance]], Predict[[#All],[Distance (km)]:[Time on current form]], 3, FALSE)), VLOOKUP(Fulltable[[#This Row],[Distance]], Predict[[#All],[Distance (km)]:[Time on current form]], 3, FALSE), NA())</f>
        <v>#N/A</v>
      </c>
    </row>
    <row r="4434" spans="1:10" x14ac:dyDescent="0.25">
      <c r="A4434" s="1">
        <v>44.32</v>
      </c>
      <c r="B4434" s="2">
        <f>Fulltable[[#This Row],[Distance]]^2</f>
        <v>1964.2624000000001</v>
      </c>
      <c r="C4434">
        <f>Fulltable[[#This Row],[Distance]]^3</f>
        <v>87056.109568</v>
      </c>
      <c r="D4434">
        <f>Fulltable[[#This Row],[Distance]]^4</f>
        <v>3858326.7760537602</v>
      </c>
      <c r="E4434">
        <f>Fulltable[[#This Row],[Distance]]^5</f>
        <v>171001042.71470267</v>
      </c>
      <c r="F4434" s="13" t="e">
        <f>IF(ISNUMBER(VLOOKUP(Fulltable[[#This Row],[Distance]], PBmetric[[Distance (km)]:[PB (hh:mm:ss)]], 6, FALSE)), VLOOKUP(Fulltable[[#This Row],[Distance]], PBmetric[[Distance (km)]:[PB (hh:mm:ss)]], 6, FALSE), NA())</f>
        <v>#N/A</v>
      </c>
      <c r="G4434" s="13">
        <f ca="1">$Q$4+$P$4*Fulltable[[#This Row],[Distance]]+$O$4*Fulltable[[#This Row],[D^2]]+$N$4*Fulltable[[#This Row],[D^3]]</f>
        <v>0.16403234690217031</v>
      </c>
      <c r="H4434" s="13">
        <f ca="1">Fulltable[[#This Row],[Forecast]]*(1+AVERAGE(cform[faster (-ve) /
slower (+ve)]))</f>
        <v>0.16982626810358137</v>
      </c>
      <c r="I4434" s="13" t="e">
        <f>IF(ISNUMBER(VLOOKUP(Fulltable[[#This Row],[Distance]], Predict[[#All],[Distance (km)]:[Time on current form]], 2, FALSE)), VLOOKUP(Fulltable[[#This Row],[Distance]], Predict[[#All],[Distance (km)]:[Time on current form]], 2, FALSE), NA())</f>
        <v>#N/A</v>
      </c>
      <c r="J4434" s="13" t="e">
        <f>IF(ISNUMBER(VLOOKUP(Fulltable[[#This Row],[Distance]], Predict[[#All],[Distance (km)]:[Time on current form]], 3, FALSE)), VLOOKUP(Fulltable[[#This Row],[Distance]], Predict[[#All],[Distance (km)]:[Time on current form]], 3, FALSE), NA())</f>
        <v>#N/A</v>
      </c>
    </row>
    <row r="4435" spans="1:10" x14ac:dyDescent="0.25">
      <c r="A4435" s="1">
        <v>44.33</v>
      </c>
      <c r="B4435" s="2">
        <f>Fulltable[[#This Row],[Distance]]^2</f>
        <v>1965.1488999999999</v>
      </c>
      <c r="C4435">
        <f>Fulltable[[#This Row],[Distance]]^3</f>
        <v>87115.050736999998</v>
      </c>
      <c r="D4435">
        <f>Fulltable[[#This Row],[Distance]]^4</f>
        <v>3861810.1991712097</v>
      </c>
      <c r="E4435">
        <f>Fulltable[[#This Row],[Distance]]^5</f>
        <v>171194046.12925971</v>
      </c>
      <c r="F4435" s="13" t="e">
        <f>IF(ISNUMBER(VLOOKUP(Fulltable[[#This Row],[Distance]], PBmetric[[Distance (km)]:[PB (hh:mm:ss)]], 6, FALSE)), VLOOKUP(Fulltable[[#This Row],[Distance]], PBmetric[[Distance (km)]:[PB (hh:mm:ss)]], 6, FALSE), NA())</f>
        <v>#N/A</v>
      </c>
      <c r="G4435" s="13">
        <f ca="1">$Q$4+$P$4*Fulltable[[#This Row],[Distance]]+$O$4*Fulltable[[#This Row],[D^2]]+$N$4*Fulltable[[#This Row],[D^3]]</f>
        <v>0.164077266886133</v>
      </c>
      <c r="H4435" s="13">
        <f ca="1">Fulltable[[#This Row],[Forecast]]*(1+AVERAGE(cform[faster (-ve) /
slower (+ve)]))</f>
        <v>0.16987277474317852</v>
      </c>
      <c r="I4435" s="13" t="e">
        <f>IF(ISNUMBER(VLOOKUP(Fulltable[[#This Row],[Distance]], Predict[[#All],[Distance (km)]:[Time on current form]], 2, FALSE)), VLOOKUP(Fulltable[[#This Row],[Distance]], Predict[[#All],[Distance (km)]:[Time on current form]], 2, FALSE), NA())</f>
        <v>#N/A</v>
      </c>
      <c r="J4435" s="13" t="e">
        <f>IF(ISNUMBER(VLOOKUP(Fulltable[[#This Row],[Distance]], Predict[[#All],[Distance (km)]:[Time on current form]], 3, FALSE)), VLOOKUP(Fulltable[[#This Row],[Distance]], Predict[[#All],[Distance (km)]:[Time on current form]], 3, FALSE), NA())</f>
        <v>#N/A</v>
      </c>
    </row>
    <row r="4436" spans="1:10" x14ac:dyDescent="0.25">
      <c r="A4436" s="1">
        <v>44.34</v>
      </c>
      <c r="B4436" s="2">
        <f>Fulltable[[#This Row],[Distance]]^2</f>
        <v>1966.0356000000004</v>
      </c>
      <c r="C4436">
        <f>Fulltable[[#This Row],[Distance]]^3</f>
        <v>87174.018504000021</v>
      </c>
      <c r="D4436">
        <f>Fulltable[[#This Row],[Distance]]^4</f>
        <v>3865295.9804673614</v>
      </c>
      <c r="E4436">
        <f>Fulltable[[#This Row],[Distance]]^5</f>
        <v>171387223.77392283</v>
      </c>
      <c r="F4436" s="13" t="e">
        <f>IF(ISNUMBER(VLOOKUP(Fulltable[[#This Row],[Distance]], PBmetric[[Distance (km)]:[PB (hh:mm:ss)]], 6, FALSE)), VLOOKUP(Fulltable[[#This Row],[Distance]], PBmetric[[Distance (km)]:[PB (hh:mm:ss)]], 6, FALSE), NA())</f>
        <v>#N/A</v>
      </c>
      <c r="G4436" s="13">
        <f ca="1">$Q$4+$P$4*Fulltable[[#This Row],[Distance]]+$O$4*Fulltable[[#This Row],[D^2]]+$N$4*Fulltable[[#This Row],[D^3]]</f>
        <v>0.16412219038604187</v>
      </c>
      <c r="H4436" s="13">
        <f ca="1">Fulltable[[#This Row],[Forecast]]*(1+AVERAGE(cform[faster (-ve) /
slower (+ve)]))</f>
        <v>0.16991928502291148</v>
      </c>
      <c r="I4436" s="13" t="e">
        <f>IF(ISNUMBER(VLOOKUP(Fulltable[[#This Row],[Distance]], Predict[[#All],[Distance (km)]:[Time on current form]], 2, FALSE)), VLOOKUP(Fulltable[[#This Row],[Distance]], Predict[[#All],[Distance (km)]:[Time on current form]], 2, FALSE), NA())</f>
        <v>#N/A</v>
      </c>
      <c r="J4436" s="13" t="e">
        <f>IF(ISNUMBER(VLOOKUP(Fulltable[[#This Row],[Distance]], Predict[[#All],[Distance (km)]:[Time on current form]], 3, FALSE)), VLOOKUP(Fulltable[[#This Row],[Distance]], Predict[[#All],[Distance (km)]:[Time on current form]], 3, FALSE), NA())</f>
        <v>#N/A</v>
      </c>
    </row>
    <row r="4437" spans="1:10" x14ac:dyDescent="0.25">
      <c r="A4437" s="1">
        <v>44.35</v>
      </c>
      <c r="B4437" s="2">
        <f>Fulltable[[#This Row],[Distance]]^2</f>
        <v>1966.9225000000001</v>
      </c>
      <c r="C4437">
        <f>Fulltable[[#This Row],[Distance]]^3</f>
        <v>87233.012875000015</v>
      </c>
      <c r="D4437">
        <f>Fulltable[[#This Row],[Distance]]^4</f>
        <v>3868784.1210062504</v>
      </c>
      <c r="E4437">
        <f>Fulltable[[#This Row],[Distance]]^5</f>
        <v>171580575.76662722</v>
      </c>
      <c r="F4437" s="13" t="e">
        <f>IF(ISNUMBER(VLOOKUP(Fulltable[[#This Row],[Distance]], PBmetric[[Distance (km)]:[PB (hh:mm:ss)]], 6, FALSE)), VLOOKUP(Fulltable[[#This Row],[Distance]], PBmetric[[Distance (km)]:[PB (hh:mm:ss)]], 6, FALSE), NA())</f>
        <v>#N/A</v>
      </c>
      <c r="G4437" s="13">
        <f ca="1">$Q$4+$P$4*Fulltable[[#This Row],[Distance]]+$O$4*Fulltable[[#This Row],[D^2]]+$N$4*Fulltable[[#This Row],[D^3]]</f>
        <v>0.16416711740186132</v>
      </c>
      <c r="H4437" s="13">
        <f ca="1">Fulltable[[#This Row],[Forecast]]*(1+AVERAGE(cform[faster (-ve) /
slower (+ve)]))</f>
        <v>0.16996579894274341</v>
      </c>
      <c r="I4437" s="13" t="e">
        <f>IF(ISNUMBER(VLOOKUP(Fulltable[[#This Row],[Distance]], Predict[[#All],[Distance (km)]:[Time on current form]], 2, FALSE)), VLOOKUP(Fulltable[[#This Row],[Distance]], Predict[[#All],[Distance (km)]:[Time on current form]], 2, FALSE), NA())</f>
        <v>#N/A</v>
      </c>
      <c r="J4437" s="13" t="e">
        <f>IF(ISNUMBER(VLOOKUP(Fulltable[[#This Row],[Distance]], Predict[[#All],[Distance (km)]:[Time on current form]], 3, FALSE)), VLOOKUP(Fulltable[[#This Row],[Distance]], Predict[[#All],[Distance (km)]:[Time on current form]], 3, FALSE), NA())</f>
        <v>#N/A</v>
      </c>
    </row>
    <row r="4438" spans="1:10" x14ac:dyDescent="0.25">
      <c r="A4438" s="1">
        <v>44.36</v>
      </c>
      <c r="B4438" s="2">
        <f>Fulltable[[#This Row],[Distance]]^2</f>
        <v>1967.8096</v>
      </c>
      <c r="C4438">
        <f>Fulltable[[#This Row],[Distance]]^3</f>
        <v>87292.033855999995</v>
      </c>
      <c r="D4438">
        <f>Fulltable[[#This Row],[Distance]]^4</f>
        <v>3872274.62185216</v>
      </c>
      <c r="E4438">
        <f>Fulltable[[#This Row],[Distance]]^5</f>
        <v>171774102.22536182</v>
      </c>
      <c r="F4438" s="13" t="e">
        <f>IF(ISNUMBER(VLOOKUP(Fulltable[[#This Row],[Distance]], PBmetric[[Distance (km)]:[PB (hh:mm:ss)]], 6, FALSE)), VLOOKUP(Fulltable[[#This Row],[Distance]], PBmetric[[Distance (km)]:[PB (hh:mm:ss)]], 6, FALSE), NA())</f>
        <v>#N/A</v>
      </c>
      <c r="G4438" s="13">
        <f ca="1">$Q$4+$P$4*Fulltable[[#This Row],[Distance]]+$O$4*Fulltable[[#This Row],[D^2]]+$N$4*Fulltable[[#This Row],[D^3]]</f>
        <v>0.16421204793355615</v>
      </c>
      <c r="H4438" s="13">
        <f ca="1">Fulltable[[#This Row],[Forecast]]*(1+AVERAGE(cform[faster (-ve) /
slower (+ve)]))</f>
        <v>0.17001231650263782</v>
      </c>
      <c r="I4438" s="13" t="e">
        <f>IF(ISNUMBER(VLOOKUP(Fulltable[[#This Row],[Distance]], Predict[[#All],[Distance (km)]:[Time on current form]], 2, FALSE)), VLOOKUP(Fulltable[[#This Row],[Distance]], Predict[[#All],[Distance (km)]:[Time on current form]], 2, FALSE), NA())</f>
        <v>#N/A</v>
      </c>
      <c r="J4438" s="13" t="e">
        <f>IF(ISNUMBER(VLOOKUP(Fulltable[[#This Row],[Distance]], Predict[[#All],[Distance (km)]:[Time on current form]], 3, FALSE)), VLOOKUP(Fulltable[[#This Row],[Distance]], Predict[[#All],[Distance (km)]:[Time on current form]], 3, FALSE), NA())</f>
        <v>#N/A</v>
      </c>
    </row>
    <row r="4439" spans="1:10" x14ac:dyDescent="0.25">
      <c r="A4439" s="1">
        <v>44.37</v>
      </c>
      <c r="B4439" s="2">
        <f>Fulltable[[#This Row],[Distance]]^2</f>
        <v>1968.6968999999997</v>
      </c>
      <c r="C4439">
        <f>Fulltable[[#This Row],[Distance]]^3</f>
        <v>87351.081452999977</v>
      </c>
      <c r="D4439">
        <f>Fulltable[[#This Row],[Distance]]^4</f>
        <v>3875767.4840696086</v>
      </c>
      <c r="E4439">
        <f>Fulltable[[#This Row],[Distance]]^5</f>
        <v>171967803.26816854</v>
      </c>
      <c r="F4439" s="13" t="e">
        <f>IF(ISNUMBER(VLOOKUP(Fulltable[[#This Row],[Distance]], PBmetric[[Distance (km)]:[PB (hh:mm:ss)]], 6, FALSE)), VLOOKUP(Fulltable[[#This Row],[Distance]], PBmetric[[Distance (km)]:[PB (hh:mm:ss)]], 6, FALSE), NA())</f>
        <v>#N/A</v>
      </c>
      <c r="G4439" s="13">
        <f ca="1">$Q$4+$P$4*Fulltable[[#This Row],[Distance]]+$O$4*Fulltable[[#This Row],[D^2]]+$N$4*Fulltable[[#This Row],[D^3]]</f>
        <v>0.16425698198109087</v>
      </c>
      <c r="H4439" s="13">
        <f ca="1">Fulltable[[#This Row],[Forecast]]*(1+AVERAGE(cform[faster (-ve) /
slower (+ve)]))</f>
        <v>0.17005883770255797</v>
      </c>
      <c r="I4439" s="13" t="e">
        <f>IF(ISNUMBER(VLOOKUP(Fulltable[[#This Row],[Distance]], Predict[[#All],[Distance (km)]:[Time on current form]], 2, FALSE)), VLOOKUP(Fulltable[[#This Row],[Distance]], Predict[[#All],[Distance (km)]:[Time on current form]], 2, FALSE), NA())</f>
        <v>#N/A</v>
      </c>
      <c r="J4439" s="13" t="e">
        <f>IF(ISNUMBER(VLOOKUP(Fulltable[[#This Row],[Distance]], Predict[[#All],[Distance (km)]:[Time on current form]], 3, FALSE)), VLOOKUP(Fulltable[[#This Row],[Distance]], Predict[[#All],[Distance (km)]:[Time on current form]], 3, FALSE), NA())</f>
        <v>#N/A</v>
      </c>
    </row>
    <row r="4440" spans="1:10" x14ac:dyDescent="0.25">
      <c r="A4440" s="1">
        <v>44.38</v>
      </c>
      <c r="B4440" s="2">
        <f>Fulltable[[#This Row],[Distance]]^2</f>
        <v>1969.5844000000002</v>
      </c>
      <c r="C4440">
        <f>Fulltable[[#This Row],[Distance]]^3</f>
        <v>87410.155672000008</v>
      </c>
      <c r="D4440">
        <f>Fulltable[[#This Row],[Distance]]^4</f>
        <v>3879262.7087233607</v>
      </c>
      <c r="E4440">
        <f>Fulltable[[#This Row],[Distance]]^5</f>
        <v>172161679.01314276</v>
      </c>
      <c r="F4440" s="13" t="e">
        <f>IF(ISNUMBER(VLOOKUP(Fulltable[[#This Row],[Distance]], PBmetric[[Distance (km)]:[PB (hh:mm:ss)]], 6, FALSE)), VLOOKUP(Fulltable[[#This Row],[Distance]], PBmetric[[Distance (km)]:[PB (hh:mm:ss)]], 6, FALSE), NA())</f>
        <v>#N/A</v>
      </c>
      <c r="G4440" s="13">
        <f ca="1">$Q$4+$P$4*Fulltable[[#This Row],[Distance]]+$O$4*Fulltable[[#This Row],[D^2]]+$N$4*Fulltable[[#This Row],[D^3]]</f>
        <v>0.16430191954443013</v>
      </c>
      <c r="H4440" s="13">
        <f ca="1">Fulltable[[#This Row],[Forecast]]*(1+AVERAGE(cform[faster (-ve) /
slower (+ve)]))</f>
        <v>0.1701053625424673</v>
      </c>
      <c r="I4440" s="13" t="e">
        <f>IF(ISNUMBER(VLOOKUP(Fulltable[[#This Row],[Distance]], Predict[[#All],[Distance (km)]:[Time on current form]], 2, FALSE)), VLOOKUP(Fulltable[[#This Row],[Distance]], Predict[[#All],[Distance (km)]:[Time on current form]], 2, FALSE), NA())</f>
        <v>#N/A</v>
      </c>
      <c r="J4440" s="13" t="e">
        <f>IF(ISNUMBER(VLOOKUP(Fulltable[[#This Row],[Distance]], Predict[[#All],[Distance (km)]:[Time on current form]], 3, FALSE)), VLOOKUP(Fulltable[[#This Row],[Distance]], Predict[[#All],[Distance (km)]:[Time on current form]], 3, FALSE), NA())</f>
        <v>#N/A</v>
      </c>
    </row>
    <row r="4441" spans="1:10" x14ac:dyDescent="0.25">
      <c r="A4441" s="1">
        <v>44.39</v>
      </c>
      <c r="B4441" s="2">
        <f>Fulltable[[#This Row],[Distance]]^2</f>
        <v>1970.4721</v>
      </c>
      <c r="C4441">
        <f>Fulltable[[#This Row],[Distance]]^3</f>
        <v>87469.256519000002</v>
      </c>
      <c r="D4441">
        <f>Fulltable[[#This Row],[Distance]]^4</f>
        <v>3882760.29687841</v>
      </c>
      <c r="E4441">
        <f>Fulltable[[#This Row],[Distance]]^5</f>
        <v>172355729.57843262</v>
      </c>
      <c r="F4441" s="13" t="e">
        <f>IF(ISNUMBER(VLOOKUP(Fulltable[[#This Row],[Distance]], PBmetric[[Distance (km)]:[PB (hh:mm:ss)]], 6, FALSE)), VLOOKUP(Fulltable[[#This Row],[Distance]], PBmetric[[Distance (km)]:[PB (hh:mm:ss)]], 6, FALSE), NA())</f>
        <v>#N/A</v>
      </c>
      <c r="G4441" s="13">
        <f ca="1">$Q$4+$P$4*Fulltable[[#This Row],[Distance]]+$O$4*Fulltable[[#This Row],[D^2]]+$N$4*Fulltable[[#This Row],[D^3]]</f>
        <v>0.16434686062353843</v>
      </c>
      <c r="H4441" s="13">
        <f ca="1">Fulltable[[#This Row],[Forecast]]*(1+AVERAGE(cform[faster (-ve) /
slower (+ve)]))</f>
        <v>0.17015189102232905</v>
      </c>
      <c r="I4441" s="13" t="e">
        <f>IF(ISNUMBER(VLOOKUP(Fulltable[[#This Row],[Distance]], Predict[[#All],[Distance (km)]:[Time on current form]], 2, FALSE)), VLOOKUP(Fulltable[[#This Row],[Distance]], Predict[[#All],[Distance (km)]:[Time on current form]], 2, FALSE), NA())</f>
        <v>#N/A</v>
      </c>
      <c r="J4441" s="13" t="e">
        <f>IF(ISNUMBER(VLOOKUP(Fulltable[[#This Row],[Distance]], Predict[[#All],[Distance (km)]:[Time on current form]], 3, FALSE)), VLOOKUP(Fulltable[[#This Row],[Distance]], Predict[[#All],[Distance (km)]:[Time on current form]], 3, FALSE), NA())</f>
        <v>#N/A</v>
      </c>
    </row>
    <row r="4442" spans="1:10" x14ac:dyDescent="0.25">
      <c r="A4442" s="1">
        <v>44.4</v>
      </c>
      <c r="B4442" s="2">
        <f>Fulltable[[#This Row],[Distance]]^2</f>
        <v>1971.36</v>
      </c>
      <c r="C4442">
        <f>Fulltable[[#This Row],[Distance]]^3</f>
        <v>87528.383999999991</v>
      </c>
      <c r="D4442">
        <f>Fulltable[[#This Row],[Distance]]^4</f>
        <v>3886260.2495999997</v>
      </c>
      <c r="E4442">
        <f>Fulltable[[#This Row],[Distance]]^5</f>
        <v>172549955.08223999</v>
      </c>
      <c r="F4442" s="13" t="e">
        <f>IF(ISNUMBER(VLOOKUP(Fulltable[[#This Row],[Distance]], PBmetric[[Distance (km)]:[PB (hh:mm:ss)]], 6, FALSE)), VLOOKUP(Fulltable[[#This Row],[Distance]], PBmetric[[Distance (km)]:[PB (hh:mm:ss)]], 6, FALSE), NA())</f>
        <v>#N/A</v>
      </c>
      <c r="G4442" s="13">
        <f ca="1">$Q$4+$P$4*Fulltable[[#This Row],[Distance]]+$O$4*Fulltable[[#This Row],[D^2]]+$N$4*Fulltable[[#This Row],[D^3]]</f>
        <v>0.16439180521838043</v>
      </c>
      <c r="H4442" s="13">
        <f ca="1">Fulltable[[#This Row],[Forecast]]*(1+AVERAGE(cform[faster (-ve) /
slower (+ve)]))</f>
        <v>0.17019842314210659</v>
      </c>
      <c r="I4442" s="13" t="e">
        <f>IF(ISNUMBER(VLOOKUP(Fulltable[[#This Row],[Distance]], Predict[[#All],[Distance (km)]:[Time on current form]], 2, FALSE)), VLOOKUP(Fulltable[[#This Row],[Distance]], Predict[[#All],[Distance (km)]:[Time on current form]], 2, FALSE), NA())</f>
        <v>#N/A</v>
      </c>
      <c r="J4442" s="13" t="e">
        <f>IF(ISNUMBER(VLOOKUP(Fulltable[[#This Row],[Distance]], Predict[[#All],[Distance (km)]:[Time on current form]], 3, FALSE)), VLOOKUP(Fulltable[[#This Row],[Distance]], Predict[[#All],[Distance (km)]:[Time on current form]], 3, FALSE), NA())</f>
        <v>#N/A</v>
      </c>
    </row>
    <row r="4443" spans="1:10" x14ac:dyDescent="0.25">
      <c r="A4443" s="1">
        <v>44.41</v>
      </c>
      <c r="B4443" s="2">
        <f>Fulltable[[#This Row],[Distance]]^2</f>
        <v>1972.2480999999998</v>
      </c>
      <c r="C4443">
        <f>Fulltable[[#This Row],[Distance]]^3</f>
        <v>87587.53812099999</v>
      </c>
      <c r="D4443">
        <f>Fulltable[[#This Row],[Distance]]^4</f>
        <v>3889762.5679536094</v>
      </c>
      <c r="E4443">
        <f>Fulltable[[#This Row],[Distance]]^5</f>
        <v>172744355.64281979</v>
      </c>
      <c r="F4443" s="13" t="e">
        <f>IF(ISNUMBER(VLOOKUP(Fulltable[[#This Row],[Distance]], PBmetric[[Distance (km)]:[PB (hh:mm:ss)]], 6, FALSE)), VLOOKUP(Fulltable[[#This Row],[Distance]], PBmetric[[Distance (km)]:[PB (hh:mm:ss)]], 6, FALSE), NA())</f>
        <v>#N/A</v>
      </c>
      <c r="G4443" s="13">
        <f ca="1">$Q$4+$P$4*Fulltable[[#This Row],[Distance]]+$O$4*Fulltable[[#This Row],[D^2]]+$N$4*Fulltable[[#This Row],[D^3]]</f>
        <v>0.16443675332892072</v>
      </c>
      <c r="H4443" s="13">
        <f ca="1">Fulltable[[#This Row],[Forecast]]*(1+AVERAGE(cform[faster (-ve) /
slower (+ve)]))</f>
        <v>0.1702449589017633</v>
      </c>
      <c r="I4443" s="13" t="e">
        <f>IF(ISNUMBER(VLOOKUP(Fulltable[[#This Row],[Distance]], Predict[[#All],[Distance (km)]:[Time on current form]], 2, FALSE)), VLOOKUP(Fulltable[[#This Row],[Distance]], Predict[[#All],[Distance (km)]:[Time on current form]], 2, FALSE), NA())</f>
        <v>#N/A</v>
      </c>
      <c r="J4443" s="13" t="e">
        <f>IF(ISNUMBER(VLOOKUP(Fulltable[[#This Row],[Distance]], Predict[[#All],[Distance (km)]:[Time on current form]], 3, FALSE)), VLOOKUP(Fulltable[[#This Row],[Distance]], Predict[[#All],[Distance (km)]:[Time on current form]], 3, FALSE), NA())</f>
        <v>#N/A</v>
      </c>
    </row>
    <row r="4444" spans="1:10" x14ac:dyDescent="0.25">
      <c r="A4444" s="1">
        <v>44.42</v>
      </c>
      <c r="B4444" s="2">
        <f>Fulltable[[#This Row],[Distance]]^2</f>
        <v>1973.1364000000001</v>
      </c>
      <c r="C4444">
        <f>Fulltable[[#This Row],[Distance]]^3</f>
        <v>87646.718888000003</v>
      </c>
      <c r="D4444">
        <f>Fulltable[[#This Row],[Distance]]^4</f>
        <v>3893267.2530049603</v>
      </c>
      <c r="E4444">
        <f>Fulltable[[#This Row],[Distance]]^5</f>
        <v>172938931.37848035</v>
      </c>
      <c r="F4444" s="13" t="e">
        <f>IF(ISNUMBER(VLOOKUP(Fulltable[[#This Row],[Distance]], PBmetric[[Distance (km)]:[PB (hh:mm:ss)]], 6, FALSE)), VLOOKUP(Fulltable[[#This Row],[Distance]], PBmetric[[Distance (km)]:[PB (hh:mm:ss)]], 6, FALSE), NA())</f>
        <v>#N/A</v>
      </c>
      <c r="G4444" s="13">
        <f ca="1">$Q$4+$P$4*Fulltable[[#This Row],[Distance]]+$O$4*Fulltable[[#This Row],[D^2]]+$N$4*Fulltable[[#This Row],[D^3]]</f>
        <v>0.1644817049551239</v>
      </c>
      <c r="H4444" s="13">
        <f ca="1">Fulltable[[#This Row],[Forecast]]*(1+AVERAGE(cform[faster (-ve) /
slower (+ve)]))</f>
        <v>0.1702914983012625</v>
      </c>
      <c r="I4444" s="13" t="e">
        <f>IF(ISNUMBER(VLOOKUP(Fulltable[[#This Row],[Distance]], Predict[[#All],[Distance (km)]:[Time on current form]], 2, FALSE)), VLOOKUP(Fulltable[[#This Row],[Distance]], Predict[[#All],[Distance (km)]:[Time on current form]], 2, FALSE), NA())</f>
        <v>#N/A</v>
      </c>
      <c r="J4444" s="13" t="e">
        <f>IF(ISNUMBER(VLOOKUP(Fulltable[[#This Row],[Distance]], Predict[[#All],[Distance (km)]:[Time on current form]], 3, FALSE)), VLOOKUP(Fulltable[[#This Row],[Distance]], Predict[[#All],[Distance (km)]:[Time on current form]], 3, FALSE), NA())</f>
        <v>#N/A</v>
      </c>
    </row>
    <row r="4445" spans="1:10" x14ac:dyDescent="0.25">
      <c r="A4445" s="1">
        <v>44.43</v>
      </c>
      <c r="B4445" s="2">
        <f>Fulltable[[#This Row],[Distance]]^2</f>
        <v>1974.0248999999999</v>
      </c>
      <c r="C4445">
        <f>Fulltable[[#This Row],[Distance]]^3</f>
        <v>87705.926307000002</v>
      </c>
      <c r="D4445">
        <f>Fulltable[[#This Row],[Distance]]^4</f>
        <v>3896774.3058200097</v>
      </c>
      <c r="E4445">
        <f>Fulltable[[#This Row],[Distance]]^5</f>
        <v>173133682.40758303</v>
      </c>
      <c r="F4445" s="13" t="e">
        <f>IF(ISNUMBER(VLOOKUP(Fulltable[[#This Row],[Distance]], PBmetric[[Distance (km)]:[PB (hh:mm:ss)]], 6, FALSE)), VLOOKUP(Fulltable[[#This Row],[Distance]], PBmetric[[Distance (km)]:[PB (hh:mm:ss)]], 6, FALSE), NA())</f>
        <v>#N/A</v>
      </c>
      <c r="G4445" s="13">
        <f ca="1">$Q$4+$P$4*Fulltable[[#This Row],[Distance]]+$O$4*Fulltable[[#This Row],[D^2]]+$N$4*Fulltable[[#This Row],[D^3]]</f>
        <v>0.16452666009695455</v>
      </c>
      <c r="H4445" s="13">
        <f ca="1">Fulltable[[#This Row],[Forecast]]*(1+AVERAGE(cform[faster (-ve) /
slower (+ve)]))</f>
        <v>0.17033804134056754</v>
      </c>
      <c r="I4445" s="13" t="e">
        <f>IF(ISNUMBER(VLOOKUP(Fulltable[[#This Row],[Distance]], Predict[[#All],[Distance (km)]:[Time on current form]], 2, FALSE)), VLOOKUP(Fulltable[[#This Row],[Distance]], Predict[[#All],[Distance (km)]:[Time on current form]], 2, FALSE), NA())</f>
        <v>#N/A</v>
      </c>
      <c r="J4445" s="13" t="e">
        <f>IF(ISNUMBER(VLOOKUP(Fulltable[[#This Row],[Distance]], Predict[[#All],[Distance (km)]:[Time on current form]], 3, FALSE)), VLOOKUP(Fulltable[[#This Row],[Distance]], Predict[[#All],[Distance (km)]:[Time on current form]], 3, FALSE), NA())</f>
        <v>#N/A</v>
      </c>
    </row>
    <row r="4446" spans="1:10" x14ac:dyDescent="0.25">
      <c r="A4446" s="1">
        <v>44.44</v>
      </c>
      <c r="B4446" s="2">
        <f>Fulltable[[#This Row],[Distance]]^2</f>
        <v>1974.9135999999999</v>
      </c>
      <c r="C4446">
        <f>Fulltable[[#This Row],[Distance]]^3</f>
        <v>87765.160383999988</v>
      </c>
      <c r="D4446">
        <f>Fulltable[[#This Row],[Distance]]^4</f>
        <v>3900283.7274649595</v>
      </c>
      <c r="E4446">
        <f>Fulltable[[#This Row],[Distance]]^5</f>
        <v>173328608.84854278</v>
      </c>
      <c r="F4446" s="13" t="e">
        <f>IF(ISNUMBER(VLOOKUP(Fulltable[[#This Row],[Distance]], PBmetric[[Distance (km)]:[PB (hh:mm:ss)]], 6, FALSE)), VLOOKUP(Fulltable[[#This Row],[Distance]], PBmetric[[Distance (km)]:[PB (hh:mm:ss)]], 6, FALSE), NA())</f>
        <v>#N/A</v>
      </c>
      <c r="G4446" s="13">
        <f ca="1">$Q$4+$P$4*Fulltable[[#This Row],[Distance]]+$O$4*Fulltable[[#This Row],[D^2]]+$N$4*Fulltable[[#This Row],[D^3]]</f>
        <v>0.16457161875437726</v>
      </c>
      <c r="H4446" s="13">
        <f ca="1">Fulltable[[#This Row],[Forecast]]*(1+AVERAGE(cform[faster (-ve) /
slower (+ve)]))</f>
        <v>0.17038458801964176</v>
      </c>
      <c r="I4446" s="13" t="e">
        <f>IF(ISNUMBER(VLOOKUP(Fulltable[[#This Row],[Distance]], Predict[[#All],[Distance (km)]:[Time on current form]], 2, FALSE)), VLOOKUP(Fulltable[[#This Row],[Distance]], Predict[[#All],[Distance (km)]:[Time on current form]], 2, FALSE), NA())</f>
        <v>#N/A</v>
      </c>
      <c r="J4446" s="13" t="e">
        <f>IF(ISNUMBER(VLOOKUP(Fulltable[[#This Row],[Distance]], Predict[[#All],[Distance (km)]:[Time on current form]], 3, FALSE)), VLOOKUP(Fulltable[[#This Row],[Distance]], Predict[[#All],[Distance (km)]:[Time on current form]], 3, FALSE), NA())</f>
        <v>#N/A</v>
      </c>
    </row>
    <row r="4447" spans="1:10" x14ac:dyDescent="0.25">
      <c r="A4447" s="1">
        <v>44.45</v>
      </c>
      <c r="B4447" s="2">
        <f>Fulltable[[#This Row],[Distance]]^2</f>
        <v>1975.8025000000002</v>
      </c>
      <c r="C4447">
        <f>Fulltable[[#This Row],[Distance]]^3</f>
        <v>87824.421125000023</v>
      </c>
      <c r="D4447">
        <f>Fulltable[[#This Row],[Distance]]^4</f>
        <v>3903795.5190062509</v>
      </c>
      <c r="E4447">
        <f>Fulltable[[#This Row],[Distance]]^5</f>
        <v>173523710.81982785</v>
      </c>
      <c r="F4447" s="13" t="e">
        <f>IF(ISNUMBER(VLOOKUP(Fulltable[[#This Row],[Distance]], PBmetric[[Distance (km)]:[PB (hh:mm:ss)]], 6, FALSE)), VLOOKUP(Fulltable[[#This Row],[Distance]], PBmetric[[Distance (km)]:[PB (hh:mm:ss)]], 6, FALSE), NA())</f>
        <v>#N/A</v>
      </c>
      <c r="G4447" s="13">
        <f ca="1">$Q$4+$P$4*Fulltable[[#This Row],[Distance]]+$O$4*Fulltable[[#This Row],[D^2]]+$N$4*Fulltable[[#This Row],[D^3]]</f>
        <v>0.16461658092735668</v>
      </c>
      <c r="H4447" s="13">
        <f ca="1">Fulltable[[#This Row],[Forecast]]*(1+AVERAGE(cform[faster (-ve) /
slower (+ve)]))</f>
        <v>0.17043113833844856</v>
      </c>
      <c r="I4447" s="13" t="e">
        <f>IF(ISNUMBER(VLOOKUP(Fulltable[[#This Row],[Distance]], Predict[[#All],[Distance (km)]:[Time on current form]], 2, FALSE)), VLOOKUP(Fulltable[[#This Row],[Distance]], Predict[[#All],[Distance (km)]:[Time on current form]], 2, FALSE), NA())</f>
        <v>#N/A</v>
      </c>
      <c r="J4447" s="13" t="e">
        <f>IF(ISNUMBER(VLOOKUP(Fulltable[[#This Row],[Distance]], Predict[[#All],[Distance (km)]:[Time on current form]], 3, FALSE)), VLOOKUP(Fulltable[[#This Row],[Distance]], Predict[[#All],[Distance (km)]:[Time on current form]], 3, FALSE), NA())</f>
        <v>#N/A</v>
      </c>
    </row>
    <row r="4448" spans="1:10" x14ac:dyDescent="0.25">
      <c r="A4448" s="1">
        <v>44.46</v>
      </c>
      <c r="B4448" s="2">
        <f>Fulltable[[#This Row],[Distance]]^2</f>
        <v>1976.6916000000001</v>
      </c>
      <c r="C4448">
        <f>Fulltable[[#This Row],[Distance]]^3</f>
        <v>87883.708536000006</v>
      </c>
      <c r="D4448">
        <f>Fulltable[[#This Row],[Distance]]^4</f>
        <v>3907309.6815105602</v>
      </c>
      <c r="E4448">
        <f>Fulltable[[#This Row],[Distance]]^5</f>
        <v>173718988.4399595</v>
      </c>
      <c r="F4448" s="13" t="e">
        <f>IF(ISNUMBER(VLOOKUP(Fulltable[[#This Row],[Distance]], PBmetric[[Distance (km)]:[PB (hh:mm:ss)]], 6, FALSE)), VLOOKUP(Fulltable[[#This Row],[Distance]], PBmetric[[Distance (km)]:[PB (hh:mm:ss)]], 6, FALSE), NA())</f>
        <v>#N/A</v>
      </c>
      <c r="G4448" s="13">
        <f ca="1">$Q$4+$P$4*Fulltable[[#This Row],[Distance]]+$O$4*Fulltable[[#This Row],[D^2]]+$N$4*Fulltable[[#This Row],[D^3]]</f>
        <v>0.16466154661585733</v>
      </c>
      <c r="H4448" s="13">
        <f ca="1">Fulltable[[#This Row],[Forecast]]*(1+AVERAGE(cform[faster (-ve) /
slower (+ve)]))</f>
        <v>0.1704776922969512</v>
      </c>
      <c r="I4448" s="13" t="e">
        <f>IF(ISNUMBER(VLOOKUP(Fulltable[[#This Row],[Distance]], Predict[[#All],[Distance (km)]:[Time on current form]], 2, FALSE)), VLOOKUP(Fulltable[[#This Row],[Distance]], Predict[[#All],[Distance (km)]:[Time on current form]], 2, FALSE), NA())</f>
        <v>#N/A</v>
      </c>
      <c r="J4448" s="13" t="e">
        <f>IF(ISNUMBER(VLOOKUP(Fulltable[[#This Row],[Distance]], Predict[[#All],[Distance (km)]:[Time on current form]], 3, FALSE)), VLOOKUP(Fulltable[[#This Row],[Distance]], Predict[[#All],[Distance (km)]:[Time on current form]], 3, FALSE), NA())</f>
        <v>#N/A</v>
      </c>
    </row>
    <row r="4449" spans="1:10" x14ac:dyDescent="0.25">
      <c r="A4449" s="1">
        <v>44.47</v>
      </c>
      <c r="B4449" s="2">
        <f>Fulltable[[#This Row],[Distance]]^2</f>
        <v>1977.5808999999999</v>
      </c>
      <c r="C4449">
        <f>Fulltable[[#This Row],[Distance]]^3</f>
        <v>87943.022622999997</v>
      </c>
      <c r="D4449">
        <f>Fulltable[[#This Row],[Distance]]^4</f>
        <v>3910826.2160448097</v>
      </c>
      <c r="E4449">
        <f>Fulltable[[#This Row],[Distance]]^5</f>
        <v>173914441.82751268</v>
      </c>
      <c r="F4449" s="13" t="e">
        <f>IF(ISNUMBER(VLOOKUP(Fulltable[[#This Row],[Distance]], PBmetric[[Distance (km)]:[PB (hh:mm:ss)]], 6, FALSE)), VLOOKUP(Fulltable[[#This Row],[Distance]], PBmetric[[Distance (km)]:[PB (hh:mm:ss)]], 6, FALSE), NA())</f>
        <v>#N/A</v>
      </c>
      <c r="G4449" s="13">
        <f ca="1">$Q$4+$P$4*Fulltable[[#This Row],[Distance]]+$O$4*Fulltable[[#This Row],[D^2]]+$N$4*Fulltable[[#This Row],[D^3]]</f>
        <v>0.16470651581984386</v>
      </c>
      <c r="H4449" s="13">
        <f ca="1">Fulltable[[#This Row],[Forecast]]*(1+AVERAGE(cform[faster (-ve) /
slower (+ve)]))</f>
        <v>0.17052424989511308</v>
      </c>
      <c r="I4449" s="13" t="e">
        <f>IF(ISNUMBER(VLOOKUP(Fulltable[[#This Row],[Distance]], Predict[[#All],[Distance (km)]:[Time on current form]], 2, FALSE)), VLOOKUP(Fulltable[[#This Row],[Distance]], Predict[[#All],[Distance (km)]:[Time on current form]], 2, FALSE), NA())</f>
        <v>#N/A</v>
      </c>
      <c r="J4449" s="13" t="e">
        <f>IF(ISNUMBER(VLOOKUP(Fulltable[[#This Row],[Distance]], Predict[[#All],[Distance (km)]:[Time on current form]], 3, FALSE)), VLOOKUP(Fulltable[[#This Row],[Distance]], Predict[[#All],[Distance (km)]:[Time on current form]], 3, FALSE), NA())</f>
        <v>#N/A</v>
      </c>
    </row>
    <row r="4450" spans="1:10" x14ac:dyDescent="0.25">
      <c r="A4450" s="1">
        <v>44.48</v>
      </c>
      <c r="B4450" s="2">
        <f>Fulltable[[#This Row],[Distance]]^2</f>
        <v>1978.4703999999997</v>
      </c>
      <c r="C4450">
        <f>Fulltable[[#This Row],[Distance]]^3</f>
        <v>88002.363391999985</v>
      </c>
      <c r="D4450">
        <f>Fulltable[[#This Row],[Distance]]^4</f>
        <v>3914345.123676159</v>
      </c>
      <c r="E4450">
        <f>Fulltable[[#This Row],[Distance]]^5</f>
        <v>174110071.10111552</v>
      </c>
      <c r="F4450" s="13" t="e">
        <f>IF(ISNUMBER(VLOOKUP(Fulltable[[#This Row],[Distance]], PBmetric[[Distance (km)]:[PB (hh:mm:ss)]], 6, FALSE)), VLOOKUP(Fulltable[[#This Row],[Distance]], PBmetric[[Distance (km)]:[PB (hh:mm:ss)]], 6, FALSE), NA())</f>
        <v>#N/A</v>
      </c>
      <c r="G4450" s="13">
        <f ca="1">$Q$4+$P$4*Fulltable[[#This Row],[Distance]]+$O$4*Fulltable[[#This Row],[D^2]]+$N$4*Fulltable[[#This Row],[D^3]]</f>
        <v>0.16475148853928084</v>
      </c>
      <c r="H4450" s="13">
        <f ca="1">Fulltable[[#This Row],[Forecast]]*(1+AVERAGE(cform[faster (-ve) /
slower (+ve)]))</f>
        <v>0.17057081113289752</v>
      </c>
      <c r="I4450" s="13" t="e">
        <f>IF(ISNUMBER(VLOOKUP(Fulltable[[#This Row],[Distance]], Predict[[#All],[Distance (km)]:[Time on current form]], 2, FALSE)), VLOOKUP(Fulltable[[#This Row],[Distance]], Predict[[#All],[Distance (km)]:[Time on current form]], 2, FALSE), NA())</f>
        <v>#N/A</v>
      </c>
      <c r="J4450" s="13" t="e">
        <f>IF(ISNUMBER(VLOOKUP(Fulltable[[#This Row],[Distance]], Predict[[#All],[Distance (km)]:[Time on current form]], 3, FALSE)), VLOOKUP(Fulltable[[#This Row],[Distance]], Predict[[#All],[Distance (km)]:[Time on current form]], 3, FALSE), NA())</f>
        <v>#N/A</v>
      </c>
    </row>
    <row r="4451" spans="1:10" x14ac:dyDescent="0.25">
      <c r="A4451" s="1">
        <v>44.49</v>
      </c>
      <c r="B4451" s="2">
        <f>Fulltable[[#This Row],[Distance]]^2</f>
        <v>1979.3601000000001</v>
      </c>
      <c r="C4451">
        <f>Fulltable[[#This Row],[Distance]]^3</f>
        <v>88061.730849000014</v>
      </c>
      <c r="D4451">
        <f>Fulltable[[#This Row],[Distance]]^4</f>
        <v>3917866.4054720104</v>
      </c>
      <c r="E4451">
        <f>Fulltable[[#This Row],[Distance]]^5</f>
        <v>174305876.37944975</v>
      </c>
      <c r="F4451" s="13" t="e">
        <f>IF(ISNUMBER(VLOOKUP(Fulltable[[#This Row],[Distance]], PBmetric[[Distance (km)]:[PB (hh:mm:ss)]], 6, FALSE)), VLOOKUP(Fulltable[[#This Row],[Distance]], PBmetric[[Distance (km)]:[PB (hh:mm:ss)]], 6, FALSE), NA())</f>
        <v>#N/A</v>
      </c>
      <c r="G4451" s="13">
        <f ca="1">$Q$4+$P$4*Fulltable[[#This Row],[Distance]]+$O$4*Fulltable[[#This Row],[D^2]]+$N$4*Fulltable[[#This Row],[D^3]]</f>
        <v>0.1647964647741329</v>
      </c>
      <c r="H4451" s="13">
        <f ca="1">Fulltable[[#This Row],[Forecast]]*(1+AVERAGE(cform[faster (-ve) /
slower (+ve)]))</f>
        <v>0.17061737601026791</v>
      </c>
      <c r="I4451" s="13" t="e">
        <f>IF(ISNUMBER(VLOOKUP(Fulltable[[#This Row],[Distance]], Predict[[#All],[Distance (km)]:[Time on current form]], 2, FALSE)), VLOOKUP(Fulltable[[#This Row],[Distance]], Predict[[#All],[Distance (km)]:[Time on current form]], 2, FALSE), NA())</f>
        <v>#N/A</v>
      </c>
      <c r="J4451" s="13" t="e">
        <f>IF(ISNUMBER(VLOOKUP(Fulltable[[#This Row],[Distance]], Predict[[#All],[Distance (km)]:[Time on current form]], 3, FALSE)), VLOOKUP(Fulltable[[#This Row],[Distance]], Predict[[#All],[Distance (km)]:[Time on current form]], 3, FALSE), NA())</f>
        <v>#N/A</v>
      </c>
    </row>
    <row r="4452" spans="1:10" x14ac:dyDescent="0.25">
      <c r="A4452" s="1">
        <v>44.5</v>
      </c>
      <c r="B4452" s="2">
        <f>Fulltable[[#This Row],[Distance]]^2</f>
        <v>1980.25</v>
      </c>
      <c r="C4452">
        <f>Fulltable[[#This Row],[Distance]]^3</f>
        <v>88121.125</v>
      </c>
      <c r="D4452">
        <f>Fulltable[[#This Row],[Distance]]^4</f>
        <v>3921390.0625</v>
      </c>
      <c r="E4452">
        <f>Fulltable[[#This Row],[Distance]]^5</f>
        <v>174501857.78125</v>
      </c>
      <c r="F4452" s="13" t="e">
        <f>IF(ISNUMBER(VLOOKUP(Fulltable[[#This Row],[Distance]], PBmetric[[Distance (km)]:[PB (hh:mm:ss)]], 6, FALSE)), VLOOKUP(Fulltable[[#This Row],[Distance]], PBmetric[[Distance (km)]:[PB (hh:mm:ss)]], 6, FALSE), NA())</f>
        <v>#N/A</v>
      </c>
      <c r="G4452" s="13">
        <f ca="1">$Q$4+$P$4*Fulltable[[#This Row],[Distance]]+$O$4*Fulltable[[#This Row],[D^2]]+$N$4*Fulltable[[#This Row],[D^3]]</f>
        <v>0.16484144452436461</v>
      </c>
      <c r="H4452" s="13">
        <f ca="1">Fulltable[[#This Row],[Forecast]]*(1+AVERAGE(cform[faster (-ve) /
slower (+ve)]))</f>
        <v>0.17066394452718756</v>
      </c>
      <c r="I4452" s="13" t="e">
        <f>IF(ISNUMBER(VLOOKUP(Fulltable[[#This Row],[Distance]], Predict[[#All],[Distance (km)]:[Time on current form]], 2, FALSE)), VLOOKUP(Fulltable[[#This Row],[Distance]], Predict[[#All],[Distance (km)]:[Time on current form]], 2, FALSE), NA())</f>
        <v>#N/A</v>
      </c>
      <c r="J4452" s="13" t="e">
        <f>IF(ISNUMBER(VLOOKUP(Fulltable[[#This Row],[Distance]], Predict[[#All],[Distance (km)]:[Time on current form]], 3, FALSE)), VLOOKUP(Fulltable[[#This Row],[Distance]], Predict[[#All],[Distance (km)]:[Time on current form]], 3, FALSE), NA())</f>
        <v>#N/A</v>
      </c>
    </row>
    <row r="4453" spans="1:10" x14ac:dyDescent="0.25">
      <c r="A4453" s="1">
        <v>44.51</v>
      </c>
      <c r="B4453" s="2">
        <f>Fulltable[[#This Row],[Distance]]^2</f>
        <v>1981.1400999999998</v>
      </c>
      <c r="C4453">
        <f>Fulltable[[#This Row],[Distance]]^3</f>
        <v>88180.545850999988</v>
      </c>
      <c r="D4453">
        <f>Fulltable[[#This Row],[Distance]]^4</f>
        <v>3924916.0958280093</v>
      </c>
      <c r="E4453">
        <f>Fulltable[[#This Row],[Distance]]^5</f>
        <v>174698015.42530468</v>
      </c>
      <c r="F4453" s="13" t="e">
        <f>IF(ISNUMBER(VLOOKUP(Fulltable[[#This Row],[Distance]], PBmetric[[Distance (km)]:[PB (hh:mm:ss)]], 6, FALSE)), VLOOKUP(Fulltable[[#This Row],[Distance]], PBmetric[[Distance (km)]:[PB (hh:mm:ss)]], 6, FALSE), NA())</f>
        <v>#N/A</v>
      </c>
      <c r="G4453" s="13">
        <f ca="1">$Q$4+$P$4*Fulltable[[#This Row],[Distance]]+$O$4*Fulltable[[#This Row],[D^2]]+$N$4*Fulltable[[#This Row],[D^3]]</f>
        <v>0.16488642778994056</v>
      </c>
      <c r="H4453" s="13">
        <f ca="1">Fulltable[[#This Row],[Forecast]]*(1+AVERAGE(cform[faster (-ve) /
slower (+ve)]))</f>
        <v>0.17071051668361978</v>
      </c>
      <c r="I4453" s="13" t="e">
        <f>IF(ISNUMBER(VLOOKUP(Fulltable[[#This Row],[Distance]], Predict[[#All],[Distance (km)]:[Time on current form]], 2, FALSE)), VLOOKUP(Fulltable[[#This Row],[Distance]], Predict[[#All],[Distance (km)]:[Time on current form]], 2, FALSE), NA())</f>
        <v>#N/A</v>
      </c>
      <c r="J4453" s="13" t="e">
        <f>IF(ISNUMBER(VLOOKUP(Fulltable[[#This Row],[Distance]], Predict[[#All],[Distance (km)]:[Time on current form]], 3, FALSE)), VLOOKUP(Fulltable[[#This Row],[Distance]], Predict[[#All],[Distance (km)]:[Time on current form]], 3, FALSE), NA())</f>
        <v>#N/A</v>
      </c>
    </row>
    <row r="4454" spans="1:10" x14ac:dyDescent="0.25">
      <c r="A4454" s="1">
        <v>44.52</v>
      </c>
      <c r="B4454" s="2">
        <f>Fulltable[[#This Row],[Distance]]^2</f>
        <v>1982.0304000000003</v>
      </c>
      <c r="C4454">
        <f>Fulltable[[#This Row],[Distance]]^3</f>
        <v>88239.993408000024</v>
      </c>
      <c r="D4454">
        <f>Fulltable[[#This Row],[Distance]]^4</f>
        <v>3928444.5065241614</v>
      </c>
      <c r="E4454">
        <f>Fulltable[[#This Row],[Distance]]^5</f>
        <v>174894349.43045568</v>
      </c>
      <c r="F4454" s="13" t="e">
        <f>IF(ISNUMBER(VLOOKUP(Fulltable[[#This Row],[Distance]], PBmetric[[Distance (km)]:[PB (hh:mm:ss)]], 6, FALSE)), VLOOKUP(Fulltable[[#This Row],[Distance]], PBmetric[[Distance (km)]:[PB (hh:mm:ss)]], 6, FALSE), NA())</f>
        <v>#N/A</v>
      </c>
      <c r="G4454" s="13">
        <f ca="1">$Q$4+$P$4*Fulltable[[#This Row],[Distance]]+$O$4*Fulltable[[#This Row],[D^2]]+$N$4*Fulltable[[#This Row],[D^3]]</f>
        <v>0.16493141457082541</v>
      </c>
      <c r="H4454" s="13">
        <f ca="1">Fulltable[[#This Row],[Forecast]]*(1+AVERAGE(cform[faster (-ve) /
slower (+ve)]))</f>
        <v>0.17075709247952806</v>
      </c>
      <c r="I4454" s="13" t="e">
        <f>IF(ISNUMBER(VLOOKUP(Fulltable[[#This Row],[Distance]], Predict[[#All],[Distance (km)]:[Time on current form]], 2, FALSE)), VLOOKUP(Fulltable[[#This Row],[Distance]], Predict[[#All],[Distance (km)]:[Time on current form]], 2, FALSE), NA())</f>
        <v>#N/A</v>
      </c>
      <c r="J4454" s="13" t="e">
        <f>IF(ISNUMBER(VLOOKUP(Fulltable[[#This Row],[Distance]], Predict[[#All],[Distance (km)]:[Time on current form]], 3, FALSE)), VLOOKUP(Fulltable[[#This Row],[Distance]], Predict[[#All],[Distance (km)]:[Time on current form]], 3, FALSE), NA())</f>
        <v>#N/A</v>
      </c>
    </row>
    <row r="4455" spans="1:10" x14ac:dyDescent="0.25">
      <c r="A4455" s="1">
        <v>44.53</v>
      </c>
      <c r="B4455" s="2">
        <f>Fulltable[[#This Row],[Distance]]^2</f>
        <v>1982.9209000000001</v>
      </c>
      <c r="C4455">
        <f>Fulltable[[#This Row],[Distance]]^3</f>
        <v>88299.467677000008</v>
      </c>
      <c r="D4455">
        <f>Fulltable[[#This Row],[Distance]]^4</f>
        <v>3931975.2956568105</v>
      </c>
      <c r="E4455">
        <f>Fulltable[[#This Row],[Distance]]^5</f>
        <v>175090859.91559777</v>
      </c>
      <c r="F4455" s="13" t="e">
        <f>IF(ISNUMBER(VLOOKUP(Fulltable[[#This Row],[Distance]], PBmetric[[Distance (km)]:[PB (hh:mm:ss)]], 6, FALSE)), VLOOKUP(Fulltable[[#This Row],[Distance]], PBmetric[[Distance (km)]:[PB (hh:mm:ss)]], 6, FALSE), NA())</f>
        <v>#N/A</v>
      </c>
      <c r="G4455" s="13">
        <f ca="1">$Q$4+$P$4*Fulltable[[#This Row],[Distance]]+$O$4*Fulltable[[#This Row],[D^2]]+$N$4*Fulltable[[#This Row],[D^3]]</f>
        <v>0.16497640486698364</v>
      </c>
      <c r="H4455" s="13">
        <f ca="1">Fulltable[[#This Row],[Forecast]]*(1+AVERAGE(cform[faster (-ve) /
slower (+ve)]))</f>
        <v>0.17080367191487555</v>
      </c>
      <c r="I4455" s="13" t="e">
        <f>IF(ISNUMBER(VLOOKUP(Fulltable[[#This Row],[Distance]], Predict[[#All],[Distance (km)]:[Time on current form]], 2, FALSE)), VLOOKUP(Fulltable[[#This Row],[Distance]], Predict[[#All],[Distance (km)]:[Time on current form]], 2, FALSE), NA())</f>
        <v>#N/A</v>
      </c>
      <c r="J4455" s="13" t="e">
        <f>IF(ISNUMBER(VLOOKUP(Fulltable[[#This Row],[Distance]], Predict[[#All],[Distance (km)]:[Time on current form]], 3, FALSE)), VLOOKUP(Fulltable[[#This Row],[Distance]], Predict[[#All],[Distance (km)]:[Time on current form]], 3, FALSE), NA())</f>
        <v>#N/A</v>
      </c>
    </row>
    <row r="4456" spans="1:10" x14ac:dyDescent="0.25">
      <c r="A4456" s="1">
        <v>44.54</v>
      </c>
      <c r="B4456" s="2">
        <f>Fulltable[[#This Row],[Distance]]^2</f>
        <v>1983.8116</v>
      </c>
      <c r="C4456">
        <f>Fulltable[[#This Row],[Distance]]^3</f>
        <v>88358.968664</v>
      </c>
      <c r="D4456">
        <f>Fulltable[[#This Row],[Distance]]^4</f>
        <v>3935508.4642945598</v>
      </c>
      <c r="E4456">
        <f>Fulltable[[#This Row],[Distance]]^5</f>
        <v>175287546.99967968</v>
      </c>
      <c r="F4456" s="13" t="e">
        <f>IF(ISNUMBER(VLOOKUP(Fulltable[[#This Row],[Distance]], PBmetric[[Distance (km)]:[PB (hh:mm:ss)]], 6, FALSE)), VLOOKUP(Fulltable[[#This Row],[Distance]], PBmetric[[Distance (km)]:[PB (hh:mm:ss)]], 6, FALSE), NA())</f>
        <v>#N/A</v>
      </c>
      <c r="G4456" s="13">
        <f ca="1">$Q$4+$P$4*Fulltable[[#This Row],[Distance]]+$O$4*Fulltable[[#This Row],[D^2]]+$N$4*Fulltable[[#This Row],[D^3]]</f>
        <v>0.16502139867837995</v>
      </c>
      <c r="H4456" s="13">
        <f ca="1">Fulltable[[#This Row],[Forecast]]*(1+AVERAGE(cform[faster (-ve) /
slower (+ve)]))</f>
        <v>0.17085025498962572</v>
      </c>
      <c r="I4456" s="13" t="e">
        <f>IF(ISNUMBER(VLOOKUP(Fulltable[[#This Row],[Distance]], Predict[[#All],[Distance (km)]:[Time on current form]], 2, FALSE)), VLOOKUP(Fulltable[[#This Row],[Distance]], Predict[[#All],[Distance (km)]:[Time on current form]], 2, FALSE), NA())</f>
        <v>#N/A</v>
      </c>
      <c r="J4456" s="13" t="e">
        <f>IF(ISNUMBER(VLOOKUP(Fulltable[[#This Row],[Distance]], Predict[[#All],[Distance (km)]:[Time on current form]], 3, FALSE)), VLOOKUP(Fulltable[[#This Row],[Distance]], Predict[[#All],[Distance (km)]:[Time on current form]], 3, FALSE), NA())</f>
        <v>#N/A</v>
      </c>
    </row>
    <row r="4457" spans="1:10" x14ac:dyDescent="0.25">
      <c r="A4457" s="1">
        <v>44.55</v>
      </c>
      <c r="B4457" s="2">
        <f>Fulltable[[#This Row],[Distance]]^2</f>
        <v>1984.7024999999996</v>
      </c>
      <c r="C4457">
        <f>Fulltable[[#This Row],[Distance]]^3</f>
        <v>88418.496374999973</v>
      </c>
      <c r="D4457">
        <f>Fulltable[[#This Row],[Distance]]^4</f>
        <v>3939044.0135062486</v>
      </c>
      <c r="E4457">
        <f>Fulltable[[#This Row],[Distance]]^5</f>
        <v>175484410.80170336</v>
      </c>
      <c r="F4457" s="13" t="e">
        <f>IF(ISNUMBER(VLOOKUP(Fulltable[[#This Row],[Distance]], PBmetric[[Distance (km)]:[PB (hh:mm:ss)]], 6, FALSE)), VLOOKUP(Fulltable[[#This Row],[Distance]], PBmetric[[Distance (km)]:[PB (hh:mm:ss)]], 6, FALSE), NA())</f>
        <v>#N/A</v>
      </c>
      <c r="G4457" s="13">
        <f ca="1">$Q$4+$P$4*Fulltable[[#This Row],[Distance]]+$O$4*Fulltable[[#This Row],[D^2]]+$N$4*Fulltable[[#This Row],[D^3]]</f>
        <v>0.16506639600497888</v>
      </c>
      <c r="H4457" s="13">
        <f ca="1">Fulltable[[#This Row],[Forecast]]*(1+AVERAGE(cform[faster (-ve) /
slower (+ve)]))</f>
        <v>0.17089684170374189</v>
      </c>
      <c r="I4457" s="13" t="e">
        <f>IF(ISNUMBER(VLOOKUP(Fulltable[[#This Row],[Distance]], Predict[[#All],[Distance (km)]:[Time on current form]], 2, FALSE)), VLOOKUP(Fulltable[[#This Row],[Distance]], Predict[[#All],[Distance (km)]:[Time on current form]], 2, FALSE), NA())</f>
        <v>#N/A</v>
      </c>
      <c r="J4457" s="13" t="e">
        <f>IF(ISNUMBER(VLOOKUP(Fulltable[[#This Row],[Distance]], Predict[[#All],[Distance (km)]:[Time on current form]], 3, FALSE)), VLOOKUP(Fulltable[[#This Row],[Distance]], Predict[[#All],[Distance (km)]:[Time on current form]], 3, FALSE), NA())</f>
        <v>#N/A</v>
      </c>
    </row>
    <row r="4458" spans="1:10" x14ac:dyDescent="0.25">
      <c r="A4458" s="1">
        <v>44.56</v>
      </c>
      <c r="B4458" s="2">
        <f>Fulltable[[#This Row],[Distance]]^2</f>
        <v>1985.5936000000002</v>
      </c>
      <c r="C4458">
        <f>Fulltable[[#This Row],[Distance]]^3</f>
        <v>88478.050816000017</v>
      </c>
      <c r="D4458">
        <f>Fulltable[[#This Row],[Distance]]^4</f>
        <v>3942581.9443609607</v>
      </c>
      <c r="E4458">
        <f>Fulltable[[#This Row],[Distance]]^5</f>
        <v>175681451.44072443</v>
      </c>
      <c r="F4458" s="13" t="e">
        <f>IF(ISNUMBER(VLOOKUP(Fulltable[[#This Row],[Distance]], PBmetric[[Distance (km)]:[PB (hh:mm:ss)]], 6, FALSE)), VLOOKUP(Fulltable[[#This Row],[Distance]], PBmetric[[Distance (km)]:[PB (hh:mm:ss)]], 6, FALSE), NA())</f>
        <v>#N/A</v>
      </c>
      <c r="G4458" s="13">
        <f ca="1">$Q$4+$P$4*Fulltable[[#This Row],[Distance]]+$O$4*Fulltable[[#This Row],[D^2]]+$N$4*Fulltable[[#This Row],[D^3]]</f>
        <v>0.16511139684674506</v>
      </c>
      <c r="H4458" s="13">
        <f ca="1">Fulltable[[#This Row],[Forecast]]*(1+AVERAGE(cform[faster (-ve) /
slower (+ve)]))</f>
        <v>0.1709434320571874</v>
      </c>
      <c r="I4458" s="13" t="e">
        <f>IF(ISNUMBER(VLOOKUP(Fulltable[[#This Row],[Distance]], Predict[[#All],[Distance (km)]:[Time on current form]], 2, FALSE)), VLOOKUP(Fulltable[[#This Row],[Distance]], Predict[[#All],[Distance (km)]:[Time on current form]], 2, FALSE), NA())</f>
        <v>#N/A</v>
      </c>
      <c r="J4458" s="13" t="e">
        <f>IF(ISNUMBER(VLOOKUP(Fulltable[[#This Row],[Distance]], Predict[[#All],[Distance (km)]:[Time on current form]], 3, FALSE)), VLOOKUP(Fulltable[[#This Row],[Distance]], Predict[[#All],[Distance (km)]:[Time on current form]], 3, FALSE), NA())</f>
        <v>#N/A</v>
      </c>
    </row>
    <row r="4459" spans="1:10" x14ac:dyDescent="0.25">
      <c r="A4459" s="1">
        <v>44.57</v>
      </c>
      <c r="B4459" s="2">
        <f>Fulltable[[#This Row],[Distance]]^2</f>
        <v>1986.4848999999999</v>
      </c>
      <c r="C4459">
        <f>Fulltable[[#This Row],[Distance]]^3</f>
        <v>88537.631993000003</v>
      </c>
      <c r="D4459">
        <f>Fulltable[[#This Row],[Distance]]^4</f>
        <v>3946122.2579280096</v>
      </c>
      <c r="E4459">
        <f>Fulltable[[#This Row],[Distance]]^5</f>
        <v>175878669.03585139</v>
      </c>
      <c r="F4459" s="13" t="e">
        <f>IF(ISNUMBER(VLOOKUP(Fulltable[[#This Row],[Distance]], PBmetric[[Distance (km)]:[PB (hh:mm:ss)]], 6, FALSE)), VLOOKUP(Fulltable[[#This Row],[Distance]], PBmetric[[Distance (km)]:[PB (hh:mm:ss)]], 6, FALSE), NA())</f>
        <v>#N/A</v>
      </c>
      <c r="G4459" s="13">
        <f ca="1">$Q$4+$P$4*Fulltable[[#This Row],[Distance]]+$O$4*Fulltable[[#This Row],[D^2]]+$N$4*Fulltable[[#This Row],[D^3]]</f>
        <v>0.16515640120364306</v>
      </c>
      <c r="H4459" s="13">
        <f ca="1">Fulltable[[#This Row],[Forecast]]*(1+AVERAGE(cform[faster (-ve) /
slower (+ve)]))</f>
        <v>0.17099002604992558</v>
      </c>
      <c r="I4459" s="13" t="e">
        <f>IF(ISNUMBER(VLOOKUP(Fulltable[[#This Row],[Distance]], Predict[[#All],[Distance (km)]:[Time on current form]], 2, FALSE)), VLOOKUP(Fulltable[[#This Row],[Distance]], Predict[[#All],[Distance (km)]:[Time on current form]], 2, FALSE), NA())</f>
        <v>#N/A</v>
      </c>
      <c r="J4459" s="13" t="e">
        <f>IF(ISNUMBER(VLOOKUP(Fulltable[[#This Row],[Distance]], Predict[[#All],[Distance (km)]:[Time on current form]], 3, FALSE)), VLOOKUP(Fulltable[[#This Row],[Distance]], Predict[[#All],[Distance (km)]:[Time on current form]], 3, FALSE), NA())</f>
        <v>#N/A</v>
      </c>
    </row>
    <row r="4460" spans="1:10" x14ac:dyDescent="0.25">
      <c r="A4460" s="1">
        <v>44.58</v>
      </c>
      <c r="B4460" s="2">
        <f>Fulltable[[#This Row],[Distance]]^2</f>
        <v>1987.3763999999999</v>
      </c>
      <c r="C4460">
        <f>Fulltable[[#This Row],[Distance]]^3</f>
        <v>88597.23991199999</v>
      </c>
      <c r="D4460">
        <f>Fulltable[[#This Row],[Distance]]^4</f>
        <v>3949664.9552769596</v>
      </c>
      <c r="E4460">
        <f>Fulltable[[#This Row],[Distance]]^5</f>
        <v>176076063.70624685</v>
      </c>
      <c r="F4460" s="13" t="e">
        <f>IF(ISNUMBER(VLOOKUP(Fulltable[[#This Row],[Distance]], PBmetric[[Distance (km)]:[PB (hh:mm:ss)]], 6, FALSE)), VLOOKUP(Fulltable[[#This Row],[Distance]], PBmetric[[Distance (km)]:[PB (hh:mm:ss)]], 6, FALSE), NA())</f>
        <v>#N/A</v>
      </c>
      <c r="G4460" s="13">
        <f ca="1">$Q$4+$P$4*Fulltable[[#This Row],[Distance]]+$O$4*Fulltable[[#This Row],[D^2]]+$N$4*Fulltable[[#This Row],[D^3]]</f>
        <v>0.16520140907563749</v>
      </c>
      <c r="H4460" s="13">
        <f ca="1">Fulltable[[#This Row],[Forecast]]*(1+AVERAGE(cform[faster (-ve) /
slower (+ve)]))</f>
        <v>0.17103662368191982</v>
      </c>
      <c r="I4460" s="13" t="e">
        <f>IF(ISNUMBER(VLOOKUP(Fulltable[[#This Row],[Distance]], Predict[[#All],[Distance (km)]:[Time on current form]], 2, FALSE)), VLOOKUP(Fulltable[[#This Row],[Distance]], Predict[[#All],[Distance (km)]:[Time on current form]], 2, FALSE), NA())</f>
        <v>#N/A</v>
      </c>
      <c r="J4460" s="13" t="e">
        <f>IF(ISNUMBER(VLOOKUP(Fulltable[[#This Row],[Distance]], Predict[[#All],[Distance (km)]:[Time on current form]], 3, FALSE)), VLOOKUP(Fulltable[[#This Row],[Distance]], Predict[[#All],[Distance (km)]:[Time on current form]], 3, FALSE), NA())</f>
        <v>#N/A</v>
      </c>
    </row>
    <row r="4461" spans="1:10" x14ac:dyDescent="0.25">
      <c r="A4461" s="1">
        <v>44.59</v>
      </c>
      <c r="B4461" s="2">
        <f>Fulltable[[#This Row],[Distance]]^2</f>
        <v>1988.2681000000002</v>
      </c>
      <c r="C4461">
        <f>Fulltable[[#This Row],[Distance]]^3</f>
        <v>88656.87457900001</v>
      </c>
      <c r="D4461">
        <f>Fulltable[[#This Row],[Distance]]^4</f>
        <v>3953210.0374776111</v>
      </c>
      <c r="E4461">
        <f>Fulltable[[#This Row],[Distance]]^5</f>
        <v>176273635.5711267</v>
      </c>
      <c r="F4461" s="13" t="e">
        <f>IF(ISNUMBER(VLOOKUP(Fulltable[[#This Row],[Distance]], PBmetric[[Distance (km)]:[PB (hh:mm:ss)]], 6, FALSE)), VLOOKUP(Fulltable[[#This Row],[Distance]], PBmetric[[Distance (km)]:[PB (hh:mm:ss)]], 6, FALSE), NA())</f>
        <v>#N/A</v>
      </c>
      <c r="G4461" s="13">
        <f ca="1">$Q$4+$P$4*Fulltable[[#This Row],[Distance]]+$O$4*Fulltable[[#This Row],[D^2]]+$N$4*Fulltable[[#This Row],[D^3]]</f>
        <v>0.16524642046269297</v>
      </c>
      <c r="H4461" s="13">
        <f ca="1">Fulltable[[#This Row],[Forecast]]*(1+AVERAGE(cform[faster (-ve) /
slower (+ve)]))</f>
        <v>0.17108322495313347</v>
      </c>
      <c r="I4461" s="13" t="e">
        <f>IF(ISNUMBER(VLOOKUP(Fulltable[[#This Row],[Distance]], Predict[[#All],[Distance (km)]:[Time on current form]], 2, FALSE)), VLOOKUP(Fulltable[[#This Row],[Distance]], Predict[[#All],[Distance (km)]:[Time on current form]], 2, FALSE), NA())</f>
        <v>#N/A</v>
      </c>
      <c r="J4461" s="13" t="e">
        <f>IF(ISNUMBER(VLOOKUP(Fulltable[[#This Row],[Distance]], Predict[[#All],[Distance (km)]:[Time on current form]], 3, FALSE)), VLOOKUP(Fulltable[[#This Row],[Distance]], Predict[[#All],[Distance (km)]:[Time on current form]], 3, FALSE), NA())</f>
        <v>#N/A</v>
      </c>
    </row>
    <row r="4462" spans="1:10" x14ac:dyDescent="0.25">
      <c r="A4462" s="1">
        <v>44.6</v>
      </c>
      <c r="B4462" s="2">
        <f>Fulltable[[#This Row],[Distance]]^2</f>
        <v>1989.16</v>
      </c>
      <c r="C4462">
        <f>Fulltable[[#This Row],[Distance]]^3</f>
        <v>88716.536000000007</v>
      </c>
      <c r="D4462">
        <f>Fulltable[[#This Row],[Distance]]^4</f>
        <v>3956757.5056000003</v>
      </c>
      <c r="E4462">
        <f>Fulltable[[#This Row],[Distance]]^5</f>
        <v>176471384.74976003</v>
      </c>
      <c r="F4462" s="13" t="e">
        <f>IF(ISNUMBER(VLOOKUP(Fulltable[[#This Row],[Distance]], PBmetric[[Distance (km)]:[PB (hh:mm:ss)]], 6, FALSE)), VLOOKUP(Fulltable[[#This Row],[Distance]], PBmetric[[Distance (km)]:[PB (hh:mm:ss)]], 6, FALSE), NA())</f>
        <v>#N/A</v>
      </c>
      <c r="G4462" s="13">
        <f ca="1">$Q$4+$P$4*Fulltable[[#This Row],[Distance]]+$O$4*Fulltable[[#This Row],[D^2]]+$N$4*Fulltable[[#This Row],[D^3]]</f>
        <v>0.16529143536477403</v>
      </c>
      <c r="H4462" s="13">
        <f ca="1">Fulltable[[#This Row],[Forecast]]*(1+AVERAGE(cform[faster (-ve) /
slower (+ve)]))</f>
        <v>0.17112982986352979</v>
      </c>
      <c r="I4462" s="13" t="e">
        <f>IF(ISNUMBER(VLOOKUP(Fulltable[[#This Row],[Distance]], Predict[[#All],[Distance (km)]:[Time on current form]], 2, FALSE)), VLOOKUP(Fulltable[[#This Row],[Distance]], Predict[[#All],[Distance (km)]:[Time on current form]], 2, FALSE), NA())</f>
        <v>#N/A</v>
      </c>
      <c r="J4462" s="13" t="e">
        <f>IF(ISNUMBER(VLOOKUP(Fulltable[[#This Row],[Distance]], Predict[[#All],[Distance (km)]:[Time on current form]], 3, FALSE)), VLOOKUP(Fulltable[[#This Row],[Distance]], Predict[[#All],[Distance (km)]:[Time on current form]], 3, FALSE), NA())</f>
        <v>#N/A</v>
      </c>
    </row>
    <row r="4463" spans="1:10" x14ac:dyDescent="0.25">
      <c r="A4463" s="1">
        <v>44.61</v>
      </c>
      <c r="B4463" s="2">
        <f>Fulltable[[#This Row],[Distance]]^2</f>
        <v>1990.0520999999999</v>
      </c>
      <c r="C4463">
        <f>Fulltable[[#This Row],[Distance]]^3</f>
        <v>88776.224180999998</v>
      </c>
      <c r="D4463">
        <f>Fulltable[[#This Row],[Distance]]^4</f>
        <v>3960307.3607144095</v>
      </c>
      <c r="E4463">
        <f>Fulltable[[#This Row],[Distance]]^5</f>
        <v>176669311.36146981</v>
      </c>
      <c r="F4463" s="13" t="e">
        <f>IF(ISNUMBER(VLOOKUP(Fulltable[[#This Row],[Distance]], PBmetric[[Distance (km)]:[PB (hh:mm:ss)]], 6, FALSE)), VLOOKUP(Fulltable[[#This Row],[Distance]], PBmetric[[Distance (km)]:[PB (hh:mm:ss)]], 6, FALSE), NA())</f>
        <v>#N/A</v>
      </c>
      <c r="G4463" s="13">
        <f ca="1">$Q$4+$P$4*Fulltable[[#This Row],[Distance]]+$O$4*Fulltable[[#This Row],[D^2]]+$N$4*Fulltable[[#This Row],[D^3]]</f>
        <v>0.16533645378184533</v>
      </c>
      <c r="H4463" s="13">
        <f ca="1">Fulltable[[#This Row],[Forecast]]*(1+AVERAGE(cform[faster (-ve) /
slower (+ve)]))</f>
        <v>0.17117643841307223</v>
      </c>
      <c r="I4463" s="13" t="e">
        <f>IF(ISNUMBER(VLOOKUP(Fulltable[[#This Row],[Distance]], Predict[[#All],[Distance (km)]:[Time on current form]], 2, FALSE)), VLOOKUP(Fulltable[[#This Row],[Distance]], Predict[[#All],[Distance (km)]:[Time on current form]], 2, FALSE), NA())</f>
        <v>#N/A</v>
      </c>
      <c r="J4463" s="13" t="e">
        <f>IF(ISNUMBER(VLOOKUP(Fulltable[[#This Row],[Distance]], Predict[[#All],[Distance (km)]:[Time on current form]], 3, FALSE)), VLOOKUP(Fulltable[[#This Row],[Distance]], Predict[[#All],[Distance (km)]:[Time on current form]], 3, FALSE), NA())</f>
        <v>#N/A</v>
      </c>
    </row>
    <row r="4464" spans="1:10" x14ac:dyDescent="0.25">
      <c r="A4464" s="1">
        <v>44.62</v>
      </c>
      <c r="B4464" s="2">
        <f>Fulltable[[#This Row],[Distance]]^2</f>
        <v>1990.9443999999999</v>
      </c>
      <c r="C4464">
        <f>Fulltable[[#This Row],[Distance]]^3</f>
        <v>88835.939127999984</v>
      </c>
      <c r="D4464">
        <f>Fulltable[[#This Row],[Distance]]^4</f>
        <v>3963859.6038913596</v>
      </c>
      <c r="E4464">
        <f>Fulltable[[#This Row],[Distance]]^5</f>
        <v>176867415.52563247</v>
      </c>
      <c r="F4464" s="13" t="e">
        <f>IF(ISNUMBER(VLOOKUP(Fulltable[[#This Row],[Distance]], PBmetric[[Distance (km)]:[PB (hh:mm:ss)]], 6, FALSE)), VLOOKUP(Fulltable[[#This Row],[Distance]], PBmetric[[Distance (km)]:[PB (hh:mm:ss)]], 6, FALSE), NA())</f>
        <v>#N/A</v>
      </c>
      <c r="G4464" s="13">
        <f ca="1">$Q$4+$P$4*Fulltable[[#This Row],[Distance]]+$O$4*Fulltable[[#This Row],[D^2]]+$N$4*Fulltable[[#This Row],[D^3]]</f>
        <v>0.16538147571387146</v>
      </c>
      <c r="H4464" s="13">
        <f ca="1">Fulltable[[#This Row],[Forecast]]*(1+AVERAGE(cform[faster (-ve) /
slower (+ve)]))</f>
        <v>0.17122305060172407</v>
      </c>
      <c r="I4464" s="13" t="e">
        <f>IF(ISNUMBER(VLOOKUP(Fulltable[[#This Row],[Distance]], Predict[[#All],[Distance (km)]:[Time on current form]], 2, FALSE)), VLOOKUP(Fulltable[[#This Row],[Distance]], Predict[[#All],[Distance (km)]:[Time on current form]], 2, FALSE), NA())</f>
        <v>#N/A</v>
      </c>
      <c r="J4464" s="13" t="e">
        <f>IF(ISNUMBER(VLOOKUP(Fulltable[[#This Row],[Distance]], Predict[[#All],[Distance (km)]:[Time on current form]], 3, FALSE)), VLOOKUP(Fulltable[[#This Row],[Distance]], Predict[[#All],[Distance (km)]:[Time on current form]], 3, FALSE), NA())</f>
        <v>#N/A</v>
      </c>
    </row>
    <row r="4465" spans="1:10" x14ac:dyDescent="0.25">
      <c r="A4465" s="1">
        <v>44.63</v>
      </c>
      <c r="B4465" s="2">
        <f>Fulltable[[#This Row],[Distance]]^2</f>
        <v>1991.8369000000002</v>
      </c>
      <c r="C4465">
        <f>Fulltable[[#This Row],[Distance]]^3</f>
        <v>88895.680847000011</v>
      </c>
      <c r="D4465">
        <f>Fulltable[[#This Row],[Distance]]^4</f>
        <v>3967414.2362016109</v>
      </c>
      <c r="E4465">
        <f>Fulltable[[#This Row],[Distance]]^5</f>
        <v>177065697.36167791</v>
      </c>
      <c r="F4465" s="13" t="e">
        <f>IF(ISNUMBER(VLOOKUP(Fulltable[[#This Row],[Distance]], PBmetric[[Distance (km)]:[PB (hh:mm:ss)]], 6, FALSE)), VLOOKUP(Fulltable[[#This Row],[Distance]], PBmetric[[Distance (km)]:[PB (hh:mm:ss)]], 6, FALSE), NA())</f>
        <v>#N/A</v>
      </c>
      <c r="G4465" s="13">
        <f ca="1">$Q$4+$P$4*Fulltable[[#This Row],[Distance]]+$O$4*Fulltable[[#This Row],[D^2]]+$N$4*Fulltable[[#This Row],[D^3]]</f>
        <v>0.16542650116081697</v>
      </c>
      <c r="H4465" s="13">
        <f ca="1">Fulltable[[#This Row],[Forecast]]*(1+AVERAGE(cform[faster (-ve) /
slower (+ve)]))</f>
        <v>0.17126966642944866</v>
      </c>
      <c r="I4465" s="13" t="e">
        <f>IF(ISNUMBER(VLOOKUP(Fulltable[[#This Row],[Distance]], Predict[[#All],[Distance (km)]:[Time on current form]], 2, FALSE)), VLOOKUP(Fulltable[[#This Row],[Distance]], Predict[[#All],[Distance (km)]:[Time on current form]], 2, FALSE), NA())</f>
        <v>#N/A</v>
      </c>
      <c r="J4465" s="13" t="e">
        <f>IF(ISNUMBER(VLOOKUP(Fulltable[[#This Row],[Distance]], Predict[[#All],[Distance (km)]:[Time on current form]], 3, FALSE)), VLOOKUP(Fulltable[[#This Row],[Distance]], Predict[[#All],[Distance (km)]:[Time on current form]], 3, FALSE), NA())</f>
        <v>#N/A</v>
      </c>
    </row>
    <row r="4466" spans="1:10" x14ac:dyDescent="0.25">
      <c r="A4466" s="1">
        <v>44.64</v>
      </c>
      <c r="B4466" s="2">
        <f>Fulltable[[#This Row],[Distance]]^2</f>
        <v>1992.7296000000001</v>
      </c>
      <c r="C4466">
        <f>Fulltable[[#This Row],[Distance]]^3</f>
        <v>88955.449344000008</v>
      </c>
      <c r="D4466">
        <f>Fulltable[[#This Row],[Distance]]^4</f>
        <v>3970971.2587161604</v>
      </c>
      <c r="E4466">
        <f>Fulltable[[#This Row],[Distance]]^5</f>
        <v>177264156.9890894</v>
      </c>
      <c r="F4466" s="13" t="e">
        <f>IF(ISNUMBER(VLOOKUP(Fulltable[[#This Row],[Distance]], PBmetric[[Distance (km)]:[PB (hh:mm:ss)]], 6, FALSE)), VLOOKUP(Fulltable[[#This Row],[Distance]], PBmetric[[Distance (km)]:[PB (hh:mm:ss)]], 6, FALSE), NA())</f>
        <v>#N/A</v>
      </c>
      <c r="G4466" s="13">
        <f ca="1">$Q$4+$P$4*Fulltable[[#This Row],[Distance]]+$O$4*Fulltable[[#This Row],[D^2]]+$N$4*Fulltable[[#This Row],[D^3]]</f>
        <v>0.16547153012264651</v>
      </c>
      <c r="H4466" s="13">
        <f ca="1">Fulltable[[#This Row],[Forecast]]*(1+AVERAGE(cform[faster (-ve) /
slower (+ve)]))</f>
        <v>0.1713162858962094</v>
      </c>
      <c r="I4466" s="13" t="e">
        <f>IF(ISNUMBER(VLOOKUP(Fulltable[[#This Row],[Distance]], Predict[[#All],[Distance (km)]:[Time on current form]], 2, FALSE)), VLOOKUP(Fulltable[[#This Row],[Distance]], Predict[[#All],[Distance (km)]:[Time on current form]], 2, FALSE), NA())</f>
        <v>#N/A</v>
      </c>
      <c r="J4466" s="13" t="e">
        <f>IF(ISNUMBER(VLOOKUP(Fulltable[[#This Row],[Distance]], Predict[[#All],[Distance (km)]:[Time on current form]], 3, FALSE)), VLOOKUP(Fulltable[[#This Row],[Distance]], Predict[[#All],[Distance (km)]:[Time on current form]], 3, FALSE), NA())</f>
        <v>#N/A</v>
      </c>
    </row>
    <row r="4467" spans="1:10" x14ac:dyDescent="0.25">
      <c r="A4467" s="1">
        <v>44.65</v>
      </c>
      <c r="B4467" s="2">
        <f>Fulltable[[#This Row],[Distance]]^2</f>
        <v>1993.6224999999999</v>
      </c>
      <c r="C4467">
        <f>Fulltable[[#This Row],[Distance]]^3</f>
        <v>89015.244624999992</v>
      </c>
      <c r="D4467">
        <f>Fulltable[[#This Row],[Distance]]^4</f>
        <v>3974530.67250625</v>
      </c>
      <c r="E4467">
        <f>Fulltable[[#This Row],[Distance]]^5</f>
        <v>177462794.52740407</v>
      </c>
      <c r="F4467" s="13" t="e">
        <f>IF(ISNUMBER(VLOOKUP(Fulltable[[#This Row],[Distance]], PBmetric[[Distance (km)]:[PB (hh:mm:ss)]], 6, FALSE)), VLOOKUP(Fulltable[[#This Row],[Distance]], PBmetric[[Distance (km)]:[PB (hh:mm:ss)]], 6, FALSE), NA())</f>
        <v>#N/A</v>
      </c>
      <c r="G4467" s="13">
        <f ca="1">$Q$4+$P$4*Fulltable[[#This Row],[Distance]]+$O$4*Fulltable[[#This Row],[D^2]]+$N$4*Fulltable[[#This Row],[D^3]]</f>
        <v>0.16551656259932465</v>
      </c>
      <c r="H4467" s="13">
        <f ca="1">Fulltable[[#This Row],[Forecast]]*(1+AVERAGE(cform[faster (-ve) /
slower (+ve)]))</f>
        <v>0.17136290900196957</v>
      </c>
      <c r="I4467" s="13" t="e">
        <f>IF(ISNUMBER(VLOOKUP(Fulltable[[#This Row],[Distance]], Predict[[#All],[Distance (km)]:[Time on current form]], 2, FALSE)), VLOOKUP(Fulltable[[#This Row],[Distance]], Predict[[#All],[Distance (km)]:[Time on current form]], 2, FALSE), NA())</f>
        <v>#N/A</v>
      </c>
      <c r="J4467" s="13" t="e">
        <f>IF(ISNUMBER(VLOOKUP(Fulltable[[#This Row],[Distance]], Predict[[#All],[Distance (km)]:[Time on current form]], 3, FALSE)), VLOOKUP(Fulltable[[#This Row],[Distance]], Predict[[#All],[Distance (km)]:[Time on current form]], 3, FALSE), NA())</f>
        <v>#N/A</v>
      </c>
    </row>
    <row r="4468" spans="1:10" x14ac:dyDescent="0.25">
      <c r="A4468" s="1">
        <v>44.66</v>
      </c>
      <c r="B4468" s="2">
        <f>Fulltable[[#This Row],[Distance]]^2</f>
        <v>1994.5155999999997</v>
      </c>
      <c r="C4468">
        <f>Fulltable[[#This Row],[Distance]]^3</f>
        <v>89075.06669599998</v>
      </c>
      <c r="D4468">
        <f>Fulltable[[#This Row],[Distance]]^4</f>
        <v>3978092.4786433587</v>
      </c>
      <c r="E4468">
        <f>Fulltable[[#This Row],[Distance]]^5</f>
        <v>177661610.09621239</v>
      </c>
      <c r="F4468" s="13" t="e">
        <f>IF(ISNUMBER(VLOOKUP(Fulltable[[#This Row],[Distance]], PBmetric[[Distance (km)]:[PB (hh:mm:ss)]], 6, FALSE)), VLOOKUP(Fulltable[[#This Row],[Distance]], PBmetric[[Distance (km)]:[PB (hh:mm:ss)]], 6, FALSE), NA())</f>
        <v>#N/A</v>
      </c>
      <c r="G4468" s="13">
        <f ca="1">$Q$4+$P$4*Fulltable[[#This Row],[Distance]]+$O$4*Fulltable[[#This Row],[D^2]]+$N$4*Fulltable[[#This Row],[D^3]]</f>
        <v>0.16556159859081598</v>
      </c>
      <c r="H4468" s="13">
        <f ca="1">Fulltable[[#This Row],[Forecast]]*(1+AVERAGE(cform[faster (-ve) /
slower (+ve)]))</f>
        <v>0.17140953574669254</v>
      </c>
      <c r="I4468" s="13" t="e">
        <f>IF(ISNUMBER(VLOOKUP(Fulltable[[#This Row],[Distance]], Predict[[#All],[Distance (km)]:[Time on current form]], 2, FALSE)), VLOOKUP(Fulltable[[#This Row],[Distance]], Predict[[#All],[Distance (km)]:[Time on current form]], 2, FALSE), NA())</f>
        <v>#N/A</v>
      </c>
      <c r="J4468" s="13" t="e">
        <f>IF(ISNUMBER(VLOOKUP(Fulltable[[#This Row],[Distance]], Predict[[#All],[Distance (km)]:[Time on current form]], 3, FALSE)), VLOOKUP(Fulltable[[#This Row],[Distance]], Predict[[#All],[Distance (km)]:[Time on current form]], 3, FALSE), NA())</f>
        <v>#N/A</v>
      </c>
    </row>
    <row r="4469" spans="1:10" x14ac:dyDescent="0.25">
      <c r="A4469" s="1">
        <v>44.67</v>
      </c>
      <c r="B4469" s="2">
        <f>Fulltable[[#This Row],[Distance]]^2</f>
        <v>1995.4089000000001</v>
      </c>
      <c r="C4469">
        <f>Fulltable[[#This Row],[Distance]]^3</f>
        <v>89134.915563000002</v>
      </c>
      <c r="D4469">
        <f>Fulltable[[#This Row],[Distance]]^4</f>
        <v>3981656.6781992107</v>
      </c>
      <c r="E4469">
        <f>Fulltable[[#This Row],[Distance]]^5</f>
        <v>177860603.81515875</v>
      </c>
      <c r="F4469" s="13" t="e">
        <f>IF(ISNUMBER(VLOOKUP(Fulltable[[#This Row],[Distance]], PBmetric[[Distance (km)]:[PB (hh:mm:ss)]], 6, FALSE)), VLOOKUP(Fulltable[[#This Row],[Distance]], PBmetric[[Distance (km)]:[PB (hh:mm:ss)]], 6, FALSE), NA())</f>
        <v>#N/A</v>
      </c>
      <c r="G4469" s="13">
        <f ca="1">$Q$4+$P$4*Fulltable[[#This Row],[Distance]]+$O$4*Fulltable[[#This Row],[D^2]]+$N$4*Fulltable[[#This Row],[D^3]]</f>
        <v>0.16560663809708517</v>
      </c>
      <c r="H4469" s="13">
        <f ca="1">Fulltable[[#This Row],[Forecast]]*(1+AVERAGE(cform[faster (-ve) /
slower (+ve)]))</f>
        <v>0.17145616613034173</v>
      </c>
      <c r="I4469" s="13" t="e">
        <f>IF(ISNUMBER(VLOOKUP(Fulltable[[#This Row],[Distance]], Predict[[#All],[Distance (km)]:[Time on current form]], 2, FALSE)), VLOOKUP(Fulltable[[#This Row],[Distance]], Predict[[#All],[Distance (km)]:[Time on current form]], 2, FALSE), NA())</f>
        <v>#N/A</v>
      </c>
      <c r="J4469" s="13" t="e">
        <f>IF(ISNUMBER(VLOOKUP(Fulltable[[#This Row],[Distance]], Predict[[#All],[Distance (km)]:[Time on current form]], 3, FALSE)), VLOOKUP(Fulltable[[#This Row],[Distance]], Predict[[#All],[Distance (km)]:[Time on current form]], 3, FALSE), NA())</f>
        <v>#N/A</v>
      </c>
    </row>
    <row r="4470" spans="1:10" x14ac:dyDescent="0.25">
      <c r="A4470" s="1">
        <v>44.68</v>
      </c>
      <c r="B4470" s="2">
        <f>Fulltable[[#This Row],[Distance]]^2</f>
        <v>1996.3024</v>
      </c>
      <c r="C4470">
        <f>Fulltable[[#This Row],[Distance]]^3</f>
        <v>89194.791232000003</v>
      </c>
      <c r="D4470">
        <f>Fulltable[[#This Row],[Distance]]^4</f>
        <v>3985223.2722457601</v>
      </c>
      <c r="E4470">
        <f>Fulltable[[#This Row],[Distance]]^5</f>
        <v>178059775.80394056</v>
      </c>
      <c r="F4470" s="13" t="e">
        <f>IF(ISNUMBER(VLOOKUP(Fulltable[[#This Row],[Distance]], PBmetric[[Distance (km)]:[PB (hh:mm:ss)]], 6, FALSE)), VLOOKUP(Fulltable[[#This Row],[Distance]], PBmetric[[Distance (km)]:[PB (hh:mm:ss)]], 6, FALSE), NA())</f>
        <v>#N/A</v>
      </c>
      <c r="G4470" s="13">
        <f ca="1">$Q$4+$P$4*Fulltable[[#This Row],[Distance]]+$O$4*Fulltable[[#This Row],[D^2]]+$N$4*Fulltable[[#This Row],[D^3]]</f>
        <v>0.16565168111809669</v>
      </c>
      <c r="H4470" s="13">
        <f ca="1">Fulltable[[#This Row],[Forecast]]*(1+AVERAGE(cform[faster (-ve) /
slower (+ve)]))</f>
        <v>0.17150280015288033</v>
      </c>
      <c r="I4470" s="13" t="e">
        <f>IF(ISNUMBER(VLOOKUP(Fulltable[[#This Row],[Distance]], Predict[[#All],[Distance (km)]:[Time on current form]], 2, FALSE)), VLOOKUP(Fulltable[[#This Row],[Distance]], Predict[[#All],[Distance (km)]:[Time on current form]], 2, FALSE), NA())</f>
        <v>#N/A</v>
      </c>
      <c r="J4470" s="13" t="e">
        <f>IF(ISNUMBER(VLOOKUP(Fulltable[[#This Row],[Distance]], Predict[[#All],[Distance (km)]:[Time on current form]], 3, FALSE)), VLOOKUP(Fulltable[[#This Row],[Distance]], Predict[[#All],[Distance (km)]:[Time on current form]], 3, FALSE), NA())</f>
        <v>#N/A</v>
      </c>
    </row>
    <row r="4471" spans="1:10" x14ac:dyDescent="0.25">
      <c r="A4471" s="1">
        <v>44.69</v>
      </c>
      <c r="B4471" s="2">
        <f>Fulltable[[#This Row],[Distance]]^2</f>
        <v>1997.1960999999999</v>
      </c>
      <c r="C4471">
        <f>Fulltable[[#This Row],[Distance]]^3</f>
        <v>89254.693708999985</v>
      </c>
      <c r="D4471">
        <f>Fulltable[[#This Row],[Distance]]^4</f>
        <v>3988792.2618552097</v>
      </c>
      <c r="E4471">
        <f>Fulltable[[#This Row],[Distance]]^5</f>
        <v>178259126.1823093</v>
      </c>
      <c r="F4471" s="13" t="e">
        <f>IF(ISNUMBER(VLOOKUP(Fulltable[[#This Row],[Distance]], PBmetric[[Distance (km)]:[PB (hh:mm:ss)]], 6, FALSE)), VLOOKUP(Fulltable[[#This Row],[Distance]], PBmetric[[Distance (km)]:[PB (hh:mm:ss)]], 6, FALSE), NA())</f>
        <v>#N/A</v>
      </c>
      <c r="G4471" s="13">
        <f ca="1">$Q$4+$P$4*Fulltable[[#This Row],[Distance]]+$O$4*Fulltable[[#This Row],[D^2]]+$N$4*Fulltable[[#This Row],[D^3]]</f>
        <v>0.16569672765381524</v>
      </c>
      <c r="H4471" s="13">
        <f ca="1">Fulltable[[#This Row],[Forecast]]*(1+AVERAGE(cform[faster (-ve) /
slower (+ve)]))</f>
        <v>0.17154943781427184</v>
      </c>
      <c r="I4471" s="13" t="e">
        <f>IF(ISNUMBER(VLOOKUP(Fulltable[[#This Row],[Distance]], Predict[[#All],[Distance (km)]:[Time on current form]], 2, FALSE)), VLOOKUP(Fulltable[[#This Row],[Distance]], Predict[[#All],[Distance (km)]:[Time on current form]], 2, FALSE), NA())</f>
        <v>#N/A</v>
      </c>
      <c r="J4471" s="13" t="e">
        <f>IF(ISNUMBER(VLOOKUP(Fulltable[[#This Row],[Distance]], Predict[[#All],[Distance (km)]:[Time on current form]], 3, FALSE)), VLOOKUP(Fulltable[[#This Row],[Distance]], Predict[[#All],[Distance (km)]:[Time on current form]], 3, FALSE), NA())</f>
        <v>#N/A</v>
      </c>
    </row>
    <row r="4472" spans="1:10" x14ac:dyDescent="0.25">
      <c r="A4472" s="1">
        <v>44.7</v>
      </c>
      <c r="B4472" s="2">
        <f>Fulltable[[#This Row],[Distance]]^2</f>
        <v>1998.0900000000001</v>
      </c>
      <c r="C4472">
        <f>Fulltable[[#This Row],[Distance]]^3</f>
        <v>89314.623000000007</v>
      </c>
      <c r="D4472">
        <f>Fulltable[[#This Row],[Distance]]^4</f>
        <v>3992363.6481000008</v>
      </c>
      <c r="E4472">
        <f>Fulltable[[#This Row],[Distance]]^5</f>
        <v>178458655.07007006</v>
      </c>
      <c r="F4472" s="13" t="e">
        <f>IF(ISNUMBER(VLOOKUP(Fulltable[[#This Row],[Distance]], PBmetric[[Distance (km)]:[PB (hh:mm:ss)]], 6, FALSE)), VLOOKUP(Fulltable[[#This Row],[Distance]], PBmetric[[Distance (km)]:[PB (hh:mm:ss)]], 6, FALSE), NA())</f>
        <v>#N/A</v>
      </c>
      <c r="G4472" s="13">
        <f ca="1">$Q$4+$P$4*Fulltable[[#This Row],[Distance]]+$O$4*Fulltable[[#This Row],[D^2]]+$N$4*Fulltable[[#This Row],[D^3]]</f>
        <v>0.16574177770420534</v>
      </c>
      <c r="H4472" s="13">
        <f ca="1">Fulltable[[#This Row],[Forecast]]*(1+AVERAGE(cform[faster (-ve) /
slower (+ve)]))</f>
        <v>0.17159607911447947</v>
      </c>
      <c r="I4472" s="13" t="e">
        <f>IF(ISNUMBER(VLOOKUP(Fulltable[[#This Row],[Distance]], Predict[[#All],[Distance (km)]:[Time on current form]], 2, FALSE)), VLOOKUP(Fulltable[[#This Row],[Distance]], Predict[[#All],[Distance (km)]:[Time on current form]], 2, FALSE), NA())</f>
        <v>#N/A</v>
      </c>
      <c r="J4472" s="13" t="e">
        <f>IF(ISNUMBER(VLOOKUP(Fulltable[[#This Row],[Distance]], Predict[[#All],[Distance (km)]:[Time on current form]], 3, FALSE)), VLOOKUP(Fulltable[[#This Row],[Distance]], Predict[[#All],[Distance (km)]:[Time on current form]], 3, FALSE), NA())</f>
        <v>#N/A</v>
      </c>
    </row>
    <row r="4473" spans="1:10" x14ac:dyDescent="0.25">
      <c r="A4473" s="1">
        <v>44.71</v>
      </c>
      <c r="B4473" s="2">
        <f>Fulltable[[#This Row],[Distance]]^2</f>
        <v>1998.9841000000001</v>
      </c>
      <c r="C4473">
        <f>Fulltable[[#This Row],[Distance]]^3</f>
        <v>89374.579111000014</v>
      </c>
      <c r="D4473">
        <f>Fulltable[[#This Row],[Distance]]^4</f>
        <v>3995937.4320528107</v>
      </c>
      <c r="E4473">
        <f>Fulltable[[#This Row],[Distance]]^5</f>
        <v>178658362.58708116</v>
      </c>
      <c r="F4473" s="13" t="e">
        <f>IF(ISNUMBER(VLOOKUP(Fulltable[[#This Row],[Distance]], PBmetric[[Distance (km)]:[PB (hh:mm:ss)]], 6, FALSE)), VLOOKUP(Fulltable[[#This Row],[Distance]], PBmetric[[Distance (km)]:[PB (hh:mm:ss)]], 6, FALSE), NA())</f>
        <v>#N/A</v>
      </c>
      <c r="G4473" s="13">
        <f ca="1">$Q$4+$P$4*Fulltable[[#This Row],[Distance]]+$O$4*Fulltable[[#This Row],[D^2]]+$N$4*Fulltable[[#This Row],[D^3]]</f>
        <v>0.16578683126923166</v>
      </c>
      <c r="H4473" s="13">
        <f ca="1">Fulltable[[#This Row],[Forecast]]*(1+AVERAGE(cform[faster (-ve) /
slower (+ve)]))</f>
        <v>0.1716427240534667</v>
      </c>
      <c r="I4473" s="13" t="e">
        <f>IF(ISNUMBER(VLOOKUP(Fulltable[[#This Row],[Distance]], Predict[[#All],[Distance (km)]:[Time on current form]], 2, FALSE)), VLOOKUP(Fulltable[[#This Row],[Distance]], Predict[[#All],[Distance (km)]:[Time on current form]], 2, FALSE), NA())</f>
        <v>#N/A</v>
      </c>
      <c r="J4473" s="13" t="e">
        <f>IF(ISNUMBER(VLOOKUP(Fulltable[[#This Row],[Distance]], Predict[[#All],[Distance (km)]:[Time on current form]], 3, FALSE)), VLOOKUP(Fulltable[[#This Row],[Distance]], Predict[[#All],[Distance (km)]:[Time on current form]], 3, FALSE), NA())</f>
        <v>#N/A</v>
      </c>
    </row>
    <row r="4474" spans="1:10" x14ac:dyDescent="0.25">
      <c r="A4474" s="1">
        <v>44.72</v>
      </c>
      <c r="B4474" s="2">
        <f>Fulltable[[#This Row],[Distance]]^2</f>
        <v>1999.8783999999998</v>
      </c>
      <c r="C4474">
        <f>Fulltable[[#This Row],[Distance]]^3</f>
        <v>89434.562047999993</v>
      </c>
      <c r="D4474">
        <f>Fulltable[[#This Row],[Distance]]^4</f>
        <v>3999513.6147865593</v>
      </c>
      <c r="E4474">
        <f>Fulltable[[#This Row],[Distance]]^5</f>
        <v>178858248.85325491</v>
      </c>
      <c r="F4474" s="13" t="e">
        <f>IF(ISNUMBER(VLOOKUP(Fulltable[[#This Row],[Distance]], PBmetric[[Distance (km)]:[PB (hh:mm:ss)]], 6, FALSE)), VLOOKUP(Fulltable[[#This Row],[Distance]], PBmetric[[Distance (km)]:[PB (hh:mm:ss)]], 6, FALSE), NA())</f>
        <v>#N/A</v>
      </c>
      <c r="G4474" s="13">
        <f ca="1">$Q$4+$P$4*Fulltable[[#This Row],[Distance]]+$O$4*Fulltable[[#This Row],[D^2]]+$N$4*Fulltable[[#This Row],[D^3]]</f>
        <v>0.16583188834885873</v>
      </c>
      <c r="H4474" s="13">
        <f ca="1">Fulltable[[#This Row],[Forecast]]*(1+AVERAGE(cform[faster (-ve) /
slower (+ve)]))</f>
        <v>0.17168937263119677</v>
      </c>
      <c r="I4474" s="13" t="e">
        <f>IF(ISNUMBER(VLOOKUP(Fulltable[[#This Row],[Distance]], Predict[[#All],[Distance (km)]:[Time on current form]], 2, FALSE)), VLOOKUP(Fulltable[[#This Row],[Distance]], Predict[[#All],[Distance (km)]:[Time on current form]], 2, FALSE), NA())</f>
        <v>#N/A</v>
      </c>
      <c r="J4474" s="13" t="e">
        <f>IF(ISNUMBER(VLOOKUP(Fulltable[[#This Row],[Distance]], Predict[[#All],[Distance (km)]:[Time on current form]], 3, FALSE)), VLOOKUP(Fulltable[[#This Row],[Distance]], Predict[[#All],[Distance (km)]:[Time on current form]], 3, FALSE), NA())</f>
        <v>#N/A</v>
      </c>
    </row>
    <row r="4475" spans="1:10" x14ac:dyDescent="0.25">
      <c r="A4475" s="1">
        <v>44.73</v>
      </c>
      <c r="B4475" s="2">
        <f>Fulltable[[#This Row],[Distance]]^2</f>
        <v>2000.7728999999997</v>
      </c>
      <c r="C4475">
        <f>Fulltable[[#This Row],[Distance]]^3</f>
        <v>89494.571816999975</v>
      </c>
      <c r="D4475">
        <f>Fulltable[[#This Row],[Distance]]^4</f>
        <v>4003092.1973744091</v>
      </c>
      <c r="E4475">
        <f>Fulltable[[#This Row],[Distance]]^5</f>
        <v>179058313.98855731</v>
      </c>
      <c r="F4475" s="13" t="e">
        <f>IF(ISNUMBER(VLOOKUP(Fulltable[[#This Row],[Distance]], PBmetric[[Distance (km)]:[PB (hh:mm:ss)]], 6, FALSE)), VLOOKUP(Fulltable[[#This Row],[Distance]], PBmetric[[Distance (km)]:[PB (hh:mm:ss)]], 6, FALSE), NA())</f>
        <v>#N/A</v>
      </c>
      <c r="G4475" s="13">
        <f ca="1">$Q$4+$P$4*Fulltable[[#This Row],[Distance]]+$O$4*Fulltable[[#This Row],[D^2]]+$N$4*Fulltable[[#This Row],[D^3]]</f>
        <v>0.16587694894305119</v>
      </c>
      <c r="H4475" s="13">
        <f ca="1">Fulltable[[#This Row],[Forecast]]*(1+AVERAGE(cform[faster (-ve) /
slower (+ve)]))</f>
        <v>0.17173602484763306</v>
      </c>
      <c r="I4475" s="13" t="e">
        <f>IF(ISNUMBER(VLOOKUP(Fulltable[[#This Row],[Distance]], Predict[[#All],[Distance (km)]:[Time on current form]], 2, FALSE)), VLOOKUP(Fulltable[[#This Row],[Distance]], Predict[[#All],[Distance (km)]:[Time on current form]], 2, FALSE), NA())</f>
        <v>#N/A</v>
      </c>
      <c r="J4475" s="13" t="e">
        <f>IF(ISNUMBER(VLOOKUP(Fulltable[[#This Row],[Distance]], Predict[[#All],[Distance (km)]:[Time on current form]], 3, FALSE)), VLOOKUP(Fulltable[[#This Row],[Distance]], Predict[[#All],[Distance (km)]:[Time on current form]], 3, FALSE), NA())</f>
        <v>#N/A</v>
      </c>
    </row>
    <row r="4476" spans="1:10" x14ac:dyDescent="0.25">
      <c r="A4476" s="1">
        <v>44.74</v>
      </c>
      <c r="B4476" s="2">
        <f>Fulltable[[#This Row],[Distance]]^2</f>
        <v>2001.6676000000002</v>
      </c>
      <c r="C4476">
        <f>Fulltable[[#This Row],[Distance]]^3</f>
        <v>89554.60842400002</v>
      </c>
      <c r="D4476">
        <f>Fulltable[[#This Row],[Distance]]^4</f>
        <v>4006673.1808897611</v>
      </c>
      <c r="E4476">
        <f>Fulltable[[#This Row],[Distance]]^5</f>
        <v>179258558.11300793</v>
      </c>
      <c r="F4476" s="13" t="e">
        <f>IF(ISNUMBER(VLOOKUP(Fulltable[[#This Row],[Distance]], PBmetric[[Distance (km)]:[PB (hh:mm:ss)]], 6, FALSE)), VLOOKUP(Fulltable[[#This Row],[Distance]], PBmetric[[Distance (km)]:[PB (hh:mm:ss)]], 6, FALSE), NA())</f>
        <v>#N/A</v>
      </c>
      <c r="G4476" s="13">
        <f ca="1">$Q$4+$P$4*Fulltable[[#This Row],[Distance]]+$O$4*Fulltable[[#This Row],[D^2]]+$N$4*Fulltable[[#This Row],[D^3]]</f>
        <v>0.1659220130517737</v>
      </c>
      <c r="H4476" s="13">
        <f ca="1">Fulltable[[#This Row],[Forecast]]*(1+AVERAGE(cform[faster (-ve) /
slower (+ve)]))</f>
        <v>0.17178268070273903</v>
      </c>
      <c r="I4476" s="13" t="e">
        <f>IF(ISNUMBER(VLOOKUP(Fulltable[[#This Row],[Distance]], Predict[[#All],[Distance (km)]:[Time on current form]], 2, FALSE)), VLOOKUP(Fulltable[[#This Row],[Distance]], Predict[[#All],[Distance (km)]:[Time on current form]], 2, FALSE), NA())</f>
        <v>#N/A</v>
      </c>
      <c r="J4476" s="13" t="e">
        <f>IF(ISNUMBER(VLOOKUP(Fulltable[[#This Row],[Distance]], Predict[[#All],[Distance (km)]:[Time on current form]], 3, FALSE)), VLOOKUP(Fulltable[[#This Row],[Distance]], Predict[[#All],[Distance (km)]:[Time on current form]], 3, FALSE), NA())</f>
        <v>#N/A</v>
      </c>
    </row>
    <row r="4477" spans="1:10" x14ac:dyDescent="0.25">
      <c r="A4477" s="1">
        <v>44.75</v>
      </c>
      <c r="B4477" s="2">
        <f>Fulltable[[#This Row],[Distance]]^2</f>
        <v>2002.5625</v>
      </c>
      <c r="C4477">
        <f>Fulltable[[#This Row],[Distance]]^3</f>
        <v>89614.671875</v>
      </c>
      <c r="D4477">
        <f>Fulltable[[#This Row],[Distance]]^4</f>
        <v>4010256.56640625</v>
      </c>
      <c r="E4477">
        <f>Fulltable[[#This Row],[Distance]]^5</f>
        <v>179458981.34667969</v>
      </c>
      <c r="F4477" s="13" t="e">
        <f>IF(ISNUMBER(VLOOKUP(Fulltable[[#This Row],[Distance]], PBmetric[[Distance (km)]:[PB (hh:mm:ss)]], 6, FALSE)), VLOOKUP(Fulltable[[#This Row],[Distance]], PBmetric[[Distance (km)]:[PB (hh:mm:ss)]], 6, FALSE), NA())</f>
        <v>#N/A</v>
      </c>
      <c r="G4477" s="13">
        <f ca="1">$Q$4+$P$4*Fulltable[[#This Row],[Distance]]+$O$4*Fulltable[[#This Row],[D^2]]+$N$4*Fulltable[[#This Row],[D^3]]</f>
        <v>0.16596708067499069</v>
      </c>
      <c r="H4477" s="13">
        <f ca="1">Fulltable[[#This Row],[Forecast]]*(1+AVERAGE(cform[faster (-ve) /
slower (+ve)]))</f>
        <v>0.1718293401964778</v>
      </c>
      <c r="I4477" s="13" t="e">
        <f>IF(ISNUMBER(VLOOKUP(Fulltable[[#This Row],[Distance]], Predict[[#All],[Distance (km)]:[Time on current form]], 2, FALSE)), VLOOKUP(Fulltable[[#This Row],[Distance]], Predict[[#All],[Distance (km)]:[Time on current form]], 2, FALSE), NA())</f>
        <v>#N/A</v>
      </c>
      <c r="J4477" s="13" t="e">
        <f>IF(ISNUMBER(VLOOKUP(Fulltable[[#This Row],[Distance]], Predict[[#All],[Distance (km)]:[Time on current form]], 3, FALSE)), VLOOKUP(Fulltable[[#This Row],[Distance]], Predict[[#All],[Distance (km)]:[Time on current form]], 3, FALSE), NA())</f>
        <v>#N/A</v>
      </c>
    </row>
    <row r="4478" spans="1:10" x14ac:dyDescent="0.25">
      <c r="A4478" s="1">
        <v>44.76</v>
      </c>
      <c r="B4478" s="2">
        <f>Fulltable[[#This Row],[Distance]]^2</f>
        <v>2003.4575999999997</v>
      </c>
      <c r="C4478">
        <f>Fulltable[[#This Row],[Distance]]^3</f>
        <v>89674.762175999989</v>
      </c>
      <c r="D4478">
        <f>Fulltable[[#This Row],[Distance]]^4</f>
        <v>4013842.3549977588</v>
      </c>
      <c r="E4478">
        <f>Fulltable[[#This Row],[Distance]]^5</f>
        <v>179659583.80969968</v>
      </c>
      <c r="F4478" s="13" t="e">
        <f>IF(ISNUMBER(VLOOKUP(Fulltable[[#This Row],[Distance]], PBmetric[[Distance (km)]:[PB (hh:mm:ss)]], 6, FALSE)), VLOOKUP(Fulltable[[#This Row],[Distance]], PBmetric[[Distance (km)]:[PB (hh:mm:ss)]], 6, FALSE), NA())</f>
        <v>#N/A</v>
      </c>
      <c r="G4478" s="13">
        <f ca="1">$Q$4+$P$4*Fulltable[[#This Row],[Distance]]+$O$4*Fulltable[[#This Row],[D^2]]+$N$4*Fulltable[[#This Row],[D^3]]</f>
        <v>0.16601215181266685</v>
      </c>
      <c r="H4478" s="13">
        <f ca="1">Fulltable[[#This Row],[Forecast]]*(1+AVERAGE(cform[faster (-ve) /
slower (+ve)]))</f>
        <v>0.17187600332881287</v>
      </c>
      <c r="I4478" s="13" t="e">
        <f>IF(ISNUMBER(VLOOKUP(Fulltable[[#This Row],[Distance]], Predict[[#All],[Distance (km)]:[Time on current form]], 2, FALSE)), VLOOKUP(Fulltable[[#This Row],[Distance]], Predict[[#All],[Distance (km)]:[Time on current form]], 2, FALSE), NA())</f>
        <v>#N/A</v>
      </c>
      <c r="J4478" s="13" t="e">
        <f>IF(ISNUMBER(VLOOKUP(Fulltable[[#This Row],[Distance]], Predict[[#All],[Distance (km)]:[Time on current form]], 3, FALSE)), VLOOKUP(Fulltable[[#This Row],[Distance]], Predict[[#All],[Distance (km)]:[Time on current form]], 3, FALSE), NA())</f>
        <v>#N/A</v>
      </c>
    </row>
    <row r="4479" spans="1:10" x14ac:dyDescent="0.25">
      <c r="A4479" s="1">
        <v>44.77</v>
      </c>
      <c r="B4479" s="2">
        <f>Fulltable[[#This Row],[Distance]]^2</f>
        <v>2004.3529000000003</v>
      </c>
      <c r="C4479">
        <f>Fulltable[[#This Row],[Distance]]^3</f>
        <v>89734.879333000019</v>
      </c>
      <c r="D4479">
        <f>Fulltable[[#This Row],[Distance]]^4</f>
        <v>4017430.5477384115</v>
      </c>
      <c r="E4479">
        <f>Fulltable[[#This Row],[Distance]]^5</f>
        <v>179860365.62224868</v>
      </c>
      <c r="F4479" s="13" t="e">
        <f>IF(ISNUMBER(VLOOKUP(Fulltable[[#This Row],[Distance]], PBmetric[[Distance (km)]:[PB (hh:mm:ss)]], 6, FALSE)), VLOOKUP(Fulltable[[#This Row],[Distance]], PBmetric[[Distance (km)]:[PB (hh:mm:ss)]], 6, FALSE), NA())</f>
        <v>#N/A</v>
      </c>
      <c r="G4479" s="13">
        <f ca="1">$Q$4+$P$4*Fulltable[[#This Row],[Distance]]+$O$4*Fulltable[[#This Row],[D^2]]+$N$4*Fulltable[[#This Row],[D^3]]</f>
        <v>0.16605722646476687</v>
      </c>
      <c r="H4479" s="13">
        <f ca="1">Fulltable[[#This Row],[Forecast]]*(1+AVERAGE(cform[faster (-ve) /
slower (+ve)]))</f>
        <v>0.17192267009970763</v>
      </c>
      <c r="I4479" s="13" t="e">
        <f>IF(ISNUMBER(VLOOKUP(Fulltable[[#This Row],[Distance]], Predict[[#All],[Distance (km)]:[Time on current form]], 2, FALSE)), VLOOKUP(Fulltable[[#This Row],[Distance]], Predict[[#All],[Distance (km)]:[Time on current form]], 2, FALSE), NA())</f>
        <v>#N/A</v>
      </c>
      <c r="J4479" s="13" t="e">
        <f>IF(ISNUMBER(VLOOKUP(Fulltable[[#This Row],[Distance]], Predict[[#All],[Distance (km)]:[Time on current form]], 3, FALSE)), VLOOKUP(Fulltable[[#This Row],[Distance]], Predict[[#All],[Distance (km)]:[Time on current form]], 3, FALSE), NA())</f>
        <v>#N/A</v>
      </c>
    </row>
    <row r="4480" spans="1:10" x14ac:dyDescent="0.25">
      <c r="A4480" s="1">
        <v>44.78</v>
      </c>
      <c r="B4480" s="2">
        <f>Fulltable[[#This Row],[Distance]]^2</f>
        <v>2005.2484000000002</v>
      </c>
      <c r="C4480">
        <f>Fulltable[[#This Row],[Distance]]^3</f>
        <v>89795.023352000004</v>
      </c>
      <c r="D4480">
        <f>Fulltable[[#This Row],[Distance]]^4</f>
        <v>4021021.1457025609</v>
      </c>
      <c r="E4480">
        <f>Fulltable[[#This Row],[Distance]]^5</f>
        <v>180061326.90456069</v>
      </c>
      <c r="F4480" s="13" t="e">
        <f>IF(ISNUMBER(VLOOKUP(Fulltable[[#This Row],[Distance]], PBmetric[[Distance (km)]:[PB (hh:mm:ss)]], 6, FALSE)), VLOOKUP(Fulltable[[#This Row],[Distance]], PBmetric[[Distance (km)]:[PB (hh:mm:ss)]], 6, FALSE), NA())</f>
        <v>#N/A</v>
      </c>
      <c r="G4480" s="13">
        <f ca="1">$Q$4+$P$4*Fulltable[[#This Row],[Distance]]+$O$4*Fulltable[[#This Row],[D^2]]+$N$4*Fulltable[[#This Row],[D^3]]</f>
        <v>0.16610230463125517</v>
      </c>
      <c r="H4480" s="13">
        <f ca="1">Fulltable[[#This Row],[Forecast]]*(1+AVERAGE(cform[faster (-ve) /
slower (+ve)]))</f>
        <v>0.17196934050912527</v>
      </c>
      <c r="I4480" s="13" t="e">
        <f>IF(ISNUMBER(VLOOKUP(Fulltable[[#This Row],[Distance]], Predict[[#All],[Distance (km)]:[Time on current form]], 2, FALSE)), VLOOKUP(Fulltable[[#This Row],[Distance]], Predict[[#All],[Distance (km)]:[Time on current form]], 2, FALSE), NA())</f>
        <v>#N/A</v>
      </c>
      <c r="J4480" s="13" t="e">
        <f>IF(ISNUMBER(VLOOKUP(Fulltable[[#This Row],[Distance]], Predict[[#All],[Distance (km)]:[Time on current form]], 3, FALSE)), VLOOKUP(Fulltable[[#This Row],[Distance]], Predict[[#All],[Distance (km)]:[Time on current form]], 3, FALSE), NA())</f>
        <v>#N/A</v>
      </c>
    </row>
    <row r="4481" spans="1:10" x14ac:dyDescent="0.25">
      <c r="A4481" s="1">
        <v>44.79</v>
      </c>
      <c r="B4481" s="2">
        <f>Fulltable[[#This Row],[Distance]]^2</f>
        <v>2006.1441</v>
      </c>
      <c r="C4481">
        <f>Fulltable[[#This Row],[Distance]]^3</f>
        <v>89855.194239000004</v>
      </c>
      <c r="D4481">
        <f>Fulltable[[#This Row],[Distance]]^4</f>
        <v>4024614.1499648099</v>
      </c>
      <c r="E4481">
        <f>Fulltable[[#This Row],[Distance]]^5</f>
        <v>180262467.77692384</v>
      </c>
      <c r="F4481" s="13" t="e">
        <f>IF(ISNUMBER(VLOOKUP(Fulltable[[#This Row],[Distance]], PBmetric[[Distance (km)]:[PB (hh:mm:ss)]], 6, FALSE)), VLOOKUP(Fulltable[[#This Row],[Distance]], PBmetric[[Distance (km)]:[PB (hh:mm:ss)]], 6, FALSE), NA())</f>
        <v>#N/A</v>
      </c>
      <c r="G4481" s="13">
        <f ca="1">$Q$4+$P$4*Fulltable[[#This Row],[Distance]]+$O$4*Fulltable[[#This Row],[D^2]]+$N$4*Fulltable[[#This Row],[D^3]]</f>
        <v>0.16614738631209641</v>
      </c>
      <c r="H4481" s="13">
        <f ca="1">Fulltable[[#This Row],[Forecast]]*(1+AVERAGE(cform[faster (-ve) /
slower (+ve)]))</f>
        <v>0.1720160145570292</v>
      </c>
      <c r="I4481" s="13" t="e">
        <f>IF(ISNUMBER(VLOOKUP(Fulltable[[#This Row],[Distance]], Predict[[#All],[Distance (km)]:[Time on current form]], 2, FALSE)), VLOOKUP(Fulltable[[#This Row],[Distance]], Predict[[#All],[Distance (km)]:[Time on current form]], 2, FALSE), NA())</f>
        <v>#N/A</v>
      </c>
      <c r="J4481" s="13" t="e">
        <f>IF(ISNUMBER(VLOOKUP(Fulltable[[#This Row],[Distance]], Predict[[#All],[Distance (km)]:[Time on current form]], 3, FALSE)), VLOOKUP(Fulltable[[#This Row],[Distance]], Predict[[#All],[Distance (km)]:[Time on current form]], 3, FALSE), NA())</f>
        <v>#N/A</v>
      </c>
    </row>
    <row r="4482" spans="1:10" x14ac:dyDescent="0.25">
      <c r="A4482" s="1">
        <v>44.8</v>
      </c>
      <c r="B4482" s="2">
        <f>Fulltable[[#This Row],[Distance]]^2</f>
        <v>2007.0399999999997</v>
      </c>
      <c r="C4482">
        <f>Fulltable[[#This Row],[Distance]]^3</f>
        <v>89915.391999999978</v>
      </c>
      <c r="D4482">
        <f>Fulltable[[#This Row],[Distance]]^4</f>
        <v>4028209.5615999987</v>
      </c>
      <c r="E4482">
        <f>Fulltable[[#This Row],[Distance]]^5</f>
        <v>180463788.35967994</v>
      </c>
      <c r="F4482" s="13" t="e">
        <f>IF(ISNUMBER(VLOOKUP(Fulltable[[#This Row],[Distance]], PBmetric[[Distance (km)]:[PB (hh:mm:ss)]], 6, FALSE)), VLOOKUP(Fulltable[[#This Row],[Distance]], PBmetric[[Distance (km)]:[PB (hh:mm:ss)]], 6, FALSE), NA())</f>
        <v>#N/A</v>
      </c>
      <c r="G4482" s="13">
        <f ca="1">$Q$4+$P$4*Fulltable[[#This Row],[Distance]]+$O$4*Fulltable[[#This Row],[D^2]]+$N$4*Fulltable[[#This Row],[D^3]]</f>
        <v>0.16619247150725525</v>
      </c>
      <c r="H4482" s="13">
        <f ca="1">Fulltable[[#This Row],[Forecast]]*(1+AVERAGE(cform[faster (-ve) /
slower (+ve)]))</f>
        <v>0.1720626922433828</v>
      </c>
      <c r="I4482" s="13" t="e">
        <f>IF(ISNUMBER(VLOOKUP(Fulltable[[#This Row],[Distance]], Predict[[#All],[Distance (km)]:[Time on current form]], 2, FALSE)), VLOOKUP(Fulltable[[#This Row],[Distance]], Predict[[#All],[Distance (km)]:[Time on current form]], 2, FALSE), NA())</f>
        <v>#N/A</v>
      </c>
      <c r="J4482" s="13" t="e">
        <f>IF(ISNUMBER(VLOOKUP(Fulltable[[#This Row],[Distance]], Predict[[#All],[Distance (km)]:[Time on current form]], 3, FALSE)), VLOOKUP(Fulltable[[#This Row],[Distance]], Predict[[#All],[Distance (km)]:[Time on current form]], 3, FALSE), NA())</f>
        <v>#N/A</v>
      </c>
    </row>
    <row r="4483" spans="1:10" x14ac:dyDescent="0.25">
      <c r="A4483" s="1">
        <v>44.81</v>
      </c>
      <c r="B4483" s="2">
        <f>Fulltable[[#This Row],[Distance]]^2</f>
        <v>2007.9361000000001</v>
      </c>
      <c r="C4483">
        <f>Fulltable[[#This Row],[Distance]]^3</f>
        <v>89975.616641000015</v>
      </c>
      <c r="D4483">
        <f>Fulltable[[#This Row],[Distance]]^4</f>
        <v>4031807.3816832104</v>
      </c>
      <c r="E4483">
        <f>Fulltable[[#This Row],[Distance]]^5</f>
        <v>180665288.77322465</v>
      </c>
      <c r="F4483" s="13" t="e">
        <f>IF(ISNUMBER(VLOOKUP(Fulltable[[#This Row],[Distance]], PBmetric[[Distance (km)]:[PB (hh:mm:ss)]], 6, FALSE)), VLOOKUP(Fulltable[[#This Row],[Distance]], PBmetric[[Distance (km)]:[PB (hh:mm:ss)]], 6, FALSE), NA())</f>
        <v>#N/A</v>
      </c>
      <c r="G4483" s="13">
        <f ca="1">$Q$4+$P$4*Fulltable[[#This Row],[Distance]]+$O$4*Fulltable[[#This Row],[D^2]]+$N$4*Fulltable[[#This Row],[D^3]]</f>
        <v>0.16623756021669628</v>
      </c>
      <c r="H4483" s="13">
        <f ca="1">Fulltable[[#This Row],[Forecast]]*(1+AVERAGE(cform[faster (-ve) /
slower (+ve)]))</f>
        <v>0.17210937356814945</v>
      </c>
      <c r="I4483" s="13" t="e">
        <f>IF(ISNUMBER(VLOOKUP(Fulltable[[#This Row],[Distance]], Predict[[#All],[Distance (km)]:[Time on current form]], 2, FALSE)), VLOOKUP(Fulltable[[#This Row],[Distance]], Predict[[#All],[Distance (km)]:[Time on current form]], 2, FALSE), NA())</f>
        <v>#N/A</v>
      </c>
      <c r="J4483" s="13" t="e">
        <f>IF(ISNUMBER(VLOOKUP(Fulltable[[#This Row],[Distance]], Predict[[#All],[Distance (km)]:[Time on current form]], 3, FALSE)), VLOOKUP(Fulltable[[#This Row],[Distance]], Predict[[#All],[Distance (km)]:[Time on current form]], 3, FALSE), NA())</f>
        <v>#N/A</v>
      </c>
    </row>
    <row r="4484" spans="1:10" x14ac:dyDescent="0.25">
      <c r="A4484" s="1">
        <v>44.82</v>
      </c>
      <c r="B4484" s="2">
        <f>Fulltable[[#This Row],[Distance]]^2</f>
        <v>2008.8324</v>
      </c>
      <c r="C4484">
        <f>Fulltable[[#This Row],[Distance]]^3</f>
        <v>90035.868168000001</v>
      </c>
      <c r="D4484">
        <f>Fulltable[[#This Row],[Distance]]^4</f>
        <v>4035407.6112897601</v>
      </c>
      <c r="E4484">
        <f>Fulltable[[#This Row],[Distance]]^5</f>
        <v>180866969.13800704</v>
      </c>
      <c r="F4484" s="13" t="e">
        <f>IF(ISNUMBER(VLOOKUP(Fulltable[[#This Row],[Distance]], PBmetric[[Distance (km)]:[PB (hh:mm:ss)]], 6, FALSE)), VLOOKUP(Fulltable[[#This Row],[Distance]], PBmetric[[Distance (km)]:[PB (hh:mm:ss)]], 6, FALSE), NA())</f>
        <v>#N/A</v>
      </c>
      <c r="G4484" s="13">
        <f ca="1">$Q$4+$P$4*Fulltable[[#This Row],[Distance]]+$O$4*Fulltable[[#This Row],[D^2]]+$N$4*Fulltable[[#This Row],[D^3]]</f>
        <v>0.16628265244038398</v>
      </c>
      <c r="H4484" s="13">
        <f ca="1">Fulltable[[#This Row],[Forecast]]*(1+AVERAGE(cform[faster (-ve) /
slower (+ve)]))</f>
        <v>0.17215605853129237</v>
      </c>
      <c r="I4484" s="13" t="e">
        <f>IF(ISNUMBER(VLOOKUP(Fulltable[[#This Row],[Distance]], Predict[[#All],[Distance (km)]:[Time on current form]], 2, FALSE)), VLOOKUP(Fulltable[[#This Row],[Distance]], Predict[[#All],[Distance (km)]:[Time on current form]], 2, FALSE), NA())</f>
        <v>#N/A</v>
      </c>
      <c r="J4484" s="13" t="e">
        <f>IF(ISNUMBER(VLOOKUP(Fulltable[[#This Row],[Distance]], Predict[[#All],[Distance (km)]:[Time on current form]], 3, FALSE)), VLOOKUP(Fulltable[[#This Row],[Distance]], Predict[[#All],[Distance (km)]:[Time on current form]], 3, FALSE), NA())</f>
        <v>#N/A</v>
      </c>
    </row>
    <row r="4485" spans="1:10" x14ac:dyDescent="0.25">
      <c r="A4485" s="1">
        <v>44.83</v>
      </c>
      <c r="B4485" s="2">
        <f>Fulltable[[#This Row],[Distance]]^2</f>
        <v>2009.7288999999998</v>
      </c>
      <c r="C4485">
        <f>Fulltable[[#This Row],[Distance]]^3</f>
        <v>90096.146586999996</v>
      </c>
      <c r="D4485">
        <f>Fulltable[[#This Row],[Distance]]^4</f>
        <v>4039010.2514952095</v>
      </c>
      <c r="E4485">
        <f>Fulltable[[#This Row],[Distance]]^5</f>
        <v>181068829.57453024</v>
      </c>
      <c r="F4485" s="13" t="e">
        <f>IF(ISNUMBER(VLOOKUP(Fulltable[[#This Row],[Distance]], PBmetric[[Distance (km)]:[PB (hh:mm:ss)]], 6, FALSE)), VLOOKUP(Fulltable[[#This Row],[Distance]], PBmetric[[Distance (km)]:[PB (hh:mm:ss)]], 6, FALSE), NA())</f>
        <v>#N/A</v>
      </c>
      <c r="G4485" s="13">
        <f ca="1">$Q$4+$P$4*Fulltable[[#This Row],[Distance]]+$O$4*Fulltable[[#This Row],[D^2]]+$N$4*Fulltable[[#This Row],[D^3]]</f>
        <v>0.16632774817828305</v>
      </c>
      <c r="H4485" s="13">
        <f ca="1">Fulltable[[#This Row],[Forecast]]*(1+AVERAGE(cform[faster (-ve) /
slower (+ve)]))</f>
        <v>0.172202747132775</v>
      </c>
      <c r="I4485" s="13" t="e">
        <f>IF(ISNUMBER(VLOOKUP(Fulltable[[#This Row],[Distance]], Predict[[#All],[Distance (km)]:[Time on current form]], 2, FALSE)), VLOOKUP(Fulltable[[#This Row],[Distance]], Predict[[#All],[Distance (km)]:[Time on current form]], 2, FALSE), NA())</f>
        <v>#N/A</v>
      </c>
      <c r="J4485" s="13" t="e">
        <f>IF(ISNUMBER(VLOOKUP(Fulltable[[#This Row],[Distance]], Predict[[#All],[Distance (km)]:[Time on current form]], 3, FALSE)), VLOOKUP(Fulltable[[#This Row],[Distance]], Predict[[#All],[Distance (km)]:[Time on current form]], 3, FALSE), NA())</f>
        <v>#N/A</v>
      </c>
    </row>
    <row r="4486" spans="1:10" x14ac:dyDescent="0.25">
      <c r="A4486" s="1">
        <v>44.84</v>
      </c>
      <c r="B4486" s="2">
        <f>Fulltable[[#This Row],[Distance]]^2</f>
        <v>2010.6256000000003</v>
      </c>
      <c r="C4486">
        <f>Fulltable[[#This Row],[Distance]]^3</f>
        <v>90156.451904000016</v>
      </c>
      <c r="D4486">
        <f>Fulltable[[#This Row],[Distance]]^4</f>
        <v>4042615.303375361</v>
      </c>
      <c r="E4486">
        <f>Fulltable[[#This Row],[Distance]]^5</f>
        <v>181270870.2033512</v>
      </c>
      <c r="F4486" s="13" t="e">
        <f>IF(ISNUMBER(VLOOKUP(Fulltable[[#This Row],[Distance]], PBmetric[[Distance (km)]:[PB (hh:mm:ss)]], 6, FALSE)), VLOOKUP(Fulltable[[#This Row],[Distance]], PBmetric[[Distance (km)]:[PB (hh:mm:ss)]], 6, FALSE), NA())</f>
        <v>#N/A</v>
      </c>
      <c r="G4486" s="13">
        <f ca="1">$Q$4+$P$4*Fulltable[[#This Row],[Distance]]+$O$4*Fulltable[[#This Row],[D^2]]+$N$4*Fulltable[[#This Row],[D^3]]</f>
        <v>0.1663728474303581</v>
      </c>
      <c r="H4486" s="13">
        <f ca="1">Fulltable[[#This Row],[Forecast]]*(1+AVERAGE(cform[faster (-ve) /
slower (+ve)]))</f>
        <v>0.17224943937256071</v>
      </c>
      <c r="I4486" s="13" t="e">
        <f>IF(ISNUMBER(VLOOKUP(Fulltable[[#This Row],[Distance]], Predict[[#All],[Distance (km)]:[Time on current form]], 2, FALSE)), VLOOKUP(Fulltable[[#This Row],[Distance]], Predict[[#All],[Distance (km)]:[Time on current form]], 2, FALSE), NA())</f>
        <v>#N/A</v>
      </c>
      <c r="J4486" s="13" t="e">
        <f>IF(ISNUMBER(VLOOKUP(Fulltable[[#This Row],[Distance]], Predict[[#All],[Distance (km)]:[Time on current form]], 3, FALSE)), VLOOKUP(Fulltable[[#This Row],[Distance]], Predict[[#All],[Distance (km)]:[Time on current form]], 3, FALSE), NA())</f>
        <v>#N/A</v>
      </c>
    </row>
    <row r="4487" spans="1:10" x14ac:dyDescent="0.25">
      <c r="A4487" s="1">
        <v>44.85</v>
      </c>
      <c r="B4487" s="2">
        <f>Fulltable[[#This Row],[Distance]]^2</f>
        <v>2011.5225</v>
      </c>
      <c r="C4487">
        <f>Fulltable[[#This Row],[Distance]]^3</f>
        <v>90216.784125000006</v>
      </c>
      <c r="D4487">
        <f>Fulltable[[#This Row],[Distance]]^4</f>
        <v>4046222.7680062503</v>
      </c>
      <c r="E4487">
        <f>Fulltable[[#This Row],[Distance]]^5</f>
        <v>181473091.14508033</v>
      </c>
      <c r="F4487" s="13" t="e">
        <f>IF(ISNUMBER(VLOOKUP(Fulltable[[#This Row],[Distance]], PBmetric[[Distance (km)]:[PB (hh:mm:ss)]], 6, FALSE)), VLOOKUP(Fulltable[[#This Row],[Distance]], PBmetric[[Distance (km)]:[PB (hh:mm:ss)]], 6, FALSE), NA())</f>
        <v>#N/A</v>
      </c>
      <c r="G4487" s="13">
        <f ca="1">$Q$4+$P$4*Fulltable[[#This Row],[Distance]]+$O$4*Fulltable[[#This Row],[D^2]]+$N$4*Fulltable[[#This Row],[D^3]]</f>
        <v>0.16641795019657366</v>
      </c>
      <c r="H4487" s="13">
        <f ca="1">Fulltable[[#This Row],[Forecast]]*(1+AVERAGE(cform[faster (-ve) /
slower (+ve)]))</f>
        <v>0.17229613525061277</v>
      </c>
      <c r="I4487" s="13" t="e">
        <f>IF(ISNUMBER(VLOOKUP(Fulltable[[#This Row],[Distance]], Predict[[#All],[Distance (km)]:[Time on current form]], 2, FALSE)), VLOOKUP(Fulltable[[#This Row],[Distance]], Predict[[#All],[Distance (km)]:[Time on current form]], 2, FALSE), NA())</f>
        <v>#N/A</v>
      </c>
      <c r="J4487" s="13" t="e">
        <f>IF(ISNUMBER(VLOOKUP(Fulltable[[#This Row],[Distance]], Predict[[#All],[Distance (km)]:[Time on current form]], 3, FALSE)), VLOOKUP(Fulltable[[#This Row],[Distance]], Predict[[#All],[Distance (km)]:[Time on current form]], 3, FALSE), NA())</f>
        <v>#N/A</v>
      </c>
    </row>
    <row r="4488" spans="1:10" x14ac:dyDescent="0.25">
      <c r="A4488" s="1">
        <v>44.86</v>
      </c>
      <c r="B4488" s="2">
        <f>Fulltable[[#This Row],[Distance]]^2</f>
        <v>2012.4195999999999</v>
      </c>
      <c r="C4488">
        <f>Fulltable[[#This Row],[Distance]]^3</f>
        <v>90277.143255999996</v>
      </c>
      <c r="D4488">
        <f>Fulltable[[#This Row],[Distance]]^4</f>
        <v>4049832.6464641597</v>
      </c>
      <c r="E4488">
        <f>Fulltable[[#This Row],[Distance]]^5</f>
        <v>181675492.5203822</v>
      </c>
      <c r="F4488" s="13" t="e">
        <f>IF(ISNUMBER(VLOOKUP(Fulltable[[#This Row],[Distance]], PBmetric[[Distance (km)]:[PB (hh:mm:ss)]], 6, FALSE)), VLOOKUP(Fulltable[[#This Row],[Distance]], PBmetric[[Distance (km)]:[PB (hh:mm:ss)]], 6, FALSE), NA())</f>
        <v>#N/A</v>
      </c>
      <c r="G4488" s="13">
        <f ca="1">$Q$4+$P$4*Fulltable[[#This Row],[Distance]]+$O$4*Fulltable[[#This Row],[D^2]]+$N$4*Fulltable[[#This Row],[D^3]]</f>
        <v>0.16646305647689436</v>
      </c>
      <c r="H4488" s="13">
        <f ca="1">Fulltable[[#This Row],[Forecast]]*(1+AVERAGE(cform[faster (-ve) /
slower (+ve)]))</f>
        <v>0.17234283476689455</v>
      </c>
      <c r="I4488" s="13" t="e">
        <f>IF(ISNUMBER(VLOOKUP(Fulltable[[#This Row],[Distance]], Predict[[#All],[Distance (km)]:[Time on current form]], 2, FALSE)), VLOOKUP(Fulltable[[#This Row],[Distance]], Predict[[#All],[Distance (km)]:[Time on current form]], 2, FALSE), NA())</f>
        <v>#N/A</v>
      </c>
      <c r="J4488" s="13" t="e">
        <f>IF(ISNUMBER(VLOOKUP(Fulltable[[#This Row],[Distance]], Predict[[#All],[Distance (km)]:[Time on current form]], 3, FALSE)), VLOOKUP(Fulltable[[#This Row],[Distance]], Predict[[#All],[Distance (km)]:[Time on current form]], 3, FALSE), NA())</f>
        <v>#N/A</v>
      </c>
    </row>
    <row r="4489" spans="1:10" x14ac:dyDescent="0.25">
      <c r="A4489" s="1">
        <v>44.87</v>
      </c>
      <c r="B4489" s="2">
        <f>Fulltable[[#This Row],[Distance]]^2</f>
        <v>2013.3168999999998</v>
      </c>
      <c r="C4489">
        <f>Fulltable[[#This Row],[Distance]]^3</f>
        <v>90337.529302999988</v>
      </c>
      <c r="D4489">
        <f>Fulltable[[#This Row],[Distance]]^4</f>
        <v>4053444.9398256093</v>
      </c>
      <c r="E4489">
        <f>Fulltable[[#This Row],[Distance]]^5</f>
        <v>181878074.44997507</v>
      </c>
      <c r="F4489" s="13" t="e">
        <f>IF(ISNUMBER(VLOOKUP(Fulltable[[#This Row],[Distance]], PBmetric[[Distance (km)]:[PB (hh:mm:ss)]], 6, FALSE)), VLOOKUP(Fulltable[[#This Row],[Distance]], PBmetric[[Distance (km)]:[PB (hh:mm:ss)]], 6, FALSE), NA())</f>
        <v>#N/A</v>
      </c>
      <c r="G4489" s="13">
        <f ca="1">$Q$4+$P$4*Fulltable[[#This Row],[Distance]]+$O$4*Fulltable[[#This Row],[D^2]]+$N$4*Fulltable[[#This Row],[D^3]]</f>
        <v>0.16650816627128479</v>
      </c>
      <c r="H4489" s="13">
        <f ca="1">Fulltable[[#This Row],[Forecast]]*(1+AVERAGE(cform[faster (-ve) /
slower (+ve)]))</f>
        <v>0.17238953792136943</v>
      </c>
      <c r="I4489" s="13" t="e">
        <f>IF(ISNUMBER(VLOOKUP(Fulltable[[#This Row],[Distance]], Predict[[#All],[Distance (km)]:[Time on current form]], 2, FALSE)), VLOOKUP(Fulltable[[#This Row],[Distance]], Predict[[#All],[Distance (km)]:[Time on current form]], 2, FALSE), NA())</f>
        <v>#N/A</v>
      </c>
      <c r="J4489" s="13" t="e">
        <f>IF(ISNUMBER(VLOOKUP(Fulltable[[#This Row],[Distance]], Predict[[#All],[Distance (km)]:[Time on current form]], 3, FALSE)), VLOOKUP(Fulltable[[#This Row],[Distance]], Predict[[#All],[Distance (km)]:[Time on current form]], 3, FALSE), NA())</f>
        <v>#N/A</v>
      </c>
    </row>
    <row r="4490" spans="1:10" x14ac:dyDescent="0.25">
      <c r="A4490" s="1">
        <v>44.88</v>
      </c>
      <c r="B4490" s="2">
        <f>Fulltable[[#This Row],[Distance]]^2</f>
        <v>2014.2144000000003</v>
      </c>
      <c r="C4490">
        <f>Fulltable[[#This Row],[Distance]]^3</f>
        <v>90397.942272000015</v>
      </c>
      <c r="D4490">
        <f>Fulltable[[#This Row],[Distance]]^4</f>
        <v>4057059.6491673612</v>
      </c>
      <c r="E4490">
        <f>Fulltable[[#This Row],[Distance]]^5</f>
        <v>182080837.05463117</v>
      </c>
      <c r="F4490" s="13" t="e">
        <f>IF(ISNUMBER(VLOOKUP(Fulltable[[#This Row],[Distance]], PBmetric[[Distance (km)]:[PB (hh:mm:ss)]], 6, FALSE)), VLOOKUP(Fulltable[[#This Row],[Distance]], PBmetric[[Distance (km)]:[PB (hh:mm:ss)]], 6, FALSE), NA())</f>
        <v>#N/A</v>
      </c>
      <c r="G4490" s="13">
        <f ca="1">$Q$4+$P$4*Fulltable[[#This Row],[Distance]]+$O$4*Fulltable[[#This Row],[D^2]]+$N$4*Fulltable[[#This Row],[D^3]]</f>
        <v>0.16655327957970956</v>
      </c>
      <c r="H4490" s="13">
        <f ca="1">Fulltable[[#This Row],[Forecast]]*(1+AVERAGE(cform[faster (-ve) /
slower (+ve)]))</f>
        <v>0.17243624471400071</v>
      </c>
      <c r="I4490" s="13" t="e">
        <f>IF(ISNUMBER(VLOOKUP(Fulltable[[#This Row],[Distance]], Predict[[#All],[Distance (km)]:[Time on current form]], 2, FALSE)), VLOOKUP(Fulltable[[#This Row],[Distance]], Predict[[#All],[Distance (km)]:[Time on current form]], 2, FALSE), NA())</f>
        <v>#N/A</v>
      </c>
      <c r="J4490" s="13" t="e">
        <f>IF(ISNUMBER(VLOOKUP(Fulltable[[#This Row],[Distance]], Predict[[#All],[Distance (km)]:[Time on current form]], 3, FALSE)), VLOOKUP(Fulltable[[#This Row],[Distance]], Predict[[#All],[Distance (km)]:[Time on current form]], 3, FALSE), NA())</f>
        <v>#N/A</v>
      </c>
    </row>
    <row r="4491" spans="1:10" x14ac:dyDescent="0.25">
      <c r="A4491" s="1">
        <v>44.89</v>
      </c>
      <c r="B4491" s="2">
        <f>Fulltable[[#This Row],[Distance]]^2</f>
        <v>2015.1121000000001</v>
      </c>
      <c r="C4491">
        <f>Fulltable[[#This Row],[Distance]]^3</f>
        <v>90458.382169000004</v>
      </c>
      <c r="D4491">
        <f>Fulltable[[#This Row],[Distance]]^4</f>
        <v>4060676.7755664103</v>
      </c>
      <c r="E4491">
        <f>Fulltable[[#This Row],[Distance]]^5</f>
        <v>182283780.45517614</v>
      </c>
      <c r="F4491" s="13" t="e">
        <f>IF(ISNUMBER(VLOOKUP(Fulltable[[#This Row],[Distance]], PBmetric[[Distance (km)]:[PB (hh:mm:ss)]], 6, FALSE)), VLOOKUP(Fulltable[[#This Row],[Distance]], PBmetric[[Distance (km)]:[PB (hh:mm:ss)]], 6, FALSE), NA())</f>
        <v>#N/A</v>
      </c>
      <c r="G4491" s="13">
        <f ca="1">$Q$4+$P$4*Fulltable[[#This Row],[Distance]]+$O$4*Fulltable[[#This Row],[D^2]]+$N$4*Fulltable[[#This Row],[D^3]]</f>
        <v>0.16659839640213323</v>
      </c>
      <c r="H4491" s="13">
        <f ca="1">Fulltable[[#This Row],[Forecast]]*(1+AVERAGE(cform[faster (-ve) /
slower (+ve)]))</f>
        <v>0.17248295514475176</v>
      </c>
      <c r="I4491" s="13" t="e">
        <f>IF(ISNUMBER(VLOOKUP(Fulltable[[#This Row],[Distance]], Predict[[#All],[Distance (km)]:[Time on current form]], 2, FALSE)), VLOOKUP(Fulltable[[#This Row],[Distance]], Predict[[#All],[Distance (km)]:[Time on current form]], 2, FALSE), NA())</f>
        <v>#N/A</v>
      </c>
      <c r="J4491" s="13" t="e">
        <f>IF(ISNUMBER(VLOOKUP(Fulltable[[#This Row],[Distance]], Predict[[#All],[Distance (km)]:[Time on current form]], 3, FALSE)), VLOOKUP(Fulltable[[#This Row],[Distance]], Predict[[#All],[Distance (km)]:[Time on current form]], 3, FALSE), NA())</f>
        <v>#N/A</v>
      </c>
    </row>
    <row r="4492" spans="1:10" x14ac:dyDescent="0.25">
      <c r="A4492" s="1">
        <v>44.9</v>
      </c>
      <c r="B4492" s="2">
        <f>Fulltable[[#This Row],[Distance]]^2</f>
        <v>2016.0099999999998</v>
      </c>
      <c r="C4492">
        <f>Fulltable[[#This Row],[Distance]]^3</f>
        <v>90518.848999999987</v>
      </c>
      <c r="D4492">
        <f>Fulltable[[#This Row],[Distance]]^4</f>
        <v>4064296.3200999992</v>
      </c>
      <c r="E4492">
        <f>Fulltable[[#This Row],[Distance]]^5</f>
        <v>182486904.77248996</v>
      </c>
      <c r="F4492" s="13" t="e">
        <f>IF(ISNUMBER(VLOOKUP(Fulltable[[#This Row],[Distance]], PBmetric[[Distance (km)]:[PB (hh:mm:ss)]], 6, FALSE)), VLOOKUP(Fulltable[[#This Row],[Distance]], PBmetric[[Distance (km)]:[PB (hh:mm:ss)]], 6, FALSE), NA())</f>
        <v>#N/A</v>
      </c>
      <c r="G4492" s="13">
        <f ca="1">$Q$4+$P$4*Fulltable[[#This Row],[Distance]]+$O$4*Fulltable[[#This Row],[D^2]]+$N$4*Fulltable[[#This Row],[D^3]]</f>
        <v>0.16664351673852043</v>
      </c>
      <c r="H4492" s="13">
        <f ca="1">Fulltable[[#This Row],[Forecast]]*(1+AVERAGE(cform[faster (-ve) /
slower (+ve)]))</f>
        <v>0.17252966921358592</v>
      </c>
      <c r="I4492" s="13" t="e">
        <f>IF(ISNUMBER(VLOOKUP(Fulltable[[#This Row],[Distance]], Predict[[#All],[Distance (km)]:[Time on current form]], 2, FALSE)), VLOOKUP(Fulltable[[#This Row],[Distance]], Predict[[#All],[Distance (km)]:[Time on current form]], 2, FALSE), NA())</f>
        <v>#N/A</v>
      </c>
      <c r="J4492" s="13" t="e">
        <f>IF(ISNUMBER(VLOOKUP(Fulltable[[#This Row],[Distance]], Predict[[#All],[Distance (km)]:[Time on current form]], 3, FALSE)), VLOOKUP(Fulltable[[#This Row],[Distance]], Predict[[#All],[Distance (km)]:[Time on current form]], 3, FALSE), NA())</f>
        <v>#N/A</v>
      </c>
    </row>
    <row r="4493" spans="1:10" x14ac:dyDescent="0.25">
      <c r="A4493" s="1">
        <v>44.91</v>
      </c>
      <c r="B4493" s="2">
        <f>Fulltable[[#This Row],[Distance]]^2</f>
        <v>2016.9080999999996</v>
      </c>
      <c r="C4493">
        <f>Fulltable[[#This Row],[Distance]]^3</f>
        <v>90579.342770999981</v>
      </c>
      <c r="D4493">
        <f>Fulltable[[#This Row],[Distance]]^4</f>
        <v>4067918.2838456086</v>
      </c>
      <c r="E4493">
        <f>Fulltable[[#This Row],[Distance]]^5</f>
        <v>182690210.12750626</v>
      </c>
      <c r="F4493" s="13" t="e">
        <f>IF(ISNUMBER(VLOOKUP(Fulltable[[#This Row],[Distance]], PBmetric[[Distance (km)]:[PB (hh:mm:ss)]], 6, FALSE)), VLOOKUP(Fulltable[[#This Row],[Distance]], PBmetric[[Distance (km)]:[PB (hh:mm:ss)]], 6, FALSE), NA())</f>
        <v>#N/A</v>
      </c>
      <c r="G4493" s="13">
        <f ca="1">$Q$4+$P$4*Fulltable[[#This Row],[Distance]]+$O$4*Fulltable[[#This Row],[D^2]]+$N$4*Fulltable[[#This Row],[D^3]]</f>
        <v>0.16668864058883573</v>
      </c>
      <c r="H4493" s="13">
        <f ca="1">Fulltable[[#This Row],[Forecast]]*(1+AVERAGE(cform[faster (-ve) /
slower (+ve)]))</f>
        <v>0.17257638692046651</v>
      </c>
      <c r="I4493" s="13" t="e">
        <f>IF(ISNUMBER(VLOOKUP(Fulltable[[#This Row],[Distance]], Predict[[#All],[Distance (km)]:[Time on current form]], 2, FALSE)), VLOOKUP(Fulltable[[#This Row],[Distance]], Predict[[#All],[Distance (km)]:[Time on current form]], 2, FALSE), NA())</f>
        <v>#N/A</v>
      </c>
      <c r="J4493" s="13" t="e">
        <f>IF(ISNUMBER(VLOOKUP(Fulltable[[#This Row],[Distance]], Predict[[#All],[Distance (km)]:[Time on current form]], 3, FALSE)), VLOOKUP(Fulltable[[#This Row],[Distance]], Predict[[#All],[Distance (km)]:[Time on current form]], 3, FALSE), NA())</f>
        <v>#N/A</v>
      </c>
    </row>
    <row r="4494" spans="1:10" x14ac:dyDescent="0.25">
      <c r="A4494" s="1">
        <v>44.92</v>
      </c>
      <c r="B4494" s="2">
        <f>Fulltable[[#This Row],[Distance]]^2</f>
        <v>2017.8064000000002</v>
      </c>
      <c r="C4494">
        <f>Fulltable[[#This Row],[Distance]]^3</f>
        <v>90639.863488000017</v>
      </c>
      <c r="D4494">
        <f>Fulltable[[#This Row],[Distance]]^4</f>
        <v>4071542.6678809607</v>
      </c>
      <c r="E4494">
        <f>Fulltable[[#This Row],[Distance]]^5</f>
        <v>182893696.64121276</v>
      </c>
      <c r="F4494" s="13" t="e">
        <f>IF(ISNUMBER(VLOOKUP(Fulltable[[#This Row],[Distance]], PBmetric[[Distance (km)]:[PB (hh:mm:ss)]], 6, FALSE)), VLOOKUP(Fulltable[[#This Row],[Distance]], PBmetric[[Distance (km)]:[PB (hh:mm:ss)]], 6, FALSE), NA())</f>
        <v>#N/A</v>
      </c>
      <c r="G4494" s="13">
        <f ca="1">$Q$4+$P$4*Fulltable[[#This Row],[Distance]]+$O$4*Fulltable[[#This Row],[D^2]]+$N$4*Fulltable[[#This Row],[D^3]]</f>
        <v>0.16673376795304382</v>
      </c>
      <c r="H4494" s="13">
        <f ca="1">Fulltable[[#This Row],[Forecast]]*(1+AVERAGE(cform[faster (-ve) /
slower (+ve)]))</f>
        <v>0.17262310826535698</v>
      </c>
      <c r="I4494" s="13" t="e">
        <f>IF(ISNUMBER(VLOOKUP(Fulltable[[#This Row],[Distance]], Predict[[#All],[Distance (km)]:[Time on current form]], 2, FALSE)), VLOOKUP(Fulltable[[#This Row],[Distance]], Predict[[#All],[Distance (km)]:[Time on current form]], 2, FALSE), NA())</f>
        <v>#N/A</v>
      </c>
      <c r="J4494" s="13" t="e">
        <f>IF(ISNUMBER(VLOOKUP(Fulltable[[#This Row],[Distance]], Predict[[#All],[Distance (km)]:[Time on current form]], 3, FALSE)), VLOOKUP(Fulltable[[#This Row],[Distance]], Predict[[#All],[Distance (km)]:[Time on current form]], 3, FALSE), NA())</f>
        <v>#N/A</v>
      </c>
    </row>
    <row r="4495" spans="1:10" x14ac:dyDescent="0.25">
      <c r="A4495" s="1">
        <v>44.93</v>
      </c>
      <c r="B4495" s="2">
        <f>Fulltable[[#This Row],[Distance]]^2</f>
        <v>2018.7049</v>
      </c>
      <c r="C4495">
        <f>Fulltable[[#This Row],[Distance]]^3</f>
        <v>90700.411156999995</v>
      </c>
      <c r="D4495">
        <f>Fulltable[[#This Row],[Distance]]^4</f>
        <v>4075169.4732840098</v>
      </c>
      <c r="E4495">
        <f>Fulltable[[#This Row],[Distance]]^5</f>
        <v>183097364.43465057</v>
      </c>
      <c r="F4495" s="13" t="e">
        <f>IF(ISNUMBER(VLOOKUP(Fulltable[[#This Row],[Distance]], PBmetric[[Distance (km)]:[PB (hh:mm:ss)]], 6, FALSE)), VLOOKUP(Fulltable[[#This Row],[Distance]], PBmetric[[Distance (km)]:[PB (hh:mm:ss)]], 6, FALSE), NA())</f>
        <v>#N/A</v>
      </c>
      <c r="G4495" s="13">
        <f ca="1">$Q$4+$P$4*Fulltable[[#This Row],[Distance]]+$O$4*Fulltable[[#This Row],[D^2]]+$N$4*Fulltable[[#This Row],[D^3]]</f>
        <v>0.16677889883110916</v>
      </c>
      <c r="H4495" s="13">
        <f ca="1">Fulltable[[#This Row],[Forecast]]*(1+AVERAGE(cform[faster (-ve) /
slower (+ve)]))</f>
        <v>0.17266983324822058</v>
      </c>
      <c r="I4495" s="13" t="e">
        <f>IF(ISNUMBER(VLOOKUP(Fulltable[[#This Row],[Distance]], Predict[[#All],[Distance (km)]:[Time on current form]], 2, FALSE)), VLOOKUP(Fulltable[[#This Row],[Distance]], Predict[[#All],[Distance (km)]:[Time on current form]], 2, FALSE), NA())</f>
        <v>#N/A</v>
      </c>
      <c r="J4495" s="13" t="e">
        <f>IF(ISNUMBER(VLOOKUP(Fulltable[[#This Row],[Distance]], Predict[[#All],[Distance (km)]:[Time on current form]], 3, FALSE)), VLOOKUP(Fulltable[[#This Row],[Distance]], Predict[[#All],[Distance (km)]:[Time on current form]], 3, FALSE), NA())</f>
        <v>#N/A</v>
      </c>
    </row>
    <row r="4496" spans="1:10" x14ac:dyDescent="0.25">
      <c r="A4496" s="1">
        <v>44.94</v>
      </c>
      <c r="B4496" s="2">
        <f>Fulltable[[#This Row],[Distance]]^2</f>
        <v>2019.6035999999997</v>
      </c>
      <c r="C4496">
        <f>Fulltable[[#This Row],[Distance]]^3</f>
        <v>90760.985783999975</v>
      </c>
      <c r="D4496">
        <f>Fulltable[[#This Row],[Distance]]^4</f>
        <v>4078798.7011329588</v>
      </c>
      <c r="E4496">
        <f>Fulltable[[#This Row],[Distance]]^5</f>
        <v>183301213.62891516</v>
      </c>
      <c r="F4496" s="13" t="e">
        <f>IF(ISNUMBER(VLOOKUP(Fulltable[[#This Row],[Distance]], PBmetric[[Distance (km)]:[PB (hh:mm:ss)]], 6, FALSE)), VLOOKUP(Fulltable[[#This Row],[Distance]], PBmetric[[Distance (km)]:[PB (hh:mm:ss)]], 6, FALSE), NA())</f>
        <v>#N/A</v>
      </c>
      <c r="G4496" s="13">
        <f ca="1">$Q$4+$P$4*Fulltable[[#This Row],[Distance]]+$O$4*Fulltable[[#This Row],[D^2]]+$N$4*Fulltable[[#This Row],[D^3]]</f>
        <v>0.16682403322299647</v>
      </c>
      <c r="H4496" s="13">
        <f ca="1">Fulltable[[#This Row],[Forecast]]*(1+AVERAGE(cform[faster (-ve) /
slower (+ve)]))</f>
        <v>0.17271656186902068</v>
      </c>
      <c r="I4496" s="13" t="e">
        <f>IF(ISNUMBER(VLOOKUP(Fulltable[[#This Row],[Distance]], Predict[[#All],[Distance (km)]:[Time on current form]], 2, FALSE)), VLOOKUP(Fulltable[[#This Row],[Distance]], Predict[[#All],[Distance (km)]:[Time on current form]], 2, FALSE), NA())</f>
        <v>#N/A</v>
      </c>
      <c r="J4496" s="13" t="e">
        <f>IF(ISNUMBER(VLOOKUP(Fulltable[[#This Row],[Distance]], Predict[[#All],[Distance (km)]:[Time on current form]], 3, FALSE)), VLOOKUP(Fulltable[[#This Row],[Distance]], Predict[[#All],[Distance (km)]:[Time on current form]], 3, FALSE), NA())</f>
        <v>#N/A</v>
      </c>
    </row>
    <row r="4497" spans="1:10" x14ac:dyDescent="0.25">
      <c r="A4497" s="1">
        <v>44.95</v>
      </c>
      <c r="B4497" s="2">
        <f>Fulltable[[#This Row],[Distance]]^2</f>
        <v>2020.5025000000003</v>
      </c>
      <c r="C4497">
        <f>Fulltable[[#This Row],[Distance]]^3</f>
        <v>90821.587375000017</v>
      </c>
      <c r="D4497">
        <f>Fulltable[[#This Row],[Distance]]^4</f>
        <v>4082430.3525062511</v>
      </c>
      <c r="E4497">
        <f>Fulltable[[#This Row],[Distance]]^5</f>
        <v>183505244.34515598</v>
      </c>
      <c r="F4497" s="13" t="e">
        <f>IF(ISNUMBER(VLOOKUP(Fulltable[[#This Row],[Distance]], PBmetric[[Distance (km)]:[PB (hh:mm:ss)]], 6, FALSE)), VLOOKUP(Fulltable[[#This Row],[Distance]], PBmetric[[Distance (km)]:[PB (hh:mm:ss)]], 6, FALSE), NA())</f>
        <v>#N/A</v>
      </c>
      <c r="G4497" s="13">
        <f ca="1">$Q$4+$P$4*Fulltable[[#This Row],[Distance]]+$O$4*Fulltable[[#This Row],[D^2]]+$N$4*Fulltable[[#This Row],[D^3]]</f>
        <v>0.16686917112867022</v>
      </c>
      <c r="H4497" s="13">
        <f ca="1">Fulltable[[#This Row],[Forecast]]*(1+AVERAGE(cform[faster (-ve) /
slower (+ve)]))</f>
        <v>0.1727632941277206</v>
      </c>
      <c r="I4497" s="13" t="e">
        <f>IF(ISNUMBER(VLOOKUP(Fulltable[[#This Row],[Distance]], Predict[[#All],[Distance (km)]:[Time on current form]], 2, FALSE)), VLOOKUP(Fulltable[[#This Row],[Distance]], Predict[[#All],[Distance (km)]:[Time on current form]], 2, FALSE), NA())</f>
        <v>#N/A</v>
      </c>
      <c r="J4497" s="13" t="e">
        <f>IF(ISNUMBER(VLOOKUP(Fulltable[[#This Row],[Distance]], Predict[[#All],[Distance (km)]:[Time on current form]], 3, FALSE)), VLOOKUP(Fulltable[[#This Row],[Distance]], Predict[[#All],[Distance (km)]:[Time on current form]], 3, FALSE), NA())</f>
        <v>#N/A</v>
      </c>
    </row>
    <row r="4498" spans="1:10" x14ac:dyDescent="0.25">
      <c r="A4498" s="1">
        <v>44.96</v>
      </c>
      <c r="B4498" s="2">
        <f>Fulltable[[#This Row],[Distance]]^2</f>
        <v>2021.4016000000001</v>
      </c>
      <c r="C4498">
        <f>Fulltable[[#This Row],[Distance]]^3</f>
        <v>90882.215936000008</v>
      </c>
      <c r="D4498">
        <f>Fulltable[[#This Row],[Distance]]^4</f>
        <v>4086064.4284825604</v>
      </c>
      <c r="E4498">
        <f>Fulltable[[#This Row],[Distance]]^5</f>
        <v>183709456.70457593</v>
      </c>
      <c r="F4498" s="13" t="e">
        <f>IF(ISNUMBER(VLOOKUP(Fulltable[[#This Row],[Distance]], PBmetric[[Distance (km)]:[PB (hh:mm:ss)]], 6, FALSE)), VLOOKUP(Fulltable[[#This Row],[Distance]], PBmetric[[Distance (km)]:[PB (hh:mm:ss)]], 6, FALSE), NA())</f>
        <v>#N/A</v>
      </c>
      <c r="G4498" s="13">
        <f ca="1">$Q$4+$P$4*Fulltable[[#This Row],[Distance]]+$O$4*Fulltable[[#This Row],[D^2]]+$N$4*Fulltable[[#This Row],[D^3]]</f>
        <v>0.16691431254809511</v>
      </c>
      <c r="H4498" s="13">
        <f ca="1">Fulltable[[#This Row],[Forecast]]*(1+AVERAGE(cform[faster (-ve) /
slower (+ve)]))</f>
        <v>0.17281003002428372</v>
      </c>
      <c r="I4498" s="13" t="e">
        <f>IF(ISNUMBER(VLOOKUP(Fulltable[[#This Row],[Distance]], Predict[[#All],[Distance (km)]:[Time on current form]], 2, FALSE)), VLOOKUP(Fulltable[[#This Row],[Distance]], Predict[[#All],[Distance (km)]:[Time on current form]], 2, FALSE), NA())</f>
        <v>#N/A</v>
      </c>
      <c r="J4498" s="13" t="e">
        <f>IF(ISNUMBER(VLOOKUP(Fulltable[[#This Row],[Distance]], Predict[[#All],[Distance (km)]:[Time on current form]], 3, FALSE)), VLOOKUP(Fulltable[[#This Row],[Distance]], Predict[[#All],[Distance (km)]:[Time on current form]], 3, FALSE), NA())</f>
        <v>#N/A</v>
      </c>
    </row>
    <row r="4499" spans="1:10" x14ac:dyDescent="0.25">
      <c r="A4499" s="1">
        <v>44.97</v>
      </c>
      <c r="B4499" s="2">
        <f>Fulltable[[#This Row],[Distance]]^2</f>
        <v>2022.3009</v>
      </c>
      <c r="C4499">
        <f>Fulltable[[#This Row],[Distance]]^3</f>
        <v>90942.871472999992</v>
      </c>
      <c r="D4499">
        <f>Fulltable[[#This Row],[Distance]]^4</f>
        <v>4089700.9301408096</v>
      </c>
      <c r="E4499">
        <f>Fulltable[[#This Row],[Distance]]^5</f>
        <v>183913850.8284322</v>
      </c>
      <c r="F4499" s="13" t="e">
        <f>IF(ISNUMBER(VLOOKUP(Fulltable[[#This Row],[Distance]], PBmetric[[Distance (km)]:[PB (hh:mm:ss)]], 6, FALSE)), VLOOKUP(Fulltable[[#This Row],[Distance]], PBmetric[[Distance (km)]:[PB (hh:mm:ss)]], 6, FALSE), NA())</f>
        <v>#N/A</v>
      </c>
      <c r="G4499" s="13">
        <f ca="1">$Q$4+$P$4*Fulltable[[#This Row],[Distance]]+$O$4*Fulltable[[#This Row],[D^2]]+$N$4*Fulltable[[#This Row],[D^3]]</f>
        <v>0.16695945748123567</v>
      </c>
      <c r="H4499" s="13">
        <f ca="1">Fulltable[[#This Row],[Forecast]]*(1+AVERAGE(cform[faster (-ve) /
slower (+ve)]))</f>
        <v>0.17285676955867335</v>
      </c>
      <c r="I4499" s="13" t="e">
        <f>IF(ISNUMBER(VLOOKUP(Fulltable[[#This Row],[Distance]], Predict[[#All],[Distance (km)]:[Time on current form]], 2, FALSE)), VLOOKUP(Fulltable[[#This Row],[Distance]], Predict[[#All],[Distance (km)]:[Time on current form]], 2, FALSE), NA())</f>
        <v>#N/A</v>
      </c>
      <c r="J4499" s="13" t="e">
        <f>IF(ISNUMBER(VLOOKUP(Fulltable[[#This Row],[Distance]], Predict[[#All],[Distance (km)]:[Time on current form]], 3, FALSE)), VLOOKUP(Fulltable[[#This Row],[Distance]], Predict[[#All],[Distance (km)]:[Time on current form]], 3, FALSE), NA())</f>
        <v>#N/A</v>
      </c>
    </row>
    <row r="4500" spans="1:10" x14ac:dyDescent="0.25">
      <c r="A4500" s="1">
        <v>44.98</v>
      </c>
      <c r="B4500" s="2">
        <f>Fulltable[[#This Row],[Distance]]^2</f>
        <v>2023.2003999999997</v>
      </c>
      <c r="C4500">
        <f>Fulltable[[#This Row],[Distance]]^3</f>
        <v>91003.553991999986</v>
      </c>
      <c r="D4500">
        <f>Fulltable[[#This Row],[Distance]]^4</f>
        <v>4093339.8585601589</v>
      </c>
      <c r="E4500">
        <f>Fulltable[[#This Row],[Distance]]^5</f>
        <v>184118426.83803594</v>
      </c>
      <c r="F4500" s="13" t="e">
        <f>IF(ISNUMBER(VLOOKUP(Fulltable[[#This Row],[Distance]], PBmetric[[Distance (km)]:[PB (hh:mm:ss)]], 6, FALSE)), VLOOKUP(Fulltable[[#This Row],[Distance]], PBmetric[[Distance (km)]:[PB (hh:mm:ss)]], 6, FALSE), NA())</f>
        <v>#N/A</v>
      </c>
      <c r="G4500" s="13">
        <f ca="1">$Q$4+$P$4*Fulltable[[#This Row],[Distance]]+$O$4*Fulltable[[#This Row],[D^2]]+$N$4*Fulltable[[#This Row],[D^3]]</f>
        <v>0.16700460592805655</v>
      </c>
      <c r="H4500" s="13">
        <f ca="1">Fulltable[[#This Row],[Forecast]]*(1+AVERAGE(cform[faster (-ve) /
slower (+ve)]))</f>
        <v>0.17290351273085292</v>
      </c>
      <c r="I4500" s="13" t="e">
        <f>IF(ISNUMBER(VLOOKUP(Fulltable[[#This Row],[Distance]], Predict[[#All],[Distance (km)]:[Time on current form]], 2, FALSE)), VLOOKUP(Fulltable[[#This Row],[Distance]], Predict[[#All],[Distance (km)]:[Time on current form]], 2, FALSE), NA())</f>
        <v>#N/A</v>
      </c>
      <c r="J4500" s="13" t="e">
        <f>IF(ISNUMBER(VLOOKUP(Fulltable[[#This Row],[Distance]], Predict[[#All],[Distance (km)]:[Time on current form]], 3, FALSE)), VLOOKUP(Fulltable[[#This Row],[Distance]], Predict[[#All],[Distance (km)]:[Time on current form]], 3, FALSE), NA())</f>
        <v>#N/A</v>
      </c>
    </row>
    <row r="4501" spans="1:10" x14ac:dyDescent="0.25">
      <c r="A4501" s="1">
        <v>44.99</v>
      </c>
      <c r="B4501" s="2">
        <f>Fulltable[[#This Row],[Distance]]^2</f>
        <v>2024.1001000000001</v>
      </c>
      <c r="C4501">
        <f>Fulltable[[#This Row],[Distance]]^3</f>
        <v>91064.263499000008</v>
      </c>
      <c r="D4501">
        <f>Fulltable[[#This Row],[Distance]]^4</f>
        <v>4096981.2148200106</v>
      </c>
      <c r="E4501">
        <f>Fulltable[[#This Row],[Distance]]^5</f>
        <v>184323184.85475227</v>
      </c>
      <c r="F4501" s="13" t="e">
        <f>IF(ISNUMBER(VLOOKUP(Fulltable[[#This Row],[Distance]], PBmetric[[Distance (km)]:[PB (hh:mm:ss)]], 6, FALSE)), VLOOKUP(Fulltable[[#This Row],[Distance]], PBmetric[[Distance (km)]:[PB (hh:mm:ss)]], 6, FALSE), NA())</f>
        <v>#N/A</v>
      </c>
      <c r="G4501" s="13">
        <f ca="1">$Q$4+$P$4*Fulltable[[#This Row],[Distance]]+$O$4*Fulltable[[#This Row],[D^2]]+$N$4*Fulltable[[#This Row],[D^3]]</f>
        <v>0.16704975788852233</v>
      </c>
      <c r="H4501" s="13">
        <f ca="1">Fulltable[[#This Row],[Forecast]]*(1+AVERAGE(cform[faster (-ve) /
slower (+ve)]))</f>
        <v>0.17295025954078569</v>
      </c>
      <c r="I4501" s="13" t="e">
        <f>IF(ISNUMBER(VLOOKUP(Fulltable[[#This Row],[Distance]], Predict[[#All],[Distance (km)]:[Time on current form]], 2, FALSE)), VLOOKUP(Fulltable[[#This Row],[Distance]], Predict[[#All],[Distance (km)]:[Time on current form]], 2, FALSE), NA())</f>
        <v>#N/A</v>
      </c>
      <c r="J4501" s="13" t="e">
        <f>IF(ISNUMBER(VLOOKUP(Fulltable[[#This Row],[Distance]], Predict[[#All],[Distance (km)]:[Time on current form]], 3, FALSE)), VLOOKUP(Fulltable[[#This Row],[Distance]], Predict[[#All],[Distance (km)]:[Time on current form]], 3, FALSE), NA())</f>
        <v>#N/A</v>
      </c>
    </row>
    <row r="4502" spans="1:10" x14ac:dyDescent="0.25">
      <c r="A4502" s="1">
        <v>45</v>
      </c>
      <c r="B4502" s="2">
        <f>Fulltable[[#This Row],[Distance]]^2</f>
        <v>2025</v>
      </c>
      <c r="C4502">
        <f>Fulltable[[#This Row],[Distance]]^3</f>
        <v>91125</v>
      </c>
      <c r="D4502">
        <f>Fulltable[[#This Row],[Distance]]^4</f>
        <v>4100625</v>
      </c>
      <c r="E4502">
        <f>Fulltable[[#This Row],[Distance]]^5</f>
        <v>184528125</v>
      </c>
      <c r="F4502" s="13" t="e">
        <f>IF(ISNUMBER(VLOOKUP(Fulltable[[#This Row],[Distance]], PBmetric[[Distance (km)]:[PB (hh:mm:ss)]], 6, FALSE)), VLOOKUP(Fulltable[[#This Row],[Distance]], PBmetric[[Distance (km)]:[PB (hh:mm:ss)]], 6, FALSE), NA())</f>
        <v>#N/A</v>
      </c>
      <c r="G4502" s="13">
        <f ca="1">$Q$4+$P$4*Fulltable[[#This Row],[Distance]]+$O$4*Fulltable[[#This Row],[D^2]]+$N$4*Fulltable[[#This Row],[D^3]]</f>
        <v>0.1670949133625976</v>
      </c>
      <c r="H4502" s="13">
        <f ca="1">Fulltable[[#This Row],[Forecast]]*(1+AVERAGE(cform[faster (-ve) /
slower (+ve)]))</f>
        <v>0.17299700998843504</v>
      </c>
      <c r="I4502" s="13" t="e">
        <f>IF(ISNUMBER(VLOOKUP(Fulltable[[#This Row],[Distance]], Predict[[#All],[Distance (km)]:[Time on current form]], 2, FALSE)), VLOOKUP(Fulltable[[#This Row],[Distance]], Predict[[#All],[Distance (km)]:[Time on current form]], 2, FALSE), NA())</f>
        <v>#N/A</v>
      </c>
      <c r="J4502" s="13" t="e">
        <f>IF(ISNUMBER(VLOOKUP(Fulltable[[#This Row],[Distance]], Predict[[#All],[Distance (km)]:[Time on current form]], 3, FALSE)), VLOOKUP(Fulltable[[#This Row],[Distance]], Predict[[#All],[Distance (km)]:[Time on current form]], 3, FALSE), NA())</f>
        <v>#N/A</v>
      </c>
    </row>
    <row r="4503" spans="1:10" x14ac:dyDescent="0.25">
      <c r="A4503" s="1">
        <v>45.01</v>
      </c>
      <c r="B4503" s="2">
        <f>Fulltable[[#This Row],[Distance]]^2</f>
        <v>2025.9000999999998</v>
      </c>
      <c r="C4503">
        <f>Fulltable[[#This Row],[Distance]]^3</f>
        <v>91185.763500999994</v>
      </c>
      <c r="D4503">
        <f>Fulltable[[#This Row],[Distance]]^4</f>
        <v>4104271.2151800091</v>
      </c>
      <c r="E4503">
        <f>Fulltable[[#This Row],[Distance]]^5</f>
        <v>184733247.3952522</v>
      </c>
      <c r="F4503" s="13" t="e">
        <f>IF(ISNUMBER(VLOOKUP(Fulltable[[#This Row],[Distance]], PBmetric[[Distance (km)]:[PB (hh:mm:ss)]], 6, FALSE)), VLOOKUP(Fulltable[[#This Row],[Distance]], PBmetric[[Distance (km)]:[PB (hh:mm:ss)]], 6, FALSE), NA())</f>
        <v>#N/A</v>
      </c>
      <c r="G4503" s="13">
        <f ca="1">$Q$4+$P$4*Fulltable[[#This Row],[Distance]]+$O$4*Fulltable[[#This Row],[D^2]]+$N$4*Fulltable[[#This Row],[D^3]]</f>
        <v>0.16714007235024692</v>
      </c>
      <c r="H4503" s="13">
        <f ca="1">Fulltable[[#This Row],[Forecast]]*(1+AVERAGE(cform[faster (-ve) /
slower (+ve)]))</f>
        <v>0.17304376407376429</v>
      </c>
      <c r="I4503" s="13" t="e">
        <f>IF(ISNUMBER(VLOOKUP(Fulltable[[#This Row],[Distance]], Predict[[#All],[Distance (km)]:[Time on current form]], 2, FALSE)), VLOOKUP(Fulltable[[#This Row],[Distance]], Predict[[#All],[Distance (km)]:[Time on current form]], 2, FALSE), NA())</f>
        <v>#N/A</v>
      </c>
      <c r="J4503" s="13" t="e">
        <f>IF(ISNUMBER(VLOOKUP(Fulltable[[#This Row],[Distance]], Predict[[#All],[Distance (km)]:[Time on current form]], 3, FALSE)), VLOOKUP(Fulltable[[#This Row],[Distance]], Predict[[#All],[Distance (km)]:[Time on current form]], 3, FALSE), NA())</f>
        <v>#N/A</v>
      </c>
    </row>
    <row r="4504" spans="1:10" x14ac:dyDescent="0.25">
      <c r="A4504" s="1">
        <v>45.02</v>
      </c>
      <c r="B4504" s="2">
        <f>Fulltable[[#This Row],[Distance]]^2</f>
        <v>2026.8004000000003</v>
      </c>
      <c r="C4504">
        <f>Fulltable[[#This Row],[Distance]]^3</f>
        <v>91246.554008000021</v>
      </c>
      <c r="D4504">
        <f>Fulltable[[#This Row],[Distance]]^4</f>
        <v>4107919.8614401612</v>
      </c>
      <c r="E4504">
        <f>Fulltable[[#This Row],[Distance]]^5</f>
        <v>184938552.16203606</v>
      </c>
      <c r="F4504" s="13" t="e">
        <f>IF(ISNUMBER(VLOOKUP(Fulltable[[#This Row],[Distance]], PBmetric[[Distance (km)]:[PB (hh:mm:ss)]], 6, FALSE)), VLOOKUP(Fulltable[[#This Row],[Distance]], PBmetric[[Distance (km)]:[PB (hh:mm:ss)]], 6, FALSE), NA())</f>
        <v>#N/A</v>
      </c>
      <c r="G4504" s="13">
        <f ca="1">$Q$4+$P$4*Fulltable[[#This Row],[Distance]]+$O$4*Fulltable[[#This Row],[D^2]]+$N$4*Fulltable[[#This Row],[D^3]]</f>
        <v>0.16718523485143497</v>
      </c>
      <c r="H4504" s="13">
        <f ca="1">Fulltable[[#This Row],[Forecast]]*(1+AVERAGE(cform[faster (-ve) /
slower (+ve)]))</f>
        <v>0.17309052179673684</v>
      </c>
      <c r="I4504" s="13" t="e">
        <f>IF(ISNUMBER(VLOOKUP(Fulltable[[#This Row],[Distance]], Predict[[#All],[Distance (km)]:[Time on current form]], 2, FALSE)), VLOOKUP(Fulltable[[#This Row],[Distance]], Predict[[#All],[Distance (km)]:[Time on current form]], 2, FALSE), NA())</f>
        <v>#N/A</v>
      </c>
      <c r="J4504" s="13" t="e">
        <f>IF(ISNUMBER(VLOOKUP(Fulltable[[#This Row],[Distance]], Predict[[#All],[Distance (km)]:[Time on current form]], 3, FALSE)), VLOOKUP(Fulltable[[#This Row],[Distance]], Predict[[#All],[Distance (km)]:[Time on current form]], 3, FALSE), NA())</f>
        <v>#N/A</v>
      </c>
    </row>
    <row r="4505" spans="1:10" x14ac:dyDescent="0.25">
      <c r="A4505" s="1">
        <v>45.03</v>
      </c>
      <c r="B4505" s="2">
        <f>Fulltable[[#This Row],[Distance]]^2</f>
        <v>2027.7009</v>
      </c>
      <c r="C4505">
        <f>Fulltable[[#This Row],[Distance]]^3</f>
        <v>91307.37152700001</v>
      </c>
      <c r="D4505">
        <f>Fulltable[[#This Row],[Distance]]^4</f>
        <v>4111570.9398608101</v>
      </c>
      <c r="E4505">
        <f>Fulltable[[#This Row],[Distance]]^5</f>
        <v>185144039.42193228</v>
      </c>
      <c r="F4505" s="13" t="e">
        <f>IF(ISNUMBER(VLOOKUP(Fulltable[[#This Row],[Distance]], PBmetric[[Distance (km)]:[PB (hh:mm:ss)]], 6, FALSE)), VLOOKUP(Fulltable[[#This Row],[Distance]], PBmetric[[Distance (km)]:[PB (hh:mm:ss)]], 6, FALSE), NA())</f>
        <v>#N/A</v>
      </c>
      <c r="G4505" s="13">
        <f ca="1">$Q$4+$P$4*Fulltable[[#This Row],[Distance]]+$O$4*Fulltable[[#This Row],[D^2]]+$N$4*Fulltable[[#This Row],[D^3]]</f>
        <v>0.16723040086612626</v>
      </c>
      <c r="H4505" s="13">
        <f ca="1">Fulltable[[#This Row],[Forecast]]*(1+AVERAGE(cform[faster (-ve) /
slower (+ve)]))</f>
        <v>0.17313728315731597</v>
      </c>
      <c r="I4505" s="13" t="e">
        <f>IF(ISNUMBER(VLOOKUP(Fulltable[[#This Row],[Distance]], Predict[[#All],[Distance (km)]:[Time on current form]], 2, FALSE)), VLOOKUP(Fulltable[[#This Row],[Distance]], Predict[[#All],[Distance (km)]:[Time on current form]], 2, FALSE), NA())</f>
        <v>#N/A</v>
      </c>
      <c r="J4505" s="13" t="e">
        <f>IF(ISNUMBER(VLOOKUP(Fulltable[[#This Row],[Distance]], Predict[[#All],[Distance (km)]:[Time on current form]], 3, FALSE)), VLOOKUP(Fulltable[[#This Row],[Distance]], Predict[[#All],[Distance (km)]:[Time on current form]], 3, FALSE), NA())</f>
        <v>#N/A</v>
      </c>
    </row>
    <row r="4506" spans="1:10" x14ac:dyDescent="0.25">
      <c r="A4506" s="1">
        <v>45.04</v>
      </c>
      <c r="B4506" s="2">
        <f>Fulltable[[#This Row],[Distance]]^2</f>
        <v>2028.6016</v>
      </c>
      <c r="C4506">
        <f>Fulltable[[#This Row],[Distance]]^3</f>
        <v>91368.216063999993</v>
      </c>
      <c r="D4506">
        <f>Fulltable[[#This Row],[Distance]]^4</f>
        <v>4115224.4515225599</v>
      </c>
      <c r="E4506">
        <f>Fulltable[[#This Row],[Distance]]^5</f>
        <v>185349709.29657608</v>
      </c>
      <c r="F4506" s="13" t="e">
        <f>IF(ISNUMBER(VLOOKUP(Fulltable[[#This Row],[Distance]], PBmetric[[Distance (km)]:[PB (hh:mm:ss)]], 6, FALSE)), VLOOKUP(Fulltable[[#This Row],[Distance]], PBmetric[[Distance (km)]:[PB (hh:mm:ss)]], 6, FALSE), NA())</f>
        <v>#N/A</v>
      </c>
      <c r="G4506" s="13">
        <f ca="1">$Q$4+$P$4*Fulltable[[#This Row],[Distance]]+$O$4*Fulltable[[#This Row],[D^2]]+$N$4*Fulltable[[#This Row],[D^3]]</f>
        <v>0.16727557039428545</v>
      </c>
      <c r="H4506" s="13">
        <f ca="1">Fulltable[[#This Row],[Forecast]]*(1+AVERAGE(cform[faster (-ve) /
slower (+ve)]))</f>
        <v>0.17318404815546509</v>
      </c>
      <c r="I4506" s="13" t="e">
        <f>IF(ISNUMBER(VLOOKUP(Fulltable[[#This Row],[Distance]], Predict[[#All],[Distance (km)]:[Time on current form]], 2, FALSE)), VLOOKUP(Fulltable[[#This Row],[Distance]], Predict[[#All],[Distance (km)]:[Time on current form]], 2, FALSE), NA())</f>
        <v>#N/A</v>
      </c>
      <c r="J4506" s="13" t="e">
        <f>IF(ISNUMBER(VLOOKUP(Fulltable[[#This Row],[Distance]], Predict[[#All],[Distance (km)]:[Time on current form]], 3, FALSE)), VLOOKUP(Fulltable[[#This Row],[Distance]], Predict[[#All],[Distance (km)]:[Time on current form]], 3, FALSE), NA())</f>
        <v>#N/A</v>
      </c>
    </row>
    <row r="4507" spans="1:10" x14ac:dyDescent="0.25">
      <c r="A4507" s="1">
        <v>45.05</v>
      </c>
      <c r="B4507" s="2">
        <f>Fulltable[[#This Row],[Distance]]^2</f>
        <v>2029.5024999999998</v>
      </c>
      <c r="C4507">
        <f>Fulltable[[#This Row],[Distance]]^3</f>
        <v>91429.087624999986</v>
      </c>
      <c r="D4507">
        <f>Fulltable[[#This Row],[Distance]]^4</f>
        <v>4118880.3975062491</v>
      </c>
      <c r="E4507">
        <f>Fulltable[[#This Row],[Distance]]^5</f>
        <v>185555561.90765652</v>
      </c>
      <c r="F4507" s="13" t="e">
        <f>IF(ISNUMBER(VLOOKUP(Fulltable[[#This Row],[Distance]], PBmetric[[Distance (km)]:[PB (hh:mm:ss)]], 6, FALSE)), VLOOKUP(Fulltable[[#This Row],[Distance]], PBmetric[[Distance (km)]:[PB (hh:mm:ss)]], 6, FALSE), NA())</f>
        <v>#N/A</v>
      </c>
      <c r="G4507" s="13">
        <f ca="1">$Q$4+$P$4*Fulltable[[#This Row],[Distance]]+$O$4*Fulltable[[#This Row],[D^2]]+$N$4*Fulltable[[#This Row],[D^3]]</f>
        <v>0.16732074343587708</v>
      </c>
      <c r="H4507" s="13">
        <f ca="1">Fulltable[[#This Row],[Forecast]]*(1+AVERAGE(cform[faster (-ve) /
slower (+ve)]))</f>
        <v>0.17323081679114746</v>
      </c>
      <c r="I4507" s="13" t="e">
        <f>IF(ISNUMBER(VLOOKUP(Fulltable[[#This Row],[Distance]], Predict[[#All],[Distance (km)]:[Time on current form]], 2, FALSE)), VLOOKUP(Fulltable[[#This Row],[Distance]], Predict[[#All],[Distance (km)]:[Time on current form]], 2, FALSE), NA())</f>
        <v>#N/A</v>
      </c>
      <c r="J4507" s="13" t="e">
        <f>IF(ISNUMBER(VLOOKUP(Fulltable[[#This Row],[Distance]], Predict[[#All],[Distance (km)]:[Time on current form]], 3, FALSE)), VLOOKUP(Fulltable[[#This Row],[Distance]], Predict[[#All],[Distance (km)]:[Time on current form]], 3, FALSE), NA())</f>
        <v>#N/A</v>
      </c>
    </row>
    <row r="4508" spans="1:10" x14ac:dyDescent="0.25">
      <c r="A4508" s="1">
        <v>45.06</v>
      </c>
      <c r="B4508" s="2">
        <f>Fulltable[[#This Row],[Distance]]^2</f>
        <v>2030.4036000000001</v>
      </c>
      <c r="C4508">
        <f>Fulltable[[#This Row],[Distance]]^3</f>
        <v>91489.986216000005</v>
      </c>
      <c r="D4508">
        <f>Fulltable[[#This Row],[Distance]]^4</f>
        <v>4122538.7788929604</v>
      </c>
      <c r="E4508">
        <f>Fulltable[[#This Row],[Distance]]^5</f>
        <v>185761597.3769168</v>
      </c>
      <c r="F4508" s="13" t="e">
        <f>IF(ISNUMBER(VLOOKUP(Fulltable[[#This Row],[Distance]], PBmetric[[Distance (km)]:[PB (hh:mm:ss)]], 6, FALSE)), VLOOKUP(Fulltable[[#This Row],[Distance]], PBmetric[[Distance (km)]:[PB (hh:mm:ss)]], 6, FALSE), NA())</f>
        <v>#N/A</v>
      </c>
      <c r="G4508" s="13">
        <f ca="1">$Q$4+$P$4*Fulltable[[#This Row],[Distance]]+$O$4*Fulltable[[#This Row],[D^2]]+$N$4*Fulltable[[#This Row],[D^3]]</f>
        <v>0.16736591999086584</v>
      </c>
      <c r="H4508" s="13">
        <f ca="1">Fulltable[[#This Row],[Forecast]]*(1+AVERAGE(cform[faster (-ve) /
slower (+ve)]))</f>
        <v>0.17327758906432658</v>
      </c>
      <c r="I4508" s="13" t="e">
        <f>IF(ISNUMBER(VLOOKUP(Fulltable[[#This Row],[Distance]], Predict[[#All],[Distance (km)]:[Time on current form]], 2, FALSE)), VLOOKUP(Fulltable[[#This Row],[Distance]], Predict[[#All],[Distance (km)]:[Time on current form]], 2, FALSE), NA())</f>
        <v>#N/A</v>
      </c>
      <c r="J4508" s="13" t="e">
        <f>IF(ISNUMBER(VLOOKUP(Fulltable[[#This Row],[Distance]], Predict[[#All],[Distance (km)]:[Time on current form]], 3, FALSE)), VLOOKUP(Fulltable[[#This Row],[Distance]], Predict[[#All],[Distance (km)]:[Time on current form]], 3, FALSE), NA())</f>
        <v>#N/A</v>
      </c>
    </row>
    <row r="4509" spans="1:10" x14ac:dyDescent="0.25">
      <c r="A4509" s="1">
        <v>45.07</v>
      </c>
      <c r="B4509" s="2">
        <f>Fulltable[[#This Row],[Distance]]^2</f>
        <v>2031.3049000000001</v>
      </c>
      <c r="C4509">
        <f>Fulltable[[#This Row],[Distance]]^3</f>
        <v>91550.911843000009</v>
      </c>
      <c r="D4509">
        <f>Fulltable[[#This Row],[Distance]]^4</f>
        <v>4126199.5967640104</v>
      </c>
      <c r="E4509">
        <f>Fulltable[[#This Row],[Distance]]^5</f>
        <v>185967815.82615393</v>
      </c>
      <c r="F4509" s="13" t="e">
        <f>IF(ISNUMBER(VLOOKUP(Fulltable[[#This Row],[Distance]], PBmetric[[Distance (km)]:[PB (hh:mm:ss)]], 6, FALSE)), VLOOKUP(Fulltable[[#This Row],[Distance]], PBmetric[[Distance (km)]:[PB (hh:mm:ss)]], 6, FALSE), NA())</f>
        <v>#N/A</v>
      </c>
      <c r="G4509" s="13">
        <f ca="1">$Q$4+$P$4*Fulltable[[#This Row],[Distance]]+$O$4*Fulltable[[#This Row],[D^2]]+$N$4*Fulltable[[#This Row],[D^3]]</f>
        <v>0.16741110005921622</v>
      </c>
      <c r="H4509" s="13">
        <f ca="1">Fulltable[[#This Row],[Forecast]]*(1+AVERAGE(cform[faster (-ve) /
slower (+ve)]))</f>
        <v>0.17332436497496562</v>
      </c>
      <c r="I4509" s="13" t="e">
        <f>IF(ISNUMBER(VLOOKUP(Fulltable[[#This Row],[Distance]], Predict[[#All],[Distance (km)]:[Time on current form]], 2, FALSE)), VLOOKUP(Fulltable[[#This Row],[Distance]], Predict[[#All],[Distance (km)]:[Time on current form]], 2, FALSE), NA())</f>
        <v>#N/A</v>
      </c>
      <c r="J4509" s="13" t="e">
        <f>IF(ISNUMBER(VLOOKUP(Fulltable[[#This Row],[Distance]], Predict[[#All],[Distance (km)]:[Time on current form]], 3, FALSE)), VLOOKUP(Fulltable[[#This Row],[Distance]], Predict[[#All],[Distance (km)]:[Time on current form]], 3, FALSE), NA())</f>
        <v>#N/A</v>
      </c>
    </row>
    <row r="4510" spans="1:10" x14ac:dyDescent="0.25">
      <c r="A4510" s="1">
        <v>45.08</v>
      </c>
      <c r="B4510" s="2">
        <f>Fulltable[[#This Row],[Distance]]^2</f>
        <v>2032.2063999999998</v>
      </c>
      <c r="C4510">
        <f>Fulltable[[#This Row],[Distance]]^3</f>
        <v>91611.864511999986</v>
      </c>
      <c r="D4510">
        <f>Fulltable[[#This Row],[Distance]]^4</f>
        <v>4129862.8522009593</v>
      </c>
      <c r="E4510">
        <f>Fulltable[[#This Row],[Distance]]^5</f>
        <v>186174217.37721923</v>
      </c>
      <c r="F4510" s="13" t="e">
        <f>IF(ISNUMBER(VLOOKUP(Fulltable[[#This Row],[Distance]], PBmetric[[Distance (km)]:[PB (hh:mm:ss)]], 6, FALSE)), VLOOKUP(Fulltable[[#This Row],[Distance]], PBmetric[[Distance (km)]:[PB (hh:mm:ss)]], 6, FALSE), NA())</f>
        <v>#N/A</v>
      </c>
      <c r="G4510" s="13">
        <f ca="1">$Q$4+$P$4*Fulltable[[#This Row],[Distance]]+$O$4*Fulltable[[#This Row],[D^2]]+$N$4*Fulltable[[#This Row],[D^3]]</f>
        <v>0.16745628364089285</v>
      </c>
      <c r="H4510" s="13">
        <f ca="1">Fulltable[[#This Row],[Forecast]]*(1+AVERAGE(cform[faster (-ve) /
slower (+ve)]))</f>
        <v>0.17337114452302801</v>
      </c>
      <c r="I4510" s="13" t="e">
        <f>IF(ISNUMBER(VLOOKUP(Fulltable[[#This Row],[Distance]], Predict[[#All],[Distance (km)]:[Time on current form]], 2, FALSE)), VLOOKUP(Fulltable[[#This Row],[Distance]], Predict[[#All],[Distance (km)]:[Time on current form]], 2, FALSE), NA())</f>
        <v>#N/A</v>
      </c>
      <c r="J4510" s="13" t="e">
        <f>IF(ISNUMBER(VLOOKUP(Fulltable[[#This Row],[Distance]], Predict[[#All],[Distance (km)]:[Time on current form]], 3, FALSE)), VLOOKUP(Fulltable[[#This Row],[Distance]], Predict[[#All],[Distance (km)]:[Time on current form]], 3, FALSE), NA())</f>
        <v>#N/A</v>
      </c>
    </row>
    <row r="4511" spans="1:10" x14ac:dyDescent="0.25">
      <c r="A4511" s="1">
        <v>45.09</v>
      </c>
      <c r="B4511" s="2">
        <f>Fulltable[[#This Row],[Distance]]^2</f>
        <v>2033.1081000000004</v>
      </c>
      <c r="C4511">
        <f>Fulltable[[#This Row],[Distance]]^3</f>
        <v>91672.844229000024</v>
      </c>
      <c r="D4511">
        <f>Fulltable[[#This Row],[Distance]]^4</f>
        <v>4133528.5462856116</v>
      </c>
      <c r="E4511">
        <f>Fulltable[[#This Row],[Distance]]^5</f>
        <v>186380802.15201825</v>
      </c>
      <c r="F4511" s="13" t="e">
        <f>IF(ISNUMBER(VLOOKUP(Fulltable[[#This Row],[Distance]], PBmetric[[Distance (km)]:[PB (hh:mm:ss)]], 6, FALSE)), VLOOKUP(Fulltable[[#This Row],[Distance]], PBmetric[[Distance (km)]:[PB (hh:mm:ss)]], 6, FALSE), NA())</f>
        <v>#N/A</v>
      </c>
      <c r="G4511" s="13">
        <f ca="1">$Q$4+$P$4*Fulltable[[#This Row],[Distance]]+$O$4*Fulltable[[#This Row],[D^2]]+$N$4*Fulltable[[#This Row],[D^3]]</f>
        <v>0.16750147073586041</v>
      </c>
      <c r="H4511" s="13">
        <f ca="1">Fulltable[[#This Row],[Forecast]]*(1+AVERAGE(cform[faster (-ve) /
slower (+ve)]))</f>
        <v>0.17341792770847717</v>
      </c>
      <c r="I4511" s="13" t="e">
        <f>IF(ISNUMBER(VLOOKUP(Fulltable[[#This Row],[Distance]], Predict[[#All],[Distance (km)]:[Time on current form]], 2, FALSE)), VLOOKUP(Fulltable[[#This Row],[Distance]], Predict[[#All],[Distance (km)]:[Time on current form]], 2, FALSE), NA())</f>
        <v>#N/A</v>
      </c>
      <c r="J4511" s="13" t="e">
        <f>IF(ISNUMBER(VLOOKUP(Fulltable[[#This Row],[Distance]], Predict[[#All],[Distance (km)]:[Time on current form]], 3, FALSE)), VLOOKUP(Fulltable[[#This Row],[Distance]], Predict[[#All],[Distance (km)]:[Time on current form]], 3, FALSE), NA())</f>
        <v>#N/A</v>
      </c>
    </row>
    <row r="4512" spans="1:10" x14ac:dyDescent="0.25">
      <c r="A4512" s="1">
        <v>45.1</v>
      </c>
      <c r="B4512" s="2">
        <f>Fulltable[[#This Row],[Distance]]^2</f>
        <v>2034.0100000000002</v>
      </c>
      <c r="C4512">
        <f>Fulltable[[#This Row],[Distance]]^3</f>
        <v>91733.85100000001</v>
      </c>
      <c r="D4512">
        <f>Fulltable[[#This Row],[Distance]]^4</f>
        <v>4137196.6801000009</v>
      </c>
      <c r="E4512">
        <f>Fulltable[[#This Row],[Distance]]^5</f>
        <v>186587570.27251005</v>
      </c>
      <c r="F4512" s="13" t="e">
        <f>IF(ISNUMBER(VLOOKUP(Fulltable[[#This Row],[Distance]], PBmetric[[Distance (km)]:[PB (hh:mm:ss)]], 6, FALSE)), VLOOKUP(Fulltable[[#This Row],[Distance]], PBmetric[[Distance (km)]:[PB (hh:mm:ss)]], 6, FALSE), NA())</f>
        <v>#N/A</v>
      </c>
      <c r="G4512" s="13">
        <f ca="1">$Q$4+$P$4*Fulltable[[#This Row],[Distance]]+$O$4*Fulltable[[#This Row],[D^2]]+$N$4*Fulltable[[#This Row],[D^3]]</f>
        <v>0.16754666134408336</v>
      </c>
      <c r="H4512" s="13">
        <f ca="1">Fulltable[[#This Row],[Forecast]]*(1+AVERAGE(cform[faster (-ve) /
slower (+ve)]))</f>
        <v>0.17346471453127627</v>
      </c>
      <c r="I4512" s="13" t="e">
        <f>IF(ISNUMBER(VLOOKUP(Fulltable[[#This Row],[Distance]], Predict[[#All],[Distance (km)]:[Time on current form]], 2, FALSE)), VLOOKUP(Fulltable[[#This Row],[Distance]], Predict[[#All],[Distance (km)]:[Time on current form]], 2, FALSE), NA())</f>
        <v>#N/A</v>
      </c>
      <c r="J4512" s="13" t="e">
        <f>IF(ISNUMBER(VLOOKUP(Fulltable[[#This Row],[Distance]], Predict[[#All],[Distance (km)]:[Time on current form]], 3, FALSE)), VLOOKUP(Fulltable[[#This Row],[Distance]], Predict[[#All],[Distance (km)]:[Time on current form]], 3, FALSE), NA())</f>
        <v>#N/A</v>
      </c>
    </row>
    <row r="4513" spans="1:10" x14ac:dyDescent="0.25">
      <c r="A4513" s="1">
        <v>45.11</v>
      </c>
      <c r="B4513" s="2">
        <f>Fulltable[[#This Row],[Distance]]^2</f>
        <v>2034.9121</v>
      </c>
      <c r="C4513">
        <f>Fulltable[[#This Row],[Distance]]^3</f>
        <v>91794.884831000003</v>
      </c>
      <c r="D4513">
        <f>Fulltable[[#This Row],[Distance]]^4</f>
        <v>4140867.2547264099</v>
      </c>
      <c r="E4513">
        <f>Fulltable[[#This Row],[Distance]]^5</f>
        <v>186794521.86070836</v>
      </c>
      <c r="F4513" s="13" t="e">
        <f>IF(ISNUMBER(VLOOKUP(Fulltable[[#This Row],[Distance]], PBmetric[[Distance (km)]:[PB (hh:mm:ss)]], 6, FALSE)), VLOOKUP(Fulltable[[#This Row],[Distance]], PBmetric[[Distance (km)]:[PB (hh:mm:ss)]], 6, FALSE), NA())</f>
        <v>#N/A</v>
      </c>
      <c r="G4513" s="13">
        <f ca="1">$Q$4+$P$4*Fulltable[[#This Row],[Distance]]+$O$4*Fulltable[[#This Row],[D^2]]+$N$4*Fulltable[[#This Row],[D^3]]</f>
        <v>0.16759185546552638</v>
      </c>
      <c r="H4513" s="13">
        <f ca="1">Fulltable[[#This Row],[Forecast]]*(1+AVERAGE(cform[faster (-ve) /
slower (+ve)]))</f>
        <v>0.17351150499138879</v>
      </c>
      <c r="I4513" s="13" t="e">
        <f>IF(ISNUMBER(VLOOKUP(Fulltable[[#This Row],[Distance]], Predict[[#All],[Distance (km)]:[Time on current form]], 2, FALSE)), VLOOKUP(Fulltable[[#This Row],[Distance]], Predict[[#All],[Distance (km)]:[Time on current form]], 2, FALSE), NA())</f>
        <v>#N/A</v>
      </c>
      <c r="J4513" s="13" t="e">
        <f>IF(ISNUMBER(VLOOKUP(Fulltable[[#This Row],[Distance]], Predict[[#All],[Distance (km)]:[Time on current form]], 3, FALSE)), VLOOKUP(Fulltable[[#This Row],[Distance]], Predict[[#All],[Distance (km)]:[Time on current form]], 3, FALSE), NA())</f>
        <v>#N/A</v>
      </c>
    </row>
    <row r="4514" spans="1:10" x14ac:dyDescent="0.25">
      <c r="A4514" s="1">
        <v>45.12</v>
      </c>
      <c r="B4514" s="2">
        <f>Fulltable[[#This Row],[Distance]]^2</f>
        <v>2035.8143999999998</v>
      </c>
      <c r="C4514">
        <f>Fulltable[[#This Row],[Distance]]^3</f>
        <v>91855.945727999977</v>
      </c>
      <c r="D4514">
        <f>Fulltable[[#This Row],[Distance]]^4</f>
        <v>4144540.271247359</v>
      </c>
      <c r="E4514">
        <f>Fulltable[[#This Row],[Distance]]^5</f>
        <v>187001657.03868082</v>
      </c>
      <c r="F4514" s="13" t="e">
        <f>IF(ISNUMBER(VLOOKUP(Fulltable[[#This Row],[Distance]], PBmetric[[Distance (km)]:[PB (hh:mm:ss)]], 6, FALSE)), VLOOKUP(Fulltable[[#This Row],[Distance]], PBmetric[[Distance (km)]:[PB (hh:mm:ss)]], 6, FALSE), NA())</f>
        <v>#N/A</v>
      </c>
      <c r="G4514" s="13">
        <f ca="1">$Q$4+$P$4*Fulltable[[#This Row],[Distance]]+$O$4*Fulltable[[#This Row],[D^2]]+$N$4*Fulltable[[#This Row],[D^3]]</f>
        <v>0.16763705310015403</v>
      </c>
      <c r="H4514" s="13">
        <f ca="1">Fulltable[[#This Row],[Forecast]]*(1+AVERAGE(cform[faster (-ve) /
slower (+ve)]))</f>
        <v>0.17355829908877801</v>
      </c>
      <c r="I4514" s="13" t="e">
        <f>IF(ISNUMBER(VLOOKUP(Fulltable[[#This Row],[Distance]], Predict[[#All],[Distance (km)]:[Time on current form]], 2, FALSE)), VLOOKUP(Fulltable[[#This Row],[Distance]], Predict[[#All],[Distance (km)]:[Time on current form]], 2, FALSE), NA())</f>
        <v>#N/A</v>
      </c>
      <c r="J4514" s="13" t="e">
        <f>IF(ISNUMBER(VLOOKUP(Fulltable[[#This Row],[Distance]], Predict[[#All],[Distance (km)]:[Time on current form]], 3, FALSE)), VLOOKUP(Fulltable[[#This Row],[Distance]], Predict[[#All],[Distance (km)]:[Time on current form]], 3, FALSE), NA())</f>
        <v>#N/A</v>
      </c>
    </row>
    <row r="4515" spans="1:10" x14ac:dyDescent="0.25">
      <c r="A4515" s="1">
        <v>45.13</v>
      </c>
      <c r="B4515" s="2">
        <f>Fulltable[[#This Row],[Distance]]^2</f>
        <v>2036.7169000000001</v>
      </c>
      <c r="C4515">
        <f>Fulltable[[#This Row],[Distance]]^3</f>
        <v>91917.033697000006</v>
      </c>
      <c r="D4515">
        <f>Fulltable[[#This Row],[Distance]]^4</f>
        <v>4148215.7307456103</v>
      </c>
      <c r="E4515">
        <f>Fulltable[[#This Row],[Distance]]^5</f>
        <v>187208975.92854941</v>
      </c>
      <c r="F4515" s="13" t="e">
        <f>IF(ISNUMBER(VLOOKUP(Fulltable[[#This Row],[Distance]], PBmetric[[Distance (km)]:[PB (hh:mm:ss)]], 6, FALSE)), VLOOKUP(Fulltable[[#This Row],[Distance]], PBmetric[[Distance (km)]:[PB (hh:mm:ss)]], 6, FALSE), NA())</f>
        <v>#N/A</v>
      </c>
      <c r="G4515" s="13">
        <f ca="1">$Q$4+$P$4*Fulltable[[#This Row],[Distance]]+$O$4*Fulltable[[#This Row],[D^2]]+$N$4*Fulltable[[#This Row],[D^3]]</f>
        <v>0.16768225424793098</v>
      </c>
      <c r="H4515" s="13">
        <f ca="1">Fulltable[[#This Row],[Forecast]]*(1+AVERAGE(cform[faster (-ve) /
slower (+ve)]))</f>
        <v>0.17360509682340736</v>
      </c>
      <c r="I4515" s="13" t="e">
        <f>IF(ISNUMBER(VLOOKUP(Fulltable[[#This Row],[Distance]], Predict[[#All],[Distance (km)]:[Time on current form]], 2, FALSE)), VLOOKUP(Fulltable[[#This Row],[Distance]], Predict[[#All],[Distance (km)]:[Time on current form]], 2, FALSE), NA())</f>
        <v>#N/A</v>
      </c>
      <c r="J4515" s="13" t="e">
        <f>IF(ISNUMBER(VLOOKUP(Fulltable[[#This Row],[Distance]], Predict[[#All],[Distance (km)]:[Time on current form]], 3, FALSE)), VLOOKUP(Fulltable[[#This Row],[Distance]], Predict[[#All],[Distance (km)]:[Time on current form]], 3, FALSE), NA())</f>
        <v>#N/A</v>
      </c>
    </row>
    <row r="4516" spans="1:10" x14ac:dyDescent="0.25">
      <c r="A4516" s="1">
        <v>45.14</v>
      </c>
      <c r="B4516" s="2">
        <f>Fulltable[[#This Row],[Distance]]^2</f>
        <v>2037.6196</v>
      </c>
      <c r="C4516">
        <f>Fulltable[[#This Row],[Distance]]^3</f>
        <v>91978.148744000006</v>
      </c>
      <c r="D4516">
        <f>Fulltable[[#This Row],[Distance]]^4</f>
        <v>4151893.6343041598</v>
      </c>
      <c r="E4516">
        <f>Fulltable[[#This Row],[Distance]]^5</f>
        <v>187416478.65248978</v>
      </c>
      <c r="F4516" s="13" t="e">
        <f>IF(ISNUMBER(VLOOKUP(Fulltable[[#This Row],[Distance]], PBmetric[[Distance (km)]:[PB (hh:mm:ss)]], 6, FALSE)), VLOOKUP(Fulltable[[#This Row],[Distance]], PBmetric[[Distance (km)]:[PB (hh:mm:ss)]], 6, FALSE), NA())</f>
        <v>#N/A</v>
      </c>
      <c r="G4516" s="13">
        <f ca="1">$Q$4+$P$4*Fulltable[[#This Row],[Distance]]+$O$4*Fulltable[[#This Row],[D^2]]+$N$4*Fulltable[[#This Row],[D^3]]</f>
        <v>0.16772745890882174</v>
      </c>
      <c r="H4516" s="13">
        <f ca="1">Fulltable[[#This Row],[Forecast]]*(1+AVERAGE(cform[faster (-ve) /
slower (+ve)]))</f>
        <v>0.1736518981952401</v>
      </c>
      <c r="I4516" s="13" t="e">
        <f>IF(ISNUMBER(VLOOKUP(Fulltable[[#This Row],[Distance]], Predict[[#All],[Distance (km)]:[Time on current form]], 2, FALSE)), VLOOKUP(Fulltable[[#This Row],[Distance]], Predict[[#All],[Distance (km)]:[Time on current form]], 2, FALSE), NA())</f>
        <v>#N/A</v>
      </c>
      <c r="J4516" s="13" t="e">
        <f>IF(ISNUMBER(VLOOKUP(Fulltable[[#This Row],[Distance]], Predict[[#All],[Distance (km)]:[Time on current form]], 3, FALSE)), VLOOKUP(Fulltable[[#This Row],[Distance]], Predict[[#All],[Distance (km)]:[Time on current form]], 3, FALSE), NA())</f>
        <v>#N/A</v>
      </c>
    </row>
    <row r="4517" spans="1:10" x14ac:dyDescent="0.25">
      <c r="A4517" s="1">
        <v>45.15</v>
      </c>
      <c r="B4517" s="2">
        <f>Fulltable[[#This Row],[Distance]]^2</f>
        <v>2038.5224999999998</v>
      </c>
      <c r="C4517">
        <f>Fulltable[[#This Row],[Distance]]^3</f>
        <v>92039.290874999992</v>
      </c>
      <c r="D4517">
        <f>Fulltable[[#This Row],[Distance]]^4</f>
        <v>4155573.9830062492</v>
      </c>
      <c r="E4517">
        <f>Fulltable[[#This Row],[Distance]]^5</f>
        <v>187624165.33273214</v>
      </c>
      <c r="F4517" s="13" t="e">
        <f>IF(ISNUMBER(VLOOKUP(Fulltable[[#This Row],[Distance]], PBmetric[[Distance (km)]:[PB (hh:mm:ss)]], 6, FALSE)), VLOOKUP(Fulltable[[#This Row],[Distance]], PBmetric[[Distance (km)]:[PB (hh:mm:ss)]], 6, FALSE), NA())</f>
        <v>#N/A</v>
      </c>
      <c r="G4517" s="13">
        <f ca="1">$Q$4+$P$4*Fulltable[[#This Row],[Distance]]+$O$4*Fulltable[[#This Row],[D^2]]+$N$4*Fulltable[[#This Row],[D^3]]</f>
        <v>0.16777266708279093</v>
      </c>
      <c r="H4517" s="13">
        <f ca="1">Fulltable[[#This Row],[Forecast]]*(1+AVERAGE(cform[faster (-ve) /
slower (+ve)]))</f>
        <v>0.17369870320423961</v>
      </c>
      <c r="I4517" s="13" t="e">
        <f>IF(ISNUMBER(VLOOKUP(Fulltable[[#This Row],[Distance]], Predict[[#All],[Distance (km)]:[Time on current form]], 2, FALSE)), VLOOKUP(Fulltable[[#This Row],[Distance]], Predict[[#All],[Distance (km)]:[Time on current form]], 2, FALSE), NA())</f>
        <v>#N/A</v>
      </c>
      <c r="J4517" s="13" t="e">
        <f>IF(ISNUMBER(VLOOKUP(Fulltable[[#This Row],[Distance]], Predict[[#All],[Distance (km)]:[Time on current form]], 3, FALSE)), VLOOKUP(Fulltable[[#This Row],[Distance]], Predict[[#All],[Distance (km)]:[Time on current form]], 3, FALSE), NA())</f>
        <v>#N/A</v>
      </c>
    </row>
    <row r="4518" spans="1:10" x14ac:dyDescent="0.25">
      <c r="A4518" s="1">
        <v>45.16</v>
      </c>
      <c r="B4518" s="2">
        <f>Fulltable[[#This Row],[Distance]]^2</f>
        <v>2039.4255999999998</v>
      </c>
      <c r="C4518">
        <f>Fulltable[[#This Row],[Distance]]^3</f>
        <v>92100.460095999981</v>
      </c>
      <c r="D4518">
        <f>Fulltable[[#This Row],[Distance]]^4</f>
        <v>4159256.7779353592</v>
      </c>
      <c r="E4518">
        <f>Fulltable[[#This Row],[Distance]]^5</f>
        <v>187832036.09156081</v>
      </c>
      <c r="F4518" s="13" t="e">
        <f>IF(ISNUMBER(VLOOKUP(Fulltable[[#This Row],[Distance]], PBmetric[[Distance (km)]:[PB (hh:mm:ss)]], 6, FALSE)), VLOOKUP(Fulltable[[#This Row],[Distance]], PBmetric[[Distance (km)]:[PB (hh:mm:ss)]], 6, FALSE), NA())</f>
        <v>#N/A</v>
      </c>
      <c r="G4518" s="13">
        <f ca="1">$Q$4+$P$4*Fulltable[[#This Row],[Distance]]+$O$4*Fulltable[[#This Row],[D^2]]+$N$4*Fulltable[[#This Row],[D^3]]</f>
        <v>0.1678178787698032</v>
      </c>
      <c r="H4518" s="13">
        <f ca="1">Fulltable[[#This Row],[Forecast]]*(1+AVERAGE(cform[faster (-ve) /
slower (+ve)]))</f>
        <v>0.17374551185036927</v>
      </c>
      <c r="I4518" s="13" t="e">
        <f>IF(ISNUMBER(VLOOKUP(Fulltable[[#This Row],[Distance]], Predict[[#All],[Distance (km)]:[Time on current form]], 2, FALSE)), VLOOKUP(Fulltable[[#This Row],[Distance]], Predict[[#All],[Distance (km)]:[Time on current form]], 2, FALSE), NA())</f>
        <v>#N/A</v>
      </c>
      <c r="J4518" s="13" t="e">
        <f>IF(ISNUMBER(VLOOKUP(Fulltable[[#This Row],[Distance]], Predict[[#All],[Distance (km)]:[Time on current form]], 3, FALSE)), VLOOKUP(Fulltable[[#This Row],[Distance]], Predict[[#All],[Distance (km)]:[Time on current form]], 3, FALSE), NA())</f>
        <v>#N/A</v>
      </c>
    </row>
    <row r="4519" spans="1:10" x14ac:dyDescent="0.25">
      <c r="A4519" s="1">
        <v>45.17</v>
      </c>
      <c r="B4519" s="2">
        <f>Fulltable[[#This Row],[Distance]]^2</f>
        <v>2040.3289000000002</v>
      </c>
      <c r="C4519">
        <f>Fulltable[[#This Row],[Distance]]^3</f>
        <v>92161.656413000019</v>
      </c>
      <c r="D4519">
        <f>Fulltable[[#This Row],[Distance]]^4</f>
        <v>4162942.0201752107</v>
      </c>
      <c r="E4519">
        <f>Fulltable[[#This Row],[Distance]]^5</f>
        <v>188040091.05131426</v>
      </c>
      <c r="F4519" s="13" t="e">
        <f>IF(ISNUMBER(VLOOKUP(Fulltable[[#This Row],[Distance]], PBmetric[[Distance (km)]:[PB (hh:mm:ss)]], 6, FALSE)), VLOOKUP(Fulltable[[#This Row],[Distance]], PBmetric[[Distance (km)]:[PB (hh:mm:ss)]], 6, FALSE), NA())</f>
        <v>#N/A</v>
      </c>
      <c r="G4519" s="13">
        <f ca="1">$Q$4+$P$4*Fulltable[[#This Row],[Distance]]+$O$4*Fulltable[[#This Row],[D^2]]+$N$4*Fulltable[[#This Row],[D^3]]</f>
        <v>0.16786309396982305</v>
      </c>
      <c r="H4519" s="13">
        <f ca="1">Fulltable[[#This Row],[Forecast]]*(1+AVERAGE(cform[faster (-ve) /
slower (+ve)]))</f>
        <v>0.17379232413359233</v>
      </c>
      <c r="I4519" s="13" t="e">
        <f>IF(ISNUMBER(VLOOKUP(Fulltable[[#This Row],[Distance]], Predict[[#All],[Distance (km)]:[Time on current form]], 2, FALSE)), VLOOKUP(Fulltable[[#This Row],[Distance]], Predict[[#All],[Distance (km)]:[Time on current form]], 2, FALSE), NA())</f>
        <v>#N/A</v>
      </c>
      <c r="J4519" s="13" t="e">
        <f>IF(ISNUMBER(VLOOKUP(Fulltable[[#This Row],[Distance]], Predict[[#All],[Distance (km)]:[Time on current form]], 3, FALSE)), VLOOKUP(Fulltable[[#This Row],[Distance]], Predict[[#All],[Distance (km)]:[Time on current form]], 3, FALSE), NA())</f>
        <v>#N/A</v>
      </c>
    </row>
    <row r="4520" spans="1:10" x14ac:dyDescent="0.25">
      <c r="A4520" s="1">
        <v>45.18</v>
      </c>
      <c r="B4520" s="2">
        <f>Fulltable[[#This Row],[Distance]]^2</f>
        <v>2041.2323999999999</v>
      </c>
      <c r="C4520">
        <f>Fulltable[[#This Row],[Distance]]^3</f>
        <v>92222.879831999991</v>
      </c>
      <c r="D4520">
        <f>Fulltable[[#This Row],[Distance]]^4</f>
        <v>4166629.7108097593</v>
      </c>
      <c r="E4520">
        <f>Fulltable[[#This Row],[Distance]]^5</f>
        <v>188248330.33438492</v>
      </c>
      <c r="F4520" s="13" t="e">
        <f>IF(ISNUMBER(VLOOKUP(Fulltable[[#This Row],[Distance]], PBmetric[[Distance (km)]:[PB (hh:mm:ss)]], 6, FALSE)), VLOOKUP(Fulltable[[#This Row],[Distance]], PBmetric[[Distance (km)]:[PB (hh:mm:ss)]], 6, FALSE), NA())</f>
        <v>#N/A</v>
      </c>
      <c r="G4520" s="13">
        <f ca="1">$Q$4+$P$4*Fulltable[[#This Row],[Distance]]+$O$4*Fulltable[[#This Row],[D^2]]+$N$4*Fulltable[[#This Row],[D^3]]</f>
        <v>0.16790831268281514</v>
      </c>
      <c r="H4520" s="13">
        <f ca="1">Fulltable[[#This Row],[Forecast]]*(1+AVERAGE(cform[faster (-ve) /
slower (+ve)]))</f>
        <v>0.17383914005387222</v>
      </c>
      <c r="I4520" s="13" t="e">
        <f>IF(ISNUMBER(VLOOKUP(Fulltable[[#This Row],[Distance]], Predict[[#All],[Distance (km)]:[Time on current form]], 2, FALSE)), VLOOKUP(Fulltable[[#This Row],[Distance]], Predict[[#All],[Distance (km)]:[Time on current form]], 2, FALSE), NA())</f>
        <v>#N/A</v>
      </c>
      <c r="J4520" s="13" t="e">
        <f>IF(ISNUMBER(VLOOKUP(Fulltable[[#This Row],[Distance]], Predict[[#All],[Distance (km)]:[Time on current form]], 3, FALSE)), VLOOKUP(Fulltable[[#This Row],[Distance]], Predict[[#All],[Distance (km)]:[Time on current form]], 3, FALSE), NA())</f>
        <v>#N/A</v>
      </c>
    </row>
    <row r="4521" spans="1:10" x14ac:dyDescent="0.25">
      <c r="A4521" s="1">
        <v>45.19</v>
      </c>
      <c r="B4521" s="2">
        <f>Fulltable[[#This Row],[Distance]]^2</f>
        <v>2042.1360999999997</v>
      </c>
      <c r="C4521">
        <f>Fulltable[[#This Row],[Distance]]^3</f>
        <v>92284.130358999988</v>
      </c>
      <c r="D4521">
        <f>Fulltable[[#This Row],[Distance]]^4</f>
        <v>4170319.850923209</v>
      </c>
      <c r="E4521">
        <f>Fulltable[[#This Row],[Distance]]^5</f>
        <v>188456754.06321982</v>
      </c>
      <c r="F4521" s="13" t="e">
        <f>IF(ISNUMBER(VLOOKUP(Fulltable[[#This Row],[Distance]], PBmetric[[Distance (km)]:[PB (hh:mm:ss)]], 6, FALSE)), VLOOKUP(Fulltable[[#This Row],[Distance]], PBmetric[[Distance (km)]:[PB (hh:mm:ss)]], 6, FALSE), NA())</f>
        <v>#N/A</v>
      </c>
      <c r="G4521" s="13">
        <f ca="1">$Q$4+$P$4*Fulltable[[#This Row],[Distance]]+$O$4*Fulltable[[#This Row],[D^2]]+$N$4*Fulltable[[#This Row],[D^3]]</f>
        <v>0.16795353490874407</v>
      </c>
      <c r="H4521" s="13">
        <f ca="1">Fulltable[[#This Row],[Forecast]]*(1+AVERAGE(cform[faster (-ve) /
slower (+ve)]))</f>
        <v>0.17388595961117223</v>
      </c>
      <c r="I4521" s="13" t="e">
        <f>IF(ISNUMBER(VLOOKUP(Fulltable[[#This Row],[Distance]], Predict[[#All],[Distance (km)]:[Time on current form]], 2, FALSE)), VLOOKUP(Fulltable[[#This Row],[Distance]], Predict[[#All],[Distance (km)]:[Time on current form]], 2, FALSE), NA())</f>
        <v>#N/A</v>
      </c>
      <c r="J4521" s="13" t="e">
        <f>IF(ISNUMBER(VLOOKUP(Fulltable[[#This Row],[Distance]], Predict[[#All],[Distance (km)]:[Time on current form]], 3, FALSE)), VLOOKUP(Fulltable[[#This Row],[Distance]], Predict[[#All],[Distance (km)]:[Time on current form]], 3, FALSE), NA())</f>
        <v>#N/A</v>
      </c>
    </row>
    <row r="4522" spans="1:10" x14ac:dyDescent="0.25">
      <c r="A4522" s="1">
        <v>45.2</v>
      </c>
      <c r="B4522" s="2">
        <f>Fulltable[[#This Row],[Distance]]^2</f>
        <v>2043.0400000000002</v>
      </c>
      <c r="C4522">
        <f>Fulltable[[#This Row],[Distance]]^3</f>
        <v>92345.40800000001</v>
      </c>
      <c r="D4522">
        <f>Fulltable[[#This Row],[Distance]]^4</f>
        <v>4174012.441600001</v>
      </c>
      <c r="E4522">
        <f>Fulltable[[#This Row],[Distance]]^5</f>
        <v>188665362.36032006</v>
      </c>
      <c r="F4522" s="13" t="e">
        <f>IF(ISNUMBER(VLOOKUP(Fulltable[[#This Row],[Distance]], PBmetric[[Distance (km)]:[PB (hh:mm:ss)]], 6, FALSE)), VLOOKUP(Fulltable[[#This Row],[Distance]], PBmetric[[Distance (km)]:[PB (hh:mm:ss)]], 6, FALSE), NA())</f>
        <v>#N/A</v>
      </c>
      <c r="G4522" s="13">
        <f ca="1">$Q$4+$P$4*Fulltable[[#This Row],[Distance]]+$O$4*Fulltable[[#This Row],[D^2]]+$N$4*Fulltable[[#This Row],[D^3]]</f>
        <v>0.16799876064757446</v>
      </c>
      <c r="H4522" s="13">
        <f ca="1">Fulltable[[#This Row],[Forecast]]*(1+AVERAGE(cform[faster (-ve) /
slower (+ve)]))</f>
        <v>0.17393278280545582</v>
      </c>
      <c r="I4522" s="13" t="e">
        <f>IF(ISNUMBER(VLOOKUP(Fulltable[[#This Row],[Distance]], Predict[[#All],[Distance (km)]:[Time on current form]], 2, FALSE)), VLOOKUP(Fulltable[[#This Row],[Distance]], Predict[[#All],[Distance (km)]:[Time on current form]], 2, FALSE), NA())</f>
        <v>#N/A</v>
      </c>
      <c r="J4522" s="13" t="e">
        <f>IF(ISNUMBER(VLOOKUP(Fulltable[[#This Row],[Distance]], Predict[[#All],[Distance (km)]:[Time on current form]], 3, FALSE)), VLOOKUP(Fulltable[[#This Row],[Distance]], Predict[[#All],[Distance (km)]:[Time on current form]], 3, FALSE), NA())</f>
        <v>#N/A</v>
      </c>
    </row>
    <row r="4523" spans="1:10" x14ac:dyDescent="0.25">
      <c r="A4523" s="1">
        <v>45.21</v>
      </c>
      <c r="B4523" s="2">
        <f>Fulltable[[#This Row],[Distance]]^2</f>
        <v>2043.9441000000002</v>
      </c>
      <c r="C4523">
        <f>Fulltable[[#This Row],[Distance]]^3</f>
        <v>92406.712761000003</v>
      </c>
      <c r="D4523">
        <f>Fulltable[[#This Row],[Distance]]^4</f>
        <v>4177707.4839248108</v>
      </c>
      <c r="E4523">
        <f>Fulltable[[#This Row],[Distance]]^5</f>
        <v>188874155.3482407</v>
      </c>
      <c r="F4523" s="13" t="e">
        <f>IF(ISNUMBER(VLOOKUP(Fulltable[[#This Row],[Distance]], PBmetric[[Distance (km)]:[PB (hh:mm:ss)]], 6, FALSE)), VLOOKUP(Fulltable[[#This Row],[Distance]], PBmetric[[Distance (km)]:[PB (hh:mm:ss)]], 6, FALSE), NA())</f>
        <v>#N/A</v>
      </c>
      <c r="G4523" s="13">
        <f ca="1">$Q$4+$P$4*Fulltable[[#This Row],[Distance]]+$O$4*Fulltable[[#This Row],[D^2]]+$N$4*Fulltable[[#This Row],[D^3]]</f>
        <v>0.16804398989927083</v>
      </c>
      <c r="H4523" s="13">
        <f ca="1">Fulltable[[#This Row],[Forecast]]*(1+AVERAGE(cform[faster (-ve) /
slower (+ve)]))</f>
        <v>0.17397960963668621</v>
      </c>
      <c r="I4523" s="13" t="e">
        <f>IF(ISNUMBER(VLOOKUP(Fulltable[[#This Row],[Distance]], Predict[[#All],[Distance (km)]:[Time on current form]], 2, FALSE)), VLOOKUP(Fulltable[[#This Row],[Distance]], Predict[[#All],[Distance (km)]:[Time on current form]], 2, FALSE), NA())</f>
        <v>#N/A</v>
      </c>
      <c r="J4523" s="13" t="e">
        <f>IF(ISNUMBER(VLOOKUP(Fulltable[[#This Row],[Distance]], Predict[[#All],[Distance (km)]:[Time on current form]], 3, FALSE)), VLOOKUP(Fulltable[[#This Row],[Distance]], Predict[[#All],[Distance (km)]:[Time on current form]], 3, FALSE), NA())</f>
        <v>#N/A</v>
      </c>
    </row>
    <row r="4524" spans="1:10" x14ac:dyDescent="0.25">
      <c r="A4524" s="1">
        <v>45.22</v>
      </c>
      <c r="B4524" s="2">
        <f>Fulltable[[#This Row],[Distance]]^2</f>
        <v>2044.8483999999999</v>
      </c>
      <c r="C4524">
        <f>Fulltable[[#This Row],[Distance]]^3</f>
        <v>92468.044647999996</v>
      </c>
      <c r="D4524">
        <f>Fulltable[[#This Row],[Distance]]^4</f>
        <v>4181404.9789825594</v>
      </c>
      <c r="E4524">
        <f>Fulltable[[#This Row],[Distance]]^5</f>
        <v>189083133.14959133</v>
      </c>
      <c r="F4524" s="13" t="e">
        <f>IF(ISNUMBER(VLOOKUP(Fulltable[[#This Row],[Distance]], PBmetric[[Distance (km)]:[PB (hh:mm:ss)]], 6, FALSE)), VLOOKUP(Fulltable[[#This Row],[Distance]], PBmetric[[Distance (km)]:[PB (hh:mm:ss)]], 6, FALSE), NA())</f>
        <v>#N/A</v>
      </c>
      <c r="G4524" s="13">
        <f ca="1">$Q$4+$P$4*Fulltable[[#This Row],[Distance]]+$O$4*Fulltable[[#This Row],[D^2]]+$N$4*Fulltable[[#This Row],[D^3]]</f>
        <v>0.1680892226637978</v>
      </c>
      <c r="H4524" s="13">
        <f ca="1">Fulltable[[#This Row],[Forecast]]*(1+AVERAGE(cform[faster (-ve) /
slower (+ve)]))</f>
        <v>0.17402644010482679</v>
      </c>
      <c r="I4524" s="13" t="e">
        <f>IF(ISNUMBER(VLOOKUP(Fulltable[[#This Row],[Distance]], Predict[[#All],[Distance (km)]:[Time on current form]], 2, FALSE)), VLOOKUP(Fulltable[[#This Row],[Distance]], Predict[[#All],[Distance (km)]:[Time on current form]], 2, FALSE), NA())</f>
        <v>#N/A</v>
      </c>
      <c r="J4524" s="13" t="e">
        <f>IF(ISNUMBER(VLOOKUP(Fulltable[[#This Row],[Distance]], Predict[[#All],[Distance (km)]:[Time on current form]], 3, FALSE)), VLOOKUP(Fulltable[[#This Row],[Distance]], Predict[[#All],[Distance (km)]:[Time on current form]], 3, FALSE), NA())</f>
        <v>#N/A</v>
      </c>
    </row>
    <row r="4525" spans="1:10" x14ac:dyDescent="0.25">
      <c r="A4525" s="1">
        <v>45.23</v>
      </c>
      <c r="B4525" s="2">
        <f>Fulltable[[#This Row],[Distance]]^2</f>
        <v>2045.7528999999997</v>
      </c>
      <c r="C4525">
        <f>Fulltable[[#This Row],[Distance]]^3</f>
        <v>92529.403666999977</v>
      </c>
      <c r="D4525">
        <f>Fulltable[[#This Row],[Distance]]^4</f>
        <v>4185104.927858409</v>
      </c>
      <c r="E4525">
        <f>Fulltable[[#This Row],[Distance]]^5</f>
        <v>189292295.88703582</v>
      </c>
      <c r="F4525" s="13" t="e">
        <f>IF(ISNUMBER(VLOOKUP(Fulltable[[#This Row],[Distance]], PBmetric[[Distance (km)]:[PB (hh:mm:ss)]], 6, FALSE)), VLOOKUP(Fulltable[[#This Row],[Distance]], PBmetric[[Distance (km)]:[PB (hh:mm:ss)]], 6, FALSE), NA())</f>
        <v>#N/A</v>
      </c>
      <c r="G4525" s="13">
        <f ca="1">$Q$4+$P$4*Fulltable[[#This Row],[Distance]]+$O$4*Fulltable[[#This Row],[D^2]]+$N$4*Fulltable[[#This Row],[D^3]]</f>
        <v>0.16813445894111997</v>
      </c>
      <c r="H4525" s="13">
        <f ca="1">Fulltable[[#This Row],[Forecast]]*(1+AVERAGE(cform[faster (-ve) /
slower (+ve)]))</f>
        <v>0.17407327420984087</v>
      </c>
      <c r="I4525" s="13" t="e">
        <f>IF(ISNUMBER(VLOOKUP(Fulltable[[#This Row],[Distance]], Predict[[#All],[Distance (km)]:[Time on current form]], 2, FALSE)), VLOOKUP(Fulltable[[#This Row],[Distance]], Predict[[#All],[Distance (km)]:[Time on current form]], 2, FALSE), NA())</f>
        <v>#N/A</v>
      </c>
      <c r="J4525" s="13" t="e">
        <f>IF(ISNUMBER(VLOOKUP(Fulltable[[#This Row],[Distance]], Predict[[#All],[Distance (km)]:[Time on current form]], 3, FALSE)), VLOOKUP(Fulltable[[#This Row],[Distance]], Predict[[#All],[Distance (km)]:[Time on current form]], 3, FALSE), NA())</f>
        <v>#N/A</v>
      </c>
    </row>
    <row r="4526" spans="1:10" x14ac:dyDescent="0.25">
      <c r="A4526" s="1">
        <v>45.24</v>
      </c>
      <c r="B4526" s="2">
        <f>Fulltable[[#This Row],[Distance]]^2</f>
        <v>2046.6576000000002</v>
      </c>
      <c r="C4526">
        <f>Fulltable[[#This Row],[Distance]]^3</f>
        <v>92590.789824000021</v>
      </c>
      <c r="D4526">
        <f>Fulltable[[#This Row],[Distance]]^4</f>
        <v>4188807.3316377611</v>
      </c>
      <c r="E4526">
        <f>Fulltable[[#This Row],[Distance]]^5</f>
        <v>189501643.68329233</v>
      </c>
      <c r="F4526" s="13" t="e">
        <f>IF(ISNUMBER(VLOOKUP(Fulltable[[#This Row],[Distance]], PBmetric[[Distance (km)]:[PB (hh:mm:ss)]], 6, FALSE)), VLOOKUP(Fulltable[[#This Row],[Distance]], PBmetric[[Distance (km)]:[PB (hh:mm:ss)]], 6, FALSE), NA())</f>
        <v>#N/A</v>
      </c>
      <c r="G4526" s="13">
        <f ca="1">$Q$4+$P$4*Fulltable[[#This Row],[Distance]]+$O$4*Fulltable[[#This Row],[D^2]]+$N$4*Fulltable[[#This Row],[D^3]]</f>
        <v>0.168179698731202</v>
      </c>
      <c r="H4526" s="13">
        <f ca="1">Fulltable[[#This Row],[Forecast]]*(1+AVERAGE(cform[faster (-ve) /
slower (+ve)]))</f>
        <v>0.17412011195169189</v>
      </c>
      <c r="I4526" s="13" t="e">
        <f>IF(ISNUMBER(VLOOKUP(Fulltable[[#This Row],[Distance]], Predict[[#All],[Distance (km)]:[Time on current form]], 2, FALSE)), VLOOKUP(Fulltable[[#This Row],[Distance]], Predict[[#All],[Distance (km)]:[Time on current form]], 2, FALSE), NA())</f>
        <v>#N/A</v>
      </c>
      <c r="J4526" s="13" t="e">
        <f>IF(ISNUMBER(VLOOKUP(Fulltable[[#This Row],[Distance]], Predict[[#All],[Distance (km)]:[Time on current form]], 3, FALSE)), VLOOKUP(Fulltable[[#This Row],[Distance]], Predict[[#All],[Distance (km)]:[Time on current form]], 3, FALSE), NA())</f>
        <v>#N/A</v>
      </c>
    </row>
    <row r="4527" spans="1:10" x14ac:dyDescent="0.25">
      <c r="A4527" s="1">
        <v>45.25</v>
      </c>
      <c r="B4527" s="2">
        <f>Fulltable[[#This Row],[Distance]]^2</f>
        <v>2047.5625</v>
      </c>
      <c r="C4527">
        <f>Fulltable[[#This Row],[Distance]]^3</f>
        <v>92652.203125</v>
      </c>
      <c r="D4527">
        <f>Fulltable[[#This Row],[Distance]]^4</f>
        <v>4192512.19140625</v>
      </c>
      <c r="E4527">
        <f>Fulltable[[#This Row],[Distance]]^5</f>
        <v>189711176.66113281</v>
      </c>
      <c r="F4527" s="13" t="e">
        <f>IF(ISNUMBER(VLOOKUP(Fulltable[[#This Row],[Distance]], PBmetric[[Distance (km)]:[PB (hh:mm:ss)]], 6, FALSE)), VLOOKUP(Fulltable[[#This Row],[Distance]], PBmetric[[Distance (km)]:[PB (hh:mm:ss)]], 6, FALSE), NA())</f>
        <v>#N/A</v>
      </c>
      <c r="G4527" s="13">
        <f ca="1">$Q$4+$P$4*Fulltable[[#This Row],[Distance]]+$O$4*Fulltable[[#This Row],[D^2]]+$N$4*Fulltable[[#This Row],[D^3]]</f>
        <v>0.16822494203400842</v>
      </c>
      <c r="H4527" s="13">
        <f ca="1">Fulltable[[#This Row],[Forecast]]*(1+AVERAGE(cform[faster (-ve) /
slower (+ve)]))</f>
        <v>0.1741669533303431</v>
      </c>
      <c r="I4527" s="13" t="e">
        <f>IF(ISNUMBER(VLOOKUP(Fulltable[[#This Row],[Distance]], Predict[[#All],[Distance (km)]:[Time on current form]], 2, FALSE)), VLOOKUP(Fulltable[[#This Row],[Distance]], Predict[[#All],[Distance (km)]:[Time on current form]], 2, FALSE), NA())</f>
        <v>#N/A</v>
      </c>
      <c r="J4527" s="13" t="e">
        <f>IF(ISNUMBER(VLOOKUP(Fulltable[[#This Row],[Distance]], Predict[[#All],[Distance (km)]:[Time on current form]], 3, FALSE)), VLOOKUP(Fulltable[[#This Row],[Distance]], Predict[[#All],[Distance (km)]:[Time on current form]], 3, FALSE), NA())</f>
        <v>#N/A</v>
      </c>
    </row>
    <row r="4528" spans="1:10" x14ac:dyDescent="0.25">
      <c r="A4528" s="1">
        <v>45.26</v>
      </c>
      <c r="B4528" s="2">
        <f>Fulltable[[#This Row],[Distance]]^2</f>
        <v>2048.4675999999999</v>
      </c>
      <c r="C4528">
        <f>Fulltable[[#This Row],[Distance]]^3</f>
        <v>92713.643575999988</v>
      </c>
      <c r="D4528">
        <f>Fulltable[[#This Row],[Distance]]^4</f>
        <v>4196219.5082497597</v>
      </c>
      <c r="E4528">
        <f>Fulltable[[#This Row],[Distance]]^5</f>
        <v>189920894.94338411</v>
      </c>
      <c r="F4528" s="13" t="e">
        <f>IF(ISNUMBER(VLOOKUP(Fulltable[[#This Row],[Distance]], PBmetric[[Distance (km)]:[PB (hh:mm:ss)]], 6, FALSE)), VLOOKUP(Fulltable[[#This Row],[Distance]], PBmetric[[Distance (km)]:[PB (hh:mm:ss)]], 6, FALSE), NA())</f>
        <v>#N/A</v>
      </c>
      <c r="G4528" s="13">
        <f ca="1">$Q$4+$P$4*Fulltable[[#This Row],[Distance]]+$O$4*Fulltable[[#This Row],[D^2]]+$N$4*Fulltable[[#This Row],[D^3]]</f>
        <v>0.16827018884950384</v>
      </c>
      <c r="H4528" s="13">
        <f ca="1">Fulltable[[#This Row],[Forecast]]*(1+AVERAGE(cform[faster (-ve) /
slower (+ve)]))</f>
        <v>0.17421379834575793</v>
      </c>
      <c r="I4528" s="13" t="e">
        <f>IF(ISNUMBER(VLOOKUP(Fulltable[[#This Row],[Distance]], Predict[[#All],[Distance (km)]:[Time on current form]], 2, FALSE)), VLOOKUP(Fulltable[[#This Row],[Distance]], Predict[[#All],[Distance (km)]:[Time on current form]], 2, FALSE), NA())</f>
        <v>#N/A</v>
      </c>
      <c r="J4528" s="13" t="e">
        <f>IF(ISNUMBER(VLOOKUP(Fulltable[[#This Row],[Distance]], Predict[[#All],[Distance (km)]:[Time on current form]], 3, FALSE)), VLOOKUP(Fulltable[[#This Row],[Distance]], Predict[[#All],[Distance (km)]:[Time on current form]], 3, FALSE), NA())</f>
        <v>#N/A</v>
      </c>
    </row>
    <row r="4529" spans="1:10" x14ac:dyDescent="0.25">
      <c r="A4529" s="1">
        <v>45.27</v>
      </c>
      <c r="B4529" s="2">
        <f>Fulltable[[#This Row],[Distance]]^2</f>
        <v>2049.3729000000003</v>
      </c>
      <c r="C4529">
        <f>Fulltable[[#This Row],[Distance]]^3</f>
        <v>92775.111183000015</v>
      </c>
      <c r="D4529">
        <f>Fulltable[[#This Row],[Distance]]^4</f>
        <v>4199929.2832544111</v>
      </c>
      <c r="E4529">
        <f>Fulltable[[#This Row],[Distance]]^5</f>
        <v>190130798.65292719</v>
      </c>
      <c r="F4529" s="13" t="e">
        <f>IF(ISNUMBER(VLOOKUP(Fulltable[[#This Row],[Distance]], PBmetric[[Distance (km)]:[PB (hh:mm:ss)]], 6, FALSE)), VLOOKUP(Fulltable[[#This Row],[Distance]], PBmetric[[Distance (km)]:[PB (hh:mm:ss)]], 6, FALSE), NA())</f>
        <v>#N/A</v>
      </c>
      <c r="G4529" s="13">
        <f ca="1">$Q$4+$P$4*Fulltable[[#This Row],[Distance]]+$O$4*Fulltable[[#This Row],[D^2]]+$N$4*Fulltable[[#This Row],[D^3]]</f>
        <v>0.1683154391776529</v>
      </c>
      <c r="H4529" s="13">
        <f ca="1">Fulltable[[#This Row],[Forecast]]*(1+AVERAGE(cform[faster (-ve) /
slower (+ve)]))</f>
        <v>0.17426064699789967</v>
      </c>
      <c r="I4529" s="13" t="e">
        <f>IF(ISNUMBER(VLOOKUP(Fulltable[[#This Row],[Distance]], Predict[[#All],[Distance (km)]:[Time on current form]], 2, FALSE)), VLOOKUP(Fulltable[[#This Row],[Distance]], Predict[[#All],[Distance (km)]:[Time on current form]], 2, FALSE), NA())</f>
        <v>#N/A</v>
      </c>
      <c r="J4529" s="13" t="e">
        <f>IF(ISNUMBER(VLOOKUP(Fulltable[[#This Row],[Distance]], Predict[[#All],[Distance (km)]:[Time on current form]], 3, FALSE)), VLOOKUP(Fulltable[[#This Row],[Distance]], Predict[[#All],[Distance (km)]:[Time on current form]], 3, FALSE), NA())</f>
        <v>#N/A</v>
      </c>
    </row>
    <row r="4530" spans="1:10" x14ac:dyDescent="0.25">
      <c r="A4530" s="1">
        <v>45.28</v>
      </c>
      <c r="B4530" s="2">
        <f>Fulltable[[#This Row],[Distance]]^2</f>
        <v>2050.2784000000001</v>
      </c>
      <c r="C4530">
        <f>Fulltable[[#This Row],[Distance]]^3</f>
        <v>92836.605952000013</v>
      </c>
      <c r="D4530">
        <f>Fulltable[[#This Row],[Distance]]^4</f>
        <v>4203641.5175065603</v>
      </c>
      <c r="E4530">
        <f>Fulltable[[#This Row],[Distance]]^5</f>
        <v>190340887.91269705</v>
      </c>
      <c r="F4530" s="13" t="e">
        <f>IF(ISNUMBER(VLOOKUP(Fulltable[[#This Row],[Distance]], PBmetric[[Distance (km)]:[PB (hh:mm:ss)]], 6, FALSE)), VLOOKUP(Fulltable[[#This Row],[Distance]], PBmetric[[Distance (km)]:[PB (hh:mm:ss)]], 6, FALSE), NA())</f>
        <v>#N/A</v>
      </c>
      <c r="G4530" s="13">
        <f ca="1">$Q$4+$P$4*Fulltable[[#This Row],[Distance]]+$O$4*Fulltable[[#This Row],[D^2]]+$N$4*Fulltable[[#This Row],[D^3]]</f>
        <v>0.16836069301842013</v>
      </c>
      <c r="H4530" s="13">
        <f ca="1">Fulltable[[#This Row],[Forecast]]*(1+AVERAGE(cform[faster (-ve) /
slower (+ve)]))</f>
        <v>0.1743074992867317</v>
      </c>
      <c r="I4530" s="13" t="e">
        <f>IF(ISNUMBER(VLOOKUP(Fulltable[[#This Row],[Distance]], Predict[[#All],[Distance (km)]:[Time on current form]], 2, FALSE)), VLOOKUP(Fulltable[[#This Row],[Distance]], Predict[[#All],[Distance (km)]:[Time on current form]], 2, FALSE), NA())</f>
        <v>#N/A</v>
      </c>
      <c r="J4530" s="13" t="e">
        <f>IF(ISNUMBER(VLOOKUP(Fulltable[[#This Row],[Distance]], Predict[[#All],[Distance (km)]:[Time on current form]], 3, FALSE)), VLOOKUP(Fulltable[[#This Row],[Distance]], Predict[[#All],[Distance (km)]:[Time on current form]], 3, FALSE), NA())</f>
        <v>#N/A</v>
      </c>
    </row>
    <row r="4531" spans="1:10" x14ac:dyDescent="0.25">
      <c r="A4531" s="1">
        <v>45.29</v>
      </c>
      <c r="B4531" s="2">
        <f>Fulltable[[#This Row],[Distance]]^2</f>
        <v>2051.1840999999999</v>
      </c>
      <c r="C4531">
        <f>Fulltable[[#This Row],[Distance]]^3</f>
        <v>92898.127888999996</v>
      </c>
      <c r="D4531">
        <f>Fulltable[[#This Row],[Distance]]^4</f>
        <v>4207356.2120928094</v>
      </c>
      <c r="E4531">
        <f>Fulltable[[#This Row],[Distance]]^5</f>
        <v>190551162.84568334</v>
      </c>
      <c r="F4531" s="13" t="e">
        <f>IF(ISNUMBER(VLOOKUP(Fulltable[[#This Row],[Distance]], PBmetric[[Distance (km)]:[PB (hh:mm:ss)]], 6, FALSE)), VLOOKUP(Fulltable[[#This Row],[Distance]], PBmetric[[Distance (km)]:[PB (hh:mm:ss)]], 6, FALSE), NA())</f>
        <v>#N/A</v>
      </c>
      <c r="G4531" s="13">
        <f ca="1">$Q$4+$P$4*Fulltable[[#This Row],[Distance]]+$O$4*Fulltable[[#This Row],[D^2]]+$N$4*Fulltable[[#This Row],[D^3]]</f>
        <v>0.16840595037177014</v>
      </c>
      <c r="H4531" s="13">
        <f ca="1">Fulltable[[#This Row],[Forecast]]*(1+AVERAGE(cform[faster (-ve) /
slower (+ve)]))</f>
        <v>0.17435435521221729</v>
      </c>
      <c r="I4531" s="13" t="e">
        <f>IF(ISNUMBER(VLOOKUP(Fulltable[[#This Row],[Distance]], Predict[[#All],[Distance (km)]:[Time on current form]], 2, FALSE)), VLOOKUP(Fulltable[[#This Row],[Distance]], Predict[[#All],[Distance (km)]:[Time on current form]], 2, FALSE), NA())</f>
        <v>#N/A</v>
      </c>
      <c r="J4531" s="13" t="e">
        <f>IF(ISNUMBER(VLOOKUP(Fulltable[[#This Row],[Distance]], Predict[[#All],[Distance (km)]:[Time on current form]], 3, FALSE)), VLOOKUP(Fulltable[[#This Row],[Distance]], Predict[[#All],[Distance (km)]:[Time on current form]], 3, FALSE), NA())</f>
        <v>#N/A</v>
      </c>
    </row>
    <row r="4532" spans="1:10" x14ac:dyDescent="0.25">
      <c r="A4532" s="1">
        <v>45.3</v>
      </c>
      <c r="B4532" s="2">
        <f>Fulltable[[#This Row],[Distance]]^2</f>
        <v>2052.0899999999997</v>
      </c>
      <c r="C4532">
        <f>Fulltable[[#This Row],[Distance]]^3</f>
        <v>92959.676999999981</v>
      </c>
      <c r="D4532">
        <f>Fulltable[[#This Row],[Distance]]^4</f>
        <v>4211073.3680999987</v>
      </c>
      <c r="E4532">
        <f>Fulltable[[#This Row],[Distance]]^5</f>
        <v>190761623.57492992</v>
      </c>
      <c r="F4532" s="13" t="e">
        <f>IF(ISNUMBER(VLOOKUP(Fulltable[[#This Row],[Distance]], PBmetric[[Distance (km)]:[PB (hh:mm:ss)]], 6, FALSE)), VLOOKUP(Fulltable[[#This Row],[Distance]], PBmetric[[Distance (km)]:[PB (hh:mm:ss)]], 6, FALSE), NA())</f>
        <v>#N/A</v>
      </c>
      <c r="G4532" s="13">
        <f ca="1">$Q$4+$P$4*Fulltable[[#This Row],[Distance]]+$O$4*Fulltable[[#This Row],[D^2]]+$N$4*Fulltable[[#This Row],[D^3]]</f>
        <v>0.16845121123766749</v>
      </c>
      <c r="H4532" s="13">
        <f ca="1">Fulltable[[#This Row],[Forecast]]*(1+AVERAGE(cform[faster (-ve) /
slower (+ve)]))</f>
        <v>0.1744012147743198</v>
      </c>
      <c r="I4532" s="13" t="e">
        <f>IF(ISNUMBER(VLOOKUP(Fulltable[[#This Row],[Distance]], Predict[[#All],[Distance (km)]:[Time on current form]], 2, FALSE)), VLOOKUP(Fulltable[[#This Row],[Distance]], Predict[[#All],[Distance (km)]:[Time on current form]], 2, FALSE), NA())</f>
        <v>#N/A</v>
      </c>
      <c r="J4532" s="13" t="e">
        <f>IF(ISNUMBER(VLOOKUP(Fulltable[[#This Row],[Distance]], Predict[[#All],[Distance (km)]:[Time on current form]], 3, FALSE)), VLOOKUP(Fulltable[[#This Row],[Distance]], Predict[[#All],[Distance (km)]:[Time on current form]], 3, FALSE), NA())</f>
        <v>#N/A</v>
      </c>
    </row>
    <row r="4533" spans="1:10" x14ac:dyDescent="0.25">
      <c r="A4533" s="1">
        <v>45.31</v>
      </c>
      <c r="B4533" s="2">
        <f>Fulltable[[#This Row],[Distance]]^2</f>
        <v>2052.9961000000003</v>
      </c>
      <c r="C4533">
        <f>Fulltable[[#This Row],[Distance]]^3</f>
        <v>93021.253291000015</v>
      </c>
      <c r="D4533">
        <f>Fulltable[[#This Row],[Distance]]^4</f>
        <v>4214792.9866152108</v>
      </c>
      <c r="E4533">
        <f>Fulltable[[#This Row],[Distance]]^5</f>
        <v>190972270.22353521</v>
      </c>
      <c r="F4533" s="13" t="e">
        <f>IF(ISNUMBER(VLOOKUP(Fulltable[[#This Row],[Distance]], PBmetric[[Distance (km)]:[PB (hh:mm:ss)]], 6, FALSE)), VLOOKUP(Fulltable[[#This Row],[Distance]], PBmetric[[Distance (km)]:[PB (hh:mm:ss)]], 6, FALSE), NA())</f>
        <v>#N/A</v>
      </c>
      <c r="G4533" s="13">
        <f ca="1">$Q$4+$P$4*Fulltable[[#This Row],[Distance]]+$O$4*Fulltable[[#This Row],[D^2]]+$N$4*Fulltable[[#This Row],[D^3]]</f>
        <v>0.16849647561607689</v>
      </c>
      <c r="H4533" s="13">
        <f ca="1">Fulltable[[#This Row],[Forecast]]*(1+AVERAGE(cform[faster (-ve) /
slower (+ve)]))</f>
        <v>0.17444807797300269</v>
      </c>
      <c r="I4533" s="13" t="e">
        <f>IF(ISNUMBER(VLOOKUP(Fulltable[[#This Row],[Distance]], Predict[[#All],[Distance (km)]:[Time on current form]], 2, FALSE)), VLOOKUP(Fulltable[[#This Row],[Distance]], Predict[[#All],[Distance (km)]:[Time on current form]], 2, FALSE), NA())</f>
        <v>#N/A</v>
      </c>
      <c r="J4533" s="13" t="e">
        <f>IF(ISNUMBER(VLOOKUP(Fulltable[[#This Row],[Distance]], Predict[[#All],[Distance (km)]:[Time on current form]], 3, FALSE)), VLOOKUP(Fulltable[[#This Row],[Distance]], Predict[[#All],[Distance (km)]:[Time on current form]], 3, FALSE), NA())</f>
        <v>#N/A</v>
      </c>
    </row>
    <row r="4534" spans="1:10" x14ac:dyDescent="0.25">
      <c r="A4534" s="1">
        <v>45.32</v>
      </c>
      <c r="B4534" s="2">
        <f>Fulltable[[#This Row],[Distance]]^2</f>
        <v>2053.9023999999999</v>
      </c>
      <c r="C4534">
        <f>Fulltable[[#This Row],[Distance]]^3</f>
        <v>93082.856767999998</v>
      </c>
      <c r="D4534">
        <f>Fulltable[[#This Row],[Distance]]^4</f>
        <v>4218515.0687257601</v>
      </c>
      <c r="E4534">
        <f>Fulltable[[#This Row],[Distance]]^5</f>
        <v>191183102.91465145</v>
      </c>
      <c r="F4534" s="13" t="e">
        <f>IF(ISNUMBER(VLOOKUP(Fulltable[[#This Row],[Distance]], PBmetric[[Distance (km)]:[PB (hh:mm:ss)]], 6, FALSE)), VLOOKUP(Fulltable[[#This Row],[Distance]], PBmetric[[Distance (km)]:[PB (hh:mm:ss)]], 6, FALSE), NA())</f>
        <v>#N/A</v>
      </c>
      <c r="G4534" s="13">
        <f ca="1">$Q$4+$P$4*Fulltable[[#This Row],[Distance]]+$O$4*Fulltable[[#This Row],[D^2]]+$N$4*Fulltable[[#This Row],[D^3]]</f>
        <v>0.16854174350696288</v>
      </c>
      <c r="H4534" s="13">
        <f ca="1">Fulltable[[#This Row],[Forecast]]*(1+AVERAGE(cform[faster (-ve) /
slower (+ve)]))</f>
        <v>0.17449494480822925</v>
      </c>
      <c r="I4534" s="13" t="e">
        <f>IF(ISNUMBER(VLOOKUP(Fulltable[[#This Row],[Distance]], Predict[[#All],[Distance (km)]:[Time on current form]], 2, FALSE)), VLOOKUP(Fulltable[[#This Row],[Distance]], Predict[[#All],[Distance (km)]:[Time on current form]], 2, FALSE), NA())</f>
        <v>#N/A</v>
      </c>
      <c r="J4534" s="13" t="e">
        <f>IF(ISNUMBER(VLOOKUP(Fulltable[[#This Row],[Distance]], Predict[[#All],[Distance (km)]:[Time on current form]], 3, FALSE)), VLOOKUP(Fulltable[[#This Row],[Distance]], Predict[[#All],[Distance (km)]:[Time on current form]], 3, FALSE), NA())</f>
        <v>#N/A</v>
      </c>
    </row>
    <row r="4535" spans="1:10" x14ac:dyDescent="0.25">
      <c r="A4535" s="1">
        <v>45.33</v>
      </c>
      <c r="B4535" s="2">
        <f>Fulltable[[#This Row],[Distance]]^2</f>
        <v>2054.8089</v>
      </c>
      <c r="C4535">
        <f>Fulltable[[#This Row],[Distance]]^3</f>
        <v>93144.487437000003</v>
      </c>
      <c r="D4535">
        <f>Fulltable[[#This Row],[Distance]]^4</f>
        <v>4222239.6155192098</v>
      </c>
      <c r="E4535">
        <f>Fulltable[[#This Row],[Distance]]^5</f>
        <v>191394121.77148578</v>
      </c>
      <c r="F4535" s="13" t="e">
        <f>IF(ISNUMBER(VLOOKUP(Fulltable[[#This Row],[Distance]], PBmetric[[Distance (km)]:[PB (hh:mm:ss)]], 6, FALSE)), VLOOKUP(Fulltable[[#This Row],[Distance]], PBmetric[[Distance (km)]:[PB (hh:mm:ss)]], 6, FALSE), NA())</f>
        <v>#N/A</v>
      </c>
      <c r="G4535" s="13">
        <f ca="1">$Q$4+$P$4*Fulltable[[#This Row],[Distance]]+$O$4*Fulltable[[#This Row],[D^2]]+$N$4*Fulltable[[#This Row],[D^3]]</f>
        <v>0.16858701491029005</v>
      </c>
      <c r="H4535" s="13">
        <f ca="1">Fulltable[[#This Row],[Forecast]]*(1+AVERAGE(cform[faster (-ve) /
slower (+ve)]))</f>
        <v>0.17454181527996279</v>
      </c>
      <c r="I4535" s="13" t="e">
        <f>IF(ISNUMBER(VLOOKUP(Fulltable[[#This Row],[Distance]], Predict[[#All],[Distance (km)]:[Time on current form]], 2, FALSE)), VLOOKUP(Fulltable[[#This Row],[Distance]], Predict[[#All],[Distance (km)]:[Time on current form]], 2, FALSE), NA())</f>
        <v>#N/A</v>
      </c>
      <c r="J4535" s="13" t="e">
        <f>IF(ISNUMBER(VLOOKUP(Fulltable[[#This Row],[Distance]], Predict[[#All],[Distance (km)]:[Time on current form]], 3, FALSE)), VLOOKUP(Fulltable[[#This Row],[Distance]], Predict[[#All],[Distance (km)]:[Time on current form]], 3, FALSE), NA())</f>
        <v>#N/A</v>
      </c>
    </row>
    <row r="4536" spans="1:10" x14ac:dyDescent="0.25">
      <c r="A4536" s="1">
        <v>45.34</v>
      </c>
      <c r="B4536" s="2">
        <f>Fulltable[[#This Row],[Distance]]^2</f>
        <v>2055.7156000000004</v>
      </c>
      <c r="C4536">
        <f>Fulltable[[#This Row],[Distance]]^3</f>
        <v>93206.145304000034</v>
      </c>
      <c r="D4536">
        <f>Fulltable[[#This Row],[Distance]]^4</f>
        <v>4225966.6280833622</v>
      </c>
      <c r="E4536">
        <f>Fulltable[[#This Row],[Distance]]^5</f>
        <v>191605326.91729966</v>
      </c>
      <c r="F4536" s="13" t="e">
        <f>IF(ISNUMBER(VLOOKUP(Fulltable[[#This Row],[Distance]], PBmetric[[Distance (km)]:[PB (hh:mm:ss)]], 6, FALSE)), VLOOKUP(Fulltable[[#This Row],[Distance]], PBmetric[[Distance (km)]:[PB (hh:mm:ss)]], 6, FALSE), NA())</f>
        <v>#N/A</v>
      </c>
      <c r="G4536" s="13">
        <f ca="1">$Q$4+$P$4*Fulltable[[#This Row],[Distance]]+$O$4*Fulltable[[#This Row],[D^2]]+$N$4*Fulltable[[#This Row],[D^3]]</f>
        <v>0.16863228982602299</v>
      </c>
      <c r="H4536" s="13">
        <f ca="1">Fulltable[[#This Row],[Forecast]]*(1+AVERAGE(cform[faster (-ve) /
slower (+ve)]))</f>
        <v>0.17458868938816668</v>
      </c>
      <c r="I4536" s="13" t="e">
        <f>IF(ISNUMBER(VLOOKUP(Fulltable[[#This Row],[Distance]], Predict[[#All],[Distance (km)]:[Time on current form]], 2, FALSE)), VLOOKUP(Fulltable[[#This Row],[Distance]], Predict[[#All],[Distance (km)]:[Time on current form]], 2, FALSE), NA())</f>
        <v>#N/A</v>
      </c>
      <c r="J4536" s="13" t="e">
        <f>IF(ISNUMBER(VLOOKUP(Fulltable[[#This Row],[Distance]], Predict[[#All],[Distance (km)]:[Time on current form]], 3, FALSE)), VLOOKUP(Fulltable[[#This Row],[Distance]], Predict[[#All],[Distance (km)]:[Time on current form]], 3, FALSE), NA())</f>
        <v>#N/A</v>
      </c>
    </row>
    <row r="4537" spans="1:10" x14ac:dyDescent="0.25">
      <c r="A4537" s="1">
        <v>45.35</v>
      </c>
      <c r="B4537" s="2">
        <f>Fulltable[[#This Row],[Distance]]^2</f>
        <v>2056.6224999999999</v>
      </c>
      <c r="C4537">
        <f>Fulltable[[#This Row],[Distance]]^3</f>
        <v>93267.830375000005</v>
      </c>
      <c r="D4537">
        <f>Fulltable[[#This Row],[Distance]]^4</f>
        <v>4229696.10750625</v>
      </c>
      <c r="E4537">
        <f>Fulltable[[#This Row],[Distance]]^5</f>
        <v>191816718.47540843</v>
      </c>
      <c r="F4537" s="13" t="e">
        <f>IF(ISNUMBER(VLOOKUP(Fulltable[[#This Row],[Distance]], PBmetric[[Distance (km)]:[PB (hh:mm:ss)]], 6, FALSE)), VLOOKUP(Fulltable[[#This Row],[Distance]], PBmetric[[Distance (km)]:[PB (hh:mm:ss)]], 6, FALSE), NA())</f>
        <v>#N/A</v>
      </c>
      <c r="G4537" s="13">
        <f ca="1">$Q$4+$P$4*Fulltable[[#This Row],[Distance]]+$O$4*Fulltable[[#This Row],[D^2]]+$N$4*Fulltable[[#This Row],[D^3]]</f>
        <v>0.16867756825412628</v>
      </c>
      <c r="H4537" s="13">
        <f ca="1">Fulltable[[#This Row],[Forecast]]*(1+AVERAGE(cform[faster (-ve) /
slower (+ve)]))</f>
        <v>0.1746355671328042</v>
      </c>
      <c r="I4537" s="13" t="e">
        <f>IF(ISNUMBER(VLOOKUP(Fulltable[[#This Row],[Distance]], Predict[[#All],[Distance (km)]:[Time on current form]], 2, FALSE)), VLOOKUP(Fulltable[[#This Row],[Distance]], Predict[[#All],[Distance (km)]:[Time on current form]], 2, FALSE), NA())</f>
        <v>#N/A</v>
      </c>
      <c r="J4537" s="13" t="e">
        <f>IF(ISNUMBER(VLOOKUP(Fulltable[[#This Row],[Distance]], Predict[[#All],[Distance (km)]:[Time on current form]], 3, FALSE)), VLOOKUP(Fulltable[[#This Row],[Distance]], Predict[[#All],[Distance (km)]:[Time on current form]], 3, FALSE), NA())</f>
        <v>#N/A</v>
      </c>
    </row>
    <row r="4538" spans="1:10" x14ac:dyDescent="0.25">
      <c r="A4538" s="1">
        <v>45.36</v>
      </c>
      <c r="B4538" s="2">
        <f>Fulltable[[#This Row],[Distance]]^2</f>
        <v>2057.5295999999998</v>
      </c>
      <c r="C4538">
        <f>Fulltable[[#This Row],[Distance]]^3</f>
        <v>93329.542655999991</v>
      </c>
      <c r="D4538">
        <f>Fulltable[[#This Row],[Distance]]^4</f>
        <v>4233428.0548761589</v>
      </c>
      <c r="E4538">
        <f>Fulltable[[#This Row],[Distance]]^5</f>
        <v>192028296.56918257</v>
      </c>
      <c r="F4538" s="13" t="e">
        <f>IF(ISNUMBER(VLOOKUP(Fulltable[[#This Row],[Distance]], PBmetric[[Distance (km)]:[PB (hh:mm:ss)]], 6, FALSE)), VLOOKUP(Fulltable[[#This Row],[Distance]], PBmetric[[Distance (km)]:[PB (hh:mm:ss)]], 6, FALSE), NA())</f>
        <v>#N/A</v>
      </c>
      <c r="G4538" s="13">
        <f ca="1">$Q$4+$P$4*Fulltable[[#This Row],[Distance]]+$O$4*Fulltable[[#This Row],[D^2]]+$N$4*Fulltable[[#This Row],[D^3]]</f>
        <v>0.16872285019456451</v>
      </c>
      <c r="H4538" s="13">
        <f ca="1">Fulltable[[#This Row],[Forecast]]*(1+AVERAGE(cform[faster (-ve) /
slower (+ve)]))</f>
        <v>0.17468244851383877</v>
      </c>
      <c r="I4538" s="13" t="e">
        <f>IF(ISNUMBER(VLOOKUP(Fulltable[[#This Row],[Distance]], Predict[[#All],[Distance (km)]:[Time on current form]], 2, FALSE)), VLOOKUP(Fulltable[[#This Row],[Distance]], Predict[[#All],[Distance (km)]:[Time on current form]], 2, FALSE), NA())</f>
        <v>#N/A</v>
      </c>
      <c r="J4538" s="13" t="e">
        <f>IF(ISNUMBER(VLOOKUP(Fulltable[[#This Row],[Distance]], Predict[[#All],[Distance (km)]:[Time on current form]], 3, FALSE)), VLOOKUP(Fulltable[[#This Row],[Distance]], Predict[[#All],[Distance (km)]:[Time on current form]], 3, FALSE), NA())</f>
        <v>#N/A</v>
      </c>
    </row>
    <row r="4539" spans="1:10" x14ac:dyDescent="0.25">
      <c r="A4539" s="1">
        <v>45.37</v>
      </c>
      <c r="B4539" s="2">
        <f>Fulltable[[#This Row],[Distance]]^2</f>
        <v>2058.4368999999997</v>
      </c>
      <c r="C4539">
        <f>Fulltable[[#This Row],[Distance]]^3</f>
        <v>93391.282152999978</v>
      </c>
      <c r="D4539">
        <f>Fulltable[[#This Row],[Distance]]^4</f>
        <v>4237162.4712816086</v>
      </c>
      <c r="E4539">
        <f>Fulltable[[#This Row],[Distance]]^5</f>
        <v>192240061.32204658</v>
      </c>
      <c r="F4539" s="13" t="e">
        <f>IF(ISNUMBER(VLOOKUP(Fulltable[[#This Row],[Distance]], PBmetric[[Distance (km)]:[PB (hh:mm:ss)]], 6, FALSE)), VLOOKUP(Fulltable[[#This Row],[Distance]], PBmetric[[Distance (km)]:[PB (hh:mm:ss)]], 6, FALSE), NA())</f>
        <v>#N/A</v>
      </c>
      <c r="G4539" s="13">
        <f ca="1">$Q$4+$P$4*Fulltable[[#This Row],[Distance]]+$O$4*Fulltable[[#This Row],[D^2]]+$N$4*Fulltable[[#This Row],[D^3]]</f>
        <v>0.16876813564730236</v>
      </c>
      <c r="H4539" s="13">
        <f ca="1">Fulltable[[#This Row],[Forecast]]*(1+AVERAGE(cform[faster (-ve) /
slower (+ve)]))</f>
        <v>0.17472933353123377</v>
      </c>
      <c r="I4539" s="13" t="e">
        <f>IF(ISNUMBER(VLOOKUP(Fulltable[[#This Row],[Distance]], Predict[[#All],[Distance (km)]:[Time on current form]], 2, FALSE)), VLOOKUP(Fulltable[[#This Row],[Distance]], Predict[[#All],[Distance (km)]:[Time on current form]], 2, FALSE), NA())</f>
        <v>#N/A</v>
      </c>
      <c r="J4539" s="13" t="e">
        <f>IF(ISNUMBER(VLOOKUP(Fulltable[[#This Row],[Distance]], Predict[[#All],[Distance (km)]:[Time on current form]], 3, FALSE)), VLOOKUP(Fulltable[[#This Row],[Distance]], Predict[[#All],[Distance (km)]:[Time on current form]], 3, FALSE), NA())</f>
        <v>#N/A</v>
      </c>
    </row>
    <row r="4540" spans="1:10" x14ac:dyDescent="0.25">
      <c r="A4540" s="1">
        <v>45.38</v>
      </c>
      <c r="B4540" s="2">
        <f>Fulltable[[#This Row],[Distance]]^2</f>
        <v>2059.3444000000004</v>
      </c>
      <c r="C4540">
        <f>Fulltable[[#This Row],[Distance]]^3</f>
        <v>93453.048872000028</v>
      </c>
      <c r="D4540">
        <f>Fulltable[[#This Row],[Distance]]^4</f>
        <v>4240899.3578113616</v>
      </c>
      <c r="E4540">
        <f>Fulltable[[#This Row],[Distance]]^5</f>
        <v>192452012.8574796</v>
      </c>
      <c r="F4540" s="13" t="e">
        <f>IF(ISNUMBER(VLOOKUP(Fulltable[[#This Row],[Distance]], PBmetric[[Distance (km)]:[PB (hh:mm:ss)]], 6, FALSE)), VLOOKUP(Fulltable[[#This Row],[Distance]], PBmetric[[Distance (km)]:[PB (hh:mm:ss)]], 6, FALSE), NA())</f>
        <v>#N/A</v>
      </c>
      <c r="G4540" s="13">
        <f ca="1">$Q$4+$P$4*Fulltable[[#This Row],[Distance]]+$O$4*Fulltable[[#This Row],[D^2]]+$N$4*Fulltable[[#This Row],[D^3]]</f>
        <v>0.16881342461230439</v>
      </c>
      <c r="H4540" s="13">
        <f ca="1">Fulltable[[#This Row],[Forecast]]*(1+AVERAGE(cform[faster (-ve) /
slower (+ve)]))</f>
        <v>0.17477622218495251</v>
      </c>
      <c r="I4540" s="13" t="e">
        <f>IF(ISNUMBER(VLOOKUP(Fulltable[[#This Row],[Distance]], Predict[[#All],[Distance (km)]:[Time on current form]], 2, FALSE)), VLOOKUP(Fulltable[[#This Row],[Distance]], Predict[[#All],[Distance (km)]:[Time on current form]], 2, FALSE), NA())</f>
        <v>#N/A</v>
      </c>
      <c r="J4540" s="13" t="e">
        <f>IF(ISNUMBER(VLOOKUP(Fulltable[[#This Row],[Distance]], Predict[[#All],[Distance (km)]:[Time on current form]], 3, FALSE)), VLOOKUP(Fulltable[[#This Row],[Distance]], Predict[[#All],[Distance (km)]:[Time on current form]], 3, FALSE), NA())</f>
        <v>#N/A</v>
      </c>
    </row>
    <row r="4541" spans="1:10" x14ac:dyDescent="0.25">
      <c r="A4541" s="1">
        <v>45.39</v>
      </c>
      <c r="B4541" s="2">
        <f>Fulltable[[#This Row],[Distance]]^2</f>
        <v>2060.2521000000002</v>
      </c>
      <c r="C4541">
        <f>Fulltable[[#This Row],[Distance]]^3</f>
        <v>93514.842819000012</v>
      </c>
      <c r="D4541">
        <f>Fulltable[[#This Row],[Distance]]^4</f>
        <v>4244638.7155544106</v>
      </c>
      <c r="E4541">
        <f>Fulltable[[#This Row],[Distance]]^5</f>
        <v>192664151.29901469</v>
      </c>
      <c r="F4541" s="13" t="e">
        <f>IF(ISNUMBER(VLOOKUP(Fulltable[[#This Row],[Distance]], PBmetric[[Distance (km)]:[PB (hh:mm:ss)]], 6, FALSE)), VLOOKUP(Fulltable[[#This Row],[Distance]], PBmetric[[Distance (km)]:[PB (hh:mm:ss)]], 6, FALSE), NA())</f>
        <v>#N/A</v>
      </c>
      <c r="G4541" s="13">
        <f ca="1">$Q$4+$P$4*Fulltable[[#This Row],[Distance]]+$O$4*Fulltable[[#This Row],[D^2]]+$N$4*Fulltable[[#This Row],[D^3]]</f>
        <v>0.16885871708953515</v>
      </c>
      <c r="H4541" s="13">
        <f ca="1">Fulltable[[#This Row],[Forecast]]*(1+AVERAGE(cform[faster (-ve) /
slower (+ve)]))</f>
        <v>0.1748231144749583</v>
      </c>
      <c r="I4541" s="13" t="e">
        <f>IF(ISNUMBER(VLOOKUP(Fulltable[[#This Row],[Distance]], Predict[[#All],[Distance (km)]:[Time on current form]], 2, FALSE)), VLOOKUP(Fulltable[[#This Row],[Distance]], Predict[[#All],[Distance (km)]:[Time on current form]], 2, FALSE), NA())</f>
        <v>#N/A</v>
      </c>
      <c r="J4541" s="13" t="e">
        <f>IF(ISNUMBER(VLOOKUP(Fulltable[[#This Row],[Distance]], Predict[[#All],[Distance (km)]:[Time on current form]], 3, FALSE)), VLOOKUP(Fulltable[[#This Row],[Distance]], Predict[[#All],[Distance (km)]:[Time on current form]], 3, FALSE), NA())</f>
        <v>#N/A</v>
      </c>
    </row>
    <row r="4542" spans="1:10" x14ac:dyDescent="0.25">
      <c r="A4542" s="1">
        <v>45.4</v>
      </c>
      <c r="B4542" s="2">
        <f>Fulltable[[#This Row],[Distance]]^2</f>
        <v>2061.16</v>
      </c>
      <c r="C4542">
        <f>Fulltable[[#This Row],[Distance]]^3</f>
        <v>93576.66399999999</v>
      </c>
      <c r="D4542">
        <f>Fulltable[[#This Row],[Distance]]^4</f>
        <v>4248380.5455999998</v>
      </c>
      <c r="E4542">
        <f>Fulltable[[#This Row],[Distance]]^5</f>
        <v>192876476.77023998</v>
      </c>
      <c r="F4542" s="13" t="e">
        <f>IF(ISNUMBER(VLOOKUP(Fulltable[[#This Row],[Distance]], PBmetric[[Distance (km)]:[PB (hh:mm:ss)]], 6, FALSE)), VLOOKUP(Fulltable[[#This Row],[Distance]], PBmetric[[Distance (km)]:[PB (hh:mm:ss)]], 6, FALSE), NA())</f>
        <v>#N/A</v>
      </c>
      <c r="G4542" s="13">
        <f ca="1">$Q$4+$P$4*Fulltable[[#This Row],[Distance]]+$O$4*Fulltable[[#This Row],[D^2]]+$N$4*Fulltable[[#This Row],[D^3]]</f>
        <v>0.16890401307895928</v>
      </c>
      <c r="H4542" s="13">
        <f ca="1">Fulltable[[#This Row],[Forecast]]*(1+AVERAGE(cform[faster (-ve) /
slower (+ve)]))</f>
        <v>0.17487001040121453</v>
      </c>
      <c r="I4542" s="13" t="e">
        <f>IF(ISNUMBER(VLOOKUP(Fulltable[[#This Row],[Distance]], Predict[[#All],[Distance (km)]:[Time on current form]], 2, FALSE)), VLOOKUP(Fulltable[[#This Row],[Distance]], Predict[[#All],[Distance (km)]:[Time on current form]], 2, FALSE), NA())</f>
        <v>#N/A</v>
      </c>
      <c r="J4542" s="13" t="e">
        <f>IF(ISNUMBER(VLOOKUP(Fulltable[[#This Row],[Distance]], Predict[[#All],[Distance (km)]:[Time on current form]], 3, FALSE)), VLOOKUP(Fulltable[[#This Row],[Distance]], Predict[[#All],[Distance (km)]:[Time on current form]], 3, FALSE), NA())</f>
        <v>#N/A</v>
      </c>
    </row>
    <row r="4543" spans="1:10" x14ac:dyDescent="0.25">
      <c r="A4543" s="1">
        <v>45.41</v>
      </c>
      <c r="B4543" s="2">
        <f>Fulltable[[#This Row],[Distance]]^2</f>
        <v>2062.0680999999995</v>
      </c>
      <c r="C4543">
        <f>Fulltable[[#This Row],[Distance]]^3</f>
        <v>93638.512420999978</v>
      </c>
      <c r="D4543">
        <f>Fulltable[[#This Row],[Distance]]^4</f>
        <v>4252124.8490376081</v>
      </c>
      <c r="E4543">
        <f>Fulltable[[#This Row],[Distance]]^5</f>
        <v>193088989.39479777</v>
      </c>
      <c r="F4543" s="13" t="e">
        <f>IF(ISNUMBER(VLOOKUP(Fulltable[[#This Row],[Distance]], PBmetric[[Distance (km)]:[PB (hh:mm:ss)]], 6, FALSE)), VLOOKUP(Fulltable[[#This Row],[Distance]], PBmetric[[Distance (km)]:[PB (hh:mm:ss)]], 6, FALSE), NA())</f>
        <v>#N/A</v>
      </c>
      <c r="G4543" s="13">
        <f ca="1">$Q$4+$P$4*Fulltable[[#This Row],[Distance]]+$O$4*Fulltable[[#This Row],[D^2]]+$N$4*Fulltable[[#This Row],[D^3]]</f>
        <v>0.16894931258054133</v>
      </c>
      <c r="H4543" s="13">
        <f ca="1">Fulltable[[#This Row],[Forecast]]*(1+AVERAGE(cform[faster (-ve) /
slower (+ve)]))</f>
        <v>0.17491690996368447</v>
      </c>
      <c r="I4543" s="13" t="e">
        <f>IF(ISNUMBER(VLOOKUP(Fulltable[[#This Row],[Distance]], Predict[[#All],[Distance (km)]:[Time on current form]], 2, FALSE)), VLOOKUP(Fulltable[[#This Row],[Distance]], Predict[[#All],[Distance (km)]:[Time on current form]], 2, FALSE), NA())</f>
        <v>#N/A</v>
      </c>
      <c r="J4543" s="13" t="e">
        <f>IF(ISNUMBER(VLOOKUP(Fulltable[[#This Row],[Distance]], Predict[[#All],[Distance (km)]:[Time on current form]], 3, FALSE)), VLOOKUP(Fulltable[[#This Row],[Distance]], Predict[[#All],[Distance (km)]:[Time on current form]], 3, FALSE), NA())</f>
        <v>#N/A</v>
      </c>
    </row>
    <row r="4544" spans="1:10" x14ac:dyDescent="0.25">
      <c r="A4544" s="1">
        <v>45.42</v>
      </c>
      <c r="B4544" s="2">
        <f>Fulltable[[#This Row],[Distance]]^2</f>
        <v>2062.9764</v>
      </c>
      <c r="C4544">
        <f>Fulltable[[#This Row],[Distance]]^3</f>
        <v>93700.388088000007</v>
      </c>
      <c r="D4544">
        <f>Fulltable[[#This Row],[Distance]]^4</f>
        <v>4255871.6269569602</v>
      </c>
      <c r="E4544">
        <f>Fulltable[[#This Row],[Distance]]^5</f>
        <v>193301689.29638514</v>
      </c>
      <c r="F4544" s="13" t="e">
        <f>IF(ISNUMBER(VLOOKUP(Fulltable[[#This Row],[Distance]], PBmetric[[Distance (km)]:[PB (hh:mm:ss)]], 6, FALSE)), VLOOKUP(Fulltable[[#This Row],[Distance]], PBmetric[[Distance (km)]:[PB (hh:mm:ss)]], 6, FALSE), NA())</f>
        <v>#N/A</v>
      </c>
      <c r="G4544" s="13">
        <f ca="1">$Q$4+$P$4*Fulltable[[#This Row],[Distance]]+$O$4*Fulltable[[#This Row],[D^2]]+$N$4*Fulltable[[#This Row],[D^3]]</f>
        <v>0.16899461559424594</v>
      </c>
      <c r="H4544" s="13">
        <f ca="1">Fulltable[[#This Row],[Forecast]]*(1+AVERAGE(cform[faster (-ve) /
slower (+ve)]))</f>
        <v>0.17496381316233156</v>
      </c>
      <c r="I4544" s="13" t="e">
        <f>IF(ISNUMBER(VLOOKUP(Fulltable[[#This Row],[Distance]], Predict[[#All],[Distance (km)]:[Time on current form]], 2, FALSE)), VLOOKUP(Fulltable[[#This Row],[Distance]], Predict[[#All],[Distance (km)]:[Time on current form]], 2, FALSE), NA())</f>
        <v>#N/A</v>
      </c>
      <c r="J4544" s="13" t="e">
        <f>IF(ISNUMBER(VLOOKUP(Fulltable[[#This Row],[Distance]], Predict[[#All],[Distance (km)]:[Time on current form]], 3, FALSE)), VLOOKUP(Fulltable[[#This Row],[Distance]], Predict[[#All],[Distance (km)]:[Time on current form]], 3, FALSE), NA())</f>
        <v>#N/A</v>
      </c>
    </row>
    <row r="4545" spans="1:10" x14ac:dyDescent="0.25">
      <c r="A4545" s="1">
        <v>45.43</v>
      </c>
      <c r="B4545" s="2">
        <f>Fulltable[[#This Row],[Distance]]^2</f>
        <v>2063.8849</v>
      </c>
      <c r="C4545">
        <f>Fulltable[[#This Row],[Distance]]^3</f>
        <v>93762.291007000007</v>
      </c>
      <c r="D4545">
        <f>Fulltable[[#This Row],[Distance]]^4</f>
        <v>4259620.8804480098</v>
      </c>
      <c r="E4545">
        <f>Fulltable[[#This Row],[Distance]]^5</f>
        <v>193514576.59875309</v>
      </c>
      <c r="F4545" s="13" t="e">
        <f>IF(ISNUMBER(VLOOKUP(Fulltable[[#This Row],[Distance]], PBmetric[[Distance (km)]:[PB (hh:mm:ss)]], 6, FALSE)), VLOOKUP(Fulltable[[#This Row],[Distance]], PBmetric[[Distance (km)]:[PB (hh:mm:ss)]], 6, FALSE), NA())</f>
        <v>#N/A</v>
      </c>
      <c r="G4545" s="13">
        <f ca="1">$Q$4+$P$4*Fulltable[[#This Row],[Distance]]+$O$4*Fulltable[[#This Row],[D^2]]+$N$4*Fulltable[[#This Row],[D^3]]</f>
        <v>0.16903992212003771</v>
      </c>
      <c r="H4545" s="13">
        <f ca="1">Fulltable[[#This Row],[Forecast]]*(1+AVERAGE(cform[faster (-ve) /
slower (+ve)]))</f>
        <v>0.17501071999711912</v>
      </c>
      <c r="I4545" s="13" t="e">
        <f>IF(ISNUMBER(VLOOKUP(Fulltable[[#This Row],[Distance]], Predict[[#All],[Distance (km)]:[Time on current form]], 2, FALSE)), VLOOKUP(Fulltable[[#This Row],[Distance]], Predict[[#All],[Distance (km)]:[Time on current form]], 2, FALSE), NA())</f>
        <v>#N/A</v>
      </c>
      <c r="J4545" s="13" t="e">
        <f>IF(ISNUMBER(VLOOKUP(Fulltable[[#This Row],[Distance]], Predict[[#All],[Distance (km)]:[Time on current form]], 3, FALSE)), VLOOKUP(Fulltable[[#This Row],[Distance]], Predict[[#All],[Distance (km)]:[Time on current form]], 3, FALSE), NA())</f>
        <v>#N/A</v>
      </c>
    </row>
    <row r="4546" spans="1:10" x14ac:dyDescent="0.25">
      <c r="A4546" s="1">
        <v>45.44</v>
      </c>
      <c r="B4546" s="2">
        <f>Fulltable[[#This Row],[Distance]]^2</f>
        <v>2064.7936</v>
      </c>
      <c r="C4546">
        <f>Fulltable[[#This Row],[Distance]]^3</f>
        <v>93824.221183999995</v>
      </c>
      <c r="D4546">
        <f>Fulltable[[#This Row],[Distance]]^4</f>
        <v>4263372.6106009595</v>
      </c>
      <c r="E4546">
        <f>Fulltable[[#This Row],[Distance]]^5</f>
        <v>193727651.42570758</v>
      </c>
      <c r="F4546" s="13" t="e">
        <f>IF(ISNUMBER(VLOOKUP(Fulltable[[#This Row],[Distance]], PBmetric[[Distance (km)]:[PB (hh:mm:ss)]], 6, FALSE)), VLOOKUP(Fulltable[[#This Row],[Distance]], PBmetric[[Distance (km)]:[PB (hh:mm:ss)]], 6, FALSE), NA())</f>
        <v>#N/A</v>
      </c>
      <c r="G4546" s="13">
        <f ca="1">$Q$4+$P$4*Fulltable[[#This Row],[Distance]]+$O$4*Fulltable[[#This Row],[D^2]]+$N$4*Fulltable[[#This Row],[D^3]]</f>
        <v>0.16908523215788121</v>
      </c>
      <c r="H4546" s="13">
        <f ca="1">Fulltable[[#This Row],[Forecast]]*(1+AVERAGE(cform[faster (-ve) /
slower (+ve)]))</f>
        <v>0.17505763046801046</v>
      </c>
      <c r="I4546" s="13" t="e">
        <f>IF(ISNUMBER(VLOOKUP(Fulltable[[#This Row],[Distance]], Predict[[#All],[Distance (km)]:[Time on current form]], 2, FALSE)), VLOOKUP(Fulltable[[#This Row],[Distance]], Predict[[#All],[Distance (km)]:[Time on current form]], 2, FALSE), NA())</f>
        <v>#N/A</v>
      </c>
      <c r="J4546" s="13" t="e">
        <f>IF(ISNUMBER(VLOOKUP(Fulltable[[#This Row],[Distance]], Predict[[#All],[Distance (km)]:[Time on current form]], 3, FALSE)), VLOOKUP(Fulltable[[#This Row],[Distance]], Predict[[#All],[Distance (km)]:[Time on current form]], 3, FALSE), NA())</f>
        <v>#N/A</v>
      </c>
    </row>
    <row r="4547" spans="1:10" x14ac:dyDescent="0.25">
      <c r="A4547" s="1">
        <v>45.45</v>
      </c>
      <c r="B4547" s="2">
        <f>Fulltable[[#This Row],[Distance]]^2</f>
        <v>2065.7025000000003</v>
      </c>
      <c r="C4547">
        <f>Fulltable[[#This Row],[Distance]]^3</f>
        <v>93886.178625000015</v>
      </c>
      <c r="D4547">
        <f>Fulltable[[#This Row],[Distance]]^4</f>
        <v>4267126.8185062511</v>
      </c>
      <c r="E4547">
        <f>Fulltable[[#This Row],[Distance]]^5</f>
        <v>193940913.90110913</v>
      </c>
      <c r="F4547" s="13" t="e">
        <f>IF(ISNUMBER(VLOOKUP(Fulltable[[#This Row],[Distance]], PBmetric[[Distance (km)]:[PB (hh:mm:ss)]], 6, FALSE)), VLOOKUP(Fulltable[[#This Row],[Distance]], PBmetric[[Distance (km)]:[PB (hh:mm:ss)]], 6, FALSE), NA())</f>
        <v>#N/A</v>
      </c>
      <c r="G4547" s="13">
        <f ca="1">$Q$4+$P$4*Fulltable[[#This Row],[Distance]]+$O$4*Fulltable[[#This Row],[D^2]]+$N$4*Fulltable[[#This Row],[D^3]]</f>
        <v>0.16913054570774111</v>
      </c>
      <c r="H4547" s="13">
        <f ca="1">Fulltable[[#This Row],[Forecast]]*(1+AVERAGE(cform[faster (-ve) /
slower (+ve)]))</f>
        <v>0.17510454457496902</v>
      </c>
      <c r="I4547" s="13" t="e">
        <f>IF(ISNUMBER(VLOOKUP(Fulltable[[#This Row],[Distance]], Predict[[#All],[Distance (km)]:[Time on current form]], 2, FALSE)), VLOOKUP(Fulltable[[#This Row],[Distance]], Predict[[#All],[Distance (km)]:[Time on current form]], 2, FALSE), NA())</f>
        <v>#N/A</v>
      </c>
      <c r="J4547" s="13" t="e">
        <f>IF(ISNUMBER(VLOOKUP(Fulltable[[#This Row],[Distance]], Predict[[#All],[Distance (km)]:[Time on current form]], 3, FALSE)), VLOOKUP(Fulltable[[#This Row],[Distance]], Predict[[#All],[Distance (km)]:[Time on current form]], 3, FALSE), NA())</f>
        <v>#N/A</v>
      </c>
    </row>
    <row r="4548" spans="1:10" x14ac:dyDescent="0.25">
      <c r="A4548" s="1">
        <v>45.46</v>
      </c>
      <c r="B4548" s="2">
        <f>Fulltable[[#This Row],[Distance]]^2</f>
        <v>2066.6116000000002</v>
      </c>
      <c r="C4548">
        <f>Fulltable[[#This Row],[Distance]]^3</f>
        <v>93948.163336000012</v>
      </c>
      <c r="D4548">
        <f>Fulltable[[#This Row],[Distance]]^4</f>
        <v>4270883.5052545611</v>
      </c>
      <c r="E4548">
        <f>Fulltable[[#This Row],[Distance]]^5</f>
        <v>194154364.14887235</v>
      </c>
      <c r="F4548" s="13" t="e">
        <f>IF(ISNUMBER(VLOOKUP(Fulltable[[#This Row],[Distance]], PBmetric[[Distance (km)]:[PB (hh:mm:ss)]], 6, FALSE)), VLOOKUP(Fulltable[[#This Row],[Distance]], PBmetric[[Distance (km)]:[PB (hh:mm:ss)]], 6, FALSE), NA())</f>
        <v>#N/A</v>
      </c>
      <c r="G4548" s="13">
        <f ca="1">$Q$4+$P$4*Fulltable[[#This Row],[Distance]]+$O$4*Fulltable[[#This Row],[D^2]]+$N$4*Fulltable[[#This Row],[D^3]]</f>
        <v>0.16917586276958188</v>
      </c>
      <c r="H4548" s="13">
        <f ca="1">Fulltable[[#This Row],[Forecast]]*(1+AVERAGE(cform[faster (-ve) /
slower (+ve)]))</f>
        <v>0.17515146231795803</v>
      </c>
      <c r="I4548" s="13" t="e">
        <f>IF(ISNUMBER(VLOOKUP(Fulltable[[#This Row],[Distance]], Predict[[#All],[Distance (km)]:[Time on current form]], 2, FALSE)), VLOOKUP(Fulltable[[#This Row],[Distance]], Predict[[#All],[Distance (km)]:[Time on current form]], 2, FALSE), NA())</f>
        <v>#N/A</v>
      </c>
      <c r="J4548" s="13" t="e">
        <f>IF(ISNUMBER(VLOOKUP(Fulltable[[#This Row],[Distance]], Predict[[#All],[Distance (km)]:[Time on current form]], 3, FALSE)), VLOOKUP(Fulltable[[#This Row],[Distance]], Predict[[#All],[Distance (km)]:[Time on current form]], 3, FALSE), NA())</f>
        <v>#N/A</v>
      </c>
    </row>
    <row r="4549" spans="1:10" x14ac:dyDescent="0.25">
      <c r="A4549" s="1">
        <v>45.47</v>
      </c>
      <c r="B4549" s="2">
        <f>Fulltable[[#This Row],[Distance]]^2</f>
        <v>2067.5209</v>
      </c>
      <c r="C4549">
        <f>Fulltable[[#This Row],[Distance]]^3</f>
        <v>94010.175323000003</v>
      </c>
      <c r="D4549">
        <f>Fulltable[[#This Row],[Distance]]^4</f>
        <v>4274642.67193681</v>
      </c>
      <c r="E4549">
        <f>Fulltable[[#This Row],[Distance]]^5</f>
        <v>194368002.29296675</v>
      </c>
      <c r="F4549" s="13" t="e">
        <f>IF(ISNUMBER(VLOOKUP(Fulltable[[#This Row],[Distance]], PBmetric[[Distance (km)]:[PB (hh:mm:ss)]], 6, FALSE)), VLOOKUP(Fulltable[[#This Row],[Distance]], PBmetric[[Distance (km)]:[PB (hh:mm:ss)]], 6, FALSE), NA())</f>
        <v>#N/A</v>
      </c>
      <c r="G4549" s="13">
        <f ca="1">$Q$4+$P$4*Fulltable[[#This Row],[Distance]]+$O$4*Fulltable[[#This Row],[D^2]]+$N$4*Fulltable[[#This Row],[D^3]]</f>
        <v>0.16922118334336822</v>
      </c>
      <c r="H4549" s="13">
        <f ca="1">Fulltable[[#This Row],[Forecast]]*(1+AVERAGE(cform[faster (-ve) /
slower (+ve)]))</f>
        <v>0.17519838369694088</v>
      </c>
      <c r="I4549" s="13" t="e">
        <f>IF(ISNUMBER(VLOOKUP(Fulltable[[#This Row],[Distance]], Predict[[#All],[Distance (km)]:[Time on current form]], 2, FALSE)), VLOOKUP(Fulltable[[#This Row],[Distance]], Predict[[#All],[Distance (km)]:[Time on current form]], 2, FALSE), NA())</f>
        <v>#N/A</v>
      </c>
      <c r="J4549" s="13" t="e">
        <f>IF(ISNUMBER(VLOOKUP(Fulltable[[#This Row],[Distance]], Predict[[#All],[Distance (km)]:[Time on current form]], 3, FALSE)), VLOOKUP(Fulltable[[#This Row],[Distance]], Predict[[#All],[Distance (km)]:[Time on current form]], 3, FALSE), NA())</f>
        <v>#N/A</v>
      </c>
    </row>
    <row r="4550" spans="1:10" x14ac:dyDescent="0.25">
      <c r="A4550" s="1">
        <v>45.48</v>
      </c>
      <c r="B4550" s="2">
        <f>Fulltable[[#This Row],[Distance]]^2</f>
        <v>2068.4303999999997</v>
      </c>
      <c r="C4550">
        <f>Fulltable[[#This Row],[Distance]]^3</f>
        <v>94072.214591999975</v>
      </c>
      <c r="D4550">
        <f>Fulltable[[#This Row],[Distance]]^4</f>
        <v>4278404.3196441587</v>
      </c>
      <c r="E4550">
        <f>Fulltable[[#This Row],[Distance]]^5</f>
        <v>194581828.45741633</v>
      </c>
      <c r="F4550" s="13" t="e">
        <f>IF(ISNUMBER(VLOOKUP(Fulltable[[#This Row],[Distance]], PBmetric[[Distance (km)]:[PB (hh:mm:ss)]], 6, FALSE)), VLOOKUP(Fulltable[[#This Row],[Distance]], PBmetric[[Distance (km)]:[PB (hh:mm:ss)]], 6, FALSE), NA())</f>
        <v>#N/A</v>
      </c>
      <c r="G4550" s="13">
        <f ca="1">$Q$4+$P$4*Fulltable[[#This Row],[Distance]]+$O$4*Fulltable[[#This Row],[D^2]]+$N$4*Fulltable[[#This Row],[D^3]]</f>
        <v>0.16926650742906466</v>
      </c>
      <c r="H4550" s="13">
        <f ca="1">Fulltable[[#This Row],[Forecast]]*(1+AVERAGE(cform[faster (-ve) /
slower (+ve)]))</f>
        <v>0.17524530871188093</v>
      </c>
      <c r="I4550" s="13" t="e">
        <f>IF(ISNUMBER(VLOOKUP(Fulltable[[#This Row],[Distance]], Predict[[#All],[Distance (km)]:[Time on current form]], 2, FALSE)), VLOOKUP(Fulltable[[#This Row],[Distance]], Predict[[#All],[Distance (km)]:[Time on current form]], 2, FALSE), NA())</f>
        <v>#N/A</v>
      </c>
      <c r="J4550" s="13" t="e">
        <f>IF(ISNUMBER(VLOOKUP(Fulltable[[#This Row],[Distance]], Predict[[#All],[Distance (km)]:[Time on current form]], 3, FALSE)), VLOOKUP(Fulltable[[#This Row],[Distance]], Predict[[#All],[Distance (km)]:[Time on current form]], 3, FALSE), NA())</f>
        <v>#N/A</v>
      </c>
    </row>
    <row r="4551" spans="1:10" x14ac:dyDescent="0.25">
      <c r="A4551" s="1">
        <v>45.49</v>
      </c>
      <c r="B4551" s="2">
        <f>Fulltable[[#This Row],[Distance]]^2</f>
        <v>2069.3401000000003</v>
      </c>
      <c r="C4551">
        <f>Fulltable[[#This Row],[Distance]]^3</f>
        <v>94134.281149000017</v>
      </c>
      <c r="D4551">
        <f>Fulltable[[#This Row],[Distance]]^4</f>
        <v>4282168.449468011</v>
      </c>
      <c r="E4551">
        <f>Fulltable[[#This Row],[Distance]]^5</f>
        <v>194795842.76629984</v>
      </c>
      <c r="F4551" s="13" t="e">
        <f>IF(ISNUMBER(VLOOKUP(Fulltable[[#This Row],[Distance]], PBmetric[[Distance (km)]:[PB (hh:mm:ss)]], 6, FALSE)), VLOOKUP(Fulltable[[#This Row],[Distance]], PBmetric[[Distance (km)]:[PB (hh:mm:ss)]], 6, FALSE), NA())</f>
        <v>#N/A</v>
      </c>
      <c r="G4551" s="13">
        <f ca="1">$Q$4+$P$4*Fulltable[[#This Row],[Distance]]+$O$4*Fulltable[[#This Row],[D^2]]+$N$4*Fulltable[[#This Row],[D^3]]</f>
        <v>0.16931183502663585</v>
      </c>
      <c r="H4551" s="13">
        <f ca="1">Fulltable[[#This Row],[Forecast]]*(1+AVERAGE(cform[faster (-ve) /
slower (+ve)]))</f>
        <v>0.17529223736274152</v>
      </c>
      <c r="I4551" s="13" t="e">
        <f>IF(ISNUMBER(VLOOKUP(Fulltable[[#This Row],[Distance]], Predict[[#All],[Distance (km)]:[Time on current form]], 2, FALSE)), VLOOKUP(Fulltable[[#This Row],[Distance]], Predict[[#All],[Distance (km)]:[Time on current form]], 2, FALSE), NA())</f>
        <v>#N/A</v>
      </c>
      <c r="J4551" s="13" t="e">
        <f>IF(ISNUMBER(VLOOKUP(Fulltable[[#This Row],[Distance]], Predict[[#All],[Distance (km)]:[Time on current form]], 3, FALSE)), VLOOKUP(Fulltable[[#This Row],[Distance]], Predict[[#All],[Distance (km)]:[Time on current form]], 3, FALSE), NA())</f>
        <v>#N/A</v>
      </c>
    </row>
    <row r="4552" spans="1:10" x14ac:dyDescent="0.25">
      <c r="A4552" s="1">
        <v>45.5</v>
      </c>
      <c r="B4552" s="2">
        <f>Fulltable[[#This Row],[Distance]]^2</f>
        <v>2070.25</v>
      </c>
      <c r="C4552">
        <f>Fulltable[[#This Row],[Distance]]^3</f>
        <v>94196.375</v>
      </c>
      <c r="D4552">
        <f>Fulltable[[#This Row],[Distance]]^4</f>
        <v>4285935.0625</v>
      </c>
      <c r="E4552">
        <f>Fulltable[[#This Row],[Distance]]^5</f>
        <v>195010045.34375</v>
      </c>
      <c r="F4552" s="13" t="e">
        <f>IF(ISNUMBER(VLOOKUP(Fulltable[[#This Row],[Distance]], PBmetric[[Distance (km)]:[PB (hh:mm:ss)]], 6, FALSE)), VLOOKUP(Fulltable[[#This Row],[Distance]], PBmetric[[Distance (km)]:[PB (hh:mm:ss)]], 6, FALSE), NA())</f>
        <v>#N/A</v>
      </c>
      <c r="G4552" s="13">
        <f ca="1">$Q$4+$P$4*Fulltable[[#This Row],[Distance]]+$O$4*Fulltable[[#This Row],[D^2]]+$N$4*Fulltable[[#This Row],[D^3]]</f>
        <v>0.16935716613604634</v>
      </c>
      <c r="H4552" s="13">
        <f ca="1">Fulltable[[#This Row],[Forecast]]*(1+AVERAGE(cform[faster (-ve) /
slower (+ve)]))</f>
        <v>0.17533916964948598</v>
      </c>
      <c r="I4552" s="13" t="e">
        <f>IF(ISNUMBER(VLOOKUP(Fulltable[[#This Row],[Distance]], Predict[[#All],[Distance (km)]:[Time on current form]], 2, FALSE)), VLOOKUP(Fulltable[[#This Row],[Distance]], Predict[[#All],[Distance (km)]:[Time on current form]], 2, FALSE), NA())</f>
        <v>#N/A</v>
      </c>
      <c r="J4552" s="13" t="e">
        <f>IF(ISNUMBER(VLOOKUP(Fulltable[[#This Row],[Distance]], Predict[[#All],[Distance (km)]:[Time on current form]], 3, FALSE)), VLOOKUP(Fulltable[[#This Row],[Distance]], Predict[[#All],[Distance (km)]:[Time on current form]], 3, FALSE), NA())</f>
        <v>#N/A</v>
      </c>
    </row>
    <row r="4553" spans="1:10" x14ac:dyDescent="0.25">
      <c r="A4553" s="1">
        <v>45.51</v>
      </c>
      <c r="B4553" s="2">
        <f>Fulltable[[#This Row],[Distance]]^2</f>
        <v>2071.1600999999996</v>
      </c>
      <c r="C4553">
        <f>Fulltable[[#This Row],[Distance]]^3</f>
        <v>94258.496150999985</v>
      </c>
      <c r="D4553">
        <f>Fulltable[[#This Row],[Distance]]^4</f>
        <v>4289704.1598320082</v>
      </c>
      <c r="E4553">
        <f>Fulltable[[#This Row],[Distance]]^5</f>
        <v>195224436.31395468</v>
      </c>
      <c r="F4553" s="13" t="e">
        <f>IF(ISNUMBER(VLOOKUP(Fulltable[[#This Row],[Distance]], PBmetric[[Distance (km)]:[PB (hh:mm:ss)]], 6, FALSE)), VLOOKUP(Fulltable[[#This Row],[Distance]], PBmetric[[Distance (km)]:[PB (hh:mm:ss)]], 6, FALSE), NA())</f>
        <v>#N/A</v>
      </c>
      <c r="G4553" s="13">
        <f ca="1">$Q$4+$P$4*Fulltable[[#This Row],[Distance]]+$O$4*Fulltable[[#This Row],[D^2]]+$N$4*Fulltable[[#This Row],[D^3]]</f>
        <v>0.16940250075726077</v>
      </c>
      <c r="H4553" s="13">
        <f ca="1">Fulltable[[#This Row],[Forecast]]*(1+AVERAGE(cform[faster (-ve) /
slower (+ve)]))</f>
        <v>0.17538610557207768</v>
      </c>
      <c r="I4553" s="13" t="e">
        <f>IF(ISNUMBER(VLOOKUP(Fulltable[[#This Row],[Distance]], Predict[[#All],[Distance (km)]:[Time on current form]], 2, FALSE)), VLOOKUP(Fulltable[[#This Row],[Distance]], Predict[[#All],[Distance (km)]:[Time on current form]], 2, FALSE), NA())</f>
        <v>#N/A</v>
      </c>
      <c r="J4553" s="13" t="e">
        <f>IF(ISNUMBER(VLOOKUP(Fulltable[[#This Row],[Distance]], Predict[[#All],[Distance (km)]:[Time on current form]], 3, FALSE)), VLOOKUP(Fulltable[[#This Row],[Distance]], Predict[[#All],[Distance (km)]:[Time on current form]], 3, FALSE), NA())</f>
        <v>#N/A</v>
      </c>
    </row>
    <row r="4554" spans="1:10" x14ac:dyDescent="0.25">
      <c r="A4554" s="1">
        <v>45.52</v>
      </c>
      <c r="B4554" s="2">
        <f>Fulltable[[#This Row],[Distance]]^2</f>
        <v>2072.0704000000001</v>
      </c>
      <c r="C4554">
        <f>Fulltable[[#This Row],[Distance]]^3</f>
        <v>94320.644608000002</v>
      </c>
      <c r="D4554">
        <f>Fulltable[[#This Row],[Distance]]^4</f>
        <v>4293475.7425561603</v>
      </c>
      <c r="E4554">
        <f>Fulltable[[#This Row],[Distance]]^5</f>
        <v>195439015.80115643</v>
      </c>
      <c r="F4554" s="13" t="e">
        <f>IF(ISNUMBER(VLOOKUP(Fulltable[[#This Row],[Distance]], PBmetric[[Distance (km)]:[PB (hh:mm:ss)]], 6, FALSE)), VLOOKUP(Fulltable[[#This Row],[Distance]], PBmetric[[Distance (km)]:[PB (hh:mm:ss)]], 6, FALSE), NA())</f>
        <v>#N/A</v>
      </c>
      <c r="G4554" s="13">
        <f ca="1">$Q$4+$P$4*Fulltable[[#This Row],[Distance]]+$O$4*Fulltable[[#This Row],[D^2]]+$N$4*Fulltable[[#This Row],[D^3]]</f>
        <v>0.16944783889024376</v>
      </c>
      <c r="H4554" s="13">
        <f ca="1">Fulltable[[#This Row],[Forecast]]*(1+AVERAGE(cform[faster (-ve) /
slower (+ve)]))</f>
        <v>0.17543304513048</v>
      </c>
      <c r="I4554" s="13" t="e">
        <f>IF(ISNUMBER(VLOOKUP(Fulltable[[#This Row],[Distance]], Predict[[#All],[Distance (km)]:[Time on current form]], 2, FALSE)), VLOOKUP(Fulltable[[#This Row],[Distance]], Predict[[#All],[Distance (km)]:[Time on current form]], 2, FALSE), NA())</f>
        <v>#N/A</v>
      </c>
      <c r="J4554" s="13" t="e">
        <f>IF(ISNUMBER(VLOOKUP(Fulltable[[#This Row],[Distance]], Predict[[#All],[Distance (km)]:[Time on current form]], 3, FALSE)), VLOOKUP(Fulltable[[#This Row],[Distance]], Predict[[#All],[Distance (km)]:[Time on current form]], 3, FALSE), NA())</f>
        <v>#N/A</v>
      </c>
    </row>
    <row r="4555" spans="1:10" x14ac:dyDescent="0.25">
      <c r="A4555" s="1">
        <v>45.53</v>
      </c>
      <c r="B4555" s="2">
        <f>Fulltable[[#This Row],[Distance]]^2</f>
        <v>2072.9809</v>
      </c>
      <c r="C4555">
        <f>Fulltable[[#This Row],[Distance]]^3</f>
        <v>94382.820376999996</v>
      </c>
      <c r="D4555">
        <f>Fulltable[[#This Row],[Distance]]^4</f>
        <v>4297249.8117648102</v>
      </c>
      <c r="E4555">
        <f>Fulltable[[#This Row],[Distance]]^5</f>
        <v>195653783.92965183</v>
      </c>
      <c r="F4555" s="13" t="e">
        <f>IF(ISNUMBER(VLOOKUP(Fulltable[[#This Row],[Distance]], PBmetric[[Distance (km)]:[PB (hh:mm:ss)]], 6, FALSE)), VLOOKUP(Fulltable[[#This Row],[Distance]], PBmetric[[Distance (km)]:[PB (hh:mm:ss)]], 6, FALSE), NA())</f>
        <v>#N/A</v>
      </c>
      <c r="G4555" s="13">
        <f ca="1">$Q$4+$P$4*Fulltable[[#This Row],[Distance]]+$O$4*Fulltable[[#This Row],[D^2]]+$N$4*Fulltable[[#This Row],[D^3]]</f>
        <v>0.16949318053495982</v>
      </c>
      <c r="H4555" s="13">
        <f ca="1">Fulltable[[#This Row],[Forecast]]*(1+AVERAGE(cform[faster (-ve) /
slower (+ve)]))</f>
        <v>0.17547998832465622</v>
      </c>
      <c r="I4555" s="13" t="e">
        <f>IF(ISNUMBER(VLOOKUP(Fulltable[[#This Row],[Distance]], Predict[[#All],[Distance (km)]:[Time on current form]], 2, FALSE)), VLOOKUP(Fulltable[[#This Row],[Distance]], Predict[[#All],[Distance (km)]:[Time on current form]], 2, FALSE), NA())</f>
        <v>#N/A</v>
      </c>
      <c r="J4555" s="13" t="e">
        <f>IF(ISNUMBER(VLOOKUP(Fulltable[[#This Row],[Distance]], Predict[[#All],[Distance (km)]:[Time on current form]], 3, FALSE)), VLOOKUP(Fulltable[[#This Row],[Distance]], Predict[[#All],[Distance (km)]:[Time on current form]], 3, FALSE), NA())</f>
        <v>#N/A</v>
      </c>
    </row>
    <row r="4556" spans="1:10" x14ac:dyDescent="0.25">
      <c r="A4556" s="1">
        <v>45.54</v>
      </c>
      <c r="B4556" s="2">
        <f>Fulltable[[#This Row],[Distance]]^2</f>
        <v>2073.8915999999999</v>
      </c>
      <c r="C4556">
        <f>Fulltable[[#This Row],[Distance]]^3</f>
        <v>94445.023463999998</v>
      </c>
      <c r="D4556">
        <f>Fulltable[[#This Row],[Distance]]^4</f>
        <v>4301026.3685505595</v>
      </c>
      <c r="E4556">
        <f>Fulltable[[#This Row],[Distance]]^5</f>
        <v>195868740.82379249</v>
      </c>
      <c r="F4556" s="13" t="e">
        <f>IF(ISNUMBER(VLOOKUP(Fulltable[[#This Row],[Distance]], PBmetric[[Distance (km)]:[PB (hh:mm:ss)]], 6, FALSE)), VLOOKUP(Fulltable[[#This Row],[Distance]], PBmetric[[Distance (km)]:[PB (hh:mm:ss)]], 6, FALSE), NA())</f>
        <v>#N/A</v>
      </c>
      <c r="G4556" s="13">
        <f ca="1">$Q$4+$P$4*Fulltable[[#This Row],[Distance]]+$O$4*Fulltable[[#This Row],[D^2]]+$N$4*Fulltable[[#This Row],[D^3]]</f>
        <v>0.16953852569137356</v>
      </c>
      <c r="H4556" s="13">
        <f ca="1">Fulltable[[#This Row],[Forecast]]*(1+AVERAGE(cform[faster (-ve) /
slower (+ve)]))</f>
        <v>0.17552693515456966</v>
      </c>
      <c r="I4556" s="13" t="e">
        <f>IF(ISNUMBER(VLOOKUP(Fulltable[[#This Row],[Distance]], Predict[[#All],[Distance (km)]:[Time on current form]], 2, FALSE)), VLOOKUP(Fulltable[[#This Row],[Distance]], Predict[[#All],[Distance (km)]:[Time on current form]], 2, FALSE), NA())</f>
        <v>#N/A</v>
      </c>
      <c r="J4556" s="13" t="e">
        <f>IF(ISNUMBER(VLOOKUP(Fulltable[[#This Row],[Distance]], Predict[[#All],[Distance (km)]:[Time on current form]], 3, FALSE)), VLOOKUP(Fulltable[[#This Row],[Distance]], Predict[[#All],[Distance (km)]:[Time on current form]], 3, FALSE), NA())</f>
        <v>#N/A</v>
      </c>
    </row>
    <row r="4557" spans="1:10" x14ac:dyDescent="0.25">
      <c r="A4557" s="1">
        <v>45.55</v>
      </c>
      <c r="B4557" s="2">
        <f>Fulltable[[#This Row],[Distance]]^2</f>
        <v>2074.8024999999998</v>
      </c>
      <c r="C4557">
        <f>Fulltable[[#This Row],[Distance]]^3</f>
        <v>94507.25387499998</v>
      </c>
      <c r="D4557">
        <f>Fulltable[[#This Row],[Distance]]^4</f>
        <v>4304805.414006249</v>
      </c>
      <c r="E4557">
        <f>Fulltable[[#This Row],[Distance]]^5</f>
        <v>196083886.60798463</v>
      </c>
      <c r="F4557" s="13" t="e">
        <f>IF(ISNUMBER(VLOOKUP(Fulltable[[#This Row],[Distance]], PBmetric[[Distance (km)]:[PB (hh:mm:ss)]], 6, FALSE)), VLOOKUP(Fulltable[[#This Row],[Distance]], PBmetric[[Distance (km)]:[PB (hh:mm:ss)]], 6, FALSE), NA())</f>
        <v>#N/A</v>
      </c>
      <c r="G4557" s="13">
        <f ca="1">$Q$4+$P$4*Fulltable[[#This Row],[Distance]]+$O$4*Fulltable[[#This Row],[D^2]]+$N$4*Fulltable[[#This Row],[D^3]]</f>
        <v>0.16958387435944963</v>
      </c>
      <c r="H4557" s="13">
        <f ca="1">Fulltable[[#This Row],[Forecast]]*(1+AVERAGE(cform[faster (-ve) /
slower (+ve)]))</f>
        <v>0.17557388562018372</v>
      </c>
      <c r="I4557" s="13" t="e">
        <f>IF(ISNUMBER(VLOOKUP(Fulltable[[#This Row],[Distance]], Predict[[#All],[Distance (km)]:[Time on current form]], 2, FALSE)), VLOOKUP(Fulltable[[#This Row],[Distance]], Predict[[#All],[Distance (km)]:[Time on current form]], 2, FALSE), NA())</f>
        <v>#N/A</v>
      </c>
      <c r="J4557" s="13" t="e">
        <f>IF(ISNUMBER(VLOOKUP(Fulltable[[#This Row],[Distance]], Predict[[#All],[Distance (km)]:[Time on current form]], 3, FALSE)), VLOOKUP(Fulltable[[#This Row],[Distance]], Predict[[#All],[Distance (km)]:[Time on current form]], 3, FALSE), NA())</f>
        <v>#N/A</v>
      </c>
    </row>
    <row r="4558" spans="1:10" x14ac:dyDescent="0.25">
      <c r="A4558" s="1">
        <v>45.56</v>
      </c>
      <c r="B4558" s="2">
        <f>Fulltable[[#This Row],[Distance]]^2</f>
        <v>2075.7136</v>
      </c>
      <c r="C4558">
        <f>Fulltable[[#This Row],[Distance]]^3</f>
        <v>94569.511616000003</v>
      </c>
      <c r="D4558">
        <f>Fulltable[[#This Row],[Distance]]^4</f>
        <v>4308586.9492249601</v>
      </c>
      <c r="E4558">
        <f>Fulltable[[#This Row],[Distance]]^5</f>
        <v>196299221.4066892</v>
      </c>
      <c r="F4558" s="13" t="e">
        <f>IF(ISNUMBER(VLOOKUP(Fulltable[[#This Row],[Distance]], PBmetric[[Distance (km)]:[PB (hh:mm:ss)]], 6, FALSE)), VLOOKUP(Fulltable[[#This Row],[Distance]], PBmetric[[Distance (km)]:[PB (hh:mm:ss)]], 6, FALSE), NA())</f>
        <v>#N/A</v>
      </c>
      <c r="G4558" s="13">
        <f ca="1">$Q$4+$P$4*Fulltable[[#This Row],[Distance]]+$O$4*Fulltable[[#This Row],[D^2]]+$N$4*Fulltable[[#This Row],[D^3]]</f>
        <v>0.16962922653915261</v>
      </c>
      <c r="H4558" s="13">
        <f ca="1">Fulltable[[#This Row],[Forecast]]*(1+AVERAGE(cform[faster (-ve) /
slower (+ve)]))</f>
        <v>0.17562083972146178</v>
      </c>
      <c r="I4558" s="13" t="e">
        <f>IF(ISNUMBER(VLOOKUP(Fulltable[[#This Row],[Distance]], Predict[[#All],[Distance (km)]:[Time on current form]], 2, FALSE)), VLOOKUP(Fulltable[[#This Row],[Distance]], Predict[[#All],[Distance (km)]:[Time on current form]], 2, FALSE), NA())</f>
        <v>#N/A</v>
      </c>
      <c r="J4558" s="13" t="e">
        <f>IF(ISNUMBER(VLOOKUP(Fulltable[[#This Row],[Distance]], Predict[[#All],[Distance (km)]:[Time on current form]], 3, FALSE)), VLOOKUP(Fulltable[[#This Row],[Distance]], Predict[[#All],[Distance (km)]:[Time on current form]], 3, FALSE), NA())</f>
        <v>#N/A</v>
      </c>
    </row>
    <row r="4559" spans="1:10" x14ac:dyDescent="0.25">
      <c r="A4559" s="1">
        <v>45.57</v>
      </c>
      <c r="B4559" s="2">
        <f>Fulltable[[#This Row],[Distance]]^2</f>
        <v>2076.6249000000003</v>
      </c>
      <c r="C4559">
        <f>Fulltable[[#This Row],[Distance]]^3</f>
        <v>94631.796693000011</v>
      </c>
      <c r="D4559">
        <f>Fulltable[[#This Row],[Distance]]^4</f>
        <v>4312370.9753000112</v>
      </c>
      <c r="E4559">
        <f>Fulltable[[#This Row],[Distance]]^5</f>
        <v>196514745.34442151</v>
      </c>
      <c r="F4559" s="13" t="e">
        <f>IF(ISNUMBER(VLOOKUP(Fulltable[[#This Row],[Distance]], PBmetric[[Distance (km)]:[PB (hh:mm:ss)]], 6, FALSE)), VLOOKUP(Fulltable[[#This Row],[Distance]], PBmetric[[Distance (km)]:[PB (hh:mm:ss)]], 6, FALSE), NA())</f>
        <v>#N/A</v>
      </c>
      <c r="G4559" s="13">
        <f ca="1">$Q$4+$P$4*Fulltable[[#This Row],[Distance]]+$O$4*Fulltable[[#This Row],[D^2]]+$N$4*Fulltable[[#This Row],[D^3]]</f>
        <v>0.1696745822304471</v>
      </c>
      <c r="H4559" s="13">
        <f ca="1">Fulltable[[#This Row],[Forecast]]*(1+AVERAGE(cform[faster (-ve) /
slower (+ve)]))</f>
        <v>0.17566779745836714</v>
      </c>
      <c r="I4559" s="13" t="e">
        <f>IF(ISNUMBER(VLOOKUP(Fulltable[[#This Row],[Distance]], Predict[[#All],[Distance (km)]:[Time on current form]], 2, FALSE)), VLOOKUP(Fulltable[[#This Row],[Distance]], Predict[[#All],[Distance (km)]:[Time on current form]], 2, FALSE), NA())</f>
        <v>#N/A</v>
      </c>
      <c r="J4559" s="13" t="e">
        <f>IF(ISNUMBER(VLOOKUP(Fulltable[[#This Row],[Distance]], Predict[[#All],[Distance (km)]:[Time on current form]], 3, FALSE)), VLOOKUP(Fulltable[[#This Row],[Distance]], Predict[[#All],[Distance (km)]:[Time on current form]], 3, FALSE), NA())</f>
        <v>#N/A</v>
      </c>
    </row>
    <row r="4560" spans="1:10" x14ac:dyDescent="0.25">
      <c r="A4560" s="1">
        <v>45.58</v>
      </c>
      <c r="B4560" s="2">
        <f>Fulltable[[#This Row],[Distance]]^2</f>
        <v>2077.5364</v>
      </c>
      <c r="C4560">
        <f>Fulltable[[#This Row],[Distance]]^3</f>
        <v>94694.109111999991</v>
      </c>
      <c r="D4560">
        <f>Fulltable[[#This Row],[Distance]]^4</f>
        <v>4316157.4933249597</v>
      </c>
      <c r="E4560">
        <f>Fulltable[[#This Row],[Distance]]^5</f>
        <v>196730458.54575166</v>
      </c>
      <c r="F4560" s="13" t="e">
        <f>IF(ISNUMBER(VLOOKUP(Fulltable[[#This Row],[Distance]], PBmetric[[Distance (km)]:[PB (hh:mm:ss)]], 6, FALSE)), VLOOKUP(Fulltable[[#This Row],[Distance]], PBmetric[[Distance (km)]:[PB (hh:mm:ss)]], 6, FALSE), NA())</f>
        <v>#N/A</v>
      </c>
      <c r="G4560" s="13">
        <f ca="1">$Q$4+$P$4*Fulltable[[#This Row],[Distance]]+$O$4*Fulltable[[#This Row],[D^2]]+$N$4*Fulltable[[#This Row],[D^3]]</f>
        <v>0.16971994143329766</v>
      </c>
      <c r="H4560" s="13">
        <f ca="1">Fulltable[[#This Row],[Forecast]]*(1+AVERAGE(cform[faster (-ve) /
slower (+ve)]))</f>
        <v>0.17571475883086313</v>
      </c>
      <c r="I4560" s="13" t="e">
        <f>IF(ISNUMBER(VLOOKUP(Fulltable[[#This Row],[Distance]], Predict[[#All],[Distance (km)]:[Time on current form]], 2, FALSE)), VLOOKUP(Fulltable[[#This Row],[Distance]], Predict[[#All],[Distance (km)]:[Time on current form]], 2, FALSE), NA())</f>
        <v>#N/A</v>
      </c>
      <c r="J4560" s="13" t="e">
        <f>IF(ISNUMBER(VLOOKUP(Fulltable[[#This Row],[Distance]], Predict[[#All],[Distance (km)]:[Time on current form]], 3, FALSE)), VLOOKUP(Fulltable[[#This Row],[Distance]], Predict[[#All],[Distance (km)]:[Time on current form]], 3, FALSE), NA())</f>
        <v>#N/A</v>
      </c>
    </row>
    <row r="4561" spans="1:10" x14ac:dyDescent="0.25">
      <c r="A4561" s="1">
        <v>45.59</v>
      </c>
      <c r="B4561" s="2">
        <f>Fulltable[[#This Row],[Distance]]^2</f>
        <v>2078.4481000000005</v>
      </c>
      <c r="C4561">
        <f>Fulltable[[#This Row],[Distance]]^3</f>
        <v>94756.448879000032</v>
      </c>
      <c r="D4561">
        <f>Fulltable[[#This Row],[Distance]]^4</f>
        <v>4319946.504393612</v>
      </c>
      <c r="E4561">
        <f>Fulltable[[#This Row],[Distance]]^5</f>
        <v>196946361.13530478</v>
      </c>
      <c r="F4561" s="13" t="e">
        <f>IF(ISNUMBER(VLOOKUP(Fulltable[[#This Row],[Distance]], PBmetric[[Distance (km)]:[PB (hh:mm:ss)]], 6, FALSE)), VLOOKUP(Fulltable[[#This Row],[Distance]], PBmetric[[Distance (km)]:[PB (hh:mm:ss)]], 6, FALSE), NA())</f>
        <v>#N/A</v>
      </c>
      <c r="G4561" s="13">
        <f ca="1">$Q$4+$P$4*Fulltable[[#This Row],[Distance]]+$O$4*Fulltable[[#This Row],[D^2]]+$N$4*Fulltable[[#This Row],[D^3]]</f>
        <v>0.16976530414766894</v>
      </c>
      <c r="H4561" s="13">
        <f ca="1">Fulltable[[#This Row],[Forecast]]*(1+AVERAGE(cform[faster (-ve) /
slower (+ve)]))</f>
        <v>0.17576172383891314</v>
      </c>
      <c r="I4561" s="13" t="e">
        <f>IF(ISNUMBER(VLOOKUP(Fulltable[[#This Row],[Distance]], Predict[[#All],[Distance (km)]:[Time on current form]], 2, FALSE)), VLOOKUP(Fulltable[[#This Row],[Distance]], Predict[[#All],[Distance (km)]:[Time on current form]], 2, FALSE), NA())</f>
        <v>#N/A</v>
      </c>
      <c r="J4561" s="13" t="e">
        <f>IF(ISNUMBER(VLOOKUP(Fulltable[[#This Row],[Distance]], Predict[[#All],[Distance (km)]:[Time on current form]], 3, FALSE)), VLOOKUP(Fulltable[[#This Row],[Distance]], Predict[[#All],[Distance (km)]:[Time on current form]], 3, FALSE), NA())</f>
        <v>#N/A</v>
      </c>
    </row>
    <row r="4562" spans="1:10" x14ac:dyDescent="0.25">
      <c r="A4562" s="1">
        <v>45.6</v>
      </c>
      <c r="B4562" s="2">
        <f>Fulltable[[#This Row],[Distance]]^2</f>
        <v>2079.36</v>
      </c>
      <c r="C4562">
        <f>Fulltable[[#This Row],[Distance]]^3</f>
        <v>94818.816000000006</v>
      </c>
      <c r="D4562">
        <f>Fulltable[[#This Row],[Distance]]^4</f>
        <v>4323738.0096000005</v>
      </c>
      <c r="E4562">
        <f>Fulltable[[#This Row],[Distance]]^5</f>
        <v>197162453.23776004</v>
      </c>
      <c r="F4562" s="13" t="e">
        <f>IF(ISNUMBER(VLOOKUP(Fulltable[[#This Row],[Distance]], PBmetric[[Distance (km)]:[PB (hh:mm:ss)]], 6, FALSE)), VLOOKUP(Fulltable[[#This Row],[Distance]], PBmetric[[Distance (km)]:[PB (hh:mm:ss)]], 6, FALSE), NA())</f>
        <v>#N/A</v>
      </c>
      <c r="G4562" s="13">
        <f ca="1">$Q$4+$P$4*Fulltable[[#This Row],[Distance]]+$O$4*Fulltable[[#This Row],[D^2]]+$N$4*Fulltable[[#This Row],[D^3]]</f>
        <v>0.16981067037352551</v>
      </c>
      <c r="H4562" s="13">
        <f ca="1">Fulltable[[#This Row],[Forecast]]*(1+AVERAGE(cform[faster (-ve) /
slower (+ve)]))</f>
        <v>0.17580869248248052</v>
      </c>
      <c r="I4562" s="13" t="e">
        <f>IF(ISNUMBER(VLOOKUP(Fulltable[[#This Row],[Distance]], Predict[[#All],[Distance (km)]:[Time on current form]], 2, FALSE)), VLOOKUP(Fulltable[[#This Row],[Distance]], Predict[[#All],[Distance (km)]:[Time on current form]], 2, FALSE), NA())</f>
        <v>#N/A</v>
      </c>
      <c r="J4562" s="13" t="e">
        <f>IF(ISNUMBER(VLOOKUP(Fulltable[[#This Row],[Distance]], Predict[[#All],[Distance (km)]:[Time on current form]], 3, FALSE)), VLOOKUP(Fulltable[[#This Row],[Distance]], Predict[[#All],[Distance (km)]:[Time on current form]], 3, FALSE), NA())</f>
        <v>#N/A</v>
      </c>
    </row>
    <row r="4563" spans="1:10" x14ac:dyDescent="0.25">
      <c r="A4563" s="1">
        <v>45.61</v>
      </c>
      <c r="B4563" s="2">
        <f>Fulltable[[#This Row],[Distance]]^2</f>
        <v>2080.2721000000001</v>
      </c>
      <c r="C4563">
        <f>Fulltable[[#This Row],[Distance]]^3</f>
        <v>94881.210481000002</v>
      </c>
      <c r="D4563">
        <f>Fulltable[[#This Row],[Distance]]^4</f>
        <v>4327532.0100384103</v>
      </c>
      <c r="E4563">
        <f>Fulltable[[#This Row],[Distance]]^5</f>
        <v>197378734.9778519</v>
      </c>
      <c r="F4563" s="13" t="e">
        <f>IF(ISNUMBER(VLOOKUP(Fulltable[[#This Row],[Distance]], PBmetric[[Distance (km)]:[PB (hh:mm:ss)]], 6, FALSE)), VLOOKUP(Fulltable[[#This Row],[Distance]], PBmetric[[Distance (km)]:[PB (hh:mm:ss)]], 6, FALSE), NA())</f>
        <v>#N/A</v>
      </c>
      <c r="G4563" s="13">
        <f ca="1">$Q$4+$P$4*Fulltable[[#This Row],[Distance]]+$O$4*Fulltable[[#This Row],[D^2]]+$N$4*Fulltable[[#This Row],[D^3]]</f>
        <v>0.16985604011083197</v>
      </c>
      <c r="H4563" s="13">
        <f ca="1">Fulltable[[#This Row],[Forecast]]*(1+AVERAGE(cform[faster (-ve) /
slower (+ve)]))</f>
        <v>0.17585566476152856</v>
      </c>
      <c r="I4563" s="13" t="e">
        <f>IF(ISNUMBER(VLOOKUP(Fulltable[[#This Row],[Distance]], Predict[[#All],[Distance (km)]:[Time on current form]], 2, FALSE)), VLOOKUP(Fulltable[[#This Row],[Distance]], Predict[[#All],[Distance (km)]:[Time on current form]], 2, FALSE), NA())</f>
        <v>#N/A</v>
      </c>
      <c r="J4563" s="13" t="e">
        <f>IF(ISNUMBER(VLOOKUP(Fulltable[[#This Row],[Distance]], Predict[[#All],[Distance (km)]:[Time on current form]], 3, FALSE)), VLOOKUP(Fulltable[[#This Row],[Distance]], Predict[[#All],[Distance (km)]:[Time on current form]], 3, FALSE), NA())</f>
        <v>#N/A</v>
      </c>
    </row>
    <row r="4564" spans="1:10" x14ac:dyDescent="0.25">
      <c r="A4564" s="1">
        <v>45.62</v>
      </c>
      <c r="B4564" s="2">
        <f>Fulltable[[#This Row],[Distance]]^2</f>
        <v>2081.1843999999996</v>
      </c>
      <c r="C4564">
        <f>Fulltable[[#This Row],[Distance]]^3</f>
        <v>94943.632327999978</v>
      </c>
      <c r="D4564">
        <f>Fulltable[[#This Row],[Distance]]^4</f>
        <v>4331328.5068033589</v>
      </c>
      <c r="E4564">
        <f>Fulltable[[#This Row],[Distance]]^5</f>
        <v>197595206.48036921</v>
      </c>
      <c r="F4564" s="13" t="e">
        <f>IF(ISNUMBER(VLOOKUP(Fulltable[[#This Row],[Distance]], PBmetric[[Distance (km)]:[PB (hh:mm:ss)]], 6, FALSE)), VLOOKUP(Fulltable[[#This Row],[Distance]], PBmetric[[Distance (km)]:[PB (hh:mm:ss)]], 6, FALSE), NA())</f>
        <v>#N/A</v>
      </c>
      <c r="G4564" s="13">
        <f ca="1">$Q$4+$P$4*Fulltable[[#This Row],[Distance]]+$O$4*Fulltable[[#This Row],[D^2]]+$N$4*Fulltable[[#This Row],[D^3]]</f>
        <v>0.16990141335955286</v>
      </c>
      <c r="H4564" s="13">
        <f ca="1">Fulltable[[#This Row],[Forecast]]*(1+AVERAGE(cform[faster (-ve) /
slower (+ve)]))</f>
        <v>0.1759026406760206</v>
      </c>
      <c r="I4564" s="13" t="e">
        <f>IF(ISNUMBER(VLOOKUP(Fulltable[[#This Row],[Distance]], Predict[[#All],[Distance (km)]:[Time on current form]], 2, FALSE)), VLOOKUP(Fulltable[[#This Row],[Distance]], Predict[[#All],[Distance (km)]:[Time on current form]], 2, FALSE), NA())</f>
        <v>#N/A</v>
      </c>
      <c r="J4564" s="13" t="e">
        <f>IF(ISNUMBER(VLOOKUP(Fulltable[[#This Row],[Distance]], Predict[[#All],[Distance (km)]:[Time on current form]], 3, FALSE)), VLOOKUP(Fulltable[[#This Row],[Distance]], Predict[[#All],[Distance (km)]:[Time on current form]], 3, FALSE), NA())</f>
        <v>#N/A</v>
      </c>
    </row>
    <row r="4565" spans="1:10" x14ac:dyDescent="0.25">
      <c r="A4565" s="1">
        <v>45.63</v>
      </c>
      <c r="B4565" s="2">
        <f>Fulltable[[#This Row],[Distance]]^2</f>
        <v>2082.0969000000005</v>
      </c>
      <c r="C4565">
        <f>Fulltable[[#This Row],[Distance]]^3</f>
        <v>95006.081547000023</v>
      </c>
      <c r="D4565">
        <f>Fulltable[[#This Row],[Distance]]^4</f>
        <v>4335127.5009896122</v>
      </c>
      <c r="E4565">
        <f>Fulltable[[#This Row],[Distance]]^5</f>
        <v>197811867.87015602</v>
      </c>
      <c r="F4565" s="13" t="e">
        <f>IF(ISNUMBER(VLOOKUP(Fulltable[[#This Row],[Distance]], PBmetric[[Distance (km)]:[PB (hh:mm:ss)]], 6, FALSE)), VLOOKUP(Fulltable[[#This Row],[Distance]], PBmetric[[Distance (km)]:[PB (hh:mm:ss)]], 6, FALSE), NA())</f>
        <v>#N/A</v>
      </c>
      <c r="G4565" s="13">
        <f ca="1">$Q$4+$P$4*Fulltable[[#This Row],[Distance]]+$O$4*Fulltable[[#This Row],[D^2]]+$N$4*Fulltable[[#This Row],[D^3]]</f>
        <v>0.16994679011965291</v>
      </c>
      <c r="H4565" s="13">
        <f ca="1">Fulltable[[#This Row],[Forecast]]*(1+AVERAGE(cform[faster (-ve) /
slower (+ve)]))</f>
        <v>0.17594962022592009</v>
      </c>
      <c r="I4565" s="13" t="e">
        <f>IF(ISNUMBER(VLOOKUP(Fulltable[[#This Row],[Distance]], Predict[[#All],[Distance (km)]:[Time on current form]], 2, FALSE)), VLOOKUP(Fulltable[[#This Row],[Distance]], Predict[[#All],[Distance (km)]:[Time on current form]], 2, FALSE), NA())</f>
        <v>#N/A</v>
      </c>
      <c r="J4565" s="13" t="e">
        <f>IF(ISNUMBER(VLOOKUP(Fulltable[[#This Row],[Distance]], Predict[[#All],[Distance (km)]:[Time on current form]], 3, FALSE)), VLOOKUP(Fulltable[[#This Row],[Distance]], Predict[[#All],[Distance (km)]:[Time on current form]], 3, FALSE), NA())</f>
        <v>#N/A</v>
      </c>
    </row>
    <row r="4566" spans="1:10" x14ac:dyDescent="0.25">
      <c r="A4566" s="1">
        <v>45.64</v>
      </c>
      <c r="B4566" s="2">
        <f>Fulltable[[#This Row],[Distance]]^2</f>
        <v>2083.0095999999999</v>
      </c>
      <c r="C4566">
        <f>Fulltable[[#This Row],[Distance]]^3</f>
        <v>95068.558143999995</v>
      </c>
      <c r="D4566">
        <f>Fulltable[[#This Row],[Distance]]^4</f>
        <v>4338928.9936921597</v>
      </c>
      <c r="E4566">
        <f>Fulltable[[#This Row],[Distance]]^5</f>
        <v>198028719.27211016</v>
      </c>
      <c r="F4566" s="13" t="e">
        <f>IF(ISNUMBER(VLOOKUP(Fulltable[[#This Row],[Distance]], PBmetric[[Distance (km)]:[PB (hh:mm:ss)]], 6, FALSE)), VLOOKUP(Fulltable[[#This Row],[Distance]], PBmetric[[Distance (km)]:[PB (hh:mm:ss)]], 6, FALSE), NA())</f>
        <v>#N/A</v>
      </c>
      <c r="G4566" s="13">
        <f ca="1">$Q$4+$P$4*Fulltable[[#This Row],[Distance]]+$O$4*Fulltable[[#This Row],[D^2]]+$N$4*Fulltable[[#This Row],[D^3]]</f>
        <v>0.16999217039109657</v>
      </c>
      <c r="H4566" s="13">
        <f ca="1">Fulltable[[#This Row],[Forecast]]*(1+AVERAGE(cform[faster (-ve) /
slower (+ve)]))</f>
        <v>0.17599660341119025</v>
      </c>
      <c r="I4566" s="13" t="e">
        <f>IF(ISNUMBER(VLOOKUP(Fulltable[[#This Row],[Distance]], Predict[[#All],[Distance (km)]:[Time on current form]], 2, FALSE)), VLOOKUP(Fulltable[[#This Row],[Distance]], Predict[[#All],[Distance (km)]:[Time on current form]], 2, FALSE), NA())</f>
        <v>#N/A</v>
      </c>
      <c r="J4566" s="13" t="e">
        <f>IF(ISNUMBER(VLOOKUP(Fulltable[[#This Row],[Distance]], Predict[[#All],[Distance (km)]:[Time on current form]], 3, FALSE)), VLOOKUP(Fulltable[[#This Row],[Distance]], Predict[[#All],[Distance (km)]:[Time on current form]], 3, FALSE), NA())</f>
        <v>#N/A</v>
      </c>
    </row>
    <row r="4567" spans="1:10" x14ac:dyDescent="0.25">
      <c r="A4567" s="1">
        <v>45.65</v>
      </c>
      <c r="B4567" s="2">
        <f>Fulltable[[#This Row],[Distance]]^2</f>
        <v>2083.9224999999997</v>
      </c>
      <c r="C4567">
        <f>Fulltable[[#This Row],[Distance]]^3</f>
        <v>95131.062124999982</v>
      </c>
      <c r="D4567">
        <f>Fulltable[[#This Row],[Distance]]^4</f>
        <v>4342732.9860062487</v>
      </c>
      <c r="E4567">
        <f>Fulltable[[#This Row],[Distance]]^5</f>
        <v>198245760.81118524</v>
      </c>
      <c r="F4567" s="13" t="e">
        <f>IF(ISNUMBER(VLOOKUP(Fulltable[[#This Row],[Distance]], PBmetric[[Distance (km)]:[PB (hh:mm:ss)]], 6, FALSE)), VLOOKUP(Fulltable[[#This Row],[Distance]], PBmetric[[Distance (km)]:[PB (hh:mm:ss)]], 6, FALSE), NA())</f>
        <v>#N/A</v>
      </c>
      <c r="G4567" s="13">
        <f ca="1">$Q$4+$P$4*Fulltable[[#This Row],[Distance]]+$O$4*Fulltable[[#This Row],[D^2]]+$N$4*Fulltable[[#This Row],[D^3]]</f>
        <v>0.17003755417384853</v>
      </c>
      <c r="H4567" s="13">
        <f ca="1">Fulltable[[#This Row],[Forecast]]*(1+AVERAGE(cform[faster (-ve) /
slower (+ve)]))</f>
        <v>0.17604359023179453</v>
      </c>
      <c r="I4567" s="13" t="e">
        <f>IF(ISNUMBER(VLOOKUP(Fulltable[[#This Row],[Distance]], Predict[[#All],[Distance (km)]:[Time on current form]], 2, FALSE)), VLOOKUP(Fulltable[[#This Row],[Distance]], Predict[[#All],[Distance (km)]:[Time on current form]], 2, FALSE), NA())</f>
        <v>#N/A</v>
      </c>
      <c r="J4567" s="13" t="e">
        <f>IF(ISNUMBER(VLOOKUP(Fulltable[[#This Row],[Distance]], Predict[[#All],[Distance (km)]:[Time on current form]], 3, FALSE)), VLOOKUP(Fulltable[[#This Row],[Distance]], Predict[[#All],[Distance (km)]:[Time on current form]], 3, FALSE), NA())</f>
        <v>#N/A</v>
      </c>
    </row>
    <row r="4568" spans="1:10" x14ac:dyDescent="0.25">
      <c r="A4568" s="1">
        <v>45.66</v>
      </c>
      <c r="B4568" s="2">
        <f>Fulltable[[#This Row],[Distance]]^2</f>
        <v>2084.8355999999999</v>
      </c>
      <c r="C4568">
        <f>Fulltable[[#This Row],[Distance]]^3</f>
        <v>95193.593495999987</v>
      </c>
      <c r="D4568">
        <f>Fulltable[[#This Row],[Distance]]^4</f>
        <v>4346539.4790273597</v>
      </c>
      <c r="E4568">
        <f>Fulltable[[#This Row],[Distance]]^5</f>
        <v>198462992.61238924</v>
      </c>
      <c r="F4568" s="13" t="e">
        <f>IF(ISNUMBER(VLOOKUP(Fulltable[[#This Row],[Distance]], PBmetric[[Distance (km)]:[PB (hh:mm:ss)]], 6, FALSE)), VLOOKUP(Fulltable[[#This Row],[Distance]], PBmetric[[Distance (km)]:[PB (hh:mm:ss)]], 6, FALSE), NA())</f>
        <v>#N/A</v>
      </c>
      <c r="G4568" s="13">
        <f ca="1">$Q$4+$P$4*Fulltable[[#This Row],[Distance]]+$O$4*Fulltable[[#This Row],[D^2]]+$N$4*Fulltable[[#This Row],[D^3]]</f>
        <v>0.17008294146787337</v>
      </c>
      <c r="H4568" s="13">
        <f ca="1">Fulltable[[#This Row],[Forecast]]*(1+AVERAGE(cform[faster (-ve) /
slower (+ve)]))</f>
        <v>0.17609058068769623</v>
      </c>
      <c r="I4568" s="13" t="e">
        <f>IF(ISNUMBER(VLOOKUP(Fulltable[[#This Row],[Distance]], Predict[[#All],[Distance (km)]:[Time on current form]], 2, FALSE)), VLOOKUP(Fulltable[[#This Row],[Distance]], Predict[[#All],[Distance (km)]:[Time on current form]], 2, FALSE), NA())</f>
        <v>#N/A</v>
      </c>
      <c r="J4568" s="13" t="e">
        <f>IF(ISNUMBER(VLOOKUP(Fulltable[[#This Row],[Distance]], Predict[[#All],[Distance (km)]:[Time on current form]], 3, FALSE)), VLOOKUP(Fulltable[[#This Row],[Distance]], Predict[[#All],[Distance (km)]:[Time on current form]], 3, FALSE), NA())</f>
        <v>#N/A</v>
      </c>
    </row>
    <row r="4569" spans="1:10" x14ac:dyDescent="0.25">
      <c r="A4569" s="1">
        <v>45.67</v>
      </c>
      <c r="B4569" s="2">
        <f>Fulltable[[#This Row],[Distance]]^2</f>
        <v>2085.7489</v>
      </c>
      <c r="C4569">
        <f>Fulltable[[#This Row],[Distance]]^3</f>
        <v>95256.152263000011</v>
      </c>
      <c r="D4569">
        <f>Fulltable[[#This Row],[Distance]]^4</f>
        <v>4350348.4738512104</v>
      </c>
      <c r="E4569">
        <f>Fulltable[[#This Row],[Distance]]^5</f>
        <v>198680414.8007848</v>
      </c>
      <c r="F4569" s="13" t="e">
        <f>IF(ISNUMBER(VLOOKUP(Fulltable[[#This Row],[Distance]], PBmetric[[Distance (km)]:[PB (hh:mm:ss)]], 6, FALSE)), VLOOKUP(Fulltable[[#This Row],[Distance]], PBmetric[[Distance (km)]:[PB (hh:mm:ss)]], 6, FALSE), NA())</f>
        <v>#N/A</v>
      </c>
      <c r="G4569" s="13">
        <f ca="1">$Q$4+$P$4*Fulltable[[#This Row],[Distance]]+$O$4*Fulltable[[#This Row],[D^2]]+$N$4*Fulltable[[#This Row],[D^3]]</f>
        <v>0.17012833227313567</v>
      </c>
      <c r="H4569" s="13">
        <f ca="1">Fulltable[[#This Row],[Forecast]]*(1+AVERAGE(cform[faster (-ve) /
slower (+ve)]))</f>
        <v>0.17613757477885869</v>
      </c>
      <c r="I4569" s="13" t="e">
        <f>IF(ISNUMBER(VLOOKUP(Fulltable[[#This Row],[Distance]], Predict[[#All],[Distance (km)]:[Time on current form]], 2, FALSE)), VLOOKUP(Fulltable[[#This Row],[Distance]], Predict[[#All],[Distance (km)]:[Time on current form]], 2, FALSE), NA())</f>
        <v>#N/A</v>
      </c>
      <c r="J4569" s="13" t="e">
        <f>IF(ISNUMBER(VLOOKUP(Fulltable[[#This Row],[Distance]], Predict[[#All],[Distance (km)]:[Time on current form]], 3, FALSE)), VLOOKUP(Fulltable[[#This Row],[Distance]], Predict[[#All],[Distance (km)]:[Time on current form]], 3, FALSE), NA())</f>
        <v>#N/A</v>
      </c>
    </row>
    <row r="4570" spans="1:10" x14ac:dyDescent="0.25">
      <c r="A4570" s="1">
        <v>45.68</v>
      </c>
      <c r="B4570" s="2">
        <f>Fulltable[[#This Row],[Distance]]^2</f>
        <v>2086.6624000000002</v>
      </c>
      <c r="C4570">
        <f>Fulltable[[#This Row],[Distance]]^3</f>
        <v>95318.738432000013</v>
      </c>
      <c r="D4570">
        <f>Fulltable[[#This Row],[Distance]]^4</f>
        <v>4354159.9715737607</v>
      </c>
      <c r="E4570">
        <f>Fulltable[[#This Row],[Distance]]^5</f>
        <v>198898027.5014894</v>
      </c>
      <c r="F4570" s="13" t="e">
        <f>IF(ISNUMBER(VLOOKUP(Fulltable[[#This Row],[Distance]], PBmetric[[Distance (km)]:[PB (hh:mm:ss)]], 6, FALSE)), VLOOKUP(Fulltable[[#This Row],[Distance]], PBmetric[[Distance (km)]:[PB (hh:mm:ss)]], 6, FALSE), NA())</f>
        <v>#N/A</v>
      </c>
      <c r="G4570" s="13">
        <f ca="1">$Q$4+$P$4*Fulltable[[#This Row],[Distance]]+$O$4*Fulltable[[#This Row],[D^2]]+$N$4*Fulltable[[#This Row],[D^3]]</f>
        <v>0.17017372658960006</v>
      </c>
      <c r="H4570" s="13">
        <f ca="1">Fulltable[[#This Row],[Forecast]]*(1+AVERAGE(cform[faster (-ve) /
slower (+ve)]))</f>
        <v>0.17618457250524527</v>
      </c>
      <c r="I4570" s="13" t="e">
        <f>IF(ISNUMBER(VLOOKUP(Fulltable[[#This Row],[Distance]], Predict[[#All],[Distance (km)]:[Time on current form]], 2, FALSE)), VLOOKUP(Fulltable[[#This Row],[Distance]], Predict[[#All],[Distance (km)]:[Time on current form]], 2, FALSE), NA())</f>
        <v>#N/A</v>
      </c>
      <c r="J4570" s="13" t="e">
        <f>IF(ISNUMBER(VLOOKUP(Fulltable[[#This Row],[Distance]], Predict[[#All],[Distance (km)]:[Time on current form]], 3, FALSE)), VLOOKUP(Fulltable[[#This Row],[Distance]], Predict[[#All],[Distance (km)]:[Time on current form]], 3, FALSE), NA())</f>
        <v>#N/A</v>
      </c>
    </row>
    <row r="4571" spans="1:10" x14ac:dyDescent="0.25">
      <c r="A4571" s="1">
        <v>45.69</v>
      </c>
      <c r="B4571" s="2">
        <f>Fulltable[[#This Row],[Distance]]^2</f>
        <v>2087.5760999999998</v>
      </c>
      <c r="C4571">
        <f>Fulltable[[#This Row],[Distance]]^3</f>
        <v>95381.35200899998</v>
      </c>
      <c r="D4571">
        <f>Fulltable[[#This Row],[Distance]]^4</f>
        <v>4357973.973291209</v>
      </c>
      <c r="E4571">
        <f>Fulltable[[#This Row],[Distance]]^5</f>
        <v>199115830.83967534</v>
      </c>
      <c r="F4571" s="13" t="e">
        <f>IF(ISNUMBER(VLOOKUP(Fulltable[[#This Row],[Distance]], PBmetric[[Distance (km)]:[PB (hh:mm:ss)]], 6, FALSE)), VLOOKUP(Fulltable[[#This Row],[Distance]], PBmetric[[Distance (km)]:[PB (hh:mm:ss)]], 6, FALSE), NA())</f>
        <v>#N/A</v>
      </c>
      <c r="G4571" s="13">
        <f ca="1">$Q$4+$P$4*Fulltable[[#This Row],[Distance]]+$O$4*Fulltable[[#This Row],[D^2]]+$N$4*Fulltable[[#This Row],[D^3]]</f>
        <v>0.17021912441723105</v>
      </c>
      <c r="H4571" s="13">
        <f ca="1">Fulltable[[#This Row],[Forecast]]*(1+AVERAGE(cform[faster (-ve) /
slower (+ve)]))</f>
        <v>0.17623157386681929</v>
      </c>
      <c r="I4571" s="13" t="e">
        <f>IF(ISNUMBER(VLOOKUP(Fulltable[[#This Row],[Distance]], Predict[[#All],[Distance (km)]:[Time on current form]], 2, FALSE)), VLOOKUP(Fulltable[[#This Row],[Distance]], Predict[[#All],[Distance (km)]:[Time on current form]], 2, FALSE), NA())</f>
        <v>#N/A</v>
      </c>
      <c r="J4571" s="13" t="e">
        <f>IF(ISNUMBER(VLOOKUP(Fulltable[[#This Row],[Distance]], Predict[[#All],[Distance (km)]:[Time on current form]], 3, FALSE)), VLOOKUP(Fulltable[[#This Row],[Distance]], Predict[[#All],[Distance (km)]:[Time on current form]], 3, FALSE), NA())</f>
        <v>#N/A</v>
      </c>
    </row>
    <row r="4572" spans="1:10" x14ac:dyDescent="0.25">
      <c r="A4572" s="1">
        <v>45.7</v>
      </c>
      <c r="B4572" s="2">
        <f>Fulltable[[#This Row],[Distance]]^2</f>
        <v>2088.4900000000002</v>
      </c>
      <c r="C4572">
        <f>Fulltable[[#This Row],[Distance]]^3</f>
        <v>95443.993000000017</v>
      </c>
      <c r="D4572">
        <f>Fulltable[[#This Row],[Distance]]^4</f>
        <v>4361790.4801000012</v>
      </c>
      <c r="E4572">
        <f>Fulltable[[#This Row],[Distance]]^5</f>
        <v>199333824.94057006</v>
      </c>
      <c r="F4572" s="13" t="e">
        <f>IF(ISNUMBER(VLOOKUP(Fulltable[[#This Row],[Distance]], PBmetric[[Distance (km)]:[PB (hh:mm:ss)]], 6, FALSE)), VLOOKUP(Fulltable[[#This Row],[Distance]], PBmetric[[Distance (km)]:[PB (hh:mm:ss)]], 6, FALSE), NA())</f>
        <v>#N/A</v>
      </c>
      <c r="G4572" s="13">
        <f ca="1">$Q$4+$P$4*Fulltable[[#This Row],[Distance]]+$O$4*Fulltable[[#This Row],[D^2]]+$N$4*Fulltable[[#This Row],[D^3]]</f>
        <v>0.17026452575599335</v>
      </c>
      <c r="H4572" s="13">
        <f ca="1">Fulltable[[#This Row],[Forecast]]*(1+AVERAGE(cform[faster (-ve) /
slower (+ve)]))</f>
        <v>0.17627857886354414</v>
      </c>
      <c r="I4572" s="13" t="e">
        <f>IF(ISNUMBER(VLOOKUP(Fulltable[[#This Row],[Distance]], Predict[[#All],[Distance (km)]:[Time on current form]], 2, FALSE)), VLOOKUP(Fulltable[[#This Row],[Distance]], Predict[[#All],[Distance (km)]:[Time on current form]], 2, FALSE), NA())</f>
        <v>#N/A</v>
      </c>
      <c r="J4572" s="13" t="e">
        <f>IF(ISNUMBER(VLOOKUP(Fulltable[[#This Row],[Distance]], Predict[[#All],[Distance (km)]:[Time on current form]], 3, FALSE)), VLOOKUP(Fulltable[[#This Row],[Distance]], Predict[[#All],[Distance (km)]:[Time on current form]], 3, FALSE), NA())</f>
        <v>#N/A</v>
      </c>
    </row>
    <row r="4573" spans="1:10" x14ac:dyDescent="0.25">
      <c r="A4573" s="1">
        <v>45.71</v>
      </c>
      <c r="B4573" s="2">
        <f>Fulltable[[#This Row],[Distance]]^2</f>
        <v>2089.4041000000002</v>
      </c>
      <c r="C4573">
        <f>Fulltable[[#This Row],[Distance]]^3</f>
        <v>95506.661411000008</v>
      </c>
      <c r="D4573">
        <f>Fulltable[[#This Row],[Distance]]^4</f>
        <v>4365609.4930968108</v>
      </c>
      <c r="E4573">
        <f>Fulltable[[#This Row],[Distance]]^5</f>
        <v>199552009.92945522</v>
      </c>
      <c r="F4573" s="13" t="e">
        <f>IF(ISNUMBER(VLOOKUP(Fulltable[[#This Row],[Distance]], PBmetric[[Distance (km)]:[PB (hh:mm:ss)]], 6, FALSE)), VLOOKUP(Fulltable[[#This Row],[Distance]], PBmetric[[Distance (km)]:[PB (hh:mm:ss)]], 6, FALSE), NA())</f>
        <v>#N/A</v>
      </c>
      <c r="G4573" s="13">
        <f ca="1">$Q$4+$P$4*Fulltable[[#This Row],[Distance]]+$O$4*Fulltable[[#This Row],[D^2]]+$N$4*Fulltable[[#This Row],[D^3]]</f>
        <v>0.17030993060585148</v>
      </c>
      <c r="H4573" s="13">
        <f ca="1">Fulltable[[#This Row],[Forecast]]*(1+AVERAGE(cform[faster (-ve) /
slower (+ve)]))</f>
        <v>0.17632558749538313</v>
      </c>
      <c r="I4573" s="13" t="e">
        <f>IF(ISNUMBER(VLOOKUP(Fulltable[[#This Row],[Distance]], Predict[[#All],[Distance (km)]:[Time on current form]], 2, FALSE)), VLOOKUP(Fulltable[[#This Row],[Distance]], Predict[[#All],[Distance (km)]:[Time on current form]], 2, FALSE), NA())</f>
        <v>#N/A</v>
      </c>
      <c r="J4573" s="13" t="e">
        <f>IF(ISNUMBER(VLOOKUP(Fulltable[[#This Row],[Distance]], Predict[[#All],[Distance (km)]:[Time on current form]], 3, FALSE)), VLOOKUP(Fulltable[[#This Row],[Distance]], Predict[[#All],[Distance (km)]:[Time on current form]], 3, FALSE), NA())</f>
        <v>#N/A</v>
      </c>
    </row>
    <row r="4574" spans="1:10" x14ac:dyDescent="0.25">
      <c r="A4574" s="1">
        <v>45.72</v>
      </c>
      <c r="B4574" s="2">
        <f>Fulltable[[#This Row],[Distance]]^2</f>
        <v>2090.3184000000001</v>
      </c>
      <c r="C4574">
        <f>Fulltable[[#This Row],[Distance]]^3</f>
        <v>95569.357248</v>
      </c>
      <c r="D4574">
        <f>Fulltable[[#This Row],[Distance]]^4</f>
        <v>4369431.0133785605</v>
      </c>
      <c r="E4574">
        <f>Fulltable[[#This Row],[Distance]]^5</f>
        <v>199770385.93166777</v>
      </c>
      <c r="F4574" s="13" t="e">
        <f>IF(ISNUMBER(VLOOKUP(Fulltable[[#This Row],[Distance]], PBmetric[[Distance (km)]:[PB (hh:mm:ss)]], 6, FALSE)), VLOOKUP(Fulltable[[#This Row],[Distance]], PBmetric[[Distance (km)]:[PB (hh:mm:ss)]], 6, FALSE), NA())</f>
        <v>#N/A</v>
      </c>
      <c r="G4574" s="13">
        <f ca="1">$Q$4+$P$4*Fulltable[[#This Row],[Distance]]+$O$4*Fulltable[[#This Row],[D^2]]+$N$4*Fulltable[[#This Row],[D^3]]</f>
        <v>0.17035533896677005</v>
      </c>
      <c r="H4574" s="13">
        <f ca="1">Fulltable[[#This Row],[Forecast]]*(1+AVERAGE(cform[faster (-ve) /
slower (+ve)]))</f>
        <v>0.1763725997622996</v>
      </c>
      <c r="I4574" s="13" t="e">
        <f>IF(ISNUMBER(VLOOKUP(Fulltable[[#This Row],[Distance]], Predict[[#All],[Distance (km)]:[Time on current form]], 2, FALSE)), VLOOKUP(Fulltable[[#This Row],[Distance]], Predict[[#All],[Distance (km)]:[Time on current form]], 2, FALSE), NA())</f>
        <v>#N/A</v>
      </c>
      <c r="J4574" s="13" t="e">
        <f>IF(ISNUMBER(VLOOKUP(Fulltable[[#This Row],[Distance]], Predict[[#All],[Distance (km)]:[Time on current form]], 3, FALSE)), VLOOKUP(Fulltable[[#This Row],[Distance]], Predict[[#All],[Distance (km)]:[Time on current form]], 3, FALSE), NA())</f>
        <v>#N/A</v>
      </c>
    </row>
    <row r="4575" spans="1:10" x14ac:dyDescent="0.25">
      <c r="A4575" s="1">
        <v>45.73</v>
      </c>
      <c r="B4575" s="2">
        <f>Fulltable[[#This Row],[Distance]]^2</f>
        <v>2091.2328999999995</v>
      </c>
      <c r="C4575">
        <f>Fulltable[[#This Row],[Distance]]^3</f>
        <v>95632.080516999966</v>
      </c>
      <c r="D4575">
        <f>Fulltable[[#This Row],[Distance]]^4</f>
        <v>4373255.0420424081</v>
      </c>
      <c r="E4575">
        <f>Fulltable[[#This Row],[Distance]]^5</f>
        <v>199988953.07259932</v>
      </c>
      <c r="F4575" s="13" t="e">
        <f>IF(ISNUMBER(VLOOKUP(Fulltable[[#This Row],[Distance]], PBmetric[[Distance (km)]:[PB (hh:mm:ss)]], 6, FALSE)), VLOOKUP(Fulltable[[#This Row],[Distance]], PBmetric[[Distance (km)]:[PB (hh:mm:ss)]], 6, FALSE), NA())</f>
        <v>#N/A</v>
      </c>
      <c r="G4575" s="13">
        <f ca="1">$Q$4+$P$4*Fulltable[[#This Row],[Distance]]+$O$4*Fulltable[[#This Row],[D^2]]+$N$4*Fulltable[[#This Row],[D^3]]</f>
        <v>0.17040075083871367</v>
      </c>
      <c r="H4575" s="13">
        <f ca="1">Fulltable[[#This Row],[Forecast]]*(1+AVERAGE(cform[faster (-ve) /
slower (+ve)]))</f>
        <v>0.17641961566425696</v>
      </c>
      <c r="I4575" s="13" t="e">
        <f>IF(ISNUMBER(VLOOKUP(Fulltable[[#This Row],[Distance]], Predict[[#All],[Distance (km)]:[Time on current form]], 2, FALSE)), VLOOKUP(Fulltable[[#This Row],[Distance]], Predict[[#All],[Distance (km)]:[Time on current form]], 2, FALSE), NA())</f>
        <v>#N/A</v>
      </c>
      <c r="J4575" s="13" t="e">
        <f>IF(ISNUMBER(VLOOKUP(Fulltable[[#This Row],[Distance]], Predict[[#All],[Distance (km)]:[Time on current form]], 3, FALSE)), VLOOKUP(Fulltable[[#This Row],[Distance]], Predict[[#All],[Distance (km)]:[Time on current form]], 3, FALSE), NA())</f>
        <v>#N/A</v>
      </c>
    </row>
    <row r="4576" spans="1:10" x14ac:dyDescent="0.25">
      <c r="A4576" s="1">
        <v>45.74</v>
      </c>
      <c r="B4576" s="2">
        <f>Fulltable[[#This Row],[Distance]]^2</f>
        <v>2092.1476000000002</v>
      </c>
      <c r="C4576">
        <f>Fulltable[[#This Row],[Distance]]^3</f>
        <v>95694.831224000009</v>
      </c>
      <c r="D4576">
        <f>Fulltable[[#This Row],[Distance]]^4</f>
        <v>4377081.5801857607</v>
      </c>
      <c r="E4576">
        <f>Fulltable[[#This Row],[Distance]]^5</f>
        <v>200207711.47769672</v>
      </c>
      <c r="F4576" s="13" t="e">
        <f>IF(ISNUMBER(VLOOKUP(Fulltable[[#This Row],[Distance]], PBmetric[[Distance (km)]:[PB (hh:mm:ss)]], 6, FALSE)), VLOOKUP(Fulltable[[#This Row],[Distance]], PBmetric[[Distance (km)]:[PB (hh:mm:ss)]], 6, FALSE), NA())</f>
        <v>#N/A</v>
      </c>
      <c r="G4576" s="13">
        <f ca="1">$Q$4+$P$4*Fulltable[[#This Row],[Distance]]+$O$4*Fulltable[[#This Row],[D^2]]+$N$4*Fulltable[[#This Row],[D^3]]</f>
        <v>0.17044616622164699</v>
      </c>
      <c r="H4576" s="13">
        <f ca="1">Fulltable[[#This Row],[Forecast]]*(1+AVERAGE(cform[faster (-ve) /
slower (+ve)]))</f>
        <v>0.17646663520121852</v>
      </c>
      <c r="I4576" s="13" t="e">
        <f>IF(ISNUMBER(VLOOKUP(Fulltable[[#This Row],[Distance]], Predict[[#All],[Distance (km)]:[Time on current form]], 2, FALSE)), VLOOKUP(Fulltable[[#This Row],[Distance]], Predict[[#All],[Distance (km)]:[Time on current form]], 2, FALSE), NA())</f>
        <v>#N/A</v>
      </c>
      <c r="J4576" s="13" t="e">
        <f>IF(ISNUMBER(VLOOKUP(Fulltable[[#This Row],[Distance]], Predict[[#All],[Distance (km)]:[Time on current form]], 3, FALSE)), VLOOKUP(Fulltable[[#This Row],[Distance]], Predict[[#All],[Distance (km)]:[Time on current form]], 3, FALSE), NA())</f>
        <v>#N/A</v>
      </c>
    </row>
    <row r="4577" spans="1:10" x14ac:dyDescent="0.25">
      <c r="A4577" s="1">
        <v>45.75</v>
      </c>
      <c r="B4577" s="2">
        <f>Fulltable[[#This Row],[Distance]]^2</f>
        <v>2093.0625</v>
      </c>
      <c r="C4577">
        <f>Fulltable[[#This Row],[Distance]]^3</f>
        <v>95757.609375</v>
      </c>
      <c r="D4577">
        <f>Fulltable[[#This Row],[Distance]]^4</f>
        <v>4380910.62890625</v>
      </c>
      <c r="E4577">
        <f>Fulltable[[#This Row],[Distance]]^5</f>
        <v>200426661.27246094</v>
      </c>
      <c r="F4577" s="13" t="e">
        <f>IF(ISNUMBER(VLOOKUP(Fulltable[[#This Row],[Distance]], PBmetric[[Distance (km)]:[PB (hh:mm:ss)]], 6, FALSE)), VLOOKUP(Fulltable[[#This Row],[Distance]], PBmetric[[Distance (km)]:[PB (hh:mm:ss)]], 6, FALSE), NA())</f>
        <v>#N/A</v>
      </c>
      <c r="G4577" s="13">
        <f ca="1">$Q$4+$P$4*Fulltable[[#This Row],[Distance]]+$O$4*Fulltable[[#This Row],[D^2]]+$N$4*Fulltable[[#This Row],[D^3]]</f>
        <v>0.17049158511553453</v>
      </c>
      <c r="H4577" s="13">
        <f ca="1">Fulltable[[#This Row],[Forecast]]*(1+AVERAGE(cform[faster (-ve) /
slower (+ve)]))</f>
        <v>0.17651365837314761</v>
      </c>
      <c r="I4577" s="13" t="e">
        <f>IF(ISNUMBER(VLOOKUP(Fulltable[[#This Row],[Distance]], Predict[[#All],[Distance (km)]:[Time on current form]], 2, FALSE)), VLOOKUP(Fulltable[[#This Row],[Distance]], Predict[[#All],[Distance (km)]:[Time on current form]], 2, FALSE), NA())</f>
        <v>#N/A</v>
      </c>
      <c r="J4577" s="13" t="e">
        <f>IF(ISNUMBER(VLOOKUP(Fulltable[[#This Row],[Distance]], Predict[[#All],[Distance (km)]:[Time on current form]], 3, FALSE)), VLOOKUP(Fulltable[[#This Row],[Distance]], Predict[[#All],[Distance (km)]:[Time on current form]], 3, FALSE), NA())</f>
        <v>#N/A</v>
      </c>
    </row>
    <row r="4578" spans="1:10" x14ac:dyDescent="0.25">
      <c r="A4578" s="1">
        <v>45.76</v>
      </c>
      <c r="B4578" s="2">
        <f>Fulltable[[#This Row],[Distance]]^2</f>
        <v>2093.9775999999997</v>
      </c>
      <c r="C4578">
        <f>Fulltable[[#This Row],[Distance]]^3</f>
        <v>95820.414975999985</v>
      </c>
      <c r="D4578">
        <f>Fulltable[[#This Row],[Distance]]^4</f>
        <v>4384742.189301759</v>
      </c>
      <c r="E4578">
        <f>Fulltable[[#This Row],[Distance]]^5</f>
        <v>200645802.58244848</v>
      </c>
      <c r="F4578" s="13" t="e">
        <f>IF(ISNUMBER(VLOOKUP(Fulltable[[#This Row],[Distance]], PBmetric[[Distance (km)]:[PB (hh:mm:ss)]], 6, FALSE)), VLOOKUP(Fulltable[[#This Row],[Distance]], PBmetric[[Distance (km)]:[PB (hh:mm:ss)]], 6, FALSE), NA())</f>
        <v>#N/A</v>
      </c>
      <c r="G4578" s="13">
        <f ca="1">$Q$4+$P$4*Fulltable[[#This Row],[Distance]]+$O$4*Fulltable[[#This Row],[D^2]]+$N$4*Fulltable[[#This Row],[D^3]]</f>
        <v>0.17053700752034087</v>
      </c>
      <c r="H4578" s="13">
        <f ca="1">Fulltable[[#This Row],[Forecast]]*(1+AVERAGE(cform[faster (-ve) /
slower (+ve)]))</f>
        <v>0.17656068518000756</v>
      </c>
      <c r="I4578" s="13" t="e">
        <f>IF(ISNUMBER(VLOOKUP(Fulltable[[#This Row],[Distance]], Predict[[#All],[Distance (km)]:[Time on current form]], 2, FALSE)), VLOOKUP(Fulltable[[#This Row],[Distance]], Predict[[#All],[Distance (km)]:[Time on current form]], 2, FALSE), NA())</f>
        <v>#N/A</v>
      </c>
      <c r="J4578" s="13" t="e">
        <f>IF(ISNUMBER(VLOOKUP(Fulltable[[#This Row],[Distance]], Predict[[#All],[Distance (km)]:[Time on current form]], 3, FALSE)), VLOOKUP(Fulltable[[#This Row],[Distance]], Predict[[#All],[Distance (km)]:[Time on current form]], 3, FALSE), NA())</f>
        <v>#N/A</v>
      </c>
    </row>
    <row r="4579" spans="1:10" x14ac:dyDescent="0.25">
      <c r="A4579" s="1">
        <v>45.77</v>
      </c>
      <c r="B4579" s="2">
        <f>Fulltable[[#This Row],[Distance]]^2</f>
        <v>2094.8929000000003</v>
      </c>
      <c r="C4579">
        <f>Fulltable[[#This Row],[Distance]]^3</f>
        <v>95883.248033000025</v>
      </c>
      <c r="D4579">
        <f>Fulltable[[#This Row],[Distance]]^4</f>
        <v>4388576.2624704111</v>
      </c>
      <c r="E4579">
        <f>Fulltable[[#This Row],[Distance]]^5</f>
        <v>200865135.53327072</v>
      </c>
      <c r="F4579" s="13" t="e">
        <f>IF(ISNUMBER(VLOOKUP(Fulltable[[#This Row],[Distance]], PBmetric[[Distance (km)]:[PB (hh:mm:ss)]], 6, FALSE)), VLOOKUP(Fulltable[[#This Row],[Distance]], PBmetric[[Distance (km)]:[PB (hh:mm:ss)]], 6, FALSE), NA())</f>
        <v>#N/A</v>
      </c>
      <c r="G4579" s="13">
        <f ca="1">$Q$4+$P$4*Fulltable[[#This Row],[Distance]]+$O$4*Fulltable[[#This Row],[D^2]]+$N$4*Fulltable[[#This Row],[D^3]]</f>
        <v>0.17058243343603066</v>
      </c>
      <c r="H4579" s="13">
        <f ca="1">Fulltable[[#This Row],[Forecast]]*(1+AVERAGE(cform[faster (-ve) /
slower (+ve)]))</f>
        <v>0.17660771562176175</v>
      </c>
      <c r="I4579" s="13" t="e">
        <f>IF(ISNUMBER(VLOOKUP(Fulltable[[#This Row],[Distance]], Predict[[#All],[Distance (km)]:[Time on current form]], 2, FALSE)), VLOOKUP(Fulltable[[#This Row],[Distance]], Predict[[#All],[Distance (km)]:[Time on current form]], 2, FALSE), NA())</f>
        <v>#N/A</v>
      </c>
      <c r="J4579" s="13" t="e">
        <f>IF(ISNUMBER(VLOOKUP(Fulltable[[#This Row],[Distance]], Predict[[#All],[Distance (km)]:[Time on current form]], 3, FALSE)), VLOOKUP(Fulltable[[#This Row],[Distance]], Predict[[#All],[Distance (km)]:[Time on current form]], 3, FALSE), NA())</f>
        <v>#N/A</v>
      </c>
    </row>
    <row r="4580" spans="1:10" x14ac:dyDescent="0.25">
      <c r="A4580" s="1">
        <v>45.78</v>
      </c>
      <c r="B4580" s="2">
        <f>Fulltable[[#This Row],[Distance]]^2</f>
        <v>2095.8083999999999</v>
      </c>
      <c r="C4580">
        <f>Fulltable[[#This Row],[Distance]]^3</f>
        <v>95946.108551999991</v>
      </c>
      <c r="D4580">
        <f>Fulltable[[#This Row],[Distance]]^4</f>
        <v>4392412.8495105598</v>
      </c>
      <c r="E4580">
        <f>Fulltable[[#This Row],[Distance]]^5</f>
        <v>201084660.25059342</v>
      </c>
      <c r="F4580" s="13" t="e">
        <f>IF(ISNUMBER(VLOOKUP(Fulltable[[#This Row],[Distance]], PBmetric[[Distance (km)]:[PB (hh:mm:ss)]], 6, FALSE)), VLOOKUP(Fulltable[[#This Row],[Distance]], PBmetric[[Distance (km)]:[PB (hh:mm:ss)]], 6, FALSE), NA())</f>
        <v>#N/A</v>
      </c>
      <c r="G4580" s="13">
        <f ca="1">$Q$4+$P$4*Fulltable[[#This Row],[Distance]]+$O$4*Fulltable[[#This Row],[D^2]]+$N$4*Fulltable[[#This Row],[D^3]]</f>
        <v>0.17062786286256848</v>
      </c>
      <c r="H4580" s="13">
        <f ca="1">Fulltable[[#This Row],[Forecast]]*(1+AVERAGE(cform[faster (-ve) /
slower (+ve)]))</f>
        <v>0.1766547496983735</v>
      </c>
      <c r="I4580" s="13" t="e">
        <f>IF(ISNUMBER(VLOOKUP(Fulltable[[#This Row],[Distance]], Predict[[#All],[Distance (km)]:[Time on current form]], 2, FALSE)), VLOOKUP(Fulltable[[#This Row],[Distance]], Predict[[#All],[Distance (km)]:[Time on current form]], 2, FALSE), NA())</f>
        <v>#N/A</v>
      </c>
      <c r="J4580" s="13" t="e">
        <f>IF(ISNUMBER(VLOOKUP(Fulltable[[#This Row],[Distance]], Predict[[#All],[Distance (km)]:[Time on current form]], 3, FALSE)), VLOOKUP(Fulltable[[#This Row],[Distance]], Predict[[#All],[Distance (km)]:[Time on current form]], 3, FALSE), NA())</f>
        <v>#N/A</v>
      </c>
    </row>
    <row r="4581" spans="1:10" x14ac:dyDescent="0.25">
      <c r="A4581" s="1">
        <v>45.79</v>
      </c>
      <c r="B4581" s="2">
        <f>Fulltable[[#This Row],[Distance]]^2</f>
        <v>2096.7240999999999</v>
      </c>
      <c r="C4581">
        <f>Fulltable[[#This Row],[Distance]]^3</f>
        <v>96008.996539</v>
      </c>
      <c r="D4581">
        <f>Fulltable[[#This Row],[Distance]]^4</f>
        <v>4396251.9515208099</v>
      </c>
      <c r="E4581">
        <f>Fulltable[[#This Row],[Distance]]^5</f>
        <v>201304376.86013788</v>
      </c>
      <c r="F4581" s="13" t="e">
        <f>IF(ISNUMBER(VLOOKUP(Fulltable[[#This Row],[Distance]], PBmetric[[Distance (km)]:[PB (hh:mm:ss)]], 6, FALSE)), VLOOKUP(Fulltable[[#This Row],[Distance]], PBmetric[[Distance (km)]:[PB (hh:mm:ss)]], 6, FALSE), NA())</f>
        <v>#N/A</v>
      </c>
      <c r="G4581" s="13">
        <f ca="1">$Q$4+$P$4*Fulltable[[#This Row],[Distance]]+$O$4*Fulltable[[#This Row],[D^2]]+$N$4*Fulltable[[#This Row],[D^3]]</f>
        <v>0.17067329579991891</v>
      </c>
      <c r="H4581" s="13">
        <f ca="1">Fulltable[[#This Row],[Forecast]]*(1+AVERAGE(cform[faster (-ve) /
slower (+ve)]))</f>
        <v>0.17670178740980616</v>
      </c>
      <c r="I4581" s="13" t="e">
        <f>IF(ISNUMBER(VLOOKUP(Fulltable[[#This Row],[Distance]], Predict[[#All],[Distance (km)]:[Time on current form]], 2, FALSE)), VLOOKUP(Fulltable[[#This Row],[Distance]], Predict[[#All],[Distance (km)]:[Time on current form]], 2, FALSE), NA())</f>
        <v>#N/A</v>
      </c>
      <c r="J4581" s="13" t="e">
        <f>IF(ISNUMBER(VLOOKUP(Fulltable[[#This Row],[Distance]], Predict[[#All],[Distance (km)]:[Time on current form]], 3, FALSE)), VLOOKUP(Fulltable[[#This Row],[Distance]], Predict[[#All],[Distance (km)]:[Time on current form]], 3, FALSE), NA())</f>
        <v>#N/A</v>
      </c>
    </row>
    <row r="4582" spans="1:10" x14ac:dyDescent="0.25">
      <c r="A4582" s="1">
        <v>45.8</v>
      </c>
      <c r="B4582" s="2">
        <f>Fulltable[[#This Row],[Distance]]^2</f>
        <v>2097.64</v>
      </c>
      <c r="C4582">
        <f>Fulltable[[#This Row],[Distance]]^3</f>
        <v>96071.911999999982</v>
      </c>
      <c r="D4582">
        <f>Fulltable[[#This Row],[Distance]]^4</f>
        <v>4400093.5695999991</v>
      </c>
      <c r="E4582">
        <f>Fulltable[[#This Row],[Distance]]^5</f>
        <v>201524285.48767996</v>
      </c>
      <c r="F4582" s="13" t="e">
        <f>IF(ISNUMBER(VLOOKUP(Fulltable[[#This Row],[Distance]], PBmetric[[Distance (km)]:[PB (hh:mm:ss)]], 6, FALSE)), VLOOKUP(Fulltable[[#This Row],[Distance]], PBmetric[[Distance (km)]:[PB (hh:mm:ss)]], 6, FALSE), NA())</f>
        <v>#N/A</v>
      </c>
      <c r="G4582" s="13">
        <f ca="1">$Q$4+$P$4*Fulltable[[#This Row],[Distance]]+$O$4*Fulltable[[#This Row],[D^2]]+$N$4*Fulltable[[#This Row],[D^3]]</f>
        <v>0.17071873224804657</v>
      </c>
      <c r="H4582" s="13">
        <f ca="1">Fulltable[[#This Row],[Forecast]]*(1+AVERAGE(cform[faster (-ve) /
slower (+ve)]))</f>
        <v>0.1767488287560231</v>
      </c>
      <c r="I4582" s="13" t="e">
        <f>IF(ISNUMBER(VLOOKUP(Fulltable[[#This Row],[Distance]], Predict[[#All],[Distance (km)]:[Time on current form]], 2, FALSE)), VLOOKUP(Fulltable[[#This Row],[Distance]], Predict[[#All],[Distance (km)]:[Time on current form]], 2, FALSE), NA())</f>
        <v>#N/A</v>
      </c>
      <c r="J4582" s="13" t="e">
        <f>IF(ISNUMBER(VLOOKUP(Fulltable[[#This Row],[Distance]], Predict[[#All],[Distance (km)]:[Time on current form]], 3, FALSE)), VLOOKUP(Fulltable[[#This Row],[Distance]], Predict[[#All],[Distance (km)]:[Time on current form]], 3, FALSE), NA())</f>
        <v>#N/A</v>
      </c>
    </row>
    <row r="4583" spans="1:10" x14ac:dyDescent="0.25">
      <c r="A4583" s="1">
        <v>45.81</v>
      </c>
      <c r="B4583" s="2">
        <f>Fulltable[[#This Row],[Distance]]^2</f>
        <v>2098.5561000000002</v>
      </c>
      <c r="C4583">
        <f>Fulltable[[#This Row],[Distance]]^3</f>
        <v>96134.854941000012</v>
      </c>
      <c r="D4583">
        <f>Fulltable[[#This Row],[Distance]]^4</f>
        <v>4403937.704847211</v>
      </c>
      <c r="E4583">
        <f>Fulltable[[#This Row],[Distance]]^5</f>
        <v>201744386.25905076</v>
      </c>
      <c r="F4583" s="13" t="e">
        <f>IF(ISNUMBER(VLOOKUP(Fulltable[[#This Row],[Distance]], PBmetric[[Distance (km)]:[PB (hh:mm:ss)]], 6, FALSE)), VLOOKUP(Fulltable[[#This Row],[Distance]], PBmetric[[Distance (km)]:[PB (hh:mm:ss)]], 6, FALSE), NA())</f>
        <v>#N/A</v>
      </c>
      <c r="G4583" s="13">
        <f ca="1">$Q$4+$P$4*Fulltable[[#This Row],[Distance]]+$O$4*Fulltable[[#This Row],[D^2]]+$N$4*Fulltable[[#This Row],[D^3]]</f>
        <v>0.17076417220691611</v>
      </c>
      <c r="H4583" s="13">
        <f ca="1">Fulltable[[#This Row],[Forecast]]*(1+AVERAGE(cform[faster (-ve) /
slower (+ve)]))</f>
        <v>0.17679587373698774</v>
      </c>
      <c r="I4583" s="13" t="e">
        <f>IF(ISNUMBER(VLOOKUP(Fulltable[[#This Row],[Distance]], Predict[[#All],[Distance (km)]:[Time on current form]], 2, FALSE)), VLOOKUP(Fulltable[[#This Row],[Distance]], Predict[[#All],[Distance (km)]:[Time on current form]], 2, FALSE), NA())</f>
        <v>#N/A</v>
      </c>
      <c r="J4583" s="13" t="e">
        <f>IF(ISNUMBER(VLOOKUP(Fulltable[[#This Row],[Distance]], Predict[[#All],[Distance (km)]:[Time on current form]], 3, FALSE)), VLOOKUP(Fulltable[[#This Row],[Distance]], Predict[[#All],[Distance (km)]:[Time on current form]], 3, FALSE), NA())</f>
        <v>#N/A</v>
      </c>
    </row>
    <row r="4584" spans="1:10" x14ac:dyDescent="0.25">
      <c r="A4584" s="1">
        <v>45.82</v>
      </c>
      <c r="B4584" s="2">
        <f>Fulltable[[#This Row],[Distance]]^2</f>
        <v>2099.4724000000001</v>
      </c>
      <c r="C4584">
        <f>Fulltable[[#This Row],[Distance]]^3</f>
        <v>96197.825368000005</v>
      </c>
      <c r="D4584">
        <f>Fulltable[[#This Row],[Distance]]^4</f>
        <v>4407784.3583617602</v>
      </c>
      <c r="E4584">
        <f>Fulltable[[#This Row],[Distance]]^5</f>
        <v>201964679.30013585</v>
      </c>
      <c r="F4584" s="13" t="e">
        <f>IF(ISNUMBER(VLOOKUP(Fulltable[[#This Row],[Distance]], PBmetric[[Distance (km)]:[PB (hh:mm:ss)]], 6, FALSE)), VLOOKUP(Fulltable[[#This Row],[Distance]], PBmetric[[Distance (km)]:[PB (hh:mm:ss)]], 6, FALSE), NA())</f>
        <v>#N/A</v>
      </c>
      <c r="G4584" s="13">
        <f ca="1">$Q$4+$P$4*Fulltable[[#This Row],[Distance]]+$O$4*Fulltable[[#This Row],[D^2]]+$N$4*Fulltable[[#This Row],[D^3]]</f>
        <v>0.170809615676492</v>
      </c>
      <c r="H4584" s="13">
        <f ca="1">Fulltable[[#This Row],[Forecast]]*(1+AVERAGE(cform[faster (-ve) /
slower (+ve)]))</f>
        <v>0.17684292235266325</v>
      </c>
      <c r="I4584" s="13" t="e">
        <f>IF(ISNUMBER(VLOOKUP(Fulltable[[#This Row],[Distance]], Predict[[#All],[Distance (km)]:[Time on current form]], 2, FALSE)), VLOOKUP(Fulltable[[#This Row],[Distance]], Predict[[#All],[Distance (km)]:[Time on current form]], 2, FALSE), NA())</f>
        <v>#N/A</v>
      </c>
      <c r="J4584" s="13" t="e">
        <f>IF(ISNUMBER(VLOOKUP(Fulltable[[#This Row],[Distance]], Predict[[#All],[Distance (km)]:[Time on current form]], 3, FALSE)), VLOOKUP(Fulltable[[#This Row],[Distance]], Predict[[#All],[Distance (km)]:[Time on current form]], 3, FALSE), NA())</f>
        <v>#N/A</v>
      </c>
    </row>
    <row r="4585" spans="1:10" x14ac:dyDescent="0.25">
      <c r="A4585" s="1">
        <v>45.83</v>
      </c>
      <c r="B4585" s="2">
        <f>Fulltable[[#This Row],[Distance]]^2</f>
        <v>2100.3888999999999</v>
      </c>
      <c r="C4585">
        <f>Fulltable[[#This Row],[Distance]]^3</f>
        <v>96260.823286999992</v>
      </c>
      <c r="D4585">
        <f>Fulltable[[#This Row],[Distance]]^4</f>
        <v>4411633.5312432097</v>
      </c>
      <c r="E4585">
        <f>Fulltable[[#This Row],[Distance]]^5</f>
        <v>202185164.73687631</v>
      </c>
      <c r="F4585" s="13" t="e">
        <f>IF(ISNUMBER(VLOOKUP(Fulltable[[#This Row],[Distance]], PBmetric[[Distance (km)]:[PB (hh:mm:ss)]], 6, FALSE)), VLOOKUP(Fulltable[[#This Row],[Distance]], PBmetric[[Distance (km)]:[PB (hh:mm:ss)]], 6, FALSE), NA())</f>
        <v>#N/A</v>
      </c>
      <c r="G4585" s="13">
        <f ca="1">$Q$4+$P$4*Fulltable[[#This Row],[Distance]]+$O$4*Fulltable[[#This Row],[D^2]]+$N$4*Fulltable[[#This Row],[D^3]]</f>
        <v>0.17085506265673892</v>
      </c>
      <c r="H4585" s="13">
        <f ca="1">Fulltable[[#This Row],[Forecast]]*(1+AVERAGE(cform[faster (-ve) /
slower (+ve)]))</f>
        <v>0.17688997460301306</v>
      </c>
      <c r="I4585" s="13" t="e">
        <f>IF(ISNUMBER(VLOOKUP(Fulltable[[#This Row],[Distance]], Predict[[#All],[Distance (km)]:[Time on current form]], 2, FALSE)), VLOOKUP(Fulltable[[#This Row],[Distance]], Predict[[#All],[Distance (km)]:[Time on current form]], 2, FALSE), NA())</f>
        <v>#N/A</v>
      </c>
      <c r="J4585" s="13" t="e">
        <f>IF(ISNUMBER(VLOOKUP(Fulltable[[#This Row],[Distance]], Predict[[#All],[Distance (km)]:[Time on current form]], 3, FALSE)), VLOOKUP(Fulltable[[#This Row],[Distance]], Predict[[#All],[Distance (km)]:[Time on current form]], 3, FALSE), NA())</f>
        <v>#N/A</v>
      </c>
    </row>
    <row r="4586" spans="1:10" x14ac:dyDescent="0.25">
      <c r="A4586" s="1">
        <v>45.84</v>
      </c>
      <c r="B4586" s="2">
        <f>Fulltable[[#This Row],[Distance]]^2</f>
        <v>2101.3056000000001</v>
      </c>
      <c r="C4586">
        <f>Fulltable[[#This Row],[Distance]]^3</f>
        <v>96323.848704000018</v>
      </c>
      <c r="D4586">
        <f>Fulltable[[#This Row],[Distance]]^4</f>
        <v>4415485.2245913604</v>
      </c>
      <c r="E4586">
        <f>Fulltable[[#This Row],[Distance]]^5</f>
        <v>202405842.69526798</v>
      </c>
      <c r="F4586" s="13" t="e">
        <f>IF(ISNUMBER(VLOOKUP(Fulltable[[#This Row],[Distance]], PBmetric[[Distance (km)]:[PB (hh:mm:ss)]], 6, FALSE)), VLOOKUP(Fulltable[[#This Row],[Distance]], PBmetric[[Distance (km)]:[PB (hh:mm:ss)]], 6, FALSE), NA())</f>
        <v>#N/A</v>
      </c>
      <c r="G4586" s="13">
        <f ca="1">$Q$4+$P$4*Fulltable[[#This Row],[Distance]]+$O$4*Fulltable[[#This Row],[D^2]]+$N$4*Fulltable[[#This Row],[D^3]]</f>
        <v>0.17090051314762145</v>
      </c>
      <c r="H4586" s="13">
        <f ca="1">Fulltable[[#This Row],[Forecast]]*(1+AVERAGE(cform[faster (-ve) /
slower (+ve)]))</f>
        <v>0.17693703048800055</v>
      </c>
      <c r="I4586" s="13" t="e">
        <f>IF(ISNUMBER(VLOOKUP(Fulltable[[#This Row],[Distance]], Predict[[#All],[Distance (km)]:[Time on current form]], 2, FALSE)), VLOOKUP(Fulltable[[#This Row],[Distance]], Predict[[#All],[Distance (km)]:[Time on current form]], 2, FALSE), NA())</f>
        <v>#N/A</v>
      </c>
      <c r="J4586" s="13" t="e">
        <f>IF(ISNUMBER(VLOOKUP(Fulltable[[#This Row],[Distance]], Predict[[#All],[Distance (km)]:[Time on current form]], 3, FALSE)), VLOOKUP(Fulltable[[#This Row],[Distance]], Predict[[#All],[Distance (km)]:[Time on current form]], 3, FALSE), NA())</f>
        <v>#N/A</v>
      </c>
    </row>
    <row r="4587" spans="1:10" x14ac:dyDescent="0.25">
      <c r="A4587" s="1">
        <v>45.85</v>
      </c>
      <c r="B4587" s="2">
        <f>Fulltable[[#This Row],[Distance]]^2</f>
        <v>2102.2225000000003</v>
      </c>
      <c r="C4587">
        <f>Fulltable[[#This Row],[Distance]]^3</f>
        <v>96386.901625000013</v>
      </c>
      <c r="D4587">
        <f>Fulltable[[#This Row],[Distance]]^4</f>
        <v>4419339.4395062514</v>
      </c>
      <c r="E4587">
        <f>Fulltable[[#This Row],[Distance]]^5</f>
        <v>202626713.30136162</v>
      </c>
      <c r="F4587" s="13" t="e">
        <f>IF(ISNUMBER(VLOOKUP(Fulltable[[#This Row],[Distance]], PBmetric[[Distance (km)]:[PB (hh:mm:ss)]], 6, FALSE)), VLOOKUP(Fulltable[[#This Row],[Distance]], PBmetric[[Distance (km)]:[PB (hh:mm:ss)]], 6, FALSE), NA())</f>
        <v>#N/A</v>
      </c>
      <c r="G4587" s="13">
        <f ca="1">$Q$4+$P$4*Fulltable[[#This Row],[Distance]]+$O$4*Fulltable[[#This Row],[D^2]]+$N$4*Fulltable[[#This Row],[D^3]]</f>
        <v>0.17094596714910421</v>
      </c>
      <c r="H4587" s="13">
        <f ca="1">Fulltable[[#This Row],[Forecast]]*(1+AVERAGE(cform[faster (-ve) /
slower (+ve)]))</f>
        <v>0.17698409000758905</v>
      </c>
      <c r="I4587" s="13" t="e">
        <f>IF(ISNUMBER(VLOOKUP(Fulltable[[#This Row],[Distance]], Predict[[#All],[Distance (km)]:[Time on current form]], 2, FALSE)), VLOOKUP(Fulltable[[#This Row],[Distance]], Predict[[#All],[Distance (km)]:[Time on current form]], 2, FALSE), NA())</f>
        <v>#N/A</v>
      </c>
      <c r="J4587" s="13" t="e">
        <f>IF(ISNUMBER(VLOOKUP(Fulltable[[#This Row],[Distance]], Predict[[#All],[Distance (km)]:[Time on current form]], 3, FALSE)), VLOOKUP(Fulltable[[#This Row],[Distance]], Predict[[#All],[Distance (km)]:[Time on current form]], 3, FALSE), NA())</f>
        <v>#N/A</v>
      </c>
    </row>
    <row r="4588" spans="1:10" x14ac:dyDescent="0.25">
      <c r="A4588" s="1">
        <v>45.86</v>
      </c>
      <c r="B4588" s="2">
        <f>Fulltable[[#This Row],[Distance]]^2</f>
        <v>2103.1396</v>
      </c>
      <c r="C4588">
        <f>Fulltable[[#This Row],[Distance]]^3</f>
        <v>96449.982055999993</v>
      </c>
      <c r="D4588">
        <f>Fulltable[[#This Row],[Distance]]^4</f>
        <v>4423196.1770881601</v>
      </c>
      <c r="E4588">
        <f>Fulltable[[#This Row],[Distance]]^5</f>
        <v>202847776.68126303</v>
      </c>
      <c r="F4588" s="13" t="e">
        <f>IF(ISNUMBER(VLOOKUP(Fulltable[[#This Row],[Distance]], PBmetric[[Distance (km)]:[PB (hh:mm:ss)]], 6, FALSE)), VLOOKUP(Fulltable[[#This Row],[Distance]], PBmetric[[Distance (km)]:[PB (hh:mm:ss)]], 6, FALSE), NA())</f>
        <v>#N/A</v>
      </c>
      <c r="G4588" s="13">
        <f ca="1">$Q$4+$P$4*Fulltable[[#This Row],[Distance]]+$O$4*Fulltable[[#This Row],[D^2]]+$N$4*Fulltable[[#This Row],[D^3]]</f>
        <v>0.17099142466115172</v>
      </c>
      <c r="H4588" s="13">
        <f ca="1">Fulltable[[#This Row],[Forecast]]*(1+AVERAGE(cform[faster (-ve) /
slower (+ve)]))</f>
        <v>0.17703115316174187</v>
      </c>
      <c r="I4588" s="13" t="e">
        <f>IF(ISNUMBER(VLOOKUP(Fulltable[[#This Row],[Distance]], Predict[[#All],[Distance (km)]:[Time on current form]], 2, FALSE)), VLOOKUP(Fulltable[[#This Row],[Distance]], Predict[[#All],[Distance (km)]:[Time on current form]], 2, FALSE), NA())</f>
        <v>#N/A</v>
      </c>
      <c r="J4588" s="13" t="e">
        <f>IF(ISNUMBER(VLOOKUP(Fulltable[[#This Row],[Distance]], Predict[[#All],[Distance (km)]:[Time on current form]], 3, FALSE)), VLOOKUP(Fulltable[[#This Row],[Distance]], Predict[[#All],[Distance (km)]:[Time on current form]], 3, FALSE), NA())</f>
        <v>#N/A</v>
      </c>
    </row>
    <row r="4589" spans="1:10" x14ac:dyDescent="0.25">
      <c r="A4589" s="1">
        <v>45.87</v>
      </c>
      <c r="B4589" s="2">
        <f>Fulltable[[#This Row],[Distance]]^2</f>
        <v>2104.0568999999996</v>
      </c>
      <c r="C4589">
        <f>Fulltable[[#This Row],[Distance]]^3</f>
        <v>96513.090002999976</v>
      </c>
      <c r="D4589">
        <f>Fulltable[[#This Row],[Distance]]^4</f>
        <v>4427055.4384376081</v>
      </c>
      <c r="E4589">
        <f>Fulltable[[#This Row],[Distance]]^5</f>
        <v>203069032.96113306</v>
      </c>
      <c r="F4589" s="13" t="e">
        <f>IF(ISNUMBER(VLOOKUP(Fulltable[[#This Row],[Distance]], PBmetric[[Distance (km)]:[PB (hh:mm:ss)]], 6, FALSE)), VLOOKUP(Fulltable[[#This Row],[Distance]], PBmetric[[Distance (km)]:[PB (hh:mm:ss)]], 6, FALSE), NA())</f>
        <v>#N/A</v>
      </c>
      <c r="G4589" s="13">
        <f ca="1">$Q$4+$P$4*Fulltable[[#This Row],[Distance]]+$O$4*Fulltable[[#This Row],[D^2]]+$N$4*Fulltable[[#This Row],[D^3]]</f>
        <v>0.17103688568372868</v>
      </c>
      <c r="H4589" s="13">
        <f ca="1">Fulltable[[#This Row],[Forecast]]*(1+AVERAGE(cform[faster (-ve) /
slower (+ve)]))</f>
        <v>0.17707821995042242</v>
      </c>
      <c r="I4589" s="13" t="e">
        <f>IF(ISNUMBER(VLOOKUP(Fulltable[[#This Row],[Distance]], Predict[[#All],[Distance (km)]:[Time on current form]], 2, FALSE)), VLOOKUP(Fulltable[[#This Row],[Distance]], Predict[[#All],[Distance (km)]:[Time on current form]], 2, FALSE), NA())</f>
        <v>#N/A</v>
      </c>
      <c r="J4589" s="13" t="e">
        <f>IF(ISNUMBER(VLOOKUP(Fulltable[[#This Row],[Distance]], Predict[[#All],[Distance (km)]:[Time on current form]], 3, FALSE)), VLOOKUP(Fulltable[[#This Row],[Distance]], Predict[[#All],[Distance (km)]:[Time on current form]], 3, FALSE), NA())</f>
        <v>#N/A</v>
      </c>
    </row>
    <row r="4590" spans="1:10" x14ac:dyDescent="0.25">
      <c r="A4590" s="1">
        <v>45.88</v>
      </c>
      <c r="B4590" s="2">
        <f>Fulltable[[#This Row],[Distance]]^2</f>
        <v>2104.9744000000001</v>
      </c>
      <c r="C4590">
        <f>Fulltable[[#This Row],[Distance]]^3</f>
        <v>96576.225472000006</v>
      </c>
      <c r="D4590">
        <f>Fulltable[[#This Row],[Distance]]^4</f>
        <v>4430917.22465536</v>
      </c>
      <c r="E4590">
        <f>Fulltable[[#This Row],[Distance]]^5</f>
        <v>203290482.26718792</v>
      </c>
      <c r="F4590" s="13" t="e">
        <f>IF(ISNUMBER(VLOOKUP(Fulltable[[#This Row],[Distance]], PBmetric[[Distance (km)]:[PB (hh:mm:ss)]], 6, FALSE)), VLOOKUP(Fulltable[[#This Row],[Distance]], PBmetric[[Distance (km)]:[PB (hh:mm:ss)]], 6, FALSE), NA())</f>
        <v>#N/A</v>
      </c>
      <c r="G4590" s="13">
        <f ca="1">$Q$4+$P$4*Fulltable[[#This Row],[Distance]]+$O$4*Fulltable[[#This Row],[D^2]]+$N$4*Fulltable[[#This Row],[D^3]]</f>
        <v>0.17108235021679966</v>
      </c>
      <c r="H4590" s="13">
        <f ca="1">Fulltable[[#This Row],[Forecast]]*(1+AVERAGE(cform[faster (-ve) /
slower (+ve)]))</f>
        <v>0.17712529037359401</v>
      </c>
      <c r="I4590" s="13" t="e">
        <f>IF(ISNUMBER(VLOOKUP(Fulltable[[#This Row],[Distance]], Predict[[#All],[Distance (km)]:[Time on current form]], 2, FALSE)), VLOOKUP(Fulltable[[#This Row],[Distance]], Predict[[#All],[Distance (km)]:[Time on current form]], 2, FALSE), NA())</f>
        <v>#N/A</v>
      </c>
      <c r="J4590" s="13" t="e">
        <f>IF(ISNUMBER(VLOOKUP(Fulltable[[#This Row],[Distance]], Predict[[#All],[Distance (km)]:[Time on current form]], 3, FALSE)), VLOOKUP(Fulltable[[#This Row],[Distance]], Predict[[#All],[Distance (km)]:[Time on current form]], 3, FALSE), NA())</f>
        <v>#N/A</v>
      </c>
    </row>
    <row r="4591" spans="1:10" x14ac:dyDescent="0.25">
      <c r="A4591" s="1">
        <v>45.89</v>
      </c>
      <c r="B4591" s="2">
        <f>Fulltable[[#This Row],[Distance]]^2</f>
        <v>2105.8921</v>
      </c>
      <c r="C4591">
        <f>Fulltable[[#This Row],[Distance]]^3</f>
        <v>96639.388468999998</v>
      </c>
      <c r="D4591">
        <f>Fulltable[[#This Row],[Distance]]^4</f>
        <v>4434781.5368424105</v>
      </c>
      <c r="E4591">
        <f>Fulltable[[#This Row],[Distance]]^5</f>
        <v>203512124.72569823</v>
      </c>
      <c r="F4591" s="13" t="e">
        <f>IF(ISNUMBER(VLOOKUP(Fulltable[[#This Row],[Distance]], PBmetric[[Distance (km)]:[PB (hh:mm:ss)]], 6, FALSE)), VLOOKUP(Fulltable[[#This Row],[Distance]], PBmetric[[Distance (km)]:[PB (hh:mm:ss)]], 6, FALSE), NA())</f>
        <v>#N/A</v>
      </c>
      <c r="G4591" s="13">
        <f ca="1">$Q$4+$P$4*Fulltable[[#This Row],[Distance]]+$O$4*Fulltable[[#This Row],[D^2]]+$N$4*Fulltable[[#This Row],[D^3]]</f>
        <v>0.17112781826032916</v>
      </c>
      <c r="H4591" s="13">
        <f ca="1">Fulltable[[#This Row],[Forecast]]*(1+AVERAGE(cform[faster (-ve) /
slower (+ve)]))</f>
        <v>0.17717236443121992</v>
      </c>
      <c r="I4591" s="13" t="e">
        <f>IF(ISNUMBER(VLOOKUP(Fulltable[[#This Row],[Distance]], Predict[[#All],[Distance (km)]:[Time on current form]], 2, FALSE)), VLOOKUP(Fulltable[[#This Row],[Distance]], Predict[[#All],[Distance (km)]:[Time on current form]], 2, FALSE), NA())</f>
        <v>#N/A</v>
      </c>
      <c r="J4591" s="13" t="e">
        <f>IF(ISNUMBER(VLOOKUP(Fulltable[[#This Row],[Distance]], Predict[[#All],[Distance (km)]:[Time on current form]], 3, FALSE)), VLOOKUP(Fulltable[[#This Row],[Distance]], Predict[[#All],[Distance (km)]:[Time on current form]], 3, FALSE), NA())</f>
        <v>#N/A</v>
      </c>
    </row>
    <row r="4592" spans="1:10" x14ac:dyDescent="0.25">
      <c r="A4592" s="1">
        <v>45.9</v>
      </c>
      <c r="B4592" s="2">
        <f>Fulltable[[#This Row],[Distance]]^2</f>
        <v>2106.81</v>
      </c>
      <c r="C4592">
        <f>Fulltable[[#This Row],[Distance]]^3</f>
        <v>96702.578999999998</v>
      </c>
      <c r="D4592">
        <f>Fulltable[[#This Row],[Distance]]^4</f>
        <v>4438648.3761</v>
      </c>
      <c r="E4592">
        <f>Fulltable[[#This Row],[Distance]]^5</f>
        <v>203733960.46298999</v>
      </c>
      <c r="F4592" s="13" t="e">
        <f>IF(ISNUMBER(VLOOKUP(Fulltable[[#This Row],[Distance]], PBmetric[[Distance (km)]:[PB (hh:mm:ss)]], 6, FALSE)), VLOOKUP(Fulltable[[#This Row],[Distance]], PBmetric[[Distance (km)]:[PB (hh:mm:ss)]], 6, FALSE), NA())</f>
        <v>#N/A</v>
      </c>
      <c r="G4592" s="13">
        <f ca="1">$Q$4+$P$4*Fulltable[[#This Row],[Distance]]+$O$4*Fulltable[[#This Row],[D^2]]+$N$4*Fulltable[[#This Row],[D^3]]</f>
        <v>0.1711732898142819</v>
      </c>
      <c r="H4592" s="13">
        <f ca="1">Fulltable[[#This Row],[Forecast]]*(1+AVERAGE(cform[faster (-ve) /
slower (+ve)]))</f>
        <v>0.1772194421232636</v>
      </c>
      <c r="I4592" s="13" t="e">
        <f>IF(ISNUMBER(VLOOKUP(Fulltable[[#This Row],[Distance]], Predict[[#All],[Distance (km)]:[Time on current form]], 2, FALSE)), VLOOKUP(Fulltable[[#This Row],[Distance]], Predict[[#All],[Distance (km)]:[Time on current form]], 2, FALSE), NA())</f>
        <v>#N/A</v>
      </c>
      <c r="J4592" s="13" t="e">
        <f>IF(ISNUMBER(VLOOKUP(Fulltable[[#This Row],[Distance]], Predict[[#All],[Distance (km)]:[Time on current form]], 3, FALSE)), VLOOKUP(Fulltable[[#This Row],[Distance]], Predict[[#All],[Distance (km)]:[Time on current form]], 3, FALSE), NA())</f>
        <v>#N/A</v>
      </c>
    </row>
    <row r="4593" spans="1:10" x14ac:dyDescent="0.25">
      <c r="A4593" s="1">
        <v>45.91</v>
      </c>
      <c r="B4593" s="2">
        <f>Fulltable[[#This Row],[Distance]]^2</f>
        <v>2107.7280999999998</v>
      </c>
      <c r="C4593">
        <f>Fulltable[[#This Row],[Distance]]^3</f>
        <v>96765.797070999979</v>
      </c>
      <c r="D4593">
        <f>Fulltable[[#This Row],[Distance]]^4</f>
        <v>4442517.7435296094</v>
      </c>
      <c r="E4593">
        <f>Fulltable[[#This Row],[Distance]]^5</f>
        <v>203955989.60544434</v>
      </c>
      <c r="F4593" s="13" t="e">
        <f>IF(ISNUMBER(VLOOKUP(Fulltable[[#This Row],[Distance]], PBmetric[[Distance (km)]:[PB (hh:mm:ss)]], 6, FALSE)), VLOOKUP(Fulltable[[#This Row],[Distance]], PBmetric[[Distance (km)]:[PB (hh:mm:ss)]], 6, FALSE), NA())</f>
        <v>#N/A</v>
      </c>
      <c r="G4593" s="13">
        <f ca="1">$Q$4+$P$4*Fulltable[[#This Row],[Distance]]+$O$4*Fulltable[[#This Row],[D^2]]+$N$4*Fulltable[[#This Row],[D^3]]</f>
        <v>0.17121876487862239</v>
      </c>
      <c r="H4593" s="13">
        <f ca="1">Fulltable[[#This Row],[Forecast]]*(1+AVERAGE(cform[faster (-ve) /
slower (+ve)]))</f>
        <v>0.17726652344968835</v>
      </c>
      <c r="I4593" s="13" t="e">
        <f>IF(ISNUMBER(VLOOKUP(Fulltable[[#This Row],[Distance]], Predict[[#All],[Distance (km)]:[Time on current form]], 2, FALSE)), VLOOKUP(Fulltable[[#This Row],[Distance]], Predict[[#All],[Distance (km)]:[Time on current form]], 2, FALSE), NA())</f>
        <v>#N/A</v>
      </c>
      <c r="J4593" s="13" t="e">
        <f>IF(ISNUMBER(VLOOKUP(Fulltable[[#This Row],[Distance]], Predict[[#All],[Distance (km)]:[Time on current form]], 3, FALSE)), VLOOKUP(Fulltable[[#This Row],[Distance]], Predict[[#All],[Distance (km)]:[Time on current form]], 3, FALSE), NA())</f>
        <v>#N/A</v>
      </c>
    </row>
    <row r="4594" spans="1:10" x14ac:dyDescent="0.25">
      <c r="A4594" s="1">
        <v>45.92</v>
      </c>
      <c r="B4594" s="2">
        <f>Fulltable[[#This Row],[Distance]]^2</f>
        <v>2108.6464000000001</v>
      </c>
      <c r="C4594">
        <f>Fulltable[[#This Row],[Distance]]^3</f>
        <v>96829.042688000001</v>
      </c>
      <c r="D4594">
        <f>Fulltable[[#This Row],[Distance]]^4</f>
        <v>4446389.6402329607</v>
      </c>
      <c r="E4594">
        <f>Fulltable[[#This Row],[Distance]]^5</f>
        <v>204178212.27949756</v>
      </c>
      <c r="F4594" s="13" t="e">
        <f>IF(ISNUMBER(VLOOKUP(Fulltable[[#This Row],[Distance]], PBmetric[[Distance (km)]:[PB (hh:mm:ss)]], 6, FALSE)), VLOOKUP(Fulltable[[#This Row],[Distance]], PBmetric[[Distance (km)]:[PB (hh:mm:ss)]], 6, FALSE), NA())</f>
        <v>#N/A</v>
      </c>
      <c r="G4594" s="13">
        <f ca="1">$Q$4+$P$4*Fulltable[[#This Row],[Distance]]+$O$4*Fulltable[[#This Row],[D^2]]+$N$4*Fulltable[[#This Row],[D^3]]</f>
        <v>0.17126424345331531</v>
      </c>
      <c r="H4594" s="13">
        <f ca="1">Fulltable[[#This Row],[Forecast]]*(1+AVERAGE(cform[faster (-ve) /
slower (+ve)]))</f>
        <v>0.17731360841045754</v>
      </c>
      <c r="I4594" s="13" t="e">
        <f>IF(ISNUMBER(VLOOKUP(Fulltable[[#This Row],[Distance]], Predict[[#All],[Distance (km)]:[Time on current form]], 2, FALSE)), VLOOKUP(Fulltable[[#This Row],[Distance]], Predict[[#All],[Distance (km)]:[Time on current form]], 2, FALSE), NA())</f>
        <v>#N/A</v>
      </c>
      <c r="J4594" s="13" t="e">
        <f>IF(ISNUMBER(VLOOKUP(Fulltable[[#This Row],[Distance]], Predict[[#All],[Distance (km)]:[Time on current form]], 3, FALSE)), VLOOKUP(Fulltable[[#This Row],[Distance]], Predict[[#All],[Distance (km)]:[Time on current form]], 3, FALSE), NA())</f>
        <v>#N/A</v>
      </c>
    </row>
    <row r="4595" spans="1:10" x14ac:dyDescent="0.25">
      <c r="A4595" s="1">
        <v>45.93</v>
      </c>
      <c r="B4595" s="2">
        <f>Fulltable[[#This Row],[Distance]]^2</f>
        <v>2109.5648999999999</v>
      </c>
      <c r="C4595">
        <f>Fulltable[[#This Row],[Distance]]^3</f>
        <v>96892.315856999994</v>
      </c>
      <c r="D4595">
        <f>Fulltable[[#This Row],[Distance]]^4</f>
        <v>4450264.0673120096</v>
      </c>
      <c r="E4595">
        <f>Fulltable[[#This Row],[Distance]]^5</f>
        <v>204400628.6116406</v>
      </c>
      <c r="F4595" s="13" t="e">
        <f>IF(ISNUMBER(VLOOKUP(Fulltable[[#This Row],[Distance]], PBmetric[[Distance (km)]:[PB (hh:mm:ss)]], 6, FALSE)), VLOOKUP(Fulltable[[#This Row],[Distance]], PBmetric[[Distance (km)]:[PB (hh:mm:ss)]], 6, FALSE), NA())</f>
        <v>#N/A</v>
      </c>
      <c r="G4595" s="13">
        <f ca="1">$Q$4+$P$4*Fulltable[[#This Row],[Distance]]+$O$4*Fulltable[[#This Row],[D^2]]+$N$4*Fulltable[[#This Row],[D^3]]</f>
        <v>0.17130972553832521</v>
      </c>
      <c r="H4595" s="13">
        <f ca="1">Fulltable[[#This Row],[Forecast]]*(1+AVERAGE(cform[faster (-ve) /
slower (+ve)]))</f>
        <v>0.1773606970055345</v>
      </c>
      <c r="I4595" s="13" t="e">
        <f>IF(ISNUMBER(VLOOKUP(Fulltable[[#This Row],[Distance]], Predict[[#All],[Distance (km)]:[Time on current form]], 2, FALSE)), VLOOKUP(Fulltable[[#This Row],[Distance]], Predict[[#All],[Distance (km)]:[Time on current form]], 2, FALSE), NA())</f>
        <v>#N/A</v>
      </c>
      <c r="J4595" s="13" t="e">
        <f>IF(ISNUMBER(VLOOKUP(Fulltable[[#This Row],[Distance]], Predict[[#All],[Distance (km)]:[Time on current form]], 3, FALSE)), VLOOKUP(Fulltable[[#This Row],[Distance]], Predict[[#All],[Distance (km)]:[Time on current form]], 3, FALSE), NA())</f>
        <v>#N/A</v>
      </c>
    </row>
    <row r="4596" spans="1:10" x14ac:dyDescent="0.25">
      <c r="A4596" s="1">
        <v>45.94</v>
      </c>
      <c r="B4596" s="2">
        <f>Fulltable[[#This Row],[Distance]]^2</f>
        <v>2110.4835999999996</v>
      </c>
      <c r="C4596">
        <f>Fulltable[[#This Row],[Distance]]^3</f>
        <v>96955.616583999974</v>
      </c>
      <c r="D4596">
        <f>Fulltable[[#This Row],[Distance]]^4</f>
        <v>4454141.0258689579</v>
      </c>
      <c r="E4596">
        <f>Fulltable[[#This Row],[Distance]]^5</f>
        <v>204623238.7284199</v>
      </c>
      <c r="F4596" s="13" t="e">
        <f>IF(ISNUMBER(VLOOKUP(Fulltable[[#This Row],[Distance]], PBmetric[[Distance (km)]:[PB (hh:mm:ss)]], 6, FALSE)), VLOOKUP(Fulltable[[#This Row],[Distance]], PBmetric[[Distance (km)]:[PB (hh:mm:ss)]], 6, FALSE), NA())</f>
        <v>#N/A</v>
      </c>
      <c r="G4596" s="13">
        <f ca="1">$Q$4+$P$4*Fulltable[[#This Row],[Distance]]+$O$4*Fulltable[[#This Row],[D^2]]+$N$4*Fulltable[[#This Row],[D^3]]</f>
        <v>0.17135521113361665</v>
      </c>
      <c r="H4596" s="13">
        <f ca="1">Fulltable[[#This Row],[Forecast]]*(1+AVERAGE(cform[faster (-ve) /
slower (+ve)]))</f>
        <v>0.17740778923488257</v>
      </c>
      <c r="I4596" s="13" t="e">
        <f>IF(ISNUMBER(VLOOKUP(Fulltable[[#This Row],[Distance]], Predict[[#All],[Distance (km)]:[Time on current form]], 2, FALSE)), VLOOKUP(Fulltable[[#This Row],[Distance]], Predict[[#All],[Distance (km)]:[Time on current form]], 2, FALSE), NA())</f>
        <v>#N/A</v>
      </c>
      <c r="J4596" s="13" t="e">
        <f>IF(ISNUMBER(VLOOKUP(Fulltable[[#This Row],[Distance]], Predict[[#All],[Distance (km)]:[Time on current form]], 3, FALSE)), VLOOKUP(Fulltable[[#This Row],[Distance]], Predict[[#All],[Distance (km)]:[Time on current form]], 3, FALSE), NA())</f>
        <v>#N/A</v>
      </c>
    </row>
    <row r="4597" spans="1:10" x14ac:dyDescent="0.25">
      <c r="A4597" s="1">
        <v>45.95</v>
      </c>
      <c r="B4597" s="2">
        <f>Fulltable[[#This Row],[Distance]]^2</f>
        <v>2111.4025000000001</v>
      </c>
      <c r="C4597">
        <f>Fulltable[[#This Row],[Distance]]^3</f>
        <v>97018.944875000016</v>
      </c>
      <c r="D4597">
        <f>Fulltable[[#This Row],[Distance]]^4</f>
        <v>4458020.517006251</v>
      </c>
      <c r="E4597">
        <f>Fulltable[[#This Row],[Distance]]^5</f>
        <v>204846042.75643724</v>
      </c>
      <c r="F4597" s="13" t="e">
        <f>IF(ISNUMBER(VLOOKUP(Fulltable[[#This Row],[Distance]], PBmetric[[Distance (km)]:[PB (hh:mm:ss)]], 6, FALSE)), VLOOKUP(Fulltable[[#This Row],[Distance]], PBmetric[[Distance (km)]:[PB (hh:mm:ss)]], 6, FALSE), NA())</f>
        <v>#N/A</v>
      </c>
      <c r="G4597" s="13">
        <f ca="1">$Q$4+$P$4*Fulltable[[#This Row],[Distance]]+$O$4*Fulltable[[#This Row],[D^2]]+$N$4*Fulltable[[#This Row],[D^3]]</f>
        <v>0.17140070023915432</v>
      </c>
      <c r="H4597" s="13">
        <f ca="1">Fulltable[[#This Row],[Forecast]]*(1+AVERAGE(cform[faster (-ve) /
slower (+ve)]))</f>
        <v>0.17745488509846513</v>
      </c>
      <c r="I4597" s="13" t="e">
        <f>IF(ISNUMBER(VLOOKUP(Fulltable[[#This Row],[Distance]], Predict[[#All],[Distance (km)]:[Time on current form]], 2, FALSE)), VLOOKUP(Fulltable[[#This Row],[Distance]], Predict[[#All],[Distance (km)]:[Time on current form]], 2, FALSE), NA())</f>
        <v>#N/A</v>
      </c>
      <c r="J4597" s="13" t="e">
        <f>IF(ISNUMBER(VLOOKUP(Fulltable[[#This Row],[Distance]], Predict[[#All],[Distance (km)]:[Time on current form]], 3, FALSE)), VLOOKUP(Fulltable[[#This Row],[Distance]], Predict[[#All],[Distance (km)]:[Time on current form]], 3, FALSE), NA())</f>
        <v>#N/A</v>
      </c>
    </row>
    <row r="4598" spans="1:10" x14ac:dyDescent="0.25">
      <c r="A4598" s="1">
        <v>45.96</v>
      </c>
      <c r="B4598" s="2">
        <f>Fulltable[[#This Row],[Distance]]^2</f>
        <v>2112.3216000000002</v>
      </c>
      <c r="C4598">
        <f>Fulltable[[#This Row],[Distance]]^3</f>
        <v>97082.300736000005</v>
      </c>
      <c r="D4598">
        <f>Fulltable[[#This Row],[Distance]]^4</f>
        <v>4461902.5418265611</v>
      </c>
      <c r="E4598">
        <f>Fulltable[[#This Row],[Distance]]^5</f>
        <v>205069040.82234874</v>
      </c>
      <c r="F4598" s="13" t="e">
        <f>IF(ISNUMBER(VLOOKUP(Fulltable[[#This Row],[Distance]], PBmetric[[Distance (km)]:[PB (hh:mm:ss)]], 6, FALSE)), VLOOKUP(Fulltable[[#This Row],[Distance]], PBmetric[[Distance (km)]:[PB (hh:mm:ss)]], 6, FALSE), NA())</f>
        <v>#N/A</v>
      </c>
      <c r="G4598" s="13">
        <f ca="1">$Q$4+$P$4*Fulltable[[#This Row],[Distance]]+$O$4*Fulltable[[#This Row],[D^2]]+$N$4*Fulltable[[#This Row],[D^3]]</f>
        <v>0.1714461928549027</v>
      </c>
      <c r="H4598" s="13">
        <f ca="1">Fulltable[[#This Row],[Forecast]]*(1+AVERAGE(cform[faster (-ve) /
slower (+ve)]))</f>
        <v>0.17750198459624544</v>
      </c>
      <c r="I4598" s="13" t="e">
        <f>IF(ISNUMBER(VLOOKUP(Fulltable[[#This Row],[Distance]], Predict[[#All],[Distance (km)]:[Time on current form]], 2, FALSE)), VLOOKUP(Fulltable[[#This Row],[Distance]], Predict[[#All],[Distance (km)]:[Time on current form]], 2, FALSE), NA())</f>
        <v>#N/A</v>
      </c>
      <c r="J4598" s="13" t="e">
        <f>IF(ISNUMBER(VLOOKUP(Fulltable[[#This Row],[Distance]], Predict[[#All],[Distance (km)]:[Time on current form]], 3, FALSE)), VLOOKUP(Fulltable[[#This Row],[Distance]], Predict[[#All],[Distance (km)]:[Time on current form]], 3, FALSE), NA())</f>
        <v>#N/A</v>
      </c>
    </row>
    <row r="4599" spans="1:10" x14ac:dyDescent="0.25">
      <c r="A4599" s="1">
        <v>45.97</v>
      </c>
      <c r="B4599" s="2">
        <f>Fulltable[[#This Row],[Distance]]^2</f>
        <v>2113.2408999999998</v>
      </c>
      <c r="C4599">
        <f>Fulltable[[#This Row],[Distance]]^3</f>
        <v>97145.684172999987</v>
      </c>
      <c r="D4599">
        <f>Fulltable[[#This Row],[Distance]]^4</f>
        <v>4465787.1014328087</v>
      </c>
      <c r="E4599">
        <f>Fulltable[[#This Row],[Distance]]^5</f>
        <v>205292233.05286622</v>
      </c>
      <c r="F4599" s="13" t="e">
        <f>IF(ISNUMBER(VLOOKUP(Fulltable[[#This Row],[Distance]], PBmetric[[Distance (km)]:[PB (hh:mm:ss)]], 6, FALSE)), VLOOKUP(Fulltable[[#This Row],[Distance]], PBmetric[[Distance (km)]:[PB (hh:mm:ss)]], 6, FALSE), NA())</f>
        <v>#N/A</v>
      </c>
      <c r="G4599" s="13">
        <f ca="1">$Q$4+$P$4*Fulltable[[#This Row],[Distance]]+$O$4*Fulltable[[#This Row],[D^2]]+$N$4*Fulltable[[#This Row],[D^3]]</f>
        <v>0.17149168898082648</v>
      </c>
      <c r="H4599" s="13">
        <f ca="1">Fulltable[[#This Row],[Forecast]]*(1+AVERAGE(cform[faster (-ve) /
slower (+ve)]))</f>
        <v>0.17754908772818692</v>
      </c>
      <c r="I4599" s="13" t="e">
        <f>IF(ISNUMBER(VLOOKUP(Fulltable[[#This Row],[Distance]], Predict[[#All],[Distance (km)]:[Time on current form]], 2, FALSE)), VLOOKUP(Fulltable[[#This Row],[Distance]], Predict[[#All],[Distance (km)]:[Time on current form]], 2, FALSE), NA())</f>
        <v>#N/A</v>
      </c>
      <c r="J4599" s="13" t="e">
        <f>IF(ISNUMBER(VLOOKUP(Fulltable[[#This Row],[Distance]], Predict[[#All],[Distance (km)]:[Time on current form]], 3, FALSE)), VLOOKUP(Fulltable[[#This Row],[Distance]], Predict[[#All],[Distance (km)]:[Time on current form]], 3, FALSE), NA())</f>
        <v>#N/A</v>
      </c>
    </row>
    <row r="4600" spans="1:10" x14ac:dyDescent="0.25">
      <c r="A4600" s="1">
        <v>45.98</v>
      </c>
      <c r="B4600" s="2">
        <f>Fulltable[[#This Row],[Distance]]^2</f>
        <v>2114.1603999999998</v>
      </c>
      <c r="C4600">
        <f>Fulltable[[#This Row],[Distance]]^3</f>
        <v>97209.095191999979</v>
      </c>
      <c r="D4600">
        <f>Fulltable[[#This Row],[Distance]]^4</f>
        <v>4469674.1969281593</v>
      </c>
      <c r="E4600">
        <f>Fulltable[[#This Row],[Distance]]^5</f>
        <v>205515619.57475674</v>
      </c>
      <c r="F4600" s="13" t="e">
        <f>IF(ISNUMBER(VLOOKUP(Fulltable[[#This Row],[Distance]], PBmetric[[Distance (km)]:[PB (hh:mm:ss)]], 6, FALSE)), VLOOKUP(Fulltable[[#This Row],[Distance]], PBmetric[[Distance (km)]:[PB (hh:mm:ss)]], 6, FALSE), NA())</f>
        <v>#N/A</v>
      </c>
      <c r="G4600" s="13">
        <f ca="1">$Q$4+$P$4*Fulltable[[#This Row],[Distance]]+$O$4*Fulltable[[#This Row],[D^2]]+$N$4*Fulltable[[#This Row],[D^3]]</f>
        <v>0.17153718861689018</v>
      </c>
      <c r="H4600" s="13">
        <f ca="1">Fulltable[[#This Row],[Forecast]]*(1+AVERAGE(cform[faster (-ve) /
slower (+ve)]))</f>
        <v>0.17759619449425287</v>
      </c>
      <c r="I4600" s="13" t="e">
        <f>IF(ISNUMBER(VLOOKUP(Fulltable[[#This Row],[Distance]], Predict[[#All],[Distance (km)]:[Time on current form]], 2, FALSE)), VLOOKUP(Fulltable[[#This Row],[Distance]], Predict[[#All],[Distance (km)]:[Time on current form]], 2, FALSE), NA())</f>
        <v>#N/A</v>
      </c>
      <c r="J4600" s="13" t="e">
        <f>IF(ISNUMBER(VLOOKUP(Fulltable[[#This Row],[Distance]], Predict[[#All],[Distance (km)]:[Time on current form]], 3, FALSE)), VLOOKUP(Fulltable[[#This Row],[Distance]], Predict[[#All],[Distance (km)]:[Time on current form]], 3, FALSE), NA())</f>
        <v>#N/A</v>
      </c>
    </row>
    <row r="4601" spans="1:10" x14ac:dyDescent="0.25">
      <c r="A4601" s="1">
        <v>45.99</v>
      </c>
      <c r="B4601" s="2">
        <f>Fulltable[[#This Row],[Distance]]^2</f>
        <v>2115.0801000000001</v>
      </c>
      <c r="C4601">
        <f>Fulltable[[#This Row],[Distance]]^3</f>
        <v>97272.533799000012</v>
      </c>
      <c r="D4601">
        <f>Fulltable[[#This Row],[Distance]]^4</f>
        <v>4473563.8294160105</v>
      </c>
      <c r="E4601">
        <f>Fulltable[[#This Row],[Distance]]^5</f>
        <v>205739200.51484233</v>
      </c>
      <c r="F4601" s="13" t="e">
        <f>IF(ISNUMBER(VLOOKUP(Fulltable[[#This Row],[Distance]], PBmetric[[Distance (km)]:[PB (hh:mm:ss)]], 6, FALSE)), VLOOKUP(Fulltable[[#This Row],[Distance]], PBmetric[[Distance (km)]:[PB (hh:mm:ss)]], 6, FALSE), NA())</f>
        <v>#N/A</v>
      </c>
      <c r="G4601" s="13">
        <f ca="1">$Q$4+$P$4*Fulltable[[#This Row],[Distance]]+$O$4*Fulltable[[#This Row],[D^2]]+$N$4*Fulltable[[#This Row],[D^3]]</f>
        <v>0.17158269176305854</v>
      </c>
      <c r="H4601" s="13">
        <f ca="1">Fulltable[[#This Row],[Forecast]]*(1+AVERAGE(cform[faster (-ve) /
slower (+ve)]))</f>
        <v>0.17764330489440677</v>
      </c>
      <c r="I4601" s="13" t="e">
        <f>IF(ISNUMBER(VLOOKUP(Fulltable[[#This Row],[Distance]], Predict[[#All],[Distance (km)]:[Time on current form]], 2, FALSE)), VLOOKUP(Fulltable[[#This Row],[Distance]], Predict[[#All],[Distance (km)]:[Time on current form]], 2, FALSE), NA())</f>
        <v>#N/A</v>
      </c>
      <c r="J4601" s="13" t="e">
        <f>IF(ISNUMBER(VLOOKUP(Fulltable[[#This Row],[Distance]], Predict[[#All],[Distance (km)]:[Time on current form]], 3, FALSE)), VLOOKUP(Fulltable[[#This Row],[Distance]], Predict[[#All],[Distance (km)]:[Time on current form]], 3, FALSE), NA())</f>
        <v>#N/A</v>
      </c>
    </row>
    <row r="4602" spans="1:10" x14ac:dyDescent="0.25">
      <c r="A4602" s="1">
        <v>46</v>
      </c>
      <c r="B4602" s="2">
        <f>Fulltable[[#This Row],[Distance]]^2</f>
        <v>2116</v>
      </c>
      <c r="C4602">
        <f>Fulltable[[#This Row],[Distance]]^3</f>
        <v>97336</v>
      </c>
      <c r="D4602">
        <f>Fulltable[[#This Row],[Distance]]^4</f>
        <v>4477456</v>
      </c>
      <c r="E4602">
        <f>Fulltable[[#This Row],[Distance]]^5</f>
        <v>205962976</v>
      </c>
      <c r="F4602" s="13" t="e">
        <f>IF(ISNUMBER(VLOOKUP(Fulltable[[#This Row],[Distance]], PBmetric[[Distance (km)]:[PB (hh:mm:ss)]], 6, FALSE)), VLOOKUP(Fulltable[[#This Row],[Distance]], PBmetric[[Distance (km)]:[PB (hh:mm:ss)]], 6, FALSE), NA())</f>
        <v>#N/A</v>
      </c>
      <c r="G4602" s="13">
        <f ca="1">$Q$4+$P$4*Fulltable[[#This Row],[Distance]]+$O$4*Fulltable[[#This Row],[D^2]]+$N$4*Fulltable[[#This Row],[D^3]]</f>
        <v>0.171628198419296</v>
      </c>
      <c r="H4602" s="13">
        <f ca="1">Fulltable[[#This Row],[Forecast]]*(1+AVERAGE(cform[faster (-ve) /
slower (+ve)]))</f>
        <v>0.17769041892861179</v>
      </c>
      <c r="I4602" s="13" t="e">
        <f>IF(ISNUMBER(VLOOKUP(Fulltable[[#This Row],[Distance]], Predict[[#All],[Distance (km)]:[Time on current form]], 2, FALSE)), VLOOKUP(Fulltable[[#This Row],[Distance]], Predict[[#All],[Distance (km)]:[Time on current form]], 2, FALSE), NA())</f>
        <v>#N/A</v>
      </c>
      <c r="J4602" s="13" t="e">
        <f>IF(ISNUMBER(VLOOKUP(Fulltable[[#This Row],[Distance]], Predict[[#All],[Distance (km)]:[Time on current form]], 3, FALSE)), VLOOKUP(Fulltable[[#This Row],[Distance]], Predict[[#All],[Distance (km)]:[Time on current form]], 3, FALSE), NA())</f>
        <v>#N/A</v>
      </c>
    </row>
    <row r="4603" spans="1:10" x14ac:dyDescent="0.25">
      <c r="A4603" s="1">
        <v>46.01</v>
      </c>
      <c r="B4603" s="2">
        <f>Fulltable[[#This Row],[Distance]]^2</f>
        <v>2116.9200999999998</v>
      </c>
      <c r="C4603">
        <f>Fulltable[[#This Row],[Distance]]^3</f>
        <v>97399.49380099999</v>
      </c>
      <c r="D4603">
        <f>Fulltable[[#This Row],[Distance]]^4</f>
        <v>4481350.7097840095</v>
      </c>
      <c r="E4603">
        <f>Fulltable[[#This Row],[Distance]]^5</f>
        <v>206186946.15716228</v>
      </c>
      <c r="F4603" s="13" t="e">
        <f>IF(ISNUMBER(VLOOKUP(Fulltable[[#This Row],[Distance]], PBmetric[[Distance (km)]:[PB (hh:mm:ss)]], 6, FALSE)), VLOOKUP(Fulltable[[#This Row],[Distance]], PBmetric[[Distance (km)]:[PB (hh:mm:ss)]], 6, FALSE), NA())</f>
        <v>#N/A</v>
      </c>
      <c r="G4603" s="13">
        <f ca="1">$Q$4+$P$4*Fulltable[[#This Row],[Distance]]+$O$4*Fulltable[[#This Row],[D^2]]+$N$4*Fulltable[[#This Row],[D^3]]</f>
        <v>0.17167370858556719</v>
      </c>
      <c r="H4603" s="13">
        <f ca="1">Fulltable[[#This Row],[Forecast]]*(1+AVERAGE(cform[faster (-ve) /
slower (+ve)]))</f>
        <v>0.17773753659683134</v>
      </c>
      <c r="I4603" s="13" t="e">
        <f>IF(ISNUMBER(VLOOKUP(Fulltable[[#This Row],[Distance]], Predict[[#All],[Distance (km)]:[Time on current form]], 2, FALSE)), VLOOKUP(Fulltable[[#This Row],[Distance]], Predict[[#All],[Distance (km)]:[Time on current form]], 2, FALSE), NA())</f>
        <v>#N/A</v>
      </c>
      <c r="J4603" s="13" t="e">
        <f>IF(ISNUMBER(VLOOKUP(Fulltable[[#This Row],[Distance]], Predict[[#All],[Distance (km)]:[Time on current form]], 3, FALSE)), VLOOKUP(Fulltable[[#This Row],[Distance]], Predict[[#All],[Distance (km)]:[Time on current form]], 3, FALSE), NA())</f>
        <v>#N/A</v>
      </c>
    </row>
    <row r="4604" spans="1:10" x14ac:dyDescent="0.25">
      <c r="A4604" s="1">
        <v>46.02</v>
      </c>
      <c r="B4604" s="2">
        <f>Fulltable[[#This Row],[Distance]]^2</f>
        <v>2117.8404000000005</v>
      </c>
      <c r="C4604">
        <f>Fulltable[[#This Row],[Distance]]^3</f>
        <v>97463.015208000026</v>
      </c>
      <c r="D4604">
        <f>Fulltable[[#This Row],[Distance]]^4</f>
        <v>4485247.959872162</v>
      </c>
      <c r="E4604">
        <f>Fulltable[[#This Row],[Distance]]^5</f>
        <v>206411111.11331689</v>
      </c>
      <c r="F4604" s="13" t="e">
        <f>IF(ISNUMBER(VLOOKUP(Fulltable[[#This Row],[Distance]], PBmetric[[Distance (km)]:[PB (hh:mm:ss)]], 6, FALSE)), VLOOKUP(Fulltable[[#This Row],[Distance]], PBmetric[[Distance (km)]:[PB (hh:mm:ss)]], 6, FALSE), NA())</f>
        <v>#N/A</v>
      </c>
      <c r="G4604" s="13">
        <f ca="1">$Q$4+$P$4*Fulltable[[#This Row],[Distance]]+$O$4*Fulltable[[#This Row],[D^2]]+$N$4*Fulltable[[#This Row],[D^3]]</f>
        <v>0.17171922226183675</v>
      </c>
      <c r="H4604" s="13">
        <f ca="1">Fulltable[[#This Row],[Forecast]]*(1+AVERAGE(cform[faster (-ve) /
slower (+ve)]))</f>
        <v>0.17778465789902881</v>
      </c>
      <c r="I4604" s="13" t="e">
        <f>IF(ISNUMBER(VLOOKUP(Fulltable[[#This Row],[Distance]], Predict[[#All],[Distance (km)]:[Time on current form]], 2, FALSE)), VLOOKUP(Fulltable[[#This Row],[Distance]], Predict[[#All],[Distance (km)]:[Time on current form]], 2, FALSE), NA())</f>
        <v>#N/A</v>
      </c>
      <c r="J4604" s="13" t="e">
        <f>IF(ISNUMBER(VLOOKUP(Fulltable[[#This Row],[Distance]], Predict[[#All],[Distance (km)]:[Time on current form]], 3, FALSE)), VLOOKUP(Fulltable[[#This Row],[Distance]], Predict[[#All],[Distance (km)]:[Time on current form]], 3, FALSE), NA())</f>
        <v>#N/A</v>
      </c>
    </row>
    <row r="4605" spans="1:10" x14ac:dyDescent="0.25">
      <c r="A4605" s="1">
        <v>46.03</v>
      </c>
      <c r="B4605" s="2">
        <f>Fulltable[[#This Row],[Distance]]^2</f>
        <v>2118.7609000000002</v>
      </c>
      <c r="C4605">
        <f>Fulltable[[#This Row],[Distance]]^3</f>
        <v>97526.56422700001</v>
      </c>
      <c r="D4605">
        <f>Fulltable[[#This Row],[Distance]]^4</f>
        <v>4489147.7513688114</v>
      </c>
      <c r="E4605">
        <f>Fulltable[[#This Row],[Distance]]^5</f>
        <v>206635470.99550641</v>
      </c>
      <c r="F4605" s="13" t="e">
        <f>IF(ISNUMBER(VLOOKUP(Fulltable[[#This Row],[Distance]], PBmetric[[Distance (km)]:[PB (hh:mm:ss)]], 6, FALSE)), VLOOKUP(Fulltable[[#This Row],[Distance]], PBmetric[[Distance (km)]:[PB (hh:mm:ss)]], 6, FALSE), NA())</f>
        <v>#N/A</v>
      </c>
      <c r="G4605" s="13">
        <f ca="1">$Q$4+$P$4*Fulltable[[#This Row],[Distance]]+$O$4*Fulltable[[#This Row],[D^2]]+$N$4*Fulltable[[#This Row],[D^3]]</f>
        <v>0.17176473944806925</v>
      </c>
      <c r="H4605" s="13">
        <f ca="1">Fulltable[[#This Row],[Forecast]]*(1+AVERAGE(cform[faster (-ve) /
slower (+ve)]))</f>
        <v>0.17783178283516746</v>
      </c>
      <c r="I4605" s="13" t="e">
        <f>IF(ISNUMBER(VLOOKUP(Fulltable[[#This Row],[Distance]], Predict[[#All],[Distance (km)]:[Time on current form]], 2, FALSE)), VLOOKUP(Fulltable[[#This Row],[Distance]], Predict[[#All],[Distance (km)]:[Time on current form]], 2, FALSE), NA())</f>
        <v>#N/A</v>
      </c>
      <c r="J4605" s="13" t="e">
        <f>IF(ISNUMBER(VLOOKUP(Fulltable[[#This Row],[Distance]], Predict[[#All],[Distance (km)]:[Time on current form]], 3, FALSE)), VLOOKUP(Fulltable[[#This Row],[Distance]], Predict[[#All],[Distance (km)]:[Time on current form]], 3, FALSE), NA())</f>
        <v>#N/A</v>
      </c>
    </row>
    <row r="4606" spans="1:10" x14ac:dyDescent="0.25">
      <c r="A4606" s="1">
        <v>46.04</v>
      </c>
      <c r="B4606" s="2">
        <f>Fulltable[[#This Row],[Distance]]^2</f>
        <v>2119.6815999999999</v>
      </c>
      <c r="C4606">
        <f>Fulltable[[#This Row],[Distance]]^3</f>
        <v>97590.140863999986</v>
      </c>
      <c r="D4606">
        <f>Fulltable[[#This Row],[Distance]]^4</f>
        <v>4493050.0853785593</v>
      </c>
      <c r="E4606">
        <f>Fulltable[[#This Row],[Distance]]^5</f>
        <v>206860025.93082887</v>
      </c>
      <c r="F4606" s="13" t="e">
        <f>IF(ISNUMBER(VLOOKUP(Fulltable[[#This Row],[Distance]], PBmetric[[Distance (km)]:[PB (hh:mm:ss)]], 6, FALSE)), VLOOKUP(Fulltable[[#This Row],[Distance]], PBmetric[[Distance (km)]:[PB (hh:mm:ss)]], 6, FALSE), NA())</f>
        <v>#N/A</v>
      </c>
      <c r="G4606" s="13">
        <f ca="1">$Q$4+$P$4*Fulltable[[#This Row],[Distance]]+$O$4*Fulltable[[#This Row],[D^2]]+$N$4*Fulltable[[#This Row],[D^3]]</f>
        <v>0.17181026014422929</v>
      </c>
      <c r="H4606" s="13">
        <f ca="1">Fulltable[[#This Row],[Forecast]]*(1+AVERAGE(cform[faster (-ve) /
slower (+ve)]))</f>
        <v>0.1778789114052107</v>
      </c>
      <c r="I4606" s="13" t="e">
        <f>IF(ISNUMBER(VLOOKUP(Fulltable[[#This Row],[Distance]], Predict[[#All],[Distance (km)]:[Time on current form]], 2, FALSE)), VLOOKUP(Fulltable[[#This Row],[Distance]], Predict[[#All],[Distance (km)]:[Time on current form]], 2, FALSE), NA())</f>
        <v>#N/A</v>
      </c>
      <c r="J4606" s="13" t="e">
        <f>IF(ISNUMBER(VLOOKUP(Fulltable[[#This Row],[Distance]], Predict[[#All],[Distance (km)]:[Time on current form]], 3, FALSE)), VLOOKUP(Fulltable[[#This Row],[Distance]], Predict[[#All],[Distance (km)]:[Time on current form]], 3, FALSE), NA())</f>
        <v>#N/A</v>
      </c>
    </row>
    <row r="4607" spans="1:10" x14ac:dyDescent="0.25">
      <c r="A4607" s="1">
        <v>46.05</v>
      </c>
      <c r="B4607" s="2">
        <f>Fulltable[[#This Row],[Distance]]^2</f>
        <v>2120.6025</v>
      </c>
      <c r="C4607">
        <f>Fulltable[[#This Row],[Distance]]^3</f>
        <v>97653.745124999987</v>
      </c>
      <c r="D4607">
        <f>Fulltable[[#This Row],[Distance]]^4</f>
        <v>4496954.9630062496</v>
      </c>
      <c r="E4607">
        <f>Fulltable[[#This Row],[Distance]]^5</f>
        <v>207084776.04643777</v>
      </c>
      <c r="F4607" s="13" t="e">
        <f>IF(ISNUMBER(VLOOKUP(Fulltable[[#This Row],[Distance]], PBmetric[[Distance (km)]:[PB (hh:mm:ss)]], 6, FALSE)), VLOOKUP(Fulltable[[#This Row],[Distance]], PBmetric[[Distance (km)]:[PB (hh:mm:ss)]], 6, FALSE), NA())</f>
        <v>#N/A</v>
      </c>
      <c r="G4607" s="13">
        <f ca="1">$Q$4+$P$4*Fulltable[[#This Row],[Distance]]+$O$4*Fulltable[[#This Row],[D^2]]+$N$4*Fulltable[[#This Row],[D^3]]</f>
        <v>0.17185578435028148</v>
      </c>
      <c r="H4607" s="13">
        <f ca="1">Fulltable[[#This Row],[Forecast]]*(1+AVERAGE(cform[faster (-ve) /
slower (+ve)]))</f>
        <v>0.1779260436091219</v>
      </c>
      <c r="I4607" s="13" t="e">
        <f>IF(ISNUMBER(VLOOKUP(Fulltable[[#This Row],[Distance]], Predict[[#All],[Distance (km)]:[Time on current form]], 2, FALSE)), VLOOKUP(Fulltable[[#This Row],[Distance]], Predict[[#All],[Distance (km)]:[Time on current form]], 2, FALSE), NA())</f>
        <v>#N/A</v>
      </c>
      <c r="J4607" s="13" t="e">
        <f>IF(ISNUMBER(VLOOKUP(Fulltable[[#This Row],[Distance]], Predict[[#All],[Distance (km)]:[Time on current form]], 3, FALSE)), VLOOKUP(Fulltable[[#This Row],[Distance]], Predict[[#All],[Distance (km)]:[Time on current form]], 3, FALSE), NA())</f>
        <v>#N/A</v>
      </c>
    </row>
    <row r="4608" spans="1:10" x14ac:dyDescent="0.25">
      <c r="A4608" s="1">
        <v>46.06</v>
      </c>
      <c r="B4608" s="2">
        <f>Fulltable[[#This Row],[Distance]]^2</f>
        <v>2121.5236</v>
      </c>
      <c r="C4608">
        <f>Fulltable[[#This Row],[Distance]]^3</f>
        <v>97717.377015999999</v>
      </c>
      <c r="D4608">
        <f>Fulltable[[#This Row],[Distance]]^4</f>
        <v>4500862.3853569599</v>
      </c>
      <c r="E4608">
        <f>Fulltable[[#This Row],[Distance]]^5</f>
        <v>207309721.46954158</v>
      </c>
      <c r="F4608" s="13" t="e">
        <f>IF(ISNUMBER(VLOOKUP(Fulltable[[#This Row],[Distance]], PBmetric[[Distance (km)]:[PB (hh:mm:ss)]], 6, FALSE)), VLOOKUP(Fulltable[[#This Row],[Distance]], PBmetric[[Distance (km)]:[PB (hh:mm:ss)]], 6, FALSE), NA())</f>
        <v>#N/A</v>
      </c>
      <c r="G4608" s="13">
        <f ca="1">$Q$4+$P$4*Fulltable[[#This Row],[Distance]]+$O$4*Fulltable[[#This Row],[D^2]]+$N$4*Fulltable[[#This Row],[D^3]]</f>
        <v>0.17190131206619044</v>
      </c>
      <c r="H4608" s="13">
        <f ca="1">Fulltable[[#This Row],[Forecast]]*(1+AVERAGE(cform[faster (-ve) /
slower (+ve)]))</f>
        <v>0.17797317944686436</v>
      </c>
      <c r="I4608" s="13" t="e">
        <f>IF(ISNUMBER(VLOOKUP(Fulltable[[#This Row],[Distance]], Predict[[#All],[Distance (km)]:[Time on current form]], 2, FALSE)), VLOOKUP(Fulltable[[#This Row],[Distance]], Predict[[#All],[Distance (km)]:[Time on current form]], 2, FALSE), NA())</f>
        <v>#N/A</v>
      </c>
      <c r="J4608" s="13" t="e">
        <f>IF(ISNUMBER(VLOOKUP(Fulltable[[#This Row],[Distance]], Predict[[#All],[Distance (km)]:[Time on current form]], 3, FALSE)), VLOOKUP(Fulltable[[#This Row],[Distance]], Predict[[#All],[Distance (km)]:[Time on current form]], 3, FALSE), NA())</f>
        <v>#N/A</v>
      </c>
    </row>
    <row r="4609" spans="1:10" x14ac:dyDescent="0.25">
      <c r="A4609" s="1">
        <v>46.07</v>
      </c>
      <c r="B4609" s="2">
        <f>Fulltable[[#This Row],[Distance]]^2</f>
        <v>2122.4449</v>
      </c>
      <c r="C4609">
        <f>Fulltable[[#This Row],[Distance]]^3</f>
        <v>97781.036542999995</v>
      </c>
      <c r="D4609">
        <f>Fulltable[[#This Row],[Distance]]^4</f>
        <v>4504772.3535360098</v>
      </c>
      <c r="E4609">
        <f>Fulltable[[#This Row],[Distance]]^5</f>
        <v>207534862.32740396</v>
      </c>
      <c r="F4609" s="13" t="e">
        <f>IF(ISNUMBER(VLOOKUP(Fulltable[[#This Row],[Distance]], PBmetric[[Distance (km)]:[PB (hh:mm:ss)]], 6, FALSE)), VLOOKUP(Fulltable[[#This Row],[Distance]], PBmetric[[Distance (km)]:[PB (hh:mm:ss)]], 6, FALSE), NA())</f>
        <v>#N/A</v>
      </c>
      <c r="G4609" s="13">
        <f ca="1">$Q$4+$P$4*Fulltable[[#This Row],[Distance]]+$O$4*Fulltable[[#This Row],[D^2]]+$N$4*Fulltable[[#This Row],[D^3]]</f>
        <v>0.17194684329192073</v>
      </c>
      <c r="H4609" s="13">
        <f ca="1">Fulltable[[#This Row],[Forecast]]*(1+AVERAGE(cform[faster (-ve) /
slower (+ve)]))</f>
        <v>0.17802031891840145</v>
      </c>
      <c r="I4609" s="13" t="e">
        <f>IF(ISNUMBER(VLOOKUP(Fulltable[[#This Row],[Distance]], Predict[[#All],[Distance (km)]:[Time on current form]], 2, FALSE)), VLOOKUP(Fulltable[[#This Row],[Distance]], Predict[[#All],[Distance (km)]:[Time on current form]], 2, FALSE), NA())</f>
        <v>#N/A</v>
      </c>
      <c r="J4609" s="13" t="e">
        <f>IF(ISNUMBER(VLOOKUP(Fulltable[[#This Row],[Distance]], Predict[[#All],[Distance (km)]:[Time on current form]], 3, FALSE)), VLOOKUP(Fulltable[[#This Row],[Distance]], Predict[[#All],[Distance (km)]:[Time on current form]], 3, FALSE), NA())</f>
        <v>#N/A</v>
      </c>
    </row>
    <row r="4610" spans="1:10" x14ac:dyDescent="0.25">
      <c r="A4610" s="1">
        <v>46.08</v>
      </c>
      <c r="B4610" s="2">
        <f>Fulltable[[#This Row],[Distance]]^2</f>
        <v>2123.3663999999999</v>
      </c>
      <c r="C4610">
        <f>Fulltable[[#This Row],[Distance]]^3</f>
        <v>97844.723711999992</v>
      </c>
      <c r="D4610">
        <f>Fulltable[[#This Row],[Distance]]^4</f>
        <v>4508684.8686489593</v>
      </c>
      <c r="E4610">
        <f>Fulltable[[#This Row],[Distance]]^5</f>
        <v>207760198.74734405</v>
      </c>
      <c r="F4610" s="13" t="e">
        <f>IF(ISNUMBER(VLOOKUP(Fulltable[[#This Row],[Distance]], PBmetric[[Distance (km)]:[PB (hh:mm:ss)]], 6, FALSE)), VLOOKUP(Fulltable[[#This Row],[Distance]], PBmetric[[Distance (km)]:[PB (hh:mm:ss)]], 6, FALSE), NA())</f>
        <v>#N/A</v>
      </c>
      <c r="G4610" s="13">
        <f ca="1">$Q$4+$P$4*Fulltable[[#This Row],[Distance]]+$O$4*Fulltable[[#This Row],[D^2]]+$N$4*Fulltable[[#This Row],[D^3]]</f>
        <v>0.17199237802743689</v>
      </c>
      <c r="H4610" s="13">
        <f ca="1">Fulltable[[#This Row],[Forecast]]*(1+AVERAGE(cform[faster (-ve) /
slower (+ve)]))</f>
        <v>0.17806746202369644</v>
      </c>
      <c r="I4610" s="13" t="e">
        <f>IF(ISNUMBER(VLOOKUP(Fulltable[[#This Row],[Distance]], Predict[[#All],[Distance (km)]:[Time on current form]], 2, FALSE)), VLOOKUP(Fulltable[[#This Row],[Distance]], Predict[[#All],[Distance (km)]:[Time on current form]], 2, FALSE), NA())</f>
        <v>#N/A</v>
      </c>
      <c r="J4610" s="13" t="e">
        <f>IF(ISNUMBER(VLOOKUP(Fulltable[[#This Row],[Distance]], Predict[[#All],[Distance (km)]:[Time on current form]], 3, FALSE)), VLOOKUP(Fulltable[[#This Row],[Distance]], Predict[[#All],[Distance (km)]:[Time on current form]], 3, FALSE), NA())</f>
        <v>#N/A</v>
      </c>
    </row>
    <row r="4611" spans="1:10" x14ac:dyDescent="0.25">
      <c r="A4611" s="1">
        <v>46.09</v>
      </c>
      <c r="B4611" s="2">
        <f>Fulltable[[#This Row],[Distance]]^2</f>
        <v>2124.2881000000002</v>
      </c>
      <c r="C4611">
        <f>Fulltable[[#This Row],[Distance]]^3</f>
        <v>97908.438529000021</v>
      </c>
      <c r="D4611">
        <f>Fulltable[[#This Row],[Distance]]^4</f>
        <v>4512599.9318016106</v>
      </c>
      <c r="E4611">
        <f>Fulltable[[#This Row],[Distance]]^5</f>
        <v>207985730.85673624</v>
      </c>
      <c r="F4611" s="13" t="e">
        <f>IF(ISNUMBER(VLOOKUP(Fulltable[[#This Row],[Distance]], PBmetric[[Distance (km)]:[PB (hh:mm:ss)]], 6, FALSE)), VLOOKUP(Fulltable[[#This Row],[Distance]], PBmetric[[Distance (km)]:[PB (hh:mm:ss)]], 6, FALSE), NA())</f>
        <v>#N/A</v>
      </c>
      <c r="G4611" s="13">
        <f ca="1">$Q$4+$P$4*Fulltable[[#This Row],[Distance]]+$O$4*Fulltable[[#This Row],[D^2]]+$N$4*Fulltable[[#This Row],[D^3]]</f>
        <v>0.17203791627270362</v>
      </c>
      <c r="H4611" s="13">
        <f ca="1">Fulltable[[#This Row],[Forecast]]*(1+AVERAGE(cform[faster (-ve) /
slower (+ve)]))</f>
        <v>0.17811460876271279</v>
      </c>
      <c r="I4611" s="13" t="e">
        <f>IF(ISNUMBER(VLOOKUP(Fulltable[[#This Row],[Distance]], Predict[[#All],[Distance (km)]:[Time on current form]], 2, FALSE)), VLOOKUP(Fulltable[[#This Row],[Distance]], Predict[[#All],[Distance (km)]:[Time on current form]], 2, FALSE), NA())</f>
        <v>#N/A</v>
      </c>
      <c r="J4611" s="13" t="e">
        <f>IF(ISNUMBER(VLOOKUP(Fulltable[[#This Row],[Distance]], Predict[[#All],[Distance (km)]:[Time on current form]], 3, FALSE)), VLOOKUP(Fulltable[[#This Row],[Distance]], Predict[[#All],[Distance (km)]:[Time on current form]], 3, FALSE), NA())</f>
        <v>#N/A</v>
      </c>
    </row>
    <row r="4612" spans="1:10" x14ac:dyDescent="0.25">
      <c r="A4612" s="1">
        <v>46.1</v>
      </c>
      <c r="B4612" s="2">
        <f>Fulltable[[#This Row],[Distance]]^2</f>
        <v>2125.21</v>
      </c>
      <c r="C4612">
        <f>Fulltable[[#This Row],[Distance]]^3</f>
        <v>97972.181000000011</v>
      </c>
      <c r="D4612">
        <f>Fulltable[[#This Row],[Distance]]^4</f>
        <v>4516517.5441000005</v>
      </c>
      <c r="E4612">
        <f>Fulltable[[#This Row],[Distance]]^5</f>
        <v>208211458.78301004</v>
      </c>
      <c r="F4612" s="13" t="e">
        <f>IF(ISNUMBER(VLOOKUP(Fulltable[[#This Row],[Distance]], PBmetric[[Distance (km)]:[PB (hh:mm:ss)]], 6, FALSE)), VLOOKUP(Fulltable[[#This Row],[Distance]], PBmetric[[Distance (km)]:[PB (hh:mm:ss)]], 6, FALSE), NA())</f>
        <v>#N/A</v>
      </c>
      <c r="G4612" s="13">
        <f ca="1">$Q$4+$P$4*Fulltable[[#This Row],[Distance]]+$O$4*Fulltable[[#This Row],[D^2]]+$N$4*Fulltable[[#This Row],[D^3]]</f>
        <v>0.17208345802768546</v>
      </c>
      <c r="H4612" s="13">
        <f ca="1">Fulltable[[#This Row],[Forecast]]*(1+AVERAGE(cform[faster (-ve) /
slower (+ve)]))</f>
        <v>0.17816175913541377</v>
      </c>
      <c r="I4612" s="13" t="e">
        <f>IF(ISNUMBER(VLOOKUP(Fulltable[[#This Row],[Distance]], Predict[[#All],[Distance (km)]:[Time on current form]], 2, FALSE)), VLOOKUP(Fulltable[[#This Row],[Distance]], Predict[[#All],[Distance (km)]:[Time on current form]], 2, FALSE), NA())</f>
        <v>#N/A</v>
      </c>
      <c r="J4612" s="13" t="e">
        <f>IF(ISNUMBER(VLOOKUP(Fulltable[[#This Row],[Distance]], Predict[[#All],[Distance (km)]:[Time on current form]], 3, FALSE)), VLOOKUP(Fulltable[[#This Row],[Distance]], Predict[[#All],[Distance (km)]:[Time on current form]], 3, FALSE), NA())</f>
        <v>#N/A</v>
      </c>
    </row>
    <row r="4613" spans="1:10" x14ac:dyDescent="0.25">
      <c r="A4613" s="1">
        <v>46.11</v>
      </c>
      <c r="B4613" s="2">
        <f>Fulltable[[#This Row],[Distance]]^2</f>
        <v>2126.1320999999998</v>
      </c>
      <c r="C4613">
        <f>Fulltable[[#This Row],[Distance]]^3</f>
        <v>98035.951130999994</v>
      </c>
      <c r="D4613">
        <f>Fulltable[[#This Row],[Distance]]^4</f>
        <v>4520437.7066504089</v>
      </c>
      <c r="E4613">
        <f>Fulltable[[#This Row],[Distance]]^5</f>
        <v>208437382.65365034</v>
      </c>
      <c r="F4613" s="13" t="e">
        <f>IF(ISNUMBER(VLOOKUP(Fulltable[[#This Row],[Distance]], PBmetric[[Distance (km)]:[PB (hh:mm:ss)]], 6, FALSE)), VLOOKUP(Fulltable[[#This Row],[Distance]], PBmetric[[Distance (km)]:[PB (hh:mm:ss)]], 6, FALSE), NA())</f>
        <v>#N/A</v>
      </c>
      <c r="G4613" s="13">
        <f ca="1">$Q$4+$P$4*Fulltable[[#This Row],[Distance]]+$O$4*Fulltable[[#This Row],[D^2]]+$N$4*Fulltable[[#This Row],[D^3]]</f>
        <v>0.17212900329234704</v>
      </c>
      <c r="H4613" s="13">
        <f ca="1">Fulltable[[#This Row],[Forecast]]*(1+AVERAGE(cform[faster (-ve) /
slower (+ve)]))</f>
        <v>0.17820891314176276</v>
      </c>
      <c r="I4613" s="13" t="e">
        <f>IF(ISNUMBER(VLOOKUP(Fulltable[[#This Row],[Distance]], Predict[[#All],[Distance (km)]:[Time on current form]], 2, FALSE)), VLOOKUP(Fulltable[[#This Row],[Distance]], Predict[[#All],[Distance (km)]:[Time on current form]], 2, FALSE), NA())</f>
        <v>#N/A</v>
      </c>
      <c r="J4613" s="13" t="e">
        <f>IF(ISNUMBER(VLOOKUP(Fulltable[[#This Row],[Distance]], Predict[[#All],[Distance (km)]:[Time on current form]], 3, FALSE)), VLOOKUP(Fulltable[[#This Row],[Distance]], Predict[[#All],[Distance (km)]:[Time on current form]], 3, FALSE), NA())</f>
        <v>#N/A</v>
      </c>
    </row>
    <row r="4614" spans="1:10" x14ac:dyDescent="0.25">
      <c r="A4614" s="1">
        <v>46.12</v>
      </c>
      <c r="B4614" s="2">
        <f>Fulltable[[#This Row],[Distance]]^2</f>
        <v>2127.0544</v>
      </c>
      <c r="C4614">
        <f>Fulltable[[#This Row],[Distance]]^3</f>
        <v>98099.748928000001</v>
      </c>
      <c r="D4614">
        <f>Fulltable[[#This Row],[Distance]]^4</f>
        <v>4524360.4205593597</v>
      </c>
      <c r="E4614">
        <f>Fulltable[[#This Row],[Distance]]^5</f>
        <v>208663502.59619766</v>
      </c>
      <c r="F4614" s="13" t="e">
        <f>IF(ISNUMBER(VLOOKUP(Fulltable[[#This Row],[Distance]], PBmetric[[Distance (km)]:[PB (hh:mm:ss)]], 6, FALSE)), VLOOKUP(Fulltable[[#This Row],[Distance]], PBmetric[[Distance (km)]:[PB (hh:mm:ss)]], 6, FALSE), NA())</f>
        <v>#N/A</v>
      </c>
      <c r="G4614" s="13">
        <f ca="1">$Q$4+$P$4*Fulltable[[#This Row],[Distance]]+$O$4*Fulltable[[#This Row],[D^2]]+$N$4*Fulltable[[#This Row],[D^3]]</f>
        <v>0.17217455206665291</v>
      </c>
      <c r="H4614" s="13">
        <f ca="1">Fulltable[[#This Row],[Forecast]]*(1+AVERAGE(cform[faster (-ve) /
slower (+ve)]))</f>
        <v>0.17825607078172309</v>
      </c>
      <c r="I4614" s="13" t="e">
        <f>IF(ISNUMBER(VLOOKUP(Fulltable[[#This Row],[Distance]], Predict[[#All],[Distance (km)]:[Time on current form]], 2, FALSE)), VLOOKUP(Fulltable[[#This Row],[Distance]], Predict[[#All],[Distance (km)]:[Time on current form]], 2, FALSE), NA())</f>
        <v>#N/A</v>
      </c>
      <c r="J4614" s="13" t="e">
        <f>IF(ISNUMBER(VLOOKUP(Fulltable[[#This Row],[Distance]], Predict[[#All],[Distance (km)]:[Time on current form]], 3, FALSE)), VLOOKUP(Fulltable[[#This Row],[Distance]], Predict[[#All],[Distance (km)]:[Time on current form]], 3, FALSE), NA())</f>
        <v>#N/A</v>
      </c>
    </row>
    <row r="4615" spans="1:10" x14ac:dyDescent="0.25">
      <c r="A4615" s="1">
        <v>46.13</v>
      </c>
      <c r="B4615" s="2">
        <f>Fulltable[[#This Row],[Distance]]^2</f>
        <v>2127.9769000000001</v>
      </c>
      <c r="C4615">
        <f>Fulltable[[#This Row],[Distance]]^3</f>
        <v>98163.574397000004</v>
      </c>
      <c r="D4615">
        <f>Fulltable[[#This Row],[Distance]]^4</f>
        <v>4528285.6869336106</v>
      </c>
      <c r="E4615">
        <f>Fulltable[[#This Row],[Distance]]^5</f>
        <v>208889818.73824745</v>
      </c>
      <c r="F4615" s="13" t="e">
        <f>IF(ISNUMBER(VLOOKUP(Fulltable[[#This Row],[Distance]], PBmetric[[Distance (km)]:[PB (hh:mm:ss)]], 6, FALSE)), VLOOKUP(Fulltable[[#This Row],[Distance]], PBmetric[[Distance (km)]:[PB (hh:mm:ss)]], 6, FALSE), NA())</f>
        <v>#N/A</v>
      </c>
      <c r="G4615" s="13">
        <f ca="1">$Q$4+$P$4*Fulltable[[#This Row],[Distance]]+$O$4*Fulltable[[#This Row],[D^2]]+$N$4*Fulltable[[#This Row],[D^3]]</f>
        <v>0.17222010435056775</v>
      </c>
      <c r="H4615" s="13">
        <f ca="1">Fulltable[[#This Row],[Forecast]]*(1+AVERAGE(cform[faster (-ve) /
slower (+ve)]))</f>
        <v>0.17830323205525814</v>
      </c>
      <c r="I4615" s="13" t="e">
        <f>IF(ISNUMBER(VLOOKUP(Fulltable[[#This Row],[Distance]], Predict[[#All],[Distance (km)]:[Time on current form]], 2, FALSE)), VLOOKUP(Fulltable[[#This Row],[Distance]], Predict[[#All],[Distance (km)]:[Time on current form]], 2, FALSE), NA())</f>
        <v>#N/A</v>
      </c>
      <c r="J4615" s="13" t="e">
        <f>IF(ISNUMBER(VLOOKUP(Fulltable[[#This Row],[Distance]], Predict[[#All],[Distance (km)]:[Time on current form]], 3, FALSE)), VLOOKUP(Fulltable[[#This Row],[Distance]], Predict[[#All],[Distance (km)]:[Time on current form]], 3, FALSE), NA())</f>
        <v>#N/A</v>
      </c>
    </row>
    <row r="4616" spans="1:10" x14ac:dyDescent="0.25">
      <c r="A4616" s="1">
        <v>46.14</v>
      </c>
      <c r="B4616" s="2">
        <f>Fulltable[[#This Row],[Distance]]^2</f>
        <v>2128.8996000000002</v>
      </c>
      <c r="C4616">
        <f>Fulltable[[#This Row],[Distance]]^3</f>
        <v>98227.427544000006</v>
      </c>
      <c r="D4616">
        <f>Fulltable[[#This Row],[Distance]]^4</f>
        <v>4532213.5068801604</v>
      </c>
      <c r="E4616">
        <f>Fulltable[[#This Row],[Distance]]^5</f>
        <v>209116331.2074506</v>
      </c>
      <c r="F4616" s="13" t="e">
        <f>IF(ISNUMBER(VLOOKUP(Fulltable[[#This Row],[Distance]], PBmetric[[Distance (km)]:[PB (hh:mm:ss)]], 6, FALSE)), VLOOKUP(Fulltable[[#This Row],[Distance]], PBmetric[[Distance (km)]:[PB (hh:mm:ss)]], 6, FALSE), NA())</f>
        <v>#N/A</v>
      </c>
      <c r="G4616" s="13">
        <f ca="1">$Q$4+$P$4*Fulltable[[#This Row],[Distance]]+$O$4*Fulltable[[#This Row],[D^2]]+$N$4*Fulltable[[#This Row],[D^3]]</f>
        <v>0.17226566014405606</v>
      </c>
      <c r="H4616" s="13">
        <f ca="1">Fulltable[[#This Row],[Forecast]]*(1+AVERAGE(cform[faster (-ve) /
slower (+ve)]))</f>
        <v>0.17835039696233121</v>
      </c>
      <c r="I4616" s="13" t="e">
        <f>IF(ISNUMBER(VLOOKUP(Fulltable[[#This Row],[Distance]], Predict[[#All],[Distance (km)]:[Time on current form]], 2, FALSE)), VLOOKUP(Fulltable[[#This Row],[Distance]], Predict[[#All],[Distance (km)]:[Time on current form]], 2, FALSE), NA())</f>
        <v>#N/A</v>
      </c>
      <c r="J4616" s="13" t="e">
        <f>IF(ISNUMBER(VLOOKUP(Fulltable[[#This Row],[Distance]], Predict[[#All],[Distance (km)]:[Time on current form]], 3, FALSE)), VLOOKUP(Fulltable[[#This Row],[Distance]], Predict[[#All],[Distance (km)]:[Time on current form]], 3, FALSE), NA())</f>
        <v>#N/A</v>
      </c>
    </row>
    <row r="4617" spans="1:10" x14ac:dyDescent="0.25">
      <c r="A4617" s="1">
        <v>46.15</v>
      </c>
      <c r="B4617" s="2">
        <f>Fulltable[[#This Row],[Distance]]^2</f>
        <v>2129.8224999999998</v>
      </c>
      <c r="C4617">
        <f>Fulltable[[#This Row],[Distance]]^3</f>
        <v>98291.308374999993</v>
      </c>
      <c r="D4617">
        <f>Fulltable[[#This Row],[Distance]]^4</f>
        <v>4536143.8815062493</v>
      </c>
      <c r="E4617">
        <f>Fulltable[[#This Row],[Distance]]^5</f>
        <v>209343040.13151339</v>
      </c>
      <c r="F4617" s="13" t="e">
        <f>IF(ISNUMBER(VLOOKUP(Fulltable[[#This Row],[Distance]], PBmetric[[Distance (km)]:[PB (hh:mm:ss)]], 6, FALSE)), VLOOKUP(Fulltable[[#This Row],[Distance]], PBmetric[[Distance (km)]:[PB (hh:mm:ss)]], 6, FALSE), NA())</f>
        <v>#N/A</v>
      </c>
      <c r="G4617" s="13">
        <f ca="1">$Q$4+$P$4*Fulltable[[#This Row],[Distance]]+$O$4*Fulltable[[#This Row],[D^2]]+$N$4*Fulltable[[#This Row],[D^3]]</f>
        <v>0.1723112194470825</v>
      </c>
      <c r="H4617" s="13">
        <f ca="1">Fulltable[[#This Row],[Forecast]]*(1+AVERAGE(cform[faster (-ve) /
slower (+ve)]))</f>
        <v>0.17839756550290567</v>
      </c>
      <c r="I4617" s="13" t="e">
        <f>IF(ISNUMBER(VLOOKUP(Fulltable[[#This Row],[Distance]], Predict[[#All],[Distance (km)]:[Time on current form]], 2, FALSE)), VLOOKUP(Fulltable[[#This Row],[Distance]], Predict[[#All],[Distance (km)]:[Time on current form]], 2, FALSE), NA())</f>
        <v>#N/A</v>
      </c>
      <c r="J4617" s="13" t="e">
        <f>IF(ISNUMBER(VLOOKUP(Fulltable[[#This Row],[Distance]], Predict[[#All],[Distance (km)]:[Time on current form]], 3, FALSE)), VLOOKUP(Fulltable[[#This Row],[Distance]], Predict[[#All],[Distance (km)]:[Time on current form]], 3, FALSE), NA())</f>
        <v>#N/A</v>
      </c>
    </row>
    <row r="4618" spans="1:10" x14ac:dyDescent="0.25">
      <c r="A4618" s="1">
        <v>46.16</v>
      </c>
      <c r="B4618" s="2">
        <f>Fulltable[[#This Row],[Distance]]^2</f>
        <v>2130.7455999999997</v>
      </c>
      <c r="C4618">
        <f>Fulltable[[#This Row],[Distance]]^3</f>
        <v>98355.216895999984</v>
      </c>
      <c r="D4618">
        <f>Fulltable[[#This Row],[Distance]]^4</f>
        <v>4540076.8119193586</v>
      </c>
      <c r="E4618">
        <f>Fulltable[[#This Row],[Distance]]^5</f>
        <v>209569945.63819757</v>
      </c>
      <c r="F4618" s="13" t="e">
        <f>IF(ISNUMBER(VLOOKUP(Fulltable[[#This Row],[Distance]], PBmetric[[Distance (km)]:[PB (hh:mm:ss)]], 6, FALSE)), VLOOKUP(Fulltable[[#This Row],[Distance]], PBmetric[[Distance (km)]:[PB (hh:mm:ss)]], 6, FALSE), NA())</f>
        <v>#N/A</v>
      </c>
      <c r="G4618" s="13">
        <f ca="1">$Q$4+$P$4*Fulltable[[#This Row],[Distance]]+$O$4*Fulltable[[#This Row],[D^2]]+$N$4*Fulltable[[#This Row],[D^3]]</f>
        <v>0.1723567822596116</v>
      </c>
      <c r="H4618" s="13">
        <f ca="1">Fulltable[[#This Row],[Forecast]]*(1+AVERAGE(cform[faster (-ve) /
slower (+ve)]))</f>
        <v>0.17844473767694483</v>
      </c>
      <c r="I4618" s="13" t="e">
        <f>IF(ISNUMBER(VLOOKUP(Fulltable[[#This Row],[Distance]], Predict[[#All],[Distance (km)]:[Time on current form]], 2, FALSE)), VLOOKUP(Fulltable[[#This Row],[Distance]], Predict[[#All],[Distance (km)]:[Time on current form]], 2, FALSE), NA())</f>
        <v>#N/A</v>
      </c>
      <c r="J4618" s="13" t="e">
        <f>IF(ISNUMBER(VLOOKUP(Fulltable[[#This Row],[Distance]], Predict[[#All],[Distance (km)]:[Time on current form]], 3, FALSE)), VLOOKUP(Fulltable[[#This Row],[Distance]], Predict[[#All],[Distance (km)]:[Time on current form]], 3, FALSE), NA())</f>
        <v>#N/A</v>
      </c>
    </row>
    <row r="4619" spans="1:10" x14ac:dyDescent="0.25">
      <c r="A4619" s="1">
        <v>46.17</v>
      </c>
      <c r="B4619" s="2">
        <f>Fulltable[[#This Row],[Distance]]^2</f>
        <v>2131.6689000000001</v>
      </c>
      <c r="C4619">
        <f>Fulltable[[#This Row],[Distance]]^3</f>
        <v>98419.153113000008</v>
      </c>
      <c r="D4619">
        <f>Fulltable[[#This Row],[Distance]]^4</f>
        <v>4544012.2992272107</v>
      </c>
      <c r="E4619">
        <f>Fulltable[[#This Row],[Distance]]^5</f>
        <v>209797047.85532033</v>
      </c>
      <c r="F4619" s="13" t="e">
        <f>IF(ISNUMBER(VLOOKUP(Fulltable[[#This Row],[Distance]], PBmetric[[Distance (km)]:[PB (hh:mm:ss)]], 6, FALSE)), VLOOKUP(Fulltable[[#This Row],[Distance]], PBmetric[[Distance (km)]:[PB (hh:mm:ss)]], 6, FALSE), NA())</f>
        <v>#N/A</v>
      </c>
      <c r="G4619" s="13">
        <f ca="1">$Q$4+$P$4*Fulltable[[#This Row],[Distance]]+$O$4*Fulltable[[#This Row],[D^2]]+$N$4*Fulltable[[#This Row],[D^3]]</f>
        <v>0.17240234858160805</v>
      </c>
      <c r="H4619" s="13">
        <f ca="1">Fulltable[[#This Row],[Forecast]]*(1+AVERAGE(cform[faster (-ve) /
slower (+ve)]))</f>
        <v>0.17849191348441212</v>
      </c>
      <c r="I4619" s="13" t="e">
        <f>IF(ISNUMBER(VLOOKUP(Fulltable[[#This Row],[Distance]], Predict[[#All],[Distance (km)]:[Time on current form]], 2, FALSE)), VLOOKUP(Fulltable[[#This Row],[Distance]], Predict[[#All],[Distance (km)]:[Time on current form]], 2, FALSE), NA())</f>
        <v>#N/A</v>
      </c>
      <c r="J4619" s="13" t="e">
        <f>IF(ISNUMBER(VLOOKUP(Fulltable[[#This Row],[Distance]], Predict[[#All],[Distance (km)]:[Time on current form]], 3, FALSE)), VLOOKUP(Fulltable[[#This Row],[Distance]], Predict[[#All],[Distance (km)]:[Time on current form]], 3, FALSE), NA())</f>
        <v>#N/A</v>
      </c>
    </row>
    <row r="4620" spans="1:10" x14ac:dyDescent="0.25">
      <c r="A4620" s="1">
        <v>46.18</v>
      </c>
      <c r="B4620" s="2">
        <f>Fulltable[[#This Row],[Distance]]^2</f>
        <v>2132.5924</v>
      </c>
      <c r="C4620">
        <f>Fulltable[[#This Row],[Distance]]^3</f>
        <v>98483.117031999995</v>
      </c>
      <c r="D4620">
        <f>Fulltable[[#This Row],[Distance]]^4</f>
        <v>4547950.3445377601</v>
      </c>
      <c r="E4620">
        <f>Fulltable[[#This Row],[Distance]]^5</f>
        <v>210024346.91075376</v>
      </c>
      <c r="F4620" s="13" t="e">
        <f>IF(ISNUMBER(VLOOKUP(Fulltable[[#This Row],[Distance]], PBmetric[[Distance (km)]:[PB (hh:mm:ss)]], 6, FALSE)), VLOOKUP(Fulltable[[#This Row],[Distance]], PBmetric[[Distance (km)]:[PB (hh:mm:ss)]], 6, FALSE), NA())</f>
        <v>#N/A</v>
      </c>
      <c r="G4620" s="13">
        <f ca="1">$Q$4+$P$4*Fulltable[[#This Row],[Distance]]+$O$4*Fulltable[[#This Row],[D^2]]+$N$4*Fulltable[[#This Row],[D^3]]</f>
        <v>0.17244791841303636</v>
      </c>
      <c r="H4620" s="13">
        <f ca="1">Fulltable[[#This Row],[Forecast]]*(1+AVERAGE(cform[faster (-ve) /
slower (+ve)]))</f>
        <v>0.17853909292527079</v>
      </c>
      <c r="I4620" s="13" t="e">
        <f>IF(ISNUMBER(VLOOKUP(Fulltable[[#This Row],[Distance]], Predict[[#All],[Distance (km)]:[Time on current form]], 2, FALSE)), VLOOKUP(Fulltable[[#This Row],[Distance]], Predict[[#All],[Distance (km)]:[Time on current form]], 2, FALSE), NA())</f>
        <v>#N/A</v>
      </c>
      <c r="J4620" s="13" t="e">
        <f>IF(ISNUMBER(VLOOKUP(Fulltable[[#This Row],[Distance]], Predict[[#All],[Distance (km)]:[Time on current form]], 3, FALSE)), VLOOKUP(Fulltable[[#This Row],[Distance]], Predict[[#All],[Distance (km)]:[Time on current form]], 3, FALSE), NA())</f>
        <v>#N/A</v>
      </c>
    </row>
    <row r="4621" spans="1:10" x14ac:dyDescent="0.25">
      <c r="A4621" s="1">
        <v>46.19</v>
      </c>
      <c r="B4621" s="2">
        <f>Fulltable[[#This Row],[Distance]]^2</f>
        <v>2133.5160999999998</v>
      </c>
      <c r="C4621">
        <f>Fulltable[[#This Row],[Distance]]^3</f>
        <v>98547.10865899999</v>
      </c>
      <c r="D4621">
        <f>Fulltable[[#This Row],[Distance]]^4</f>
        <v>4551890.948959209</v>
      </c>
      <c r="E4621">
        <f>Fulltable[[#This Row],[Distance]]^5</f>
        <v>210251842.93242586</v>
      </c>
      <c r="F4621" s="13" t="e">
        <f>IF(ISNUMBER(VLOOKUP(Fulltable[[#This Row],[Distance]], PBmetric[[Distance (km)]:[PB (hh:mm:ss)]], 6, FALSE)), VLOOKUP(Fulltable[[#This Row],[Distance]], PBmetric[[Distance (km)]:[PB (hh:mm:ss)]], 6, FALSE), NA())</f>
        <v>#N/A</v>
      </c>
      <c r="G4621" s="13">
        <f ca="1">$Q$4+$P$4*Fulltable[[#This Row],[Distance]]+$O$4*Fulltable[[#This Row],[D^2]]+$N$4*Fulltable[[#This Row],[D^3]]</f>
        <v>0.17249349175386117</v>
      </c>
      <c r="H4621" s="13">
        <f ca="1">Fulltable[[#This Row],[Forecast]]*(1+AVERAGE(cform[faster (-ve) /
slower (+ve)]))</f>
        <v>0.17858627599948421</v>
      </c>
      <c r="I4621" s="13" t="e">
        <f>IF(ISNUMBER(VLOOKUP(Fulltable[[#This Row],[Distance]], Predict[[#All],[Distance (km)]:[Time on current form]], 2, FALSE)), VLOOKUP(Fulltable[[#This Row],[Distance]], Predict[[#All],[Distance (km)]:[Time on current form]], 2, FALSE), NA())</f>
        <v>#N/A</v>
      </c>
      <c r="J4621" s="13" t="e">
        <f>IF(ISNUMBER(VLOOKUP(Fulltable[[#This Row],[Distance]], Predict[[#All],[Distance (km)]:[Time on current form]], 3, FALSE)), VLOOKUP(Fulltable[[#This Row],[Distance]], Predict[[#All],[Distance (km)]:[Time on current form]], 3, FALSE), NA())</f>
        <v>#N/A</v>
      </c>
    </row>
    <row r="4622" spans="1:10" x14ac:dyDescent="0.25">
      <c r="A4622" s="1">
        <v>46.2</v>
      </c>
      <c r="B4622" s="2">
        <f>Fulltable[[#This Row],[Distance]]^2</f>
        <v>2134.44</v>
      </c>
      <c r="C4622">
        <f>Fulltable[[#This Row],[Distance]]^3</f>
        <v>98611.128000000012</v>
      </c>
      <c r="D4622">
        <f>Fulltable[[#This Row],[Distance]]^4</f>
        <v>4555834.1135999998</v>
      </c>
      <c r="E4622">
        <f>Fulltable[[#This Row],[Distance]]^5</f>
        <v>210479536.04832</v>
      </c>
      <c r="F4622" s="13" t="e">
        <f>IF(ISNUMBER(VLOOKUP(Fulltable[[#This Row],[Distance]], PBmetric[[Distance (km)]:[PB (hh:mm:ss)]], 6, FALSE)), VLOOKUP(Fulltable[[#This Row],[Distance]], PBmetric[[Distance (km)]:[PB (hh:mm:ss)]], 6, FALSE), NA())</f>
        <v>#N/A</v>
      </c>
      <c r="G4622" s="13">
        <f ca="1">$Q$4+$P$4*Fulltable[[#This Row],[Distance]]+$O$4*Fulltable[[#This Row],[D^2]]+$N$4*Fulltable[[#This Row],[D^3]]</f>
        <v>0.17253906860404711</v>
      </c>
      <c r="H4622" s="13">
        <f ca="1">Fulltable[[#This Row],[Forecast]]*(1+AVERAGE(cform[faster (-ve) /
slower (+ve)]))</f>
        <v>0.17863346270701583</v>
      </c>
      <c r="I4622" s="13" t="e">
        <f>IF(ISNUMBER(VLOOKUP(Fulltable[[#This Row],[Distance]], Predict[[#All],[Distance (km)]:[Time on current form]], 2, FALSE)), VLOOKUP(Fulltable[[#This Row],[Distance]], Predict[[#All],[Distance (km)]:[Time on current form]], 2, FALSE), NA())</f>
        <v>#N/A</v>
      </c>
      <c r="J4622" s="13" t="e">
        <f>IF(ISNUMBER(VLOOKUP(Fulltable[[#This Row],[Distance]], Predict[[#All],[Distance (km)]:[Time on current form]], 3, FALSE)), VLOOKUP(Fulltable[[#This Row],[Distance]], Predict[[#All],[Distance (km)]:[Time on current form]], 3, FALSE), NA())</f>
        <v>#N/A</v>
      </c>
    </row>
    <row r="4623" spans="1:10" x14ac:dyDescent="0.25">
      <c r="A4623" s="1">
        <v>46.21</v>
      </c>
      <c r="B4623" s="2">
        <f>Fulltable[[#This Row],[Distance]]^2</f>
        <v>2135.3641000000002</v>
      </c>
      <c r="C4623">
        <f>Fulltable[[#This Row],[Distance]]^3</f>
        <v>98675.175061000016</v>
      </c>
      <c r="D4623">
        <f>Fulltable[[#This Row],[Distance]]^4</f>
        <v>4559779.8395688115</v>
      </c>
      <c r="E4623">
        <f>Fulltable[[#This Row],[Distance]]^5</f>
        <v>210707426.38647479</v>
      </c>
      <c r="F4623" s="13" t="e">
        <f>IF(ISNUMBER(VLOOKUP(Fulltable[[#This Row],[Distance]], PBmetric[[Distance (km)]:[PB (hh:mm:ss)]], 6, FALSE)), VLOOKUP(Fulltable[[#This Row],[Distance]], PBmetric[[Distance (km)]:[PB (hh:mm:ss)]], 6, FALSE), NA())</f>
        <v>#N/A</v>
      </c>
      <c r="G4623" s="13">
        <f ca="1">$Q$4+$P$4*Fulltable[[#This Row],[Distance]]+$O$4*Fulltable[[#This Row],[D^2]]+$N$4*Fulltable[[#This Row],[D^3]]</f>
        <v>0.17258464896355868</v>
      </c>
      <c r="H4623" s="13">
        <f ca="1">Fulltable[[#This Row],[Forecast]]*(1+AVERAGE(cform[faster (-ve) /
slower (+ve)]))</f>
        <v>0.17868065304782882</v>
      </c>
      <c r="I4623" s="13" t="e">
        <f>IF(ISNUMBER(VLOOKUP(Fulltable[[#This Row],[Distance]], Predict[[#All],[Distance (km)]:[Time on current form]], 2, FALSE)), VLOOKUP(Fulltable[[#This Row],[Distance]], Predict[[#All],[Distance (km)]:[Time on current form]], 2, FALSE), NA())</f>
        <v>#N/A</v>
      </c>
      <c r="J4623" s="13" t="e">
        <f>IF(ISNUMBER(VLOOKUP(Fulltable[[#This Row],[Distance]], Predict[[#All],[Distance (km)]:[Time on current form]], 3, FALSE)), VLOOKUP(Fulltable[[#This Row],[Distance]], Predict[[#All],[Distance (km)]:[Time on current form]], 3, FALSE), NA())</f>
        <v>#N/A</v>
      </c>
    </row>
    <row r="4624" spans="1:10" x14ac:dyDescent="0.25">
      <c r="A4624" s="1">
        <v>46.22</v>
      </c>
      <c r="B4624" s="2">
        <f>Fulltable[[#This Row],[Distance]]^2</f>
        <v>2136.2883999999999</v>
      </c>
      <c r="C4624">
        <f>Fulltable[[#This Row],[Distance]]^3</f>
        <v>98739.249847999992</v>
      </c>
      <c r="D4624">
        <f>Fulltable[[#This Row],[Distance]]^4</f>
        <v>4563728.1279745596</v>
      </c>
      <c r="E4624">
        <f>Fulltable[[#This Row],[Distance]]^5</f>
        <v>210935514.07498413</v>
      </c>
      <c r="F4624" s="13" t="e">
        <f>IF(ISNUMBER(VLOOKUP(Fulltable[[#This Row],[Distance]], PBmetric[[Distance (km)]:[PB (hh:mm:ss)]], 6, FALSE)), VLOOKUP(Fulltable[[#This Row],[Distance]], PBmetric[[Distance (km)]:[PB (hh:mm:ss)]], 6, FALSE), NA())</f>
        <v>#N/A</v>
      </c>
      <c r="G4624" s="13">
        <f ca="1">$Q$4+$P$4*Fulltable[[#This Row],[Distance]]+$O$4*Fulltable[[#This Row],[D^2]]+$N$4*Fulltable[[#This Row],[D^3]]</f>
        <v>0.17263023283236056</v>
      </c>
      <c r="H4624" s="13">
        <f ca="1">Fulltable[[#This Row],[Forecast]]*(1+AVERAGE(cform[faster (-ve) /
slower (+ve)]))</f>
        <v>0.17872784702188665</v>
      </c>
      <c r="I4624" s="13" t="e">
        <f>IF(ISNUMBER(VLOOKUP(Fulltable[[#This Row],[Distance]], Predict[[#All],[Distance (km)]:[Time on current form]], 2, FALSE)), VLOOKUP(Fulltable[[#This Row],[Distance]], Predict[[#All],[Distance (km)]:[Time on current form]], 2, FALSE), NA())</f>
        <v>#N/A</v>
      </c>
      <c r="J4624" s="13" t="e">
        <f>IF(ISNUMBER(VLOOKUP(Fulltable[[#This Row],[Distance]], Predict[[#All],[Distance (km)]:[Time on current form]], 3, FALSE)), VLOOKUP(Fulltable[[#This Row],[Distance]], Predict[[#All],[Distance (km)]:[Time on current form]], 3, FALSE), NA())</f>
        <v>#N/A</v>
      </c>
    </row>
    <row r="4625" spans="1:10" x14ac:dyDescent="0.25">
      <c r="A4625" s="1">
        <v>46.23</v>
      </c>
      <c r="B4625" s="2">
        <f>Fulltable[[#This Row],[Distance]]^2</f>
        <v>2137.2128999999995</v>
      </c>
      <c r="C4625">
        <f>Fulltable[[#This Row],[Distance]]^3</f>
        <v>98803.35236699997</v>
      </c>
      <c r="D4625">
        <f>Fulltable[[#This Row],[Distance]]^4</f>
        <v>4567678.9799264083</v>
      </c>
      <c r="E4625">
        <f>Fulltable[[#This Row],[Distance]]^5</f>
        <v>211163799.24199784</v>
      </c>
      <c r="F4625" s="13" t="e">
        <f>IF(ISNUMBER(VLOOKUP(Fulltable[[#This Row],[Distance]], PBmetric[[Distance (km)]:[PB (hh:mm:ss)]], 6, FALSE)), VLOOKUP(Fulltable[[#This Row],[Distance]], PBmetric[[Distance (km)]:[PB (hh:mm:ss)]], 6, FALSE), NA())</f>
        <v>#N/A</v>
      </c>
      <c r="G4625" s="13">
        <f ca="1">$Q$4+$P$4*Fulltable[[#This Row],[Distance]]+$O$4*Fulltable[[#This Row],[D^2]]+$N$4*Fulltable[[#This Row],[D^3]]</f>
        <v>0.17267582021041736</v>
      </c>
      <c r="H4625" s="13">
        <f ca="1">Fulltable[[#This Row],[Forecast]]*(1+AVERAGE(cform[faster (-ve) /
slower (+ve)]))</f>
        <v>0.17877504462915267</v>
      </c>
      <c r="I4625" s="13" t="e">
        <f>IF(ISNUMBER(VLOOKUP(Fulltable[[#This Row],[Distance]], Predict[[#All],[Distance (km)]:[Time on current form]], 2, FALSE)), VLOOKUP(Fulltable[[#This Row],[Distance]], Predict[[#All],[Distance (km)]:[Time on current form]], 2, FALSE), NA())</f>
        <v>#N/A</v>
      </c>
      <c r="J4625" s="13" t="e">
        <f>IF(ISNUMBER(VLOOKUP(Fulltable[[#This Row],[Distance]], Predict[[#All],[Distance (km)]:[Time on current form]], 3, FALSE)), VLOOKUP(Fulltable[[#This Row],[Distance]], Predict[[#All],[Distance (km)]:[Time on current form]], 3, FALSE), NA())</f>
        <v>#N/A</v>
      </c>
    </row>
    <row r="4626" spans="1:10" x14ac:dyDescent="0.25">
      <c r="A4626" s="1">
        <v>46.24</v>
      </c>
      <c r="B4626" s="2">
        <f>Fulltable[[#This Row],[Distance]]^2</f>
        <v>2138.1376</v>
      </c>
      <c r="C4626">
        <f>Fulltable[[#This Row],[Distance]]^3</f>
        <v>98867.482624000011</v>
      </c>
      <c r="D4626">
        <f>Fulltable[[#This Row],[Distance]]^4</f>
        <v>4571632.3965337602</v>
      </c>
      <c r="E4626">
        <f>Fulltable[[#This Row],[Distance]]^5</f>
        <v>211392282.01572108</v>
      </c>
      <c r="F4626" s="13" t="e">
        <f>IF(ISNUMBER(VLOOKUP(Fulltable[[#This Row],[Distance]], PBmetric[[Distance (km)]:[PB (hh:mm:ss)]], 6, FALSE)), VLOOKUP(Fulltable[[#This Row],[Distance]], PBmetric[[Distance (km)]:[PB (hh:mm:ss)]], 6, FALSE), NA())</f>
        <v>#N/A</v>
      </c>
      <c r="G4626" s="13">
        <f ca="1">$Q$4+$P$4*Fulltable[[#This Row],[Distance]]+$O$4*Fulltable[[#This Row],[D^2]]+$N$4*Fulltable[[#This Row],[D^3]]</f>
        <v>0.17272141109769357</v>
      </c>
      <c r="H4626" s="13">
        <f ca="1">Fulltable[[#This Row],[Forecast]]*(1+AVERAGE(cform[faster (-ve) /
slower (+ve)]))</f>
        <v>0.17882224586959014</v>
      </c>
      <c r="I4626" s="13" t="e">
        <f>IF(ISNUMBER(VLOOKUP(Fulltable[[#This Row],[Distance]], Predict[[#All],[Distance (km)]:[Time on current form]], 2, FALSE)), VLOOKUP(Fulltable[[#This Row],[Distance]], Predict[[#All],[Distance (km)]:[Time on current form]], 2, FALSE), NA())</f>
        <v>#N/A</v>
      </c>
      <c r="J4626" s="13" t="e">
        <f>IF(ISNUMBER(VLOOKUP(Fulltable[[#This Row],[Distance]], Predict[[#All],[Distance (km)]:[Time on current form]], 3, FALSE)), VLOOKUP(Fulltable[[#This Row],[Distance]], Predict[[#All],[Distance (km)]:[Time on current form]], 3, FALSE), NA())</f>
        <v>#N/A</v>
      </c>
    </row>
    <row r="4627" spans="1:10" x14ac:dyDescent="0.25">
      <c r="A4627" s="1">
        <v>46.25</v>
      </c>
      <c r="B4627" s="2">
        <f>Fulltable[[#This Row],[Distance]]^2</f>
        <v>2139.0625</v>
      </c>
      <c r="C4627">
        <f>Fulltable[[#This Row],[Distance]]^3</f>
        <v>98931.640625</v>
      </c>
      <c r="D4627">
        <f>Fulltable[[#This Row],[Distance]]^4</f>
        <v>4575588.37890625</v>
      </c>
      <c r="E4627">
        <f>Fulltable[[#This Row],[Distance]]^5</f>
        <v>211620962.52441406</v>
      </c>
      <c r="F4627" s="13" t="e">
        <f>IF(ISNUMBER(VLOOKUP(Fulltable[[#This Row],[Distance]], PBmetric[[Distance (km)]:[PB (hh:mm:ss)]], 6, FALSE)), VLOOKUP(Fulltable[[#This Row],[Distance]], PBmetric[[Distance (km)]:[PB (hh:mm:ss)]], 6, FALSE), NA())</f>
        <v>#N/A</v>
      </c>
      <c r="G4627" s="13">
        <f ca="1">$Q$4+$P$4*Fulltable[[#This Row],[Distance]]+$O$4*Fulltable[[#This Row],[D^2]]+$N$4*Fulltable[[#This Row],[D^3]]</f>
        <v>0.17276700549415391</v>
      </c>
      <c r="H4627" s="13">
        <f ca="1">Fulltable[[#This Row],[Forecast]]*(1+AVERAGE(cform[faster (-ve) /
slower (+ve)]))</f>
        <v>0.17886945074316249</v>
      </c>
      <c r="I4627" s="13" t="e">
        <f>IF(ISNUMBER(VLOOKUP(Fulltable[[#This Row],[Distance]], Predict[[#All],[Distance (km)]:[Time on current form]], 2, FALSE)), VLOOKUP(Fulltable[[#This Row],[Distance]], Predict[[#All],[Distance (km)]:[Time on current form]], 2, FALSE), NA())</f>
        <v>#N/A</v>
      </c>
      <c r="J4627" s="13" t="e">
        <f>IF(ISNUMBER(VLOOKUP(Fulltable[[#This Row],[Distance]], Predict[[#All],[Distance (km)]:[Time on current form]], 3, FALSE)), VLOOKUP(Fulltable[[#This Row],[Distance]], Predict[[#All],[Distance (km)]:[Time on current form]], 3, FALSE), NA())</f>
        <v>#N/A</v>
      </c>
    </row>
    <row r="4628" spans="1:10" x14ac:dyDescent="0.25">
      <c r="A4628" s="1">
        <v>46.26</v>
      </c>
      <c r="B4628" s="2">
        <f>Fulltable[[#This Row],[Distance]]^2</f>
        <v>2139.9875999999999</v>
      </c>
      <c r="C4628">
        <f>Fulltable[[#This Row],[Distance]]^3</f>
        <v>98995.826375999997</v>
      </c>
      <c r="D4628">
        <f>Fulltable[[#This Row],[Distance]]^4</f>
        <v>4579546.9281537598</v>
      </c>
      <c r="E4628">
        <f>Fulltable[[#This Row],[Distance]]^5</f>
        <v>211849840.89639291</v>
      </c>
      <c r="F4628" s="13" t="e">
        <f>IF(ISNUMBER(VLOOKUP(Fulltable[[#This Row],[Distance]], PBmetric[[Distance (km)]:[PB (hh:mm:ss)]], 6, FALSE)), VLOOKUP(Fulltable[[#This Row],[Distance]], PBmetric[[Distance (km)]:[PB (hh:mm:ss)]], 6, FALSE), NA())</f>
        <v>#N/A</v>
      </c>
      <c r="G4628" s="13">
        <f ca="1">$Q$4+$P$4*Fulltable[[#This Row],[Distance]]+$O$4*Fulltable[[#This Row],[D^2]]+$N$4*Fulltable[[#This Row],[D^3]]</f>
        <v>0.1728126033997629</v>
      </c>
      <c r="H4628" s="13">
        <f ca="1">Fulltable[[#This Row],[Forecast]]*(1+AVERAGE(cform[faster (-ve) /
slower (+ve)]))</f>
        <v>0.17891665924983302</v>
      </c>
      <c r="I4628" s="13" t="e">
        <f>IF(ISNUMBER(VLOOKUP(Fulltable[[#This Row],[Distance]], Predict[[#All],[Distance (km)]:[Time on current form]], 2, FALSE)), VLOOKUP(Fulltable[[#This Row],[Distance]], Predict[[#All],[Distance (km)]:[Time on current form]], 2, FALSE), NA())</f>
        <v>#N/A</v>
      </c>
      <c r="J4628" s="13" t="e">
        <f>IF(ISNUMBER(VLOOKUP(Fulltable[[#This Row],[Distance]], Predict[[#All],[Distance (km)]:[Time on current form]], 3, FALSE)), VLOOKUP(Fulltable[[#This Row],[Distance]], Predict[[#All],[Distance (km)]:[Time on current form]], 3, FALSE), NA())</f>
        <v>#N/A</v>
      </c>
    </row>
    <row r="4629" spans="1:10" x14ac:dyDescent="0.25">
      <c r="A4629" s="1">
        <v>46.27</v>
      </c>
      <c r="B4629" s="2">
        <f>Fulltable[[#This Row],[Distance]]^2</f>
        <v>2140.9129000000003</v>
      </c>
      <c r="C4629">
        <f>Fulltable[[#This Row],[Distance]]^3</f>
        <v>99060.039883000019</v>
      </c>
      <c r="D4629">
        <f>Fulltable[[#This Row],[Distance]]^4</f>
        <v>4583508.0453864112</v>
      </c>
      <c r="E4629">
        <f>Fulltable[[#This Row],[Distance]]^5</f>
        <v>212078917.26002926</v>
      </c>
      <c r="F4629" s="13" t="e">
        <f>IF(ISNUMBER(VLOOKUP(Fulltable[[#This Row],[Distance]], PBmetric[[Distance (km)]:[PB (hh:mm:ss)]], 6, FALSE)), VLOOKUP(Fulltable[[#This Row],[Distance]], PBmetric[[Distance (km)]:[PB (hh:mm:ss)]], 6, FALSE), NA())</f>
        <v>#N/A</v>
      </c>
      <c r="G4629" s="13">
        <f ca="1">$Q$4+$P$4*Fulltable[[#This Row],[Distance]]+$O$4*Fulltable[[#This Row],[D^2]]+$N$4*Fulltable[[#This Row],[D^3]]</f>
        <v>0.17285820481448519</v>
      </c>
      <c r="H4629" s="13">
        <f ca="1">Fulltable[[#This Row],[Forecast]]*(1+AVERAGE(cform[faster (-ve) /
slower (+ve)]))</f>
        <v>0.17896387138956513</v>
      </c>
      <c r="I4629" s="13" t="e">
        <f>IF(ISNUMBER(VLOOKUP(Fulltable[[#This Row],[Distance]], Predict[[#All],[Distance (km)]:[Time on current form]], 2, FALSE)), VLOOKUP(Fulltable[[#This Row],[Distance]], Predict[[#All],[Distance (km)]:[Time on current form]], 2, FALSE), NA())</f>
        <v>#N/A</v>
      </c>
      <c r="J4629" s="13" t="e">
        <f>IF(ISNUMBER(VLOOKUP(Fulltable[[#This Row],[Distance]], Predict[[#All],[Distance (km)]:[Time on current form]], 3, FALSE)), VLOOKUP(Fulltable[[#This Row],[Distance]], Predict[[#All],[Distance (km)]:[Time on current form]], 3, FALSE), NA())</f>
        <v>#N/A</v>
      </c>
    </row>
    <row r="4630" spans="1:10" x14ac:dyDescent="0.25">
      <c r="A4630" s="1">
        <v>46.28</v>
      </c>
      <c r="B4630" s="2">
        <f>Fulltable[[#This Row],[Distance]]^2</f>
        <v>2141.8384000000001</v>
      </c>
      <c r="C4630">
        <f>Fulltable[[#This Row],[Distance]]^3</f>
        <v>99124.28115200001</v>
      </c>
      <c r="D4630">
        <f>Fulltable[[#This Row],[Distance]]^4</f>
        <v>4587471.7317145607</v>
      </c>
      <c r="E4630">
        <f>Fulltable[[#This Row],[Distance]]^5</f>
        <v>212308191.74374989</v>
      </c>
      <c r="F4630" s="13" t="e">
        <f>IF(ISNUMBER(VLOOKUP(Fulltable[[#This Row],[Distance]], PBmetric[[Distance (km)]:[PB (hh:mm:ss)]], 6, FALSE)), VLOOKUP(Fulltable[[#This Row],[Distance]], PBmetric[[Distance (km)]:[PB (hh:mm:ss)]], 6, FALSE), NA())</f>
        <v>#N/A</v>
      </c>
      <c r="G4630" s="13">
        <f ca="1">$Q$4+$P$4*Fulltable[[#This Row],[Distance]]+$O$4*Fulltable[[#This Row],[D^2]]+$N$4*Fulltable[[#This Row],[D^3]]</f>
        <v>0.17290380973828529</v>
      </c>
      <c r="H4630" s="13">
        <f ca="1">Fulltable[[#This Row],[Forecast]]*(1+AVERAGE(cform[faster (-ve) /
slower (+ve)]))</f>
        <v>0.17901108716232206</v>
      </c>
      <c r="I4630" s="13" t="e">
        <f>IF(ISNUMBER(VLOOKUP(Fulltable[[#This Row],[Distance]], Predict[[#All],[Distance (km)]:[Time on current form]], 2, FALSE)), VLOOKUP(Fulltable[[#This Row],[Distance]], Predict[[#All],[Distance (km)]:[Time on current form]], 2, FALSE), NA())</f>
        <v>#N/A</v>
      </c>
      <c r="J4630" s="13" t="e">
        <f>IF(ISNUMBER(VLOOKUP(Fulltable[[#This Row],[Distance]], Predict[[#All],[Distance (km)]:[Time on current form]], 3, FALSE)), VLOOKUP(Fulltable[[#This Row],[Distance]], Predict[[#All],[Distance (km)]:[Time on current form]], 3, FALSE), NA())</f>
        <v>#N/A</v>
      </c>
    </row>
    <row r="4631" spans="1:10" x14ac:dyDescent="0.25">
      <c r="A4631" s="1">
        <v>46.29</v>
      </c>
      <c r="B4631" s="2">
        <f>Fulltable[[#This Row],[Distance]]^2</f>
        <v>2142.7640999999999</v>
      </c>
      <c r="C4631">
        <f>Fulltable[[#This Row],[Distance]]^3</f>
        <v>99188.550188999987</v>
      </c>
      <c r="D4631">
        <f>Fulltable[[#This Row],[Distance]]^4</f>
        <v>4591437.9882488092</v>
      </c>
      <c r="E4631">
        <f>Fulltable[[#This Row],[Distance]]^5</f>
        <v>212537664.47603738</v>
      </c>
      <c r="F4631" s="13" t="e">
        <f>IF(ISNUMBER(VLOOKUP(Fulltable[[#This Row],[Distance]], PBmetric[[Distance (km)]:[PB (hh:mm:ss)]], 6, FALSE)), VLOOKUP(Fulltable[[#This Row],[Distance]], PBmetric[[Distance (km)]:[PB (hh:mm:ss)]], 6, FALSE), NA())</f>
        <v>#N/A</v>
      </c>
      <c r="G4631" s="13">
        <f ca="1">$Q$4+$P$4*Fulltable[[#This Row],[Distance]]+$O$4*Fulltable[[#This Row],[D^2]]+$N$4*Fulltable[[#This Row],[D^3]]</f>
        <v>0.17294941817112786</v>
      </c>
      <c r="H4631" s="13">
        <f ca="1">Fulltable[[#This Row],[Forecast]]*(1+AVERAGE(cform[faster (-ve) /
slower (+ve)]))</f>
        <v>0.17905830656806723</v>
      </c>
      <c r="I4631" s="13" t="e">
        <f>IF(ISNUMBER(VLOOKUP(Fulltable[[#This Row],[Distance]], Predict[[#All],[Distance (km)]:[Time on current form]], 2, FALSE)), VLOOKUP(Fulltable[[#This Row],[Distance]], Predict[[#All],[Distance (km)]:[Time on current form]], 2, FALSE), NA())</f>
        <v>#N/A</v>
      </c>
      <c r="J4631" s="13" t="e">
        <f>IF(ISNUMBER(VLOOKUP(Fulltable[[#This Row],[Distance]], Predict[[#All],[Distance (km)]:[Time on current form]], 3, FALSE)), VLOOKUP(Fulltable[[#This Row],[Distance]], Predict[[#All],[Distance (km)]:[Time on current form]], 3, FALSE), NA())</f>
        <v>#N/A</v>
      </c>
    </row>
    <row r="4632" spans="1:10" x14ac:dyDescent="0.25">
      <c r="A4632" s="1">
        <v>46.3</v>
      </c>
      <c r="B4632" s="2">
        <f>Fulltable[[#This Row],[Distance]]^2</f>
        <v>2143.6899999999996</v>
      </c>
      <c r="C4632">
        <f>Fulltable[[#This Row],[Distance]]^3</f>
        <v>99252.84699999998</v>
      </c>
      <c r="D4632">
        <f>Fulltable[[#This Row],[Distance]]^4</f>
        <v>4595406.8160999985</v>
      </c>
      <c r="E4632">
        <f>Fulltable[[#This Row],[Distance]]^5</f>
        <v>212767335.58542991</v>
      </c>
      <c r="F4632" s="13" t="e">
        <f>IF(ISNUMBER(VLOOKUP(Fulltable[[#This Row],[Distance]], PBmetric[[Distance (km)]:[PB (hh:mm:ss)]], 6, FALSE)), VLOOKUP(Fulltable[[#This Row],[Distance]], PBmetric[[Distance (km)]:[PB (hh:mm:ss)]], 6, FALSE), NA())</f>
        <v>#N/A</v>
      </c>
      <c r="G4632" s="13">
        <f ca="1">$Q$4+$P$4*Fulltable[[#This Row],[Distance]]+$O$4*Fulltable[[#This Row],[D^2]]+$N$4*Fulltable[[#This Row],[D^3]]</f>
        <v>0.17299503011297748</v>
      </c>
      <c r="H4632" s="13">
        <f ca="1">Fulltable[[#This Row],[Forecast]]*(1+AVERAGE(cform[faster (-ve) /
slower (+ve)]))</f>
        <v>0.17910552960676399</v>
      </c>
      <c r="I4632" s="13" t="e">
        <f>IF(ISNUMBER(VLOOKUP(Fulltable[[#This Row],[Distance]], Predict[[#All],[Distance (km)]:[Time on current form]], 2, FALSE)), VLOOKUP(Fulltable[[#This Row],[Distance]], Predict[[#All],[Distance (km)]:[Time on current form]], 2, FALSE), NA())</f>
        <v>#N/A</v>
      </c>
      <c r="J4632" s="13" t="e">
        <f>IF(ISNUMBER(VLOOKUP(Fulltable[[#This Row],[Distance]], Predict[[#All],[Distance (km)]:[Time on current form]], 3, FALSE)), VLOOKUP(Fulltable[[#This Row],[Distance]], Predict[[#All],[Distance (km)]:[Time on current form]], 3, FALSE), NA())</f>
        <v>#N/A</v>
      </c>
    </row>
    <row r="4633" spans="1:10" x14ac:dyDescent="0.25">
      <c r="A4633" s="1">
        <v>46.31</v>
      </c>
      <c r="B4633" s="2">
        <f>Fulltable[[#This Row],[Distance]]^2</f>
        <v>2144.6161000000002</v>
      </c>
      <c r="C4633">
        <f>Fulltable[[#This Row],[Distance]]^3</f>
        <v>99317.17159100002</v>
      </c>
      <c r="D4633">
        <f>Fulltable[[#This Row],[Distance]]^4</f>
        <v>4599378.2163792104</v>
      </c>
      <c r="E4633">
        <f>Fulltable[[#This Row],[Distance]]^5</f>
        <v>212997205.20052123</v>
      </c>
      <c r="F4633" s="13" t="e">
        <f>IF(ISNUMBER(VLOOKUP(Fulltable[[#This Row],[Distance]], PBmetric[[Distance (km)]:[PB (hh:mm:ss)]], 6, FALSE)), VLOOKUP(Fulltable[[#This Row],[Distance]], PBmetric[[Distance (km)]:[PB (hh:mm:ss)]], 6, FALSE), NA())</f>
        <v>#N/A</v>
      </c>
      <c r="G4633" s="13">
        <f ca="1">$Q$4+$P$4*Fulltable[[#This Row],[Distance]]+$O$4*Fulltable[[#This Row],[D^2]]+$N$4*Fulltable[[#This Row],[D^3]]</f>
        <v>0.17304064556379881</v>
      </c>
      <c r="H4633" s="13">
        <f ca="1">Fulltable[[#This Row],[Forecast]]*(1+AVERAGE(cform[faster (-ve) /
slower (+ve)]))</f>
        <v>0.17915275627837571</v>
      </c>
      <c r="I4633" s="13" t="e">
        <f>IF(ISNUMBER(VLOOKUP(Fulltable[[#This Row],[Distance]], Predict[[#All],[Distance (km)]:[Time on current form]], 2, FALSE)), VLOOKUP(Fulltable[[#This Row],[Distance]], Predict[[#All],[Distance (km)]:[Time on current form]], 2, FALSE), NA())</f>
        <v>#N/A</v>
      </c>
      <c r="J4633" s="13" t="e">
        <f>IF(ISNUMBER(VLOOKUP(Fulltable[[#This Row],[Distance]], Predict[[#All],[Distance (km)]:[Time on current form]], 3, FALSE)), VLOOKUP(Fulltable[[#This Row],[Distance]], Predict[[#All],[Distance (km)]:[Time on current form]], 3, FALSE), NA())</f>
        <v>#N/A</v>
      </c>
    </row>
    <row r="4634" spans="1:10" x14ac:dyDescent="0.25">
      <c r="A4634" s="1">
        <v>46.32</v>
      </c>
      <c r="B4634" s="2">
        <f>Fulltable[[#This Row],[Distance]]^2</f>
        <v>2145.5423999999998</v>
      </c>
      <c r="C4634">
        <f>Fulltable[[#This Row],[Distance]]^3</f>
        <v>99381.523967999994</v>
      </c>
      <c r="D4634">
        <f>Fulltable[[#This Row],[Distance]]^4</f>
        <v>4603352.1901977593</v>
      </c>
      <c r="E4634">
        <f>Fulltable[[#This Row],[Distance]]^5</f>
        <v>213227273.4499602</v>
      </c>
      <c r="F4634" s="13" t="e">
        <f>IF(ISNUMBER(VLOOKUP(Fulltable[[#This Row],[Distance]], PBmetric[[Distance (km)]:[PB (hh:mm:ss)]], 6, FALSE)), VLOOKUP(Fulltable[[#This Row],[Distance]], PBmetric[[Distance (km)]:[PB (hh:mm:ss)]], 6, FALSE), NA())</f>
        <v>#N/A</v>
      </c>
      <c r="G4634" s="13">
        <f ca="1">$Q$4+$P$4*Fulltable[[#This Row],[Distance]]+$O$4*Fulltable[[#This Row],[D^2]]+$N$4*Fulltable[[#This Row],[D^3]]</f>
        <v>0.17308626452355633</v>
      </c>
      <c r="H4634" s="13">
        <f ca="1">Fulltable[[#This Row],[Forecast]]*(1+AVERAGE(cform[faster (-ve) /
slower (+ve)]))</f>
        <v>0.17919998658286562</v>
      </c>
      <c r="I4634" s="13" t="e">
        <f>IF(ISNUMBER(VLOOKUP(Fulltable[[#This Row],[Distance]], Predict[[#All],[Distance (km)]:[Time on current form]], 2, FALSE)), VLOOKUP(Fulltable[[#This Row],[Distance]], Predict[[#All],[Distance (km)]:[Time on current form]], 2, FALSE), NA())</f>
        <v>#N/A</v>
      </c>
      <c r="J4634" s="13" t="e">
        <f>IF(ISNUMBER(VLOOKUP(Fulltable[[#This Row],[Distance]], Predict[[#All],[Distance (km)]:[Time on current form]], 3, FALSE)), VLOOKUP(Fulltable[[#This Row],[Distance]], Predict[[#All],[Distance (km)]:[Time on current form]], 3, FALSE), NA())</f>
        <v>#N/A</v>
      </c>
    </row>
    <row r="4635" spans="1:10" x14ac:dyDescent="0.25">
      <c r="A4635" s="1">
        <v>46.33</v>
      </c>
      <c r="B4635" s="2">
        <f>Fulltable[[#This Row],[Distance]]^2</f>
        <v>2146.4688999999998</v>
      </c>
      <c r="C4635">
        <f>Fulltable[[#This Row],[Distance]]^3</f>
        <v>99445.90413699999</v>
      </c>
      <c r="D4635">
        <f>Fulltable[[#This Row],[Distance]]^4</f>
        <v>4607328.7386672096</v>
      </c>
      <c r="E4635">
        <f>Fulltable[[#This Row],[Distance]]^5</f>
        <v>213457540.46245182</v>
      </c>
      <c r="F4635" s="13" t="e">
        <f>IF(ISNUMBER(VLOOKUP(Fulltable[[#This Row],[Distance]], PBmetric[[Distance (km)]:[PB (hh:mm:ss)]], 6, FALSE)), VLOOKUP(Fulltable[[#This Row],[Distance]], PBmetric[[Distance (km)]:[PB (hh:mm:ss)]], 6, FALSE), NA())</f>
        <v>#N/A</v>
      </c>
      <c r="G4635" s="13">
        <f ca="1">$Q$4+$P$4*Fulltable[[#This Row],[Distance]]+$O$4*Fulltable[[#This Row],[D^2]]+$N$4*Fulltable[[#This Row],[D^3]]</f>
        <v>0.17313188699221474</v>
      </c>
      <c r="H4635" s="13">
        <f ca="1">Fulltable[[#This Row],[Forecast]]*(1+AVERAGE(cform[faster (-ve) /
slower (+ve)]))</f>
        <v>0.17924722052019723</v>
      </c>
      <c r="I4635" s="13" t="e">
        <f>IF(ISNUMBER(VLOOKUP(Fulltable[[#This Row],[Distance]], Predict[[#All],[Distance (km)]:[Time on current form]], 2, FALSE)), VLOOKUP(Fulltable[[#This Row],[Distance]], Predict[[#All],[Distance (km)]:[Time on current form]], 2, FALSE), NA())</f>
        <v>#N/A</v>
      </c>
      <c r="J4635" s="13" t="e">
        <f>IF(ISNUMBER(VLOOKUP(Fulltable[[#This Row],[Distance]], Predict[[#All],[Distance (km)]:[Time on current form]], 3, FALSE)), VLOOKUP(Fulltable[[#This Row],[Distance]], Predict[[#All],[Distance (km)]:[Time on current form]], 3, FALSE), NA())</f>
        <v>#N/A</v>
      </c>
    </row>
    <row r="4636" spans="1:10" x14ac:dyDescent="0.25">
      <c r="A4636" s="1">
        <v>46.34</v>
      </c>
      <c r="B4636" s="2">
        <f>Fulltable[[#This Row],[Distance]]^2</f>
        <v>2147.3956000000003</v>
      </c>
      <c r="C4636">
        <f>Fulltable[[#This Row],[Distance]]^3</f>
        <v>99510.312104000026</v>
      </c>
      <c r="D4636">
        <f>Fulltable[[#This Row],[Distance]]^4</f>
        <v>4611307.8628993612</v>
      </c>
      <c r="E4636">
        <f>Fulltable[[#This Row],[Distance]]^5</f>
        <v>213688006.36675641</v>
      </c>
      <c r="F4636" s="13" t="e">
        <f>IF(ISNUMBER(VLOOKUP(Fulltable[[#This Row],[Distance]], PBmetric[[Distance (km)]:[PB (hh:mm:ss)]], 6, FALSE)), VLOOKUP(Fulltable[[#This Row],[Distance]], PBmetric[[Distance (km)]:[PB (hh:mm:ss)]], 6, FALSE), NA())</f>
        <v>#N/A</v>
      </c>
      <c r="G4636" s="13">
        <f ca="1">$Q$4+$P$4*Fulltable[[#This Row],[Distance]]+$O$4*Fulltable[[#This Row],[D^2]]+$N$4*Fulltable[[#This Row],[D^3]]</f>
        <v>0.1731775129697386</v>
      </c>
      <c r="H4636" s="13">
        <f ca="1">Fulltable[[#This Row],[Forecast]]*(1+AVERAGE(cform[faster (-ve) /
slower (+ve)]))</f>
        <v>0.17929445809033379</v>
      </c>
      <c r="I4636" s="13" t="e">
        <f>IF(ISNUMBER(VLOOKUP(Fulltable[[#This Row],[Distance]], Predict[[#All],[Distance (km)]:[Time on current form]], 2, FALSE)), VLOOKUP(Fulltable[[#This Row],[Distance]], Predict[[#All],[Distance (km)]:[Time on current form]], 2, FALSE), NA())</f>
        <v>#N/A</v>
      </c>
      <c r="J4636" s="13" t="e">
        <f>IF(ISNUMBER(VLOOKUP(Fulltable[[#This Row],[Distance]], Predict[[#All],[Distance (km)]:[Time on current form]], 3, FALSE)), VLOOKUP(Fulltable[[#This Row],[Distance]], Predict[[#All],[Distance (km)]:[Time on current form]], 3, FALSE), NA())</f>
        <v>#N/A</v>
      </c>
    </row>
    <row r="4637" spans="1:10" x14ac:dyDescent="0.25">
      <c r="A4637" s="1">
        <v>46.35</v>
      </c>
      <c r="B4637" s="2">
        <f>Fulltable[[#This Row],[Distance]]^2</f>
        <v>2148.3225000000002</v>
      </c>
      <c r="C4637">
        <f>Fulltable[[#This Row],[Distance]]^3</f>
        <v>99574.747875000015</v>
      </c>
      <c r="D4637">
        <f>Fulltable[[#This Row],[Distance]]^4</f>
        <v>4615289.5640062513</v>
      </c>
      <c r="E4637">
        <f>Fulltable[[#This Row],[Distance]]^5</f>
        <v>213918671.29168975</v>
      </c>
      <c r="F4637" s="13" t="e">
        <f>IF(ISNUMBER(VLOOKUP(Fulltable[[#This Row],[Distance]], PBmetric[[Distance (km)]:[PB (hh:mm:ss)]], 6, FALSE)), VLOOKUP(Fulltable[[#This Row],[Distance]], PBmetric[[Distance (km)]:[PB (hh:mm:ss)]], 6, FALSE), NA())</f>
        <v>#N/A</v>
      </c>
      <c r="G4637" s="13">
        <f ca="1">$Q$4+$P$4*Fulltable[[#This Row],[Distance]]+$O$4*Fulltable[[#This Row],[D^2]]+$N$4*Fulltable[[#This Row],[D^3]]</f>
        <v>0.17322314245609249</v>
      </c>
      <c r="H4637" s="13">
        <f ca="1">Fulltable[[#This Row],[Forecast]]*(1+AVERAGE(cform[faster (-ve) /
slower (+ve)]))</f>
        <v>0.17934169929323862</v>
      </c>
      <c r="I4637" s="13" t="e">
        <f>IF(ISNUMBER(VLOOKUP(Fulltable[[#This Row],[Distance]], Predict[[#All],[Distance (km)]:[Time on current form]], 2, FALSE)), VLOOKUP(Fulltable[[#This Row],[Distance]], Predict[[#All],[Distance (km)]:[Time on current form]], 2, FALSE), NA())</f>
        <v>#N/A</v>
      </c>
      <c r="J4637" s="13" t="e">
        <f>IF(ISNUMBER(VLOOKUP(Fulltable[[#This Row],[Distance]], Predict[[#All],[Distance (km)]:[Time on current form]], 3, FALSE)), VLOOKUP(Fulltable[[#This Row],[Distance]], Predict[[#All],[Distance (km)]:[Time on current form]], 3, FALSE), NA())</f>
        <v>#N/A</v>
      </c>
    </row>
    <row r="4638" spans="1:10" x14ac:dyDescent="0.25">
      <c r="A4638" s="1">
        <v>46.36</v>
      </c>
      <c r="B4638" s="2">
        <f>Fulltable[[#This Row],[Distance]]^2</f>
        <v>2149.2496000000001</v>
      </c>
      <c r="C4638">
        <f>Fulltable[[#This Row],[Distance]]^3</f>
        <v>99639.211456000005</v>
      </c>
      <c r="D4638">
        <f>Fulltable[[#This Row],[Distance]]^4</f>
        <v>4619273.8431001604</v>
      </c>
      <c r="E4638">
        <f>Fulltable[[#This Row],[Distance]]^5</f>
        <v>214149535.36612344</v>
      </c>
      <c r="F4638" s="13" t="e">
        <f>IF(ISNUMBER(VLOOKUP(Fulltable[[#This Row],[Distance]], PBmetric[[Distance (km)]:[PB (hh:mm:ss)]], 6, FALSE)), VLOOKUP(Fulltable[[#This Row],[Distance]], PBmetric[[Distance (km)]:[PB (hh:mm:ss)]], 6, FALSE), NA())</f>
        <v>#N/A</v>
      </c>
      <c r="G4638" s="13">
        <f ca="1">$Q$4+$P$4*Fulltable[[#This Row],[Distance]]+$O$4*Fulltable[[#This Row],[D^2]]+$N$4*Fulltable[[#This Row],[D^3]]</f>
        <v>0.173268775451241</v>
      </c>
      <c r="H4638" s="13">
        <f ca="1">Fulltable[[#This Row],[Forecast]]*(1+AVERAGE(cform[faster (-ve) /
slower (+ve)]))</f>
        <v>0.17938894412887513</v>
      </c>
      <c r="I4638" s="13" t="e">
        <f>IF(ISNUMBER(VLOOKUP(Fulltable[[#This Row],[Distance]], Predict[[#All],[Distance (km)]:[Time on current form]], 2, FALSE)), VLOOKUP(Fulltable[[#This Row],[Distance]], Predict[[#All],[Distance (km)]:[Time on current form]], 2, FALSE), NA())</f>
        <v>#N/A</v>
      </c>
      <c r="J4638" s="13" t="e">
        <f>IF(ISNUMBER(VLOOKUP(Fulltable[[#This Row],[Distance]], Predict[[#All],[Distance (km)]:[Time on current form]], 3, FALSE)), VLOOKUP(Fulltable[[#This Row],[Distance]], Predict[[#All],[Distance (km)]:[Time on current form]], 3, FALSE), NA())</f>
        <v>#N/A</v>
      </c>
    </row>
    <row r="4639" spans="1:10" x14ac:dyDescent="0.25">
      <c r="A4639" s="1">
        <v>46.37</v>
      </c>
      <c r="B4639" s="2">
        <f>Fulltable[[#This Row],[Distance]]^2</f>
        <v>2150.1768999999999</v>
      </c>
      <c r="C4639">
        <f>Fulltable[[#This Row],[Distance]]^3</f>
        <v>99703.702852999995</v>
      </c>
      <c r="D4639">
        <f>Fulltable[[#This Row],[Distance]]^4</f>
        <v>4623260.70129361</v>
      </c>
      <c r="E4639">
        <f>Fulltable[[#This Row],[Distance]]^5</f>
        <v>214380598.71898469</v>
      </c>
      <c r="F4639" s="13" t="e">
        <f>IF(ISNUMBER(VLOOKUP(Fulltable[[#This Row],[Distance]], PBmetric[[Distance (km)]:[PB (hh:mm:ss)]], 6, FALSE)), VLOOKUP(Fulltable[[#This Row],[Distance]], PBmetric[[Distance (km)]:[PB (hh:mm:ss)]], 6, FALSE), NA())</f>
        <v>#N/A</v>
      </c>
      <c r="G4639" s="13">
        <f ca="1">$Q$4+$P$4*Fulltable[[#This Row],[Distance]]+$O$4*Fulltable[[#This Row],[D^2]]+$N$4*Fulltable[[#This Row],[D^3]]</f>
        <v>0.17331441195514871</v>
      </c>
      <c r="H4639" s="13">
        <f ca="1">Fulltable[[#This Row],[Forecast]]*(1+AVERAGE(cform[faster (-ve) /
slower (+ve)]))</f>
        <v>0.17943619259720656</v>
      </c>
      <c r="I4639" s="13" t="e">
        <f>IF(ISNUMBER(VLOOKUP(Fulltable[[#This Row],[Distance]], Predict[[#All],[Distance (km)]:[Time on current form]], 2, FALSE)), VLOOKUP(Fulltable[[#This Row],[Distance]], Predict[[#All],[Distance (km)]:[Time on current form]], 2, FALSE), NA())</f>
        <v>#N/A</v>
      </c>
      <c r="J4639" s="13" t="e">
        <f>IF(ISNUMBER(VLOOKUP(Fulltable[[#This Row],[Distance]], Predict[[#All],[Distance (km)]:[Time on current form]], 3, FALSE)), VLOOKUP(Fulltable[[#This Row],[Distance]], Predict[[#All],[Distance (km)]:[Time on current form]], 3, FALSE), NA())</f>
        <v>#N/A</v>
      </c>
    </row>
    <row r="4640" spans="1:10" x14ac:dyDescent="0.25">
      <c r="A4640" s="1">
        <v>46.38</v>
      </c>
      <c r="B4640" s="2">
        <f>Fulltable[[#This Row],[Distance]]^2</f>
        <v>2151.1044000000002</v>
      </c>
      <c r="C4640">
        <f>Fulltable[[#This Row],[Distance]]^3</f>
        <v>99768.222072000019</v>
      </c>
      <c r="D4640">
        <f>Fulltable[[#This Row],[Distance]]^4</f>
        <v>4627250.1396993604</v>
      </c>
      <c r="E4640">
        <f>Fulltable[[#This Row],[Distance]]^5</f>
        <v>214611861.47925633</v>
      </c>
      <c r="F4640" s="13" t="e">
        <f>IF(ISNUMBER(VLOOKUP(Fulltable[[#This Row],[Distance]], PBmetric[[Distance (km)]:[PB (hh:mm:ss)]], 6, FALSE)), VLOOKUP(Fulltable[[#This Row],[Distance]], PBmetric[[Distance (km)]:[PB (hh:mm:ss)]], 6, FALSE), NA())</f>
        <v>#N/A</v>
      </c>
      <c r="G4640" s="13">
        <f ca="1">$Q$4+$P$4*Fulltable[[#This Row],[Distance]]+$O$4*Fulltable[[#This Row],[D^2]]+$N$4*Fulltable[[#This Row],[D^3]]</f>
        <v>0.17336005196778034</v>
      </c>
      <c r="H4640" s="13">
        <f ca="1">Fulltable[[#This Row],[Forecast]]*(1+AVERAGE(cform[faster (-ve) /
slower (+ve)]))</f>
        <v>0.17948344469819646</v>
      </c>
      <c r="I4640" s="13" t="e">
        <f>IF(ISNUMBER(VLOOKUP(Fulltable[[#This Row],[Distance]], Predict[[#All],[Distance (km)]:[Time on current form]], 2, FALSE)), VLOOKUP(Fulltable[[#This Row],[Distance]], Predict[[#All],[Distance (km)]:[Time on current form]], 2, FALSE), NA())</f>
        <v>#N/A</v>
      </c>
      <c r="J4640" s="13" t="e">
        <f>IF(ISNUMBER(VLOOKUP(Fulltable[[#This Row],[Distance]], Predict[[#All],[Distance (km)]:[Time on current form]], 3, FALSE)), VLOOKUP(Fulltable[[#This Row],[Distance]], Predict[[#All],[Distance (km)]:[Time on current form]], 3, FALSE), NA())</f>
        <v>#N/A</v>
      </c>
    </row>
    <row r="4641" spans="1:10" x14ac:dyDescent="0.25">
      <c r="A4641" s="1">
        <v>46.39</v>
      </c>
      <c r="B4641" s="2">
        <f>Fulltable[[#This Row],[Distance]]^2</f>
        <v>2152.0320999999999</v>
      </c>
      <c r="C4641">
        <f>Fulltable[[#This Row],[Distance]]^3</f>
        <v>99832.76911899999</v>
      </c>
      <c r="D4641">
        <f>Fulltable[[#This Row],[Distance]]^4</f>
        <v>4631242.1594304098</v>
      </c>
      <c r="E4641">
        <f>Fulltable[[#This Row],[Distance]]^5</f>
        <v>214843323.77597672</v>
      </c>
      <c r="F4641" s="13" t="e">
        <f>IF(ISNUMBER(VLOOKUP(Fulltable[[#This Row],[Distance]], PBmetric[[Distance (km)]:[PB (hh:mm:ss)]], 6, FALSE)), VLOOKUP(Fulltable[[#This Row],[Distance]], PBmetric[[Distance (km)]:[PB (hh:mm:ss)]], 6, FALSE), NA())</f>
        <v>#N/A</v>
      </c>
      <c r="G4641" s="13">
        <f ca="1">$Q$4+$P$4*Fulltable[[#This Row],[Distance]]+$O$4*Fulltable[[#This Row],[D^2]]+$N$4*Fulltable[[#This Row],[D^3]]</f>
        <v>0.17340569548910037</v>
      </c>
      <c r="H4641" s="13">
        <f ca="1">Fulltable[[#This Row],[Forecast]]*(1+AVERAGE(cform[faster (-ve) /
slower (+ve)]))</f>
        <v>0.17953070043180802</v>
      </c>
      <c r="I4641" s="13" t="e">
        <f>IF(ISNUMBER(VLOOKUP(Fulltable[[#This Row],[Distance]], Predict[[#All],[Distance (km)]:[Time on current form]], 2, FALSE)), VLOOKUP(Fulltable[[#This Row],[Distance]], Predict[[#All],[Distance (km)]:[Time on current form]], 2, FALSE), NA())</f>
        <v>#N/A</v>
      </c>
      <c r="J4641" s="13" t="e">
        <f>IF(ISNUMBER(VLOOKUP(Fulltable[[#This Row],[Distance]], Predict[[#All],[Distance (km)]:[Time on current form]], 3, FALSE)), VLOOKUP(Fulltable[[#This Row],[Distance]], Predict[[#All],[Distance (km)]:[Time on current form]], 3, FALSE), NA())</f>
        <v>#N/A</v>
      </c>
    </row>
    <row r="4642" spans="1:10" x14ac:dyDescent="0.25">
      <c r="A4642" s="1">
        <v>46.4</v>
      </c>
      <c r="B4642" s="2">
        <f>Fulltable[[#This Row],[Distance]]^2</f>
        <v>2152.96</v>
      </c>
      <c r="C4642">
        <f>Fulltable[[#This Row],[Distance]]^3</f>
        <v>99897.343999999997</v>
      </c>
      <c r="D4642">
        <f>Fulltable[[#This Row],[Distance]]^4</f>
        <v>4635236.7615999999</v>
      </c>
      <c r="E4642">
        <f>Fulltable[[#This Row],[Distance]]^5</f>
        <v>215074985.73823997</v>
      </c>
      <c r="F4642" s="13" t="e">
        <f>IF(ISNUMBER(VLOOKUP(Fulltable[[#This Row],[Distance]], PBmetric[[Distance (km)]:[PB (hh:mm:ss)]], 6, FALSE)), VLOOKUP(Fulltable[[#This Row],[Distance]], PBmetric[[Distance (km)]:[PB (hh:mm:ss)]], 6, FALSE), NA())</f>
        <v>#N/A</v>
      </c>
      <c r="G4642" s="13">
        <f ca="1">$Q$4+$P$4*Fulltable[[#This Row],[Distance]]+$O$4*Fulltable[[#This Row],[D^2]]+$N$4*Fulltable[[#This Row],[D^3]]</f>
        <v>0.17345134251907338</v>
      </c>
      <c r="H4642" s="13">
        <f ca="1">Fulltable[[#This Row],[Forecast]]*(1+AVERAGE(cform[faster (-ve) /
slower (+ve)]))</f>
        <v>0.17957795979800456</v>
      </c>
      <c r="I4642" s="13" t="e">
        <f>IF(ISNUMBER(VLOOKUP(Fulltable[[#This Row],[Distance]], Predict[[#All],[Distance (km)]:[Time on current form]], 2, FALSE)), VLOOKUP(Fulltable[[#This Row],[Distance]], Predict[[#All],[Distance (km)]:[Time on current form]], 2, FALSE), NA())</f>
        <v>#N/A</v>
      </c>
      <c r="J4642" s="13" t="e">
        <f>IF(ISNUMBER(VLOOKUP(Fulltable[[#This Row],[Distance]], Predict[[#All],[Distance (km)]:[Time on current form]], 3, FALSE)), VLOOKUP(Fulltable[[#This Row],[Distance]], Predict[[#All],[Distance (km)]:[Time on current form]], 3, FALSE), NA())</f>
        <v>#N/A</v>
      </c>
    </row>
    <row r="4643" spans="1:10" x14ac:dyDescent="0.25">
      <c r="A4643" s="1">
        <v>46.41</v>
      </c>
      <c r="B4643" s="2">
        <f>Fulltable[[#This Row],[Distance]]^2</f>
        <v>2153.8880999999997</v>
      </c>
      <c r="C4643">
        <f>Fulltable[[#This Row],[Distance]]^3</f>
        <v>99961.946720999971</v>
      </c>
      <c r="D4643">
        <f>Fulltable[[#This Row],[Distance]]^4</f>
        <v>4639233.9473216087</v>
      </c>
      <c r="E4643">
        <f>Fulltable[[#This Row],[Distance]]^5</f>
        <v>215306847.49519584</v>
      </c>
      <c r="F4643" s="13" t="e">
        <f>IF(ISNUMBER(VLOOKUP(Fulltable[[#This Row],[Distance]], PBmetric[[Distance (km)]:[PB (hh:mm:ss)]], 6, FALSE)), VLOOKUP(Fulltable[[#This Row],[Distance]], PBmetric[[Distance (km)]:[PB (hh:mm:ss)]], 6, FALSE), NA())</f>
        <v>#N/A</v>
      </c>
      <c r="G4643" s="13">
        <f ca="1">$Q$4+$P$4*Fulltable[[#This Row],[Distance]]+$O$4*Fulltable[[#This Row],[D^2]]+$N$4*Fulltable[[#This Row],[D^3]]</f>
        <v>0.17349699305766403</v>
      </c>
      <c r="H4643" s="13">
        <f ca="1">Fulltable[[#This Row],[Forecast]]*(1+AVERAGE(cform[faster (-ve) /
slower (+ve)]))</f>
        <v>0.1796252227967495</v>
      </c>
      <c r="I4643" s="13" t="e">
        <f>IF(ISNUMBER(VLOOKUP(Fulltable[[#This Row],[Distance]], Predict[[#All],[Distance (km)]:[Time on current form]], 2, FALSE)), VLOOKUP(Fulltable[[#This Row],[Distance]], Predict[[#All],[Distance (km)]:[Time on current form]], 2, FALSE), NA())</f>
        <v>#N/A</v>
      </c>
      <c r="J4643" s="13" t="e">
        <f>IF(ISNUMBER(VLOOKUP(Fulltable[[#This Row],[Distance]], Predict[[#All],[Distance (km)]:[Time on current form]], 3, FALSE)), VLOOKUP(Fulltable[[#This Row],[Distance]], Predict[[#All],[Distance (km)]:[Time on current form]], 3, FALSE), NA())</f>
        <v>#N/A</v>
      </c>
    </row>
    <row r="4644" spans="1:10" x14ac:dyDescent="0.25">
      <c r="A4644" s="1">
        <v>46.42</v>
      </c>
      <c r="B4644" s="2">
        <f>Fulltable[[#This Row],[Distance]]^2</f>
        <v>2154.8164000000002</v>
      </c>
      <c r="C4644">
        <f>Fulltable[[#This Row],[Distance]]^3</f>
        <v>100026.57728800001</v>
      </c>
      <c r="D4644">
        <f>Fulltable[[#This Row],[Distance]]^4</f>
        <v>4643233.7177089611</v>
      </c>
      <c r="E4644">
        <f>Fulltable[[#This Row],[Distance]]^5</f>
        <v>215538909.17604998</v>
      </c>
      <c r="F4644" s="13" t="e">
        <f>IF(ISNUMBER(VLOOKUP(Fulltable[[#This Row],[Distance]], PBmetric[[Distance (km)]:[PB (hh:mm:ss)]], 6, FALSE)), VLOOKUP(Fulltable[[#This Row],[Distance]], PBmetric[[Distance (km)]:[PB (hh:mm:ss)]], 6, FALSE), NA())</f>
        <v>#N/A</v>
      </c>
      <c r="G4644" s="13">
        <f ca="1">$Q$4+$P$4*Fulltable[[#This Row],[Distance]]+$O$4*Fulltable[[#This Row],[D^2]]+$N$4*Fulltable[[#This Row],[D^3]]</f>
        <v>0.17354264710483694</v>
      </c>
      <c r="H4644" s="13">
        <f ca="1">Fulltable[[#This Row],[Forecast]]*(1+AVERAGE(cform[faster (-ve) /
slower (+ve)]))</f>
        <v>0.17967248942800623</v>
      </c>
      <c r="I4644" s="13" t="e">
        <f>IF(ISNUMBER(VLOOKUP(Fulltable[[#This Row],[Distance]], Predict[[#All],[Distance (km)]:[Time on current form]], 2, FALSE)), VLOOKUP(Fulltable[[#This Row],[Distance]], Predict[[#All],[Distance (km)]:[Time on current form]], 2, FALSE), NA())</f>
        <v>#N/A</v>
      </c>
      <c r="J4644" s="13" t="e">
        <f>IF(ISNUMBER(VLOOKUP(Fulltable[[#This Row],[Distance]], Predict[[#All],[Distance (km)]:[Time on current form]], 3, FALSE)), VLOOKUP(Fulltable[[#This Row],[Distance]], Predict[[#All],[Distance (km)]:[Time on current form]], 3, FALSE), NA())</f>
        <v>#N/A</v>
      </c>
    </row>
    <row r="4645" spans="1:10" x14ac:dyDescent="0.25">
      <c r="A4645" s="1">
        <v>46.43</v>
      </c>
      <c r="B4645" s="2">
        <f>Fulltable[[#This Row],[Distance]]^2</f>
        <v>2155.7449000000001</v>
      </c>
      <c r="C4645">
        <f>Fulltable[[#This Row],[Distance]]^3</f>
        <v>100091.235707</v>
      </c>
      <c r="D4645">
        <f>Fulltable[[#This Row],[Distance]]^4</f>
        <v>4647236.0738760103</v>
      </c>
      <c r="E4645">
        <f>Fulltable[[#This Row],[Distance]]^5</f>
        <v>215771170.91006315</v>
      </c>
      <c r="F4645" s="13" t="e">
        <f>IF(ISNUMBER(VLOOKUP(Fulltable[[#This Row],[Distance]], PBmetric[[Distance (km)]:[PB (hh:mm:ss)]], 6, FALSE)), VLOOKUP(Fulltable[[#This Row],[Distance]], PBmetric[[Distance (km)]:[PB (hh:mm:ss)]], 6, FALSE), NA())</f>
        <v>#N/A</v>
      </c>
      <c r="G4645" s="13">
        <f ca="1">$Q$4+$P$4*Fulltable[[#This Row],[Distance]]+$O$4*Fulltable[[#This Row],[D^2]]+$N$4*Fulltable[[#This Row],[D^3]]</f>
        <v>0.17358830466055661</v>
      </c>
      <c r="H4645" s="13">
        <f ca="1">Fulltable[[#This Row],[Forecast]]*(1+AVERAGE(cform[faster (-ve) /
slower (+ve)]))</f>
        <v>0.17971975969173798</v>
      </c>
      <c r="I4645" s="13" t="e">
        <f>IF(ISNUMBER(VLOOKUP(Fulltable[[#This Row],[Distance]], Predict[[#All],[Distance (km)]:[Time on current form]], 2, FALSE)), VLOOKUP(Fulltable[[#This Row],[Distance]], Predict[[#All],[Distance (km)]:[Time on current form]], 2, FALSE), NA())</f>
        <v>#N/A</v>
      </c>
      <c r="J4645" s="13" t="e">
        <f>IF(ISNUMBER(VLOOKUP(Fulltable[[#This Row],[Distance]], Predict[[#All],[Distance (km)]:[Time on current form]], 3, FALSE)), VLOOKUP(Fulltable[[#This Row],[Distance]], Predict[[#All],[Distance (km)]:[Time on current form]], 3, FALSE), NA())</f>
        <v>#N/A</v>
      </c>
    </row>
    <row r="4646" spans="1:10" x14ac:dyDescent="0.25">
      <c r="A4646" s="1">
        <v>46.44</v>
      </c>
      <c r="B4646" s="2">
        <f>Fulltable[[#This Row],[Distance]]^2</f>
        <v>2156.6735999999996</v>
      </c>
      <c r="C4646">
        <f>Fulltable[[#This Row],[Distance]]^3</f>
        <v>100155.92198399997</v>
      </c>
      <c r="D4646">
        <f>Fulltable[[#This Row],[Distance]]^4</f>
        <v>4651241.0169369588</v>
      </c>
      <c r="E4646">
        <f>Fulltable[[#This Row],[Distance]]^5</f>
        <v>216003632.82655236</v>
      </c>
      <c r="F4646" s="13" t="e">
        <f>IF(ISNUMBER(VLOOKUP(Fulltable[[#This Row],[Distance]], PBmetric[[Distance (km)]:[PB (hh:mm:ss)]], 6, FALSE)), VLOOKUP(Fulltable[[#This Row],[Distance]], PBmetric[[Distance (km)]:[PB (hh:mm:ss)]], 6, FALSE), NA())</f>
        <v>#N/A</v>
      </c>
      <c r="G4646" s="13">
        <f ca="1">$Q$4+$P$4*Fulltable[[#This Row],[Distance]]+$O$4*Fulltable[[#This Row],[D^2]]+$N$4*Fulltable[[#This Row],[D^3]]</f>
        <v>0.1736339657247877</v>
      </c>
      <c r="H4646" s="13">
        <f ca="1">Fulltable[[#This Row],[Forecast]]*(1+AVERAGE(cform[faster (-ve) /
slower (+ve)]))</f>
        <v>0.17976703358790816</v>
      </c>
      <c r="I4646" s="13" t="e">
        <f>IF(ISNUMBER(VLOOKUP(Fulltable[[#This Row],[Distance]], Predict[[#All],[Distance (km)]:[Time on current form]], 2, FALSE)), VLOOKUP(Fulltable[[#This Row],[Distance]], Predict[[#All],[Distance (km)]:[Time on current form]], 2, FALSE), NA())</f>
        <v>#N/A</v>
      </c>
      <c r="J4646" s="13" t="e">
        <f>IF(ISNUMBER(VLOOKUP(Fulltable[[#This Row],[Distance]], Predict[[#All],[Distance (km)]:[Time on current form]], 3, FALSE)), VLOOKUP(Fulltable[[#This Row],[Distance]], Predict[[#All],[Distance (km)]:[Time on current form]], 3, FALSE), NA())</f>
        <v>#N/A</v>
      </c>
    </row>
    <row r="4647" spans="1:10" x14ac:dyDescent="0.25">
      <c r="A4647" s="1">
        <v>46.45</v>
      </c>
      <c r="B4647" s="2">
        <f>Fulltable[[#This Row],[Distance]]^2</f>
        <v>2157.6025000000004</v>
      </c>
      <c r="C4647">
        <f>Fulltable[[#This Row],[Distance]]^3</f>
        <v>100220.63612500002</v>
      </c>
      <c r="D4647">
        <f>Fulltable[[#This Row],[Distance]]^4</f>
        <v>4655248.5480062515</v>
      </c>
      <c r="E4647">
        <f>Fulltable[[#This Row],[Distance]]^5</f>
        <v>216236295.05489039</v>
      </c>
      <c r="F4647" s="13" t="e">
        <f>IF(ISNUMBER(VLOOKUP(Fulltable[[#This Row],[Distance]], PBmetric[[Distance (km)]:[PB (hh:mm:ss)]], 6, FALSE)), VLOOKUP(Fulltable[[#This Row],[Distance]], PBmetric[[Distance (km)]:[PB (hh:mm:ss)]], 6, FALSE), NA())</f>
        <v>#N/A</v>
      </c>
      <c r="G4647" s="13">
        <f ca="1">$Q$4+$P$4*Fulltable[[#This Row],[Distance]]+$O$4*Fulltable[[#This Row],[D^2]]+$N$4*Fulltable[[#This Row],[D^3]]</f>
        <v>0.17367963029749486</v>
      </c>
      <c r="H4647" s="13">
        <f ca="1">Fulltable[[#This Row],[Forecast]]*(1+AVERAGE(cform[faster (-ve) /
slower (+ve)]))</f>
        <v>0.17981431111648016</v>
      </c>
      <c r="I4647" s="13" t="e">
        <f>IF(ISNUMBER(VLOOKUP(Fulltable[[#This Row],[Distance]], Predict[[#All],[Distance (km)]:[Time on current form]], 2, FALSE)), VLOOKUP(Fulltable[[#This Row],[Distance]], Predict[[#All],[Distance (km)]:[Time on current form]], 2, FALSE), NA())</f>
        <v>#N/A</v>
      </c>
      <c r="J4647" s="13" t="e">
        <f>IF(ISNUMBER(VLOOKUP(Fulltable[[#This Row],[Distance]], Predict[[#All],[Distance (km)]:[Time on current form]], 3, FALSE)), VLOOKUP(Fulltable[[#This Row],[Distance]], Predict[[#All],[Distance (km)]:[Time on current form]], 3, FALSE), NA())</f>
        <v>#N/A</v>
      </c>
    </row>
    <row r="4648" spans="1:10" x14ac:dyDescent="0.25">
      <c r="A4648" s="1">
        <v>46.46</v>
      </c>
      <c r="B4648" s="2">
        <f>Fulltable[[#This Row],[Distance]]^2</f>
        <v>2158.5316000000003</v>
      </c>
      <c r="C4648">
        <f>Fulltable[[#This Row],[Distance]]^3</f>
        <v>100285.37813600001</v>
      </c>
      <c r="D4648">
        <f>Fulltable[[#This Row],[Distance]]^4</f>
        <v>4659258.6681985613</v>
      </c>
      <c r="E4648">
        <f>Fulltable[[#This Row],[Distance]]^5</f>
        <v>216469157.72450516</v>
      </c>
      <c r="F4648" s="13" t="e">
        <f>IF(ISNUMBER(VLOOKUP(Fulltable[[#This Row],[Distance]], PBmetric[[Distance (km)]:[PB (hh:mm:ss)]], 6, FALSE)), VLOOKUP(Fulltable[[#This Row],[Distance]], PBmetric[[Distance (km)]:[PB (hh:mm:ss)]], 6, FALSE), NA())</f>
        <v>#N/A</v>
      </c>
      <c r="G4648" s="13">
        <f ca="1">$Q$4+$P$4*Fulltable[[#This Row],[Distance]]+$O$4*Fulltable[[#This Row],[D^2]]+$N$4*Fulltable[[#This Row],[D^3]]</f>
        <v>0.17372529837864259</v>
      </c>
      <c r="H4648" s="13">
        <f ca="1">Fulltable[[#This Row],[Forecast]]*(1+AVERAGE(cform[faster (-ve) /
slower (+ve)]))</f>
        <v>0.17986159227741727</v>
      </c>
      <c r="I4648" s="13" t="e">
        <f>IF(ISNUMBER(VLOOKUP(Fulltable[[#This Row],[Distance]], Predict[[#All],[Distance (km)]:[Time on current form]], 2, FALSE)), VLOOKUP(Fulltable[[#This Row],[Distance]], Predict[[#All],[Distance (km)]:[Time on current form]], 2, FALSE), NA())</f>
        <v>#N/A</v>
      </c>
      <c r="J4648" s="13" t="e">
        <f>IF(ISNUMBER(VLOOKUP(Fulltable[[#This Row],[Distance]], Predict[[#All],[Distance (km)]:[Time on current form]], 3, FALSE)), VLOOKUP(Fulltable[[#This Row],[Distance]], Predict[[#All],[Distance (km)]:[Time on current form]], 3, FALSE), NA())</f>
        <v>#N/A</v>
      </c>
    </row>
    <row r="4649" spans="1:10" x14ac:dyDescent="0.25">
      <c r="A4649" s="1">
        <v>46.47</v>
      </c>
      <c r="B4649" s="2">
        <f>Fulltable[[#This Row],[Distance]]^2</f>
        <v>2159.4609</v>
      </c>
      <c r="C4649">
        <f>Fulltable[[#This Row],[Distance]]^3</f>
        <v>100350.148023</v>
      </c>
      <c r="D4649">
        <f>Fulltable[[#This Row],[Distance]]^4</f>
        <v>4663271.3786288099</v>
      </c>
      <c r="E4649">
        <f>Fulltable[[#This Row],[Distance]]^5</f>
        <v>216702220.96488079</v>
      </c>
      <c r="F4649" s="13" t="e">
        <f>IF(ISNUMBER(VLOOKUP(Fulltable[[#This Row],[Distance]], PBmetric[[Distance (km)]:[PB (hh:mm:ss)]], 6, FALSE)), VLOOKUP(Fulltable[[#This Row],[Distance]], PBmetric[[Distance (km)]:[PB (hh:mm:ss)]], 6, FALSE), NA())</f>
        <v>#N/A</v>
      </c>
      <c r="G4649" s="13">
        <f ca="1">$Q$4+$P$4*Fulltable[[#This Row],[Distance]]+$O$4*Fulltable[[#This Row],[D^2]]+$N$4*Fulltable[[#This Row],[D^3]]</f>
        <v>0.17377096996819549</v>
      </c>
      <c r="H4649" s="13">
        <f ca="1">Fulltable[[#This Row],[Forecast]]*(1+AVERAGE(cform[faster (-ve) /
slower (+ve)]))</f>
        <v>0.17990887707068279</v>
      </c>
      <c r="I4649" s="13" t="e">
        <f>IF(ISNUMBER(VLOOKUP(Fulltable[[#This Row],[Distance]], Predict[[#All],[Distance (km)]:[Time on current form]], 2, FALSE)), VLOOKUP(Fulltable[[#This Row],[Distance]], Predict[[#All],[Distance (km)]:[Time on current form]], 2, FALSE), NA())</f>
        <v>#N/A</v>
      </c>
      <c r="J4649" s="13" t="e">
        <f>IF(ISNUMBER(VLOOKUP(Fulltable[[#This Row],[Distance]], Predict[[#All],[Distance (km)]:[Time on current form]], 3, FALSE)), VLOOKUP(Fulltable[[#This Row],[Distance]], Predict[[#All],[Distance (km)]:[Time on current form]], 3, FALSE), NA())</f>
        <v>#N/A</v>
      </c>
    </row>
    <row r="4650" spans="1:10" x14ac:dyDescent="0.25">
      <c r="A4650" s="1">
        <v>46.48</v>
      </c>
      <c r="B4650" s="2">
        <f>Fulltable[[#This Row],[Distance]]^2</f>
        <v>2160.3903999999998</v>
      </c>
      <c r="C4650">
        <f>Fulltable[[#This Row],[Distance]]^3</f>
        <v>100414.94579199998</v>
      </c>
      <c r="D4650">
        <f>Fulltable[[#This Row],[Distance]]^4</f>
        <v>4667286.6804121593</v>
      </c>
      <c r="E4650">
        <f>Fulltable[[#This Row],[Distance]]^5</f>
        <v>216935484.90555716</v>
      </c>
      <c r="F4650" s="13" t="e">
        <f>IF(ISNUMBER(VLOOKUP(Fulltable[[#This Row],[Distance]], PBmetric[[Distance (km)]:[PB (hh:mm:ss)]], 6, FALSE)), VLOOKUP(Fulltable[[#This Row],[Distance]], PBmetric[[Distance (km)]:[PB (hh:mm:ss)]], 6, FALSE), NA())</f>
        <v>#N/A</v>
      </c>
      <c r="G4650" s="13">
        <f ca="1">$Q$4+$P$4*Fulltable[[#This Row],[Distance]]+$O$4*Fulltable[[#This Row],[D^2]]+$N$4*Fulltable[[#This Row],[D^3]]</f>
        <v>0.17381664506611821</v>
      </c>
      <c r="H4650" s="13">
        <f ca="1">Fulltable[[#This Row],[Forecast]]*(1+AVERAGE(cform[faster (-ve) /
slower (+ve)]))</f>
        <v>0.17995616549624013</v>
      </c>
      <c r="I4650" s="13" t="e">
        <f>IF(ISNUMBER(VLOOKUP(Fulltable[[#This Row],[Distance]], Predict[[#All],[Distance (km)]:[Time on current form]], 2, FALSE)), VLOOKUP(Fulltable[[#This Row],[Distance]], Predict[[#All],[Distance (km)]:[Time on current form]], 2, FALSE), NA())</f>
        <v>#N/A</v>
      </c>
      <c r="J4650" s="13" t="e">
        <f>IF(ISNUMBER(VLOOKUP(Fulltable[[#This Row],[Distance]], Predict[[#All],[Distance (km)]:[Time on current form]], 3, FALSE)), VLOOKUP(Fulltable[[#This Row],[Distance]], Predict[[#All],[Distance (km)]:[Time on current form]], 3, FALSE), NA())</f>
        <v>#N/A</v>
      </c>
    </row>
    <row r="4651" spans="1:10" x14ac:dyDescent="0.25">
      <c r="A4651" s="1">
        <v>46.49</v>
      </c>
      <c r="B4651" s="2">
        <f>Fulltable[[#This Row],[Distance]]^2</f>
        <v>2161.3201000000004</v>
      </c>
      <c r="C4651">
        <f>Fulltable[[#This Row],[Distance]]^3</f>
        <v>100479.77144900002</v>
      </c>
      <c r="D4651">
        <f>Fulltable[[#This Row],[Distance]]^4</f>
        <v>4671304.5746640116</v>
      </c>
      <c r="E4651">
        <f>Fulltable[[#This Row],[Distance]]^5</f>
        <v>217168949.67612991</v>
      </c>
      <c r="F4651" s="13" t="e">
        <f>IF(ISNUMBER(VLOOKUP(Fulltable[[#This Row],[Distance]], PBmetric[[Distance (km)]:[PB (hh:mm:ss)]], 6, FALSE)), VLOOKUP(Fulltable[[#This Row],[Distance]], PBmetric[[Distance (km)]:[PB (hh:mm:ss)]], 6, FALSE), NA())</f>
        <v>#N/A</v>
      </c>
      <c r="G4651" s="13">
        <f ca="1">$Q$4+$P$4*Fulltable[[#This Row],[Distance]]+$O$4*Fulltable[[#This Row],[D^2]]+$N$4*Fulltable[[#This Row],[D^3]]</f>
        <v>0.17386232367237531</v>
      </c>
      <c r="H4651" s="13">
        <f ca="1">Fulltable[[#This Row],[Forecast]]*(1+AVERAGE(cform[faster (-ve) /
slower (+ve)]))</f>
        <v>0.18000345755405261</v>
      </c>
      <c r="I4651" s="13" t="e">
        <f>IF(ISNUMBER(VLOOKUP(Fulltable[[#This Row],[Distance]], Predict[[#All],[Distance (km)]:[Time on current form]], 2, FALSE)), VLOOKUP(Fulltable[[#This Row],[Distance]], Predict[[#All],[Distance (km)]:[Time on current form]], 2, FALSE), NA())</f>
        <v>#N/A</v>
      </c>
      <c r="J4651" s="13" t="e">
        <f>IF(ISNUMBER(VLOOKUP(Fulltable[[#This Row],[Distance]], Predict[[#All],[Distance (km)]:[Time on current form]], 3, FALSE)), VLOOKUP(Fulltable[[#This Row],[Distance]], Predict[[#All],[Distance (km)]:[Time on current form]], 3, FALSE), NA())</f>
        <v>#N/A</v>
      </c>
    </row>
    <row r="4652" spans="1:10" x14ac:dyDescent="0.25">
      <c r="A4652" s="1">
        <v>46.5</v>
      </c>
      <c r="B4652" s="2">
        <f>Fulltable[[#This Row],[Distance]]^2</f>
        <v>2162.25</v>
      </c>
      <c r="C4652">
        <f>Fulltable[[#This Row],[Distance]]^3</f>
        <v>100544.625</v>
      </c>
      <c r="D4652">
        <f>Fulltable[[#This Row],[Distance]]^4</f>
        <v>4675325.0625</v>
      </c>
      <c r="E4652">
        <f>Fulltable[[#This Row],[Distance]]^5</f>
        <v>217402615.40625</v>
      </c>
      <c r="F4652" s="13" t="e">
        <f>IF(ISNUMBER(VLOOKUP(Fulltable[[#This Row],[Distance]], PBmetric[[Distance (km)]:[PB (hh:mm:ss)]], 6, FALSE)), VLOOKUP(Fulltable[[#This Row],[Distance]], PBmetric[[Distance (km)]:[PB (hh:mm:ss)]], 6, FALSE), NA())</f>
        <v>#N/A</v>
      </c>
      <c r="G4652" s="13">
        <f ca="1">$Q$4+$P$4*Fulltable[[#This Row],[Distance]]+$O$4*Fulltable[[#This Row],[D^2]]+$N$4*Fulltable[[#This Row],[D^3]]</f>
        <v>0.17390800578693141</v>
      </c>
      <c r="H4652" s="13">
        <f ca="1">Fulltable[[#This Row],[Forecast]]*(1+AVERAGE(cform[faster (-ve) /
slower (+ve)]))</f>
        <v>0.18005075324408362</v>
      </c>
      <c r="I4652" s="13" t="e">
        <f>IF(ISNUMBER(VLOOKUP(Fulltable[[#This Row],[Distance]], Predict[[#All],[Distance (km)]:[Time on current form]], 2, FALSE)), VLOOKUP(Fulltable[[#This Row],[Distance]], Predict[[#All],[Distance (km)]:[Time on current form]], 2, FALSE), NA())</f>
        <v>#N/A</v>
      </c>
      <c r="J4652" s="13" t="e">
        <f>IF(ISNUMBER(VLOOKUP(Fulltable[[#This Row],[Distance]], Predict[[#All],[Distance (km)]:[Time on current form]], 3, FALSE)), VLOOKUP(Fulltable[[#This Row],[Distance]], Predict[[#All],[Distance (km)]:[Time on current form]], 3, FALSE), NA())</f>
        <v>#N/A</v>
      </c>
    </row>
    <row r="4653" spans="1:10" x14ac:dyDescent="0.25">
      <c r="A4653" s="1">
        <v>46.51</v>
      </c>
      <c r="B4653" s="2">
        <f>Fulltable[[#This Row],[Distance]]^2</f>
        <v>2163.1801</v>
      </c>
      <c r="C4653">
        <f>Fulltable[[#This Row],[Distance]]^3</f>
        <v>100609.50645099999</v>
      </c>
      <c r="D4653">
        <f>Fulltable[[#This Row],[Distance]]^4</f>
        <v>4679348.1450360101</v>
      </c>
      <c r="E4653">
        <f>Fulltable[[#This Row],[Distance]]^5</f>
        <v>217636482.22562483</v>
      </c>
      <c r="F4653" s="13" t="e">
        <f>IF(ISNUMBER(VLOOKUP(Fulltable[[#This Row],[Distance]], PBmetric[[Distance (km)]:[PB (hh:mm:ss)]], 6, FALSE)), VLOOKUP(Fulltable[[#This Row],[Distance]], PBmetric[[Distance (km)]:[PB (hh:mm:ss)]], 6, FALSE), NA())</f>
        <v>#N/A</v>
      </c>
      <c r="G4653" s="13">
        <f ca="1">$Q$4+$P$4*Fulltable[[#This Row],[Distance]]+$O$4*Fulltable[[#This Row],[D^2]]+$N$4*Fulltable[[#This Row],[D^3]]</f>
        <v>0.17395369140975112</v>
      </c>
      <c r="H4653" s="13">
        <f ca="1">Fulltable[[#This Row],[Forecast]]*(1+AVERAGE(cform[faster (-ve) /
slower (+ve)]))</f>
        <v>0.18009805256629649</v>
      </c>
      <c r="I4653" s="13" t="e">
        <f>IF(ISNUMBER(VLOOKUP(Fulltable[[#This Row],[Distance]], Predict[[#All],[Distance (km)]:[Time on current form]], 2, FALSE)), VLOOKUP(Fulltable[[#This Row],[Distance]], Predict[[#All],[Distance (km)]:[Time on current form]], 2, FALSE), NA())</f>
        <v>#N/A</v>
      </c>
      <c r="J4653" s="13" t="e">
        <f>IF(ISNUMBER(VLOOKUP(Fulltable[[#This Row],[Distance]], Predict[[#All],[Distance (km)]:[Time on current form]], 3, FALSE)), VLOOKUP(Fulltable[[#This Row],[Distance]], Predict[[#All],[Distance (km)]:[Time on current form]], 3, FALSE), NA())</f>
        <v>#N/A</v>
      </c>
    </row>
    <row r="4654" spans="1:10" x14ac:dyDescent="0.25">
      <c r="A4654" s="1">
        <v>46.52</v>
      </c>
      <c r="B4654" s="2">
        <f>Fulltable[[#This Row],[Distance]]^2</f>
        <v>2164.1104000000005</v>
      </c>
      <c r="C4654">
        <f>Fulltable[[#This Row],[Distance]]^3</f>
        <v>100674.41580800003</v>
      </c>
      <c r="D4654">
        <f>Fulltable[[#This Row],[Distance]]^4</f>
        <v>4683373.8233881621</v>
      </c>
      <c r="E4654">
        <f>Fulltable[[#This Row],[Distance]]^5</f>
        <v>217870550.26401731</v>
      </c>
      <c r="F4654" s="13" t="e">
        <f>IF(ISNUMBER(VLOOKUP(Fulltable[[#This Row],[Distance]], PBmetric[[Distance (km)]:[PB (hh:mm:ss)]], 6, FALSE)), VLOOKUP(Fulltable[[#This Row],[Distance]], PBmetric[[Distance (km)]:[PB (hh:mm:ss)]], 6, FALSE), NA())</f>
        <v>#N/A</v>
      </c>
      <c r="G4654" s="13">
        <f ca="1">$Q$4+$P$4*Fulltable[[#This Row],[Distance]]+$O$4*Fulltable[[#This Row],[D^2]]+$N$4*Fulltable[[#This Row],[D^3]]</f>
        <v>0.17399938054079903</v>
      </c>
      <c r="H4654" s="13">
        <f ca="1">Fulltable[[#This Row],[Forecast]]*(1+AVERAGE(cform[faster (-ve) /
slower (+ve)]))</f>
        <v>0.18014535552065458</v>
      </c>
      <c r="I4654" s="13" t="e">
        <f>IF(ISNUMBER(VLOOKUP(Fulltable[[#This Row],[Distance]], Predict[[#All],[Distance (km)]:[Time on current form]], 2, FALSE)), VLOOKUP(Fulltable[[#This Row],[Distance]], Predict[[#All],[Distance (km)]:[Time on current form]], 2, FALSE), NA())</f>
        <v>#N/A</v>
      </c>
      <c r="J4654" s="13" t="e">
        <f>IF(ISNUMBER(VLOOKUP(Fulltable[[#This Row],[Distance]], Predict[[#All],[Distance (km)]:[Time on current form]], 3, FALSE)), VLOOKUP(Fulltable[[#This Row],[Distance]], Predict[[#All],[Distance (km)]:[Time on current form]], 3, FALSE), NA())</f>
        <v>#N/A</v>
      </c>
    </row>
    <row r="4655" spans="1:10" x14ac:dyDescent="0.25">
      <c r="A4655" s="1">
        <v>46.53</v>
      </c>
      <c r="B4655" s="2">
        <f>Fulltable[[#This Row],[Distance]]^2</f>
        <v>2165.0409</v>
      </c>
      <c r="C4655">
        <f>Fulltable[[#This Row],[Distance]]^3</f>
        <v>100739.35307700001</v>
      </c>
      <c r="D4655">
        <f>Fulltable[[#This Row],[Distance]]^4</f>
        <v>4687402.09867281</v>
      </c>
      <c r="E4655">
        <f>Fulltable[[#This Row],[Distance]]^5</f>
        <v>218104819.65124586</v>
      </c>
      <c r="F4655" s="13" t="e">
        <f>IF(ISNUMBER(VLOOKUP(Fulltable[[#This Row],[Distance]], PBmetric[[Distance (km)]:[PB (hh:mm:ss)]], 6, FALSE)), VLOOKUP(Fulltable[[#This Row],[Distance]], PBmetric[[Distance (km)]:[PB (hh:mm:ss)]], 6, FALSE), NA())</f>
        <v>#N/A</v>
      </c>
      <c r="G4655" s="13">
        <f ca="1">$Q$4+$P$4*Fulltable[[#This Row],[Distance]]+$O$4*Fulltable[[#This Row],[D^2]]+$N$4*Fulltable[[#This Row],[D^3]]</f>
        <v>0.17404507318003964</v>
      </c>
      <c r="H4655" s="13">
        <f ca="1">Fulltable[[#This Row],[Forecast]]*(1+AVERAGE(cform[faster (-ve) /
slower (+ve)]))</f>
        <v>0.18019266210712112</v>
      </c>
      <c r="I4655" s="13" t="e">
        <f>IF(ISNUMBER(VLOOKUP(Fulltable[[#This Row],[Distance]], Predict[[#All],[Distance (km)]:[Time on current form]], 2, FALSE)), VLOOKUP(Fulltable[[#This Row],[Distance]], Predict[[#All],[Distance (km)]:[Time on current form]], 2, FALSE), NA())</f>
        <v>#N/A</v>
      </c>
      <c r="J4655" s="13" t="e">
        <f>IF(ISNUMBER(VLOOKUP(Fulltable[[#This Row],[Distance]], Predict[[#All],[Distance (km)]:[Time on current form]], 3, FALSE)), VLOOKUP(Fulltable[[#This Row],[Distance]], Predict[[#All],[Distance (km)]:[Time on current form]], 3, FALSE), NA())</f>
        <v>#N/A</v>
      </c>
    </row>
    <row r="4656" spans="1:10" x14ac:dyDescent="0.25">
      <c r="A4656" s="1">
        <v>46.54</v>
      </c>
      <c r="B4656" s="2">
        <f>Fulltable[[#This Row],[Distance]]^2</f>
        <v>2165.9715999999999</v>
      </c>
      <c r="C4656">
        <f>Fulltable[[#This Row],[Distance]]^3</f>
        <v>100804.31826399999</v>
      </c>
      <c r="D4656">
        <f>Fulltable[[#This Row],[Distance]]^4</f>
        <v>4691432.9720065594</v>
      </c>
      <c r="E4656">
        <f>Fulltable[[#This Row],[Distance]]^5</f>
        <v>218339290.51718527</v>
      </c>
      <c r="F4656" s="13" t="e">
        <f>IF(ISNUMBER(VLOOKUP(Fulltable[[#This Row],[Distance]], PBmetric[[Distance (km)]:[PB (hh:mm:ss)]], 6, FALSE)), VLOOKUP(Fulltable[[#This Row],[Distance]], PBmetric[[Distance (km)]:[PB (hh:mm:ss)]], 6, FALSE), NA())</f>
        <v>#N/A</v>
      </c>
      <c r="G4656" s="13">
        <f ca="1">$Q$4+$P$4*Fulltable[[#This Row],[Distance]]+$O$4*Fulltable[[#This Row],[D^2]]+$N$4*Fulltable[[#This Row],[D^3]]</f>
        <v>0.17409076932743769</v>
      </c>
      <c r="H4656" s="13">
        <f ca="1">Fulltable[[#This Row],[Forecast]]*(1+AVERAGE(cform[faster (-ve) /
slower (+ve)]))</f>
        <v>0.18023997232565961</v>
      </c>
      <c r="I4656" s="13" t="e">
        <f>IF(ISNUMBER(VLOOKUP(Fulltable[[#This Row],[Distance]], Predict[[#All],[Distance (km)]:[Time on current form]], 2, FALSE)), VLOOKUP(Fulltable[[#This Row],[Distance]], Predict[[#All],[Distance (km)]:[Time on current form]], 2, FALSE), NA())</f>
        <v>#N/A</v>
      </c>
      <c r="J4656" s="13" t="e">
        <f>IF(ISNUMBER(VLOOKUP(Fulltable[[#This Row],[Distance]], Predict[[#All],[Distance (km)]:[Time on current form]], 3, FALSE)), VLOOKUP(Fulltable[[#This Row],[Distance]], Predict[[#All],[Distance (km)]:[Time on current form]], 3, FALSE), NA())</f>
        <v>#N/A</v>
      </c>
    </row>
    <row r="4657" spans="1:10" x14ac:dyDescent="0.25">
      <c r="A4657" s="1">
        <v>46.55</v>
      </c>
      <c r="B4657" s="2">
        <f>Fulltable[[#This Row],[Distance]]^2</f>
        <v>2166.9024999999997</v>
      </c>
      <c r="C4657">
        <f>Fulltable[[#This Row],[Distance]]^3</f>
        <v>100869.31137499998</v>
      </c>
      <c r="D4657">
        <f>Fulltable[[#This Row],[Distance]]^4</f>
        <v>4695466.4445062485</v>
      </c>
      <c r="E4657">
        <f>Fulltable[[#This Row],[Distance]]^5</f>
        <v>218573962.99176586</v>
      </c>
      <c r="F4657" s="13" t="e">
        <f>IF(ISNUMBER(VLOOKUP(Fulltable[[#This Row],[Distance]], PBmetric[[Distance (km)]:[PB (hh:mm:ss)]], 6, FALSE)), VLOOKUP(Fulltable[[#This Row],[Distance]], PBmetric[[Distance (km)]:[PB (hh:mm:ss)]], 6, FALSE), NA())</f>
        <v>#N/A</v>
      </c>
      <c r="G4657" s="13">
        <f ca="1">$Q$4+$P$4*Fulltable[[#This Row],[Distance]]+$O$4*Fulltable[[#This Row],[D^2]]+$N$4*Fulltable[[#This Row],[D^3]]</f>
        <v>0.1741364689829577</v>
      </c>
      <c r="H4657" s="13">
        <f ca="1">Fulltable[[#This Row],[Forecast]]*(1+AVERAGE(cform[faster (-ve) /
slower (+ve)]))</f>
        <v>0.1802872861762333</v>
      </c>
      <c r="I4657" s="13" t="e">
        <f>IF(ISNUMBER(VLOOKUP(Fulltable[[#This Row],[Distance]], Predict[[#All],[Distance (km)]:[Time on current form]], 2, FALSE)), VLOOKUP(Fulltable[[#This Row],[Distance]], Predict[[#All],[Distance (km)]:[Time on current form]], 2, FALSE), NA())</f>
        <v>#N/A</v>
      </c>
      <c r="J4657" s="13" t="e">
        <f>IF(ISNUMBER(VLOOKUP(Fulltable[[#This Row],[Distance]], Predict[[#All],[Distance (km)]:[Time on current form]], 3, FALSE)), VLOOKUP(Fulltable[[#This Row],[Distance]], Predict[[#All],[Distance (km)]:[Time on current form]], 3, FALSE), NA())</f>
        <v>#N/A</v>
      </c>
    </row>
    <row r="4658" spans="1:10" x14ac:dyDescent="0.25">
      <c r="A4658" s="1">
        <v>46.56</v>
      </c>
      <c r="B4658" s="2">
        <f>Fulltable[[#This Row],[Distance]]^2</f>
        <v>2167.8336000000004</v>
      </c>
      <c r="C4658">
        <f>Fulltable[[#This Row],[Distance]]^3</f>
        <v>100934.33241600002</v>
      </c>
      <c r="D4658">
        <f>Fulltable[[#This Row],[Distance]]^4</f>
        <v>4699502.5172889614</v>
      </c>
      <c r="E4658">
        <f>Fulltable[[#This Row],[Distance]]^5</f>
        <v>218808837.20497406</v>
      </c>
      <c r="F4658" s="13" t="e">
        <f>IF(ISNUMBER(VLOOKUP(Fulltable[[#This Row],[Distance]], PBmetric[[Distance (km)]:[PB (hh:mm:ss)]], 6, FALSE)), VLOOKUP(Fulltable[[#This Row],[Distance]], PBmetric[[Distance (km)]:[PB (hh:mm:ss)]], 6, FALSE), NA())</f>
        <v>#N/A</v>
      </c>
      <c r="G4658" s="13">
        <f ca="1">$Q$4+$P$4*Fulltable[[#This Row],[Distance]]+$O$4*Fulltable[[#This Row],[D^2]]+$N$4*Fulltable[[#This Row],[D^3]]</f>
        <v>0.17418217214656431</v>
      </c>
      <c r="H4658" s="13">
        <f ca="1">Fulltable[[#This Row],[Forecast]]*(1+AVERAGE(cform[faster (-ve) /
slower (+ve)]))</f>
        <v>0.1803346036588056</v>
      </c>
      <c r="I4658" s="13" t="e">
        <f>IF(ISNUMBER(VLOOKUP(Fulltable[[#This Row],[Distance]], Predict[[#All],[Distance (km)]:[Time on current form]], 2, FALSE)), VLOOKUP(Fulltable[[#This Row],[Distance]], Predict[[#All],[Distance (km)]:[Time on current form]], 2, FALSE), NA())</f>
        <v>#N/A</v>
      </c>
      <c r="J4658" s="13" t="e">
        <f>IF(ISNUMBER(VLOOKUP(Fulltable[[#This Row],[Distance]], Predict[[#All],[Distance (km)]:[Time on current form]], 3, FALSE)), VLOOKUP(Fulltable[[#This Row],[Distance]], Predict[[#All],[Distance (km)]:[Time on current form]], 3, FALSE), NA())</f>
        <v>#N/A</v>
      </c>
    </row>
    <row r="4659" spans="1:10" x14ac:dyDescent="0.25">
      <c r="A4659" s="1">
        <v>46.57</v>
      </c>
      <c r="B4659" s="2">
        <f>Fulltable[[#This Row],[Distance]]^2</f>
        <v>2168.7649000000001</v>
      </c>
      <c r="C4659">
        <f>Fulltable[[#This Row],[Distance]]^3</f>
        <v>100999.381393</v>
      </c>
      <c r="D4659">
        <f>Fulltable[[#This Row],[Distance]]^4</f>
        <v>4703541.1914720107</v>
      </c>
      <c r="E4659">
        <f>Fulltable[[#This Row],[Distance]]^5</f>
        <v>219043913.28685153</v>
      </c>
      <c r="F4659" s="13" t="e">
        <f>IF(ISNUMBER(VLOOKUP(Fulltable[[#This Row],[Distance]], PBmetric[[Distance (km)]:[PB (hh:mm:ss)]], 6, FALSE)), VLOOKUP(Fulltable[[#This Row],[Distance]], PBmetric[[Distance (km)]:[PB (hh:mm:ss)]], 6, FALSE), NA())</f>
        <v>#N/A</v>
      </c>
      <c r="G4659" s="13">
        <f ca="1">$Q$4+$P$4*Fulltable[[#This Row],[Distance]]+$O$4*Fulltable[[#This Row],[D^2]]+$N$4*Fulltable[[#This Row],[D^3]]</f>
        <v>0.17422787881822205</v>
      </c>
      <c r="H4659" s="13">
        <f ca="1">Fulltable[[#This Row],[Forecast]]*(1+AVERAGE(cform[faster (-ve) /
slower (+ve)]))</f>
        <v>0.18038192477333978</v>
      </c>
      <c r="I4659" s="13" t="e">
        <f>IF(ISNUMBER(VLOOKUP(Fulltable[[#This Row],[Distance]], Predict[[#All],[Distance (km)]:[Time on current form]], 2, FALSE)), VLOOKUP(Fulltable[[#This Row],[Distance]], Predict[[#All],[Distance (km)]:[Time on current form]], 2, FALSE), NA())</f>
        <v>#N/A</v>
      </c>
      <c r="J4659" s="13" t="e">
        <f>IF(ISNUMBER(VLOOKUP(Fulltable[[#This Row],[Distance]], Predict[[#All],[Distance (km)]:[Time on current form]], 3, FALSE)), VLOOKUP(Fulltable[[#This Row],[Distance]], Predict[[#All],[Distance (km)]:[Time on current form]], 3, FALSE), NA())</f>
        <v>#N/A</v>
      </c>
    </row>
    <row r="4660" spans="1:10" x14ac:dyDescent="0.25">
      <c r="A4660" s="1">
        <v>46.58</v>
      </c>
      <c r="B4660" s="2">
        <f>Fulltable[[#This Row],[Distance]]^2</f>
        <v>2169.6963999999998</v>
      </c>
      <c r="C4660">
        <f>Fulltable[[#This Row],[Distance]]^3</f>
        <v>101064.45831199999</v>
      </c>
      <c r="D4660">
        <f>Fulltable[[#This Row],[Distance]]^4</f>
        <v>4707582.4681729591</v>
      </c>
      <c r="E4660">
        <f>Fulltable[[#This Row],[Distance]]^5</f>
        <v>219279191.36749643</v>
      </c>
      <c r="F4660" s="13" t="e">
        <f>IF(ISNUMBER(VLOOKUP(Fulltable[[#This Row],[Distance]], PBmetric[[Distance (km)]:[PB (hh:mm:ss)]], 6, FALSE)), VLOOKUP(Fulltable[[#This Row],[Distance]], PBmetric[[Distance (km)]:[PB (hh:mm:ss)]], 6, FALSE), NA())</f>
        <v>#N/A</v>
      </c>
      <c r="G4660" s="13">
        <f ca="1">$Q$4+$P$4*Fulltable[[#This Row],[Distance]]+$O$4*Fulltable[[#This Row],[D^2]]+$N$4*Fulltable[[#This Row],[D^3]]</f>
        <v>0.17427358899789558</v>
      </c>
      <c r="H4660" s="13">
        <f ca="1">Fulltable[[#This Row],[Forecast]]*(1+AVERAGE(cform[faster (-ve) /
slower (+ve)]))</f>
        <v>0.18042924951979927</v>
      </c>
      <c r="I4660" s="13" t="e">
        <f>IF(ISNUMBER(VLOOKUP(Fulltable[[#This Row],[Distance]], Predict[[#All],[Distance (km)]:[Time on current form]], 2, FALSE)), VLOOKUP(Fulltable[[#This Row],[Distance]], Predict[[#All],[Distance (km)]:[Time on current form]], 2, FALSE), NA())</f>
        <v>#N/A</v>
      </c>
      <c r="J4660" s="13" t="e">
        <f>IF(ISNUMBER(VLOOKUP(Fulltable[[#This Row],[Distance]], Predict[[#All],[Distance (km)]:[Time on current form]], 3, FALSE)), VLOOKUP(Fulltable[[#This Row],[Distance]], Predict[[#All],[Distance (km)]:[Time on current form]], 3, FALSE), NA())</f>
        <v>#N/A</v>
      </c>
    </row>
    <row r="4661" spans="1:10" x14ac:dyDescent="0.25">
      <c r="A4661" s="1">
        <v>46.59</v>
      </c>
      <c r="B4661" s="2">
        <f>Fulltable[[#This Row],[Distance]]^2</f>
        <v>2170.6281000000004</v>
      </c>
      <c r="C4661">
        <f>Fulltable[[#This Row],[Distance]]^3</f>
        <v>101129.56317900002</v>
      </c>
      <c r="D4661">
        <f>Fulltable[[#This Row],[Distance]]^4</f>
        <v>4711626.3485096116</v>
      </c>
      <c r="E4661">
        <f>Fulltable[[#This Row],[Distance]]^5</f>
        <v>219514671.57706282</v>
      </c>
      <c r="F4661" s="13" t="e">
        <f>IF(ISNUMBER(VLOOKUP(Fulltable[[#This Row],[Distance]], PBmetric[[Distance (km)]:[PB (hh:mm:ss)]], 6, FALSE)), VLOOKUP(Fulltable[[#This Row],[Distance]], PBmetric[[Distance (km)]:[PB (hh:mm:ss)]], 6, FALSE), NA())</f>
        <v>#N/A</v>
      </c>
      <c r="G4661" s="13">
        <f ca="1">$Q$4+$P$4*Fulltable[[#This Row],[Distance]]+$O$4*Fulltable[[#This Row],[D^2]]+$N$4*Fulltable[[#This Row],[D^3]]</f>
        <v>0.17431930268554946</v>
      </c>
      <c r="H4661" s="13">
        <f ca="1">Fulltable[[#This Row],[Forecast]]*(1+AVERAGE(cform[faster (-ve) /
slower (+ve)]))</f>
        <v>0.18047657789814736</v>
      </c>
      <c r="I4661" s="13" t="e">
        <f>IF(ISNUMBER(VLOOKUP(Fulltable[[#This Row],[Distance]], Predict[[#All],[Distance (km)]:[Time on current form]], 2, FALSE)), VLOOKUP(Fulltable[[#This Row],[Distance]], Predict[[#All],[Distance (km)]:[Time on current form]], 2, FALSE), NA())</f>
        <v>#N/A</v>
      </c>
      <c r="J4661" s="13" t="e">
        <f>IF(ISNUMBER(VLOOKUP(Fulltable[[#This Row],[Distance]], Predict[[#All],[Distance (km)]:[Time on current form]], 3, FALSE)), VLOOKUP(Fulltable[[#This Row],[Distance]], Predict[[#All],[Distance (km)]:[Time on current form]], 3, FALSE), NA())</f>
        <v>#N/A</v>
      </c>
    </row>
    <row r="4662" spans="1:10" x14ac:dyDescent="0.25">
      <c r="A4662" s="1">
        <v>46.6</v>
      </c>
      <c r="B4662" s="2">
        <f>Fulltable[[#This Row],[Distance]]^2</f>
        <v>2171.56</v>
      </c>
      <c r="C4662">
        <f>Fulltable[[#This Row],[Distance]]^3</f>
        <v>101194.696</v>
      </c>
      <c r="D4662">
        <f>Fulltable[[#This Row],[Distance]]^4</f>
        <v>4715672.8335999995</v>
      </c>
      <c r="E4662">
        <f>Fulltable[[#This Row],[Distance]]^5</f>
        <v>219750354.04575998</v>
      </c>
      <c r="F4662" s="13" t="e">
        <f>IF(ISNUMBER(VLOOKUP(Fulltable[[#This Row],[Distance]], PBmetric[[Distance (km)]:[PB (hh:mm:ss)]], 6, FALSE)), VLOOKUP(Fulltable[[#This Row],[Distance]], PBmetric[[Distance (km)]:[PB (hh:mm:ss)]], 6, FALSE), NA())</f>
        <v>#N/A</v>
      </c>
      <c r="G4662" s="13">
        <f ca="1">$Q$4+$P$4*Fulltable[[#This Row],[Distance]]+$O$4*Fulltable[[#This Row],[D^2]]+$N$4*Fulltable[[#This Row],[D^3]]</f>
        <v>0.1743650198811483</v>
      </c>
      <c r="H4662" s="13">
        <f ca="1">Fulltable[[#This Row],[Forecast]]*(1+AVERAGE(cform[faster (-ve) /
slower (+ve)]))</f>
        <v>0.18052390990834744</v>
      </c>
      <c r="I4662" s="13" t="e">
        <f>IF(ISNUMBER(VLOOKUP(Fulltable[[#This Row],[Distance]], Predict[[#All],[Distance (km)]:[Time on current form]], 2, FALSE)), VLOOKUP(Fulltable[[#This Row],[Distance]], Predict[[#All],[Distance (km)]:[Time on current form]], 2, FALSE), NA())</f>
        <v>#N/A</v>
      </c>
      <c r="J4662" s="13" t="e">
        <f>IF(ISNUMBER(VLOOKUP(Fulltable[[#This Row],[Distance]], Predict[[#All],[Distance (km)]:[Time on current form]], 3, FALSE)), VLOOKUP(Fulltable[[#This Row],[Distance]], Predict[[#All],[Distance (km)]:[Time on current form]], 3, FALSE), NA())</f>
        <v>#N/A</v>
      </c>
    </row>
    <row r="4663" spans="1:10" x14ac:dyDescent="0.25">
      <c r="A4663" s="1">
        <v>46.61</v>
      </c>
      <c r="B4663" s="2">
        <f>Fulltable[[#This Row],[Distance]]^2</f>
        <v>2172.4920999999999</v>
      </c>
      <c r="C4663">
        <f>Fulltable[[#This Row],[Distance]]^3</f>
        <v>101259.85678099999</v>
      </c>
      <c r="D4663">
        <f>Fulltable[[#This Row],[Distance]]^4</f>
        <v>4719721.9245624095</v>
      </c>
      <c r="E4663">
        <f>Fulltable[[#This Row],[Distance]]^5</f>
        <v>219986238.90385389</v>
      </c>
      <c r="F4663" s="13" t="e">
        <f>IF(ISNUMBER(VLOOKUP(Fulltable[[#This Row],[Distance]], PBmetric[[Distance (km)]:[PB (hh:mm:ss)]], 6, FALSE)), VLOOKUP(Fulltable[[#This Row],[Distance]], PBmetric[[Distance (km)]:[PB (hh:mm:ss)]], 6, FALSE), NA())</f>
        <v>#N/A</v>
      </c>
      <c r="G4663" s="13">
        <f ca="1">$Q$4+$P$4*Fulltable[[#This Row],[Distance]]+$O$4*Fulltable[[#This Row],[D^2]]+$N$4*Fulltable[[#This Row],[D^3]]</f>
        <v>0.17441074058465669</v>
      </c>
      <c r="H4663" s="13">
        <f ca="1">Fulltable[[#This Row],[Forecast]]*(1+AVERAGE(cform[faster (-ve) /
slower (+ve)]))</f>
        <v>0.18057124555036277</v>
      </c>
      <c r="I4663" s="13" t="e">
        <f>IF(ISNUMBER(VLOOKUP(Fulltable[[#This Row],[Distance]], Predict[[#All],[Distance (km)]:[Time on current form]], 2, FALSE)), VLOOKUP(Fulltable[[#This Row],[Distance]], Predict[[#All],[Distance (km)]:[Time on current form]], 2, FALSE), NA())</f>
        <v>#N/A</v>
      </c>
      <c r="J4663" s="13" t="e">
        <f>IF(ISNUMBER(VLOOKUP(Fulltable[[#This Row],[Distance]], Predict[[#All],[Distance (km)]:[Time on current form]], 3, FALSE)), VLOOKUP(Fulltable[[#This Row],[Distance]], Predict[[#All],[Distance (km)]:[Time on current form]], 3, FALSE), NA())</f>
        <v>#N/A</v>
      </c>
    </row>
    <row r="4664" spans="1:10" x14ac:dyDescent="0.25">
      <c r="A4664" s="1">
        <v>46.62</v>
      </c>
      <c r="B4664" s="2">
        <f>Fulltable[[#This Row],[Distance]]^2</f>
        <v>2173.4243999999999</v>
      </c>
      <c r="C4664">
        <f>Fulltable[[#This Row],[Distance]]^3</f>
        <v>101325.04552799999</v>
      </c>
      <c r="D4664">
        <f>Fulltable[[#This Row],[Distance]]^4</f>
        <v>4723773.6225153599</v>
      </c>
      <c r="E4664">
        <f>Fulltable[[#This Row],[Distance]]^5</f>
        <v>220222326.28166607</v>
      </c>
      <c r="F4664" s="13" t="e">
        <f>IF(ISNUMBER(VLOOKUP(Fulltable[[#This Row],[Distance]], PBmetric[[Distance (km)]:[PB (hh:mm:ss)]], 6, FALSE)), VLOOKUP(Fulltable[[#This Row],[Distance]], PBmetric[[Distance (km)]:[PB (hh:mm:ss)]], 6, FALSE), NA())</f>
        <v>#N/A</v>
      </c>
      <c r="G4664" s="13">
        <f ca="1">$Q$4+$P$4*Fulltable[[#This Row],[Distance]]+$O$4*Fulltable[[#This Row],[D^2]]+$N$4*Fulltable[[#This Row],[D^3]]</f>
        <v>0.17445646479603924</v>
      </c>
      <c r="H4664" s="13">
        <f ca="1">Fulltable[[#This Row],[Forecast]]*(1+AVERAGE(cform[faster (-ve) /
slower (+ve)]))</f>
        <v>0.1806185848241568</v>
      </c>
      <c r="I4664" s="13" t="e">
        <f>IF(ISNUMBER(VLOOKUP(Fulltable[[#This Row],[Distance]], Predict[[#All],[Distance (km)]:[Time on current form]], 2, FALSE)), VLOOKUP(Fulltable[[#This Row],[Distance]], Predict[[#All],[Distance (km)]:[Time on current form]], 2, FALSE), NA())</f>
        <v>#N/A</v>
      </c>
      <c r="J4664" s="13" t="e">
        <f>IF(ISNUMBER(VLOOKUP(Fulltable[[#This Row],[Distance]], Predict[[#All],[Distance (km)]:[Time on current form]], 3, FALSE)), VLOOKUP(Fulltable[[#This Row],[Distance]], Predict[[#All],[Distance (km)]:[Time on current form]], 3, FALSE), NA())</f>
        <v>#N/A</v>
      </c>
    </row>
    <row r="4665" spans="1:10" x14ac:dyDescent="0.25">
      <c r="A4665" s="1">
        <v>46.63</v>
      </c>
      <c r="B4665" s="2">
        <f>Fulltable[[#This Row],[Distance]]^2</f>
        <v>2174.3569000000002</v>
      </c>
      <c r="C4665">
        <f>Fulltable[[#This Row],[Distance]]^3</f>
        <v>101390.26224700002</v>
      </c>
      <c r="D4665">
        <f>Fulltable[[#This Row],[Distance]]^4</f>
        <v>4727827.9285776112</v>
      </c>
      <c r="E4665">
        <f>Fulltable[[#This Row],[Distance]]^5</f>
        <v>220458616.30957404</v>
      </c>
      <c r="F4665" s="13" t="e">
        <f>IF(ISNUMBER(VLOOKUP(Fulltable[[#This Row],[Distance]], PBmetric[[Distance (km)]:[PB (hh:mm:ss)]], 6, FALSE)), VLOOKUP(Fulltable[[#This Row],[Distance]], PBmetric[[Distance (km)]:[PB (hh:mm:ss)]], 6, FALSE), NA())</f>
        <v>#N/A</v>
      </c>
      <c r="G4665" s="13">
        <f ca="1">$Q$4+$P$4*Fulltable[[#This Row],[Distance]]+$O$4*Fulltable[[#This Row],[D^2]]+$N$4*Fulltable[[#This Row],[D^3]]</f>
        <v>0.17450219251526053</v>
      </c>
      <c r="H4665" s="13">
        <f ca="1">Fulltable[[#This Row],[Forecast]]*(1+AVERAGE(cform[faster (-ve) /
slower (+ve)]))</f>
        <v>0.18066592772969281</v>
      </c>
      <c r="I4665" s="13" t="e">
        <f>IF(ISNUMBER(VLOOKUP(Fulltable[[#This Row],[Distance]], Predict[[#All],[Distance (km)]:[Time on current form]], 2, FALSE)), VLOOKUP(Fulltable[[#This Row],[Distance]], Predict[[#All],[Distance (km)]:[Time on current form]], 2, FALSE), NA())</f>
        <v>#N/A</v>
      </c>
      <c r="J4665" s="13" t="e">
        <f>IF(ISNUMBER(VLOOKUP(Fulltable[[#This Row],[Distance]], Predict[[#All],[Distance (km)]:[Time on current form]], 3, FALSE)), VLOOKUP(Fulltable[[#This Row],[Distance]], Predict[[#All],[Distance (km)]:[Time on current form]], 3, FALSE), NA())</f>
        <v>#N/A</v>
      </c>
    </row>
    <row r="4666" spans="1:10" x14ac:dyDescent="0.25">
      <c r="A4666" s="1">
        <v>46.64</v>
      </c>
      <c r="B4666" s="2">
        <f>Fulltable[[#This Row],[Distance]]^2</f>
        <v>2175.2896000000001</v>
      </c>
      <c r="C4666">
        <f>Fulltable[[#This Row],[Distance]]^3</f>
        <v>101455.50694400001</v>
      </c>
      <c r="D4666">
        <f>Fulltable[[#This Row],[Distance]]^4</f>
        <v>4731884.8438681606</v>
      </c>
      <c r="E4666">
        <f>Fulltable[[#This Row],[Distance]]^5</f>
        <v>220695109.11801103</v>
      </c>
      <c r="F4666" s="13" t="e">
        <f>IF(ISNUMBER(VLOOKUP(Fulltable[[#This Row],[Distance]], PBmetric[[Distance (km)]:[PB (hh:mm:ss)]], 6, FALSE)), VLOOKUP(Fulltable[[#This Row],[Distance]], PBmetric[[Distance (km)]:[PB (hh:mm:ss)]], 6, FALSE), NA())</f>
        <v>#N/A</v>
      </c>
      <c r="G4666" s="13">
        <f ca="1">$Q$4+$P$4*Fulltable[[#This Row],[Distance]]+$O$4*Fulltable[[#This Row],[D^2]]+$N$4*Fulltable[[#This Row],[D^3]]</f>
        <v>0.17454792374228517</v>
      </c>
      <c r="H4666" s="13">
        <f ca="1">Fulltable[[#This Row],[Forecast]]*(1+AVERAGE(cform[faster (-ve) /
slower (+ve)]))</f>
        <v>0.18071327426693418</v>
      </c>
      <c r="I4666" s="13" t="e">
        <f>IF(ISNUMBER(VLOOKUP(Fulltable[[#This Row],[Distance]], Predict[[#All],[Distance (km)]:[Time on current form]], 2, FALSE)), VLOOKUP(Fulltable[[#This Row],[Distance]], Predict[[#All],[Distance (km)]:[Time on current form]], 2, FALSE), NA())</f>
        <v>#N/A</v>
      </c>
      <c r="J4666" s="13" t="e">
        <f>IF(ISNUMBER(VLOOKUP(Fulltable[[#This Row],[Distance]], Predict[[#All],[Distance (km)]:[Time on current form]], 3, FALSE)), VLOOKUP(Fulltable[[#This Row],[Distance]], Predict[[#All],[Distance (km)]:[Time on current form]], 3, FALSE), NA())</f>
        <v>#N/A</v>
      </c>
    </row>
    <row r="4667" spans="1:10" x14ac:dyDescent="0.25">
      <c r="A4667" s="1">
        <v>46.65</v>
      </c>
      <c r="B4667" s="2">
        <f>Fulltable[[#This Row],[Distance]]^2</f>
        <v>2176.2224999999999</v>
      </c>
      <c r="C4667">
        <f>Fulltable[[#This Row],[Distance]]^3</f>
        <v>101520.779625</v>
      </c>
      <c r="D4667">
        <f>Fulltable[[#This Row],[Distance]]^4</f>
        <v>4735944.3695062492</v>
      </c>
      <c r="E4667">
        <f>Fulltable[[#This Row],[Distance]]^5</f>
        <v>220931804.83746651</v>
      </c>
      <c r="F4667" s="13" t="e">
        <f>IF(ISNUMBER(VLOOKUP(Fulltable[[#This Row],[Distance]], PBmetric[[Distance (km)]:[PB (hh:mm:ss)]], 6, FALSE)), VLOOKUP(Fulltable[[#This Row],[Distance]], PBmetric[[Distance (km)]:[PB (hh:mm:ss)]], 6, FALSE), NA())</f>
        <v>#N/A</v>
      </c>
      <c r="G4667" s="13">
        <f ca="1">$Q$4+$P$4*Fulltable[[#This Row],[Distance]]+$O$4*Fulltable[[#This Row],[D^2]]+$N$4*Fulltable[[#This Row],[D^3]]</f>
        <v>0.17459365847707775</v>
      </c>
      <c r="H4667" s="13">
        <f ca="1">Fulltable[[#This Row],[Forecast]]*(1+AVERAGE(cform[faster (-ve) /
slower (+ve)]))</f>
        <v>0.18076062443584426</v>
      </c>
      <c r="I4667" s="13" t="e">
        <f>IF(ISNUMBER(VLOOKUP(Fulltable[[#This Row],[Distance]], Predict[[#All],[Distance (km)]:[Time on current form]], 2, FALSE)), VLOOKUP(Fulltable[[#This Row],[Distance]], Predict[[#All],[Distance (km)]:[Time on current form]], 2, FALSE), NA())</f>
        <v>#N/A</v>
      </c>
      <c r="J4667" s="13" t="e">
        <f>IF(ISNUMBER(VLOOKUP(Fulltable[[#This Row],[Distance]], Predict[[#All],[Distance (km)]:[Time on current form]], 3, FALSE)), VLOOKUP(Fulltable[[#This Row],[Distance]], Predict[[#All],[Distance (km)]:[Time on current form]], 3, FALSE), NA())</f>
        <v>#N/A</v>
      </c>
    </row>
    <row r="4668" spans="1:10" x14ac:dyDescent="0.25">
      <c r="A4668" s="1">
        <v>46.66</v>
      </c>
      <c r="B4668" s="2">
        <f>Fulltable[[#This Row],[Distance]]^2</f>
        <v>2177.1555999999996</v>
      </c>
      <c r="C4668">
        <f>Fulltable[[#This Row],[Distance]]^3</f>
        <v>101586.08029599997</v>
      </c>
      <c r="D4668">
        <f>Fulltable[[#This Row],[Distance]]^4</f>
        <v>4740006.5066113584</v>
      </c>
      <c r="E4668">
        <f>Fulltable[[#This Row],[Distance]]^5</f>
        <v>221168703.59848598</v>
      </c>
      <c r="F4668" s="13" t="e">
        <f>IF(ISNUMBER(VLOOKUP(Fulltable[[#This Row],[Distance]], PBmetric[[Distance (km)]:[PB (hh:mm:ss)]], 6, FALSE)), VLOOKUP(Fulltable[[#This Row],[Distance]], PBmetric[[Distance (km)]:[PB (hh:mm:ss)]], 6, FALSE), NA())</f>
        <v>#N/A</v>
      </c>
      <c r="G4668" s="13">
        <f ca="1">$Q$4+$P$4*Fulltable[[#This Row],[Distance]]+$O$4*Fulltable[[#This Row],[D^2]]+$N$4*Fulltable[[#This Row],[D^3]]</f>
        <v>0.17463939671960288</v>
      </c>
      <c r="H4668" s="13">
        <f ca="1">Fulltable[[#This Row],[Forecast]]*(1+AVERAGE(cform[faster (-ve) /
slower (+ve)]))</f>
        <v>0.18080797823638636</v>
      </c>
      <c r="I4668" s="13" t="e">
        <f>IF(ISNUMBER(VLOOKUP(Fulltable[[#This Row],[Distance]], Predict[[#All],[Distance (km)]:[Time on current form]], 2, FALSE)), VLOOKUP(Fulltable[[#This Row],[Distance]], Predict[[#All],[Distance (km)]:[Time on current form]], 2, FALSE), NA())</f>
        <v>#N/A</v>
      </c>
      <c r="J4668" s="13" t="e">
        <f>IF(ISNUMBER(VLOOKUP(Fulltable[[#This Row],[Distance]], Predict[[#All],[Distance (km)]:[Time on current form]], 3, FALSE)), VLOOKUP(Fulltable[[#This Row],[Distance]], Predict[[#All],[Distance (km)]:[Time on current form]], 3, FALSE), NA())</f>
        <v>#N/A</v>
      </c>
    </row>
    <row r="4669" spans="1:10" x14ac:dyDescent="0.25">
      <c r="A4669" s="1">
        <v>46.67</v>
      </c>
      <c r="B4669" s="2">
        <f>Fulltable[[#This Row],[Distance]]^2</f>
        <v>2178.0889000000002</v>
      </c>
      <c r="C4669">
        <f>Fulltable[[#This Row],[Distance]]^3</f>
        <v>101651.40896300001</v>
      </c>
      <c r="D4669">
        <f>Fulltable[[#This Row],[Distance]]^4</f>
        <v>4744071.2563032107</v>
      </c>
      <c r="E4669">
        <f>Fulltable[[#This Row],[Distance]]^5</f>
        <v>221405805.53167084</v>
      </c>
      <c r="F4669" s="13" t="e">
        <f>IF(ISNUMBER(VLOOKUP(Fulltable[[#This Row],[Distance]], PBmetric[[Distance (km)]:[PB (hh:mm:ss)]], 6, FALSE)), VLOOKUP(Fulltable[[#This Row],[Distance]], PBmetric[[Distance (km)]:[PB (hh:mm:ss)]], 6, FALSE), NA())</f>
        <v>#N/A</v>
      </c>
      <c r="G4669" s="13">
        <f ca="1">$Q$4+$P$4*Fulltable[[#This Row],[Distance]]+$O$4*Fulltable[[#This Row],[D^2]]+$N$4*Fulltable[[#This Row],[D^3]]</f>
        <v>0.17468513846982517</v>
      </c>
      <c r="H4669" s="13">
        <f ca="1">Fulltable[[#This Row],[Forecast]]*(1+AVERAGE(cform[faster (-ve) /
slower (+ve)]))</f>
        <v>0.18085533566852388</v>
      </c>
      <c r="I4669" s="13" t="e">
        <f>IF(ISNUMBER(VLOOKUP(Fulltable[[#This Row],[Distance]], Predict[[#All],[Distance (km)]:[Time on current form]], 2, FALSE)), VLOOKUP(Fulltable[[#This Row],[Distance]], Predict[[#All],[Distance (km)]:[Time on current form]], 2, FALSE), NA())</f>
        <v>#N/A</v>
      </c>
      <c r="J4669" s="13" t="e">
        <f>IF(ISNUMBER(VLOOKUP(Fulltable[[#This Row],[Distance]], Predict[[#All],[Distance (km)]:[Time on current form]], 3, FALSE)), VLOOKUP(Fulltable[[#This Row],[Distance]], Predict[[#All],[Distance (km)]:[Time on current form]], 3, FALSE), NA())</f>
        <v>#N/A</v>
      </c>
    </row>
    <row r="4670" spans="1:10" x14ac:dyDescent="0.25">
      <c r="A4670" s="1">
        <v>46.68</v>
      </c>
      <c r="B4670" s="2">
        <f>Fulltable[[#This Row],[Distance]]^2</f>
        <v>2179.0223999999998</v>
      </c>
      <c r="C4670">
        <f>Fulltable[[#This Row],[Distance]]^3</f>
        <v>101716.765632</v>
      </c>
      <c r="D4670">
        <f>Fulltable[[#This Row],[Distance]]^4</f>
        <v>4748138.619701759</v>
      </c>
      <c r="E4670">
        <f>Fulltable[[#This Row],[Distance]]^5</f>
        <v>221643110.76767811</v>
      </c>
      <c r="F4670" s="13" t="e">
        <f>IF(ISNUMBER(VLOOKUP(Fulltable[[#This Row],[Distance]], PBmetric[[Distance (km)]:[PB (hh:mm:ss)]], 6, FALSE)), VLOOKUP(Fulltable[[#This Row],[Distance]], PBmetric[[Distance (km)]:[PB (hh:mm:ss)]], 6, FALSE), NA())</f>
        <v>#N/A</v>
      </c>
      <c r="G4670" s="13">
        <f ca="1">$Q$4+$P$4*Fulltable[[#This Row],[Distance]]+$O$4*Fulltable[[#This Row],[D^2]]+$N$4*Fulltable[[#This Row],[D^3]]</f>
        <v>0.17473088372770915</v>
      </c>
      <c r="H4670" s="13">
        <f ca="1">Fulltable[[#This Row],[Forecast]]*(1+AVERAGE(cform[faster (-ve) /
slower (+ve)]))</f>
        <v>0.18090269673222006</v>
      </c>
      <c r="I4670" s="13" t="e">
        <f>IF(ISNUMBER(VLOOKUP(Fulltable[[#This Row],[Distance]], Predict[[#All],[Distance (km)]:[Time on current form]], 2, FALSE)), VLOOKUP(Fulltable[[#This Row],[Distance]], Predict[[#All],[Distance (km)]:[Time on current form]], 2, FALSE), NA())</f>
        <v>#N/A</v>
      </c>
      <c r="J4670" s="13" t="e">
        <f>IF(ISNUMBER(VLOOKUP(Fulltable[[#This Row],[Distance]], Predict[[#All],[Distance (km)]:[Time on current form]], 3, FALSE)), VLOOKUP(Fulltable[[#This Row],[Distance]], Predict[[#All],[Distance (km)]:[Time on current form]], 3, FALSE), NA())</f>
        <v>#N/A</v>
      </c>
    </row>
    <row r="4671" spans="1:10" x14ac:dyDescent="0.25">
      <c r="A4671" s="1">
        <v>46.69</v>
      </c>
      <c r="B4671" s="2">
        <f>Fulltable[[#This Row],[Distance]]^2</f>
        <v>2179.9560999999999</v>
      </c>
      <c r="C4671">
        <f>Fulltable[[#This Row],[Distance]]^3</f>
        <v>101782.15030899999</v>
      </c>
      <c r="D4671">
        <f>Fulltable[[#This Row],[Distance]]^4</f>
        <v>4752208.5979272099</v>
      </c>
      <c r="E4671">
        <f>Fulltable[[#This Row],[Distance]]^5</f>
        <v>221880619.43722141</v>
      </c>
      <c r="F4671" s="13" t="e">
        <f>IF(ISNUMBER(VLOOKUP(Fulltable[[#This Row],[Distance]], PBmetric[[Distance (km)]:[PB (hh:mm:ss)]], 6, FALSE)), VLOOKUP(Fulltable[[#This Row],[Distance]], PBmetric[[Distance (km)]:[PB (hh:mm:ss)]], 6, FALSE), NA())</f>
        <v>#N/A</v>
      </c>
      <c r="G4671" s="13">
        <f ca="1">$Q$4+$P$4*Fulltable[[#This Row],[Distance]]+$O$4*Fulltable[[#This Row],[D^2]]+$N$4*Fulltable[[#This Row],[D^3]]</f>
        <v>0.17477663249321945</v>
      </c>
      <c r="H4671" s="13">
        <f ca="1">Fulltable[[#This Row],[Forecast]]*(1+AVERAGE(cform[faster (-ve) /
slower (+ve)]))</f>
        <v>0.18095006142743836</v>
      </c>
      <c r="I4671" s="13" t="e">
        <f>IF(ISNUMBER(VLOOKUP(Fulltable[[#This Row],[Distance]], Predict[[#All],[Distance (km)]:[Time on current form]], 2, FALSE)), VLOOKUP(Fulltable[[#This Row],[Distance]], Predict[[#All],[Distance (km)]:[Time on current form]], 2, FALSE), NA())</f>
        <v>#N/A</v>
      </c>
      <c r="J4671" s="13" t="e">
        <f>IF(ISNUMBER(VLOOKUP(Fulltable[[#This Row],[Distance]], Predict[[#All],[Distance (km)]:[Time on current form]], 3, FALSE)), VLOOKUP(Fulltable[[#This Row],[Distance]], Predict[[#All],[Distance (km)]:[Time on current form]], 3, FALSE), NA())</f>
        <v>#N/A</v>
      </c>
    </row>
    <row r="4672" spans="1:10" x14ac:dyDescent="0.25">
      <c r="A4672" s="1">
        <v>46.7</v>
      </c>
      <c r="B4672" s="2">
        <f>Fulltable[[#This Row],[Distance]]^2</f>
        <v>2180.8900000000003</v>
      </c>
      <c r="C4672">
        <f>Fulltable[[#This Row],[Distance]]^3</f>
        <v>101847.56300000002</v>
      </c>
      <c r="D4672">
        <f>Fulltable[[#This Row],[Distance]]^4</f>
        <v>4756281.1921000015</v>
      </c>
      <c r="E4672">
        <f>Fulltable[[#This Row],[Distance]]^5</f>
        <v>222118331.67107007</v>
      </c>
      <c r="F4672" s="13" t="e">
        <f>IF(ISNUMBER(VLOOKUP(Fulltable[[#This Row],[Distance]], PBmetric[[Distance (km)]:[PB (hh:mm:ss)]], 6, FALSE)), VLOOKUP(Fulltable[[#This Row],[Distance]], PBmetric[[Distance (km)]:[PB (hh:mm:ss)]], 6, FALSE), NA())</f>
        <v>#N/A</v>
      </c>
      <c r="G4672" s="13">
        <f ca="1">$Q$4+$P$4*Fulltable[[#This Row],[Distance]]+$O$4*Fulltable[[#This Row],[D^2]]+$N$4*Fulltable[[#This Row],[D^3]]</f>
        <v>0.1748223847663207</v>
      </c>
      <c r="H4672" s="13">
        <f ca="1">Fulltable[[#This Row],[Forecast]]*(1+AVERAGE(cform[faster (-ve) /
slower (+ve)]))</f>
        <v>0.1809974297541421</v>
      </c>
      <c r="I4672" s="13" t="e">
        <f>IF(ISNUMBER(VLOOKUP(Fulltable[[#This Row],[Distance]], Predict[[#All],[Distance (km)]:[Time on current form]], 2, FALSE)), VLOOKUP(Fulltable[[#This Row],[Distance]], Predict[[#All],[Distance (km)]:[Time on current form]], 2, FALSE), NA())</f>
        <v>#N/A</v>
      </c>
      <c r="J4672" s="13" t="e">
        <f>IF(ISNUMBER(VLOOKUP(Fulltable[[#This Row],[Distance]], Predict[[#All],[Distance (km)]:[Time on current form]], 3, FALSE)), VLOOKUP(Fulltable[[#This Row],[Distance]], Predict[[#All],[Distance (km)]:[Time on current form]], 3, FALSE), NA())</f>
        <v>#N/A</v>
      </c>
    </row>
    <row r="4673" spans="1:10" x14ac:dyDescent="0.25">
      <c r="A4673" s="1">
        <v>46.71</v>
      </c>
      <c r="B4673" s="2">
        <f>Fulltable[[#This Row],[Distance]]^2</f>
        <v>2181.8241000000003</v>
      </c>
      <c r="C4673">
        <f>Fulltable[[#This Row],[Distance]]^3</f>
        <v>101913.00371100001</v>
      </c>
      <c r="D4673">
        <f>Fulltable[[#This Row],[Distance]]^4</f>
        <v>4760356.4033408109</v>
      </c>
      <c r="E4673">
        <f>Fulltable[[#This Row],[Distance]]^5</f>
        <v>222356247.60004929</v>
      </c>
      <c r="F4673" s="13" t="e">
        <f>IF(ISNUMBER(VLOOKUP(Fulltable[[#This Row],[Distance]], PBmetric[[Distance (km)]:[PB (hh:mm:ss)]], 6, FALSE)), VLOOKUP(Fulltable[[#This Row],[Distance]], PBmetric[[Distance (km)]:[PB (hh:mm:ss)]], 6, FALSE), NA())</f>
        <v>#N/A</v>
      </c>
      <c r="G4673" s="13">
        <f ca="1">$Q$4+$P$4*Fulltable[[#This Row],[Distance]]+$O$4*Fulltable[[#This Row],[D^2]]+$N$4*Fulltable[[#This Row],[D^3]]</f>
        <v>0.17486814054697747</v>
      </c>
      <c r="H4673" s="13">
        <f ca="1">Fulltable[[#This Row],[Forecast]]*(1+AVERAGE(cform[faster (-ve) /
slower (+ve)]))</f>
        <v>0.18104480171229459</v>
      </c>
      <c r="I4673" s="13" t="e">
        <f>IF(ISNUMBER(VLOOKUP(Fulltable[[#This Row],[Distance]], Predict[[#All],[Distance (km)]:[Time on current form]], 2, FALSE)), VLOOKUP(Fulltable[[#This Row],[Distance]], Predict[[#All],[Distance (km)]:[Time on current form]], 2, FALSE), NA())</f>
        <v>#N/A</v>
      </c>
      <c r="J4673" s="13" t="e">
        <f>IF(ISNUMBER(VLOOKUP(Fulltable[[#This Row],[Distance]], Predict[[#All],[Distance (km)]:[Time on current form]], 3, FALSE)), VLOOKUP(Fulltable[[#This Row],[Distance]], Predict[[#All],[Distance (km)]:[Time on current form]], 3, FALSE), NA())</f>
        <v>#N/A</v>
      </c>
    </row>
    <row r="4674" spans="1:10" x14ac:dyDescent="0.25">
      <c r="A4674" s="1">
        <v>46.72</v>
      </c>
      <c r="B4674" s="2">
        <f>Fulltable[[#This Row],[Distance]]^2</f>
        <v>2182.7583999999997</v>
      </c>
      <c r="C4674">
        <f>Fulltable[[#This Row],[Distance]]^3</f>
        <v>101978.47244799999</v>
      </c>
      <c r="D4674">
        <f>Fulltable[[#This Row],[Distance]]^4</f>
        <v>4764434.2327705584</v>
      </c>
      <c r="E4674">
        <f>Fulltable[[#This Row],[Distance]]^5</f>
        <v>222594367.35504049</v>
      </c>
      <c r="F4674" s="13" t="e">
        <f>IF(ISNUMBER(VLOOKUP(Fulltable[[#This Row],[Distance]], PBmetric[[Distance (km)]:[PB (hh:mm:ss)]], 6, FALSE)), VLOOKUP(Fulltable[[#This Row],[Distance]], PBmetric[[Distance (km)]:[PB (hh:mm:ss)]], 6, FALSE), NA())</f>
        <v>#N/A</v>
      </c>
      <c r="G4674" s="13">
        <f ca="1">$Q$4+$P$4*Fulltable[[#This Row],[Distance]]+$O$4*Fulltable[[#This Row],[D^2]]+$N$4*Fulltable[[#This Row],[D^3]]</f>
        <v>0.17491389983515435</v>
      </c>
      <c r="H4674" s="13">
        <f ca="1">Fulltable[[#This Row],[Forecast]]*(1+AVERAGE(cform[faster (-ve) /
slower (+ve)]))</f>
        <v>0.18109217730185917</v>
      </c>
      <c r="I4674" s="13" t="e">
        <f>IF(ISNUMBER(VLOOKUP(Fulltable[[#This Row],[Distance]], Predict[[#All],[Distance (km)]:[Time on current form]], 2, FALSE)), VLOOKUP(Fulltable[[#This Row],[Distance]], Predict[[#All],[Distance (km)]:[Time on current form]], 2, FALSE), NA())</f>
        <v>#N/A</v>
      </c>
      <c r="J4674" s="13" t="e">
        <f>IF(ISNUMBER(VLOOKUP(Fulltable[[#This Row],[Distance]], Predict[[#All],[Distance (km)]:[Time on current form]], 3, FALSE)), VLOOKUP(Fulltable[[#This Row],[Distance]], Predict[[#All],[Distance (km)]:[Time on current form]], 3, FALSE), NA())</f>
        <v>#N/A</v>
      </c>
    </row>
    <row r="4675" spans="1:10" x14ac:dyDescent="0.25">
      <c r="A4675" s="1">
        <v>46.73</v>
      </c>
      <c r="B4675" s="2">
        <f>Fulltable[[#This Row],[Distance]]^2</f>
        <v>2183.6928999999996</v>
      </c>
      <c r="C4675">
        <f>Fulltable[[#This Row],[Distance]]^3</f>
        <v>102043.96921699998</v>
      </c>
      <c r="D4675">
        <f>Fulltable[[#This Row],[Distance]]^4</f>
        <v>4768514.6815104084</v>
      </c>
      <c r="E4675">
        <f>Fulltable[[#This Row],[Distance]]^5</f>
        <v>222832691.06698138</v>
      </c>
      <c r="F4675" s="13" t="e">
        <f>IF(ISNUMBER(VLOOKUP(Fulltable[[#This Row],[Distance]], PBmetric[[Distance (km)]:[PB (hh:mm:ss)]], 6, FALSE)), VLOOKUP(Fulltable[[#This Row],[Distance]], PBmetric[[Distance (km)]:[PB (hh:mm:ss)]], 6, FALSE), NA())</f>
        <v>#N/A</v>
      </c>
      <c r="G4675" s="13">
        <f ca="1">$Q$4+$P$4*Fulltable[[#This Row],[Distance]]+$O$4*Fulltable[[#This Row],[D^2]]+$N$4*Fulltable[[#This Row],[D^3]]</f>
        <v>0.17495966263081592</v>
      </c>
      <c r="H4675" s="13">
        <f ca="1">Fulltable[[#This Row],[Forecast]]*(1+AVERAGE(cform[faster (-ve) /
slower (+ve)]))</f>
        <v>0.18113955652279923</v>
      </c>
      <c r="I4675" s="13" t="e">
        <f>IF(ISNUMBER(VLOOKUP(Fulltable[[#This Row],[Distance]], Predict[[#All],[Distance (km)]:[Time on current form]], 2, FALSE)), VLOOKUP(Fulltable[[#This Row],[Distance]], Predict[[#All],[Distance (km)]:[Time on current form]], 2, FALSE), NA())</f>
        <v>#N/A</v>
      </c>
      <c r="J4675" s="13" t="e">
        <f>IF(ISNUMBER(VLOOKUP(Fulltable[[#This Row],[Distance]], Predict[[#All],[Distance (km)]:[Time on current form]], 3, FALSE)), VLOOKUP(Fulltable[[#This Row],[Distance]], Predict[[#All],[Distance (km)]:[Time on current form]], 3, FALSE), NA())</f>
        <v>#N/A</v>
      </c>
    </row>
    <row r="4676" spans="1:10" x14ac:dyDescent="0.25">
      <c r="A4676" s="1">
        <v>46.74</v>
      </c>
      <c r="B4676" s="2">
        <f>Fulltable[[#This Row],[Distance]]^2</f>
        <v>2184.6276000000003</v>
      </c>
      <c r="C4676">
        <f>Fulltable[[#This Row],[Distance]]^3</f>
        <v>102109.49402400001</v>
      </c>
      <c r="D4676">
        <f>Fulltable[[#This Row],[Distance]]^4</f>
        <v>4772597.7506817607</v>
      </c>
      <c r="E4676">
        <f>Fulltable[[#This Row],[Distance]]^5</f>
        <v>223071218.86686552</v>
      </c>
      <c r="F4676" s="13" t="e">
        <f>IF(ISNUMBER(VLOOKUP(Fulltable[[#This Row],[Distance]], PBmetric[[Distance (km)]:[PB (hh:mm:ss)]], 6, FALSE)), VLOOKUP(Fulltable[[#This Row],[Distance]], PBmetric[[Distance (km)]:[PB (hh:mm:ss)]], 6, FALSE), NA())</f>
        <v>#N/A</v>
      </c>
      <c r="G4676" s="13">
        <f ca="1">$Q$4+$P$4*Fulltable[[#This Row],[Distance]]+$O$4*Fulltable[[#This Row],[D^2]]+$N$4*Fulltable[[#This Row],[D^3]]</f>
        <v>0.17500542893392687</v>
      </c>
      <c r="H4676" s="13">
        <f ca="1">Fulltable[[#This Row],[Forecast]]*(1+AVERAGE(cform[faster (-ve) /
slower (+ve)]))</f>
        <v>0.18118693937507815</v>
      </c>
      <c r="I4676" s="13" t="e">
        <f>IF(ISNUMBER(VLOOKUP(Fulltable[[#This Row],[Distance]], Predict[[#All],[Distance (km)]:[Time on current form]], 2, FALSE)), VLOOKUP(Fulltable[[#This Row],[Distance]], Predict[[#All],[Distance (km)]:[Time on current form]], 2, FALSE), NA())</f>
        <v>#N/A</v>
      </c>
      <c r="J4676" s="13" t="e">
        <f>IF(ISNUMBER(VLOOKUP(Fulltable[[#This Row],[Distance]], Predict[[#All],[Distance (km)]:[Time on current form]], 3, FALSE)), VLOOKUP(Fulltable[[#This Row],[Distance]], Predict[[#All],[Distance (km)]:[Time on current form]], 3, FALSE), NA())</f>
        <v>#N/A</v>
      </c>
    </row>
    <row r="4677" spans="1:10" x14ac:dyDescent="0.25">
      <c r="A4677" s="1">
        <v>46.75</v>
      </c>
      <c r="B4677" s="2">
        <f>Fulltable[[#This Row],[Distance]]^2</f>
        <v>2185.5625</v>
      </c>
      <c r="C4677">
        <f>Fulltable[[#This Row],[Distance]]^3</f>
        <v>102175.046875</v>
      </c>
      <c r="D4677">
        <f>Fulltable[[#This Row],[Distance]]^4</f>
        <v>4776683.44140625</v>
      </c>
      <c r="E4677">
        <f>Fulltable[[#This Row],[Distance]]^5</f>
        <v>223309950.88574219</v>
      </c>
      <c r="F4677" s="13" t="e">
        <f>IF(ISNUMBER(VLOOKUP(Fulltable[[#This Row],[Distance]], PBmetric[[Distance (km)]:[PB (hh:mm:ss)]], 6, FALSE)), VLOOKUP(Fulltable[[#This Row],[Distance]], PBmetric[[Distance (km)]:[PB (hh:mm:ss)]], 6, FALSE), NA())</f>
        <v>#N/A</v>
      </c>
      <c r="G4677" s="13">
        <f ca="1">$Q$4+$P$4*Fulltable[[#This Row],[Distance]]+$O$4*Fulltable[[#This Row],[D^2]]+$N$4*Fulltable[[#This Row],[D^3]]</f>
        <v>0.17505119874445169</v>
      </c>
      <c r="H4677" s="13">
        <f ca="1">Fulltable[[#This Row],[Forecast]]*(1+AVERAGE(cform[faster (-ve) /
slower (+ve)]))</f>
        <v>0.18123432585865917</v>
      </c>
      <c r="I4677" s="13" t="e">
        <f>IF(ISNUMBER(VLOOKUP(Fulltable[[#This Row],[Distance]], Predict[[#All],[Distance (km)]:[Time on current form]], 2, FALSE)), VLOOKUP(Fulltable[[#This Row],[Distance]], Predict[[#All],[Distance (km)]:[Time on current form]], 2, FALSE), NA())</f>
        <v>#N/A</v>
      </c>
      <c r="J4677" s="13" t="e">
        <f>IF(ISNUMBER(VLOOKUP(Fulltable[[#This Row],[Distance]], Predict[[#All],[Distance (km)]:[Time on current form]], 3, FALSE)), VLOOKUP(Fulltable[[#This Row],[Distance]], Predict[[#All],[Distance (km)]:[Time on current form]], 3, FALSE), NA())</f>
        <v>#N/A</v>
      </c>
    </row>
    <row r="4678" spans="1:10" x14ac:dyDescent="0.25">
      <c r="A4678" s="1">
        <v>46.76</v>
      </c>
      <c r="B4678" s="2">
        <f>Fulltable[[#This Row],[Distance]]^2</f>
        <v>2186.4975999999997</v>
      </c>
      <c r="C4678">
        <f>Fulltable[[#This Row],[Distance]]^3</f>
        <v>102240.62777599998</v>
      </c>
      <c r="D4678">
        <f>Fulltable[[#This Row],[Distance]]^4</f>
        <v>4780771.7548057586</v>
      </c>
      <c r="E4678">
        <f>Fulltable[[#This Row],[Distance]]^5</f>
        <v>223548887.25471726</v>
      </c>
      <c r="F4678" s="13" t="e">
        <f>IF(ISNUMBER(VLOOKUP(Fulltable[[#This Row],[Distance]], PBmetric[[Distance (km)]:[PB (hh:mm:ss)]], 6, FALSE)), VLOOKUP(Fulltable[[#This Row],[Distance]], PBmetric[[Distance (km)]:[PB (hh:mm:ss)]], 6, FALSE), NA())</f>
        <v>#N/A</v>
      </c>
      <c r="G4678" s="13">
        <f ca="1">$Q$4+$P$4*Fulltable[[#This Row],[Distance]]+$O$4*Fulltable[[#This Row],[D^2]]+$N$4*Fulltable[[#This Row],[D^3]]</f>
        <v>0.175096972062355</v>
      </c>
      <c r="H4678" s="13">
        <f ca="1">Fulltable[[#This Row],[Forecast]]*(1+AVERAGE(cform[faster (-ve) /
slower (+ve)]))</f>
        <v>0.1812817159735057</v>
      </c>
      <c r="I4678" s="13" t="e">
        <f>IF(ISNUMBER(VLOOKUP(Fulltable[[#This Row],[Distance]], Predict[[#All],[Distance (km)]:[Time on current form]], 2, FALSE)), VLOOKUP(Fulltable[[#This Row],[Distance]], Predict[[#All],[Distance (km)]:[Time on current form]], 2, FALSE), NA())</f>
        <v>#N/A</v>
      </c>
      <c r="J4678" s="13" t="e">
        <f>IF(ISNUMBER(VLOOKUP(Fulltable[[#This Row],[Distance]], Predict[[#All],[Distance (km)]:[Time on current form]], 3, FALSE)), VLOOKUP(Fulltable[[#This Row],[Distance]], Predict[[#All],[Distance (km)]:[Time on current form]], 3, FALSE), NA())</f>
        <v>#N/A</v>
      </c>
    </row>
    <row r="4679" spans="1:10" x14ac:dyDescent="0.25">
      <c r="A4679" s="1">
        <v>46.77</v>
      </c>
      <c r="B4679" s="2">
        <f>Fulltable[[#This Row],[Distance]]^2</f>
        <v>2187.4329000000002</v>
      </c>
      <c r="C4679">
        <f>Fulltable[[#This Row],[Distance]]^3</f>
        <v>102306.23673300001</v>
      </c>
      <c r="D4679">
        <f>Fulltable[[#This Row],[Distance]]^4</f>
        <v>4784862.692002411</v>
      </c>
      <c r="E4679">
        <f>Fulltable[[#This Row],[Distance]]^5</f>
        <v>223788028.10495278</v>
      </c>
      <c r="F4679" s="13" t="e">
        <f>IF(ISNUMBER(VLOOKUP(Fulltable[[#This Row],[Distance]], PBmetric[[Distance (km)]:[PB (hh:mm:ss)]], 6, FALSE)), VLOOKUP(Fulltable[[#This Row],[Distance]], PBmetric[[Distance (km)]:[PB (hh:mm:ss)]], 6, FALSE), NA())</f>
        <v>#N/A</v>
      </c>
      <c r="G4679" s="13">
        <f ca="1">$Q$4+$P$4*Fulltable[[#This Row],[Distance]]+$O$4*Fulltable[[#This Row],[D^2]]+$N$4*Fulltable[[#This Row],[D^3]]</f>
        <v>0.17514274888760142</v>
      </c>
      <c r="H4679" s="13">
        <f ca="1">Fulltable[[#This Row],[Forecast]]*(1+AVERAGE(cform[faster (-ve) /
slower (+ve)]))</f>
        <v>0.18132910971958108</v>
      </c>
      <c r="I4679" s="13" t="e">
        <f>IF(ISNUMBER(VLOOKUP(Fulltable[[#This Row],[Distance]], Predict[[#All],[Distance (km)]:[Time on current form]], 2, FALSE)), VLOOKUP(Fulltable[[#This Row],[Distance]], Predict[[#All],[Distance (km)]:[Time on current form]], 2, FALSE), NA())</f>
        <v>#N/A</v>
      </c>
      <c r="J4679" s="13" t="e">
        <f>IF(ISNUMBER(VLOOKUP(Fulltable[[#This Row],[Distance]], Predict[[#All],[Distance (km)]:[Time on current form]], 3, FALSE)), VLOOKUP(Fulltable[[#This Row],[Distance]], Predict[[#All],[Distance (km)]:[Time on current form]], 3, FALSE), NA())</f>
        <v>#N/A</v>
      </c>
    </row>
    <row r="4680" spans="1:10" x14ac:dyDescent="0.25">
      <c r="A4680" s="1">
        <v>46.78</v>
      </c>
      <c r="B4680" s="2">
        <f>Fulltable[[#This Row],[Distance]]^2</f>
        <v>2188.3684000000003</v>
      </c>
      <c r="C4680">
        <f>Fulltable[[#This Row],[Distance]]^3</f>
        <v>102371.87375200001</v>
      </c>
      <c r="D4680">
        <f>Fulltable[[#This Row],[Distance]]^4</f>
        <v>4788956.2541185617</v>
      </c>
      <c r="E4680">
        <f>Fulltable[[#This Row],[Distance]]^5</f>
        <v>224027373.56766632</v>
      </c>
      <c r="F4680" s="13" t="e">
        <f>IF(ISNUMBER(VLOOKUP(Fulltable[[#This Row],[Distance]], PBmetric[[Distance (km)]:[PB (hh:mm:ss)]], 6, FALSE)), VLOOKUP(Fulltable[[#This Row],[Distance]], PBmetric[[Distance (km)]:[PB (hh:mm:ss)]], 6, FALSE), NA())</f>
        <v>#N/A</v>
      </c>
      <c r="G4680" s="13">
        <f ca="1">$Q$4+$P$4*Fulltable[[#This Row],[Distance]]+$O$4*Fulltable[[#This Row],[D^2]]+$N$4*Fulltable[[#This Row],[D^3]]</f>
        <v>0.17518852922015554</v>
      </c>
      <c r="H4680" s="13">
        <f ca="1">Fulltable[[#This Row],[Forecast]]*(1+AVERAGE(cform[faster (-ve) /
slower (+ve)]))</f>
        <v>0.18137650709684863</v>
      </c>
      <c r="I4680" s="13" t="e">
        <f>IF(ISNUMBER(VLOOKUP(Fulltable[[#This Row],[Distance]], Predict[[#All],[Distance (km)]:[Time on current form]], 2, FALSE)), VLOOKUP(Fulltable[[#This Row],[Distance]], Predict[[#All],[Distance (km)]:[Time on current form]], 2, FALSE), NA())</f>
        <v>#N/A</v>
      </c>
      <c r="J4680" s="13" t="e">
        <f>IF(ISNUMBER(VLOOKUP(Fulltable[[#This Row],[Distance]], Predict[[#All],[Distance (km)]:[Time on current form]], 3, FALSE)), VLOOKUP(Fulltable[[#This Row],[Distance]], Predict[[#All],[Distance (km)]:[Time on current form]], 3, FALSE), NA())</f>
        <v>#N/A</v>
      </c>
    </row>
    <row r="4681" spans="1:10" x14ac:dyDescent="0.25">
      <c r="A4681" s="1">
        <v>46.79</v>
      </c>
      <c r="B4681" s="2">
        <f>Fulltable[[#This Row],[Distance]]^2</f>
        <v>2189.3040999999998</v>
      </c>
      <c r="C4681">
        <f>Fulltable[[#This Row],[Distance]]^3</f>
        <v>102437.53883899999</v>
      </c>
      <c r="D4681">
        <f>Fulltable[[#This Row],[Distance]]^4</f>
        <v>4793052.4422768094</v>
      </c>
      <c r="E4681">
        <f>Fulltable[[#This Row],[Distance]]^5</f>
        <v>224266923.77413189</v>
      </c>
      <c r="F4681" s="13" t="e">
        <f>IF(ISNUMBER(VLOOKUP(Fulltable[[#This Row],[Distance]], PBmetric[[Distance (km)]:[PB (hh:mm:ss)]], 6, FALSE)), VLOOKUP(Fulltable[[#This Row],[Distance]], PBmetric[[Distance (km)]:[PB (hh:mm:ss)]], 6, FALSE), NA())</f>
        <v>#N/A</v>
      </c>
      <c r="G4681" s="13">
        <f ca="1">$Q$4+$P$4*Fulltable[[#This Row],[Distance]]+$O$4*Fulltable[[#This Row],[D^2]]+$N$4*Fulltable[[#This Row],[D^3]]</f>
        <v>0.17523431305998194</v>
      </c>
      <c r="H4681" s="13">
        <f ca="1">Fulltable[[#This Row],[Forecast]]*(1+AVERAGE(cform[faster (-ve) /
slower (+ve)]))</f>
        <v>0.18142390810527173</v>
      </c>
      <c r="I4681" s="13" t="e">
        <f>IF(ISNUMBER(VLOOKUP(Fulltable[[#This Row],[Distance]], Predict[[#All],[Distance (km)]:[Time on current form]], 2, FALSE)), VLOOKUP(Fulltable[[#This Row],[Distance]], Predict[[#All],[Distance (km)]:[Time on current form]], 2, FALSE), NA())</f>
        <v>#N/A</v>
      </c>
      <c r="J4681" s="13" t="e">
        <f>IF(ISNUMBER(VLOOKUP(Fulltable[[#This Row],[Distance]], Predict[[#All],[Distance (km)]:[Time on current form]], 3, FALSE)), VLOOKUP(Fulltable[[#This Row],[Distance]], Predict[[#All],[Distance (km)]:[Time on current form]], 3, FALSE), NA())</f>
        <v>#N/A</v>
      </c>
    </row>
    <row r="4682" spans="1:10" x14ac:dyDescent="0.25">
      <c r="A4682" s="1">
        <v>46.8</v>
      </c>
      <c r="B4682" s="2">
        <f>Fulltable[[#This Row],[Distance]]^2</f>
        <v>2190.2399999999998</v>
      </c>
      <c r="C4682">
        <f>Fulltable[[#This Row],[Distance]]^3</f>
        <v>102503.23199999999</v>
      </c>
      <c r="D4682">
        <f>Fulltable[[#This Row],[Distance]]^4</f>
        <v>4797151.2575999992</v>
      </c>
      <c r="E4682">
        <f>Fulltable[[#This Row],[Distance]]^5</f>
        <v>224506678.85567996</v>
      </c>
      <c r="F4682" s="13" t="e">
        <f>IF(ISNUMBER(VLOOKUP(Fulltable[[#This Row],[Distance]], PBmetric[[Distance (km)]:[PB (hh:mm:ss)]], 6, FALSE)), VLOOKUP(Fulltable[[#This Row],[Distance]], PBmetric[[Distance (km)]:[PB (hh:mm:ss)]], 6, FALSE), NA())</f>
        <v>#N/A</v>
      </c>
      <c r="G4682" s="13">
        <f ca="1">$Q$4+$P$4*Fulltable[[#This Row],[Distance]]+$O$4*Fulltable[[#This Row],[D^2]]+$N$4*Fulltable[[#This Row],[D^3]]</f>
        <v>0.17528010040704528</v>
      </c>
      <c r="H4682" s="13">
        <f ca="1">Fulltable[[#This Row],[Forecast]]*(1+AVERAGE(cform[faster (-ve) /
slower (+ve)]))</f>
        <v>0.18147131274481376</v>
      </c>
      <c r="I4682" s="13" t="e">
        <f>IF(ISNUMBER(VLOOKUP(Fulltable[[#This Row],[Distance]], Predict[[#All],[Distance (km)]:[Time on current form]], 2, FALSE)), VLOOKUP(Fulltable[[#This Row],[Distance]], Predict[[#All],[Distance (km)]:[Time on current form]], 2, FALSE), NA())</f>
        <v>#N/A</v>
      </c>
      <c r="J4682" s="13" t="e">
        <f>IF(ISNUMBER(VLOOKUP(Fulltable[[#This Row],[Distance]], Predict[[#All],[Distance (km)]:[Time on current form]], 3, FALSE)), VLOOKUP(Fulltable[[#This Row],[Distance]], Predict[[#All],[Distance (km)]:[Time on current form]], 3, FALSE), NA())</f>
        <v>#N/A</v>
      </c>
    </row>
    <row r="4683" spans="1:10" x14ac:dyDescent="0.25">
      <c r="A4683" s="1">
        <v>46.81</v>
      </c>
      <c r="B4683" s="2">
        <f>Fulltable[[#This Row],[Distance]]^2</f>
        <v>2191.1761000000001</v>
      </c>
      <c r="C4683">
        <f>Fulltable[[#This Row],[Distance]]^3</f>
        <v>102568.95324100001</v>
      </c>
      <c r="D4683">
        <f>Fulltable[[#This Row],[Distance]]^4</f>
        <v>4801252.7012112103</v>
      </c>
      <c r="E4683">
        <f>Fulltable[[#This Row],[Distance]]^5</f>
        <v>224746638.94369677</v>
      </c>
      <c r="F4683" s="13" t="e">
        <f>IF(ISNUMBER(VLOOKUP(Fulltable[[#This Row],[Distance]], PBmetric[[Distance (km)]:[PB (hh:mm:ss)]], 6, FALSE)), VLOOKUP(Fulltable[[#This Row],[Distance]], PBmetric[[Distance (km)]:[PB (hh:mm:ss)]], 6, FALSE), NA())</f>
        <v>#N/A</v>
      </c>
      <c r="G4683" s="13">
        <f ca="1">$Q$4+$P$4*Fulltable[[#This Row],[Distance]]+$O$4*Fulltable[[#This Row],[D^2]]+$N$4*Fulltable[[#This Row],[D^3]]</f>
        <v>0.1753258912613101</v>
      </c>
      <c r="H4683" s="13">
        <f ca="1">Fulltable[[#This Row],[Forecast]]*(1+AVERAGE(cform[faster (-ve) /
slower (+ve)]))</f>
        <v>0.18151872101543801</v>
      </c>
      <c r="I4683" s="13" t="e">
        <f>IF(ISNUMBER(VLOOKUP(Fulltable[[#This Row],[Distance]], Predict[[#All],[Distance (km)]:[Time on current form]], 2, FALSE)), VLOOKUP(Fulltable[[#This Row],[Distance]], Predict[[#All],[Distance (km)]:[Time on current form]], 2, FALSE), NA())</f>
        <v>#N/A</v>
      </c>
      <c r="J4683" s="13" t="e">
        <f>IF(ISNUMBER(VLOOKUP(Fulltable[[#This Row],[Distance]], Predict[[#All],[Distance (km)]:[Time on current form]], 3, FALSE)), VLOOKUP(Fulltable[[#This Row],[Distance]], Predict[[#All],[Distance (km)]:[Time on current form]], 3, FALSE), NA())</f>
        <v>#N/A</v>
      </c>
    </row>
    <row r="4684" spans="1:10" x14ac:dyDescent="0.25">
      <c r="A4684" s="1">
        <v>46.82</v>
      </c>
      <c r="B4684" s="2">
        <f>Fulltable[[#This Row],[Distance]]^2</f>
        <v>2192.1124</v>
      </c>
      <c r="C4684">
        <f>Fulltable[[#This Row],[Distance]]^3</f>
        <v>102634.70256799999</v>
      </c>
      <c r="D4684">
        <f>Fulltable[[#This Row],[Distance]]^4</f>
        <v>4805356.7742337603</v>
      </c>
      <c r="E4684">
        <f>Fulltable[[#This Row],[Distance]]^5</f>
        <v>224986804.16962466</v>
      </c>
      <c r="F4684" s="13" t="e">
        <f>IF(ISNUMBER(VLOOKUP(Fulltable[[#This Row],[Distance]], PBmetric[[Distance (km)]:[PB (hh:mm:ss)]], 6, FALSE)), VLOOKUP(Fulltable[[#This Row],[Distance]], PBmetric[[Distance (km)]:[PB (hh:mm:ss)]], 6, FALSE), NA())</f>
        <v>#N/A</v>
      </c>
      <c r="G4684" s="13">
        <f ca="1">$Q$4+$P$4*Fulltable[[#This Row],[Distance]]+$O$4*Fulltable[[#This Row],[D^2]]+$N$4*Fulltable[[#This Row],[D^3]]</f>
        <v>0.17537168562274097</v>
      </c>
      <c r="H4684" s="13">
        <f ca="1">Fulltable[[#This Row],[Forecast]]*(1+AVERAGE(cform[faster (-ve) /
slower (+ve)]))</f>
        <v>0.18156613291710783</v>
      </c>
      <c r="I4684" s="13" t="e">
        <f>IF(ISNUMBER(VLOOKUP(Fulltable[[#This Row],[Distance]], Predict[[#All],[Distance (km)]:[Time on current form]], 2, FALSE)), VLOOKUP(Fulltable[[#This Row],[Distance]], Predict[[#All],[Distance (km)]:[Time on current form]], 2, FALSE), NA())</f>
        <v>#N/A</v>
      </c>
      <c r="J4684" s="13" t="e">
        <f>IF(ISNUMBER(VLOOKUP(Fulltable[[#This Row],[Distance]], Predict[[#All],[Distance (km)]:[Time on current form]], 3, FALSE)), VLOOKUP(Fulltable[[#This Row],[Distance]], Predict[[#All],[Distance (km)]:[Time on current form]], 3, FALSE), NA())</f>
        <v>#N/A</v>
      </c>
    </row>
    <row r="4685" spans="1:10" x14ac:dyDescent="0.25">
      <c r="A4685" s="1">
        <v>46.83</v>
      </c>
      <c r="B4685" s="2">
        <f>Fulltable[[#This Row],[Distance]]^2</f>
        <v>2193.0488999999998</v>
      </c>
      <c r="C4685">
        <f>Fulltable[[#This Row],[Distance]]^3</f>
        <v>102700.47998699998</v>
      </c>
      <c r="D4685">
        <f>Fulltable[[#This Row],[Distance]]^4</f>
        <v>4809463.4777912088</v>
      </c>
      <c r="E4685">
        <f>Fulltable[[#This Row],[Distance]]^5</f>
        <v>225227174.66496229</v>
      </c>
      <c r="F4685" s="13" t="e">
        <f>IF(ISNUMBER(VLOOKUP(Fulltable[[#This Row],[Distance]], PBmetric[[Distance (km)]:[PB (hh:mm:ss)]], 6, FALSE)), VLOOKUP(Fulltable[[#This Row],[Distance]], PBmetric[[Distance (km)]:[PB (hh:mm:ss)]], 6, FALSE), NA())</f>
        <v>#N/A</v>
      </c>
      <c r="G4685" s="13">
        <f ca="1">$Q$4+$P$4*Fulltable[[#This Row],[Distance]]+$O$4*Fulltable[[#This Row],[D^2]]+$N$4*Fulltable[[#This Row],[D^3]]</f>
        <v>0.17541748349130254</v>
      </c>
      <c r="H4685" s="13">
        <f ca="1">Fulltable[[#This Row],[Forecast]]*(1+AVERAGE(cform[faster (-ve) /
slower (+ve)]))</f>
        <v>0.18161354844978655</v>
      </c>
      <c r="I4685" s="13" t="e">
        <f>IF(ISNUMBER(VLOOKUP(Fulltable[[#This Row],[Distance]], Predict[[#All],[Distance (km)]:[Time on current form]], 2, FALSE)), VLOOKUP(Fulltable[[#This Row],[Distance]], Predict[[#All],[Distance (km)]:[Time on current form]], 2, FALSE), NA())</f>
        <v>#N/A</v>
      </c>
      <c r="J4685" s="13" t="e">
        <f>IF(ISNUMBER(VLOOKUP(Fulltable[[#This Row],[Distance]], Predict[[#All],[Distance (km)]:[Time on current form]], 3, FALSE)), VLOOKUP(Fulltable[[#This Row],[Distance]], Predict[[#All],[Distance (km)]:[Time on current form]], 3, FALSE), NA())</f>
        <v>#N/A</v>
      </c>
    </row>
    <row r="4686" spans="1:10" x14ac:dyDescent="0.25">
      <c r="A4686" s="1">
        <v>46.84</v>
      </c>
      <c r="B4686" s="2">
        <f>Fulltable[[#This Row],[Distance]]^2</f>
        <v>2193.9856000000004</v>
      </c>
      <c r="C4686">
        <f>Fulltable[[#This Row],[Distance]]^3</f>
        <v>102766.28550400003</v>
      </c>
      <c r="D4686">
        <f>Fulltable[[#This Row],[Distance]]^4</f>
        <v>4813572.8130073622</v>
      </c>
      <c r="E4686">
        <f>Fulltable[[#This Row],[Distance]]^5</f>
        <v>225467750.56126487</v>
      </c>
      <c r="F4686" s="13" t="e">
        <f>IF(ISNUMBER(VLOOKUP(Fulltable[[#This Row],[Distance]], PBmetric[[Distance (km)]:[PB (hh:mm:ss)]], 6, FALSE)), VLOOKUP(Fulltable[[#This Row],[Distance]], PBmetric[[Distance (km)]:[PB (hh:mm:ss)]], 6, FALSE), NA())</f>
        <v>#N/A</v>
      </c>
      <c r="G4686" s="13">
        <f ca="1">$Q$4+$P$4*Fulltable[[#This Row],[Distance]]+$O$4*Fulltable[[#This Row],[D^2]]+$N$4*Fulltable[[#This Row],[D^3]]</f>
        <v>0.17546328486695939</v>
      </c>
      <c r="H4686" s="13">
        <f ca="1">Fulltable[[#This Row],[Forecast]]*(1+AVERAGE(cform[faster (-ve) /
slower (+ve)]))</f>
        <v>0.18166096761343756</v>
      </c>
      <c r="I4686" s="13" t="e">
        <f>IF(ISNUMBER(VLOOKUP(Fulltable[[#This Row],[Distance]], Predict[[#All],[Distance (km)]:[Time on current form]], 2, FALSE)), VLOOKUP(Fulltable[[#This Row],[Distance]], Predict[[#All],[Distance (km)]:[Time on current form]], 2, FALSE), NA())</f>
        <v>#N/A</v>
      </c>
      <c r="J4686" s="13" t="e">
        <f>IF(ISNUMBER(VLOOKUP(Fulltable[[#This Row],[Distance]], Predict[[#All],[Distance (km)]:[Time on current form]], 3, FALSE)), VLOOKUP(Fulltable[[#This Row],[Distance]], Predict[[#All],[Distance (km)]:[Time on current form]], 3, FALSE), NA())</f>
        <v>#N/A</v>
      </c>
    </row>
    <row r="4687" spans="1:10" x14ac:dyDescent="0.25">
      <c r="A4687" s="1">
        <v>46.85</v>
      </c>
      <c r="B4687" s="2">
        <f>Fulltable[[#This Row],[Distance]]^2</f>
        <v>2194.9225000000001</v>
      </c>
      <c r="C4687">
        <f>Fulltable[[#This Row],[Distance]]^3</f>
        <v>102832.11912500001</v>
      </c>
      <c r="D4687">
        <f>Fulltable[[#This Row],[Distance]]^4</f>
        <v>4817684.7810062505</v>
      </c>
      <c r="E4687">
        <f>Fulltable[[#This Row],[Distance]]^5</f>
        <v>225708531.99014285</v>
      </c>
      <c r="F4687" s="13" t="e">
        <f>IF(ISNUMBER(VLOOKUP(Fulltable[[#This Row],[Distance]], PBmetric[[Distance (km)]:[PB (hh:mm:ss)]], 6, FALSE)), VLOOKUP(Fulltable[[#This Row],[Distance]], PBmetric[[Distance (km)]:[PB (hh:mm:ss)]], 6, FALSE), NA())</f>
        <v>#N/A</v>
      </c>
      <c r="G4687" s="13">
        <f ca="1">$Q$4+$P$4*Fulltable[[#This Row],[Distance]]+$O$4*Fulltable[[#This Row],[D^2]]+$N$4*Fulltable[[#This Row],[D^3]]</f>
        <v>0.17550908974967611</v>
      </c>
      <c r="H4687" s="13">
        <f ca="1">Fulltable[[#This Row],[Forecast]]*(1+AVERAGE(cform[faster (-ve) /
slower (+ve)]))</f>
        <v>0.18170839040802417</v>
      </c>
      <c r="I4687" s="13" t="e">
        <f>IF(ISNUMBER(VLOOKUP(Fulltable[[#This Row],[Distance]], Predict[[#All],[Distance (km)]:[Time on current form]], 2, FALSE)), VLOOKUP(Fulltable[[#This Row],[Distance]], Predict[[#All],[Distance (km)]:[Time on current form]], 2, FALSE), NA())</f>
        <v>#N/A</v>
      </c>
      <c r="J4687" s="13" t="e">
        <f>IF(ISNUMBER(VLOOKUP(Fulltable[[#This Row],[Distance]], Predict[[#All],[Distance (km)]:[Time on current form]], 3, FALSE)), VLOOKUP(Fulltable[[#This Row],[Distance]], Predict[[#All],[Distance (km)]:[Time on current form]], 3, FALSE), NA())</f>
        <v>#N/A</v>
      </c>
    </row>
    <row r="4688" spans="1:10" x14ac:dyDescent="0.25">
      <c r="A4688" s="1">
        <v>46.86</v>
      </c>
      <c r="B4688" s="2">
        <f>Fulltable[[#This Row],[Distance]]^2</f>
        <v>2195.8595999999998</v>
      </c>
      <c r="C4688">
        <f>Fulltable[[#This Row],[Distance]]^3</f>
        <v>102897.98085599999</v>
      </c>
      <c r="D4688">
        <f>Fulltable[[#This Row],[Distance]]^4</f>
        <v>4821799.382912159</v>
      </c>
      <c r="E4688">
        <f>Fulltable[[#This Row],[Distance]]^5</f>
        <v>225949519.08326375</v>
      </c>
      <c r="F4688" s="13" t="e">
        <f>IF(ISNUMBER(VLOOKUP(Fulltable[[#This Row],[Distance]], PBmetric[[Distance (km)]:[PB (hh:mm:ss)]], 6, FALSE)), VLOOKUP(Fulltable[[#This Row],[Distance]], PBmetric[[Distance (km)]:[PB (hh:mm:ss)]], 6, FALSE), NA())</f>
        <v>#N/A</v>
      </c>
      <c r="G4688" s="13">
        <f ca="1">$Q$4+$P$4*Fulltable[[#This Row],[Distance]]+$O$4*Fulltable[[#This Row],[D^2]]+$N$4*Fulltable[[#This Row],[D^3]]</f>
        <v>0.1755548981394173</v>
      </c>
      <c r="H4688" s="13">
        <f ca="1">Fulltable[[#This Row],[Forecast]]*(1+AVERAGE(cform[faster (-ve) /
slower (+ve)]))</f>
        <v>0.18175581683350975</v>
      </c>
      <c r="I4688" s="13" t="e">
        <f>IF(ISNUMBER(VLOOKUP(Fulltable[[#This Row],[Distance]], Predict[[#All],[Distance (km)]:[Time on current form]], 2, FALSE)), VLOOKUP(Fulltable[[#This Row],[Distance]], Predict[[#All],[Distance (km)]:[Time on current form]], 2, FALSE), NA())</f>
        <v>#N/A</v>
      </c>
      <c r="J4688" s="13" t="e">
        <f>IF(ISNUMBER(VLOOKUP(Fulltable[[#This Row],[Distance]], Predict[[#All],[Distance (km)]:[Time on current form]], 3, FALSE)), VLOOKUP(Fulltable[[#This Row],[Distance]], Predict[[#All],[Distance (km)]:[Time on current form]], 3, FALSE), NA())</f>
        <v>#N/A</v>
      </c>
    </row>
    <row r="4689" spans="1:10" x14ac:dyDescent="0.25">
      <c r="A4689" s="1">
        <v>46.87</v>
      </c>
      <c r="B4689" s="2">
        <f>Fulltable[[#This Row],[Distance]]^2</f>
        <v>2196.7968999999998</v>
      </c>
      <c r="C4689">
        <f>Fulltable[[#This Row],[Distance]]^3</f>
        <v>102963.87070299999</v>
      </c>
      <c r="D4689">
        <f>Fulltable[[#This Row],[Distance]]^4</f>
        <v>4825916.6198496092</v>
      </c>
      <c r="E4689">
        <f>Fulltable[[#This Row],[Distance]]^5</f>
        <v>226190711.97235116</v>
      </c>
      <c r="F4689" s="13" t="e">
        <f>IF(ISNUMBER(VLOOKUP(Fulltable[[#This Row],[Distance]], PBmetric[[Distance (km)]:[PB (hh:mm:ss)]], 6, FALSE)), VLOOKUP(Fulltable[[#This Row],[Distance]], PBmetric[[Distance (km)]:[PB (hh:mm:ss)]], 6, FALSE), NA())</f>
        <v>#N/A</v>
      </c>
      <c r="G4689" s="13">
        <f ca="1">$Q$4+$P$4*Fulltable[[#This Row],[Distance]]+$O$4*Fulltable[[#This Row],[D^2]]+$N$4*Fulltable[[#This Row],[D^3]]</f>
        <v>0.17560071003614755</v>
      </c>
      <c r="H4689" s="13">
        <f ca="1">Fulltable[[#This Row],[Forecast]]*(1+AVERAGE(cform[faster (-ve) /
slower (+ve)]))</f>
        <v>0.18180324688985763</v>
      </c>
      <c r="I4689" s="13" t="e">
        <f>IF(ISNUMBER(VLOOKUP(Fulltable[[#This Row],[Distance]], Predict[[#All],[Distance (km)]:[Time on current form]], 2, FALSE)), VLOOKUP(Fulltable[[#This Row],[Distance]], Predict[[#All],[Distance (km)]:[Time on current form]], 2, FALSE), NA())</f>
        <v>#N/A</v>
      </c>
      <c r="J4689" s="13" t="e">
        <f>IF(ISNUMBER(VLOOKUP(Fulltable[[#This Row],[Distance]], Predict[[#All],[Distance (km)]:[Time on current form]], 3, FALSE)), VLOOKUP(Fulltable[[#This Row],[Distance]], Predict[[#All],[Distance (km)]:[Time on current form]], 3, FALSE), NA())</f>
        <v>#N/A</v>
      </c>
    </row>
    <row r="4690" spans="1:10" x14ac:dyDescent="0.25">
      <c r="A4690" s="1">
        <v>46.88</v>
      </c>
      <c r="B4690" s="2">
        <f>Fulltable[[#This Row],[Distance]]^2</f>
        <v>2197.7344000000003</v>
      </c>
      <c r="C4690">
        <f>Fulltable[[#This Row],[Distance]]^3</f>
        <v>103029.78867200002</v>
      </c>
      <c r="D4690">
        <f>Fulltable[[#This Row],[Distance]]^4</f>
        <v>4830036.4929433614</v>
      </c>
      <c r="E4690">
        <f>Fulltable[[#This Row],[Distance]]^5</f>
        <v>226432110.78918481</v>
      </c>
      <c r="F4690" s="13" t="e">
        <f>IF(ISNUMBER(VLOOKUP(Fulltable[[#This Row],[Distance]], PBmetric[[Distance (km)]:[PB (hh:mm:ss)]], 6, FALSE)), VLOOKUP(Fulltable[[#This Row],[Distance]], PBmetric[[Distance (km)]:[PB (hh:mm:ss)]], 6, FALSE), NA())</f>
        <v>#N/A</v>
      </c>
      <c r="G4690" s="13">
        <f ca="1">$Q$4+$P$4*Fulltable[[#This Row],[Distance]]+$O$4*Fulltable[[#This Row],[D^2]]+$N$4*Fulltable[[#This Row],[D^3]]</f>
        <v>0.1756465254398315</v>
      </c>
      <c r="H4690" s="13">
        <f ca="1">Fulltable[[#This Row],[Forecast]]*(1+AVERAGE(cform[faster (-ve) /
slower (+ve)]))</f>
        <v>0.18185068057703122</v>
      </c>
      <c r="I4690" s="13" t="e">
        <f>IF(ISNUMBER(VLOOKUP(Fulltable[[#This Row],[Distance]], Predict[[#All],[Distance (km)]:[Time on current form]], 2, FALSE)), VLOOKUP(Fulltable[[#This Row],[Distance]], Predict[[#All],[Distance (km)]:[Time on current form]], 2, FALSE), NA())</f>
        <v>#N/A</v>
      </c>
      <c r="J4690" s="13" t="e">
        <f>IF(ISNUMBER(VLOOKUP(Fulltable[[#This Row],[Distance]], Predict[[#All],[Distance (km)]:[Time on current form]], 3, FALSE)), VLOOKUP(Fulltable[[#This Row],[Distance]], Predict[[#All],[Distance (km)]:[Time on current form]], 3, FALSE), NA())</f>
        <v>#N/A</v>
      </c>
    </row>
    <row r="4691" spans="1:10" x14ac:dyDescent="0.25">
      <c r="A4691" s="1">
        <v>46.89</v>
      </c>
      <c r="B4691" s="2">
        <f>Fulltable[[#This Row],[Distance]]^2</f>
        <v>2198.6721000000002</v>
      </c>
      <c r="C4691">
        <f>Fulltable[[#This Row],[Distance]]^3</f>
        <v>103095.73476900002</v>
      </c>
      <c r="D4691">
        <f>Fulltable[[#This Row],[Distance]]^4</f>
        <v>4834159.0033184113</v>
      </c>
      <c r="E4691">
        <f>Fulltable[[#This Row],[Distance]]^5</f>
        <v>226673715.6656003</v>
      </c>
      <c r="F4691" s="13" t="e">
        <f>IF(ISNUMBER(VLOOKUP(Fulltable[[#This Row],[Distance]], PBmetric[[Distance (km)]:[PB (hh:mm:ss)]], 6, FALSE)), VLOOKUP(Fulltable[[#This Row],[Distance]], PBmetric[[Distance (km)]:[PB (hh:mm:ss)]], 6, FALSE), NA())</f>
        <v>#N/A</v>
      </c>
      <c r="G4691" s="13">
        <f ca="1">$Q$4+$P$4*Fulltable[[#This Row],[Distance]]+$O$4*Fulltable[[#This Row],[D^2]]+$N$4*Fulltable[[#This Row],[D^3]]</f>
        <v>0.17569234435043368</v>
      </c>
      <c r="H4691" s="13">
        <f ca="1">Fulltable[[#This Row],[Forecast]]*(1+AVERAGE(cform[faster (-ve) /
slower (+ve)]))</f>
        <v>0.18189811789499374</v>
      </c>
      <c r="I4691" s="13" t="e">
        <f>IF(ISNUMBER(VLOOKUP(Fulltable[[#This Row],[Distance]], Predict[[#All],[Distance (km)]:[Time on current form]], 2, FALSE)), VLOOKUP(Fulltable[[#This Row],[Distance]], Predict[[#All],[Distance (km)]:[Time on current form]], 2, FALSE), NA())</f>
        <v>#N/A</v>
      </c>
      <c r="J4691" s="13" t="e">
        <f>IF(ISNUMBER(VLOOKUP(Fulltable[[#This Row],[Distance]], Predict[[#All],[Distance (km)]:[Time on current form]], 3, FALSE)), VLOOKUP(Fulltable[[#This Row],[Distance]], Predict[[#All],[Distance (km)]:[Time on current form]], 3, FALSE), NA())</f>
        <v>#N/A</v>
      </c>
    </row>
    <row r="4692" spans="1:10" x14ac:dyDescent="0.25">
      <c r="A4692" s="1">
        <v>46.9</v>
      </c>
      <c r="B4692" s="2">
        <f>Fulltable[[#This Row],[Distance]]^2</f>
        <v>2199.6099999999997</v>
      </c>
      <c r="C4692">
        <f>Fulltable[[#This Row],[Distance]]^3</f>
        <v>103161.70899999999</v>
      </c>
      <c r="D4692">
        <f>Fulltable[[#This Row],[Distance]]^4</f>
        <v>4838284.1520999987</v>
      </c>
      <c r="E4692">
        <f>Fulltable[[#This Row],[Distance]]^5</f>
        <v>226915526.73348993</v>
      </c>
      <c r="F4692" s="13" t="e">
        <f>IF(ISNUMBER(VLOOKUP(Fulltable[[#This Row],[Distance]], PBmetric[[Distance (km)]:[PB (hh:mm:ss)]], 6, FALSE)), VLOOKUP(Fulltable[[#This Row],[Distance]], PBmetric[[Distance (km)]:[PB (hh:mm:ss)]], 6, FALSE), NA())</f>
        <v>#N/A</v>
      </c>
      <c r="G4692" s="13">
        <f ca="1">$Q$4+$P$4*Fulltable[[#This Row],[Distance]]+$O$4*Fulltable[[#This Row],[D^2]]+$N$4*Fulltable[[#This Row],[D^3]]</f>
        <v>0.1757381667679187</v>
      </c>
      <c r="H4692" s="13">
        <f ca="1">Fulltable[[#This Row],[Forecast]]*(1+AVERAGE(cform[faster (-ve) /
slower (+ve)]))</f>
        <v>0.18194555884370861</v>
      </c>
      <c r="I4692" s="13" t="e">
        <f>IF(ISNUMBER(VLOOKUP(Fulltable[[#This Row],[Distance]], Predict[[#All],[Distance (km)]:[Time on current form]], 2, FALSE)), VLOOKUP(Fulltable[[#This Row],[Distance]], Predict[[#All],[Distance (km)]:[Time on current form]], 2, FALSE), NA())</f>
        <v>#N/A</v>
      </c>
      <c r="J4692" s="13" t="e">
        <f>IF(ISNUMBER(VLOOKUP(Fulltable[[#This Row],[Distance]], Predict[[#All],[Distance (km)]:[Time on current form]], 3, FALSE)), VLOOKUP(Fulltable[[#This Row],[Distance]], Predict[[#All],[Distance (km)]:[Time on current form]], 3, FALSE), NA())</f>
        <v>#N/A</v>
      </c>
    </row>
    <row r="4693" spans="1:10" x14ac:dyDescent="0.25">
      <c r="A4693" s="1">
        <v>46.91</v>
      </c>
      <c r="B4693" s="2">
        <f>Fulltable[[#This Row],[Distance]]^2</f>
        <v>2200.5480999999995</v>
      </c>
      <c r="C4693">
        <f>Fulltable[[#This Row],[Distance]]^3</f>
        <v>103227.71137099997</v>
      </c>
      <c r="D4693">
        <f>Fulltable[[#This Row],[Distance]]^4</f>
        <v>4842411.9404136082</v>
      </c>
      <c r="E4693">
        <f>Fulltable[[#This Row],[Distance]]^5</f>
        <v>227157544.12480235</v>
      </c>
      <c r="F4693" s="13" t="e">
        <f>IF(ISNUMBER(VLOOKUP(Fulltable[[#This Row],[Distance]], PBmetric[[Distance (km)]:[PB (hh:mm:ss)]], 6, FALSE)), VLOOKUP(Fulltable[[#This Row],[Distance]], PBmetric[[Distance (km)]:[PB (hh:mm:ss)]], 6, FALSE), NA())</f>
        <v>#N/A</v>
      </c>
      <c r="G4693" s="13">
        <f ca="1">$Q$4+$P$4*Fulltable[[#This Row],[Distance]]+$O$4*Fulltable[[#This Row],[D^2]]+$N$4*Fulltable[[#This Row],[D^3]]</f>
        <v>0.1757839926922512</v>
      </c>
      <c r="H4693" s="13">
        <f ca="1">Fulltable[[#This Row],[Forecast]]*(1+AVERAGE(cform[faster (-ve) /
slower (+ve)]))</f>
        <v>0.1819930034231392</v>
      </c>
      <c r="I4693" s="13" t="e">
        <f>IF(ISNUMBER(VLOOKUP(Fulltable[[#This Row],[Distance]], Predict[[#All],[Distance (km)]:[Time on current form]], 2, FALSE)), VLOOKUP(Fulltable[[#This Row],[Distance]], Predict[[#All],[Distance (km)]:[Time on current form]], 2, FALSE), NA())</f>
        <v>#N/A</v>
      </c>
      <c r="J4693" s="13" t="e">
        <f>IF(ISNUMBER(VLOOKUP(Fulltable[[#This Row],[Distance]], Predict[[#All],[Distance (km)]:[Time on current form]], 3, FALSE)), VLOOKUP(Fulltable[[#This Row],[Distance]], Predict[[#All],[Distance (km)]:[Time on current form]], 3, FALSE), NA())</f>
        <v>#N/A</v>
      </c>
    </row>
    <row r="4694" spans="1:10" x14ac:dyDescent="0.25">
      <c r="A4694" s="1">
        <v>46.92</v>
      </c>
      <c r="B4694" s="2">
        <f>Fulltable[[#This Row],[Distance]]^2</f>
        <v>2201.4864000000002</v>
      </c>
      <c r="C4694">
        <f>Fulltable[[#This Row],[Distance]]^3</f>
        <v>103293.74188800002</v>
      </c>
      <c r="D4694">
        <f>Fulltable[[#This Row],[Distance]]^4</f>
        <v>4846542.3693849612</v>
      </c>
      <c r="E4694">
        <f>Fulltable[[#This Row],[Distance]]^5</f>
        <v>227399767.97154239</v>
      </c>
      <c r="F4694" s="13" t="e">
        <f>IF(ISNUMBER(VLOOKUP(Fulltable[[#This Row],[Distance]], PBmetric[[Distance (km)]:[PB (hh:mm:ss)]], 6, FALSE)), VLOOKUP(Fulltable[[#This Row],[Distance]], PBmetric[[Distance (km)]:[PB (hh:mm:ss)]], 6, FALSE), NA())</f>
        <v>#N/A</v>
      </c>
      <c r="G4694" s="13">
        <f ca="1">$Q$4+$P$4*Fulltable[[#This Row],[Distance]]+$O$4*Fulltable[[#This Row],[D^2]]+$N$4*Fulltable[[#This Row],[D^3]]</f>
        <v>0.17582982212339582</v>
      </c>
      <c r="H4694" s="13">
        <f ca="1">Fulltable[[#This Row],[Forecast]]*(1+AVERAGE(cform[faster (-ve) /
slower (+ve)]))</f>
        <v>0.18204045163324889</v>
      </c>
      <c r="I4694" s="13" t="e">
        <f>IF(ISNUMBER(VLOOKUP(Fulltable[[#This Row],[Distance]], Predict[[#All],[Distance (km)]:[Time on current form]], 2, FALSE)), VLOOKUP(Fulltable[[#This Row],[Distance]], Predict[[#All],[Distance (km)]:[Time on current form]], 2, FALSE), NA())</f>
        <v>#N/A</v>
      </c>
      <c r="J4694" s="13" t="e">
        <f>IF(ISNUMBER(VLOOKUP(Fulltable[[#This Row],[Distance]], Predict[[#All],[Distance (km)]:[Time on current form]], 3, FALSE)), VLOOKUP(Fulltable[[#This Row],[Distance]], Predict[[#All],[Distance (km)]:[Time on current form]], 3, FALSE), NA())</f>
        <v>#N/A</v>
      </c>
    </row>
    <row r="4695" spans="1:10" x14ac:dyDescent="0.25">
      <c r="A4695" s="1">
        <v>46.93</v>
      </c>
      <c r="B4695" s="2">
        <f>Fulltable[[#This Row],[Distance]]^2</f>
        <v>2202.4249</v>
      </c>
      <c r="C4695">
        <f>Fulltable[[#This Row],[Distance]]^3</f>
        <v>103359.800557</v>
      </c>
      <c r="D4695">
        <f>Fulltable[[#This Row],[Distance]]^4</f>
        <v>4850675.4401400099</v>
      </c>
      <c r="E4695">
        <f>Fulltable[[#This Row],[Distance]]^5</f>
        <v>227642198.40577066</v>
      </c>
      <c r="F4695" s="13" t="e">
        <f>IF(ISNUMBER(VLOOKUP(Fulltable[[#This Row],[Distance]], PBmetric[[Distance (km)]:[PB (hh:mm:ss)]], 6, FALSE)), VLOOKUP(Fulltable[[#This Row],[Distance]], PBmetric[[Distance (km)]:[PB (hh:mm:ss)]], 6, FALSE), NA())</f>
        <v>#N/A</v>
      </c>
      <c r="G4695" s="13">
        <f ca="1">$Q$4+$P$4*Fulltable[[#This Row],[Distance]]+$O$4*Fulltable[[#This Row],[D^2]]+$N$4*Fulltable[[#This Row],[D^3]]</f>
        <v>0.175875655061317</v>
      </c>
      <c r="H4695" s="13">
        <f ca="1">Fulltable[[#This Row],[Forecast]]*(1+AVERAGE(cform[faster (-ve) /
slower (+ve)]))</f>
        <v>0.18208790347400089</v>
      </c>
      <c r="I4695" s="13" t="e">
        <f>IF(ISNUMBER(VLOOKUP(Fulltable[[#This Row],[Distance]], Predict[[#All],[Distance (km)]:[Time on current form]], 2, FALSE)), VLOOKUP(Fulltable[[#This Row],[Distance]], Predict[[#All],[Distance (km)]:[Time on current form]], 2, FALSE), NA())</f>
        <v>#N/A</v>
      </c>
      <c r="J4695" s="13" t="e">
        <f>IF(ISNUMBER(VLOOKUP(Fulltable[[#This Row],[Distance]], Predict[[#All],[Distance (km)]:[Time on current form]], 3, FALSE)), VLOOKUP(Fulltable[[#This Row],[Distance]], Predict[[#All],[Distance (km)]:[Time on current form]], 3, FALSE), NA())</f>
        <v>#N/A</v>
      </c>
    </row>
    <row r="4696" spans="1:10" x14ac:dyDescent="0.25">
      <c r="A4696" s="1">
        <v>46.94</v>
      </c>
      <c r="B4696" s="2">
        <f>Fulltable[[#This Row],[Distance]]^2</f>
        <v>2203.3635999999997</v>
      </c>
      <c r="C4696">
        <f>Fulltable[[#This Row],[Distance]]^3</f>
        <v>103425.88738399999</v>
      </c>
      <c r="D4696">
        <f>Fulltable[[#This Row],[Distance]]^4</f>
        <v>4854811.1538049588</v>
      </c>
      <c r="E4696">
        <f>Fulltable[[#This Row],[Distance]]^5</f>
        <v>227884835.55960476</v>
      </c>
      <c r="F4696" s="13" t="e">
        <f>IF(ISNUMBER(VLOOKUP(Fulltable[[#This Row],[Distance]], PBmetric[[Distance (km)]:[PB (hh:mm:ss)]], 6, FALSE)), VLOOKUP(Fulltable[[#This Row],[Distance]], PBmetric[[Distance (km)]:[PB (hh:mm:ss)]], 6, FALSE), NA())</f>
        <v>#N/A</v>
      </c>
      <c r="G4696" s="13">
        <f ca="1">$Q$4+$P$4*Fulltable[[#This Row],[Distance]]+$O$4*Fulltable[[#This Row],[D^2]]+$N$4*Fulltable[[#This Row],[D^3]]</f>
        <v>0.17592149150597944</v>
      </c>
      <c r="H4696" s="13">
        <f ca="1">Fulltable[[#This Row],[Forecast]]*(1+AVERAGE(cform[faster (-ve) /
slower (+ve)]))</f>
        <v>0.18213535894535862</v>
      </c>
      <c r="I4696" s="13" t="e">
        <f>IF(ISNUMBER(VLOOKUP(Fulltable[[#This Row],[Distance]], Predict[[#All],[Distance (km)]:[Time on current form]], 2, FALSE)), VLOOKUP(Fulltable[[#This Row],[Distance]], Predict[[#All],[Distance (km)]:[Time on current form]], 2, FALSE), NA())</f>
        <v>#N/A</v>
      </c>
      <c r="J4696" s="13" t="e">
        <f>IF(ISNUMBER(VLOOKUP(Fulltable[[#This Row],[Distance]], Predict[[#All],[Distance (km)]:[Time on current form]], 3, FALSE)), VLOOKUP(Fulltable[[#This Row],[Distance]], Predict[[#All],[Distance (km)]:[Time on current form]], 3, FALSE), NA())</f>
        <v>#N/A</v>
      </c>
    </row>
    <row r="4697" spans="1:10" x14ac:dyDescent="0.25">
      <c r="A4697" s="1">
        <v>46.95</v>
      </c>
      <c r="B4697" s="2">
        <f>Fulltable[[#This Row],[Distance]]^2</f>
        <v>2204.3025000000002</v>
      </c>
      <c r="C4697">
        <f>Fulltable[[#This Row],[Distance]]^3</f>
        <v>103492.00237500001</v>
      </c>
      <c r="D4697">
        <f>Fulltable[[#This Row],[Distance]]^4</f>
        <v>4858949.5115062511</v>
      </c>
      <c r="E4697">
        <f>Fulltable[[#This Row],[Distance]]^5</f>
        <v>228127679.56521851</v>
      </c>
      <c r="F4697" s="13" t="e">
        <f>IF(ISNUMBER(VLOOKUP(Fulltable[[#This Row],[Distance]], PBmetric[[Distance (km)]:[PB (hh:mm:ss)]], 6, FALSE)), VLOOKUP(Fulltable[[#This Row],[Distance]], PBmetric[[Distance (km)]:[PB (hh:mm:ss)]], 6, FALSE), NA())</f>
        <v>#N/A</v>
      </c>
      <c r="G4697" s="13">
        <f ca="1">$Q$4+$P$4*Fulltable[[#This Row],[Distance]]+$O$4*Fulltable[[#This Row],[D^2]]+$N$4*Fulltable[[#This Row],[D^3]]</f>
        <v>0.17596733145734778</v>
      </c>
      <c r="H4697" s="13">
        <f ca="1">Fulltable[[#This Row],[Forecast]]*(1+AVERAGE(cform[faster (-ve) /
slower (+ve)]))</f>
        <v>0.18218281804728551</v>
      </c>
      <c r="I4697" s="13" t="e">
        <f>IF(ISNUMBER(VLOOKUP(Fulltable[[#This Row],[Distance]], Predict[[#All],[Distance (km)]:[Time on current form]], 2, FALSE)), VLOOKUP(Fulltable[[#This Row],[Distance]], Predict[[#All],[Distance (km)]:[Time on current form]], 2, FALSE), NA())</f>
        <v>#N/A</v>
      </c>
      <c r="J4697" s="13" t="e">
        <f>IF(ISNUMBER(VLOOKUP(Fulltable[[#This Row],[Distance]], Predict[[#All],[Distance (km)]:[Time on current form]], 3, FALSE)), VLOOKUP(Fulltable[[#This Row],[Distance]], Predict[[#All],[Distance (km)]:[Time on current form]], 3, FALSE), NA())</f>
        <v>#N/A</v>
      </c>
    </row>
    <row r="4698" spans="1:10" x14ac:dyDescent="0.25">
      <c r="A4698" s="1">
        <v>46.96</v>
      </c>
      <c r="B4698" s="2">
        <f>Fulltable[[#This Row],[Distance]]^2</f>
        <v>2205.2416000000003</v>
      </c>
      <c r="C4698">
        <f>Fulltable[[#This Row],[Distance]]^3</f>
        <v>103558.14553600001</v>
      </c>
      <c r="D4698">
        <f>Fulltable[[#This Row],[Distance]]^4</f>
        <v>4863090.5143705616</v>
      </c>
      <c r="E4698">
        <f>Fulltable[[#This Row],[Distance]]^5</f>
        <v>228370730.55484158</v>
      </c>
      <c r="F4698" s="13" t="e">
        <f>IF(ISNUMBER(VLOOKUP(Fulltable[[#This Row],[Distance]], PBmetric[[Distance (km)]:[PB (hh:mm:ss)]], 6, FALSE)), VLOOKUP(Fulltable[[#This Row],[Distance]], PBmetric[[Distance (km)]:[PB (hh:mm:ss)]], 6, FALSE), NA())</f>
        <v>#N/A</v>
      </c>
      <c r="G4698" s="13">
        <f ca="1">$Q$4+$P$4*Fulltable[[#This Row],[Distance]]+$O$4*Fulltable[[#This Row],[D^2]]+$N$4*Fulltable[[#This Row],[D^3]]</f>
        <v>0.17601317491538651</v>
      </c>
      <c r="H4698" s="13">
        <f ca="1">Fulltable[[#This Row],[Forecast]]*(1+AVERAGE(cform[faster (-ve) /
slower (+ve)]))</f>
        <v>0.18223028077974476</v>
      </c>
      <c r="I4698" s="13" t="e">
        <f>IF(ISNUMBER(VLOOKUP(Fulltable[[#This Row],[Distance]], Predict[[#All],[Distance (km)]:[Time on current form]], 2, FALSE)), VLOOKUP(Fulltable[[#This Row],[Distance]], Predict[[#All],[Distance (km)]:[Time on current form]], 2, FALSE), NA())</f>
        <v>#N/A</v>
      </c>
      <c r="J4698" s="13" t="e">
        <f>IF(ISNUMBER(VLOOKUP(Fulltable[[#This Row],[Distance]], Predict[[#All],[Distance (km)]:[Time on current form]], 3, FALSE)), VLOOKUP(Fulltable[[#This Row],[Distance]], Predict[[#All],[Distance (km)]:[Time on current form]], 3, FALSE), NA())</f>
        <v>#N/A</v>
      </c>
    </row>
    <row r="4699" spans="1:10" x14ac:dyDescent="0.25">
      <c r="A4699" s="1">
        <v>46.97</v>
      </c>
      <c r="B4699" s="2">
        <f>Fulltable[[#This Row],[Distance]]^2</f>
        <v>2206.1808999999998</v>
      </c>
      <c r="C4699">
        <f>Fulltable[[#This Row],[Distance]]^3</f>
        <v>103624.31687299999</v>
      </c>
      <c r="D4699">
        <f>Fulltable[[#This Row],[Distance]]^4</f>
        <v>4867234.1635248093</v>
      </c>
      <c r="E4699">
        <f>Fulltable[[#This Row],[Distance]]^5</f>
        <v>228613988.66076028</v>
      </c>
      <c r="F4699" s="13" t="e">
        <f>IF(ISNUMBER(VLOOKUP(Fulltable[[#This Row],[Distance]], PBmetric[[Distance (km)]:[PB (hh:mm:ss)]], 6, FALSE)), VLOOKUP(Fulltable[[#This Row],[Distance]], PBmetric[[Distance (km)]:[PB (hh:mm:ss)]], 6, FALSE), NA())</f>
        <v>#N/A</v>
      </c>
      <c r="G4699" s="13">
        <f ca="1">$Q$4+$P$4*Fulltable[[#This Row],[Distance]]+$O$4*Fulltable[[#This Row],[D^2]]+$N$4*Fulltable[[#This Row],[D^3]]</f>
        <v>0.17605902188006023</v>
      </c>
      <c r="H4699" s="13">
        <f ca="1">Fulltable[[#This Row],[Forecast]]*(1+AVERAGE(cform[faster (-ve) /
slower (+ve)]))</f>
        <v>0.18227774714269973</v>
      </c>
      <c r="I4699" s="13" t="e">
        <f>IF(ISNUMBER(VLOOKUP(Fulltable[[#This Row],[Distance]], Predict[[#All],[Distance (km)]:[Time on current form]], 2, FALSE)), VLOOKUP(Fulltable[[#This Row],[Distance]], Predict[[#All],[Distance (km)]:[Time on current form]], 2, FALSE), NA())</f>
        <v>#N/A</v>
      </c>
      <c r="J4699" s="13" t="e">
        <f>IF(ISNUMBER(VLOOKUP(Fulltable[[#This Row],[Distance]], Predict[[#All],[Distance (km)]:[Time on current form]], 3, FALSE)), VLOOKUP(Fulltable[[#This Row],[Distance]], Predict[[#All],[Distance (km)]:[Time on current form]], 3, FALSE), NA())</f>
        <v>#N/A</v>
      </c>
    </row>
    <row r="4700" spans="1:10" x14ac:dyDescent="0.25">
      <c r="A4700" s="1">
        <v>46.98</v>
      </c>
      <c r="B4700" s="2">
        <f>Fulltable[[#This Row],[Distance]]^2</f>
        <v>2207.1203999999998</v>
      </c>
      <c r="C4700">
        <f>Fulltable[[#This Row],[Distance]]^3</f>
        <v>103690.51639199999</v>
      </c>
      <c r="D4700">
        <f>Fulltable[[#This Row],[Distance]]^4</f>
        <v>4871380.460096159</v>
      </c>
      <c r="E4700">
        <f>Fulltable[[#This Row],[Distance]]^5</f>
        <v>228857454.01531753</v>
      </c>
      <c r="F4700" s="13" t="e">
        <f>IF(ISNUMBER(VLOOKUP(Fulltable[[#This Row],[Distance]], PBmetric[[Distance (km)]:[PB (hh:mm:ss)]], 6, FALSE)), VLOOKUP(Fulltable[[#This Row],[Distance]], PBmetric[[Distance (km)]:[PB (hh:mm:ss)]], 6, FALSE), NA())</f>
        <v>#N/A</v>
      </c>
      <c r="G4700" s="13">
        <f ca="1">$Q$4+$P$4*Fulltable[[#This Row],[Distance]]+$O$4*Fulltable[[#This Row],[D^2]]+$N$4*Fulltable[[#This Row],[D^3]]</f>
        <v>0.17610487235133365</v>
      </c>
      <c r="H4700" s="13">
        <f ca="1">Fulltable[[#This Row],[Forecast]]*(1+AVERAGE(cform[faster (-ve) /
slower (+ve)]))</f>
        <v>0.18232521713611388</v>
      </c>
      <c r="I4700" s="13" t="e">
        <f>IF(ISNUMBER(VLOOKUP(Fulltable[[#This Row],[Distance]], Predict[[#All],[Distance (km)]:[Time on current form]], 2, FALSE)), VLOOKUP(Fulltable[[#This Row],[Distance]], Predict[[#All],[Distance (km)]:[Time on current form]], 2, FALSE), NA())</f>
        <v>#N/A</v>
      </c>
      <c r="J4700" s="13" t="e">
        <f>IF(ISNUMBER(VLOOKUP(Fulltable[[#This Row],[Distance]], Predict[[#All],[Distance (km)]:[Time on current form]], 3, FALSE)), VLOOKUP(Fulltable[[#This Row],[Distance]], Predict[[#All],[Distance (km)]:[Time on current form]], 3, FALSE), NA())</f>
        <v>#N/A</v>
      </c>
    </row>
    <row r="4701" spans="1:10" x14ac:dyDescent="0.25">
      <c r="A4701" s="1">
        <v>46.99</v>
      </c>
      <c r="B4701" s="2">
        <f>Fulltable[[#This Row],[Distance]]^2</f>
        <v>2208.0601000000001</v>
      </c>
      <c r="C4701">
        <f>Fulltable[[#This Row],[Distance]]^3</f>
        <v>103756.74409900002</v>
      </c>
      <c r="D4701">
        <f>Fulltable[[#This Row],[Distance]]^4</f>
        <v>4875529.4052120103</v>
      </c>
      <c r="E4701">
        <f>Fulltable[[#This Row],[Distance]]^5</f>
        <v>229101126.75091237</v>
      </c>
      <c r="F4701" s="13" t="e">
        <f>IF(ISNUMBER(VLOOKUP(Fulltable[[#This Row],[Distance]], PBmetric[[Distance (km)]:[PB (hh:mm:ss)]], 6, FALSE)), VLOOKUP(Fulltable[[#This Row],[Distance]], PBmetric[[Distance (km)]:[PB (hh:mm:ss)]], 6, FALSE), NA())</f>
        <v>#N/A</v>
      </c>
      <c r="G4701" s="13">
        <f ca="1">$Q$4+$P$4*Fulltable[[#This Row],[Distance]]+$O$4*Fulltable[[#This Row],[D^2]]+$N$4*Fulltable[[#This Row],[D^3]]</f>
        <v>0.17615072632917131</v>
      </c>
      <c r="H4701" s="13">
        <f ca="1">Fulltable[[#This Row],[Forecast]]*(1+AVERAGE(cform[faster (-ve) /
slower (+ve)]))</f>
        <v>0.18237269075995052</v>
      </c>
      <c r="I4701" s="13" t="e">
        <f>IF(ISNUMBER(VLOOKUP(Fulltable[[#This Row],[Distance]], Predict[[#All],[Distance (km)]:[Time on current form]], 2, FALSE)), VLOOKUP(Fulltable[[#This Row],[Distance]], Predict[[#All],[Distance (km)]:[Time on current form]], 2, FALSE), NA())</f>
        <v>#N/A</v>
      </c>
      <c r="J4701" s="13" t="e">
        <f>IF(ISNUMBER(VLOOKUP(Fulltable[[#This Row],[Distance]], Predict[[#All],[Distance (km)]:[Time on current form]], 3, FALSE)), VLOOKUP(Fulltable[[#This Row],[Distance]], Predict[[#All],[Distance (km)]:[Time on current form]], 3, FALSE), NA())</f>
        <v>#N/A</v>
      </c>
    </row>
    <row r="4702" spans="1:10" x14ac:dyDescent="0.25">
      <c r="A4702" s="1">
        <v>47</v>
      </c>
      <c r="B4702" s="2">
        <f>Fulltable[[#This Row],[Distance]]^2</f>
        <v>2209</v>
      </c>
      <c r="C4702">
        <f>Fulltable[[#This Row],[Distance]]^3</f>
        <v>103823</v>
      </c>
      <c r="D4702">
        <f>Fulltable[[#This Row],[Distance]]^4</f>
        <v>4879681</v>
      </c>
      <c r="E4702">
        <f>Fulltable[[#This Row],[Distance]]^5</f>
        <v>229345007</v>
      </c>
      <c r="F4702" s="13" t="e">
        <f>IF(ISNUMBER(VLOOKUP(Fulltable[[#This Row],[Distance]], PBmetric[[Distance (km)]:[PB (hh:mm:ss)]], 6, FALSE)), VLOOKUP(Fulltable[[#This Row],[Distance]], PBmetric[[Distance (km)]:[PB (hh:mm:ss)]], 6, FALSE), NA())</f>
        <v>#N/A</v>
      </c>
      <c r="G4702" s="13">
        <f ca="1">$Q$4+$P$4*Fulltable[[#This Row],[Distance]]+$O$4*Fulltable[[#This Row],[D^2]]+$N$4*Fulltable[[#This Row],[D^3]]</f>
        <v>0.17619658381353775</v>
      </c>
      <c r="H4702" s="13">
        <f ca="1">Fulltable[[#This Row],[Forecast]]*(1+AVERAGE(cform[faster (-ve) /
slower (+ve)]))</f>
        <v>0.18242016801417293</v>
      </c>
      <c r="I4702" s="13" t="e">
        <f>IF(ISNUMBER(VLOOKUP(Fulltable[[#This Row],[Distance]], Predict[[#All],[Distance (km)]:[Time on current form]], 2, FALSE)), VLOOKUP(Fulltable[[#This Row],[Distance]], Predict[[#All],[Distance (km)]:[Time on current form]], 2, FALSE), NA())</f>
        <v>#N/A</v>
      </c>
      <c r="J4702" s="13" t="e">
        <f>IF(ISNUMBER(VLOOKUP(Fulltable[[#This Row],[Distance]], Predict[[#All],[Distance (km)]:[Time on current form]], 3, FALSE)), VLOOKUP(Fulltable[[#This Row],[Distance]], Predict[[#All],[Distance (km)]:[Time on current form]], 3, FALSE), NA())</f>
        <v>#N/A</v>
      </c>
    </row>
    <row r="4703" spans="1:10" x14ac:dyDescent="0.25">
      <c r="A4703" s="1">
        <v>47.01</v>
      </c>
      <c r="B4703" s="2">
        <f>Fulltable[[#This Row],[Distance]]^2</f>
        <v>2209.9400999999998</v>
      </c>
      <c r="C4703">
        <f>Fulltable[[#This Row],[Distance]]^3</f>
        <v>103889.28410099998</v>
      </c>
      <c r="D4703">
        <f>Fulltable[[#This Row],[Distance]]^4</f>
        <v>4883835.2455880092</v>
      </c>
      <c r="E4703">
        <f>Fulltable[[#This Row],[Distance]]^5</f>
        <v>229589094.89509231</v>
      </c>
      <c r="F4703" s="13" t="e">
        <f>IF(ISNUMBER(VLOOKUP(Fulltable[[#This Row],[Distance]], PBmetric[[Distance (km)]:[PB (hh:mm:ss)]], 6, FALSE)), VLOOKUP(Fulltable[[#This Row],[Distance]], PBmetric[[Distance (km)]:[PB (hh:mm:ss)]], 6, FALSE), NA())</f>
        <v>#N/A</v>
      </c>
      <c r="G4703" s="13">
        <f ca="1">$Q$4+$P$4*Fulltable[[#This Row],[Distance]]+$O$4*Fulltable[[#This Row],[D^2]]+$N$4*Fulltable[[#This Row],[D^3]]</f>
        <v>0.17624244480439763</v>
      </c>
      <c r="H4703" s="13">
        <f ca="1">Fulltable[[#This Row],[Forecast]]*(1+AVERAGE(cform[faster (-ve) /
slower (+ve)]))</f>
        <v>0.18246764889874451</v>
      </c>
      <c r="I4703" s="13" t="e">
        <f>IF(ISNUMBER(VLOOKUP(Fulltable[[#This Row],[Distance]], Predict[[#All],[Distance (km)]:[Time on current form]], 2, FALSE)), VLOOKUP(Fulltable[[#This Row],[Distance]], Predict[[#All],[Distance (km)]:[Time on current form]], 2, FALSE), NA())</f>
        <v>#N/A</v>
      </c>
      <c r="J4703" s="13" t="e">
        <f>IF(ISNUMBER(VLOOKUP(Fulltable[[#This Row],[Distance]], Predict[[#All],[Distance (km)]:[Time on current form]], 3, FALSE)), VLOOKUP(Fulltable[[#This Row],[Distance]], Predict[[#All],[Distance (km)]:[Time on current form]], 3, FALSE), NA())</f>
        <v>#N/A</v>
      </c>
    </row>
    <row r="4704" spans="1:10" x14ac:dyDescent="0.25">
      <c r="A4704" s="1">
        <v>47.02</v>
      </c>
      <c r="B4704" s="2">
        <f>Fulltable[[#This Row],[Distance]]^2</f>
        <v>2210.8804000000005</v>
      </c>
      <c r="C4704">
        <f>Fulltable[[#This Row],[Distance]]^3</f>
        <v>103955.59640800003</v>
      </c>
      <c r="D4704">
        <f>Fulltable[[#This Row],[Distance]]^4</f>
        <v>4887992.1431041621</v>
      </c>
      <c r="E4704">
        <f>Fulltable[[#This Row],[Distance]]^5</f>
        <v>229833390.56875771</v>
      </c>
      <c r="F4704" s="13" t="e">
        <f>IF(ISNUMBER(VLOOKUP(Fulltable[[#This Row],[Distance]], PBmetric[[Distance (km)]:[PB (hh:mm:ss)]], 6, FALSE)), VLOOKUP(Fulltable[[#This Row],[Distance]], PBmetric[[Distance (km)]:[PB (hh:mm:ss)]], 6, FALSE), NA())</f>
        <v>#N/A</v>
      </c>
      <c r="G4704" s="13">
        <f ca="1">$Q$4+$P$4*Fulltable[[#This Row],[Distance]]+$O$4*Fulltable[[#This Row],[D^2]]+$N$4*Fulltable[[#This Row],[D^3]]</f>
        <v>0.17628830930171557</v>
      </c>
      <c r="H4704" s="13">
        <f ca="1">Fulltable[[#This Row],[Forecast]]*(1+AVERAGE(cform[faster (-ve) /
slower (+ve)]))</f>
        <v>0.18251513341362863</v>
      </c>
      <c r="I4704" s="13" t="e">
        <f>IF(ISNUMBER(VLOOKUP(Fulltable[[#This Row],[Distance]], Predict[[#All],[Distance (km)]:[Time on current form]], 2, FALSE)), VLOOKUP(Fulltable[[#This Row],[Distance]], Predict[[#All],[Distance (km)]:[Time on current form]], 2, FALSE), NA())</f>
        <v>#N/A</v>
      </c>
      <c r="J4704" s="13" t="e">
        <f>IF(ISNUMBER(VLOOKUP(Fulltable[[#This Row],[Distance]], Predict[[#All],[Distance (km)]:[Time on current form]], 3, FALSE)), VLOOKUP(Fulltable[[#This Row],[Distance]], Predict[[#All],[Distance (km)]:[Time on current form]], 3, FALSE), NA())</f>
        <v>#N/A</v>
      </c>
    </row>
    <row r="4705" spans="1:10" x14ac:dyDescent="0.25">
      <c r="A4705" s="1">
        <v>47.03</v>
      </c>
      <c r="B4705" s="2">
        <f>Fulltable[[#This Row],[Distance]]^2</f>
        <v>2211.8209000000002</v>
      </c>
      <c r="C4705">
        <f>Fulltable[[#This Row],[Distance]]^3</f>
        <v>104021.93692700002</v>
      </c>
      <c r="D4705">
        <f>Fulltable[[#This Row],[Distance]]^4</f>
        <v>4892151.6936768107</v>
      </c>
      <c r="E4705">
        <f>Fulltable[[#This Row],[Distance]]^5</f>
        <v>230077894.15362042</v>
      </c>
      <c r="F4705" s="13" t="e">
        <f>IF(ISNUMBER(VLOOKUP(Fulltable[[#This Row],[Distance]], PBmetric[[Distance (km)]:[PB (hh:mm:ss)]], 6, FALSE)), VLOOKUP(Fulltable[[#This Row],[Distance]], PBmetric[[Distance (km)]:[PB (hh:mm:ss)]], 6, FALSE), NA())</f>
        <v>#N/A</v>
      </c>
      <c r="G4705" s="13">
        <f ca="1">$Q$4+$P$4*Fulltable[[#This Row],[Distance]]+$O$4*Fulltable[[#This Row],[D^2]]+$N$4*Fulltable[[#This Row],[D^3]]</f>
        <v>0.17633417730545603</v>
      </c>
      <c r="H4705" s="13">
        <f ca="1">Fulltable[[#This Row],[Forecast]]*(1+AVERAGE(cform[faster (-ve) /
slower (+ve)]))</f>
        <v>0.18256262155878847</v>
      </c>
      <c r="I4705" s="13" t="e">
        <f>IF(ISNUMBER(VLOOKUP(Fulltable[[#This Row],[Distance]], Predict[[#All],[Distance (km)]:[Time on current form]], 2, FALSE)), VLOOKUP(Fulltable[[#This Row],[Distance]], Predict[[#All],[Distance (km)]:[Time on current form]], 2, FALSE), NA())</f>
        <v>#N/A</v>
      </c>
      <c r="J4705" s="13" t="e">
        <f>IF(ISNUMBER(VLOOKUP(Fulltable[[#This Row],[Distance]], Predict[[#All],[Distance (km)]:[Time on current form]], 3, FALSE)), VLOOKUP(Fulltable[[#This Row],[Distance]], Predict[[#All],[Distance (km)]:[Time on current form]], 3, FALSE), NA())</f>
        <v>#N/A</v>
      </c>
    </row>
    <row r="4706" spans="1:10" x14ac:dyDescent="0.25">
      <c r="A4706" s="1">
        <v>47.04</v>
      </c>
      <c r="B4706" s="2">
        <f>Fulltable[[#This Row],[Distance]]^2</f>
        <v>2212.7615999999998</v>
      </c>
      <c r="C4706">
        <f>Fulltable[[#This Row],[Distance]]^3</f>
        <v>104088.30566399998</v>
      </c>
      <c r="D4706">
        <f>Fulltable[[#This Row],[Distance]]^4</f>
        <v>4896313.8984345589</v>
      </c>
      <c r="E4706">
        <f>Fulltable[[#This Row],[Distance]]^5</f>
        <v>230322605.78236166</v>
      </c>
      <c r="F4706" s="13" t="e">
        <f>IF(ISNUMBER(VLOOKUP(Fulltable[[#This Row],[Distance]], PBmetric[[Distance (km)]:[PB (hh:mm:ss)]], 6, FALSE)), VLOOKUP(Fulltable[[#This Row],[Distance]], PBmetric[[Distance (km)]:[PB (hh:mm:ss)]], 6, FALSE), NA())</f>
        <v>#N/A</v>
      </c>
      <c r="G4706" s="13">
        <f ca="1">$Q$4+$P$4*Fulltable[[#This Row],[Distance]]+$O$4*Fulltable[[#This Row],[D^2]]+$N$4*Fulltable[[#This Row],[D^3]]</f>
        <v>0.17638004881558375</v>
      </c>
      <c r="H4706" s="13">
        <f ca="1">Fulltable[[#This Row],[Forecast]]*(1+AVERAGE(cform[faster (-ve) /
slower (+ve)]))</f>
        <v>0.18261011333418758</v>
      </c>
      <c r="I4706" s="13" t="e">
        <f>IF(ISNUMBER(VLOOKUP(Fulltable[[#This Row],[Distance]], Predict[[#All],[Distance (km)]:[Time on current form]], 2, FALSE)), VLOOKUP(Fulltable[[#This Row],[Distance]], Predict[[#All],[Distance (km)]:[Time on current form]], 2, FALSE), NA())</f>
        <v>#N/A</v>
      </c>
      <c r="J4706" s="13" t="e">
        <f>IF(ISNUMBER(VLOOKUP(Fulltable[[#This Row],[Distance]], Predict[[#All],[Distance (km)]:[Time on current form]], 3, FALSE)), VLOOKUP(Fulltable[[#This Row],[Distance]], Predict[[#All],[Distance (km)]:[Time on current form]], 3, FALSE), NA())</f>
        <v>#N/A</v>
      </c>
    </row>
    <row r="4707" spans="1:10" x14ac:dyDescent="0.25">
      <c r="A4707" s="1">
        <v>47.05</v>
      </c>
      <c r="B4707" s="2">
        <f>Fulltable[[#This Row],[Distance]]^2</f>
        <v>2213.7024999999999</v>
      </c>
      <c r="C4707">
        <f>Fulltable[[#This Row],[Distance]]^3</f>
        <v>104154.70262499999</v>
      </c>
      <c r="D4707">
        <f>Fulltable[[#This Row],[Distance]]^4</f>
        <v>4900478.7585062496</v>
      </c>
      <c r="E4707">
        <f>Fulltable[[#This Row],[Distance]]^5</f>
        <v>230567525.58771902</v>
      </c>
      <c r="F4707" s="13" t="e">
        <f>IF(ISNUMBER(VLOOKUP(Fulltable[[#This Row],[Distance]], PBmetric[[Distance (km)]:[PB (hh:mm:ss)]], 6, FALSE)), VLOOKUP(Fulltable[[#This Row],[Distance]], PBmetric[[Distance (km)]:[PB (hh:mm:ss)]], 6, FALSE), NA())</f>
        <v>#N/A</v>
      </c>
      <c r="G4707" s="13">
        <f ca="1">$Q$4+$P$4*Fulltable[[#This Row],[Distance]]+$O$4*Fulltable[[#This Row],[D^2]]+$N$4*Fulltable[[#This Row],[D^3]]</f>
        <v>0.17642592383206329</v>
      </c>
      <c r="H4707" s="13">
        <f ca="1">Fulltable[[#This Row],[Forecast]]*(1+AVERAGE(cform[faster (-ve) /
slower (+ve)]))</f>
        <v>0.18265760873978926</v>
      </c>
      <c r="I4707" s="13" t="e">
        <f>IF(ISNUMBER(VLOOKUP(Fulltable[[#This Row],[Distance]], Predict[[#All],[Distance (km)]:[Time on current form]], 2, FALSE)), VLOOKUP(Fulltable[[#This Row],[Distance]], Predict[[#All],[Distance (km)]:[Time on current form]], 2, FALSE), NA())</f>
        <v>#N/A</v>
      </c>
      <c r="J4707" s="13" t="e">
        <f>IF(ISNUMBER(VLOOKUP(Fulltable[[#This Row],[Distance]], Predict[[#All],[Distance (km)]:[Time on current form]], 3, FALSE)), VLOOKUP(Fulltable[[#This Row],[Distance]], Predict[[#All],[Distance (km)]:[Time on current form]], 3, FALSE), NA())</f>
        <v>#N/A</v>
      </c>
    </row>
    <row r="4708" spans="1:10" x14ac:dyDescent="0.25">
      <c r="A4708" s="1">
        <v>47.06</v>
      </c>
      <c r="B4708" s="2">
        <f>Fulltable[[#This Row],[Distance]]^2</f>
        <v>2214.6436000000003</v>
      </c>
      <c r="C4708">
        <f>Fulltable[[#This Row],[Distance]]^3</f>
        <v>104221.12781600002</v>
      </c>
      <c r="D4708">
        <f>Fulltable[[#This Row],[Distance]]^4</f>
        <v>4904646.2750209616</v>
      </c>
      <c r="E4708">
        <f>Fulltable[[#This Row],[Distance]]^5</f>
        <v>230812653.70248646</v>
      </c>
      <c r="F4708" s="13" t="e">
        <f>IF(ISNUMBER(VLOOKUP(Fulltable[[#This Row],[Distance]], PBmetric[[Distance (km)]:[PB (hh:mm:ss)]], 6, FALSE)), VLOOKUP(Fulltable[[#This Row],[Distance]], PBmetric[[Distance (km)]:[PB (hh:mm:ss)]], 6, FALSE), NA())</f>
        <v>#N/A</v>
      </c>
      <c r="G4708" s="13">
        <f ca="1">$Q$4+$P$4*Fulltable[[#This Row],[Distance]]+$O$4*Fulltable[[#This Row],[D^2]]+$N$4*Fulltable[[#This Row],[D^3]]</f>
        <v>0.17647180235485926</v>
      </c>
      <c r="H4708" s="13">
        <f ca="1">Fulltable[[#This Row],[Forecast]]*(1+AVERAGE(cform[faster (-ve) /
slower (+ve)]))</f>
        <v>0.18270510777555682</v>
      </c>
      <c r="I4708" s="13" t="e">
        <f>IF(ISNUMBER(VLOOKUP(Fulltable[[#This Row],[Distance]], Predict[[#All],[Distance (km)]:[Time on current form]], 2, FALSE)), VLOOKUP(Fulltable[[#This Row],[Distance]], Predict[[#All],[Distance (km)]:[Time on current form]], 2, FALSE), NA())</f>
        <v>#N/A</v>
      </c>
      <c r="J4708" s="13" t="e">
        <f>IF(ISNUMBER(VLOOKUP(Fulltable[[#This Row],[Distance]], Predict[[#All],[Distance (km)]:[Time on current form]], 3, FALSE)), VLOOKUP(Fulltable[[#This Row],[Distance]], Predict[[#All],[Distance (km)]:[Time on current form]], 3, FALSE), NA())</f>
        <v>#N/A</v>
      </c>
    </row>
    <row r="4709" spans="1:10" x14ac:dyDescent="0.25">
      <c r="A4709" s="1">
        <v>47.07</v>
      </c>
      <c r="B4709" s="2">
        <f>Fulltable[[#This Row],[Distance]]^2</f>
        <v>2215.5848999999998</v>
      </c>
      <c r="C4709">
        <f>Fulltable[[#This Row],[Distance]]^3</f>
        <v>104287.58124299999</v>
      </c>
      <c r="D4709">
        <f>Fulltable[[#This Row],[Distance]]^4</f>
        <v>4908816.4491080092</v>
      </c>
      <c r="E4709">
        <f>Fulltable[[#This Row],[Distance]]^5</f>
        <v>231057990.259514</v>
      </c>
      <c r="F4709" s="13" t="e">
        <f>IF(ISNUMBER(VLOOKUP(Fulltable[[#This Row],[Distance]], PBmetric[[Distance (km)]:[PB (hh:mm:ss)]], 6, FALSE)), VLOOKUP(Fulltable[[#This Row],[Distance]], PBmetric[[Distance (km)]:[PB (hh:mm:ss)]], 6, FALSE), NA())</f>
        <v>#N/A</v>
      </c>
      <c r="G4709" s="13">
        <f ca="1">$Q$4+$P$4*Fulltable[[#This Row],[Distance]]+$O$4*Fulltable[[#This Row],[D^2]]+$N$4*Fulltable[[#This Row],[D^3]]</f>
        <v>0.17651768438393617</v>
      </c>
      <c r="H4709" s="13">
        <f ca="1">Fulltable[[#This Row],[Forecast]]*(1+AVERAGE(cform[faster (-ve) /
slower (+ve)]))</f>
        <v>0.18275261044145355</v>
      </c>
      <c r="I4709" s="13" t="e">
        <f>IF(ISNUMBER(VLOOKUP(Fulltable[[#This Row],[Distance]], Predict[[#All],[Distance (km)]:[Time on current form]], 2, FALSE)), VLOOKUP(Fulltable[[#This Row],[Distance]], Predict[[#All],[Distance (km)]:[Time on current form]], 2, FALSE), NA())</f>
        <v>#N/A</v>
      </c>
      <c r="J4709" s="13" t="e">
        <f>IF(ISNUMBER(VLOOKUP(Fulltable[[#This Row],[Distance]], Predict[[#All],[Distance (km)]:[Time on current form]], 3, FALSE)), VLOOKUP(Fulltable[[#This Row],[Distance]], Predict[[#All],[Distance (km)]:[Time on current form]], 3, FALSE), NA())</f>
        <v>#N/A</v>
      </c>
    </row>
    <row r="4710" spans="1:10" x14ac:dyDescent="0.25">
      <c r="A4710" s="1">
        <v>47.08</v>
      </c>
      <c r="B4710" s="2">
        <f>Fulltable[[#This Row],[Distance]]^2</f>
        <v>2216.5263999999997</v>
      </c>
      <c r="C4710">
        <f>Fulltable[[#This Row],[Distance]]^3</f>
        <v>104354.06291199998</v>
      </c>
      <c r="D4710">
        <f>Fulltable[[#This Row],[Distance]]^4</f>
        <v>4912989.2818969591</v>
      </c>
      <c r="E4710">
        <f>Fulltable[[#This Row],[Distance]]^5</f>
        <v>231303535.39170882</v>
      </c>
      <c r="F4710" s="13" t="e">
        <f>IF(ISNUMBER(VLOOKUP(Fulltable[[#This Row],[Distance]], PBmetric[[Distance (km)]:[PB (hh:mm:ss)]], 6, FALSE)), VLOOKUP(Fulltable[[#This Row],[Distance]], PBmetric[[Distance (km)]:[PB (hh:mm:ss)]], 6, FALSE), NA())</f>
        <v>#N/A</v>
      </c>
      <c r="G4710" s="13">
        <f ca="1">$Q$4+$P$4*Fulltable[[#This Row],[Distance]]+$O$4*Fulltable[[#This Row],[D^2]]+$N$4*Fulltable[[#This Row],[D^3]]</f>
        <v>0.17656356991925873</v>
      </c>
      <c r="H4710" s="13">
        <f ca="1">Fulltable[[#This Row],[Forecast]]*(1+AVERAGE(cform[faster (-ve) /
slower (+ve)]))</f>
        <v>0.18280011673744292</v>
      </c>
      <c r="I4710" s="13" t="e">
        <f>IF(ISNUMBER(VLOOKUP(Fulltable[[#This Row],[Distance]], Predict[[#All],[Distance (km)]:[Time on current form]], 2, FALSE)), VLOOKUP(Fulltable[[#This Row],[Distance]], Predict[[#All],[Distance (km)]:[Time on current form]], 2, FALSE), NA())</f>
        <v>#N/A</v>
      </c>
      <c r="J4710" s="13" t="e">
        <f>IF(ISNUMBER(VLOOKUP(Fulltable[[#This Row],[Distance]], Predict[[#All],[Distance (km)]:[Time on current form]], 3, FALSE)), VLOOKUP(Fulltable[[#This Row],[Distance]], Predict[[#All],[Distance (km)]:[Time on current form]], 3, FALSE), NA())</f>
        <v>#N/A</v>
      </c>
    </row>
    <row r="4711" spans="1:10" x14ac:dyDescent="0.25">
      <c r="A4711" s="1">
        <v>47.09</v>
      </c>
      <c r="B4711" s="2">
        <f>Fulltable[[#This Row],[Distance]]^2</f>
        <v>2217.4681000000005</v>
      </c>
      <c r="C4711">
        <f>Fulltable[[#This Row],[Distance]]^3</f>
        <v>104420.57282900003</v>
      </c>
      <c r="D4711">
        <f>Fulltable[[#This Row],[Distance]]^4</f>
        <v>4917164.7745176125</v>
      </c>
      <c r="E4711">
        <f>Fulltable[[#This Row],[Distance]]^5</f>
        <v>231549289.23203439</v>
      </c>
      <c r="F4711" s="13" t="e">
        <f>IF(ISNUMBER(VLOOKUP(Fulltable[[#This Row],[Distance]], PBmetric[[Distance (km)]:[PB (hh:mm:ss)]], 6, FALSE)), VLOOKUP(Fulltable[[#This Row],[Distance]], PBmetric[[Distance (km)]:[PB (hh:mm:ss)]], 6, FALSE), NA())</f>
        <v>#N/A</v>
      </c>
      <c r="G4711" s="13">
        <f ca="1">$Q$4+$P$4*Fulltable[[#This Row],[Distance]]+$O$4*Fulltable[[#This Row],[D^2]]+$N$4*Fulltable[[#This Row],[D^3]]</f>
        <v>0.17660945896079147</v>
      </c>
      <c r="H4711" s="13">
        <f ca="1">Fulltable[[#This Row],[Forecast]]*(1+AVERAGE(cform[faster (-ve) /
slower (+ve)]))</f>
        <v>0.18284762666348819</v>
      </c>
      <c r="I4711" s="13" t="e">
        <f>IF(ISNUMBER(VLOOKUP(Fulltable[[#This Row],[Distance]], Predict[[#All],[Distance (km)]:[Time on current form]], 2, FALSE)), VLOOKUP(Fulltable[[#This Row],[Distance]], Predict[[#All],[Distance (km)]:[Time on current form]], 2, FALSE), NA())</f>
        <v>#N/A</v>
      </c>
      <c r="J4711" s="13" t="e">
        <f>IF(ISNUMBER(VLOOKUP(Fulltable[[#This Row],[Distance]], Predict[[#All],[Distance (km)]:[Time on current form]], 3, FALSE)), VLOOKUP(Fulltable[[#This Row],[Distance]], Predict[[#All],[Distance (km)]:[Time on current form]], 3, FALSE), NA())</f>
        <v>#N/A</v>
      </c>
    </row>
    <row r="4712" spans="1:10" x14ac:dyDescent="0.25">
      <c r="A4712" s="1">
        <v>47.1</v>
      </c>
      <c r="B4712" s="2">
        <f>Fulltable[[#This Row],[Distance]]^2</f>
        <v>2218.4100000000003</v>
      </c>
      <c r="C4712">
        <f>Fulltable[[#This Row],[Distance]]^3</f>
        <v>104487.11100000002</v>
      </c>
      <c r="D4712">
        <f>Fulltable[[#This Row],[Distance]]^4</f>
        <v>4921342.9281000011</v>
      </c>
      <c r="E4712">
        <f>Fulltable[[#This Row],[Distance]]^5</f>
        <v>231795251.91351005</v>
      </c>
      <c r="F4712" s="13" t="e">
        <f>IF(ISNUMBER(VLOOKUP(Fulltable[[#This Row],[Distance]], PBmetric[[Distance (km)]:[PB (hh:mm:ss)]], 6, FALSE)), VLOOKUP(Fulltable[[#This Row],[Distance]], PBmetric[[Distance (km)]:[PB (hh:mm:ss)]], 6, FALSE), NA())</f>
        <v>#N/A</v>
      </c>
      <c r="G4712" s="13">
        <f ca="1">$Q$4+$P$4*Fulltable[[#This Row],[Distance]]+$O$4*Fulltable[[#This Row],[D^2]]+$N$4*Fulltable[[#This Row],[D^3]]</f>
        <v>0.17665535150849901</v>
      </c>
      <c r="H4712" s="13">
        <f ca="1">Fulltable[[#This Row],[Forecast]]*(1+AVERAGE(cform[faster (-ve) /
slower (+ve)]))</f>
        <v>0.18289514021955275</v>
      </c>
      <c r="I4712" s="13" t="e">
        <f>IF(ISNUMBER(VLOOKUP(Fulltable[[#This Row],[Distance]], Predict[[#All],[Distance (km)]:[Time on current form]], 2, FALSE)), VLOOKUP(Fulltable[[#This Row],[Distance]], Predict[[#All],[Distance (km)]:[Time on current form]], 2, FALSE), NA())</f>
        <v>#N/A</v>
      </c>
      <c r="J4712" s="13" t="e">
        <f>IF(ISNUMBER(VLOOKUP(Fulltable[[#This Row],[Distance]], Predict[[#All],[Distance (km)]:[Time on current form]], 3, FALSE)), VLOOKUP(Fulltable[[#This Row],[Distance]], Predict[[#All],[Distance (km)]:[Time on current form]], 3, FALSE), NA())</f>
        <v>#N/A</v>
      </c>
    </row>
    <row r="4713" spans="1:10" x14ac:dyDescent="0.25">
      <c r="A4713" s="1">
        <v>47.11</v>
      </c>
      <c r="B4713" s="2">
        <f>Fulltable[[#This Row],[Distance]]^2</f>
        <v>2219.3521000000001</v>
      </c>
      <c r="C4713">
        <f>Fulltable[[#This Row],[Distance]]^3</f>
        <v>104553.677431</v>
      </c>
      <c r="D4713">
        <f>Fulltable[[#This Row],[Distance]]^4</f>
        <v>4925523.7437744103</v>
      </c>
      <c r="E4713">
        <f>Fulltable[[#This Row],[Distance]]^5</f>
        <v>232041423.56921247</v>
      </c>
      <c r="F4713" s="13" t="e">
        <f>IF(ISNUMBER(VLOOKUP(Fulltable[[#This Row],[Distance]], PBmetric[[Distance (km)]:[PB (hh:mm:ss)]], 6, FALSE)), VLOOKUP(Fulltable[[#This Row],[Distance]], PBmetric[[Distance (km)]:[PB (hh:mm:ss)]], 6, FALSE), NA())</f>
        <v>#N/A</v>
      </c>
      <c r="G4713" s="13">
        <f ca="1">$Q$4+$P$4*Fulltable[[#This Row],[Distance]]+$O$4*Fulltable[[#This Row],[D^2]]+$N$4*Fulltable[[#This Row],[D^3]]</f>
        <v>0.1767012475623459</v>
      </c>
      <c r="H4713" s="13">
        <f ca="1">Fulltable[[#This Row],[Forecast]]*(1+AVERAGE(cform[faster (-ve) /
slower (+ve)]))</f>
        <v>0.1829426574055999</v>
      </c>
      <c r="I4713" s="13" t="e">
        <f>IF(ISNUMBER(VLOOKUP(Fulltable[[#This Row],[Distance]], Predict[[#All],[Distance (km)]:[Time on current form]], 2, FALSE)), VLOOKUP(Fulltable[[#This Row],[Distance]], Predict[[#All],[Distance (km)]:[Time on current form]], 2, FALSE), NA())</f>
        <v>#N/A</v>
      </c>
      <c r="J4713" s="13" t="e">
        <f>IF(ISNUMBER(VLOOKUP(Fulltable[[#This Row],[Distance]], Predict[[#All],[Distance (km)]:[Time on current form]], 3, FALSE)), VLOOKUP(Fulltable[[#This Row],[Distance]], Predict[[#All],[Distance (km)]:[Time on current form]], 3, FALSE), NA())</f>
        <v>#N/A</v>
      </c>
    </row>
    <row r="4714" spans="1:10" x14ac:dyDescent="0.25">
      <c r="A4714" s="1">
        <v>47.12</v>
      </c>
      <c r="B4714" s="2">
        <f>Fulltable[[#This Row],[Distance]]^2</f>
        <v>2220.2943999999998</v>
      </c>
      <c r="C4714">
        <f>Fulltable[[#This Row],[Distance]]^3</f>
        <v>104620.27212799998</v>
      </c>
      <c r="D4714">
        <f>Fulltable[[#This Row],[Distance]]^4</f>
        <v>4929707.2226713588</v>
      </c>
      <c r="E4714">
        <f>Fulltable[[#This Row],[Distance]]^5</f>
        <v>232287804.33227441</v>
      </c>
      <c r="F4714" s="13" t="e">
        <f>IF(ISNUMBER(VLOOKUP(Fulltable[[#This Row],[Distance]], PBmetric[[Distance (km)]:[PB (hh:mm:ss)]], 6, FALSE)), VLOOKUP(Fulltable[[#This Row],[Distance]], PBmetric[[Distance (km)]:[PB (hh:mm:ss)]], 6, FALSE), NA())</f>
        <v>#N/A</v>
      </c>
      <c r="G4714" s="13">
        <f ca="1">$Q$4+$P$4*Fulltable[[#This Row],[Distance]]+$O$4*Fulltable[[#This Row],[D^2]]+$N$4*Fulltable[[#This Row],[D^3]]</f>
        <v>0.1767471471222968</v>
      </c>
      <c r="H4714" s="13">
        <f ca="1">Fulltable[[#This Row],[Forecast]]*(1+AVERAGE(cform[faster (-ve) /
slower (+ve)]))</f>
        <v>0.18299017822159303</v>
      </c>
      <c r="I4714" s="13" t="e">
        <f>IF(ISNUMBER(VLOOKUP(Fulltable[[#This Row],[Distance]], Predict[[#All],[Distance (km)]:[Time on current form]], 2, FALSE)), VLOOKUP(Fulltable[[#This Row],[Distance]], Predict[[#All],[Distance (km)]:[Time on current form]], 2, FALSE), NA())</f>
        <v>#N/A</v>
      </c>
      <c r="J4714" s="13" t="e">
        <f>IF(ISNUMBER(VLOOKUP(Fulltable[[#This Row],[Distance]], Predict[[#All],[Distance (km)]:[Time on current form]], 3, FALSE)), VLOOKUP(Fulltable[[#This Row],[Distance]], Predict[[#All],[Distance (km)]:[Time on current form]], 3, FALSE), NA())</f>
        <v>#N/A</v>
      </c>
    </row>
    <row r="4715" spans="1:10" x14ac:dyDescent="0.25">
      <c r="A4715" s="1">
        <v>47.13</v>
      </c>
      <c r="B4715" s="2">
        <f>Fulltable[[#This Row],[Distance]]^2</f>
        <v>2221.2369000000003</v>
      </c>
      <c r="C4715">
        <f>Fulltable[[#This Row],[Distance]]^3</f>
        <v>104686.89509700002</v>
      </c>
      <c r="D4715">
        <f>Fulltable[[#This Row],[Distance]]^4</f>
        <v>4933893.3659216119</v>
      </c>
      <c r="E4715">
        <f>Fulltable[[#This Row],[Distance]]^5</f>
        <v>232534394.33588558</v>
      </c>
      <c r="F4715" s="13" t="e">
        <f>IF(ISNUMBER(VLOOKUP(Fulltable[[#This Row],[Distance]], PBmetric[[Distance (km)]:[PB (hh:mm:ss)]], 6, FALSE)), VLOOKUP(Fulltable[[#This Row],[Distance]], PBmetric[[Distance (km)]:[PB (hh:mm:ss)]], 6, FALSE), NA())</f>
        <v>#N/A</v>
      </c>
      <c r="G4715" s="13">
        <f ca="1">$Q$4+$P$4*Fulltable[[#This Row],[Distance]]+$O$4*Fulltable[[#This Row],[D^2]]+$N$4*Fulltable[[#This Row],[D^3]]</f>
        <v>0.17679305018831631</v>
      </c>
      <c r="H4715" s="13">
        <f ca="1">Fulltable[[#This Row],[Forecast]]*(1+AVERAGE(cform[faster (-ve) /
slower (+ve)]))</f>
        <v>0.18303770266749547</v>
      </c>
      <c r="I4715" s="13" t="e">
        <f>IF(ISNUMBER(VLOOKUP(Fulltable[[#This Row],[Distance]], Predict[[#All],[Distance (km)]:[Time on current form]], 2, FALSE)), VLOOKUP(Fulltable[[#This Row],[Distance]], Predict[[#All],[Distance (km)]:[Time on current form]], 2, FALSE), NA())</f>
        <v>#N/A</v>
      </c>
      <c r="J4715" s="13" t="e">
        <f>IF(ISNUMBER(VLOOKUP(Fulltable[[#This Row],[Distance]], Predict[[#All],[Distance (km)]:[Time on current form]], 3, FALSE)), VLOOKUP(Fulltable[[#This Row],[Distance]], Predict[[#All],[Distance (km)]:[Time on current form]], 3, FALSE), NA())</f>
        <v>#N/A</v>
      </c>
    </row>
    <row r="4716" spans="1:10" x14ac:dyDescent="0.25">
      <c r="A4716" s="1">
        <v>47.14</v>
      </c>
      <c r="B4716" s="2">
        <f>Fulltable[[#This Row],[Distance]]^2</f>
        <v>2222.1795999999999</v>
      </c>
      <c r="C4716">
        <f>Fulltable[[#This Row],[Distance]]^3</f>
        <v>104753.546344</v>
      </c>
      <c r="D4716">
        <f>Fulltable[[#This Row],[Distance]]^4</f>
        <v>4938082.1746561602</v>
      </c>
      <c r="E4716">
        <f>Fulltable[[#This Row],[Distance]]^5</f>
        <v>232781193.71329141</v>
      </c>
      <c r="F4716" s="13" t="e">
        <f>IF(ISNUMBER(VLOOKUP(Fulltable[[#This Row],[Distance]], PBmetric[[Distance (km)]:[PB (hh:mm:ss)]], 6, FALSE)), VLOOKUP(Fulltable[[#This Row],[Distance]], PBmetric[[Distance (km)]:[PB (hh:mm:ss)]], 6, FALSE), NA())</f>
        <v>#N/A</v>
      </c>
      <c r="G4716" s="13">
        <f ca="1">$Q$4+$P$4*Fulltable[[#This Row],[Distance]]+$O$4*Fulltable[[#This Row],[D^2]]+$N$4*Fulltable[[#This Row],[D^3]]</f>
        <v>0.17683895676036901</v>
      </c>
      <c r="H4716" s="13">
        <f ca="1">Fulltable[[#This Row],[Forecast]]*(1+AVERAGE(cform[faster (-ve) /
slower (+ve)]))</f>
        <v>0.1830852307432706</v>
      </c>
      <c r="I4716" s="13" t="e">
        <f>IF(ISNUMBER(VLOOKUP(Fulltable[[#This Row],[Distance]], Predict[[#All],[Distance (km)]:[Time on current form]], 2, FALSE)), VLOOKUP(Fulltable[[#This Row],[Distance]], Predict[[#All],[Distance (km)]:[Time on current form]], 2, FALSE), NA())</f>
        <v>#N/A</v>
      </c>
      <c r="J4716" s="13" t="e">
        <f>IF(ISNUMBER(VLOOKUP(Fulltable[[#This Row],[Distance]], Predict[[#All],[Distance (km)]:[Time on current form]], 3, FALSE)), VLOOKUP(Fulltable[[#This Row],[Distance]], Predict[[#All],[Distance (km)]:[Time on current form]], 3, FALSE), NA())</f>
        <v>#N/A</v>
      </c>
    </row>
    <row r="4717" spans="1:10" x14ac:dyDescent="0.25">
      <c r="A4717" s="1">
        <v>47.15</v>
      </c>
      <c r="B4717" s="2">
        <f>Fulltable[[#This Row],[Distance]]^2</f>
        <v>2223.1224999999999</v>
      </c>
      <c r="C4717">
        <f>Fulltable[[#This Row],[Distance]]^3</f>
        <v>104820.22587499999</v>
      </c>
      <c r="D4717">
        <f>Fulltable[[#This Row],[Distance]]^4</f>
        <v>4942273.6500062495</v>
      </c>
      <c r="E4717">
        <f>Fulltable[[#This Row],[Distance]]^5</f>
        <v>233028202.59779465</v>
      </c>
      <c r="F4717" s="13" t="e">
        <f>IF(ISNUMBER(VLOOKUP(Fulltable[[#This Row],[Distance]], PBmetric[[Distance (km)]:[PB (hh:mm:ss)]], 6, FALSE)), VLOOKUP(Fulltable[[#This Row],[Distance]], PBmetric[[Distance (km)]:[PB (hh:mm:ss)]], 6, FALSE), NA())</f>
        <v>#N/A</v>
      </c>
      <c r="G4717" s="13">
        <f ca="1">$Q$4+$P$4*Fulltable[[#This Row],[Distance]]+$O$4*Fulltable[[#This Row],[D^2]]+$N$4*Fulltable[[#This Row],[D^3]]</f>
        <v>0.17688486683841942</v>
      </c>
      <c r="H4717" s="13">
        <f ca="1">Fulltable[[#This Row],[Forecast]]*(1+AVERAGE(cform[faster (-ve) /
slower (+ve)]))</f>
        <v>0.18313276244888166</v>
      </c>
      <c r="I4717" s="13" t="e">
        <f>IF(ISNUMBER(VLOOKUP(Fulltable[[#This Row],[Distance]], Predict[[#All],[Distance (km)]:[Time on current form]], 2, FALSE)), VLOOKUP(Fulltable[[#This Row],[Distance]], Predict[[#All],[Distance (km)]:[Time on current form]], 2, FALSE), NA())</f>
        <v>#N/A</v>
      </c>
      <c r="J4717" s="13" t="e">
        <f>IF(ISNUMBER(VLOOKUP(Fulltable[[#This Row],[Distance]], Predict[[#All],[Distance (km)]:[Time on current form]], 3, FALSE)), VLOOKUP(Fulltable[[#This Row],[Distance]], Predict[[#All],[Distance (km)]:[Time on current form]], 3, FALSE), NA())</f>
        <v>#N/A</v>
      </c>
    </row>
    <row r="4718" spans="1:10" x14ac:dyDescent="0.25">
      <c r="A4718" s="1">
        <v>47.16</v>
      </c>
      <c r="B4718" s="2">
        <f>Fulltable[[#This Row],[Distance]]^2</f>
        <v>2224.0655999999999</v>
      </c>
      <c r="C4718">
        <f>Fulltable[[#This Row],[Distance]]^3</f>
        <v>104886.93369599999</v>
      </c>
      <c r="D4718">
        <f>Fulltable[[#This Row],[Distance]]^4</f>
        <v>4946467.7931033596</v>
      </c>
      <c r="E4718">
        <f>Fulltable[[#This Row],[Distance]]^5</f>
        <v>233275421.12275442</v>
      </c>
      <c r="F4718" s="13" t="e">
        <f>IF(ISNUMBER(VLOOKUP(Fulltable[[#This Row],[Distance]], PBmetric[[Distance (km)]:[PB (hh:mm:ss)]], 6, FALSE)), VLOOKUP(Fulltable[[#This Row],[Distance]], PBmetric[[Distance (km)]:[PB (hh:mm:ss)]], 6, FALSE), NA())</f>
        <v>#N/A</v>
      </c>
      <c r="G4718" s="13">
        <f ca="1">$Q$4+$P$4*Fulltable[[#This Row],[Distance]]+$O$4*Fulltable[[#This Row],[D^2]]+$N$4*Fulltable[[#This Row],[D^3]]</f>
        <v>0.17693078042243224</v>
      </c>
      <c r="H4718" s="13">
        <f ca="1">Fulltable[[#This Row],[Forecast]]*(1+AVERAGE(cform[faster (-ve) /
slower (+ve)]))</f>
        <v>0.1831802977842921</v>
      </c>
      <c r="I4718" s="13" t="e">
        <f>IF(ISNUMBER(VLOOKUP(Fulltable[[#This Row],[Distance]], Predict[[#All],[Distance (km)]:[Time on current form]], 2, FALSE)), VLOOKUP(Fulltable[[#This Row],[Distance]], Predict[[#All],[Distance (km)]:[Time on current form]], 2, FALSE), NA())</f>
        <v>#N/A</v>
      </c>
      <c r="J4718" s="13" t="e">
        <f>IF(ISNUMBER(VLOOKUP(Fulltable[[#This Row],[Distance]], Predict[[#All],[Distance (km)]:[Time on current form]], 3, FALSE)), VLOOKUP(Fulltable[[#This Row],[Distance]], Predict[[#All],[Distance (km)]:[Time on current form]], 3, FALSE), NA())</f>
        <v>#N/A</v>
      </c>
    </row>
    <row r="4719" spans="1:10" x14ac:dyDescent="0.25">
      <c r="A4719" s="1">
        <v>47.17</v>
      </c>
      <c r="B4719" s="2">
        <f>Fulltable[[#This Row],[Distance]]^2</f>
        <v>2225.0089000000003</v>
      </c>
      <c r="C4719">
        <f>Fulltable[[#This Row],[Distance]]^3</f>
        <v>104953.66981300001</v>
      </c>
      <c r="D4719">
        <f>Fulltable[[#This Row],[Distance]]^4</f>
        <v>4950664.6050792113</v>
      </c>
      <c r="E4719">
        <f>Fulltable[[#This Row],[Distance]]^5</f>
        <v>233522849.42158639</v>
      </c>
      <c r="F4719" s="13" t="e">
        <f>IF(ISNUMBER(VLOOKUP(Fulltable[[#This Row],[Distance]], PBmetric[[Distance (km)]:[PB (hh:mm:ss)]], 6, FALSE)), VLOOKUP(Fulltable[[#This Row],[Distance]], PBmetric[[Distance (km)]:[PB (hh:mm:ss)]], 6, FALSE), NA())</f>
        <v>#N/A</v>
      </c>
      <c r="G4719" s="13">
        <f ca="1">$Q$4+$P$4*Fulltable[[#This Row],[Distance]]+$O$4*Fulltable[[#This Row],[D^2]]+$N$4*Fulltable[[#This Row],[D^3]]</f>
        <v>0.17697669751237202</v>
      </c>
      <c r="H4719" s="13">
        <f ca="1">Fulltable[[#This Row],[Forecast]]*(1+AVERAGE(cform[faster (-ve) /
slower (+ve)]))</f>
        <v>0.18322783674946524</v>
      </c>
      <c r="I4719" s="13" t="e">
        <f>IF(ISNUMBER(VLOOKUP(Fulltable[[#This Row],[Distance]], Predict[[#All],[Distance (km)]:[Time on current form]], 2, FALSE)), VLOOKUP(Fulltable[[#This Row],[Distance]], Predict[[#All],[Distance (km)]:[Time on current form]], 2, FALSE), NA())</f>
        <v>#N/A</v>
      </c>
      <c r="J4719" s="13" t="e">
        <f>IF(ISNUMBER(VLOOKUP(Fulltable[[#This Row],[Distance]], Predict[[#All],[Distance (km)]:[Time on current form]], 3, FALSE)), VLOOKUP(Fulltable[[#This Row],[Distance]], Predict[[#All],[Distance (km)]:[Time on current form]], 3, FALSE), NA())</f>
        <v>#N/A</v>
      </c>
    </row>
    <row r="4720" spans="1:10" x14ac:dyDescent="0.25">
      <c r="A4720" s="1">
        <v>47.18</v>
      </c>
      <c r="B4720" s="2">
        <f>Fulltable[[#This Row],[Distance]]^2</f>
        <v>2225.9524000000001</v>
      </c>
      <c r="C4720">
        <f>Fulltable[[#This Row],[Distance]]^3</f>
        <v>105020.434232</v>
      </c>
      <c r="D4720">
        <f>Fulltable[[#This Row],[Distance]]^4</f>
        <v>4954864.087065761</v>
      </c>
      <c r="E4720">
        <f>Fulltable[[#This Row],[Distance]]^5</f>
        <v>233770487.62776262</v>
      </c>
      <c r="F4720" s="13" t="e">
        <f>IF(ISNUMBER(VLOOKUP(Fulltable[[#This Row],[Distance]], PBmetric[[Distance (km)]:[PB (hh:mm:ss)]], 6, FALSE)), VLOOKUP(Fulltable[[#This Row],[Distance]], PBmetric[[Distance (km)]:[PB (hh:mm:ss)]], 6, FALSE), NA())</f>
        <v>#N/A</v>
      </c>
      <c r="G4720" s="13">
        <f ca="1">$Q$4+$P$4*Fulltable[[#This Row],[Distance]]+$O$4*Fulltable[[#This Row],[D^2]]+$N$4*Fulltable[[#This Row],[D^3]]</f>
        <v>0.17702261810820338</v>
      </c>
      <c r="H4720" s="13">
        <f ca="1">Fulltable[[#This Row],[Forecast]]*(1+AVERAGE(cform[faster (-ve) /
slower (+ve)]))</f>
        <v>0.18327537934436441</v>
      </c>
      <c r="I4720" s="13" t="e">
        <f>IF(ISNUMBER(VLOOKUP(Fulltable[[#This Row],[Distance]], Predict[[#All],[Distance (km)]:[Time on current form]], 2, FALSE)), VLOOKUP(Fulltable[[#This Row],[Distance]], Predict[[#All],[Distance (km)]:[Time on current form]], 2, FALSE), NA())</f>
        <v>#N/A</v>
      </c>
      <c r="J4720" s="13" t="e">
        <f>IF(ISNUMBER(VLOOKUP(Fulltable[[#This Row],[Distance]], Predict[[#All],[Distance (km)]:[Time on current form]], 3, FALSE)), VLOOKUP(Fulltable[[#This Row],[Distance]], Predict[[#All],[Distance (km)]:[Time on current form]], 3, FALSE), NA())</f>
        <v>#N/A</v>
      </c>
    </row>
    <row r="4721" spans="1:10" x14ac:dyDescent="0.25">
      <c r="A4721" s="1">
        <v>47.19</v>
      </c>
      <c r="B4721" s="2">
        <f>Fulltable[[#This Row],[Distance]]^2</f>
        <v>2226.8960999999999</v>
      </c>
      <c r="C4721">
        <f>Fulltable[[#This Row],[Distance]]^3</f>
        <v>105087.22695899999</v>
      </c>
      <c r="D4721">
        <f>Fulltable[[#This Row],[Distance]]^4</f>
        <v>4959066.2401952101</v>
      </c>
      <c r="E4721">
        <f>Fulltable[[#This Row],[Distance]]^5</f>
        <v>234018335.87481195</v>
      </c>
      <c r="F4721" s="13" t="e">
        <f>IF(ISNUMBER(VLOOKUP(Fulltable[[#This Row],[Distance]], PBmetric[[Distance (km)]:[PB (hh:mm:ss)]], 6, FALSE)), VLOOKUP(Fulltable[[#This Row],[Distance]], PBmetric[[Distance (km)]:[PB (hh:mm:ss)]], 6, FALSE), NA())</f>
        <v>#N/A</v>
      </c>
      <c r="G4721" s="13">
        <f ca="1">$Q$4+$P$4*Fulltable[[#This Row],[Distance]]+$O$4*Fulltable[[#This Row],[D^2]]+$N$4*Fulltable[[#This Row],[D^3]]</f>
        <v>0.17706854220989088</v>
      </c>
      <c r="H4721" s="13">
        <f ca="1">Fulltable[[#This Row],[Forecast]]*(1+AVERAGE(cform[faster (-ve) /
slower (+ve)]))</f>
        <v>0.18332292556895297</v>
      </c>
      <c r="I4721" s="13" t="e">
        <f>IF(ISNUMBER(VLOOKUP(Fulltable[[#This Row],[Distance]], Predict[[#All],[Distance (km)]:[Time on current form]], 2, FALSE)), VLOOKUP(Fulltable[[#This Row],[Distance]], Predict[[#All],[Distance (km)]:[Time on current form]], 2, FALSE), NA())</f>
        <v>#N/A</v>
      </c>
      <c r="J4721" s="13" t="e">
        <f>IF(ISNUMBER(VLOOKUP(Fulltable[[#This Row],[Distance]], Predict[[#All],[Distance (km)]:[Time on current form]], 3, FALSE)), VLOOKUP(Fulltable[[#This Row],[Distance]], Predict[[#All],[Distance (km)]:[Time on current form]], 3, FALSE), NA())</f>
        <v>#N/A</v>
      </c>
    </row>
    <row r="4722" spans="1:10" x14ac:dyDescent="0.25">
      <c r="A4722" s="1">
        <v>47.2</v>
      </c>
      <c r="B4722" s="2">
        <f>Fulltable[[#This Row],[Distance]]^2</f>
        <v>2227.84</v>
      </c>
      <c r="C4722">
        <f>Fulltable[[#This Row],[Distance]]^3</f>
        <v>105154.04800000001</v>
      </c>
      <c r="D4722">
        <f>Fulltable[[#This Row],[Distance]]^4</f>
        <v>4963271.0656000003</v>
      </c>
      <c r="E4722">
        <f>Fulltable[[#This Row],[Distance]]^5</f>
        <v>234266394.29632002</v>
      </c>
      <c r="F4722" s="13" t="e">
        <f>IF(ISNUMBER(VLOOKUP(Fulltable[[#This Row],[Distance]], PBmetric[[Distance (km)]:[PB (hh:mm:ss)]], 6, FALSE)), VLOOKUP(Fulltable[[#This Row],[Distance]], PBmetric[[Distance (km)]:[PB (hh:mm:ss)]], 6, FALSE), NA())</f>
        <v>#N/A</v>
      </c>
      <c r="G4722" s="13">
        <f ca="1">$Q$4+$P$4*Fulltable[[#This Row],[Distance]]+$O$4*Fulltable[[#This Row],[D^2]]+$N$4*Fulltable[[#This Row],[D^3]]</f>
        <v>0.17711446981739917</v>
      </c>
      <c r="H4722" s="13">
        <f ca="1">Fulltable[[#This Row],[Forecast]]*(1+AVERAGE(cform[faster (-ve) /
slower (+ve)]))</f>
        <v>0.18337047542319429</v>
      </c>
      <c r="I4722" s="13" t="e">
        <f>IF(ISNUMBER(VLOOKUP(Fulltable[[#This Row],[Distance]], Predict[[#All],[Distance (km)]:[Time on current form]], 2, FALSE)), VLOOKUP(Fulltable[[#This Row],[Distance]], Predict[[#All],[Distance (km)]:[Time on current form]], 2, FALSE), NA())</f>
        <v>#N/A</v>
      </c>
      <c r="J4722" s="13" t="e">
        <f>IF(ISNUMBER(VLOOKUP(Fulltable[[#This Row],[Distance]], Predict[[#All],[Distance (km)]:[Time on current form]], 3, FALSE)), VLOOKUP(Fulltable[[#This Row],[Distance]], Predict[[#All],[Distance (km)]:[Time on current form]], 3, FALSE), NA())</f>
        <v>#N/A</v>
      </c>
    </row>
    <row r="4723" spans="1:10" x14ac:dyDescent="0.25">
      <c r="A4723" s="1">
        <v>47.21</v>
      </c>
      <c r="B4723" s="2">
        <f>Fulltable[[#This Row],[Distance]]^2</f>
        <v>2228.7840999999999</v>
      </c>
      <c r="C4723">
        <f>Fulltable[[#This Row],[Distance]]^3</f>
        <v>105220.897361</v>
      </c>
      <c r="D4723">
        <f>Fulltable[[#This Row],[Distance]]^4</f>
        <v>4967478.564412809</v>
      </c>
      <c r="E4723">
        <f>Fulltable[[#This Row],[Distance]]^5</f>
        <v>234514663.02592871</v>
      </c>
      <c r="F4723" s="13" t="e">
        <f>IF(ISNUMBER(VLOOKUP(Fulltable[[#This Row],[Distance]], PBmetric[[Distance (km)]:[PB (hh:mm:ss)]], 6, FALSE)), VLOOKUP(Fulltable[[#This Row],[Distance]], PBmetric[[Distance (km)]:[PB (hh:mm:ss)]], 6, FALSE), NA())</f>
        <v>#N/A</v>
      </c>
      <c r="G4723" s="13">
        <f ca="1">$Q$4+$P$4*Fulltable[[#This Row],[Distance]]+$O$4*Fulltable[[#This Row],[D^2]]+$N$4*Fulltable[[#This Row],[D^3]]</f>
        <v>0.17716040093069282</v>
      </c>
      <c r="H4723" s="13">
        <f ca="1">Fulltable[[#This Row],[Forecast]]*(1+AVERAGE(cform[faster (-ve) /
slower (+ve)]))</f>
        <v>0.18341802890705169</v>
      </c>
      <c r="I4723" s="13" t="e">
        <f>IF(ISNUMBER(VLOOKUP(Fulltable[[#This Row],[Distance]], Predict[[#All],[Distance (km)]:[Time on current form]], 2, FALSE)), VLOOKUP(Fulltable[[#This Row],[Distance]], Predict[[#All],[Distance (km)]:[Time on current form]], 2, FALSE), NA())</f>
        <v>#N/A</v>
      </c>
      <c r="J4723" s="13" t="e">
        <f>IF(ISNUMBER(VLOOKUP(Fulltable[[#This Row],[Distance]], Predict[[#All],[Distance (km)]:[Time on current form]], 3, FALSE)), VLOOKUP(Fulltable[[#This Row],[Distance]], Predict[[#All],[Distance (km)]:[Time on current form]], 3, FALSE), NA())</f>
        <v>#N/A</v>
      </c>
    </row>
    <row r="4724" spans="1:10" x14ac:dyDescent="0.25">
      <c r="A4724" s="1">
        <v>47.22</v>
      </c>
      <c r="B4724" s="2">
        <f>Fulltable[[#This Row],[Distance]]^2</f>
        <v>2229.7284</v>
      </c>
      <c r="C4724">
        <f>Fulltable[[#This Row],[Distance]]^3</f>
        <v>105287.775048</v>
      </c>
      <c r="D4724">
        <f>Fulltable[[#This Row],[Distance]]^4</f>
        <v>4971688.7377665602</v>
      </c>
      <c r="E4724">
        <f>Fulltable[[#This Row],[Distance]]^5</f>
        <v>234763142.19733697</v>
      </c>
      <c r="F4724" s="13" t="e">
        <f>IF(ISNUMBER(VLOOKUP(Fulltable[[#This Row],[Distance]], PBmetric[[Distance (km)]:[PB (hh:mm:ss)]], 6, FALSE)), VLOOKUP(Fulltable[[#This Row],[Distance]], PBmetric[[Distance (km)]:[PB (hh:mm:ss)]], 6, FALSE), NA())</f>
        <v>#N/A</v>
      </c>
      <c r="G4724" s="13">
        <f ca="1">$Q$4+$P$4*Fulltable[[#This Row],[Distance]]+$O$4*Fulltable[[#This Row],[D^2]]+$N$4*Fulltable[[#This Row],[D^3]]</f>
        <v>0.17720633554973639</v>
      </c>
      <c r="H4724" s="13">
        <f ca="1">Fulltable[[#This Row],[Forecast]]*(1+AVERAGE(cform[faster (-ve) /
slower (+ve)]))</f>
        <v>0.18346558602048846</v>
      </c>
      <c r="I4724" s="13" t="e">
        <f>IF(ISNUMBER(VLOOKUP(Fulltable[[#This Row],[Distance]], Predict[[#All],[Distance (km)]:[Time on current form]], 2, FALSE)), VLOOKUP(Fulltable[[#This Row],[Distance]], Predict[[#All],[Distance (km)]:[Time on current form]], 2, FALSE), NA())</f>
        <v>#N/A</v>
      </c>
      <c r="J4724" s="13" t="e">
        <f>IF(ISNUMBER(VLOOKUP(Fulltable[[#This Row],[Distance]], Predict[[#All],[Distance (km)]:[Time on current form]], 3, FALSE)), VLOOKUP(Fulltable[[#This Row],[Distance]], Predict[[#All],[Distance (km)]:[Time on current form]], 3, FALSE), NA())</f>
        <v>#N/A</v>
      </c>
    </row>
    <row r="4725" spans="1:10" x14ac:dyDescent="0.25">
      <c r="A4725" s="1">
        <v>47.23</v>
      </c>
      <c r="B4725" s="2">
        <f>Fulltable[[#This Row],[Distance]]^2</f>
        <v>2230.6728999999996</v>
      </c>
      <c r="C4725">
        <f>Fulltable[[#This Row],[Distance]]^3</f>
        <v>105354.68106699997</v>
      </c>
      <c r="D4725">
        <f>Fulltable[[#This Row],[Distance]]^4</f>
        <v>4975901.586794408</v>
      </c>
      <c r="E4725">
        <f>Fulltable[[#This Row],[Distance]]^5</f>
        <v>235011831.94429988</v>
      </c>
      <c r="F4725" s="13" t="e">
        <f>IF(ISNUMBER(VLOOKUP(Fulltable[[#This Row],[Distance]], PBmetric[[Distance (km)]:[PB (hh:mm:ss)]], 6, FALSE)), VLOOKUP(Fulltable[[#This Row],[Distance]], PBmetric[[Distance (km)]:[PB (hh:mm:ss)]], 6, FALSE), NA())</f>
        <v>#N/A</v>
      </c>
      <c r="G4725" s="13">
        <f ca="1">$Q$4+$P$4*Fulltable[[#This Row],[Distance]]+$O$4*Fulltable[[#This Row],[D^2]]+$N$4*Fulltable[[#This Row],[D^3]]</f>
        <v>0.1772522736744945</v>
      </c>
      <c r="H4725" s="13">
        <f ca="1">Fulltable[[#This Row],[Forecast]]*(1+AVERAGE(cform[faster (-ve) /
slower (+ve)]))</f>
        <v>0.18351314676346803</v>
      </c>
      <c r="I4725" s="13" t="e">
        <f>IF(ISNUMBER(VLOOKUP(Fulltable[[#This Row],[Distance]], Predict[[#All],[Distance (km)]:[Time on current form]], 2, FALSE)), VLOOKUP(Fulltable[[#This Row],[Distance]], Predict[[#All],[Distance (km)]:[Time on current form]], 2, FALSE), NA())</f>
        <v>#N/A</v>
      </c>
      <c r="J4725" s="13" t="e">
        <f>IF(ISNUMBER(VLOOKUP(Fulltable[[#This Row],[Distance]], Predict[[#All],[Distance (km)]:[Time on current form]], 3, FALSE)), VLOOKUP(Fulltable[[#This Row],[Distance]], Predict[[#All],[Distance (km)]:[Time on current form]], 3, FALSE), NA())</f>
        <v>#N/A</v>
      </c>
    </row>
    <row r="4726" spans="1:10" x14ac:dyDescent="0.25">
      <c r="A4726" s="1">
        <v>47.24</v>
      </c>
      <c r="B4726" s="2">
        <f>Fulltable[[#This Row],[Distance]]^2</f>
        <v>2231.6176</v>
      </c>
      <c r="C4726">
        <f>Fulltable[[#This Row],[Distance]]^3</f>
        <v>105421.615424</v>
      </c>
      <c r="D4726">
        <f>Fulltable[[#This Row],[Distance]]^4</f>
        <v>4980117.1126297601</v>
      </c>
      <c r="E4726">
        <f>Fulltable[[#This Row],[Distance]]^5</f>
        <v>235260732.40062988</v>
      </c>
      <c r="F4726" s="13" t="e">
        <f>IF(ISNUMBER(VLOOKUP(Fulltable[[#This Row],[Distance]], PBmetric[[Distance (km)]:[PB (hh:mm:ss)]], 6, FALSE)), VLOOKUP(Fulltable[[#This Row],[Distance]], PBmetric[[Distance (km)]:[PB (hh:mm:ss)]], 6, FALSE), NA())</f>
        <v>#N/A</v>
      </c>
      <c r="G4726" s="13">
        <f ca="1">$Q$4+$P$4*Fulltable[[#This Row],[Distance]]+$O$4*Fulltable[[#This Row],[D^2]]+$N$4*Fulltable[[#This Row],[D^3]]</f>
        <v>0.17729821530493178</v>
      </c>
      <c r="H4726" s="13">
        <f ca="1">Fulltable[[#This Row],[Forecast]]*(1+AVERAGE(cform[faster (-ve) /
slower (+ve)]))</f>
        <v>0.18356071113595371</v>
      </c>
      <c r="I4726" s="13" t="e">
        <f>IF(ISNUMBER(VLOOKUP(Fulltable[[#This Row],[Distance]], Predict[[#All],[Distance (km)]:[Time on current form]], 2, FALSE)), VLOOKUP(Fulltable[[#This Row],[Distance]], Predict[[#All],[Distance (km)]:[Time on current form]], 2, FALSE), NA())</f>
        <v>#N/A</v>
      </c>
      <c r="J4726" s="13" t="e">
        <f>IF(ISNUMBER(VLOOKUP(Fulltable[[#This Row],[Distance]], Predict[[#All],[Distance (km)]:[Time on current form]], 3, FALSE)), VLOOKUP(Fulltable[[#This Row],[Distance]], Predict[[#All],[Distance (km)]:[Time on current form]], 3, FALSE), NA())</f>
        <v>#N/A</v>
      </c>
    </row>
    <row r="4727" spans="1:10" x14ac:dyDescent="0.25">
      <c r="A4727" s="1">
        <v>47.25</v>
      </c>
      <c r="B4727" s="2">
        <f>Fulltable[[#This Row],[Distance]]^2</f>
        <v>2232.5625</v>
      </c>
      <c r="C4727">
        <f>Fulltable[[#This Row],[Distance]]^3</f>
        <v>105488.578125</v>
      </c>
      <c r="D4727">
        <f>Fulltable[[#This Row],[Distance]]^4</f>
        <v>4984335.31640625</v>
      </c>
      <c r="E4727">
        <f>Fulltable[[#This Row],[Distance]]^5</f>
        <v>235509843.70019531</v>
      </c>
      <c r="F4727" s="13" t="e">
        <f>IF(ISNUMBER(VLOOKUP(Fulltable[[#This Row],[Distance]], PBmetric[[Distance (km)]:[PB (hh:mm:ss)]], 6, FALSE)), VLOOKUP(Fulltable[[#This Row],[Distance]], PBmetric[[Distance (km)]:[PB (hh:mm:ss)]], 6, FALSE), NA())</f>
        <v>#N/A</v>
      </c>
      <c r="G4727" s="13">
        <f ca="1">$Q$4+$P$4*Fulltable[[#This Row],[Distance]]+$O$4*Fulltable[[#This Row],[D^2]]+$N$4*Fulltable[[#This Row],[D^3]]</f>
        <v>0.17734416044101278</v>
      </c>
      <c r="H4727" s="13">
        <f ca="1">Fulltable[[#This Row],[Forecast]]*(1+AVERAGE(cform[faster (-ve) /
slower (+ve)]))</f>
        <v>0.18360827913790884</v>
      </c>
      <c r="I4727" s="13" t="e">
        <f>IF(ISNUMBER(VLOOKUP(Fulltable[[#This Row],[Distance]], Predict[[#All],[Distance (km)]:[Time on current form]], 2, FALSE)), VLOOKUP(Fulltable[[#This Row],[Distance]], Predict[[#All],[Distance (km)]:[Time on current form]], 2, FALSE), NA())</f>
        <v>#N/A</v>
      </c>
      <c r="J4727" s="13" t="e">
        <f>IF(ISNUMBER(VLOOKUP(Fulltable[[#This Row],[Distance]], Predict[[#All],[Distance (km)]:[Time on current form]], 3, FALSE)), VLOOKUP(Fulltable[[#This Row],[Distance]], Predict[[#All],[Distance (km)]:[Time on current form]], 3, FALSE), NA())</f>
        <v>#N/A</v>
      </c>
    </row>
    <row r="4728" spans="1:10" x14ac:dyDescent="0.25">
      <c r="A4728" s="1">
        <v>47.26</v>
      </c>
      <c r="B4728" s="2">
        <f>Fulltable[[#This Row],[Distance]]^2</f>
        <v>2233.5075999999999</v>
      </c>
      <c r="C4728">
        <f>Fulltable[[#This Row],[Distance]]^3</f>
        <v>105555.56917599999</v>
      </c>
      <c r="D4728">
        <f>Fulltable[[#This Row],[Distance]]^4</f>
        <v>4988556.1992577594</v>
      </c>
      <c r="E4728">
        <f>Fulltable[[#This Row],[Distance]]^5</f>
        <v>235759165.97692171</v>
      </c>
      <c r="F4728" s="13" t="e">
        <f>IF(ISNUMBER(VLOOKUP(Fulltable[[#This Row],[Distance]], PBmetric[[Distance (km)]:[PB (hh:mm:ss)]], 6, FALSE)), VLOOKUP(Fulltable[[#This Row],[Distance]], PBmetric[[Distance (km)]:[PB (hh:mm:ss)]], 6, FALSE), NA())</f>
        <v>#N/A</v>
      </c>
      <c r="G4728" s="13">
        <f ca="1">$Q$4+$P$4*Fulltable[[#This Row],[Distance]]+$O$4*Fulltable[[#This Row],[D^2]]+$N$4*Fulltable[[#This Row],[D^3]]</f>
        <v>0.17739010908270214</v>
      </c>
      <c r="H4728" s="13">
        <f ca="1">Fulltable[[#This Row],[Forecast]]*(1+AVERAGE(cform[faster (-ve) /
slower (+ve)]))</f>
        <v>0.1836558507692968</v>
      </c>
      <c r="I4728" s="13" t="e">
        <f>IF(ISNUMBER(VLOOKUP(Fulltable[[#This Row],[Distance]], Predict[[#All],[Distance (km)]:[Time on current form]], 2, FALSE)), VLOOKUP(Fulltable[[#This Row],[Distance]], Predict[[#All],[Distance (km)]:[Time on current form]], 2, FALSE), NA())</f>
        <v>#N/A</v>
      </c>
      <c r="J4728" s="13" t="e">
        <f>IF(ISNUMBER(VLOOKUP(Fulltable[[#This Row],[Distance]], Predict[[#All],[Distance (km)]:[Time on current form]], 3, FALSE)), VLOOKUP(Fulltable[[#This Row],[Distance]], Predict[[#All],[Distance (km)]:[Time on current form]], 3, FALSE), NA())</f>
        <v>#N/A</v>
      </c>
    </row>
    <row r="4729" spans="1:10" x14ac:dyDescent="0.25">
      <c r="A4729" s="1">
        <v>47.27</v>
      </c>
      <c r="B4729" s="2">
        <f>Fulltable[[#This Row],[Distance]]^2</f>
        <v>2234.4529000000002</v>
      </c>
      <c r="C4729">
        <f>Fulltable[[#This Row],[Distance]]^3</f>
        <v>105622.58858300002</v>
      </c>
      <c r="D4729">
        <f>Fulltable[[#This Row],[Distance]]^4</f>
        <v>4992779.7623184109</v>
      </c>
      <c r="E4729">
        <f>Fulltable[[#This Row],[Distance]]^5</f>
        <v>236008699.3647913</v>
      </c>
      <c r="F4729" s="13" t="e">
        <f>IF(ISNUMBER(VLOOKUP(Fulltable[[#This Row],[Distance]], PBmetric[[Distance (km)]:[PB (hh:mm:ss)]], 6, FALSE)), VLOOKUP(Fulltable[[#This Row],[Distance]], PBmetric[[Distance (km)]:[PB (hh:mm:ss)]], 6, FALSE), NA())</f>
        <v>#N/A</v>
      </c>
      <c r="G4729" s="13">
        <f ca="1">$Q$4+$P$4*Fulltable[[#This Row],[Distance]]+$O$4*Fulltable[[#This Row],[D^2]]+$N$4*Fulltable[[#This Row],[D^3]]</f>
        <v>0.17743606122996447</v>
      </c>
      <c r="H4729" s="13">
        <f ca="1">Fulltable[[#This Row],[Forecast]]*(1+AVERAGE(cform[faster (-ve) /
slower (+ve)]))</f>
        <v>0.18370342603008097</v>
      </c>
      <c r="I4729" s="13" t="e">
        <f>IF(ISNUMBER(VLOOKUP(Fulltable[[#This Row],[Distance]], Predict[[#All],[Distance (km)]:[Time on current form]], 2, FALSE)), VLOOKUP(Fulltable[[#This Row],[Distance]], Predict[[#All],[Distance (km)]:[Time on current form]], 2, FALSE), NA())</f>
        <v>#N/A</v>
      </c>
      <c r="J4729" s="13" t="e">
        <f>IF(ISNUMBER(VLOOKUP(Fulltable[[#This Row],[Distance]], Predict[[#All],[Distance (km)]:[Time on current form]], 3, FALSE)), VLOOKUP(Fulltable[[#This Row],[Distance]], Predict[[#All],[Distance (km)]:[Time on current form]], 3, FALSE), NA())</f>
        <v>#N/A</v>
      </c>
    </row>
    <row r="4730" spans="1:10" x14ac:dyDescent="0.25">
      <c r="A4730" s="1">
        <v>47.28</v>
      </c>
      <c r="B4730" s="2">
        <f>Fulltable[[#This Row],[Distance]]^2</f>
        <v>2235.3984</v>
      </c>
      <c r="C4730">
        <f>Fulltable[[#This Row],[Distance]]^3</f>
        <v>105689.636352</v>
      </c>
      <c r="D4730">
        <f>Fulltable[[#This Row],[Distance]]^4</f>
        <v>4997006.0067225602</v>
      </c>
      <c r="E4730">
        <f>Fulltable[[#This Row],[Distance]]^5</f>
        <v>236258443.99784264</v>
      </c>
      <c r="F4730" s="13" t="e">
        <f>IF(ISNUMBER(VLOOKUP(Fulltable[[#This Row],[Distance]], PBmetric[[Distance (km)]:[PB (hh:mm:ss)]], 6, FALSE)), VLOOKUP(Fulltable[[#This Row],[Distance]], PBmetric[[Distance (km)]:[PB (hh:mm:ss)]], 6, FALSE), NA())</f>
        <v>#N/A</v>
      </c>
      <c r="G4730" s="13">
        <f ca="1">$Q$4+$P$4*Fulltable[[#This Row],[Distance]]+$O$4*Fulltable[[#This Row],[D^2]]+$N$4*Fulltable[[#This Row],[D^3]]</f>
        <v>0.1774820168827643</v>
      </c>
      <c r="H4730" s="13">
        <f ca="1">Fulltable[[#This Row],[Forecast]]*(1+AVERAGE(cform[faster (-ve) /
slower (+ve)]))</f>
        <v>0.18375100492022459</v>
      </c>
      <c r="I4730" s="13" t="e">
        <f>IF(ISNUMBER(VLOOKUP(Fulltable[[#This Row],[Distance]], Predict[[#All],[Distance (km)]:[Time on current form]], 2, FALSE)), VLOOKUP(Fulltable[[#This Row],[Distance]], Predict[[#All],[Distance (km)]:[Time on current form]], 2, FALSE), NA())</f>
        <v>#N/A</v>
      </c>
      <c r="J4730" s="13" t="e">
        <f>IF(ISNUMBER(VLOOKUP(Fulltable[[#This Row],[Distance]], Predict[[#All],[Distance (km)]:[Time on current form]], 3, FALSE)), VLOOKUP(Fulltable[[#This Row],[Distance]], Predict[[#All],[Distance (km)]:[Time on current form]], 3, FALSE), NA())</f>
        <v>#N/A</v>
      </c>
    </row>
    <row r="4731" spans="1:10" x14ac:dyDescent="0.25">
      <c r="A4731" s="1">
        <v>47.29</v>
      </c>
      <c r="B4731" s="2">
        <f>Fulltable[[#This Row],[Distance]]^2</f>
        <v>2236.3440999999998</v>
      </c>
      <c r="C4731">
        <f>Fulltable[[#This Row],[Distance]]^3</f>
        <v>105756.71248899998</v>
      </c>
      <c r="D4731">
        <f>Fulltable[[#This Row],[Distance]]^4</f>
        <v>5001234.9336048095</v>
      </c>
      <c r="E4731">
        <f>Fulltable[[#This Row],[Distance]]^5</f>
        <v>236508400.01017144</v>
      </c>
      <c r="F4731" s="13" t="e">
        <f>IF(ISNUMBER(VLOOKUP(Fulltable[[#This Row],[Distance]], PBmetric[[Distance (km)]:[PB (hh:mm:ss)]], 6, FALSE)), VLOOKUP(Fulltable[[#This Row],[Distance]], PBmetric[[Distance (km)]:[PB (hh:mm:ss)]], 6, FALSE), NA())</f>
        <v>#N/A</v>
      </c>
      <c r="G4731" s="13">
        <f ca="1">$Q$4+$P$4*Fulltable[[#This Row],[Distance]]+$O$4*Fulltable[[#This Row],[D^2]]+$N$4*Fulltable[[#This Row],[D^3]]</f>
        <v>0.17752797604106624</v>
      </c>
      <c r="H4731" s="13">
        <f ca="1">Fulltable[[#This Row],[Forecast]]*(1+AVERAGE(cform[faster (-ve) /
slower (+ve)]))</f>
        <v>0.18379858743969105</v>
      </c>
      <c r="I4731" s="13" t="e">
        <f>IF(ISNUMBER(VLOOKUP(Fulltable[[#This Row],[Distance]], Predict[[#All],[Distance (km)]:[Time on current form]], 2, FALSE)), VLOOKUP(Fulltable[[#This Row],[Distance]], Predict[[#All],[Distance (km)]:[Time on current form]], 2, FALSE), NA())</f>
        <v>#N/A</v>
      </c>
      <c r="J4731" s="13" t="e">
        <f>IF(ISNUMBER(VLOOKUP(Fulltable[[#This Row],[Distance]], Predict[[#All],[Distance (km)]:[Time on current form]], 3, FALSE)), VLOOKUP(Fulltable[[#This Row],[Distance]], Predict[[#All],[Distance (km)]:[Time on current form]], 3, FALSE), NA())</f>
        <v>#N/A</v>
      </c>
    </row>
    <row r="4732" spans="1:10" x14ac:dyDescent="0.25">
      <c r="A4732" s="1">
        <v>47.3</v>
      </c>
      <c r="B4732" s="2">
        <f>Fulltable[[#This Row],[Distance]]^2</f>
        <v>2237.2899999999995</v>
      </c>
      <c r="C4732">
        <f>Fulltable[[#This Row],[Distance]]^3</f>
        <v>105823.81699999997</v>
      </c>
      <c r="D4732">
        <f>Fulltable[[#This Row],[Distance]]^4</f>
        <v>5005466.5440999977</v>
      </c>
      <c r="E4732">
        <f>Fulltable[[#This Row],[Distance]]^5</f>
        <v>236758567.53592989</v>
      </c>
      <c r="F4732" s="13" t="e">
        <f>IF(ISNUMBER(VLOOKUP(Fulltable[[#This Row],[Distance]], PBmetric[[Distance (km)]:[PB (hh:mm:ss)]], 6, FALSE)), VLOOKUP(Fulltable[[#This Row],[Distance]], PBmetric[[Distance (km)]:[PB (hh:mm:ss)]], 6, FALSE), NA())</f>
        <v>#N/A</v>
      </c>
      <c r="G4732" s="13">
        <f ca="1">$Q$4+$P$4*Fulltable[[#This Row],[Distance]]+$O$4*Fulltable[[#This Row],[D^2]]+$N$4*Fulltable[[#This Row],[D^3]]</f>
        <v>0.1775739387048349</v>
      </c>
      <c r="H4732" s="13">
        <f ca="1">Fulltable[[#This Row],[Forecast]]*(1+AVERAGE(cform[faster (-ve) /
slower (+ve)]))</f>
        <v>0.18384617358844368</v>
      </c>
      <c r="I4732" s="13" t="e">
        <f>IF(ISNUMBER(VLOOKUP(Fulltable[[#This Row],[Distance]], Predict[[#All],[Distance (km)]:[Time on current form]], 2, FALSE)), VLOOKUP(Fulltable[[#This Row],[Distance]], Predict[[#All],[Distance (km)]:[Time on current form]], 2, FALSE), NA())</f>
        <v>#N/A</v>
      </c>
      <c r="J4732" s="13" t="e">
        <f>IF(ISNUMBER(VLOOKUP(Fulltable[[#This Row],[Distance]], Predict[[#All],[Distance (km)]:[Time on current form]], 3, FALSE)), VLOOKUP(Fulltable[[#This Row],[Distance]], Predict[[#All],[Distance (km)]:[Time on current form]], 3, FALSE), NA())</f>
        <v>#N/A</v>
      </c>
    </row>
    <row r="4733" spans="1:10" x14ac:dyDescent="0.25">
      <c r="A4733" s="1">
        <v>47.31</v>
      </c>
      <c r="B4733" s="2">
        <f>Fulltable[[#This Row],[Distance]]^2</f>
        <v>2238.2361000000001</v>
      </c>
      <c r="C4733">
        <f>Fulltable[[#This Row],[Distance]]^3</f>
        <v>105890.94989100001</v>
      </c>
      <c r="D4733">
        <f>Fulltable[[#This Row],[Distance]]^4</f>
        <v>5009700.8393432107</v>
      </c>
      <c r="E4733">
        <f>Fulltable[[#This Row],[Distance]]^5</f>
        <v>237008946.70932731</v>
      </c>
      <c r="F4733" s="13" t="e">
        <f>IF(ISNUMBER(VLOOKUP(Fulltable[[#This Row],[Distance]], PBmetric[[Distance (km)]:[PB (hh:mm:ss)]], 6, FALSE)), VLOOKUP(Fulltable[[#This Row],[Distance]], PBmetric[[Distance (km)]:[PB (hh:mm:ss)]], 6, FALSE), NA())</f>
        <v>#N/A</v>
      </c>
      <c r="G4733" s="13">
        <f ca="1">$Q$4+$P$4*Fulltable[[#This Row],[Distance]]+$O$4*Fulltable[[#This Row],[D^2]]+$N$4*Fulltable[[#This Row],[D^3]]</f>
        <v>0.17761990487403495</v>
      </c>
      <c r="H4733" s="13">
        <f ca="1">Fulltable[[#This Row],[Forecast]]*(1+AVERAGE(cform[faster (-ve) /
slower (+ve)]))</f>
        <v>0.18389376336644592</v>
      </c>
      <c r="I4733" s="13" t="e">
        <f>IF(ISNUMBER(VLOOKUP(Fulltable[[#This Row],[Distance]], Predict[[#All],[Distance (km)]:[Time on current form]], 2, FALSE)), VLOOKUP(Fulltable[[#This Row],[Distance]], Predict[[#All],[Distance (km)]:[Time on current form]], 2, FALSE), NA())</f>
        <v>#N/A</v>
      </c>
      <c r="J4733" s="13" t="e">
        <f>IF(ISNUMBER(VLOOKUP(Fulltable[[#This Row],[Distance]], Predict[[#All],[Distance (km)]:[Time on current form]], 3, FALSE)), VLOOKUP(Fulltable[[#This Row],[Distance]], Predict[[#All],[Distance (km)]:[Time on current form]], 3, FALSE), NA())</f>
        <v>#N/A</v>
      </c>
    </row>
    <row r="4734" spans="1:10" x14ac:dyDescent="0.25">
      <c r="A4734" s="1">
        <v>47.32</v>
      </c>
      <c r="B4734" s="2">
        <f>Fulltable[[#This Row],[Distance]]^2</f>
        <v>2239.1824000000001</v>
      </c>
      <c r="C4734">
        <f>Fulltable[[#This Row],[Distance]]^3</f>
        <v>105958.111168</v>
      </c>
      <c r="D4734">
        <f>Fulltable[[#This Row],[Distance]]^4</f>
        <v>5013937.8204697603</v>
      </c>
      <c r="E4734">
        <f>Fulltable[[#This Row],[Distance]]^5</f>
        <v>237259537.66462907</v>
      </c>
      <c r="F4734" s="13" t="e">
        <f>IF(ISNUMBER(VLOOKUP(Fulltable[[#This Row],[Distance]], PBmetric[[Distance (km)]:[PB (hh:mm:ss)]], 6, FALSE)), VLOOKUP(Fulltable[[#This Row],[Distance]], PBmetric[[Distance (km)]:[PB (hh:mm:ss)]], 6, FALSE), NA())</f>
        <v>#N/A</v>
      </c>
      <c r="G4734" s="13">
        <f ca="1">$Q$4+$P$4*Fulltable[[#This Row],[Distance]]+$O$4*Fulltable[[#This Row],[D^2]]+$N$4*Fulltable[[#This Row],[D^3]]</f>
        <v>0.17766587454863084</v>
      </c>
      <c r="H4734" s="13">
        <f ca="1">Fulltable[[#This Row],[Forecast]]*(1+AVERAGE(cform[faster (-ve) /
slower (+ve)]))</f>
        <v>0.18394135677366097</v>
      </c>
      <c r="I4734" s="13" t="e">
        <f>IF(ISNUMBER(VLOOKUP(Fulltable[[#This Row],[Distance]], Predict[[#All],[Distance (km)]:[Time on current form]], 2, FALSE)), VLOOKUP(Fulltable[[#This Row],[Distance]], Predict[[#All],[Distance (km)]:[Time on current form]], 2, FALSE), NA())</f>
        <v>#N/A</v>
      </c>
      <c r="J4734" s="13" t="e">
        <f>IF(ISNUMBER(VLOOKUP(Fulltable[[#This Row],[Distance]], Predict[[#All],[Distance (km)]:[Time on current form]], 3, FALSE)), VLOOKUP(Fulltable[[#This Row],[Distance]], Predict[[#All],[Distance (km)]:[Time on current form]], 3, FALSE), NA())</f>
        <v>#N/A</v>
      </c>
    </row>
    <row r="4735" spans="1:10" x14ac:dyDescent="0.25">
      <c r="A4735" s="1">
        <v>47.33</v>
      </c>
      <c r="B4735" s="2">
        <f>Fulltable[[#This Row],[Distance]]^2</f>
        <v>2240.1288999999997</v>
      </c>
      <c r="C4735">
        <f>Fulltable[[#This Row],[Distance]]^3</f>
        <v>106025.30083699999</v>
      </c>
      <c r="D4735">
        <f>Fulltable[[#This Row],[Distance]]^4</f>
        <v>5018177.4886152083</v>
      </c>
      <c r="E4735">
        <f>Fulltable[[#This Row],[Distance]]^5</f>
        <v>237510340.53615779</v>
      </c>
      <c r="F4735" s="13" t="e">
        <f>IF(ISNUMBER(VLOOKUP(Fulltable[[#This Row],[Distance]], PBmetric[[Distance (km)]:[PB (hh:mm:ss)]], 6, FALSE)), VLOOKUP(Fulltable[[#This Row],[Distance]], PBmetric[[Distance (km)]:[PB (hh:mm:ss)]], 6, FALSE), NA())</f>
        <v>#N/A</v>
      </c>
      <c r="G4735" s="13">
        <f ca="1">$Q$4+$P$4*Fulltable[[#This Row],[Distance]]+$O$4*Fulltable[[#This Row],[D^2]]+$N$4*Fulltable[[#This Row],[D^3]]</f>
        <v>0.17771184772858728</v>
      </c>
      <c r="H4735" s="13">
        <f ca="1">Fulltable[[#This Row],[Forecast]]*(1+AVERAGE(cform[faster (-ve) /
slower (+ve)]))</f>
        <v>0.18398895381005231</v>
      </c>
      <c r="I4735" s="13" t="e">
        <f>IF(ISNUMBER(VLOOKUP(Fulltable[[#This Row],[Distance]], Predict[[#All],[Distance (km)]:[Time on current form]], 2, FALSE)), VLOOKUP(Fulltable[[#This Row],[Distance]], Predict[[#All],[Distance (km)]:[Time on current form]], 2, FALSE), NA())</f>
        <v>#N/A</v>
      </c>
      <c r="J4735" s="13" t="e">
        <f>IF(ISNUMBER(VLOOKUP(Fulltable[[#This Row],[Distance]], Predict[[#All],[Distance (km)]:[Time on current form]], 3, FALSE)), VLOOKUP(Fulltable[[#This Row],[Distance]], Predict[[#All],[Distance (km)]:[Time on current form]], 3, FALSE), NA())</f>
        <v>#N/A</v>
      </c>
    </row>
    <row r="4736" spans="1:10" x14ac:dyDescent="0.25">
      <c r="A4736" s="1">
        <v>47.34</v>
      </c>
      <c r="B4736" s="2">
        <f>Fulltable[[#This Row],[Distance]]^2</f>
        <v>2241.0756000000001</v>
      </c>
      <c r="C4736">
        <f>Fulltable[[#This Row],[Distance]]^3</f>
        <v>106092.51890400001</v>
      </c>
      <c r="D4736">
        <f>Fulltable[[#This Row],[Distance]]^4</f>
        <v>5022419.8449153602</v>
      </c>
      <c r="E4736">
        <f>Fulltable[[#This Row],[Distance]]^5</f>
        <v>237761355.45829317</v>
      </c>
      <c r="F4736" s="13" t="e">
        <f>IF(ISNUMBER(VLOOKUP(Fulltable[[#This Row],[Distance]], PBmetric[[Distance (km)]:[PB (hh:mm:ss)]], 6, FALSE)), VLOOKUP(Fulltable[[#This Row],[Distance]], PBmetric[[Distance (km)]:[PB (hh:mm:ss)]], 6, FALSE), NA())</f>
        <v>#N/A</v>
      </c>
      <c r="G4736" s="13">
        <f ca="1">$Q$4+$P$4*Fulltable[[#This Row],[Distance]]+$O$4*Fulltable[[#This Row],[D^2]]+$N$4*Fulltable[[#This Row],[D^3]]</f>
        <v>0.17775782441386889</v>
      </c>
      <c r="H4736" s="13">
        <f ca="1">Fulltable[[#This Row],[Forecast]]*(1+AVERAGE(cform[faster (-ve) /
slower (+ve)]))</f>
        <v>0.18403655447558326</v>
      </c>
      <c r="I4736" s="13" t="e">
        <f>IF(ISNUMBER(VLOOKUP(Fulltable[[#This Row],[Distance]], Predict[[#All],[Distance (km)]:[Time on current form]], 2, FALSE)), VLOOKUP(Fulltable[[#This Row],[Distance]], Predict[[#All],[Distance (km)]:[Time on current form]], 2, FALSE), NA())</f>
        <v>#N/A</v>
      </c>
      <c r="J4736" s="13" t="e">
        <f>IF(ISNUMBER(VLOOKUP(Fulltable[[#This Row],[Distance]], Predict[[#All],[Distance (km)]:[Time on current form]], 3, FALSE)), VLOOKUP(Fulltable[[#This Row],[Distance]], Predict[[#All],[Distance (km)]:[Time on current form]], 3, FALSE), NA())</f>
        <v>#N/A</v>
      </c>
    </row>
    <row r="4737" spans="1:10" x14ac:dyDescent="0.25">
      <c r="A4737" s="1">
        <v>47.35</v>
      </c>
      <c r="B4737" s="2">
        <f>Fulltable[[#This Row],[Distance]]^2</f>
        <v>2242.0225</v>
      </c>
      <c r="C4737">
        <f>Fulltable[[#This Row],[Distance]]^3</f>
        <v>106159.765375</v>
      </c>
      <c r="D4737">
        <f>Fulltable[[#This Row],[Distance]]^4</f>
        <v>5026664.8905062499</v>
      </c>
      <c r="E4737">
        <f>Fulltable[[#This Row],[Distance]]^5</f>
        <v>238012582.56547093</v>
      </c>
      <c r="F4737" s="13" t="e">
        <f>IF(ISNUMBER(VLOOKUP(Fulltable[[#This Row],[Distance]], PBmetric[[Distance (km)]:[PB (hh:mm:ss)]], 6, FALSE)), VLOOKUP(Fulltable[[#This Row],[Distance]], PBmetric[[Distance (km)]:[PB (hh:mm:ss)]], 6, FALSE), NA())</f>
        <v>#N/A</v>
      </c>
      <c r="G4737" s="13">
        <f ca="1">$Q$4+$P$4*Fulltable[[#This Row],[Distance]]+$O$4*Fulltable[[#This Row],[D^2]]+$N$4*Fulltable[[#This Row],[D^3]]</f>
        <v>0.17780380460444015</v>
      </c>
      <c r="H4737" s="13">
        <f ca="1">Fulltable[[#This Row],[Forecast]]*(1+AVERAGE(cform[faster (-ve) /
slower (+ve)]))</f>
        <v>0.18408415877021708</v>
      </c>
      <c r="I4737" s="13" t="e">
        <f>IF(ISNUMBER(VLOOKUP(Fulltable[[#This Row],[Distance]], Predict[[#All],[Distance (km)]:[Time on current form]], 2, FALSE)), VLOOKUP(Fulltable[[#This Row],[Distance]], Predict[[#All],[Distance (km)]:[Time on current form]], 2, FALSE), NA())</f>
        <v>#N/A</v>
      </c>
      <c r="J4737" s="13" t="e">
        <f>IF(ISNUMBER(VLOOKUP(Fulltable[[#This Row],[Distance]], Predict[[#All],[Distance (km)]:[Time on current form]], 3, FALSE)), VLOOKUP(Fulltable[[#This Row],[Distance]], Predict[[#All],[Distance (km)]:[Time on current form]], 3, FALSE), NA())</f>
        <v>#N/A</v>
      </c>
    </row>
    <row r="4738" spans="1:10" x14ac:dyDescent="0.25">
      <c r="A4738" s="1">
        <v>47.36</v>
      </c>
      <c r="B4738" s="2">
        <f>Fulltable[[#This Row],[Distance]]^2</f>
        <v>2242.9695999999999</v>
      </c>
      <c r="C4738">
        <f>Fulltable[[#This Row],[Distance]]^3</f>
        <v>106227.04025599999</v>
      </c>
      <c r="D4738">
        <f>Fulltable[[#This Row],[Distance]]^4</f>
        <v>5030912.6265241597</v>
      </c>
      <c r="E4738">
        <f>Fulltable[[#This Row],[Distance]]^5</f>
        <v>238264021.99218419</v>
      </c>
      <c r="F4738" s="13" t="e">
        <f>IF(ISNUMBER(VLOOKUP(Fulltable[[#This Row],[Distance]], PBmetric[[Distance (km)]:[PB (hh:mm:ss)]], 6, FALSE)), VLOOKUP(Fulltable[[#This Row],[Distance]], PBmetric[[Distance (km)]:[PB (hh:mm:ss)]], 6, FALSE), NA())</f>
        <v>#N/A</v>
      </c>
      <c r="G4738" s="13">
        <f ca="1">$Q$4+$P$4*Fulltable[[#This Row],[Distance]]+$O$4*Fulltable[[#This Row],[D^2]]+$N$4*Fulltable[[#This Row],[D^3]]</f>
        <v>0.17784978830026568</v>
      </c>
      <c r="H4738" s="13">
        <f ca="1">Fulltable[[#This Row],[Forecast]]*(1+AVERAGE(cform[faster (-ve) /
slower (+ve)]))</f>
        <v>0.18413176669391715</v>
      </c>
      <c r="I4738" s="13" t="e">
        <f>IF(ISNUMBER(VLOOKUP(Fulltable[[#This Row],[Distance]], Predict[[#All],[Distance (km)]:[Time on current form]], 2, FALSE)), VLOOKUP(Fulltable[[#This Row],[Distance]], Predict[[#All],[Distance (km)]:[Time on current form]], 2, FALSE), NA())</f>
        <v>#N/A</v>
      </c>
      <c r="J4738" s="13" t="e">
        <f>IF(ISNUMBER(VLOOKUP(Fulltable[[#This Row],[Distance]], Predict[[#All],[Distance (km)]:[Time on current form]], 3, FALSE)), VLOOKUP(Fulltable[[#This Row],[Distance]], Predict[[#All],[Distance (km)]:[Time on current form]], 3, FALSE), NA())</f>
        <v>#N/A</v>
      </c>
    </row>
    <row r="4739" spans="1:10" x14ac:dyDescent="0.25">
      <c r="A4739" s="1">
        <v>47.37</v>
      </c>
      <c r="B4739" s="2">
        <f>Fulltable[[#This Row],[Distance]]^2</f>
        <v>2243.9168999999997</v>
      </c>
      <c r="C4739">
        <f>Fulltable[[#This Row],[Distance]]^3</f>
        <v>106294.34355299998</v>
      </c>
      <c r="D4739">
        <f>Fulltable[[#This Row],[Distance]]^4</f>
        <v>5035163.0541056087</v>
      </c>
      <c r="E4739">
        <f>Fulltable[[#This Row],[Distance]]^5</f>
        <v>238515673.87298268</v>
      </c>
      <c r="F4739" s="13" t="e">
        <f>IF(ISNUMBER(VLOOKUP(Fulltable[[#This Row],[Distance]], PBmetric[[Distance (km)]:[PB (hh:mm:ss)]], 6, FALSE)), VLOOKUP(Fulltable[[#This Row],[Distance]], PBmetric[[Distance (km)]:[PB (hh:mm:ss)]], 6, FALSE), NA())</f>
        <v>#N/A</v>
      </c>
      <c r="G4739" s="13">
        <f ca="1">$Q$4+$P$4*Fulltable[[#This Row],[Distance]]+$O$4*Fulltable[[#This Row],[D^2]]+$N$4*Fulltable[[#This Row],[D^3]]</f>
        <v>0.17789577550131017</v>
      </c>
      <c r="H4739" s="13">
        <f ca="1">Fulltable[[#This Row],[Forecast]]*(1+AVERAGE(cform[faster (-ve) /
slower (+ve)]))</f>
        <v>0.18417937824664687</v>
      </c>
      <c r="I4739" s="13" t="e">
        <f>IF(ISNUMBER(VLOOKUP(Fulltable[[#This Row],[Distance]], Predict[[#All],[Distance (km)]:[Time on current form]], 2, FALSE)), VLOOKUP(Fulltable[[#This Row],[Distance]], Predict[[#All],[Distance (km)]:[Time on current form]], 2, FALSE), NA())</f>
        <v>#N/A</v>
      </c>
      <c r="J4739" s="13" t="e">
        <f>IF(ISNUMBER(VLOOKUP(Fulltable[[#This Row],[Distance]], Predict[[#All],[Distance (km)]:[Time on current form]], 3, FALSE)), VLOOKUP(Fulltable[[#This Row],[Distance]], Predict[[#All],[Distance (km)]:[Time on current form]], 3, FALSE), NA())</f>
        <v>#N/A</v>
      </c>
    </row>
    <row r="4740" spans="1:10" x14ac:dyDescent="0.25">
      <c r="A4740" s="1">
        <v>47.38</v>
      </c>
      <c r="B4740" s="2">
        <f>Fulltable[[#This Row],[Distance]]^2</f>
        <v>2244.8644000000004</v>
      </c>
      <c r="C4740">
        <f>Fulltable[[#This Row],[Distance]]^3</f>
        <v>106361.67527200002</v>
      </c>
      <c r="D4740">
        <f>Fulltable[[#This Row],[Distance]]^4</f>
        <v>5039416.1743873619</v>
      </c>
      <c r="E4740">
        <f>Fulltable[[#This Row],[Distance]]^5</f>
        <v>238767538.34247321</v>
      </c>
      <c r="F4740" s="13" t="e">
        <f>IF(ISNUMBER(VLOOKUP(Fulltable[[#This Row],[Distance]], PBmetric[[Distance (km)]:[PB (hh:mm:ss)]], 6, FALSE)), VLOOKUP(Fulltable[[#This Row],[Distance]], PBmetric[[Distance (km)]:[PB (hh:mm:ss)]], 6, FALSE), NA())</f>
        <v>#N/A</v>
      </c>
      <c r="G4740" s="13">
        <f ca="1">$Q$4+$P$4*Fulltable[[#This Row],[Distance]]+$O$4*Fulltable[[#This Row],[D^2]]+$N$4*Fulltable[[#This Row],[D^3]]</f>
        <v>0.17794176620753815</v>
      </c>
      <c r="H4740" s="13">
        <f ca="1">Fulltable[[#This Row],[Forecast]]*(1+AVERAGE(cform[faster (-ve) /
slower (+ve)]))</f>
        <v>0.18422699342836957</v>
      </c>
      <c r="I4740" s="13" t="e">
        <f>IF(ISNUMBER(VLOOKUP(Fulltable[[#This Row],[Distance]], Predict[[#All],[Distance (km)]:[Time on current form]], 2, FALSE)), VLOOKUP(Fulltable[[#This Row],[Distance]], Predict[[#All],[Distance (km)]:[Time on current form]], 2, FALSE), NA())</f>
        <v>#N/A</v>
      </c>
      <c r="J4740" s="13" t="e">
        <f>IF(ISNUMBER(VLOOKUP(Fulltable[[#This Row],[Distance]], Predict[[#All],[Distance (km)]:[Time on current form]], 3, FALSE)), VLOOKUP(Fulltable[[#This Row],[Distance]], Predict[[#All],[Distance (km)]:[Time on current form]], 3, FALSE), NA())</f>
        <v>#N/A</v>
      </c>
    </row>
    <row r="4741" spans="1:10" x14ac:dyDescent="0.25">
      <c r="A4741" s="1">
        <v>47.39</v>
      </c>
      <c r="B4741" s="2">
        <f>Fulltable[[#This Row],[Distance]]^2</f>
        <v>2245.8121000000001</v>
      </c>
      <c r="C4741">
        <f>Fulltable[[#This Row],[Distance]]^3</f>
        <v>106429.03541900001</v>
      </c>
      <c r="D4741">
        <f>Fulltable[[#This Row],[Distance]]^4</f>
        <v>5043671.9885064103</v>
      </c>
      <c r="E4741">
        <f>Fulltable[[#This Row],[Distance]]^5</f>
        <v>239019615.53531879</v>
      </c>
      <c r="F4741" s="13" t="e">
        <f>IF(ISNUMBER(VLOOKUP(Fulltable[[#This Row],[Distance]], PBmetric[[Distance (km)]:[PB (hh:mm:ss)]], 6, FALSE)), VLOOKUP(Fulltable[[#This Row],[Distance]], PBmetric[[Distance (km)]:[PB (hh:mm:ss)]], 6, FALSE), NA())</f>
        <v>#N/A</v>
      </c>
      <c r="G4741" s="13">
        <f ca="1">$Q$4+$P$4*Fulltable[[#This Row],[Distance]]+$O$4*Fulltable[[#This Row],[D^2]]+$N$4*Fulltable[[#This Row],[D^3]]</f>
        <v>0.1779877604189142</v>
      </c>
      <c r="H4741" s="13">
        <f ca="1">Fulltable[[#This Row],[Forecast]]*(1+AVERAGE(cform[faster (-ve) /
slower (+ve)]))</f>
        <v>0.18427461223904854</v>
      </c>
      <c r="I4741" s="13" t="e">
        <f>IF(ISNUMBER(VLOOKUP(Fulltable[[#This Row],[Distance]], Predict[[#All],[Distance (km)]:[Time on current form]], 2, FALSE)), VLOOKUP(Fulltable[[#This Row],[Distance]], Predict[[#All],[Distance (km)]:[Time on current form]], 2, FALSE), NA())</f>
        <v>#N/A</v>
      </c>
      <c r="J4741" s="13" t="e">
        <f>IF(ISNUMBER(VLOOKUP(Fulltable[[#This Row],[Distance]], Predict[[#All],[Distance (km)]:[Time on current form]], 3, FALSE)), VLOOKUP(Fulltable[[#This Row],[Distance]], Predict[[#All],[Distance (km)]:[Time on current form]], 3, FALSE), NA())</f>
        <v>#N/A</v>
      </c>
    </row>
    <row r="4742" spans="1:10" x14ac:dyDescent="0.25">
      <c r="A4742" s="1">
        <v>47.4</v>
      </c>
      <c r="B4742" s="2">
        <f>Fulltable[[#This Row],[Distance]]^2</f>
        <v>2246.7599999999998</v>
      </c>
      <c r="C4742">
        <f>Fulltable[[#This Row],[Distance]]^3</f>
        <v>106496.42399999998</v>
      </c>
      <c r="D4742">
        <f>Fulltable[[#This Row],[Distance]]^4</f>
        <v>5047930.4975999985</v>
      </c>
      <c r="E4742">
        <f>Fulltable[[#This Row],[Distance]]^5</f>
        <v>239271905.58623993</v>
      </c>
      <c r="F4742" s="13" t="e">
        <f>IF(ISNUMBER(VLOOKUP(Fulltable[[#This Row],[Distance]], PBmetric[[Distance (km)]:[PB (hh:mm:ss)]], 6, FALSE)), VLOOKUP(Fulltable[[#This Row],[Distance]], PBmetric[[Distance (km)]:[PB (hh:mm:ss)]], 6, FALSE), NA())</f>
        <v>#N/A</v>
      </c>
      <c r="G4742" s="13">
        <f ca="1">$Q$4+$P$4*Fulltable[[#This Row],[Distance]]+$O$4*Fulltable[[#This Row],[D^2]]+$N$4*Fulltable[[#This Row],[D^3]]</f>
        <v>0.17803375813540295</v>
      </c>
      <c r="H4742" s="13">
        <f ca="1">Fulltable[[#This Row],[Forecast]]*(1+AVERAGE(cform[faster (-ve) /
slower (+ve)]))</f>
        <v>0.1843222346786472</v>
      </c>
      <c r="I4742" s="13" t="e">
        <f>IF(ISNUMBER(VLOOKUP(Fulltable[[#This Row],[Distance]], Predict[[#All],[Distance (km)]:[Time on current form]], 2, FALSE)), VLOOKUP(Fulltable[[#This Row],[Distance]], Predict[[#All],[Distance (km)]:[Time on current form]], 2, FALSE), NA())</f>
        <v>#N/A</v>
      </c>
      <c r="J4742" s="13" t="e">
        <f>IF(ISNUMBER(VLOOKUP(Fulltable[[#This Row],[Distance]], Predict[[#All],[Distance (km)]:[Time on current form]], 3, FALSE)), VLOOKUP(Fulltable[[#This Row],[Distance]], Predict[[#All],[Distance (km)]:[Time on current form]], 3, FALSE), NA())</f>
        <v>#N/A</v>
      </c>
    </row>
    <row r="4743" spans="1:10" x14ac:dyDescent="0.25">
      <c r="A4743" s="1">
        <v>47.41</v>
      </c>
      <c r="B4743" s="2">
        <f>Fulltable[[#This Row],[Distance]]^2</f>
        <v>2247.7080999999998</v>
      </c>
      <c r="C4743">
        <f>Fulltable[[#This Row],[Distance]]^3</f>
        <v>106563.84102099999</v>
      </c>
      <c r="D4743">
        <f>Fulltable[[#This Row],[Distance]]^4</f>
        <v>5052191.7028056094</v>
      </c>
      <c r="E4743">
        <f>Fulltable[[#This Row],[Distance]]^5</f>
        <v>239524408.63001391</v>
      </c>
      <c r="F4743" s="13" t="e">
        <f>IF(ISNUMBER(VLOOKUP(Fulltable[[#This Row],[Distance]], PBmetric[[Distance (km)]:[PB (hh:mm:ss)]], 6, FALSE)), VLOOKUP(Fulltable[[#This Row],[Distance]], PBmetric[[Distance (km)]:[PB (hh:mm:ss)]], 6, FALSE), NA())</f>
        <v>#N/A</v>
      </c>
      <c r="G4743" s="13">
        <f ca="1">$Q$4+$P$4*Fulltable[[#This Row],[Distance]]+$O$4*Fulltable[[#This Row],[D^2]]+$N$4*Fulltable[[#This Row],[D^3]]</f>
        <v>0.17807975935696899</v>
      </c>
      <c r="H4743" s="13">
        <f ca="1">Fulltable[[#This Row],[Forecast]]*(1+AVERAGE(cform[faster (-ve) /
slower (+ve)]))</f>
        <v>0.1843698607471288</v>
      </c>
      <c r="I4743" s="13" t="e">
        <f>IF(ISNUMBER(VLOOKUP(Fulltable[[#This Row],[Distance]], Predict[[#All],[Distance (km)]:[Time on current form]], 2, FALSE)), VLOOKUP(Fulltable[[#This Row],[Distance]], Predict[[#All],[Distance (km)]:[Time on current form]], 2, FALSE), NA())</f>
        <v>#N/A</v>
      </c>
      <c r="J4743" s="13" t="e">
        <f>IF(ISNUMBER(VLOOKUP(Fulltable[[#This Row],[Distance]], Predict[[#All],[Distance (km)]:[Time on current form]], 3, FALSE)), VLOOKUP(Fulltable[[#This Row],[Distance]], Predict[[#All],[Distance (km)]:[Time on current form]], 3, FALSE), NA())</f>
        <v>#N/A</v>
      </c>
    </row>
    <row r="4744" spans="1:10" x14ac:dyDescent="0.25">
      <c r="A4744" s="1">
        <v>47.42</v>
      </c>
      <c r="B4744" s="2">
        <f>Fulltable[[#This Row],[Distance]]^2</f>
        <v>2248.6564000000003</v>
      </c>
      <c r="C4744">
        <f>Fulltable[[#This Row],[Distance]]^3</f>
        <v>106631.28648800001</v>
      </c>
      <c r="D4744">
        <f>Fulltable[[#This Row],[Distance]]^4</f>
        <v>5056455.6052609617</v>
      </c>
      <c r="E4744">
        <f>Fulltable[[#This Row],[Distance]]^5</f>
        <v>239777124.80147481</v>
      </c>
      <c r="F4744" s="13" t="e">
        <f>IF(ISNUMBER(VLOOKUP(Fulltable[[#This Row],[Distance]], PBmetric[[Distance (km)]:[PB (hh:mm:ss)]], 6, FALSE)), VLOOKUP(Fulltable[[#This Row],[Distance]], PBmetric[[Distance (km)]:[PB (hh:mm:ss)]], 6, FALSE), NA())</f>
        <v>#N/A</v>
      </c>
      <c r="G4744" s="13">
        <f ca="1">$Q$4+$P$4*Fulltable[[#This Row],[Distance]]+$O$4*Fulltable[[#This Row],[D^2]]+$N$4*Fulltable[[#This Row],[D^3]]</f>
        <v>0.17812576408357697</v>
      </c>
      <c r="H4744" s="13">
        <f ca="1">Fulltable[[#This Row],[Forecast]]*(1+AVERAGE(cform[faster (-ve) /
slower (+ve)]))</f>
        <v>0.18441749044445685</v>
      </c>
      <c r="I4744" s="13" t="e">
        <f>IF(ISNUMBER(VLOOKUP(Fulltable[[#This Row],[Distance]], Predict[[#All],[Distance (km)]:[Time on current form]], 2, FALSE)), VLOOKUP(Fulltable[[#This Row],[Distance]], Predict[[#All],[Distance (km)]:[Time on current form]], 2, FALSE), NA())</f>
        <v>#N/A</v>
      </c>
      <c r="J4744" s="13" t="e">
        <f>IF(ISNUMBER(VLOOKUP(Fulltable[[#This Row],[Distance]], Predict[[#All],[Distance (km)]:[Time on current form]], 3, FALSE)), VLOOKUP(Fulltable[[#This Row],[Distance]], Predict[[#All],[Distance (km)]:[Time on current form]], 3, FALSE), NA())</f>
        <v>#N/A</v>
      </c>
    </row>
    <row r="4745" spans="1:10" x14ac:dyDescent="0.25">
      <c r="A4745" s="1">
        <v>47.43</v>
      </c>
      <c r="B4745" s="2">
        <f>Fulltable[[#This Row],[Distance]]^2</f>
        <v>2249.6048999999998</v>
      </c>
      <c r="C4745">
        <f>Fulltable[[#This Row],[Distance]]^3</f>
        <v>106698.76040699999</v>
      </c>
      <c r="D4745">
        <f>Fulltable[[#This Row],[Distance]]^4</f>
        <v>5060722.2061040094</v>
      </c>
      <c r="E4745">
        <f>Fulltable[[#This Row],[Distance]]^5</f>
        <v>240030054.23551315</v>
      </c>
      <c r="F4745" s="13" t="e">
        <f>IF(ISNUMBER(VLOOKUP(Fulltable[[#This Row],[Distance]], PBmetric[[Distance (km)]:[PB (hh:mm:ss)]], 6, FALSE)), VLOOKUP(Fulltable[[#This Row],[Distance]], PBmetric[[Distance (km)]:[PB (hh:mm:ss)]], 6, FALSE), NA())</f>
        <v>#N/A</v>
      </c>
      <c r="G4745" s="13">
        <f ca="1">$Q$4+$P$4*Fulltable[[#This Row],[Distance]]+$O$4*Fulltable[[#This Row],[D^2]]+$N$4*Fulltable[[#This Row],[D^3]]</f>
        <v>0.17817177231519135</v>
      </c>
      <c r="H4745" s="13">
        <f ca="1">Fulltable[[#This Row],[Forecast]]*(1+AVERAGE(cform[faster (-ve) /
slower (+ve)]))</f>
        <v>0.18446512377059451</v>
      </c>
      <c r="I4745" s="13" t="e">
        <f>IF(ISNUMBER(VLOOKUP(Fulltable[[#This Row],[Distance]], Predict[[#All],[Distance (km)]:[Time on current form]], 2, FALSE)), VLOOKUP(Fulltable[[#This Row],[Distance]], Predict[[#All],[Distance (km)]:[Time on current form]], 2, FALSE), NA())</f>
        <v>#N/A</v>
      </c>
      <c r="J4745" s="13" t="e">
        <f>IF(ISNUMBER(VLOOKUP(Fulltable[[#This Row],[Distance]], Predict[[#All],[Distance (km)]:[Time on current form]], 3, FALSE)), VLOOKUP(Fulltable[[#This Row],[Distance]], Predict[[#All],[Distance (km)]:[Time on current form]], 3, FALSE), NA())</f>
        <v>#N/A</v>
      </c>
    </row>
    <row r="4746" spans="1:10" x14ac:dyDescent="0.25">
      <c r="A4746" s="1">
        <v>47.44</v>
      </c>
      <c r="B4746" s="2">
        <f>Fulltable[[#This Row],[Distance]]^2</f>
        <v>2250.5535999999997</v>
      </c>
      <c r="C4746">
        <f>Fulltable[[#This Row],[Distance]]^3</f>
        <v>106766.26278399998</v>
      </c>
      <c r="D4746">
        <f>Fulltable[[#This Row],[Distance]]^4</f>
        <v>5064991.5064729592</v>
      </c>
      <c r="E4746">
        <f>Fulltable[[#This Row],[Distance]]^5</f>
        <v>240283197.06707716</v>
      </c>
      <c r="F4746" s="13" t="e">
        <f>IF(ISNUMBER(VLOOKUP(Fulltable[[#This Row],[Distance]], PBmetric[[Distance (km)]:[PB (hh:mm:ss)]], 6, FALSE)), VLOOKUP(Fulltable[[#This Row],[Distance]], PBmetric[[Distance (km)]:[PB (hh:mm:ss)]], 6, FALSE), NA())</f>
        <v>#N/A</v>
      </c>
      <c r="G4746" s="13">
        <f ca="1">$Q$4+$P$4*Fulltable[[#This Row],[Distance]]+$O$4*Fulltable[[#This Row],[D^2]]+$N$4*Fulltable[[#This Row],[D^3]]</f>
        <v>0.17821778405177685</v>
      </c>
      <c r="H4746" s="13">
        <f ca="1">Fulltable[[#This Row],[Forecast]]*(1+AVERAGE(cform[faster (-ve) /
slower (+ve)]))</f>
        <v>0.18451276072550524</v>
      </c>
      <c r="I4746" s="13" t="e">
        <f>IF(ISNUMBER(VLOOKUP(Fulltable[[#This Row],[Distance]], Predict[[#All],[Distance (km)]:[Time on current form]], 2, FALSE)), VLOOKUP(Fulltable[[#This Row],[Distance]], Predict[[#All],[Distance (km)]:[Time on current form]], 2, FALSE), NA())</f>
        <v>#N/A</v>
      </c>
      <c r="J4746" s="13" t="e">
        <f>IF(ISNUMBER(VLOOKUP(Fulltable[[#This Row],[Distance]], Predict[[#All],[Distance (km)]:[Time on current form]], 3, FALSE)), VLOOKUP(Fulltable[[#This Row],[Distance]], Predict[[#All],[Distance (km)]:[Time on current form]], 3, FALSE), NA())</f>
        <v>#N/A</v>
      </c>
    </row>
    <row r="4747" spans="1:10" x14ac:dyDescent="0.25">
      <c r="A4747" s="1">
        <v>47.45</v>
      </c>
      <c r="B4747" s="2">
        <f>Fulltable[[#This Row],[Distance]]^2</f>
        <v>2251.5025000000001</v>
      </c>
      <c r="C4747">
        <f>Fulltable[[#This Row],[Distance]]^3</f>
        <v>106833.79362500001</v>
      </c>
      <c r="D4747">
        <f>Fulltable[[#This Row],[Distance]]^4</f>
        <v>5069263.5075062504</v>
      </c>
      <c r="E4747">
        <f>Fulltable[[#This Row],[Distance]]^5</f>
        <v>240536553.4311716</v>
      </c>
      <c r="F4747" s="13" t="e">
        <f>IF(ISNUMBER(VLOOKUP(Fulltable[[#This Row],[Distance]], PBmetric[[Distance (km)]:[PB (hh:mm:ss)]], 6, FALSE)), VLOOKUP(Fulltable[[#This Row],[Distance]], PBmetric[[Distance (km)]:[PB (hh:mm:ss)]], 6, FALSE), NA())</f>
        <v>#N/A</v>
      </c>
      <c r="G4747" s="13">
        <f ca="1">$Q$4+$P$4*Fulltable[[#This Row],[Distance]]+$O$4*Fulltable[[#This Row],[D^2]]+$N$4*Fulltable[[#This Row],[D^3]]</f>
        <v>0.17826379929329805</v>
      </c>
      <c r="H4747" s="13">
        <f ca="1">Fulltable[[#This Row],[Forecast]]*(1+AVERAGE(cform[faster (-ve) /
slower (+ve)]))</f>
        <v>0.18456040130915238</v>
      </c>
      <c r="I4747" s="13" t="e">
        <f>IF(ISNUMBER(VLOOKUP(Fulltable[[#This Row],[Distance]], Predict[[#All],[Distance (km)]:[Time on current form]], 2, FALSE)), VLOOKUP(Fulltable[[#This Row],[Distance]], Predict[[#All],[Distance (km)]:[Time on current form]], 2, FALSE), NA())</f>
        <v>#N/A</v>
      </c>
      <c r="J4747" s="13" t="e">
        <f>IF(ISNUMBER(VLOOKUP(Fulltable[[#This Row],[Distance]], Predict[[#All],[Distance (km)]:[Time on current form]], 3, FALSE)), VLOOKUP(Fulltable[[#This Row],[Distance]], Predict[[#All],[Distance (km)]:[Time on current form]], 3, FALSE), NA())</f>
        <v>#N/A</v>
      </c>
    </row>
    <row r="4748" spans="1:10" x14ac:dyDescent="0.25">
      <c r="A4748" s="1">
        <v>47.46</v>
      </c>
      <c r="B4748" s="2">
        <f>Fulltable[[#This Row],[Distance]]^2</f>
        <v>2252.4515999999999</v>
      </c>
      <c r="C4748">
        <f>Fulltable[[#This Row],[Distance]]^3</f>
        <v>106901.352936</v>
      </c>
      <c r="D4748">
        <f>Fulltable[[#This Row],[Distance]]^4</f>
        <v>5073538.210342559</v>
      </c>
      <c r="E4748">
        <f>Fulltable[[#This Row],[Distance]]^5</f>
        <v>240790123.46285784</v>
      </c>
      <c r="F4748" s="13" t="e">
        <f>IF(ISNUMBER(VLOOKUP(Fulltable[[#This Row],[Distance]], PBmetric[[Distance (km)]:[PB (hh:mm:ss)]], 6, FALSE)), VLOOKUP(Fulltable[[#This Row],[Distance]], PBmetric[[Distance (km)]:[PB (hh:mm:ss)]], 6, FALSE), NA())</f>
        <v>#N/A</v>
      </c>
      <c r="G4748" s="13">
        <f ca="1">$Q$4+$P$4*Fulltable[[#This Row],[Distance]]+$O$4*Fulltable[[#This Row],[D^2]]+$N$4*Fulltable[[#This Row],[D^3]]</f>
        <v>0.17830981803971949</v>
      </c>
      <c r="H4748" s="13">
        <f ca="1">Fulltable[[#This Row],[Forecast]]*(1+AVERAGE(cform[faster (-ve) /
slower (+ve)]))</f>
        <v>0.18460804552149923</v>
      </c>
      <c r="I4748" s="13" t="e">
        <f>IF(ISNUMBER(VLOOKUP(Fulltable[[#This Row],[Distance]], Predict[[#All],[Distance (km)]:[Time on current form]], 2, FALSE)), VLOOKUP(Fulltable[[#This Row],[Distance]], Predict[[#All],[Distance (km)]:[Time on current form]], 2, FALSE), NA())</f>
        <v>#N/A</v>
      </c>
      <c r="J4748" s="13" t="e">
        <f>IF(ISNUMBER(VLOOKUP(Fulltable[[#This Row],[Distance]], Predict[[#All],[Distance (km)]:[Time on current form]], 3, FALSE)), VLOOKUP(Fulltable[[#This Row],[Distance]], Predict[[#All],[Distance (km)]:[Time on current form]], 3, FALSE), NA())</f>
        <v>#N/A</v>
      </c>
    </row>
    <row r="4749" spans="1:10" x14ac:dyDescent="0.25">
      <c r="A4749" s="1">
        <v>47.47</v>
      </c>
      <c r="B4749" s="2">
        <f>Fulltable[[#This Row],[Distance]]^2</f>
        <v>2253.4009000000001</v>
      </c>
      <c r="C4749">
        <f>Fulltable[[#This Row],[Distance]]^3</f>
        <v>106968.94072300001</v>
      </c>
      <c r="D4749">
        <f>Fulltable[[#This Row],[Distance]]^4</f>
        <v>5077815.6161208106</v>
      </c>
      <c r="E4749">
        <f>Fulltable[[#This Row],[Distance]]^5</f>
        <v>241043907.29725486</v>
      </c>
      <c r="F4749" s="13" t="e">
        <f>IF(ISNUMBER(VLOOKUP(Fulltable[[#This Row],[Distance]], PBmetric[[Distance (km)]:[PB (hh:mm:ss)]], 6, FALSE)), VLOOKUP(Fulltable[[#This Row],[Distance]], PBmetric[[Distance (km)]:[PB (hh:mm:ss)]], 6, FALSE), NA())</f>
        <v>#N/A</v>
      </c>
      <c r="G4749" s="13">
        <f ca="1">$Q$4+$P$4*Fulltable[[#This Row],[Distance]]+$O$4*Fulltable[[#This Row],[D^2]]+$N$4*Fulltable[[#This Row],[D^3]]</f>
        <v>0.17835584029100582</v>
      </c>
      <c r="H4749" s="13">
        <f ca="1">Fulltable[[#This Row],[Forecast]]*(1+AVERAGE(cform[faster (-ve) /
slower (+ve)]))</f>
        <v>0.18465569336250917</v>
      </c>
      <c r="I4749" s="13" t="e">
        <f>IF(ISNUMBER(VLOOKUP(Fulltable[[#This Row],[Distance]], Predict[[#All],[Distance (km)]:[Time on current form]], 2, FALSE)), VLOOKUP(Fulltable[[#This Row],[Distance]], Predict[[#All],[Distance (km)]:[Time on current form]], 2, FALSE), NA())</f>
        <v>#N/A</v>
      </c>
      <c r="J4749" s="13" t="e">
        <f>IF(ISNUMBER(VLOOKUP(Fulltable[[#This Row],[Distance]], Predict[[#All],[Distance (km)]:[Time on current form]], 3, FALSE)), VLOOKUP(Fulltable[[#This Row],[Distance]], Predict[[#All],[Distance (km)]:[Time on current form]], 3, FALSE), NA())</f>
        <v>#N/A</v>
      </c>
    </row>
    <row r="4750" spans="1:10" x14ac:dyDescent="0.25">
      <c r="A4750" s="1">
        <v>47.48</v>
      </c>
      <c r="B4750" s="2">
        <f>Fulltable[[#This Row],[Distance]]^2</f>
        <v>2254.3503999999998</v>
      </c>
      <c r="C4750">
        <f>Fulltable[[#This Row],[Distance]]^3</f>
        <v>107036.55699199998</v>
      </c>
      <c r="D4750">
        <f>Fulltable[[#This Row],[Distance]]^4</f>
        <v>5082095.7259801589</v>
      </c>
      <c r="E4750">
        <f>Fulltable[[#This Row],[Distance]]^5</f>
        <v>241297905.06953794</v>
      </c>
      <c r="F4750" s="13" t="e">
        <f>IF(ISNUMBER(VLOOKUP(Fulltable[[#This Row],[Distance]], PBmetric[[Distance (km)]:[PB (hh:mm:ss)]], 6, FALSE)), VLOOKUP(Fulltable[[#This Row],[Distance]], PBmetric[[Distance (km)]:[PB (hh:mm:ss)]], 6, FALSE), NA())</f>
        <v>#N/A</v>
      </c>
      <c r="G4750" s="13">
        <f ca="1">$Q$4+$P$4*Fulltable[[#This Row],[Distance]]+$O$4*Fulltable[[#This Row],[D^2]]+$N$4*Fulltable[[#This Row],[D^3]]</f>
        <v>0.1784018660471216</v>
      </c>
      <c r="H4750" s="13">
        <f ca="1">Fulltable[[#This Row],[Forecast]]*(1+AVERAGE(cform[faster (-ve) /
slower (+ve)]))</f>
        <v>0.18470334483214554</v>
      </c>
      <c r="I4750" s="13" t="e">
        <f>IF(ISNUMBER(VLOOKUP(Fulltable[[#This Row],[Distance]], Predict[[#All],[Distance (km)]:[Time on current form]], 2, FALSE)), VLOOKUP(Fulltable[[#This Row],[Distance]], Predict[[#All],[Distance (km)]:[Time on current form]], 2, FALSE), NA())</f>
        <v>#N/A</v>
      </c>
      <c r="J4750" s="13" t="e">
        <f>IF(ISNUMBER(VLOOKUP(Fulltable[[#This Row],[Distance]], Predict[[#All],[Distance (km)]:[Time on current form]], 3, FALSE)), VLOOKUP(Fulltable[[#This Row],[Distance]], Predict[[#All],[Distance (km)]:[Time on current form]], 3, FALSE), NA())</f>
        <v>#N/A</v>
      </c>
    </row>
    <row r="4751" spans="1:10" x14ac:dyDescent="0.25">
      <c r="A4751" s="1">
        <v>47.49</v>
      </c>
      <c r="B4751" s="2">
        <f>Fulltable[[#This Row],[Distance]]^2</f>
        <v>2255.3001000000004</v>
      </c>
      <c r="C4751">
        <f>Fulltable[[#This Row],[Distance]]^3</f>
        <v>107104.20174900003</v>
      </c>
      <c r="D4751">
        <f>Fulltable[[#This Row],[Distance]]^4</f>
        <v>5086378.5410600118</v>
      </c>
      <c r="E4751">
        <f>Fulltable[[#This Row],[Distance]]^5</f>
        <v>241552116.91493997</v>
      </c>
      <c r="F4751" s="13" t="e">
        <f>IF(ISNUMBER(VLOOKUP(Fulltable[[#This Row],[Distance]], PBmetric[[Distance (km)]:[PB (hh:mm:ss)]], 6, FALSE)), VLOOKUP(Fulltable[[#This Row],[Distance]], PBmetric[[Distance (km)]:[PB (hh:mm:ss)]], 6, FALSE), NA())</f>
        <v>#N/A</v>
      </c>
      <c r="G4751" s="13">
        <f ca="1">$Q$4+$P$4*Fulltable[[#This Row],[Distance]]+$O$4*Fulltable[[#This Row],[D^2]]+$N$4*Fulltable[[#This Row],[D^3]]</f>
        <v>0.17844789530803146</v>
      </c>
      <c r="H4751" s="13">
        <f ca="1">Fulltable[[#This Row],[Forecast]]*(1+AVERAGE(cform[faster (-ve) /
slower (+ve)]))</f>
        <v>0.18475099993037167</v>
      </c>
      <c r="I4751" s="13" t="e">
        <f>IF(ISNUMBER(VLOOKUP(Fulltable[[#This Row],[Distance]], Predict[[#All],[Distance (km)]:[Time on current form]], 2, FALSE)), VLOOKUP(Fulltable[[#This Row],[Distance]], Predict[[#All],[Distance (km)]:[Time on current form]], 2, FALSE), NA())</f>
        <v>#N/A</v>
      </c>
      <c r="J4751" s="13" t="e">
        <f>IF(ISNUMBER(VLOOKUP(Fulltable[[#This Row],[Distance]], Predict[[#All],[Distance (km)]:[Time on current form]], 3, FALSE)), VLOOKUP(Fulltable[[#This Row],[Distance]], Predict[[#All],[Distance (km)]:[Time on current form]], 3, FALSE), NA())</f>
        <v>#N/A</v>
      </c>
    </row>
    <row r="4752" spans="1:10" x14ac:dyDescent="0.25">
      <c r="A4752" s="1">
        <v>47.5</v>
      </c>
      <c r="B4752" s="2">
        <f>Fulltable[[#This Row],[Distance]]^2</f>
        <v>2256.25</v>
      </c>
      <c r="C4752">
        <f>Fulltable[[#This Row],[Distance]]^3</f>
        <v>107171.875</v>
      </c>
      <c r="D4752">
        <f>Fulltable[[#This Row],[Distance]]^4</f>
        <v>5090664.0625</v>
      </c>
      <c r="E4752">
        <f>Fulltable[[#This Row],[Distance]]^5</f>
        <v>241806542.96875</v>
      </c>
      <c r="F4752" s="13" t="e">
        <f>IF(ISNUMBER(VLOOKUP(Fulltable[[#This Row],[Distance]], PBmetric[[Distance (km)]:[PB (hh:mm:ss)]], 6, FALSE)), VLOOKUP(Fulltable[[#This Row],[Distance]], PBmetric[[Distance (km)]:[PB (hh:mm:ss)]], 6, FALSE), NA())</f>
        <v>#N/A</v>
      </c>
      <c r="G4752" s="13">
        <f ca="1">$Q$4+$P$4*Fulltable[[#This Row],[Distance]]+$O$4*Fulltable[[#This Row],[D^2]]+$N$4*Fulltable[[#This Row],[D^3]]</f>
        <v>0.17849392807369993</v>
      </c>
      <c r="H4752" s="13">
        <f ca="1">Fulltable[[#This Row],[Forecast]]*(1+AVERAGE(cform[faster (-ve) /
slower (+ve)]))</f>
        <v>0.18479865865715089</v>
      </c>
      <c r="I4752" s="13" t="e">
        <f>IF(ISNUMBER(VLOOKUP(Fulltable[[#This Row],[Distance]], Predict[[#All],[Distance (km)]:[Time on current form]], 2, FALSE)), VLOOKUP(Fulltable[[#This Row],[Distance]], Predict[[#All],[Distance (km)]:[Time on current form]], 2, FALSE), NA())</f>
        <v>#N/A</v>
      </c>
      <c r="J4752" s="13" t="e">
        <f>IF(ISNUMBER(VLOOKUP(Fulltable[[#This Row],[Distance]], Predict[[#All],[Distance (km)]:[Time on current form]], 3, FALSE)), VLOOKUP(Fulltable[[#This Row],[Distance]], Predict[[#All],[Distance (km)]:[Time on current form]], 3, FALSE), NA())</f>
        <v>#N/A</v>
      </c>
    </row>
    <row r="4753" spans="1:10" x14ac:dyDescent="0.25">
      <c r="A4753" s="1">
        <v>47.51</v>
      </c>
      <c r="B4753" s="2">
        <f>Fulltable[[#This Row],[Distance]]^2</f>
        <v>2257.2001</v>
      </c>
      <c r="C4753">
        <f>Fulltable[[#This Row],[Distance]]^3</f>
        <v>107239.576751</v>
      </c>
      <c r="D4753">
        <f>Fulltable[[#This Row],[Distance]]^4</f>
        <v>5094952.2914400101</v>
      </c>
      <c r="E4753">
        <f>Fulltable[[#This Row],[Distance]]^5</f>
        <v>242061183.36631486</v>
      </c>
      <c r="F4753" s="13" t="e">
        <f>IF(ISNUMBER(VLOOKUP(Fulltable[[#This Row],[Distance]], PBmetric[[Distance (km)]:[PB (hh:mm:ss)]], 6, FALSE)), VLOOKUP(Fulltable[[#This Row],[Distance]], PBmetric[[Distance (km)]:[PB (hh:mm:ss)]], 6, FALSE), NA())</f>
        <v>#N/A</v>
      </c>
      <c r="G4753" s="13">
        <f ca="1">$Q$4+$P$4*Fulltable[[#This Row],[Distance]]+$O$4*Fulltable[[#This Row],[D^2]]+$N$4*Fulltable[[#This Row],[D^3]]</f>
        <v>0.1785399643440917</v>
      </c>
      <c r="H4753" s="13">
        <f ca="1">Fulltable[[#This Row],[Forecast]]*(1+AVERAGE(cform[faster (-ve) /
slower (+ve)]))</f>
        <v>0.18484632101244661</v>
      </c>
      <c r="I4753" s="13" t="e">
        <f>IF(ISNUMBER(VLOOKUP(Fulltable[[#This Row],[Distance]], Predict[[#All],[Distance (km)]:[Time on current form]], 2, FALSE)), VLOOKUP(Fulltable[[#This Row],[Distance]], Predict[[#All],[Distance (km)]:[Time on current form]], 2, FALSE), NA())</f>
        <v>#N/A</v>
      </c>
      <c r="J4753" s="13" t="e">
        <f>IF(ISNUMBER(VLOOKUP(Fulltable[[#This Row],[Distance]], Predict[[#All],[Distance (km)]:[Time on current form]], 3, FALSE)), VLOOKUP(Fulltable[[#This Row],[Distance]], Predict[[#All],[Distance (km)]:[Time on current form]], 3, FALSE), NA())</f>
        <v>#N/A</v>
      </c>
    </row>
    <row r="4754" spans="1:10" x14ac:dyDescent="0.25">
      <c r="A4754" s="1">
        <v>47.52</v>
      </c>
      <c r="B4754" s="2">
        <f>Fulltable[[#This Row],[Distance]]^2</f>
        <v>2258.1504000000004</v>
      </c>
      <c r="C4754">
        <f>Fulltable[[#This Row],[Distance]]^3</f>
        <v>107307.30700800003</v>
      </c>
      <c r="D4754">
        <f>Fulltable[[#This Row],[Distance]]^4</f>
        <v>5099243.2290201616</v>
      </c>
      <c r="E4754">
        <f>Fulltable[[#This Row],[Distance]]^5</f>
        <v>242316038.24303809</v>
      </c>
      <c r="F4754" s="13" t="e">
        <f>IF(ISNUMBER(VLOOKUP(Fulltable[[#This Row],[Distance]], PBmetric[[Distance (km)]:[PB (hh:mm:ss)]], 6, FALSE)), VLOOKUP(Fulltable[[#This Row],[Distance]], PBmetric[[Distance (km)]:[PB (hh:mm:ss)]], 6, FALSE), NA())</f>
        <v>#N/A</v>
      </c>
      <c r="G4754" s="13">
        <f ca="1">$Q$4+$P$4*Fulltable[[#This Row],[Distance]]+$O$4*Fulltable[[#This Row],[D^2]]+$N$4*Fulltable[[#This Row],[D^3]]</f>
        <v>0.17858600411917136</v>
      </c>
      <c r="H4754" s="13">
        <f ca="1">Fulltable[[#This Row],[Forecast]]*(1+AVERAGE(cform[faster (-ve) /
slower (+ve)]))</f>
        <v>0.18489398699622217</v>
      </c>
      <c r="I4754" s="13" t="e">
        <f>IF(ISNUMBER(VLOOKUP(Fulltable[[#This Row],[Distance]], Predict[[#All],[Distance (km)]:[Time on current form]], 2, FALSE)), VLOOKUP(Fulltable[[#This Row],[Distance]], Predict[[#All],[Distance (km)]:[Time on current form]], 2, FALSE), NA())</f>
        <v>#N/A</v>
      </c>
      <c r="J4754" s="13" t="e">
        <f>IF(ISNUMBER(VLOOKUP(Fulltable[[#This Row],[Distance]], Predict[[#All],[Distance (km)]:[Time on current form]], 3, FALSE)), VLOOKUP(Fulltable[[#This Row],[Distance]], Predict[[#All],[Distance (km)]:[Time on current form]], 3, FALSE), NA())</f>
        <v>#N/A</v>
      </c>
    </row>
    <row r="4755" spans="1:10" x14ac:dyDescent="0.25">
      <c r="A4755" s="1">
        <v>47.53</v>
      </c>
      <c r="B4755" s="2">
        <f>Fulltable[[#This Row],[Distance]]^2</f>
        <v>2259.1008999999999</v>
      </c>
      <c r="C4755">
        <f>Fulltable[[#This Row],[Distance]]^3</f>
        <v>107375.065777</v>
      </c>
      <c r="D4755">
        <f>Fulltable[[#This Row],[Distance]]^4</f>
        <v>5103536.8763808096</v>
      </c>
      <c r="E4755">
        <f>Fulltable[[#This Row],[Distance]]^5</f>
        <v>242571107.73437989</v>
      </c>
      <c r="F4755" s="13" t="e">
        <f>IF(ISNUMBER(VLOOKUP(Fulltable[[#This Row],[Distance]], PBmetric[[Distance (km)]:[PB (hh:mm:ss)]], 6, FALSE)), VLOOKUP(Fulltable[[#This Row],[Distance]], PBmetric[[Distance (km)]:[PB (hh:mm:ss)]], 6, FALSE), NA())</f>
        <v>#N/A</v>
      </c>
      <c r="G4755" s="13">
        <f ca="1">$Q$4+$P$4*Fulltable[[#This Row],[Distance]]+$O$4*Fulltable[[#This Row],[D^2]]+$N$4*Fulltable[[#This Row],[D^3]]</f>
        <v>0.1786320473989034</v>
      </c>
      <c r="H4755" s="13">
        <f ca="1">Fulltable[[#This Row],[Forecast]]*(1+AVERAGE(cform[faster (-ve) /
slower (+ve)]))</f>
        <v>0.18494165660844081</v>
      </c>
      <c r="I4755" s="13" t="e">
        <f>IF(ISNUMBER(VLOOKUP(Fulltable[[#This Row],[Distance]], Predict[[#All],[Distance (km)]:[Time on current form]], 2, FALSE)), VLOOKUP(Fulltable[[#This Row],[Distance]], Predict[[#All],[Distance (km)]:[Time on current form]], 2, FALSE), NA())</f>
        <v>#N/A</v>
      </c>
      <c r="J4755" s="13" t="e">
        <f>IF(ISNUMBER(VLOOKUP(Fulltable[[#This Row],[Distance]], Predict[[#All],[Distance (km)]:[Time on current form]], 3, FALSE)), VLOOKUP(Fulltable[[#This Row],[Distance]], Predict[[#All],[Distance (km)]:[Time on current form]], 3, FALSE), NA())</f>
        <v>#N/A</v>
      </c>
    </row>
    <row r="4756" spans="1:10" x14ac:dyDescent="0.25">
      <c r="A4756" s="1">
        <v>47.54</v>
      </c>
      <c r="B4756" s="2">
        <f>Fulltable[[#This Row],[Distance]]^2</f>
        <v>2260.0515999999998</v>
      </c>
      <c r="C4756">
        <f>Fulltable[[#This Row],[Distance]]^3</f>
        <v>107442.85306399998</v>
      </c>
      <c r="D4756">
        <f>Fulltable[[#This Row],[Distance]]^4</f>
        <v>5107833.2346625589</v>
      </c>
      <c r="E4756">
        <f>Fulltable[[#This Row],[Distance]]^5</f>
        <v>242826391.97585803</v>
      </c>
      <c r="F4756" s="13" t="e">
        <f>IF(ISNUMBER(VLOOKUP(Fulltable[[#This Row],[Distance]], PBmetric[[Distance (km)]:[PB (hh:mm:ss)]], 6, FALSE)), VLOOKUP(Fulltable[[#This Row],[Distance]], PBmetric[[Distance (km)]:[PB (hh:mm:ss)]], 6, FALSE), NA())</f>
        <v>#N/A</v>
      </c>
      <c r="G4756" s="13">
        <f ca="1">$Q$4+$P$4*Fulltable[[#This Row],[Distance]]+$O$4*Fulltable[[#This Row],[D^2]]+$N$4*Fulltable[[#This Row],[D^3]]</f>
        <v>0.17867809418325253</v>
      </c>
      <c r="H4756" s="13">
        <f ca="1">Fulltable[[#This Row],[Forecast]]*(1+AVERAGE(cform[faster (-ve) /
slower (+ve)]))</f>
        <v>0.18498932984906602</v>
      </c>
      <c r="I4756" s="13" t="e">
        <f>IF(ISNUMBER(VLOOKUP(Fulltable[[#This Row],[Distance]], Predict[[#All],[Distance (km)]:[Time on current form]], 2, FALSE)), VLOOKUP(Fulltable[[#This Row],[Distance]], Predict[[#All],[Distance (km)]:[Time on current form]], 2, FALSE), NA())</f>
        <v>#N/A</v>
      </c>
      <c r="J4756" s="13" t="e">
        <f>IF(ISNUMBER(VLOOKUP(Fulltable[[#This Row],[Distance]], Predict[[#All],[Distance (km)]:[Time on current form]], 3, FALSE)), VLOOKUP(Fulltable[[#This Row],[Distance]], Predict[[#All],[Distance (km)]:[Time on current form]], 3, FALSE), NA())</f>
        <v>#N/A</v>
      </c>
    </row>
    <row r="4757" spans="1:10" x14ac:dyDescent="0.25">
      <c r="A4757" s="1">
        <v>47.55</v>
      </c>
      <c r="B4757" s="2">
        <f>Fulltable[[#This Row],[Distance]]^2</f>
        <v>2261.0024999999996</v>
      </c>
      <c r="C4757">
        <f>Fulltable[[#This Row],[Distance]]^3</f>
        <v>107510.66887499997</v>
      </c>
      <c r="D4757">
        <f>Fulltable[[#This Row],[Distance]]^4</f>
        <v>5112132.3050062479</v>
      </c>
      <c r="E4757">
        <f>Fulltable[[#This Row],[Distance]]^5</f>
        <v>243081891.10304707</v>
      </c>
      <c r="F4757" s="13" t="e">
        <f>IF(ISNUMBER(VLOOKUP(Fulltable[[#This Row],[Distance]], PBmetric[[Distance (km)]:[PB (hh:mm:ss)]], 6, FALSE)), VLOOKUP(Fulltable[[#This Row],[Distance]], PBmetric[[Distance (km)]:[PB (hh:mm:ss)]], 6, FALSE), NA())</f>
        <v>#N/A</v>
      </c>
      <c r="G4757" s="13">
        <f ca="1">$Q$4+$P$4*Fulltable[[#This Row],[Distance]]+$O$4*Fulltable[[#This Row],[D^2]]+$N$4*Fulltable[[#This Row],[D^3]]</f>
        <v>0.17872414447218324</v>
      </c>
      <c r="H4757" s="13">
        <f ca="1">Fulltable[[#This Row],[Forecast]]*(1+AVERAGE(cform[faster (-ve) /
slower (+ve)]))</f>
        <v>0.185037006718061</v>
      </c>
      <c r="I4757" s="13" t="e">
        <f>IF(ISNUMBER(VLOOKUP(Fulltable[[#This Row],[Distance]], Predict[[#All],[Distance (km)]:[Time on current form]], 2, FALSE)), VLOOKUP(Fulltable[[#This Row],[Distance]], Predict[[#All],[Distance (km)]:[Time on current form]], 2, FALSE), NA())</f>
        <v>#N/A</v>
      </c>
      <c r="J4757" s="13" t="e">
        <f>IF(ISNUMBER(VLOOKUP(Fulltable[[#This Row],[Distance]], Predict[[#All],[Distance (km)]:[Time on current form]], 3, FALSE)), VLOOKUP(Fulltable[[#This Row],[Distance]], Predict[[#All],[Distance (km)]:[Time on current form]], 3, FALSE), NA())</f>
        <v>#N/A</v>
      </c>
    </row>
    <row r="4758" spans="1:10" x14ac:dyDescent="0.25">
      <c r="A4758" s="1">
        <v>47.56</v>
      </c>
      <c r="B4758" s="2">
        <f>Fulltable[[#This Row],[Distance]]^2</f>
        <v>2261.9536000000003</v>
      </c>
      <c r="C4758">
        <f>Fulltable[[#This Row],[Distance]]^3</f>
        <v>107578.51321600002</v>
      </c>
      <c r="D4758">
        <f>Fulltable[[#This Row],[Distance]]^4</f>
        <v>5116434.0885529611</v>
      </c>
      <c r="E4758">
        <f>Fulltable[[#This Row],[Distance]]^5</f>
        <v>243337605.25157884</v>
      </c>
      <c r="F4758" s="13" t="e">
        <f>IF(ISNUMBER(VLOOKUP(Fulltable[[#This Row],[Distance]], PBmetric[[Distance (km)]:[PB (hh:mm:ss)]], 6, FALSE)), VLOOKUP(Fulltable[[#This Row],[Distance]], PBmetric[[Distance (km)]:[PB (hh:mm:ss)]], 6, FALSE), NA())</f>
        <v>#N/A</v>
      </c>
      <c r="G4758" s="13">
        <f ca="1">$Q$4+$P$4*Fulltable[[#This Row],[Distance]]+$O$4*Fulltable[[#This Row],[D^2]]+$N$4*Fulltable[[#This Row],[D^3]]</f>
        <v>0.17877019826566026</v>
      </c>
      <c r="H4758" s="13">
        <f ca="1">Fulltable[[#This Row],[Forecast]]*(1+AVERAGE(cform[faster (-ve) /
slower (+ve)]))</f>
        <v>0.18508468721538926</v>
      </c>
      <c r="I4758" s="13" t="e">
        <f>IF(ISNUMBER(VLOOKUP(Fulltable[[#This Row],[Distance]], Predict[[#All],[Distance (km)]:[Time on current form]], 2, FALSE)), VLOOKUP(Fulltable[[#This Row],[Distance]], Predict[[#All],[Distance (km)]:[Time on current form]], 2, FALSE), NA())</f>
        <v>#N/A</v>
      </c>
      <c r="J4758" s="13" t="e">
        <f>IF(ISNUMBER(VLOOKUP(Fulltable[[#This Row],[Distance]], Predict[[#All],[Distance (km)]:[Time on current form]], 3, FALSE)), VLOOKUP(Fulltable[[#This Row],[Distance]], Predict[[#All],[Distance (km)]:[Time on current form]], 3, FALSE), NA())</f>
        <v>#N/A</v>
      </c>
    </row>
    <row r="4759" spans="1:10" x14ac:dyDescent="0.25">
      <c r="A4759" s="1">
        <v>47.57</v>
      </c>
      <c r="B4759" s="2">
        <f>Fulltable[[#This Row],[Distance]]^2</f>
        <v>2262.9049</v>
      </c>
      <c r="C4759">
        <f>Fulltable[[#This Row],[Distance]]^3</f>
        <v>107646.38609299999</v>
      </c>
      <c r="D4759">
        <f>Fulltable[[#This Row],[Distance]]^4</f>
        <v>5120738.58644401</v>
      </c>
      <c r="E4759">
        <f>Fulltable[[#This Row],[Distance]]^5</f>
        <v>243593534.55714157</v>
      </c>
      <c r="F4759" s="13" t="e">
        <f>IF(ISNUMBER(VLOOKUP(Fulltable[[#This Row],[Distance]], PBmetric[[Distance (km)]:[PB (hh:mm:ss)]], 6, FALSE)), VLOOKUP(Fulltable[[#This Row],[Distance]], PBmetric[[Distance (km)]:[PB (hh:mm:ss)]], 6, FALSE), NA())</f>
        <v>#N/A</v>
      </c>
      <c r="G4759" s="13">
        <f ca="1">$Q$4+$P$4*Fulltable[[#This Row],[Distance]]+$O$4*Fulltable[[#This Row],[D^2]]+$N$4*Fulltable[[#This Row],[D^3]]</f>
        <v>0.17881625556364808</v>
      </c>
      <c r="H4759" s="13">
        <f ca="1">Fulltable[[#This Row],[Forecast]]*(1+AVERAGE(cform[faster (-ve) /
slower (+ve)]))</f>
        <v>0.18513237134101398</v>
      </c>
      <c r="I4759" s="13" t="e">
        <f>IF(ISNUMBER(VLOOKUP(Fulltable[[#This Row],[Distance]], Predict[[#All],[Distance (km)]:[Time on current form]], 2, FALSE)), VLOOKUP(Fulltable[[#This Row],[Distance]], Predict[[#All],[Distance (km)]:[Time on current form]], 2, FALSE), NA())</f>
        <v>#N/A</v>
      </c>
      <c r="J4759" s="13" t="e">
        <f>IF(ISNUMBER(VLOOKUP(Fulltable[[#This Row],[Distance]], Predict[[#All],[Distance (km)]:[Time on current form]], 3, FALSE)), VLOOKUP(Fulltable[[#This Row],[Distance]], Predict[[#All],[Distance (km)]:[Time on current form]], 3, FALSE), NA())</f>
        <v>#N/A</v>
      </c>
    </row>
    <row r="4760" spans="1:10" x14ac:dyDescent="0.25">
      <c r="A4760" s="1">
        <v>47.58</v>
      </c>
      <c r="B4760" s="2">
        <f>Fulltable[[#This Row],[Distance]]^2</f>
        <v>2263.8563999999997</v>
      </c>
      <c r="C4760">
        <f>Fulltable[[#This Row],[Distance]]^3</f>
        <v>107714.28751199998</v>
      </c>
      <c r="D4760">
        <f>Fulltable[[#This Row],[Distance]]^4</f>
        <v>5125045.7998209586</v>
      </c>
      <c r="E4760">
        <f>Fulltable[[#This Row],[Distance]]^5</f>
        <v>243849679.15548119</v>
      </c>
      <c r="F4760" s="13" t="e">
        <f>IF(ISNUMBER(VLOOKUP(Fulltable[[#This Row],[Distance]], PBmetric[[Distance (km)]:[PB (hh:mm:ss)]], 6, FALSE)), VLOOKUP(Fulltable[[#This Row],[Distance]], PBmetric[[Distance (km)]:[PB (hh:mm:ss)]], 6, FALSE), NA())</f>
        <v>#N/A</v>
      </c>
      <c r="G4760" s="13">
        <f ca="1">$Q$4+$P$4*Fulltable[[#This Row],[Distance]]+$O$4*Fulltable[[#This Row],[D^2]]+$N$4*Fulltable[[#This Row],[D^3]]</f>
        <v>0.17886231636611133</v>
      </c>
      <c r="H4760" s="13">
        <f ca="1">Fulltable[[#This Row],[Forecast]]*(1+AVERAGE(cform[faster (-ve) /
slower (+ve)]))</f>
        <v>0.18518005909489862</v>
      </c>
      <c r="I4760" s="13" t="e">
        <f>IF(ISNUMBER(VLOOKUP(Fulltable[[#This Row],[Distance]], Predict[[#All],[Distance (km)]:[Time on current form]], 2, FALSE)), VLOOKUP(Fulltable[[#This Row],[Distance]], Predict[[#All],[Distance (km)]:[Time on current form]], 2, FALSE), NA())</f>
        <v>#N/A</v>
      </c>
      <c r="J4760" s="13" t="e">
        <f>IF(ISNUMBER(VLOOKUP(Fulltable[[#This Row],[Distance]], Predict[[#All],[Distance (km)]:[Time on current form]], 3, FALSE)), VLOOKUP(Fulltable[[#This Row],[Distance]], Predict[[#All],[Distance (km)]:[Time on current form]], 3, FALSE), NA())</f>
        <v>#N/A</v>
      </c>
    </row>
    <row r="4761" spans="1:10" x14ac:dyDescent="0.25">
      <c r="A4761" s="1">
        <v>47.59</v>
      </c>
      <c r="B4761" s="2">
        <f>Fulltable[[#This Row],[Distance]]^2</f>
        <v>2264.8081000000002</v>
      </c>
      <c r="C4761">
        <f>Fulltable[[#This Row],[Distance]]^3</f>
        <v>107782.21747900001</v>
      </c>
      <c r="D4761">
        <f>Fulltable[[#This Row],[Distance]]^4</f>
        <v>5129355.7298256112</v>
      </c>
      <c r="E4761">
        <f>Fulltable[[#This Row],[Distance]]^5</f>
        <v>244106039.18240085</v>
      </c>
      <c r="F4761" s="13" t="e">
        <f>IF(ISNUMBER(VLOOKUP(Fulltable[[#This Row],[Distance]], PBmetric[[Distance (km)]:[PB (hh:mm:ss)]], 6, FALSE)), VLOOKUP(Fulltable[[#This Row],[Distance]], PBmetric[[Distance (km)]:[PB (hh:mm:ss)]], 6, FALSE), NA())</f>
        <v>#N/A</v>
      </c>
      <c r="G4761" s="13">
        <f ca="1">$Q$4+$P$4*Fulltable[[#This Row],[Distance]]+$O$4*Fulltable[[#This Row],[D^2]]+$N$4*Fulltable[[#This Row],[D^3]]</f>
        <v>0.17890838067301468</v>
      </c>
      <c r="H4761" s="13">
        <f ca="1">Fulltable[[#This Row],[Forecast]]*(1+AVERAGE(cform[faster (-ve) /
slower (+ve)]))</f>
        <v>0.18522775047700657</v>
      </c>
      <c r="I4761" s="13" t="e">
        <f>IF(ISNUMBER(VLOOKUP(Fulltable[[#This Row],[Distance]], Predict[[#All],[Distance (km)]:[Time on current form]], 2, FALSE)), VLOOKUP(Fulltable[[#This Row],[Distance]], Predict[[#All],[Distance (km)]:[Time on current form]], 2, FALSE), NA())</f>
        <v>#N/A</v>
      </c>
      <c r="J4761" s="13" t="e">
        <f>IF(ISNUMBER(VLOOKUP(Fulltable[[#This Row],[Distance]], Predict[[#All],[Distance (km)]:[Time on current form]], 3, FALSE)), VLOOKUP(Fulltable[[#This Row],[Distance]], Predict[[#All],[Distance (km)]:[Time on current form]], 3, FALSE), NA())</f>
        <v>#N/A</v>
      </c>
    </row>
    <row r="4762" spans="1:10" x14ac:dyDescent="0.25">
      <c r="A4762" s="1">
        <v>47.6</v>
      </c>
      <c r="B4762" s="2">
        <f>Fulltable[[#This Row],[Distance]]^2</f>
        <v>2265.7600000000002</v>
      </c>
      <c r="C4762">
        <f>Fulltable[[#This Row],[Distance]]^3</f>
        <v>107850.17600000001</v>
      </c>
      <c r="D4762">
        <f>Fulltable[[#This Row],[Distance]]^4</f>
        <v>5133668.3776000012</v>
      </c>
      <c r="E4762">
        <f>Fulltable[[#This Row],[Distance]]^5</f>
        <v>244362614.77376005</v>
      </c>
      <c r="F4762" s="13" t="e">
        <f>IF(ISNUMBER(VLOOKUP(Fulltable[[#This Row],[Distance]], PBmetric[[Distance (km)]:[PB (hh:mm:ss)]], 6, FALSE)), VLOOKUP(Fulltable[[#This Row],[Distance]], PBmetric[[Distance (km)]:[PB (hh:mm:ss)]], 6, FALSE), NA())</f>
        <v>#N/A</v>
      </c>
      <c r="G4762" s="13">
        <f ca="1">$Q$4+$P$4*Fulltable[[#This Row],[Distance]]+$O$4*Fulltable[[#This Row],[D^2]]+$N$4*Fulltable[[#This Row],[D^3]]</f>
        <v>0.1789544484843226</v>
      </c>
      <c r="H4762" s="13">
        <f ca="1">Fulltable[[#This Row],[Forecast]]*(1+AVERAGE(cform[faster (-ve) /
slower (+ve)]))</f>
        <v>0.18527544548730104</v>
      </c>
      <c r="I4762" s="13" t="e">
        <f>IF(ISNUMBER(VLOOKUP(Fulltable[[#This Row],[Distance]], Predict[[#All],[Distance (km)]:[Time on current form]], 2, FALSE)), VLOOKUP(Fulltable[[#This Row],[Distance]], Predict[[#All],[Distance (km)]:[Time on current form]], 2, FALSE), NA())</f>
        <v>#N/A</v>
      </c>
      <c r="J4762" s="13" t="e">
        <f>IF(ISNUMBER(VLOOKUP(Fulltable[[#This Row],[Distance]], Predict[[#All],[Distance (km)]:[Time on current form]], 3, FALSE)), VLOOKUP(Fulltable[[#This Row],[Distance]], Predict[[#All],[Distance (km)]:[Time on current form]], 3, FALSE), NA())</f>
        <v>#N/A</v>
      </c>
    </row>
    <row r="4763" spans="1:10" x14ac:dyDescent="0.25">
      <c r="A4763" s="1">
        <v>47.61</v>
      </c>
      <c r="B4763" s="2">
        <f>Fulltable[[#This Row],[Distance]]^2</f>
        <v>2266.7120999999997</v>
      </c>
      <c r="C4763">
        <f>Fulltable[[#This Row],[Distance]]^3</f>
        <v>107918.16308099999</v>
      </c>
      <c r="D4763">
        <f>Fulltable[[#This Row],[Distance]]^4</f>
        <v>5137983.7442864086</v>
      </c>
      <c r="E4763">
        <f>Fulltable[[#This Row],[Distance]]^5</f>
        <v>244619406.06547591</v>
      </c>
      <c r="F4763" s="13" t="e">
        <f>IF(ISNUMBER(VLOOKUP(Fulltable[[#This Row],[Distance]], PBmetric[[Distance (km)]:[PB (hh:mm:ss)]], 6, FALSE)), VLOOKUP(Fulltable[[#This Row],[Distance]], PBmetric[[Distance (km)]:[PB (hh:mm:ss)]], 6, FALSE), NA())</f>
        <v>#N/A</v>
      </c>
      <c r="G4763" s="13">
        <f ca="1">$Q$4+$P$4*Fulltable[[#This Row],[Distance]]+$O$4*Fulltable[[#This Row],[D^2]]+$N$4*Fulltable[[#This Row],[D^3]]</f>
        <v>0.17900051979999973</v>
      </c>
      <c r="H4763" s="13">
        <f ca="1">Fulltable[[#This Row],[Forecast]]*(1+AVERAGE(cform[faster (-ve) /
slower (+ve)]))</f>
        <v>0.18532314412574541</v>
      </c>
      <c r="I4763" s="13" t="e">
        <f>IF(ISNUMBER(VLOOKUP(Fulltable[[#This Row],[Distance]], Predict[[#All],[Distance (km)]:[Time on current form]], 2, FALSE)), VLOOKUP(Fulltable[[#This Row],[Distance]], Predict[[#All],[Distance (km)]:[Time on current form]], 2, FALSE), NA())</f>
        <v>#N/A</v>
      </c>
      <c r="J4763" s="13" t="e">
        <f>IF(ISNUMBER(VLOOKUP(Fulltable[[#This Row],[Distance]], Predict[[#All],[Distance (km)]:[Time on current form]], 3, FALSE)), VLOOKUP(Fulltable[[#This Row],[Distance]], Predict[[#All],[Distance (km)]:[Time on current form]], 3, FALSE), NA())</f>
        <v>#N/A</v>
      </c>
    </row>
    <row r="4764" spans="1:10" x14ac:dyDescent="0.25">
      <c r="A4764" s="1">
        <v>47.62</v>
      </c>
      <c r="B4764" s="2">
        <f>Fulltable[[#This Row],[Distance]]^2</f>
        <v>2267.6643999999997</v>
      </c>
      <c r="C4764">
        <f>Fulltable[[#This Row],[Distance]]^3</f>
        <v>107986.17872799998</v>
      </c>
      <c r="D4764">
        <f>Fulltable[[#This Row],[Distance]]^4</f>
        <v>5142301.8310273588</v>
      </c>
      <c r="E4764">
        <f>Fulltable[[#This Row],[Distance]]^5</f>
        <v>244876413.19352281</v>
      </c>
      <c r="F4764" s="13" t="e">
        <f>IF(ISNUMBER(VLOOKUP(Fulltable[[#This Row],[Distance]], PBmetric[[Distance (km)]:[PB (hh:mm:ss)]], 6, FALSE)), VLOOKUP(Fulltable[[#This Row],[Distance]], PBmetric[[Distance (km)]:[PB (hh:mm:ss)]], 6, FALSE), NA())</f>
        <v>#N/A</v>
      </c>
      <c r="G4764" s="13">
        <f ca="1">$Q$4+$P$4*Fulltable[[#This Row],[Distance]]+$O$4*Fulltable[[#This Row],[D^2]]+$N$4*Fulltable[[#This Row],[D^3]]</f>
        <v>0.17904659462001066</v>
      </c>
      <c r="H4764" s="13">
        <f ca="1">Fulltable[[#This Row],[Forecast]]*(1+AVERAGE(cform[faster (-ve) /
slower (+ve)]))</f>
        <v>0.18537084639230303</v>
      </c>
      <c r="I4764" s="13" t="e">
        <f>IF(ISNUMBER(VLOOKUP(Fulltable[[#This Row],[Distance]], Predict[[#All],[Distance (km)]:[Time on current form]], 2, FALSE)), VLOOKUP(Fulltable[[#This Row],[Distance]], Predict[[#All],[Distance (km)]:[Time on current form]], 2, FALSE), NA())</f>
        <v>#N/A</v>
      </c>
      <c r="J4764" s="13" t="e">
        <f>IF(ISNUMBER(VLOOKUP(Fulltable[[#This Row],[Distance]], Predict[[#All],[Distance (km)]:[Time on current form]], 3, FALSE)), VLOOKUP(Fulltable[[#This Row],[Distance]], Predict[[#All],[Distance (km)]:[Time on current form]], 3, FALSE), NA())</f>
        <v>#N/A</v>
      </c>
    </row>
    <row r="4765" spans="1:10" x14ac:dyDescent="0.25">
      <c r="A4765" s="1">
        <v>47.63</v>
      </c>
      <c r="B4765" s="2">
        <f>Fulltable[[#This Row],[Distance]]^2</f>
        <v>2268.6169000000004</v>
      </c>
      <c r="C4765">
        <f>Fulltable[[#This Row],[Distance]]^3</f>
        <v>108054.22294700003</v>
      </c>
      <c r="D4765">
        <f>Fulltable[[#This Row],[Distance]]^4</f>
        <v>5146622.6389656123</v>
      </c>
      <c r="E4765">
        <f>Fulltable[[#This Row],[Distance]]^5</f>
        <v>245133636.29393214</v>
      </c>
      <c r="F4765" s="13" t="e">
        <f>IF(ISNUMBER(VLOOKUP(Fulltable[[#This Row],[Distance]], PBmetric[[Distance (km)]:[PB (hh:mm:ss)]], 6, FALSE)), VLOOKUP(Fulltable[[#This Row],[Distance]], PBmetric[[Distance (km)]:[PB (hh:mm:ss)]], 6, FALSE), NA())</f>
        <v>#N/A</v>
      </c>
      <c r="G4765" s="13">
        <f ca="1">$Q$4+$P$4*Fulltable[[#This Row],[Distance]]+$O$4*Fulltable[[#This Row],[D^2]]+$N$4*Fulltable[[#This Row],[D^3]]</f>
        <v>0.1790926729443201</v>
      </c>
      <c r="H4765" s="13">
        <f ca="1">Fulltable[[#This Row],[Forecast]]*(1+AVERAGE(cform[faster (-ve) /
slower (+ve)]))</f>
        <v>0.18541855228693738</v>
      </c>
      <c r="I4765" s="13" t="e">
        <f>IF(ISNUMBER(VLOOKUP(Fulltable[[#This Row],[Distance]], Predict[[#All],[Distance (km)]:[Time on current form]], 2, FALSE)), VLOOKUP(Fulltable[[#This Row],[Distance]], Predict[[#All],[Distance (km)]:[Time on current form]], 2, FALSE), NA())</f>
        <v>#N/A</v>
      </c>
      <c r="J4765" s="13" t="e">
        <f>IF(ISNUMBER(VLOOKUP(Fulltable[[#This Row],[Distance]], Predict[[#All],[Distance (km)]:[Time on current form]], 3, FALSE)), VLOOKUP(Fulltable[[#This Row],[Distance]], Predict[[#All],[Distance (km)]:[Time on current form]], 3, FALSE), NA())</f>
        <v>#N/A</v>
      </c>
    </row>
    <row r="4766" spans="1:10" x14ac:dyDescent="0.25">
      <c r="A4766" s="1">
        <v>47.64</v>
      </c>
      <c r="B4766" s="2">
        <f>Fulltable[[#This Row],[Distance]]^2</f>
        <v>2269.5696000000003</v>
      </c>
      <c r="C4766">
        <f>Fulltable[[#This Row],[Distance]]^3</f>
        <v>108122.29574400002</v>
      </c>
      <c r="D4766">
        <f>Fulltable[[#This Row],[Distance]]^4</f>
        <v>5150946.1692441609</v>
      </c>
      <c r="E4766">
        <f>Fulltable[[#This Row],[Distance]]^5</f>
        <v>245391075.50279182</v>
      </c>
      <c r="F4766" s="13" t="e">
        <f>IF(ISNUMBER(VLOOKUP(Fulltable[[#This Row],[Distance]], PBmetric[[Distance (km)]:[PB (hh:mm:ss)]], 6, FALSE)), VLOOKUP(Fulltable[[#This Row],[Distance]], PBmetric[[Distance (km)]:[PB (hh:mm:ss)]], 6, FALSE), NA())</f>
        <v>#N/A</v>
      </c>
      <c r="G4766" s="13">
        <f ca="1">$Q$4+$P$4*Fulltable[[#This Row],[Distance]]+$O$4*Fulltable[[#This Row],[D^2]]+$N$4*Fulltable[[#This Row],[D^3]]</f>
        <v>0.17913875477289246</v>
      </c>
      <c r="H4766" s="13">
        <f ca="1">Fulltable[[#This Row],[Forecast]]*(1+AVERAGE(cform[faster (-ve) /
slower (+ve)]))</f>
        <v>0.18546626180961159</v>
      </c>
      <c r="I4766" s="13" t="e">
        <f>IF(ISNUMBER(VLOOKUP(Fulltable[[#This Row],[Distance]], Predict[[#All],[Distance (km)]:[Time on current form]], 2, FALSE)), VLOOKUP(Fulltable[[#This Row],[Distance]], Predict[[#All],[Distance (km)]:[Time on current form]], 2, FALSE), NA())</f>
        <v>#N/A</v>
      </c>
      <c r="J4766" s="13" t="e">
        <f>IF(ISNUMBER(VLOOKUP(Fulltable[[#This Row],[Distance]], Predict[[#All],[Distance (km)]:[Time on current form]], 3, FALSE)), VLOOKUP(Fulltable[[#This Row],[Distance]], Predict[[#All],[Distance (km)]:[Time on current form]], 3, FALSE), NA())</f>
        <v>#N/A</v>
      </c>
    </row>
    <row r="4767" spans="1:10" x14ac:dyDescent="0.25">
      <c r="A4767" s="1">
        <v>47.65</v>
      </c>
      <c r="B4767" s="2">
        <f>Fulltable[[#This Row],[Distance]]^2</f>
        <v>2270.5225</v>
      </c>
      <c r="C4767">
        <f>Fulltable[[#This Row],[Distance]]^3</f>
        <v>108190.397125</v>
      </c>
      <c r="D4767">
        <f>Fulltable[[#This Row],[Distance]]^4</f>
        <v>5155272.4230062505</v>
      </c>
      <c r="E4767">
        <f>Fulltable[[#This Row],[Distance]]^5</f>
        <v>245648730.95624784</v>
      </c>
      <c r="F4767" s="13" t="e">
        <f>IF(ISNUMBER(VLOOKUP(Fulltable[[#This Row],[Distance]], PBmetric[[Distance (km)]:[PB (hh:mm:ss)]], 6, FALSE)), VLOOKUP(Fulltable[[#This Row],[Distance]], PBmetric[[Distance (km)]:[PB (hh:mm:ss)]], 6, FALSE), NA())</f>
        <v>#N/A</v>
      </c>
      <c r="G4767" s="13">
        <f ca="1">$Q$4+$P$4*Fulltable[[#This Row],[Distance]]+$O$4*Fulltable[[#This Row],[D^2]]+$N$4*Fulltable[[#This Row],[D^3]]</f>
        <v>0.17918484010569247</v>
      </c>
      <c r="H4767" s="13">
        <f ca="1">Fulltable[[#This Row],[Forecast]]*(1+AVERAGE(cform[faster (-ve) /
slower (+ve)]))</f>
        <v>0.18551397496028915</v>
      </c>
      <c r="I4767" s="13" t="e">
        <f>IF(ISNUMBER(VLOOKUP(Fulltable[[#This Row],[Distance]], Predict[[#All],[Distance (km)]:[Time on current form]], 2, FALSE)), VLOOKUP(Fulltable[[#This Row],[Distance]], Predict[[#All],[Distance (km)]:[Time on current form]], 2, FALSE), NA())</f>
        <v>#N/A</v>
      </c>
      <c r="J4767" s="13" t="e">
        <f>IF(ISNUMBER(VLOOKUP(Fulltable[[#This Row],[Distance]], Predict[[#All],[Distance (km)]:[Time on current form]], 3, FALSE)), VLOOKUP(Fulltable[[#This Row],[Distance]], Predict[[#All],[Distance (km)]:[Time on current form]], 3, FALSE), NA())</f>
        <v>#N/A</v>
      </c>
    </row>
    <row r="4768" spans="1:10" x14ac:dyDescent="0.25">
      <c r="A4768" s="1">
        <v>47.66</v>
      </c>
      <c r="B4768" s="2">
        <f>Fulltable[[#This Row],[Distance]]^2</f>
        <v>2271.4755999999998</v>
      </c>
      <c r="C4768">
        <f>Fulltable[[#This Row],[Distance]]^3</f>
        <v>108258.52709599998</v>
      </c>
      <c r="D4768">
        <f>Fulltable[[#This Row],[Distance]]^4</f>
        <v>5159601.4013953591</v>
      </c>
      <c r="E4768">
        <f>Fulltable[[#This Row],[Distance]]^5</f>
        <v>245906602.79050279</v>
      </c>
      <c r="F4768" s="13" t="e">
        <f>IF(ISNUMBER(VLOOKUP(Fulltable[[#This Row],[Distance]], PBmetric[[Distance (km)]:[PB (hh:mm:ss)]], 6, FALSE)), VLOOKUP(Fulltable[[#This Row],[Distance]], PBmetric[[Distance (km)]:[PB (hh:mm:ss)]], 6, FALSE), NA())</f>
        <v>#N/A</v>
      </c>
      <c r="G4768" s="13">
        <f ca="1">$Q$4+$P$4*Fulltable[[#This Row],[Distance]]+$O$4*Fulltable[[#This Row],[D^2]]+$N$4*Fulltable[[#This Row],[D^3]]</f>
        <v>0.17923092894268466</v>
      </c>
      <c r="H4768" s="13">
        <f ca="1">Fulltable[[#This Row],[Forecast]]*(1+AVERAGE(cform[faster (-ve) /
slower (+ve)]))</f>
        <v>0.18556169173893336</v>
      </c>
      <c r="I4768" s="13" t="e">
        <f>IF(ISNUMBER(VLOOKUP(Fulltable[[#This Row],[Distance]], Predict[[#All],[Distance (km)]:[Time on current form]], 2, FALSE)), VLOOKUP(Fulltable[[#This Row],[Distance]], Predict[[#All],[Distance (km)]:[Time on current form]], 2, FALSE), NA())</f>
        <v>#N/A</v>
      </c>
      <c r="J4768" s="13" t="e">
        <f>IF(ISNUMBER(VLOOKUP(Fulltable[[#This Row],[Distance]], Predict[[#All],[Distance (km)]:[Time on current form]], 3, FALSE)), VLOOKUP(Fulltable[[#This Row],[Distance]], Predict[[#All],[Distance (km)]:[Time on current form]], 3, FALSE), NA())</f>
        <v>#N/A</v>
      </c>
    </row>
    <row r="4769" spans="1:10" x14ac:dyDescent="0.25">
      <c r="A4769" s="1">
        <v>47.67</v>
      </c>
      <c r="B4769" s="2">
        <f>Fulltable[[#This Row],[Distance]]^2</f>
        <v>2272.4289000000003</v>
      </c>
      <c r="C4769">
        <f>Fulltable[[#This Row],[Distance]]^3</f>
        <v>108326.68566300003</v>
      </c>
      <c r="D4769">
        <f>Fulltable[[#This Row],[Distance]]^4</f>
        <v>5163933.1055552112</v>
      </c>
      <c r="E4769">
        <f>Fulltable[[#This Row],[Distance]]^5</f>
        <v>246164691.14181691</v>
      </c>
      <c r="F4769" s="13" t="e">
        <f>IF(ISNUMBER(VLOOKUP(Fulltable[[#This Row],[Distance]], PBmetric[[Distance (km)]:[PB (hh:mm:ss)]], 6, FALSE)), VLOOKUP(Fulltable[[#This Row],[Distance]], PBmetric[[Distance (km)]:[PB (hh:mm:ss)]], 6, FALSE), NA())</f>
        <v>#N/A</v>
      </c>
      <c r="G4769" s="13">
        <f ca="1">$Q$4+$P$4*Fulltable[[#This Row],[Distance]]+$O$4*Fulltable[[#This Row],[D^2]]+$N$4*Fulltable[[#This Row],[D^3]]</f>
        <v>0.17927702128383372</v>
      </c>
      <c r="H4769" s="13">
        <f ca="1">Fulltable[[#This Row],[Forecast]]*(1+AVERAGE(cform[faster (-ve) /
slower (+ve)]))</f>
        <v>0.18560941214550761</v>
      </c>
      <c r="I4769" s="13" t="e">
        <f>IF(ISNUMBER(VLOOKUP(Fulltable[[#This Row],[Distance]], Predict[[#All],[Distance (km)]:[Time on current form]], 2, FALSE)), VLOOKUP(Fulltable[[#This Row],[Distance]], Predict[[#All],[Distance (km)]:[Time on current form]], 2, FALSE), NA())</f>
        <v>#N/A</v>
      </c>
      <c r="J4769" s="13" t="e">
        <f>IF(ISNUMBER(VLOOKUP(Fulltable[[#This Row],[Distance]], Predict[[#All],[Distance (km)]:[Time on current form]], 3, FALSE)), VLOOKUP(Fulltable[[#This Row],[Distance]], Predict[[#All],[Distance (km)]:[Time on current form]], 3, FALSE), NA())</f>
        <v>#N/A</v>
      </c>
    </row>
    <row r="4770" spans="1:10" x14ac:dyDescent="0.25">
      <c r="A4770" s="1">
        <v>47.68</v>
      </c>
      <c r="B4770" s="2">
        <f>Fulltable[[#This Row],[Distance]]^2</f>
        <v>2273.3824</v>
      </c>
      <c r="C4770">
        <f>Fulltable[[#This Row],[Distance]]^3</f>
        <v>108394.87283199999</v>
      </c>
      <c r="D4770">
        <f>Fulltable[[#This Row],[Distance]]^4</f>
        <v>5168267.5366297597</v>
      </c>
      <c r="E4770">
        <f>Fulltable[[#This Row],[Distance]]^5</f>
        <v>246422996.14650694</v>
      </c>
      <c r="F4770" s="13" t="e">
        <f>IF(ISNUMBER(VLOOKUP(Fulltable[[#This Row],[Distance]], PBmetric[[Distance (km)]:[PB (hh:mm:ss)]], 6, FALSE)), VLOOKUP(Fulltable[[#This Row],[Distance]], PBmetric[[Distance (km)]:[PB (hh:mm:ss)]], 6, FALSE), NA())</f>
        <v>#N/A</v>
      </c>
      <c r="G4770" s="13">
        <f ca="1">$Q$4+$P$4*Fulltable[[#This Row],[Distance]]+$O$4*Fulltable[[#This Row],[D^2]]+$N$4*Fulltable[[#This Row],[D^3]]</f>
        <v>0.17932311712910412</v>
      </c>
      <c r="H4770" s="13">
        <f ca="1">Fulltable[[#This Row],[Forecast]]*(1+AVERAGE(cform[faster (-ve) /
slower (+ve)]))</f>
        <v>0.18565713617997515</v>
      </c>
      <c r="I4770" s="13" t="e">
        <f>IF(ISNUMBER(VLOOKUP(Fulltable[[#This Row],[Distance]], Predict[[#All],[Distance (km)]:[Time on current form]], 2, FALSE)), VLOOKUP(Fulltable[[#This Row],[Distance]], Predict[[#All],[Distance (km)]:[Time on current form]], 2, FALSE), NA())</f>
        <v>#N/A</v>
      </c>
      <c r="J4770" s="13" t="e">
        <f>IF(ISNUMBER(VLOOKUP(Fulltable[[#This Row],[Distance]], Predict[[#All],[Distance (km)]:[Time on current form]], 3, FALSE)), VLOOKUP(Fulltable[[#This Row],[Distance]], Predict[[#All],[Distance (km)]:[Time on current form]], 3, FALSE), NA())</f>
        <v>#N/A</v>
      </c>
    </row>
    <row r="4771" spans="1:10" x14ac:dyDescent="0.25">
      <c r="A4771" s="1">
        <v>47.69</v>
      </c>
      <c r="B4771" s="2">
        <f>Fulltable[[#This Row],[Distance]]^2</f>
        <v>2274.3361</v>
      </c>
      <c r="C4771">
        <f>Fulltable[[#This Row],[Distance]]^3</f>
        <v>108463.088609</v>
      </c>
      <c r="D4771">
        <f>Fulltable[[#This Row],[Distance]]^4</f>
        <v>5172604.6957632098</v>
      </c>
      <c r="E4771">
        <f>Fulltable[[#This Row],[Distance]]^5</f>
        <v>246681517.94094747</v>
      </c>
      <c r="F4771" s="13" t="e">
        <f>IF(ISNUMBER(VLOOKUP(Fulltable[[#This Row],[Distance]], PBmetric[[Distance (km)]:[PB (hh:mm:ss)]], 6, FALSE)), VLOOKUP(Fulltable[[#This Row],[Distance]], PBmetric[[Distance (km)]:[PB (hh:mm:ss)]], 6, FALSE), NA())</f>
        <v>#N/A</v>
      </c>
      <c r="G4771" s="13">
        <f ca="1">$Q$4+$P$4*Fulltable[[#This Row],[Distance]]+$O$4*Fulltable[[#This Row],[D^2]]+$N$4*Fulltable[[#This Row],[D^3]]</f>
        <v>0.17936921647846052</v>
      </c>
      <c r="H4771" s="13">
        <f ca="1">Fulltable[[#This Row],[Forecast]]*(1+AVERAGE(cform[faster (-ve) /
slower (+ve)]))</f>
        <v>0.18570486384229939</v>
      </c>
      <c r="I4771" s="13" t="e">
        <f>IF(ISNUMBER(VLOOKUP(Fulltable[[#This Row],[Distance]], Predict[[#All],[Distance (km)]:[Time on current form]], 2, FALSE)), VLOOKUP(Fulltable[[#This Row],[Distance]], Predict[[#All],[Distance (km)]:[Time on current form]], 2, FALSE), NA())</f>
        <v>#N/A</v>
      </c>
      <c r="J4771" s="13" t="e">
        <f>IF(ISNUMBER(VLOOKUP(Fulltable[[#This Row],[Distance]], Predict[[#All],[Distance (km)]:[Time on current form]], 3, FALSE)), VLOOKUP(Fulltable[[#This Row],[Distance]], Predict[[#All],[Distance (km)]:[Time on current form]], 3, FALSE), NA())</f>
        <v>#N/A</v>
      </c>
    </row>
    <row r="4772" spans="1:10" x14ac:dyDescent="0.25">
      <c r="A4772" s="1">
        <v>47.7</v>
      </c>
      <c r="B4772" s="2">
        <f>Fulltable[[#This Row],[Distance]]^2</f>
        <v>2275.2900000000004</v>
      </c>
      <c r="C4772">
        <f>Fulltable[[#This Row],[Distance]]^3</f>
        <v>108531.33300000003</v>
      </c>
      <c r="D4772">
        <f>Fulltable[[#This Row],[Distance]]^4</f>
        <v>5176944.5841000015</v>
      </c>
      <c r="E4772">
        <f>Fulltable[[#This Row],[Distance]]^5</f>
        <v>246940256.66157007</v>
      </c>
      <c r="F4772" s="13" t="e">
        <f>IF(ISNUMBER(VLOOKUP(Fulltable[[#This Row],[Distance]], PBmetric[[Distance (km)]:[PB (hh:mm:ss)]], 6, FALSE)), VLOOKUP(Fulltable[[#This Row],[Distance]], PBmetric[[Distance (km)]:[PB (hh:mm:ss)]], 6, FALSE), NA())</f>
        <v>#N/A</v>
      </c>
      <c r="G4772" s="13">
        <f ca="1">$Q$4+$P$4*Fulltable[[#This Row],[Distance]]+$O$4*Fulltable[[#This Row],[D^2]]+$N$4*Fulltable[[#This Row],[D^3]]</f>
        <v>0.17941531933186755</v>
      </c>
      <c r="H4772" s="13">
        <f ca="1">Fulltable[[#This Row],[Forecast]]*(1+AVERAGE(cform[faster (-ve) /
slower (+ve)]))</f>
        <v>0.18575259513244374</v>
      </c>
      <c r="I4772" s="13" t="e">
        <f>IF(ISNUMBER(VLOOKUP(Fulltable[[#This Row],[Distance]], Predict[[#All],[Distance (km)]:[Time on current form]], 2, FALSE)), VLOOKUP(Fulltable[[#This Row],[Distance]], Predict[[#All],[Distance (km)]:[Time on current form]], 2, FALSE), NA())</f>
        <v>#N/A</v>
      </c>
      <c r="J4772" s="13" t="e">
        <f>IF(ISNUMBER(VLOOKUP(Fulltable[[#This Row],[Distance]], Predict[[#All],[Distance (km)]:[Time on current form]], 3, FALSE)), VLOOKUP(Fulltable[[#This Row],[Distance]], Predict[[#All],[Distance (km)]:[Time on current form]], 3, FALSE), NA())</f>
        <v>#N/A</v>
      </c>
    </row>
    <row r="4773" spans="1:10" x14ac:dyDescent="0.25">
      <c r="A4773" s="1">
        <v>47.71</v>
      </c>
      <c r="B4773" s="2">
        <f>Fulltable[[#This Row],[Distance]]^2</f>
        <v>2276.2440999999999</v>
      </c>
      <c r="C4773">
        <f>Fulltable[[#This Row],[Distance]]^3</f>
        <v>108599.606011</v>
      </c>
      <c r="D4773">
        <f>Fulltable[[#This Row],[Distance]]^4</f>
        <v>5181287.2027848093</v>
      </c>
      <c r="E4773">
        <f>Fulltable[[#This Row],[Distance]]^5</f>
        <v>247199212.44486326</v>
      </c>
      <c r="F4773" s="13" t="e">
        <f>IF(ISNUMBER(VLOOKUP(Fulltable[[#This Row],[Distance]], PBmetric[[Distance (km)]:[PB (hh:mm:ss)]], 6, FALSE)), VLOOKUP(Fulltable[[#This Row],[Distance]], PBmetric[[Distance (km)]:[PB (hh:mm:ss)]], 6, FALSE), NA())</f>
        <v>#N/A</v>
      </c>
      <c r="G4773" s="13">
        <f ca="1">$Q$4+$P$4*Fulltable[[#This Row],[Distance]]+$O$4*Fulltable[[#This Row],[D^2]]+$N$4*Fulltable[[#This Row],[D^3]]</f>
        <v>0.17946142568928972</v>
      </c>
      <c r="H4773" s="13">
        <f ca="1">Fulltable[[#This Row],[Forecast]]*(1+AVERAGE(cform[faster (-ve) /
slower (+ve)]))</f>
        <v>0.18580033005037139</v>
      </c>
      <c r="I4773" s="13" t="e">
        <f>IF(ISNUMBER(VLOOKUP(Fulltable[[#This Row],[Distance]], Predict[[#All],[Distance (km)]:[Time on current form]], 2, FALSE)), VLOOKUP(Fulltable[[#This Row],[Distance]], Predict[[#All],[Distance (km)]:[Time on current form]], 2, FALSE), NA())</f>
        <v>#N/A</v>
      </c>
      <c r="J4773" s="13" t="e">
        <f>IF(ISNUMBER(VLOOKUP(Fulltable[[#This Row],[Distance]], Predict[[#All],[Distance (km)]:[Time on current form]], 3, FALSE)), VLOOKUP(Fulltable[[#This Row],[Distance]], Predict[[#All],[Distance (km)]:[Time on current form]], 3, FALSE), NA())</f>
        <v>#N/A</v>
      </c>
    </row>
    <row r="4774" spans="1:10" x14ac:dyDescent="0.25">
      <c r="A4774" s="1">
        <v>47.72</v>
      </c>
      <c r="B4774" s="2">
        <f>Fulltable[[#This Row],[Distance]]^2</f>
        <v>2277.1983999999998</v>
      </c>
      <c r="C4774">
        <f>Fulltable[[#This Row],[Distance]]^3</f>
        <v>108667.90764799999</v>
      </c>
      <c r="D4774">
        <f>Fulltable[[#This Row],[Distance]]^4</f>
        <v>5185632.5529625593</v>
      </c>
      <c r="E4774">
        <f>Fulltable[[#This Row],[Distance]]^5</f>
        <v>247458385.42737332</v>
      </c>
      <c r="F4774" s="13" t="e">
        <f>IF(ISNUMBER(VLOOKUP(Fulltable[[#This Row],[Distance]], PBmetric[[Distance (km)]:[PB (hh:mm:ss)]], 6, FALSE)), VLOOKUP(Fulltable[[#This Row],[Distance]], PBmetric[[Distance (km)]:[PB (hh:mm:ss)]], 6, FALSE), NA())</f>
        <v>#N/A</v>
      </c>
      <c r="G4774" s="13">
        <f ca="1">$Q$4+$P$4*Fulltable[[#This Row],[Distance]]+$O$4*Fulltable[[#This Row],[D^2]]+$N$4*Fulltable[[#This Row],[D^3]]</f>
        <v>0.17950753555069168</v>
      </c>
      <c r="H4774" s="13">
        <f ca="1">Fulltable[[#This Row],[Forecast]]*(1+AVERAGE(cform[faster (-ve) /
slower (+ve)]))</f>
        <v>0.1858480685960458</v>
      </c>
      <c r="I4774" s="13" t="e">
        <f>IF(ISNUMBER(VLOOKUP(Fulltable[[#This Row],[Distance]], Predict[[#All],[Distance (km)]:[Time on current form]], 2, FALSE)), VLOOKUP(Fulltable[[#This Row],[Distance]], Predict[[#All],[Distance (km)]:[Time on current form]], 2, FALSE), NA())</f>
        <v>#N/A</v>
      </c>
      <c r="J4774" s="13" t="e">
        <f>IF(ISNUMBER(VLOOKUP(Fulltable[[#This Row],[Distance]], Predict[[#All],[Distance (km)]:[Time on current form]], 3, FALSE)), VLOOKUP(Fulltable[[#This Row],[Distance]], Predict[[#All],[Distance (km)]:[Time on current form]], 3, FALSE), NA())</f>
        <v>#N/A</v>
      </c>
    </row>
    <row r="4775" spans="1:10" x14ac:dyDescent="0.25">
      <c r="A4775" s="1">
        <v>47.73</v>
      </c>
      <c r="B4775" s="2">
        <f>Fulltable[[#This Row],[Distance]]^2</f>
        <v>2278.1528999999996</v>
      </c>
      <c r="C4775">
        <f>Fulltable[[#This Row],[Distance]]^3</f>
        <v>108736.23791699998</v>
      </c>
      <c r="D4775">
        <f>Fulltable[[#This Row],[Distance]]^4</f>
        <v>5189980.6357784085</v>
      </c>
      <c r="E4775">
        <f>Fulltable[[#This Row],[Distance]]^5</f>
        <v>247717775.74570343</v>
      </c>
      <c r="F4775" s="13" t="e">
        <f>IF(ISNUMBER(VLOOKUP(Fulltable[[#This Row],[Distance]], PBmetric[[Distance (km)]:[PB (hh:mm:ss)]], 6, FALSE)), VLOOKUP(Fulltable[[#This Row],[Distance]], PBmetric[[Distance (km)]:[PB (hh:mm:ss)]], 6, FALSE), NA())</f>
        <v>#N/A</v>
      </c>
      <c r="G4775" s="13">
        <f ca="1">$Q$4+$P$4*Fulltable[[#This Row],[Distance]]+$O$4*Fulltable[[#This Row],[D^2]]+$N$4*Fulltable[[#This Row],[D^3]]</f>
        <v>0.17955364891603803</v>
      </c>
      <c r="H4775" s="13">
        <f ca="1">Fulltable[[#This Row],[Forecast]]*(1+AVERAGE(cform[faster (-ve) /
slower (+ve)]))</f>
        <v>0.18589581076943029</v>
      </c>
      <c r="I4775" s="13" t="e">
        <f>IF(ISNUMBER(VLOOKUP(Fulltable[[#This Row],[Distance]], Predict[[#All],[Distance (km)]:[Time on current form]], 2, FALSE)), VLOOKUP(Fulltable[[#This Row],[Distance]], Predict[[#All],[Distance (km)]:[Time on current form]], 2, FALSE), NA())</f>
        <v>#N/A</v>
      </c>
      <c r="J4775" s="13" t="e">
        <f>IF(ISNUMBER(VLOOKUP(Fulltable[[#This Row],[Distance]], Predict[[#All],[Distance (km)]:[Time on current form]], 3, FALSE)), VLOOKUP(Fulltable[[#This Row],[Distance]], Predict[[#All],[Distance (km)]:[Time on current form]], 3, FALSE), NA())</f>
        <v>#N/A</v>
      </c>
    </row>
    <row r="4776" spans="1:10" x14ac:dyDescent="0.25">
      <c r="A4776" s="1">
        <v>47.74</v>
      </c>
      <c r="B4776" s="2">
        <f>Fulltable[[#This Row],[Distance]]^2</f>
        <v>2279.1076000000003</v>
      </c>
      <c r="C4776">
        <f>Fulltable[[#This Row],[Distance]]^3</f>
        <v>108804.59682400002</v>
      </c>
      <c r="D4776">
        <f>Fulltable[[#This Row],[Distance]]^4</f>
        <v>5194331.4523777617</v>
      </c>
      <c r="E4776">
        <f>Fulltable[[#This Row],[Distance]]^5</f>
        <v>247977383.53651434</v>
      </c>
      <c r="F4776" s="13" t="e">
        <f>IF(ISNUMBER(VLOOKUP(Fulltable[[#This Row],[Distance]], PBmetric[[Distance (km)]:[PB (hh:mm:ss)]], 6, FALSE)), VLOOKUP(Fulltable[[#This Row],[Distance]], PBmetric[[Distance (km)]:[PB (hh:mm:ss)]], 6, FALSE), NA())</f>
        <v>#N/A</v>
      </c>
      <c r="G4776" s="13">
        <f ca="1">$Q$4+$P$4*Fulltable[[#This Row],[Distance]]+$O$4*Fulltable[[#This Row],[D^2]]+$N$4*Fulltable[[#This Row],[D^3]]</f>
        <v>0.17959976578529344</v>
      </c>
      <c r="H4776" s="13">
        <f ca="1">Fulltable[[#This Row],[Forecast]]*(1+AVERAGE(cform[faster (-ve) /
slower (+ve)]))</f>
        <v>0.18594355657048828</v>
      </c>
      <c r="I4776" s="13" t="e">
        <f>IF(ISNUMBER(VLOOKUP(Fulltable[[#This Row],[Distance]], Predict[[#All],[Distance (km)]:[Time on current form]], 2, FALSE)), VLOOKUP(Fulltable[[#This Row],[Distance]], Predict[[#All],[Distance (km)]:[Time on current form]], 2, FALSE), NA())</f>
        <v>#N/A</v>
      </c>
      <c r="J4776" s="13" t="e">
        <f>IF(ISNUMBER(VLOOKUP(Fulltable[[#This Row],[Distance]], Predict[[#All],[Distance (km)]:[Time on current form]], 3, FALSE)), VLOOKUP(Fulltable[[#This Row],[Distance]], Predict[[#All],[Distance (km)]:[Time on current form]], 3, FALSE), NA())</f>
        <v>#N/A</v>
      </c>
    </row>
    <row r="4777" spans="1:10" x14ac:dyDescent="0.25">
      <c r="A4777" s="1">
        <v>47.75</v>
      </c>
      <c r="B4777" s="2">
        <f>Fulltable[[#This Row],[Distance]]^2</f>
        <v>2280.0625</v>
      </c>
      <c r="C4777">
        <f>Fulltable[[#This Row],[Distance]]^3</f>
        <v>108872.984375</v>
      </c>
      <c r="D4777">
        <f>Fulltable[[#This Row],[Distance]]^4</f>
        <v>5198685.00390625</v>
      </c>
      <c r="E4777">
        <f>Fulltable[[#This Row],[Distance]]^5</f>
        <v>248237208.93652344</v>
      </c>
      <c r="F4777" s="13" t="e">
        <f>IF(ISNUMBER(VLOOKUP(Fulltable[[#This Row],[Distance]], PBmetric[[Distance (km)]:[PB (hh:mm:ss)]], 6, FALSE)), VLOOKUP(Fulltable[[#This Row],[Distance]], PBmetric[[Distance (km)]:[PB (hh:mm:ss)]], 6, FALSE), NA())</f>
        <v>#N/A</v>
      </c>
      <c r="G4777" s="13">
        <f ca="1">$Q$4+$P$4*Fulltable[[#This Row],[Distance]]+$O$4*Fulltable[[#This Row],[D^2]]+$N$4*Fulltable[[#This Row],[D^3]]</f>
        <v>0.17964588615842234</v>
      </c>
      <c r="H4777" s="13">
        <f ca="1">Fulltable[[#This Row],[Forecast]]*(1+AVERAGE(cform[faster (-ve) /
slower (+ve)]))</f>
        <v>0.18599130599918295</v>
      </c>
      <c r="I4777" s="13" t="e">
        <f>IF(ISNUMBER(VLOOKUP(Fulltable[[#This Row],[Distance]], Predict[[#All],[Distance (km)]:[Time on current form]], 2, FALSE)), VLOOKUP(Fulltable[[#This Row],[Distance]], Predict[[#All],[Distance (km)]:[Time on current form]], 2, FALSE), NA())</f>
        <v>#N/A</v>
      </c>
      <c r="J4777" s="13" t="e">
        <f>IF(ISNUMBER(VLOOKUP(Fulltable[[#This Row],[Distance]], Predict[[#All],[Distance (km)]:[Time on current form]], 3, FALSE)), VLOOKUP(Fulltable[[#This Row],[Distance]], Predict[[#All],[Distance (km)]:[Time on current form]], 3, FALSE), NA())</f>
        <v>#N/A</v>
      </c>
    </row>
    <row r="4778" spans="1:10" x14ac:dyDescent="0.25">
      <c r="A4778" s="1">
        <v>47.76</v>
      </c>
      <c r="B4778" s="2">
        <f>Fulltable[[#This Row],[Distance]]^2</f>
        <v>2281.0175999999997</v>
      </c>
      <c r="C4778">
        <f>Fulltable[[#This Row],[Distance]]^3</f>
        <v>108941.40057599999</v>
      </c>
      <c r="D4778">
        <f>Fulltable[[#This Row],[Distance]]^4</f>
        <v>5203041.2915097587</v>
      </c>
      <c r="E4778">
        <f>Fulltable[[#This Row],[Distance]]^5</f>
        <v>248497252.08250606</v>
      </c>
      <c r="F4778" s="13" t="e">
        <f>IF(ISNUMBER(VLOOKUP(Fulltable[[#This Row],[Distance]], PBmetric[[Distance (km)]:[PB (hh:mm:ss)]], 6, FALSE)), VLOOKUP(Fulltable[[#This Row],[Distance]], PBmetric[[Distance (km)]:[PB (hh:mm:ss)]], 6, FALSE), NA())</f>
        <v>#N/A</v>
      </c>
      <c r="G4778" s="13">
        <f ca="1">$Q$4+$P$4*Fulltable[[#This Row],[Distance]]+$O$4*Fulltable[[#This Row],[D^2]]+$N$4*Fulltable[[#This Row],[D^3]]</f>
        <v>0.1796920100353894</v>
      </c>
      <c r="H4778" s="13">
        <f ca="1">Fulltable[[#This Row],[Forecast]]*(1+AVERAGE(cform[faster (-ve) /
slower (+ve)]))</f>
        <v>0.18603905905547774</v>
      </c>
      <c r="I4778" s="13" t="e">
        <f>IF(ISNUMBER(VLOOKUP(Fulltable[[#This Row],[Distance]], Predict[[#All],[Distance (km)]:[Time on current form]], 2, FALSE)), VLOOKUP(Fulltable[[#This Row],[Distance]], Predict[[#All],[Distance (km)]:[Time on current form]], 2, FALSE), NA())</f>
        <v>#N/A</v>
      </c>
      <c r="J4778" s="13" t="e">
        <f>IF(ISNUMBER(VLOOKUP(Fulltable[[#This Row],[Distance]], Predict[[#All],[Distance (km)]:[Time on current form]], 3, FALSE)), VLOOKUP(Fulltable[[#This Row],[Distance]], Predict[[#All],[Distance (km)]:[Time on current form]], 3, FALSE), NA())</f>
        <v>#N/A</v>
      </c>
    </row>
    <row r="4779" spans="1:10" x14ac:dyDescent="0.25">
      <c r="A4779" s="1">
        <v>47.77</v>
      </c>
      <c r="B4779" s="2">
        <f>Fulltable[[#This Row],[Distance]]^2</f>
        <v>2281.9729000000002</v>
      </c>
      <c r="C4779">
        <f>Fulltable[[#This Row],[Distance]]^3</f>
        <v>109009.84543300002</v>
      </c>
      <c r="D4779">
        <f>Fulltable[[#This Row],[Distance]]^4</f>
        <v>5207400.3163344106</v>
      </c>
      <c r="E4779">
        <f>Fulltable[[#This Row],[Distance]]^5</f>
        <v>248757513.11129481</v>
      </c>
      <c r="F4779" s="13" t="e">
        <f>IF(ISNUMBER(VLOOKUP(Fulltable[[#This Row],[Distance]], PBmetric[[Distance (km)]:[PB (hh:mm:ss)]], 6, FALSE)), VLOOKUP(Fulltable[[#This Row],[Distance]], PBmetric[[Distance (km)]:[PB (hh:mm:ss)]], 6, FALSE), NA())</f>
        <v>#N/A</v>
      </c>
      <c r="G4779" s="13">
        <f ca="1">$Q$4+$P$4*Fulltable[[#This Row],[Distance]]+$O$4*Fulltable[[#This Row],[D^2]]+$N$4*Fulltable[[#This Row],[D^3]]</f>
        <v>0.17973813741615929</v>
      </c>
      <c r="H4779" s="13">
        <f ca="1">Fulltable[[#This Row],[Forecast]]*(1+AVERAGE(cform[faster (-ve) /
slower (+ve)]))</f>
        <v>0.18608681573933605</v>
      </c>
      <c r="I4779" s="13" t="e">
        <f>IF(ISNUMBER(VLOOKUP(Fulltable[[#This Row],[Distance]], Predict[[#All],[Distance (km)]:[Time on current form]], 2, FALSE)), VLOOKUP(Fulltable[[#This Row],[Distance]], Predict[[#All],[Distance (km)]:[Time on current form]], 2, FALSE), NA())</f>
        <v>#N/A</v>
      </c>
      <c r="J4779" s="13" t="e">
        <f>IF(ISNUMBER(VLOOKUP(Fulltable[[#This Row],[Distance]], Predict[[#All],[Distance (km)]:[Time on current form]], 3, FALSE)), VLOOKUP(Fulltable[[#This Row],[Distance]], Predict[[#All],[Distance (km)]:[Time on current form]], 3, FALSE), NA())</f>
        <v>#N/A</v>
      </c>
    </row>
    <row r="4780" spans="1:10" x14ac:dyDescent="0.25">
      <c r="A4780" s="1">
        <v>47.78</v>
      </c>
      <c r="B4780" s="2">
        <f>Fulltable[[#This Row],[Distance]]^2</f>
        <v>2282.9284000000002</v>
      </c>
      <c r="C4780">
        <f>Fulltable[[#This Row],[Distance]]^3</f>
        <v>109078.31895200002</v>
      </c>
      <c r="D4780">
        <f>Fulltable[[#This Row],[Distance]]^4</f>
        <v>5211762.0795265613</v>
      </c>
      <c r="E4780">
        <f>Fulltable[[#This Row],[Distance]]^5</f>
        <v>249017992.1597791</v>
      </c>
      <c r="F4780" s="13" t="e">
        <f>IF(ISNUMBER(VLOOKUP(Fulltable[[#This Row],[Distance]], PBmetric[[Distance (km)]:[PB (hh:mm:ss)]], 6, FALSE)), VLOOKUP(Fulltable[[#This Row],[Distance]], PBmetric[[Distance (km)]:[PB (hh:mm:ss)]], 6, FALSE), NA())</f>
        <v>#N/A</v>
      </c>
      <c r="G4780" s="13">
        <f ca="1">$Q$4+$P$4*Fulltable[[#This Row],[Distance]]+$O$4*Fulltable[[#This Row],[D^2]]+$N$4*Fulltable[[#This Row],[D^3]]</f>
        <v>0.17978426830069652</v>
      </c>
      <c r="H4780" s="13">
        <f ca="1">Fulltable[[#This Row],[Forecast]]*(1+AVERAGE(cform[faster (-ve) /
slower (+ve)]))</f>
        <v>0.18613457605072115</v>
      </c>
      <c r="I4780" s="13" t="e">
        <f>IF(ISNUMBER(VLOOKUP(Fulltable[[#This Row],[Distance]], Predict[[#All],[Distance (km)]:[Time on current form]], 2, FALSE)), VLOOKUP(Fulltable[[#This Row],[Distance]], Predict[[#All],[Distance (km)]:[Time on current form]], 2, FALSE), NA())</f>
        <v>#N/A</v>
      </c>
      <c r="J4780" s="13" t="e">
        <f>IF(ISNUMBER(VLOOKUP(Fulltable[[#This Row],[Distance]], Predict[[#All],[Distance (km)]:[Time on current form]], 3, FALSE)), VLOOKUP(Fulltable[[#This Row],[Distance]], Predict[[#All],[Distance (km)]:[Time on current form]], 3, FALSE), NA())</f>
        <v>#N/A</v>
      </c>
    </row>
    <row r="4781" spans="1:10" x14ac:dyDescent="0.25">
      <c r="A4781" s="1">
        <v>47.79</v>
      </c>
      <c r="B4781" s="2">
        <f>Fulltable[[#This Row],[Distance]]^2</f>
        <v>2283.8840999999998</v>
      </c>
      <c r="C4781">
        <f>Fulltable[[#This Row],[Distance]]^3</f>
        <v>109146.82113899999</v>
      </c>
      <c r="D4781">
        <f>Fulltable[[#This Row],[Distance]]^4</f>
        <v>5216126.5822328087</v>
      </c>
      <c r="E4781">
        <f>Fulltable[[#This Row],[Distance]]^5</f>
        <v>249278689.36490592</v>
      </c>
      <c r="F4781" s="13" t="e">
        <f>IF(ISNUMBER(VLOOKUP(Fulltable[[#This Row],[Distance]], PBmetric[[Distance (km)]:[PB (hh:mm:ss)]], 6, FALSE)), VLOOKUP(Fulltable[[#This Row],[Distance]], PBmetric[[Distance (km)]:[PB (hh:mm:ss)]], 6, FALSE), NA())</f>
        <v>#N/A</v>
      </c>
      <c r="G4781" s="13">
        <f ca="1">$Q$4+$P$4*Fulltable[[#This Row],[Distance]]+$O$4*Fulltable[[#This Row],[D^2]]+$N$4*Fulltable[[#This Row],[D^3]]</f>
        <v>0.17983040268896569</v>
      </c>
      <c r="H4781" s="13">
        <f ca="1">Fulltable[[#This Row],[Forecast]]*(1+AVERAGE(cform[faster (-ve) /
slower (+ve)]))</f>
        <v>0.18618233998959635</v>
      </c>
      <c r="I4781" s="13" t="e">
        <f>IF(ISNUMBER(VLOOKUP(Fulltable[[#This Row],[Distance]], Predict[[#All],[Distance (km)]:[Time on current form]], 2, FALSE)), VLOOKUP(Fulltable[[#This Row],[Distance]], Predict[[#All],[Distance (km)]:[Time on current form]], 2, FALSE), NA())</f>
        <v>#N/A</v>
      </c>
      <c r="J4781" s="13" t="e">
        <f>IF(ISNUMBER(VLOOKUP(Fulltable[[#This Row],[Distance]], Predict[[#All],[Distance (km)]:[Time on current form]], 3, FALSE)), VLOOKUP(Fulltable[[#This Row],[Distance]], Predict[[#All],[Distance (km)]:[Time on current form]], 3, FALSE), NA())</f>
        <v>#N/A</v>
      </c>
    </row>
    <row r="4782" spans="1:10" x14ac:dyDescent="0.25">
      <c r="A4782" s="1">
        <v>47.8</v>
      </c>
      <c r="B4782" s="2">
        <f>Fulltable[[#This Row],[Distance]]^2</f>
        <v>2284.8399999999997</v>
      </c>
      <c r="C4782">
        <f>Fulltable[[#This Row],[Distance]]^3</f>
        <v>109215.35199999998</v>
      </c>
      <c r="D4782">
        <f>Fulltable[[#This Row],[Distance]]^4</f>
        <v>5220493.8255999982</v>
      </c>
      <c r="E4782">
        <f>Fulltable[[#This Row],[Distance]]^5</f>
        <v>249539604.86367992</v>
      </c>
      <c r="F4782" s="13" t="e">
        <f>IF(ISNUMBER(VLOOKUP(Fulltable[[#This Row],[Distance]], PBmetric[[Distance (km)]:[PB (hh:mm:ss)]], 6, FALSE)), VLOOKUP(Fulltable[[#This Row],[Distance]], PBmetric[[Distance (km)]:[PB (hh:mm:ss)]], 6, FALSE), NA())</f>
        <v>#N/A</v>
      </c>
      <c r="G4782" s="13">
        <f ca="1">$Q$4+$P$4*Fulltable[[#This Row],[Distance]]+$O$4*Fulltable[[#This Row],[D^2]]+$N$4*Fulltable[[#This Row],[D^3]]</f>
        <v>0.17987654058093144</v>
      </c>
      <c r="H4782" s="13">
        <f ca="1">Fulltable[[#This Row],[Forecast]]*(1+AVERAGE(cform[faster (-ve) /
slower (+ve)]))</f>
        <v>0.18623010755592512</v>
      </c>
      <c r="I4782" s="13" t="e">
        <f>IF(ISNUMBER(VLOOKUP(Fulltable[[#This Row],[Distance]], Predict[[#All],[Distance (km)]:[Time on current form]], 2, FALSE)), VLOOKUP(Fulltable[[#This Row],[Distance]], Predict[[#All],[Distance (km)]:[Time on current form]], 2, FALSE), NA())</f>
        <v>#N/A</v>
      </c>
      <c r="J4782" s="13" t="e">
        <f>IF(ISNUMBER(VLOOKUP(Fulltable[[#This Row],[Distance]], Predict[[#All],[Distance (km)]:[Time on current form]], 3, FALSE)), VLOOKUP(Fulltable[[#This Row],[Distance]], Predict[[#All],[Distance (km)]:[Time on current form]], 3, FALSE), NA())</f>
        <v>#N/A</v>
      </c>
    </row>
    <row r="4783" spans="1:10" x14ac:dyDescent="0.25">
      <c r="A4783" s="1">
        <v>47.81</v>
      </c>
      <c r="B4783" s="2">
        <f>Fulltable[[#This Row],[Distance]]^2</f>
        <v>2285.7961</v>
      </c>
      <c r="C4783">
        <f>Fulltable[[#This Row],[Distance]]^3</f>
        <v>109283.91154100001</v>
      </c>
      <c r="D4783">
        <f>Fulltable[[#This Row],[Distance]]^4</f>
        <v>5224863.8107752101</v>
      </c>
      <c r="E4783">
        <f>Fulltable[[#This Row],[Distance]]^5</f>
        <v>249800738.79316282</v>
      </c>
      <c r="F4783" s="13" t="e">
        <f>IF(ISNUMBER(VLOOKUP(Fulltable[[#This Row],[Distance]], PBmetric[[Distance (km)]:[PB (hh:mm:ss)]], 6, FALSE)), VLOOKUP(Fulltable[[#This Row],[Distance]], PBmetric[[Distance (km)]:[PB (hh:mm:ss)]], 6, FALSE), NA())</f>
        <v>#N/A</v>
      </c>
      <c r="G4783" s="13">
        <f ca="1">$Q$4+$P$4*Fulltable[[#This Row],[Distance]]+$O$4*Fulltable[[#This Row],[D^2]]+$N$4*Fulltable[[#This Row],[D^3]]</f>
        <v>0.17992268197655839</v>
      </c>
      <c r="H4783" s="13">
        <f ca="1">Fulltable[[#This Row],[Forecast]]*(1+AVERAGE(cform[faster (-ve) /
slower (+ve)]))</f>
        <v>0.18627787874967075</v>
      </c>
      <c r="I4783" s="13" t="e">
        <f>IF(ISNUMBER(VLOOKUP(Fulltable[[#This Row],[Distance]], Predict[[#All],[Distance (km)]:[Time on current form]], 2, FALSE)), VLOOKUP(Fulltable[[#This Row],[Distance]], Predict[[#All],[Distance (km)]:[Time on current form]], 2, FALSE), NA())</f>
        <v>#N/A</v>
      </c>
      <c r="J4783" s="13" t="e">
        <f>IF(ISNUMBER(VLOOKUP(Fulltable[[#This Row],[Distance]], Predict[[#All],[Distance (km)]:[Time on current form]], 3, FALSE)), VLOOKUP(Fulltable[[#This Row],[Distance]], Predict[[#All],[Distance (km)]:[Time on current form]], 3, FALSE), NA())</f>
        <v>#N/A</v>
      </c>
    </row>
    <row r="4784" spans="1:10" x14ac:dyDescent="0.25">
      <c r="A4784" s="1">
        <v>47.82</v>
      </c>
      <c r="B4784" s="2">
        <f>Fulltable[[#This Row],[Distance]]^2</f>
        <v>2286.7523999999999</v>
      </c>
      <c r="C4784">
        <f>Fulltable[[#This Row],[Distance]]^3</f>
        <v>109352.49976799999</v>
      </c>
      <c r="D4784">
        <f>Fulltable[[#This Row],[Distance]]^4</f>
        <v>5229236.5389057593</v>
      </c>
      <c r="E4784">
        <f>Fulltable[[#This Row],[Distance]]^5</f>
        <v>250062091.2904734</v>
      </c>
      <c r="F4784" s="13" t="e">
        <f>IF(ISNUMBER(VLOOKUP(Fulltable[[#This Row],[Distance]], PBmetric[[Distance (km)]:[PB (hh:mm:ss)]], 6, FALSE)), VLOOKUP(Fulltable[[#This Row],[Distance]], PBmetric[[Distance (km)]:[PB (hh:mm:ss)]], 6, FALSE), NA())</f>
        <v>#N/A</v>
      </c>
      <c r="G4784" s="13">
        <f ca="1">$Q$4+$P$4*Fulltable[[#This Row],[Distance]]+$O$4*Fulltable[[#This Row],[D^2]]+$N$4*Fulltable[[#This Row],[D^3]]</f>
        <v>0.17996882687581103</v>
      </c>
      <c r="H4784" s="13">
        <f ca="1">Fulltable[[#This Row],[Forecast]]*(1+AVERAGE(cform[faster (-ve) /
slower (+ve)]))</f>
        <v>0.18632565357079653</v>
      </c>
      <c r="I4784" s="13" t="e">
        <f>IF(ISNUMBER(VLOOKUP(Fulltable[[#This Row],[Distance]], Predict[[#All],[Distance (km)]:[Time on current form]], 2, FALSE)), VLOOKUP(Fulltable[[#This Row],[Distance]], Predict[[#All],[Distance (km)]:[Time on current form]], 2, FALSE), NA())</f>
        <v>#N/A</v>
      </c>
      <c r="J4784" s="13" t="e">
        <f>IF(ISNUMBER(VLOOKUP(Fulltable[[#This Row],[Distance]], Predict[[#All],[Distance (km)]:[Time on current form]], 3, FALSE)), VLOOKUP(Fulltable[[#This Row],[Distance]], Predict[[#All],[Distance (km)]:[Time on current form]], 3, FALSE), NA())</f>
        <v>#N/A</v>
      </c>
    </row>
    <row r="4785" spans="1:10" x14ac:dyDescent="0.25">
      <c r="A4785" s="1">
        <v>47.83</v>
      </c>
      <c r="B4785" s="2">
        <f>Fulltable[[#This Row],[Distance]]^2</f>
        <v>2287.7088999999996</v>
      </c>
      <c r="C4785">
        <f>Fulltable[[#This Row],[Distance]]^3</f>
        <v>109421.11668699997</v>
      </c>
      <c r="D4785">
        <f>Fulltable[[#This Row],[Distance]]^4</f>
        <v>5233612.0111392085</v>
      </c>
      <c r="E4785">
        <f>Fulltable[[#This Row],[Distance]]^5</f>
        <v>250323662.49278834</v>
      </c>
      <c r="F4785" s="13" t="e">
        <f>IF(ISNUMBER(VLOOKUP(Fulltable[[#This Row],[Distance]], PBmetric[[Distance (km)]:[PB (hh:mm:ss)]], 6, FALSE)), VLOOKUP(Fulltable[[#This Row],[Distance]], PBmetric[[Distance (km)]:[PB (hh:mm:ss)]], 6, FALSE), NA())</f>
        <v>#N/A</v>
      </c>
      <c r="G4785" s="13">
        <f ca="1">$Q$4+$P$4*Fulltable[[#This Row],[Distance]]+$O$4*Fulltable[[#This Row],[D^2]]+$N$4*Fulltable[[#This Row],[D^3]]</f>
        <v>0.18001497527865407</v>
      </c>
      <c r="H4785" s="13">
        <f ca="1">Fulltable[[#This Row],[Forecast]]*(1+AVERAGE(cform[faster (-ve) /
slower (+ve)]))</f>
        <v>0.18637343201926587</v>
      </c>
      <c r="I4785" s="13" t="e">
        <f>IF(ISNUMBER(VLOOKUP(Fulltable[[#This Row],[Distance]], Predict[[#All],[Distance (km)]:[Time on current form]], 2, FALSE)), VLOOKUP(Fulltable[[#This Row],[Distance]], Predict[[#All],[Distance (km)]:[Time on current form]], 2, FALSE), NA())</f>
        <v>#N/A</v>
      </c>
      <c r="J4785" s="13" t="e">
        <f>IF(ISNUMBER(VLOOKUP(Fulltable[[#This Row],[Distance]], Predict[[#All],[Distance (km)]:[Time on current form]], 3, FALSE)), VLOOKUP(Fulltable[[#This Row],[Distance]], Predict[[#All],[Distance (km)]:[Time on current form]], 3, FALSE), NA())</f>
        <v>#N/A</v>
      </c>
    </row>
    <row r="4786" spans="1:10" x14ac:dyDescent="0.25">
      <c r="A4786" s="1">
        <v>47.84</v>
      </c>
      <c r="B4786" s="2">
        <f>Fulltable[[#This Row],[Distance]]^2</f>
        <v>2288.6656000000003</v>
      </c>
      <c r="C4786">
        <f>Fulltable[[#This Row],[Distance]]^3</f>
        <v>109489.76230400002</v>
      </c>
      <c r="D4786">
        <f>Fulltable[[#This Row],[Distance]]^4</f>
        <v>5237990.2286233613</v>
      </c>
      <c r="E4786">
        <f>Fulltable[[#This Row],[Distance]]^5</f>
        <v>250585452.53734162</v>
      </c>
      <c r="F4786" s="13" t="e">
        <f>IF(ISNUMBER(VLOOKUP(Fulltable[[#This Row],[Distance]], PBmetric[[Distance (km)]:[PB (hh:mm:ss)]], 6, FALSE)), VLOOKUP(Fulltable[[#This Row],[Distance]], PBmetric[[Distance (km)]:[PB (hh:mm:ss)]], 6, FALSE), NA())</f>
        <v>#N/A</v>
      </c>
      <c r="G4786" s="13">
        <f ca="1">$Q$4+$P$4*Fulltable[[#This Row],[Distance]]+$O$4*Fulltable[[#This Row],[D^2]]+$N$4*Fulltable[[#This Row],[D^3]]</f>
        <v>0.18006112718505204</v>
      </c>
      <c r="H4786" s="13">
        <f ca="1">Fulltable[[#This Row],[Forecast]]*(1+AVERAGE(cform[faster (-ve) /
slower (+ve)]))</f>
        <v>0.18642121409504211</v>
      </c>
      <c r="I4786" s="13" t="e">
        <f>IF(ISNUMBER(VLOOKUP(Fulltable[[#This Row],[Distance]], Predict[[#All],[Distance (km)]:[Time on current form]], 2, FALSE)), VLOOKUP(Fulltable[[#This Row],[Distance]], Predict[[#All],[Distance (km)]:[Time on current form]], 2, FALSE), NA())</f>
        <v>#N/A</v>
      </c>
      <c r="J4786" s="13" t="e">
        <f>IF(ISNUMBER(VLOOKUP(Fulltable[[#This Row],[Distance]], Predict[[#All],[Distance (km)]:[Time on current form]], 3, FALSE)), VLOOKUP(Fulltable[[#This Row],[Distance]], Predict[[#All],[Distance (km)]:[Time on current form]], 3, FALSE), NA())</f>
        <v>#N/A</v>
      </c>
    </row>
    <row r="4787" spans="1:10" x14ac:dyDescent="0.25">
      <c r="A4787" s="1">
        <v>47.85</v>
      </c>
      <c r="B4787" s="2">
        <f>Fulltable[[#This Row],[Distance]]^2</f>
        <v>2289.6224999999999</v>
      </c>
      <c r="C4787">
        <f>Fulltable[[#This Row],[Distance]]^3</f>
        <v>109558.436625</v>
      </c>
      <c r="D4787">
        <f>Fulltable[[#This Row],[Distance]]^4</f>
        <v>5242371.19250625</v>
      </c>
      <c r="E4787">
        <f>Fulltable[[#This Row],[Distance]]^5</f>
        <v>250847461.56142408</v>
      </c>
      <c r="F4787" s="13" t="e">
        <f>IF(ISNUMBER(VLOOKUP(Fulltable[[#This Row],[Distance]], PBmetric[[Distance (km)]:[PB (hh:mm:ss)]], 6, FALSE)), VLOOKUP(Fulltable[[#This Row],[Distance]], PBmetric[[Distance (km)]:[PB (hh:mm:ss)]], 6, FALSE), NA())</f>
        <v>#N/A</v>
      </c>
      <c r="G4787" s="13">
        <f ca="1">$Q$4+$P$4*Fulltable[[#This Row],[Distance]]+$O$4*Fulltable[[#This Row],[D^2]]+$N$4*Fulltable[[#This Row],[D^3]]</f>
        <v>0.18010728259496953</v>
      </c>
      <c r="H4787" s="13">
        <f ca="1">Fulltable[[#This Row],[Forecast]]*(1+AVERAGE(cform[faster (-ve) /
slower (+ve)]))</f>
        <v>0.18646899979808856</v>
      </c>
      <c r="I4787" s="13" t="e">
        <f>IF(ISNUMBER(VLOOKUP(Fulltable[[#This Row],[Distance]], Predict[[#All],[Distance (km)]:[Time on current form]], 2, FALSE)), VLOOKUP(Fulltable[[#This Row],[Distance]], Predict[[#All],[Distance (km)]:[Time on current form]], 2, FALSE), NA())</f>
        <v>#N/A</v>
      </c>
      <c r="J4787" s="13" t="e">
        <f>IF(ISNUMBER(VLOOKUP(Fulltable[[#This Row],[Distance]], Predict[[#All],[Distance (km)]:[Time on current form]], 3, FALSE)), VLOOKUP(Fulltable[[#This Row],[Distance]], Predict[[#All],[Distance (km)]:[Time on current form]], 3, FALSE), NA())</f>
        <v>#N/A</v>
      </c>
    </row>
    <row r="4788" spans="1:10" x14ac:dyDescent="0.25">
      <c r="A4788" s="1">
        <v>47.86</v>
      </c>
      <c r="B4788" s="2">
        <f>Fulltable[[#This Row],[Distance]]^2</f>
        <v>2290.5796</v>
      </c>
      <c r="C4788">
        <f>Fulltable[[#This Row],[Distance]]^3</f>
        <v>109627.139656</v>
      </c>
      <c r="D4788">
        <f>Fulltable[[#This Row],[Distance]]^4</f>
        <v>5246754.9039361598</v>
      </c>
      <c r="E4788">
        <f>Fulltable[[#This Row],[Distance]]^5</f>
        <v>251109689.70238459</v>
      </c>
      <c r="F4788" s="13" t="e">
        <f>IF(ISNUMBER(VLOOKUP(Fulltable[[#This Row],[Distance]], PBmetric[[Distance (km)]:[PB (hh:mm:ss)]], 6, FALSE)), VLOOKUP(Fulltable[[#This Row],[Distance]], PBmetric[[Distance (km)]:[PB (hh:mm:ss)]], 6, FALSE), NA())</f>
        <v>#N/A</v>
      </c>
      <c r="G4788" s="13">
        <f ca="1">$Q$4+$P$4*Fulltable[[#This Row],[Distance]]+$O$4*Fulltable[[#This Row],[D^2]]+$N$4*Fulltable[[#This Row],[D^3]]</f>
        <v>0.18015344150837118</v>
      </c>
      <c r="H4788" s="13">
        <f ca="1">Fulltable[[#This Row],[Forecast]]*(1+AVERAGE(cform[faster (-ve) /
slower (+ve)]))</f>
        <v>0.18651678912836861</v>
      </c>
      <c r="I4788" s="13" t="e">
        <f>IF(ISNUMBER(VLOOKUP(Fulltable[[#This Row],[Distance]], Predict[[#All],[Distance (km)]:[Time on current form]], 2, FALSE)), VLOOKUP(Fulltable[[#This Row],[Distance]], Predict[[#All],[Distance (km)]:[Time on current form]], 2, FALSE), NA())</f>
        <v>#N/A</v>
      </c>
      <c r="J4788" s="13" t="e">
        <f>IF(ISNUMBER(VLOOKUP(Fulltable[[#This Row],[Distance]], Predict[[#All],[Distance (km)]:[Time on current form]], 3, FALSE)), VLOOKUP(Fulltable[[#This Row],[Distance]], Predict[[#All],[Distance (km)]:[Time on current form]], 3, FALSE), NA())</f>
        <v>#N/A</v>
      </c>
    </row>
    <row r="4789" spans="1:10" x14ac:dyDescent="0.25">
      <c r="A4789" s="1">
        <v>47.87</v>
      </c>
      <c r="B4789" s="2">
        <f>Fulltable[[#This Row],[Distance]]^2</f>
        <v>2291.5368999999996</v>
      </c>
      <c r="C4789">
        <f>Fulltable[[#This Row],[Distance]]^3</f>
        <v>109695.87140299997</v>
      </c>
      <c r="D4789">
        <f>Fulltable[[#This Row],[Distance]]^4</f>
        <v>5251141.364061608</v>
      </c>
      <c r="E4789">
        <f>Fulltable[[#This Row],[Distance]]^5</f>
        <v>251372137.09762916</v>
      </c>
      <c r="F4789" s="13" t="e">
        <f>IF(ISNUMBER(VLOOKUP(Fulltable[[#This Row],[Distance]], PBmetric[[Distance (km)]:[PB (hh:mm:ss)]], 6, FALSE)), VLOOKUP(Fulltable[[#This Row],[Distance]], PBmetric[[Distance (km)]:[PB (hh:mm:ss)]], 6, FALSE), NA())</f>
        <v>#N/A</v>
      </c>
      <c r="G4789" s="13">
        <f ca="1">$Q$4+$P$4*Fulltable[[#This Row],[Distance]]+$O$4*Fulltable[[#This Row],[D^2]]+$N$4*Fulltable[[#This Row],[D^3]]</f>
        <v>0.18019960392522155</v>
      </c>
      <c r="H4789" s="13">
        <f ca="1">Fulltable[[#This Row],[Forecast]]*(1+AVERAGE(cform[faster (-ve) /
slower (+ve)]))</f>
        <v>0.18656458208584556</v>
      </c>
      <c r="I4789" s="13" t="e">
        <f>IF(ISNUMBER(VLOOKUP(Fulltable[[#This Row],[Distance]], Predict[[#All],[Distance (km)]:[Time on current form]], 2, FALSE)), VLOOKUP(Fulltable[[#This Row],[Distance]], Predict[[#All],[Distance (km)]:[Time on current form]], 2, FALSE), NA())</f>
        <v>#N/A</v>
      </c>
      <c r="J4789" s="13" t="e">
        <f>IF(ISNUMBER(VLOOKUP(Fulltable[[#This Row],[Distance]], Predict[[#All],[Distance (km)]:[Time on current form]], 3, FALSE)), VLOOKUP(Fulltable[[#This Row],[Distance]], Predict[[#All],[Distance (km)]:[Time on current form]], 3, FALSE), NA())</f>
        <v>#N/A</v>
      </c>
    </row>
    <row r="4790" spans="1:10" x14ac:dyDescent="0.25">
      <c r="A4790" s="1">
        <v>47.88</v>
      </c>
      <c r="B4790" s="2">
        <f>Fulltable[[#This Row],[Distance]]^2</f>
        <v>2292.4944</v>
      </c>
      <c r="C4790">
        <f>Fulltable[[#This Row],[Distance]]^3</f>
        <v>109764.63187200001</v>
      </c>
      <c r="D4790">
        <f>Fulltable[[#This Row],[Distance]]^4</f>
        <v>5255530.5740313604</v>
      </c>
      <c r="E4790">
        <f>Fulltable[[#This Row],[Distance]]^5</f>
        <v>251634803.88462156</v>
      </c>
      <c r="F4790" s="13" t="e">
        <f>IF(ISNUMBER(VLOOKUP(Fulltable[[#This Row],[Distance]], PBmetric[[Distance (km)]:[PB (hh:mm:ss)]], 6, FALSE)), VLOOKUP(Fulltable[[#This Row],[Distance]], PBmetric[[Distance (km)]:[PB (hh:mm:ss)]], 6, FALSE), NA())</f>
        <v>#N/A</v>
      </c>
      <c r="G4790" s="13">
        <f ca="1">$Q$4+$P$4*Fulltable[[#This Row],[Distance]]+$O$4*Fulltable[[#This Row],[D^2]]+$N$4*Fulltable[[#This Row],[D^3]]</f>
        <v>0.18024576984548527</v>
      </c>
      <c r="H4790" s="13">
        <f ca="1">Fulltable[[#This Row],[Forecast]]*(1+AVERAGE(cform[faster (-ve) /
slower (+ve)]))</f>
        <v>0.1866123786704828</v>
      </c>
      <c r="I4790" s="13" t="e">
        <f>IF(ISNUMBER(VLOOKUP(Fulltable[[#This Row],[Distance]], Predict[[#All],[Distance (km)]:[Time on current form]], 2, FALSE)), VLOOKUP(Fulltable[[#This Row],[Distance]], Predict[[#All],[Distance (km)]:[Time on current form]], 2, FALSE), NA())</f>
        <v>#N/A</v>
      </c>
      <c r="J4790" s="13" t="e">
        <f>IF(ISNUMBER(VLOOKUP(Fulltable[[#This Row],[Distance]], Predict[[#All],[Distance (km)]:[Time on current form]], 3, FALSE)), VLOOKUP(Fulltable[[#This Row],[Distance]], Predict[[#All],[Distance (km)]:[Time on current form]], 3, FALSE), NA())</f>
        <v>#N/A</v>
      </c>
    </row>
    <row r="4791" spans="1:10" x14ac:dyDescent="0.25">
      <c r="A4791" s="1">
        <v>47.89</v>
      </c>
      <c r="B4791" s="2">
        <f>Fulltable[[#This Row],[Distance]]^2</f>
        <v>2293.4521</v>
      </c>
      <c r="C4791">
        <f>Fulltable[[#This Row],[Distance]]^3</f>
        <v>109833.421069</v>
      </c>
      <c r="D4791">
        <f>Fulltable[[#This Row],[Distance]]^4</f>
        <v>5259922.5349944094</v>
      </c>
      <c r="E4791">
        <f>Fulltable[[#This Row],[Distance]]^5</f>
        <v>251897690.20088226</v>
      </c>
      <c r="F4791" s="13" t="e">
        <f>IF(ISNUMBER(VLOOKUP(Fulltable[[#This Row],[Distance]], PBmetric[[Distance (km)]:[PB (hh:mm:ss)]], 6, FALSE)), VLOOKUP(Fulltable[[#This Row],[Distance]], PBmetric[[Distance (km)]:[PB (hh:mm:ss)]], 6, FALSE), NA())</f>
        <v>#N/A</v>
      </c>
      <c r="G4791" s="13">
        <f ca="1">$Q$4+$P$4*Fulltable[[#This Row],[Distance]]+$O$4*Fulltable[[#This Row],[D^2]]+$N$4*Fulltable[[#This Row],[D^3]]</f>
        <v>0.18029193926912693</v>
      </c>
      <c r="H4791" s="13">
        <f ca="1">Fulltable[[#This Row],[Forecast]]*(1+AVERAGE(cform[faster (-ve) /
slower (+ve)]))</f>
        <v>0.18666017888224368</v>
      </c>
      <c r="I4791" s="13" t="e">
        <f>IF(ISNUMBER(VLOOKUP(Fulltable[[#This Row],[Distance]], Predict[[#All],[Distance (km)]:[Time on current form]], 2, FALSE)), VLOOKUP(Fulltable[[#This Row],[Distance]], Predict[[#All],[Distance (km)]:[Time on current form]], 2, FALSE), NA())</f>
        <v>#N/A</v>
      </c>
      <c r="J4791" s="13" t="e">
        <f>IF(ISNUMBER(VLOOKUP(Fulltable[[#This Row],[Distance]], Predict[[#All],[Distance (km)]:[Time on current form]], 3, FALSE)), VLOOKUP(Fulltable[[#This Row],[Distance]], Predict[[#All],[Distance (km)]:[Time on current form]], 3, FALSE), NA())</f>
        <v>#N/A</v>
      </c>
    </row>
    <row r="4792" spans="1:10" x14ac:dyDescent="0.25">
      <c r="A4792" s="1">
        <v>47.9</v>
      </c>
      <c r="B4792" s="2">
        <f>Fulltable[[#This Row],[Distance]]^2</f>
        <v>2294.41</v>
      </c>
      <c r="C4792">
        <f>Fulltable[[#This Row],[Distance]]^3</f>
        <v>109902.23899999999</v>
      </c>
      <c r="D4792">
        <f>Fulltable[[#This Row],[Distance]]^4</f>
        <v>5264317.2480999995</v>
      </c>
      <c r="E4792">
        <f>Fulltable[[#This Row],[Distance]]^5</f>
        <v>252160796.18398997</v>
      </c>
      <c r="F4792" s="13" t="e">
        <f>IF(ISNUMBER(VLOOKUP(Fulltable[[#This Row],[Distance]], PBmetric[[Distance (km)]:[PB (hh:mm:ss)]], 6, FALSE)), VLOOKUP(Fulltable[[#This Row],[Distance]], PBmetric[[Distance (km)]:[PB (hh:mm:ss)]], 6, FALSE), NA())</f>
        <v>#N/A</v>
      </c>
      <c r="G4792" s="13">
        <f ca="1">$Q$4+$P$4*Fulltable[[#This Row],[Distance]]+$O$4*Fulltable[[#This Row],[D^2]]+$N$4*Fulltable[[#This Row],[D^3]]</f>
        <v>0.18033811219611109</v>
      </c>
      <c r="H4792" s="13">
        <f ca="1">Fulltable[[#This Row],[Forecast]]*(1+AVERAGE(cform[faster (-ve) /
slower (+ve)]))</f>
        <v>0.18670798272109149</v>
      </c>
      <c r="I4792" s="13" t="e">
        <f>IF(ISNUMBER(VLOOKUP(Fulltable[[#This Row],[Distance]], Predict[[#All],[Distance (km)]:[Time on current form]], 2, FALSE)), VLOOKUP(Fulltable[[#This Row],[Distance]], Predict[[#All],[Distance (km)]:[Time on current form]], 2, FALSE), NA())</f>
        <v>#N/A</v>
      </c>
      <c r="J4792" s="13" t="e">
        <f>IF(ISNUMBER(VLOOKUP(Fulltable[[#This Row],[Distance]], Predict[[#All],[Distance (km)]:[Time on current form]], 3, FALSE)), VLOOKUP(Fulltable[[#This Row],[Distance]], Predict[[#All],[Distance (km)]:[Time on current form]], 3, FALSE), NA())</f>
        <v>#N/A</v>
      </c>
    </row>
    <row r="4793" spans="1:10" x14ac:dyDescent="0.25">
      <c r="A4793" s="1">
        <v>47.91</v>
      </c>
      <c r="B4793" s="2">
        <f>Fulltable[[#This Row],[Distance]]^2</f>
        <v>2295.3680999999997</v>
      </c>
      <c r="C4793">
        <f>Fulltable[[#This Row],[Distance]]^3</f>
        <v>109971.08567099998</v>
      </c>
      <c r="D4793">
        <f>Fulltable[[#This Row],[Distance]]^4</f>
        <v>5268714.7144976081</v>
      </c>
      <c r="E4793">
        <f>Fulltable[[#This Row],[Distance]]^5</f>
        <v>252424121.97158039</v>
      </c>
      <c r="F4793" s="13" t="e">
        <f>IF(ISNUMBER(VLOOKUP(Fulltable[[#This Row],[Distance]], PBmetric[[Distance (km)]:[PB (hh:mm:ss)]], 6, FALSE)), VLOOKUP(Fulltable[[#This Row],[Distance]], PBmetric[[Distance (km)]:[PB (hh:mm:ss)]], 6, FALSE), NA())</f>
        <v>#N/A</v>
      </c>
      <c r="G4793" s="13">
        <f ca="1">$Q$4+$P$4*Fulltable[[#This Row],[Distance]]+$O$4*Fulltable[[#This Row],[D^2]]+$N$4*Fulltable[[#This Row],[D^3]]</f>
        <v>0.18038428862640235</v>
      </c>
      <c r="H4793" s="13">
        <f ca="1">Fulltable[[#This Row],[Forecast]]*(1+AVERAGE(cform[faster (-ve) /
slower (+ve)]))</f>
        <v>0.18675579018698957</v>
      </c>
      <c r="I4793" s="13" t="e">
        <f>IF(ISNUMBER(VLOOKUP(Fulltable[[#This Row],[Distance]], Predict[[#All],[Distance (km)]:[Time on current form]], 2, FALSE)), VLOOKUP(Fulltable[[#This Row],[Distance]], Predict[[#All],[Distance (km)]:[Time on current form]], 2, FALSE), NA())</f>
        <v>#N/A</v>
      </c>
      <c r="J4793" s="13" t="e">
        <f>IF(ISNUMBER(VLOOKUP(Fulltable[[#This Row],[Distance]], Predict[[#All],[Distance (km)]:[Time on current form]], 3, FALSE)), VLOOKUP(Fulltable[[#This Row],[Distance]], Predict[[#All],[Distance (km)]:[Time on current form]], 3, FALSE), NA())</f>
        <v>#N/A</v>
      </c>
    </row>
    <row r="4794" spans="1:10" x14ac:dyDescent="0.25">
      <c r="A4794" s="1">
        <v>47.92</v>
      </c>
      <c r="B4794" s="2">
        <f>Fulltable[[#This Row],[Distance]]^2</f>
        <v>2296.3264000000004</v>
      </c>
      <c r="C4794">
        <f>Fulltable[[#This Row],[Distance]]^3</f>
        <v>110039.96108800003</v>
      </c>
      <c r="D4794">
        <f>Fulltable[[#This Row],[Distance]]^4</f>
        <v>5273114.9353369614</v>
      </c>
      <c r="E4794">
        <f>Fulltable[[#This Row],[Distance]]^5</f>
        <v>252687667.7013472</v>
      </c>
      <c r="F4794" s="13" t="e">
        <f>IF(ISNUMBER(VLOOKUP(Fulltable[[#This Row],[Distance]], PBmetric[[Distance (km)]:[PB (hh:mm:ss)]], 6, FALSE)), VLOOKUP(Fulltable[[#This Row],[Distance]], PBmetric[[Distance (km)]:[PB (hh:mm:ss)]], 6, FALSE), NA())</f>
        <v>#N/A</v>
      </c>
      <c r="G4794" s="13">
        <f ca="1">$Q$4+$P$4*Fulltable[[#This Row],[Distance]]+$O$4*Fulltable[[#This Row],[D^2]]+$N$4*Fulltable[[#This Row],[D^3]]</f>
        <v>0.18043046855996542</v>
      </c>
      <c r="H4794" s="13">
        <f ca="1">Fulltable[[#This Row],[Forecast]]*(1+AVERAGE(cform[faster (-ve) /
slower (+ve)]))</f>
        <v>0.18680360127990142</v>
      </c>
      <c r="I4794" s="13" t="e">
        <f>IF(ISNUMBER(VLOOKUP(Fulltable[[#This Row],[Distance]], Predict[[#All],[Distance (km)]:[Time on current form]], 2, FALSE)), VLOOKUP(Fulltable[[#This Row],[Distance]], Predict[[#All],[Distance (km)]:[Time on current form]], 2, FALSE), NA())</f>
        <v>#N/A</v>
      </c>
      <c r="J4794" s="13" t="e">
        <f>IF(ISNUMBER(VLOOKUP(Fulltable[[#This Row],[Distance]], Predict[[#All],[Distance (km)]:[Time on current form]], 3, FALSE)), VLOOKUP(Fulltable[[#This Row],[Distance]], Predict[[#All],[Distance (km)]:[Time on current form]], 3, FALSE), NA())</f>
        <v>#N/A</v>
      </c>
    </row>
    <row r="4795" spans="1:10" x14ac:dyDescent="0.25">
      <c r="A4795" s="1">
        <v>47.93</v>
      </c>
      <c r="B4795" s="2">
        <f>Fulltable[[#This Row],[Distance]]^2</f>
        <v>2297.2849000000001</v>
      </c>
      <c r="C4795">
        <f>Fulltable[[#This Row],[Distance]]^3</f>
        <v>110108.865257</v>
      </c>
      <c r="D4795">
        <f>Fulltable[[#This Row],[Distance]]^4</f>
        <v>5277517.9117680108</v>
      </c>
      <c r="E4795">
        <f>Fulltable[[#This Row],[Distance]]^5</f>
        <v>252951433.51104075</v>
      </c>
      <c r="F4795" s="13" t="e">
        <f>IF(ISNUMBER(VLOOKUP(Fulltable[[#This Row],[Distance]], PBmetric[[Distance (km)]:[PB (hh:mm:ss)]], 6, FALSE)), VLOOKUP(Fulltable[[#This Row],[Distance]], PBmetric[[Distance (km)]:[PB (hh:mm:ss)]], 6, FALSE), NA())</f>
        <v>#N/A</v>
      </c>
      <c r="G4795" s="13">
        <f ca="1">$Q$4+$P$4*Fulltable[[#This Row],[Distance]]+$O$4*Fulltable[[#This Row],[D^2]]+$N$4*Fulltable[[#This Row],[D^3]]</f>
        <v>0.18047665199676471</v>
      </c>
      <c r="H4795" s="13">
        <f ca="1">Fulltable[[#This Row],[Forecast]]*(1+AVERAGE(cform[faster (-ve) /
slower (+ve)]))</f>
        <v>0.18685141599979016</v>
      </c>
      <c r="I4795" s="13" t="e">
        <f>IF(ISNUMBER(VLOOKUP(Fulltable[[#This Row],[Distance]], Predict[[#All],[Distance (km)]:[Time on current form]], 2, FALSE)), VLOOKUP(Fulltable[[#This Row],[Distance]], Predict[[#All],[Distance (km)]:[Time on current form]], 2, FALSE), NA())</f>
        <v>#N/A</v>
      </c>
      <c r="J4795" s="13" t="e">
        <f>IF(ISNUMBER(VLOOKUP(Fulltable[[#This Row],[Distance]], Predict[[#All],[Distance (km)]:[Time on current form]], 3, FALSE)), VLOOKUP(Fulltable[[#This Row],[Distance]], Predict[[#All],[Distance (km)]:[Time on current form]], 3, FALSE), NA())</f>
        <v>#N/A</v>
      </c>
    </row>
    <row r="4796" spans="1:10" x14ac:dyDescent="0.25">
      <c r="A4796" s="1">
        <v>47.94</v>
      </c>
      <c r="B4796" s="2">
        <f>Fulltable[[#This Row],[Distance]]^2</f>
        <v>2298.2435999999998</v>
      </c>
      <c r="C4796">
        <f>Fulltable[[#This Row],[Distance]]^3</f>
        <v>110177.79818399998</v>
      </c>
      <c r="D4796">
        <f>Fulltable[[#This Row],[Distance]]^4</f>
        <v>5281923.6449409593</v>
      </c>
      <c r="E4796">
        <f>Fulltable[[#This Row],[Distance]]^5</f>
        <v>253215419.53846958</v>
      </c>
      <c r="F4796" s="13" t="e">
        <f>IF(ISNUMBER(VLOOKUP(Fulltable[[#This Row],[Distance]], PBmetric[[Distance (km)]:[PB (hh:mm:ss)]], 6, FALSE)), VLOOKUP(Fulltable[[#This Row],[Distance]], PBmetric[[Distance (km)]:[PB (hh:mm:ss)]], 6, FALSE), NA())</f>
        <v>#N/A</v>
      </c>
      <c r="G4796" s="13">
        <f ca="1">$Q$4+$P$4*Fulltable[[#This Row],[Distance]]+$O$4*Fulltable[[#This Row],[D^2]]+$N$4*Fulltable[[#This Row],[D^3]]</f>
        <v>0.18052283893676496</v>
      </c>
      <c r="H4796" s="13">
        <f ca="1">Fulltable[[#This Row],[Forecast]]*(1+AVERAGE(cform[faster (-ve) /
slower (+ve)]))</f>
        <v>0.18689923434661931</v>
      </c>
      <c r="I4796" s="13" t="e">
        <f>IF(ISNUMBER(VLOOKUP(Fulltable[[#This Row],[Distance]], Predict[[#All],[Distance (km)]:[Time on current form]], 2, FALSE)), VLOOKUP(Fulltable[[#This Row],[Distance]], Predict[[#All],[Distance (km)]:[Time on current form]], 2, FALSE), NA())</f>
        <v>#N/A</v>
      </c>
      <c r="J4796" s="13" t="e">
        <f>IF(ISNUMBER(VLOOKUP(Fulltable[[#This Row],[Distance]], Predict[[#All],[Distance (km)]:[Time on current form]], 3, FALSE)), VLOOKUP(Fulltable[[#This Row],[Distance]], Predict[[#All],[Distance (km)]:[Time on current form]], 3, FALSE), NA())</f>
        <v>#N/A</v>
      </c>
    </row>
    <row r="4797" spans="1:10" x14ac:dyDescent="0.25">
      <c r="A4797" s="1">
        <v>47.95</v>
      </c>
      <c r="B4797" s="2">
        <f>Fulltable[[#This Row],[Distance]]^2</f>
        <v>2299.2025000000003</v>
      </c>
      <c r="C4797">
        <f>Fulltable[[#This Row],[Distance]]^3</f>
        <v>110246.75987500002</v>
      </c>
      <c r="D4797">
        <f>Fulltable[[#This Row],[Distance]]^4</f>
        <v>5286332.1360062519</v>
      </c>
      <c r="E4797">
        <f>Fulltable[[#This Row],[Distance]]^5</f>
        <v>253479625.92149979</v>
      </c>
      <c r="F4797" s="13" t="e">
        <f>IF(ISNUMBER(VLOOKUP(Fulltable[[#This Row],[Distance]], PBmetric[[Distance (km)]:[PB (hh:mm:ss)]], 6, FALSE)), VLOOKUP(Fulltable[[#This Row],[Distance]], PBmetric[[Distance (km)]:[PB (hh:mm:ss)]], 6, FALSE), NA())</f>
        <v>#N/A</v>
      </c>
      <c r="G4797" s="13">
        <f ca="1">$Q$4+$P$4*Fulltable[[#This Row],[Distance]]+$O$4*Fulltable[[#This Row],[D^2]]+$N$4*Fulltable[[#This Row],[D^3]]</f>
        <v>0.18056902937993075</v>
      </c>
      <c r="H4797" s="13">
        <f ca="1">Fulltable[[#This Row],[Forecast]]*(1+AVERAGE(cform[faster (-ve) /
slower (+ve)]))</f>
        <v>0.18694705632035216</v>
      </c>
      <c r="I4797" s="13" t="e">
        <f>IF(ISNUMBER(VLOOKUP(Fulltable[[#This Row],[Distance]], Predict[[#All],[Distance (km)]:[Time on current form]], 2, FALSE)), VLOOKUP(Fulltable[[#This Row],[Distance]], Predict[[#All],[Distance (km)]:[Time on current form]], 2, FALSE), NA())</f>
        <v>#N/A</v>
      </c>
      <c r="J4797" s="13" t="e">
        <f>IF(ISNUMBER(VLOOKUP(Fulltable[[#This Row],[Distance]], Predict[[#All],[Distance (km)]:[Time on current form]], 3, FALSE)), VLOOKUP(Fulltable[[#This Row],[Distance]], Predict[[#All],[Distance (km)]:[Time on current form]], 3, FALSE), NA())</f>
        <v>#N/A</v>
      </c>
    </row>
    <row r="4798" spans="1:10" x14ac:dyDescent="0.25">
      <c r="A4798" s="1">
        <v>47.96</v>
      </c>
      <c r="B4798" s="2">
        <f>Fulltable[[#This Row],[Distance]]^2</f>
        <v>2300.1615999999999</v>
      </c>
      <c r="C4798">
        <f>Fulltable[[#This Row],[Distance]]^3</f>
        <v>110315.750336</v>
      </c>
      <c r="D4798">
        <f>Fulltable[[#This Row],[Distance]]^4</f>
        <v>5290743.3861145591</v>
      </c>
      <c r="E4798">
        <f>Fulltable[[#This Row],[Distance]]^5</f>
        <v>253744052.79805425</v>
      </c>
      <c r="F4798" s="13" t="e">
        <f>IF(ISNUMBER(VLOOKUP(Fulltable[[#This Row],[Distance]], PBmetric[[Distance (km)]:[PB (hh:mm:ss)]], 6, FALSE)), VLOOKUP(Fulltable[[#This Row],[Distance]], PBmetric[[Distance (km)]:[PB (hh:mm:ss)]], 6, FALSE), NA())</f>
        <v>#N/A</v>
      </c>
      <c r="G4798" s="13">
        <f ca="1">$Q$4+$P$4*Fulltable[[#This Row],[Distance]]+$O$4*Fulltable[[#This Row],[D^2]]+$N$4*Fulltable[[#This Row],[D^3]]</f>
        <v>0.18061522332622659</v>
      </c>
      <c r="H4798" s="13">
        <f ca="1">Fulltable[[#This Row],[Forecast]]*(1+AVERAGE(cform[faster (-ve) /
slower (+ve)]))</f>
        <v>0.18699488192095204</v>
      </c>
      <c r="I4798" s="13" t="e">
        <f>IF(ISNUMBER(VLOOKUP(Fulltable[[#This Row],[Distance]], Predict[[#All],[Distance (km)]:[Time on current form]], 2, FALSE)), VLOOKUP(Fulltable[[#This Row],[Distance]], Predict[[#All],[Distance (km)]:[Time on current form]], 2, FALSE), NA())</f>
        <v>#N/A</v>
      </c>
      <c r="J4798" s="13" t="e">
        <f>IF(ISNUMBER(VLOOKUP(Fulltable[[#This Row],[Distance]], Predict[[#All],[Distance (km)]:[Time on current form]], 3, FALSE)), VLOOKUP(Fulltable[[#This Row],[Distance]], Predict[[#All],[Distance (km)]:[Time on current form]], 3, FALSE), NA())</f>
        <v>#N/A</v>
      </c>
    </row>
    <row r="4799" spans="1:10" x14ac:dyDescent="0.25">
      <c r="A4799" s="1">
        <v>47.97</v>
      </c>
      <c r="B4799" s="2">
        <f>Fulltable[[#This Row],[Distance]]^2</f>
        <v>2301.1208999999999</v>
      </c>
      <c r="C4799">
        <f>Fulltable[[#This Row],[Distance]]^3</f>
        <v>110384.769573</v>
      </c>
      <c r="D4799">
        <f>Fulltable[[#This Row],[Distance]]^4</f>
        <v>5295157.3964168094</v>
      </c>
      <c r="E4799">
        <f>Fulltable[[#This Row],[Distance]]^5</f>
        <v>254008700.30611435</v>
      </c>
      <c r="F4799" s="13" t="e">
        <f>IF(ISNUMBER(VLOOKUP(Fulltable[[#This Row],[Distance]], PBmetric[[Distance (km)]:[PB (hh:mm:ss)]], 6, FALSE)), VLOOKUP(Fulltable[[#This Row],[Distance]], PBmetric[[Distance (km)]:[PB (hh:mm:ss)]], 6, FALSE), NA())</f>
        <v>#N/A</v>
      </c>
      <c r="G4799" s="13">
        <f ca="1">$Q$4+$P$4*Fulltable[[#This Row],[Distance]]+$O$4*Fulltable[[#This Row],[D^2]]+$N$4*Fulltable[[#This Row],[D^3]]</f>
        <v>0.18066142077561717</v>
      </c>
      <c r="H4799" s="13">
        <f ca="1">Fulltable[[#This Row],[Forecast]]*(1+AVERAGE(cform[faster (-ve) /
slower (+ve)]))</f>
        <v>0.18704271114838231</v>
      </c>
      <c r="I4799" s="13" t="e">
        <f>IF(ISNUMBER(VLOOKUP(Fulltable[[#This Row],[Distance]], Predict[[#All],[Distance (km)]:[Time on current form]], 2, FALSE)), VLOOKUP(Fulltable[[#This Row],[Distance]], Predict[[#All],[Distance (km)]:[Time on current form]], 2, FALSE), NA())</f>
        <v>#N/A</v>
      </c>
      <c r="J4799" s="13" t="e">
        <f>IF(ISNUMBER(VLOOKUP(Fulltable[[#This Row],[Distance]], Predict[[#All],[Distance (km)]:[Time on current form]], 3, FALSE)), VLOOKUP(Fulltable[[#This Row],[Distance]], Predict[[#All],[Distance (km)]:[Time on current form]], 3, FALSE), NA())</f>
        <v>#N/A</v>
      </c>
    </row>
    <row r="4800" spans="1:10" x14ac:dyDescent="0.25">
      <c r="A4800" s="1">
        <v>47.98</v>
      </c>
      <c r="B4800" s="2">
        <f>Fulltable[[#This Row],[Distance]]^2</f>
        <v>2302.0803999999998</v>
      </c>
      <c r="C4800">
        <f>Fulltable[[#This Row],[Distance]]^3</f>
        <v>110453.81759199998</v>
      </c>
      <c r="D4800">
        <f>Fulltable[[#This Row],[Distance]]^4</f>
        <v>5299574.1680641593</v>
      </c>
      <c r="E4800">
        <f>Fulltable[[#This Row],[Distance]]^5</f>
        <v>254273568.58371836</v>
      </c>
      <c r="F4800" s="13" t="e">
        <f>IF(ISNUMBER(VLOOKUP(Fulltable[[#This Row],[Distance]], PBmetric[[Distance (km)]:[PB (hh:mm:ss)]], 6, FALSE)), VLOOKUP(Fulltable[[#This Row],[Distance]], PBmetric[[Distance (km)]:[PB (hh:mm:ss)]], 6, FALSE), NA())</f>
        <v>#N/A</v>
      </c>
      <c r="G4800" s="13">
        <f ca="1">$Q$4+$P$4*Fulltable[[#This Row],[Distance]]+$O$4*Fulltable[[#This Row],[D^2]]+$N$4*Fulltable[[#This Row],[D^3]]</f>
        <v>0.18070762172806701</v>
      </c>
      <c r="H4800" s="13">
        <f ca="1">Fulltable[[#This Row],[Forecast]]*(1+AVERAGE(cform[faster (-ve) /
slower (+ve)]))</f>
        <v>0.18709054400260627</v>
      </c>
      <c r="I4800" s="13" t="e">
        <f>IF(ISNUMBER(VLOOKUP(Fulltable[[#This Row],[Distance]], Predict[[#All],[Distance (km)]:[Time on current form]], 2, FALSE)), VLOOKUP(Fulltable[[#This Row],[Distance]], Predict[[#All],[Distance (km)]:[Time on current form]], 2, FALSE), NA())</f>
        <v>#N/A</v>
      </c>
      <c r="J4800" s="13" t="e">
        <f>IF(ISNUMBER(VLOOKUP(Fulltable[[#This Row],[Distance]], Predict[[#All],[Distance (km)]:[Time on current form]], 3, FALSE)), VLOOKUP(Fulltable[[#This Row],[Distance]], Predict[[#All],[Distance (km)]:[Time on current form]], 3, FALSE), NA())</f>
        <v>#N/A</v>
      </c>
    </row>
    <row r="4801" spans="1:10" x14ac:dyDescent="0.25">
      <c r="A4801" s="1">
        <v>47.99</v>
      </c>
      <c r="B4801" s="2">
        <f>Fulltable[[#This Row],[Distance]]^2</f>
        <v>2303.0401000000002</v>
      </c>
      <c r="C4801">
        <f>Fulltable[[#This Row],[Distance]]^3</f>
        <v>110522.89439900001</v>
      </c>
      <c r="D4801">
        <f>Fulltable[[#This Row],[Distance]]^4</f>
        <v>5303993.7022080105</v>
      </c>
      <c r="E4801">
        <f>Fulltable[[#This Row],[Distance]]^5</f>
        <v>254538657.76896244</v>
      </c>
      <c r="F4801" s="13" t="e">
        <f>IF(ISNUMBER(VLOOKUP(Fulltable[[#This Row],[Distance]], PBmetric[[Distance (km)]:[PB (hh:mm:ss)]], 6, FALSE)), VLOOKUP(Fulltable[[#This Row],[Distance]], PBmetric[[Distance (km)]:[PB (hh:mm:ss)]], 6, FALSE), NA())</f>
        <v>#N/A</v>
      </c>
      <c r="G4801" s="13">
        <f ca="1">$Q$4+$P$4*Fulltable[[#This Row],[Distance]]+$O$4*Fulltable[[#This Row],[D^2]]+$N$4*Fulltable[[#This Row],[D^3]]</f>
        <v>0.1807538261835408</v>
      </c>
      <c r="H4801" s="13">
        <f ca="1">Fulltable[[#This Row],[Forecast]]*(1+AVERAGE(cform[faster (-ve) /
slower (+ve)]))</f>
        <v>0.18713838048358739</v>
      </c>
      <c r="I4801" s="13" t="e">
        <f>IF(ISNUMBER(VLOOKUP(Fulltable[[#This Row],[Distance]], Predict[[#All],[Distance (km)]:[Time on current form]], 2, FALSE)), VLOOKUP(Fulltable[[#This Row],[Distance]], Predict[[#All],[Distance (km)]:[Time on current form]], 2, FALSE), NA())</f>
        <v>#N/A</v>
      </c>
      <c r="J4801" s="13" t="e">
        <f>IF(ISNUMBER(VLOOKUP(Fulltable[[#This Row],[Distance]], Predict[[#All],[Distance (km)]:[Time on current form]], 3, FALSE)), VLOOKUP(Fulltable[[#This Row],[Distance]], Predict[[#All],[Distance (km)]:[Time on current form]], 3, FALSE), NA())</f>
        <v>#N/A</v>
      </c>
    </row>
    <row r="4802" spans="1:10" x14ac:dyDescent="0.25">
      <c r="A4802" s="1">
        <v>48</v>
      </c>
      <c r="B4802" s="2">
        <f>Fulltable[[#This Row],[Distance]]^2</f>
        <v>2304</v>
      </c>
      <c r="C4802">
        <f>Fulltable[[#This Row],[Distance]]^3</f>
        <v>110592</v>
      </c>
      <c r="D4802">
        <f>Fulltable[[#This Row],[Distance]]^4</f>
        <v>5308416</v>
      </c>
      <c r="E4802">
        <f>Fulltable[[#This Row],[Distance]]^5</f>
        <v>254803968</v>
      </c>
      <c r="F4802" s="13" t="e">
        <f>IF(ISNUMBER(VLOOKUP(Fulltable[[#This Row],[Distance]], PBmetric[[Distance (km)]:[PB (hh:mm:ss)]], 6, FALSE)), VLOOKUP(Fulltable[[#This Row],[Distance]], PBmetric[[Distance (km)]:[PB (hh:mm:ss)]], 6, FALSE), NA())</f>
        <v>#N/A</v>
      </c>
      <c r="G4802" s="13">
        <f ca="1">$Q$4+$P$4*Fulltable[[#This Row],[Distance]]+$O$4*Fulltable[[#This Row],[D^2]]+$N$4*Fulltable[[#This Row],[D^3]]</f>
        <v>0.18080003414200305</v>
      </c>
      <c r="H4802" s="13">
        <f ca="1">Fulltable[[#This Row],[Forecast]]*(1+AVERAGE(cform[faster (-ve) /
slower (+ve)]))</f>
        <v>0.18718622059128889</v>
      </c>
      <c r="I4802" s="13" t="e">
        <f>IF(ISNUMBER(VLOOKUP(Fulltable[[#This Row],[Distance]], Predict[[#All],[Distance (km)]:[Time on current form]], 2, FALSE)), VLOOKUP(Fulltable[[#This Row],[Distance]], Predict[[#All],[Distance (km)]:[Time on current form]], 2, FALSE), NA())</f>
        <v>#N/A</v>
      </c>
      <c r="J4802" s="13" t="e">
        <f>IF(ISNUMBER(VLOOKUP(Fulltable[[#This Row],[Distance]], Predict[[#All],[Distance (km)]:[Time on current form]], 3, FALSE)), VLOOKUP(Fulltable[[#This Row],[Distance]], Predict[[#All],[Distance (km)]:[Time on current form]], 3, FALSE), NA())</f>
        <v>#N/A</v>
      </c>
    </row>
    <row r="4803" spans="1:10" x14ac:dyDescent="0.25">
      <c r="A4803" s="1">
        <v>48.01</v>
      </c>
      <c r="B4803" s="2">
        <f>Fulltable[[#This Row],[Distance]]^2</f>
        <v>2304.9600999999998</v>
      </c>
      <c r="C4803">
        <f>Fulltable[[#This Row],[Distance]]^3</f>
        <v>110661.13440099999</v>
      </c>
      <c r="D4803">
        <f>Fulltable[[#This Row],[Distance]]^4</f>
        <v>5312841.0625920091</v>
      </c>
      <c r="E4803">
        <f>Fulltable[[#This Row],[Distance]]^5</f>
        <v>255069499.41504234</v>
      </c>
      <c r="F4803" s="13" t="e">
        <f>IF(ISNUMBER(VLOOKUP(Fulltable[[#This Row],[Distance]], PBmetric[[Distance (km)]:[PB (hh:mm:ss)]], 6, FALSE)), VLOOKUP(Fulltable[[#This Row],[Distance]], PBmetric[[Distance (km)]:[PB (hh:mm:ss)]], 6, FALSE), NA())</f>
        <v>#N/A</v>
      </c>
      <c r="G4803" s="13">
        <f ca="1">$Q$4+$P$4*Fulltable[[#This Row],[Distance]]+$O$4*Fulltable[[#This Row],[D^2]]+$N$4*Fulltable[[#This Row],[D^3]]</f>
        <v>0.18084624560341842</v>
      </c>
      <c r="H4803" s="13">
        <f ca="1">Fulltable[[#This Row],[Forecast]]*(1+AVERAGE(cform[faster (-ve) /
slower (+ve)]))</f>
        <v>0.18723406432567419</v>
      </c>
      <c r="I4803" s="13" t="e">
        <f>IF(ISNUMBER(VLOOKUP(Fulltable[[#This Row],[Distance]], Predict[[#All],[Distance (km)]:[Time on current form]], 2, FALSE)), VLOOKUP(Fulltable[[#This Row],[Distance]], Predict[[#All],[Distance (km)]:[Time on current form]], 2, FALSE), NA())</f>
        <v>#N/A</v>
      </c>
      <c r="J4803" s="13" t="e">
        <f>IF(ISNUMBER(VLOOKUP(Fulltable[[#This Row],[Distance]], Predict[[#All],[Distance (km)]:[Time on current form]], 3, FALSE)), VLOOKUP(Fulltable[[#This Row],[Distance]], Predict[[#All],[Distance (km)]:[Time on current form]], 3, FALSE), NA())</f>
        <v>#N/A</v>
      </c>
    </row>
    <row r="4804" spans="1:10" x14ac:dyDescent="0.25">
      <c r="A4804" s="1">
        <v>48.02</v>
      </c>
      <c r="B4804" s="2">
        <f>Fulltable[[#This Row],[Distance]]^2</f>
        <v>2305.9204000000004</v>
      </c>
      <c r="C4804">
        <f>Fulltable[[#This Row],[Distance]]^3</f>
        <v>110730.29760800002</v>
      </c>
      <c r="D4804">
        <f>Fulltable[[#This Row],[Distance]]^4</f>
        <v>5317268.891136162</v>
      </c>
      <c r="E4804">
        <f>Fulltable[[#This Row],[Distance]]^5</f>
        <v>255335252.1523585</v>
      </c>
      <c r="F4804" s="13" t="e">
        <f>IF(ISNUMBER(VLOOKUP(Fulltable[[#This Row],[Distance]], PBmetric[[Distance (km)]:[PB (hh:mm:ss)]], 6, FALSE)), VLOOKUP(Fulltable[[#This Row],[Distance]], PBmetric[[Distance (km)]:[PB (hh:mm:ss)]], 6, FALSE), NA())</f>
        <v>#N/A</v>
      </c>
      <c r="G4804" s="13">
        <f ca="1">$Q$4+$P$4*Fulltable[[#This Row],[Distance]]+$O$4*Fulltable[[#This Row],[D^2]]+$N$4*Fulltable[[#This Row],[D^3]]</f>
        <v>0.18089246056775149</v>
      </c>
      <c r="H4804" s="13">
        <f ca="1">Fulltable[[#This Row],[Forecast]]*(1+AVERAGE(cform[faster (-ve) /
slower (+ve)]))</f>
        <v>0.1872819116867066</v>
      </c>
      <c r="I4804" s="13" t="e">
        <f>IF(ISNUMBER(VLOOKUP(Fulltable[[#This Row],[Distance]], Predict[[#All],[Distance (km)]:[Time on current form]], 2, FALSE)), VLOOKUP(Fulltable[[#This Row],[Distance]], Predict[[#All],[Distance (km)]:[Time on current form]], 2, FALSE), NA())</f>
        <v>#N/A</v>
      </c>
      <c r="J4804" s="13" t="e">
        <f>IF(ISNUMBER(VLOOKUP(Fulltable[[#This Row],[Distance]], Predict[[#All],[Distance (km)]:[Time on current form]], 3, FALSE)), VLOOKUP(Fulltable[[#This Row],[Distance]], Predict[[#All],[Distance (km)]:[Time on current form]], 3, FALSE), NA())</f>
        <v>#N/A</v>
      </c>
    </row>
    <row r="4805" spans="1:10" x14ac:dyDescent="0.25">
      <c r="A4805" s="1">
        <v>48.03</v>
      </c>
      <c r="B4805" s="2">
        <f>Fulltable[[#This Row],[Distance]]^2</f>
        <v>2306.8809000000001</v>
      </c>
      <c r="C4805">
        <f>Fulltable[[#This Row],[Distance]]^3</f>
        <v>110799.489627</v>
      </c>
      <c r="D4805">
        <f>Fulltable[[#This Row],[Distance]]^4</f>
        <v>5321699.4867848102</v>
      </c>
      <c r="E4805">
        <f>Fulltable[[#This Row],[Distance]]^5</f>
        <v>255601226.35027444</v>
      </c>
      <c r="F4805" s="13" t="e">
        <f>IF(ISNUMBER(VLOOKUP(Fulltable[[#This Row],[Distance]], PBmetric[[Distance (km)]:[PB (hh:mm:ss)]], 6, FALSE)), VLOOKUP(Fulltable[[#This Row],[Distance]], PBmetric[[Distance (km)]:[PB (hh:mm:ss)]], 6, FALSE), NA())</f>
        <v>#N/A</v>
      </c>
      <c r="G4805" s="13">
        <f ca="1">$Q$4+$P$4*Fulltable[[#This Row],[Distance]]+$O$4*Fulltable[[#This Row],[D^2]]+$N$4*Fulltable[[#This Row],[D^3]]</f>
        <v>0.1809386790349668</v>
      </c>
      <c r="H4805" s="13">
        <f ca="1">Fulltable[[#This Row],[Forecast]]*(1+AVERAGE(cform[faster (-ve) /
slower (+ve)]))</f>
        <v>0.18732976267434948</v>
      </c>
      <c r="I4805" s="13" t="e">
        <f>IF(ISNUMBER(VLOOKUP(Fulltable[[#This Row],[Distance]], Predict[[#All],[Distance (km)]:[Time on current form]], 2, FALSE)), VLOOKUP(Fulltable[[#This Row],[Distance]], Predict[[#All],[Distance (km)]:[Time on current form]], 2, FALSE), NA())</f>
        <v>#N/A</v>
      </c>
      <c r="J4805" s="13" t="e">
        <f>IF(ISNUMBER(VLOOKUP(Fulltable[[#This Row],[Distance]], Predict[[#All],[Distance (km)]:[Time on current form]], 3, FALSE)), VLOOKUP(Fulltable[[#This Row],[Distance]], Predict[[#All],[Distance (km)]:[Time on current form]], 3, FALSE), NA())</f>
        <v>#N/A</v>
      </c>
    </row>
    <row r="4806" spans="1:10" x14ac:dyDescent="0.25">
      <c r="A4806" s="1">
        <v>48.04</v>
      </c>
      <c r="B4806" s="2">
        <f>Fulltable[[#This Row],[Distance]]^2</f>
        <v>2307.8415999999997</v>
      </c>
      <c r="C4806">
        <f>Fulltable[[#This Row],[Distance]]^3</f>
        <v>110868.71046399999</v>
      </c>
      <c r="D4806">
        <f>Fulltable[[#This Row],[Distance]]^4</f>
        <v>5326132.8506905586</v>
      </c>
      <c r="E4806">
        <f>Fulltable[[#This Row],[Distance]]^5</f>
        <v>255867422.14717442</v>
      </c>
      <c r="F4806" s="13" t="e">
        <f>IF(ISNUMBER(VLOOKUP(Fulltable[[#This Row],[Distance]], PBmetric[[Distance (km)]:[PB (hh:mm:ss)]], 6, FALSE)), VLOOKUP(Fulltable[[#This Row],[Distance]], PBmetric[[Distance (km)]:[PB (hh:mm:ss)]], 6, FALSE), NA())</f>
        <v>#N/A</v>
      </c>
      <c r="G4806" s="13">
        <f ca="1">$Q$4+$P$4*Fulltable[[#This Row],[Distance]]+$O$4*Fulltable[[#This Row],[D^2]]+$N$4*Fulltable[[#This Row],[D^3]]</f>
        <v>0.18098490100502893</v>
      </c>
      <c r="H4806" s="13">
        <f ca="1">Fulltable[[#This Row],[Forecast]]*(1+AVERAGE(cform[faster (-ve) /
slower (+ve)]))</f>
        <v>0.18737761728856606</v>
      </c>
      <c r="I4806" s="13" t="e">
        <f>IF(ISNUMBER(VLOOKUP(Fulltable[[#This Row],[Distance]], Predict[[#All],[Distance (km)]:[Time on current form]], 2, FALSE)), VLOOKUP(Fulltable[[#This Row],[Distance]], Predict[[#All],[Distance (km)]:[Time on current form]], 2, FALSE), NA())</f>
        <v>#N/A</v>
      </c>
      <c r="J4806" s="13" t="e">
        <f>IF(ISNUMBER(VLOOKUP(Fulltable[[#This Row],[Distance]], Predict[[#All],[Distance (km)]:[Time on current form]], 3, FALSE)), VLOOKUP(Fulltable[[#This Row],[Distance]], Predict[[#All],[Distance (km)]:[Time on current form]], 3, FALSE), NA())</f>
        <v>#N/A</v>
      </c>
    </row>
    <row r="4807" spans="1:10" x14ac:dyDescent="0.25">
      <c r="A4807" s="1">
        <v>48.05</v>
      </c>
      <c r="B4807" s="2">
        <f>Fulltable[[#This Row],[Distance]]^2</f>
        <v>2308.8024999999998</v>
      </c>
      <c r="C4807">
        <f>Fulltable[[#This Row],[Distance]]^3</f>
        <v>110937.96012499998</v>
      </c>
      <c r="D4807">
        <f>Fulltable[[#This Row],[Distance]]^4</f>
        <v>5330568.9840062493</v>
      </c>
      <c r="E4807">
        <f>Fulltable[[#This Row],[Distance]]^5</f>
        <v>256133839.68150026</v>
      </c>
      <c r="F4807" s="13" t="e">
        <f>IF(ISNUMBER(VLOOKUP(Fulltable[[#This Row],[Distance]], PBmetric[[Distance (km)]:[PB (hh:mm:ss)]], 6, FALSE)), VLOOKUP(Fulltable[[#This Row],[Distance]], PBmetric[[Distance (km)]:[PB (hh:mm:ss)]], 6, FALSE), NA())</f>
        <v>#N/A</v>
      </c>
      <c r="G4807" s="13">
        <f ca="1">$Q$4+$P$4*Fulltable[[#This Row],[Distance]]+$O$4*Fulltable[[#This Row],[D^2]]+$N$4*Fulltable[[#This Row],[D^3]]</f>
        <v>0.18103112647790262</v>
      </c>
      <c r="H4807" s="13">
        <f ca="1">Fulltable[[#This Row],[Forecast]]*(1+AVERAGE(cform[faster (-ve) /
slower (+ve)]))</f>
        <v>0.1874254755293199</v>
      </c>
      <c r="I4807" s="13" t="e">
        <f>IF(ISNUMBER(VLOOKUP(Fulltable[[#This Row],[Distance]], Predict[[#All],[Distance (km)]:[Time on current form]], 2, FALSE)), VLOOKUP(Fulltable[[#This Row],[Distance]], Predict[[#All],[Distance (km)]:[Time on current form]], 2, FALSE), NA())</f>
        <v>#N/A</v>
      </c>
      <c r="J4807" s="13" t="e">
        <f>IF(ISNUMBER(VLOOKUP(Fulltable[[#This Row],[Distance]], Predict[[#All],[Distance (km)]:[Time on current form]], 3, FALSE)), VLOOKUP(Fulltable[[#This Row],[Distance]], Predict[[#All],[Distance (km)]:[Time on current form]], 3, FALSE), NA())</f>
        <v>#N/A</v>
      </c>
    </row>
    <row r="4808" spans="1:10" x14ac:dyDescent="0.25">
      <c r="A4808" s="1">
        <v>48.06</v>
      </c>
      <c r="B4808" s="2">
        <f>Fulltable[[#This Row],[Distance]]^2</f>
        <v>2309.7636000000002</v>
      </c>
      <c r="C4808">
        <f>Fulltable[[#This Row],[Distance]]^3</f>
        <v>111007.23861600002</v>
      </c>
      <c r="D4808">
        <f>Fulltable[[#This Row],[Distance]]^4</f>
        <v>5335007.8878849614</v>
      </c>
      <c r="E4808">
        <f>Fulltable[[#This Row],[Distance]]^5</f>
        <v>256400479.09175125</v>
      </c>
      <c r="F4808" s="13" t="e">
        <f>IF(ISNUMBER(VLOOKUP(Fulltable[[#This Row],[Distance]], PBmetric[[Distance (km)]:[PB (hh:mm:ss)]], 6, FALSE)), VLOOKUP(Fulltable[[#This Row],[Distance]], PBmetric[[Distance (km)]:[PB (hh:mm:ss)]], 6, FALSE), NA())</f>
        <v>#N/A</v>
      </c>
      <c r="G4808" s="13">
        <f ca="1">$Q$4+$P$4*Fulltable[[#This Row],[Distance]]+$O$4*Fulltable[[#This Row],[D^2]]+$N$4*Fulltable[[#This Row],[D^3]]</f>
        <v>0.18107735545355239</v>
      </c>
      <c r="H4808" s="13">
        <f ca="1">Fulltable[[#This Row],[Forecast]]*(1+AVERAGE(cform[faster (-ve) /
slower (+ve)]))</f>
        <v>0.18747333739657426</v>
      </c>
      <c r="I4808" s="13" t="e">
        <f>IF(ISNUMBER(VLOOKUP(Fulltable[[#This Row],[Distance]], Predict[[#All],[Distance (km)]:[Time on current form]], 2, FALSE)), VLOOKUP(Fulltable[[#This Row],[Distance]], Predict[[#All],[Distance (km)]:[Time on current form]], 2, FALSE), NA())</f>
        <v>#N/A</v>
      </c>
      <c r="J4808" s="13" t="e">
        <f>IF(ISNUMBER(VLOOKUP(Fulltable[[#This Row],[Distance]], Predict[[#All],[Distance (km)]:[Time on current form]], 3, FALSE)), VLOOKUP(Fulltable[[#This Row],[Distance]], Predict[[#All],[Distance (km)]:[Time on current form]], 3, FALSE), NA())</f>
        <v>#N/A</v>
      </c>
    </row>
    <row r="4809" spans="1:10" x14ac:dyDescent="0.25">
      <c r="A4809" s="1">
        <v>48.07</v>
      </c>
      <c r="B4809" s="2">
        <f>Fulltable[[#This Row],[Distance]]^2</f>
        <v>2310.7249000000002</v>
      </c>
      <c r="C4809">
        <f>Fulltable[[#This Row],[Distance]]^3</f>
        <v>111076.545943</v>
      </c>
      <c r="D4809">
        <f>Fulltable[[#This Row],[Distance]]^4</f>
        <v>5339449.5634800112</v>
      </c>
      <c r="E4809">
        <f>Fulltable[[#This Row],[Distance]]^5</f>
        <v>256667340.51648414</v>
      </c>
      <c r="F4809" s="13" t="e">
        <f>IF(ISNUMBER(VLOOKUP(Fulltable[[#This Row],[Distance]], PBmetric[[Distance (km)]:[PB (hh:mm:ss)]], 6, FALSE)), VLOOKUP(Fulltable[[#This Row],[Distance]], PBmetric[[Distance (km)]:[PB (hh:mm:ss)]], 6, FALSE), NA())</f>
        <v>#N/A</v>
      </c>
      <c r="G4809" s="13">
        <f ca="1">$Q$4+$P$4*Fulltable[[#This Row],[Distance]]+$O$4*Fulltable[[#This Row],[D^2]]+$N$4*Fulltable[[#This Row],[D^3]]</f>
        <v>0.18112358793194283</v>
      </c>
      <c r="H4809" s="13">
        <f ca="1">Fulltable[[#This Row],[Forecast]]*(1+AVERAGE(cform[faster (-ve) /
slower (+ve)]))</f>
        <v>0.18752120289029248</v>
      </c>
      <c r="I4809" s="13" t="e">
        <f>IF(ISNUMBER(VLOOKUP(Fulltable[[#This Row],[Distance]], Predict[[#All],[Distance (km)]:[Time on current form]], 2, FALSE)), VLOOKUP(Fulltable[[#This Row],[Distance]], Predict[[#All],[Distance (km)]:[Time on current form]], 2, FALSE), NA())</f>
        <v>#N/A</v>
      </c>
      <c r="J4809" s="13" t="e">
        <f>IF(ISNUMBER(VLOOKUP(Fulltable[[#This Row],[Distance]], Predict[[#All],[Distance (km)]:[Time on current form]], 3, FALSE)), VLOOKUP(Fulltable[[#This Row],[Distance]], Predict[[#All],[Distance (km)]:[Time on current form]], 3, FALSE), NA())</f>
        <v>#N/A</v>
      </c>
    </row>
    <row r="4810" spans="1:10" x14ac:dyDescent="0.25">
      <c r="A4810" s="1">
        <v>48.08</v>
      </c>
      <c r="B4810" s="2">
        <f>Fulltable[[#This Row],[Distance]]^2</f>
        <v>2311.6864</v>
      </c>
      <c r="C4810">
        <f>Fulltable[[#This Row],[Distance]]^3</f>
        <v>111145.88211199999</v>
      </c>
      <c r="D4810">
        <f>Fulltable[[#This Row],[Distance]]^4</f>
        <v>5343894.0119449599</v>
      </c>
      <c r="E4810">
        <f>Fulltable[[#This Row],[Distance]]^5</f>
        <v>256934424.09431365</v>
      </c>
      <c r="F4810" s="13" t="e">
        <f>IF(ISNUMBER(VLOOKUP(Fulltable[[#This Row],[Distance]], PBmetric[[Distance (km)]:[PB (hh:mm:ss)]], 6, FALSE)), VLOOKUP(Fulltable[[#This Row],[Distance]], PBmetric[[Distance (km)]:[PB (hh:mm:ss)]], 6, FALSE), NA())</f>
        <v>#N/A</v>
      </c>
      <c r="G4810" s="13">
        <f ca="1">$Q$4+$P$4*Fulltable[[#This Row],[Distance]]+$O$4*Fulltable[[#This Row],[D^2]]+$N$4*Fulltable[[#This Row],[D^3]]</f>
        <v>0.18116982391303851</v>
      </c>
      <c r="H4810" s="13">
        <f ca="1">Fulltable[[#This Row],[Forecast]]*(1+AVERAGE(cform[faster (-ve) /
slower (+ve)]))</f>
        <v>0.18756907201043785</v>
      </c>
      <c r="I4810" s="13" t="e">
        <f>IF(ISNUMBER(VLOOKUP(Fulltable[[#This Row],[Distance]], Predict[[#All],[Distance (km)]:[Time on current form]], 2, FALSE)), VLOOKUP(Fulltable[[#This Row],[Distance]], Predict[[#All],[Distance (km)]:[Time on current form]], 2, FALSE), NA())</f>
        <v>#N/A</v>
      </c>
      <c r="J4810" s="13" t="e">
        <f>IF(ISNUMBER(VLOOKUP(Fulltable[[#This Row],[Distance]], Predict[[#All],[Distance (km)]:[Time on current form]], 3, FALSE)), VLOOKUP(Fulltable[[#This Row],[Distance]], Predict[[#All],[Distance (km)]:[Time on current form]], 3, FALSE), NA())</f>
        <v>#N/A</v>
      </c>
    </row>
    <row r="4811" spans="1:10" x14ac:dyDescent="0.25">
      <c r="A4811" s="1">
        <v>48.09</v>
      </c>
      <c r="B4811" s="2">
        <f>Fulltable[[#This Row],[Distance]]^2</f>
        <v>2312.6481000000003</v>
      </c>
      <c r="C4811">
        <f>Fulltable[[#This Row],[Distance]]^3</f>
        <v>111215.24712900002</v>
      </c>
      <c r="D4811">
        <f>Fulltable[[#This Row],[Distance]]^4</f>
        <v>5348341.2344336119</v>
      </c>
      <c r="E4811">
        <f>Fulltable[[#This Row],[Distance]]^5</f>
        <v>257201729.9639124</v>
      </c>
      <c r="F4811" s="13" t="e">
        <f>IF(ISNUMBER(VLOOKUP(Fulltable[[#This Row],[Distance]], PBmetric[[Distance (km)]:[PB (hh:mm:ss)]], 6, FALSE)), VLOOKUP(Fulltable[[#This Row],[Distance]], PBmetric[[Distance (km)]:[PB (hh:mm:ss)]], 6, FALSE), NA())</f>
        <v>#N/A</v>
      </c>
      <c r="G4811" s="13">
        <f ca="1">$Q$4+$P$4*Fulltable[[#This Row],[Distance]]+$O$4*Fulltable[[#This Row],[D^2]]+$N$4*Fulltable[[#This Row],[D^3]]</f>
        <v>0.1812160633968041</v>
      </c>
      <c r="H4811" s="13">
        <f ca="1">Fulltable[[#This Row],[Forecast]]*(1+AVERAGE(cform[faster (-ve) /
slower (+ve)]))</f>
        <v>0.1876169447569738</v>
      </c>
      <c r="I4811" s="13" t="e">
        <f>IF(ISNUMBER(VLOOKUP(Fulltable[[#This Row],[Distance]], Predict[[#All],[Distance (km)]:[Time on current form]], 2, FALSE)), VLOOKUP(Fulltable[[#This Row],[Distance]], Predict[[#All],[Distance (km)]:[Time on current form]], 2, FALSE), NA())</f>
        <v>#N/A</v>
      </c>
      <c r="J4811" s="13" t="e">
        <f>IF(ISNUMBER(VLOOKUP(Fulltable[[#This Row],[Distance]], Predict[[#All],[Distance (km)]:[Time on current form]], 3, FALSE)), VLOOKUP(Fulltable[[#This Row],[Distance]], Predict[[#All],[Distance (km)]:[Time on current form]], 3, FALSE), NA())</f>
        <v>#N/A</v>
      </c>
    </row>
    <row r="4812" spans="1:10" x14ac:dyDescent="0.25">
      <c r="A4812" s="1">
        <v>48.1</v>
      </c>
      <c r="B4812" s="2">
        <f>Fulltable[[#This Row],[Distance]]^2</f>
        <v>2313.61</v>
      </c>
      <c r="C4812">
        <f>Fulltable[[#This Row],[Distance]]^3</f>
        <v>111284.641</v>
      </c>
      <c r="D4812">
        <f>Fulltable[[#This Row],[Distance]]^4</f>
        <v>5352791.2321000006</v>
      </c>
      <c r="E4812">
        <f>Fulltable[[#This Row],[Distance]]^5</f>
        <v>257469258.26401004</v>
      </c>
      <c r="F4812" s="13" t="e">
        <f>IF(ISNUMBER(VLOOKUP(Fulltable[[#This Row],[Distance]], PBmetric[[Distance (km)]:[PB (hh:mm:ss)]], 6, FALSE)), VLOOKUP(Fulltable[[#This Row],[Distance]], PBmetric[[Distance (km)]:[PB (hh:mm:ss)]], 6, FALSE), NA())</f>
        <v>#N/A</v>
      </c>
      <c r="G4812" s="13">
        <f ca="1">$Q$4+$P$4*Fulltable[[#This Row],[Distance]]+$O$4*Fulltable[[#This Row],[D^2]]+$N$4*Fulltable[[#This Row],[D^3]]</f>
        <v>0.18126230638320406</v>
      </c>
      <c r="H4812" s="13">
        <f ca="1">Fulltable[[#This Row],[Forecast]]*(1+AVERAGE(cform[faster (-ve) /
slower (+ve)]))</f>
        <v>0.18766482112986355</v>
      </c>
      <c r="I4812" s="13" t="e">
        <f>IF(ISNUMBER(VLOOKUP(Fulltable[[#This Row],[Distance]], Predict[[#All],[Distance (km)]:[Time on current form]], 2, FALSE)), VLOOKUP(Fulltable[[#This Row],[Distance]], Predict[[#All],[Distance (km)]:[Time on current form]], 2, FALSE), NA())</f>
        <v>#N/A</v>
      </c>
      <c r="J4812" s="13" t="e">
        <f>IF(ISNUMBER(VLOOKUP(Fulltable[[#This Row],[Distance]], Predict[[#All],[Distance (km)]:[Time on current form]], 3, FALSE)), VLOOKUP(Fulltable[[#This Row],[Distance]], Predict[[#All],[Distance (km)]:[Time on current form]], 3, FALSE), NA())</f>
        <v>#N/A</v>
      </c>
    </row>
    <row r="4813" spans="1:10" x14ac:dyDescent="0.25">
      <c r="A4813" s="1">
        <v>48.11</v>
      </c>
      <c r="B4813" s="2">
        <f>Fulltable[[#This Row],[Distance]]^2</f>
        <v>2314.5720999999999</v>
      </c>
      <c r="C4813">
        <f>Fulltable[[#This Row],[Distance]]^3</f>
        <v>111354.06373099999</v>
      </c>
      <c r="D4813">
        <f>Fulltable[[#This Row],[Distance]]^4</f>
        <v>5357244.0060984092</v>
      </c>
      <c r="E4813">
        <f>Fulltable[[#This Row],[Distance]]^5</f>
        <v>257737009.13339445</v>
      </c>
      <c r="F4813" s="13" t="e">
        <f>IF(ISNUMBER(VLOOKUP(Fulltable[[#This Row],[Distance]], PBmetric[[Distance (km)]:[PB (hh:mm:ss)]], 6, FALSE)), VLOOKUP(Fulltable[[#This Row],[Distance]], PBmetric[[Distance (km)]:[PB (hh:mm:ss)]], 6, FALSE), NA())</f>
        <v>#N/A</v>
      </c>
      <c r="G4813" s="13">
        <f ca="1">$Q$4+$P$4*Fulltable[[#This Row],[Distance]]+$O$4*Fulltable[[#This Row],[D^2]]+$N$4*Fulltable[[#This Row],[D^3]]</f>
        <v>0.18130855287220313</v>
      </c>
      <c r="H4813" s="13">
        <f ca="1">Fulltable[[#This Row],[Forecast]]*(1+AVERAGE(cform[faster (-ve) /
slower (+ve)]))</f>
        <v>0.1877127011290706</v>
      </c>
      <c r="I4813" s="13" t="e">
        <f>IF(ISNUMBER(VLOOKUP(Fulltable[[#This Row],[Distance]], Predict[[#All],[Distance (km)]:[Time on current form]], 2, FALSE)), VLOOKUP(Fulltable[[#This Row],[Distance]], Predict[[#All],[Distance (km)]:[Time on current form]], 2, FALSE), NA())</f>
        <v>#N/A</v>
      </c>
      <c r="J4813" s="13" t="e">
        <f>IF(ISNUMBER(VLOOKUP(Fulltable[[#This Row],[Distance]], Predict[[#All],[Distance (km)]:[Time on current form]], 3, FALSE)), VLOOKUP(Fulltable[[#This Row],[Distance]], Predict[[#All],[Distance (km)]:[Time on current form]], 3, FALSE), NA())</f>
        <v>#N/A</v>
      </c>
    </row>
    <row r="4814" spans="1:10" x14ac:dyDescent="0.25">
      <c r="A4814" s="1">
        <v>48.12</v>
      </c>
      <c r="B4814" s="2">
        <f>Fulltable[[#This Row],[Distance]]^2</f>
        <v>2315.5343999999996</v>
      </c>
      <c r="C4814">
        <f>Fulltable[[#This Row],[Distance]]^3</f>
        <v>111423.51532799998</v>
      </c>
      <c r="D4814">
        <f>Fulltable[[#This Row],[Distance]]^4</f>
        <v>5361699.5575833581</v>
      </c>
      <c r="E4814">
        <f>Fulltable[[#This Row],[Distance]]^5</f>
        <v>258004982.71091118</v>
      </c>
      <c r="F4814" s="13" t="e">
        <f>IF(ISNUMBER(VLOOKUP(Fulltable[[#This Row],[Distance]], PBmetric[[Distance (km)]:[PB (hh:mm:ss)]], 6, FALSE)), VLOOKUP(Fulltable[[#This Row],[Distance]], PBmetric[[Distance (km)]:[PB (hh:mm:ss)]], 6, FALSE), NA())</f>
        <v>#N/A</v>
      </c>
      <c r="G4814" s="13">
        <f ca="1">$Q$4+$P$4*Fulltable[[#This Row],[Distance]]+$O$4*Fulltable[[#This Row],[D^2]]+$N$4*Fulltable[[#This Row],[D^3]]</f>
        <v>0.18135480286376585</v>
      </c>
      <c r="H4814" s="13">
        <f ca="1">Fulltable[[#This Row],[Forecast]]*(1+AVERAGE(cform[faster (-ve) /
slower (+ve)]))</f>
        <v>0.1877605847545582</v>
      </c>
      <c r="I4814" s="13" t="e">
        <f>IF(ISNUMBER(VLOOKUP(Fulltable[[#This Row],[Distance]], Predict[[#All],[Distance (km)]:[Time on current form]], 2, FALSE)), VLOOKUP(Fulltable[[#This Row],[Distance]], Predict[[#All],[Distance (km)]:[Time on current form]], 2, FALSE), NA())</f>
        <v>#N/A</v>
      </c>
      <c r="J4814" s="13" t="e">
        <f>IF(ISNUMBER(VLOOKUP(Fulltable[[#This Row],[Distance]], Predict[[#All],[Distance (km)]:[Time on current form]], 3, FALSE)), VLOOKUP(Fulltable[[#This Row],[Distance]], Predict[[#All],[Distance (km)]:[Time on current form]], 3, FALSE), NA())</f>
        <v>#N/A</v>
      </c>
    </row>
    <row r="4815" spans="1:10" x14ac:dyDescent="0.25">
      <c r="A4815" s="1">
        <v>48.13</v>
      </c>
      <c r="B4815" s="2">
        <f>Fulltable[[#This Row],[Distance]]^2</f>
        <v>2316.4969000000001</v>
      </c>
      <c r="C4815">
        <f>Fulltable[[#This Row],[Distance]]^3</f>
        <v>111492.99579700001</v>
      </c>
      <c r="D4815">
        <f>Fulltable[[#This Row],[Distance]]^4</f>
        <v>5366157.8877096102</v>
      </c>
      <c r="E4815">
        <f>Fulltable[[#This Row],[Distance]]^5</f>
        <v>258273179.13546357</v>
      </c>
      <c r="F4815" s="13" t="e">
        <f>IF(ISNUMBER(VLOOKUP(Fulltable[[#This Row],[Distance]], PBmetric[[Distance (km)]:[PB (hh:mm:ss)]], 6, FALSE)), VLOOKUP(Fulltable[[#This Row],[Distance]], PBmetric[[Distance (km)]:[PB (hh:mm:ss)]], 6, FALSE), NA())</f>
        <v>#N/A</v>
      </c>
      <c r="G4815" s="13">
        <f ca="1">$Q$4+$P$4*Fulltable[[#This Row],[Distance]]+$O$4*Fulltable[[#This Row],[D^2]]+$N$4*Fulltable[[#This Row],[D^3]]</f>
        <v>0.18140105635785686</v>
      </c>
      <c r="H4815" s="13">
        <f ca="1">Fulltable[[#This Row],[Forecast]]*(1+AVERAGE(cform[faster (-ve) /
slower (+ve)]))</f>
        <v>0.18780847200628981</v>
      </c>
      <c r="I4815" s="13" t="e">
        <f>IF(ISNUMBER(VLOOKUP(Fulltable[[#This Row],[Distance]], Predict[[#All],[Distance (km)]:[Time on current form]], 2, FALSE)), VLOOKUP(Fulltable[[#This Row],[Distance]], Predict[[#All],[Distance (km)]:[Time on current form]], 2, FALSE), NA())</f>
        <v>#N/A</v>
      </c>
      <c r="J4815" s="13" t="e">
        <f>IF(ISNUMBER(VLOOKUP(Fulltable[[#This Row],[Distance]], Predict[[#All],[Distance (km)]:[Time on current form]], 3, FALSE)), VLOOKUP(Fulltable[[#This Row],[Distance]], Predict[[#All],[Distance (km)]:[Time on current form]], 3, FALSE), NA())</f>
        <v>#N/A</v>
      </c>
    </row>
    <row r="4816" spans="1:10" x14ac:dyDescent="0.25">
      <c r="A4816" s="1">
        <v>48.14</v>
      </c>
      <c r="B4816" s="2">
        <f>Fulltable[[#This Row],[Distance]]^2</f>
        <v>2317.4596000000001</v>
      </c>
      <c r="C4816">
        <f>Fulltable[[#This Row],[Distance]]^3</f>
        <v>111562.50514400001</v>
      </c>
      <c r="D4816">
        <f>Fulltable[[#This Row],[Distance]]^4</f>
        <v>5370618.9976321608</v>
      </c>
      <c r="E4816">
        <f>Fulltable[[#This Row],[Distance]]^5</f>
        <v>258541598.54601222</v>
      </c>
      <c r="F4816" s="13" t="e">
        <f>IF(ISNUMBER(VLOOKUP(Fulltable[[#This Row],[Distance]], PBmetric[[Distance (km)]:[PB (hh:mm:ss)]], 6, FALSE)), VLOOKUP(Fulltable[[#This Row],[Distance]], PBmetric[[Distance (km)]:[PB (hh:mm:ss)]], 6, FALSE), NA())</f>
        <v>#N/A</v>
      </c>
      <c r="G4816" s="13">
        <f ca="1">$Q$4+$P$4*Fulltable[[#This Row],[Distance]]+$O$4*Fulltable[[#This Row],[D^2]]+$N$4*Fulltable[[#This Row],[D^3]]</f>
        <v>0.18144731335444067</v>
      </c>
      <c r="H4816" s="13">
        <f ca="1">Fulltable[[#This Row],[Forecast]]*(1+AVERAGE(cform[faster (-ve) /
slower (+ve)]))</f>
        <v>0.18785636288422861</v>
      </c>
      <c r="I4816" s="13" t="e">
        <f>IF(ISNUMBER(VLOOKUP(Fulltable[[#This Row],[Distance]], Predict[[#All],[Distance (km)]:[Time on current form]], 2, FALSE)), VLOOKUP(Fulltable[[#This Row],[Distance]], Predict[[#All],[Distance (km)]:[Time on current form]], 2, FALSE), NA())</f>
        <v>#N/A</v>
      </c>
      <c r="J4816" s="13" t="e">
        <f>IF(ISNUMBER(VLOOKUP(Fulltable[[#This Row],[Distance]], Predict[[#All],[Distance (km)]:[Time on current form]], 3, FALSE)), VLOOKUP(Fulltable[[#This Row],[Distance]], Predict[[#All],[Distance (km)]:[Time on current form]], 3, FALSE), NA())</f>
        <v>#N/A</v>
      </c>
    </row>
    <row r="4817" spans="1:10" x14ac:dyDescent="0.25">
      <c r="A4817" s="1">
        <v>48.15</v>
      </c>
      <c r="B4817" s="2">
        <f>Fulltable[[#This Row],[Distance]]^2</f>
        <v>2318.4224999999997</v>
      </c>
      <c r="C4817">
        <f>Fulltable[[#This Row],[Distance]]^3</f>
        <v>111632.04337499998</v>
      </c>
      <c r="D4817">
        <f>Fulltable[[#This Row],[Distance]]^4</f>
        <v>5375082.8885062486</v>
      </c>
      <c r="E4817">
        <f>Fulltable[[#This Row],[Distance]]^5</f>
        <v>258810241.08157587</v>
      </c>
      <c r="F4817" s="13" t="e">
        <f>IF(ISNUMBER(VLOOKUP(Fulltable[[#This Row],[Distance]], PBmetric[[Distance (km)]:[PB (hh:mm:ss)]], 6, FALSE)), VLOOKUP(Fulltable[[#This Row],[Distance]], PBmetric[[Distance (km)]:[PB (hh:mm:ss)]], 6, FALSE), NA())</f>
        <v>#N/A</v>
      </c>
      <c r="G4817" s="13">
        <f ca="1">$Q$4+$P$4*Fulltable[[#This Row],[Distance]]+$O$4*Fulltable[[#This Row],[D^2]]+$N$4*Fulltable[[#This Row],[D^3]]</f>
        <v>0.18149357385348192</v>
      </c>
      <c r="H4817" s="13">
        <f ca="1">Fulltable[[#This Row],[Forecast]]*(1+AVERAGE(cform[faster (-ve) /
slower (+ve)]))</f>
        <v>0.18790425738833805</v>
      </c>
      <c r="I4817" s="13" t="e">
        <f>IF(ISNUMBER(VLOOKUP(Fulltable[[#This Row],[Distance]], Predict[[#All],[Distance (km)]:[Time on current form]], 2, FALSE)), VLOOKUP(Fulltable[[#This Row],[Distance]], Predict[[#All],[Distance (km)]:[Time on current form]], 2, FALSE), NA())</f>
        <v>#N/A</v>
      </c>
      <c r="J4817" s="13" t="e">
        <f>IF(ISNUMBER(VLOOKUP(Fulltable[[#This Row],[Distance]], Predict[[#All],[Distance (km)]:[Time on current form]], 3, FALSE)), VLOOKUP(Fulltable[[#This Row],[Distance]], Predict[[#All],[Distance (km)]:[Time on current form]], 3, FALSE), NA())</f>
        <v>#N/A</v>
      </c>
    </row>
    <row r="4818" spans="1:10" x14ac:dyDescent="0.25">
      <c r="A4818" s="1">
        <v>48.16</v>
      </c>
      <c r="B4818" s="2">
        <f>Fulltable[[#This Row],[Distance]]^2</f>
        <v>2319.3855999999996</v>
      </c>
      <c r="C4818">
        <f>Fulltable[[#This Row],[Distance]]^3</f>
        <v>111701.61049599998</v>
      </c>
      <c r="D4818">
        <f>Fulltable[[#This Row],[Distance]]^4</f>
        <v>5379549.5614873581</v>
      </c>
      <c r="E4818">
        <f>Fulltable[[#This Row],[Distance]]^5</f>
        <v>259079106.88123116</v>
      </c>
      <c r="F4818" s="13" t="e">
        <f>IF(ISNUMBER(VLOOKUP(Fulltable[[#This Row],[Distance]], PBmetric[[Distance (km)]:[PB (hh:mm:ss)]], 6, FALSE)), VLOOKUP(Fulltable[[#This Row],[Distance]], PBmetric[[Distance (km)]:[PB (hh:mm:ss)]], 6, FALSE), NA())</f>
        <v>#N/A</v>
      </c>
      <c r="G4818" s="13">
        <f ca="1">$Q$4+$P$4*Fulltable[[#This Row],[Distance]]+$O$4*Fulltable[[#This Row],[D^2]]+$N$4*Fulltable[[#This Row],[D^3]]</f>
        <v>0.18153983785494521</v>
      </c>
      <c r="H4818" s="13">
        <f ca="1">Fulltable[[#This Row],[Forecast]]*(1+AVERAGE(cform[faster (-ve) /
slower (+ve)]))</f>
        <v>0.18795215551858144</v>
      </c>
      <c r="I4818" s="13" t="e">
        <f>IF(ISNUMBER(VLOOKUP(Fulltable[[#This Row],[Distance]], Predict[[#All],[Distance (km)]:[Time on current form]], 2, FALSE)), VLOOKUP(Fulltable[[#This Row],[Distance]], Predict[[#All],[Distance (km)]:[Time on current form]], 2, FALSE), NA())</f>
        <v>#N/A</v>
      </c>
      <c r="J4818" s="13" t="e">
        <f>IF(ISNUMBER(VLOOKUP(Fulltable[[#This Row],[Distance]], Predict[[#All],[Distance (km)]:[Time on current form]], 3, FALSE)), VLOOKUP(Fulltable[[#This Row],[Distance]], Predict[[#All],[Distance (km)]:[Time on current form]], 3, FALSE), NA())</f>
        <v>#N/A</v>
      </c>
    </row>
    <row r="4819" spans="1:10" x14ac:dyDescent="0.25">
      <c r="A4819" s="1">
        <v>48.17</v>
      </c>
      <c r="B4819" s="2">
        <f>Fulltable[[#This Row],[Distance]]^2</f>
        <v>2320.3489</v>
      </c>
      <c r="C4819">
        <f>Fulltable[[#This Row],[Distance]]^3</f>
        <v>111771.206513</v>
      </c>
      <c r="D4819">
        <f>Fulltable[[#This Row],[Distance]]^4</f>
        <v>5384019.0177312102</v>
      </c>
      <c r="E4819">
        <f>Fulltable[[#This Row],[Distance]]^5</f>
        <v>259348196.08411241</v>
      </c>
      <c r="F4819" s="13" t="e">
        <f>IF(ISNUMBER(VLOOKUP(Fulltable[[#This Row],[Distance]], PBmetric[[Distance (km)]:[PB (hh:mm:ss)]], 6, FALSE)), VLOOKUP(Fulltable[[#This Row],[Distance]], PBmetric[[Distance (km)]:[PB (hh:mm:ss)]], 6, FALSE), NA())</f>
        <v>#N/A</v>
      </c>
      <c r="G4819" s="13">
        <f ca="1">$Q$4+$P$4*Fulltable[[#This Row],[Distance]]+$O$4*Fulltable[[#This Row],[D^2]]+$N$4*Fulltable[[#This Row],[D^3]]</f>
        <v>0.18158610535879516</v>
      </c>
      <c r="H4819" s="13">
        <f ca="1">Fulltable[[#This Row],[Forecast]]*(1+AVERAGE(cform[faster (-ve) /
slower (+ve)]))</f>
        <v>0.18800005727492217</v>
      </c>
      <c r="I4819" s="13" t="e">
        <f>IF(ISNUMBER(VLOOKUP(Fulltable[[#This Row],[Distance]], Predict[[#All],[Distance (km)]:[Time on current form]], 2, FALSE)), VLOOKUP(Fulltable[[#This Row],[Distance]], Predict[[#All],[Distance (km)]:[Time on current form]], 2, FALSE), NA())</f>
        <v>#N/A</v>
      </c>
      <c r="J4819" s="13" t="e">
        <f>IF(ISNUMBER(VLOOKUP(Fulltable[[#This Row],[Distance]], Predict[[#All],[Distance (km)]:[Time on current form]], 3, FALSE)), VLOOKUP(Fulltable[[#This Row],[Distance]], Predict[[#All],[Distance (km)]:[Time on current form]], 3, FALSE), NA())</f>
        <v>#N/A</v>
      </c>
    </row>
    <row r="4820" spans="1:10" x14ac:dyDescent="0.25">
      <c r="A4820" s="1">
        <v>48.18</v>
      </c>
      <c r="B4820" s="2">
        <f>Fulltable[[#This Row],[Distance]]^2</f>
        <v>2321.3123999999998</v>
      </c>
      <c r="C4820">
        <f>Fulltable[[#This Row],[Distance]]^3</f>
        <v>111840.83143199999</v>
      </c>
      <c r="D4820">
        <f>Fulltable[[#This Row],[Distance]]^4</f>
        <v>5388491.2583937589</v>
      </c>
      <c r="E4820">
        <f>Fulltable[[#This Row],[Distance]]^5</f>
        <v>259617508.8294113</v>
      </c>
      <c r="F4820" s="13" t="e">
        <f>IF(ISNUMBER(VLOOKUP(Fulltable[[#This Row],[Distance]], PBmetric[[Distance (km)]:[PB (hh:mm:ss)]], 6, FALSE)), VLOOKUP(Fulltable[[#This Row],[Distance]], PBmetric[[Distance (km)]:[PB (hh:mm:ss)]], 6, FALSE), NA())</f>
        <v>#N/A</v>
      </c>
      <c r="G4820" s="13">
        <f ca="1">$Q$4+$P$4*Fulltable[[#This Row],[Distance]]+$O$4*Fulltable[[#This Row],[D^2]]+$N$4*Fulltable[[#This Row],[D^3]]</f>
        <v>0.18163237636499635</v>
      </c>
      <c r="H4820" s="13">
        <f ca="1">Fulltable[[#This Row],[Forecast]]*(1+AVERAGE(cform[faster (-ve) /
slower (+ve)]))</f>
        <v>0.18804796265732354</v>
      </c>
      <c r="I4820" s="13" t="e">
        <f>IF(ISNUMBER(VLOOKUP(Fulltable[[#This Row],[Distance]], Predict[[#All],[Distance (km)]:[Time on current form]], 2, FALSE)), VLOOKUP(Fulltable[[#This Row],[Distance]], Predict[[#All],[Distance (km)]:[Time on current form]], 2, FALSE), NA())</f>
        <v>#N/A</v>
      </c>
      <c r="J4820" s="13" t="e">
        <f>IF(ISNUMBER(VLOOKUP(Fulltable[[#This Row],[Distance]], Predict[[#All],[Distance (km)]:[Time on current form]], 3, FALSE)), VLOOKUP(Fulltable[[#This Row],[Distance]], Predict[[#All],[Distance (km)]:[Time on current form]], 3, FALSE), NA())</f>
        <v>#N/A</v>
      </c>
    </row>
    <row r="4821" spans="1:10" x14ac:dyDescent="0.25">
      <c r="A4821" s="1">
        <v>48.19</v>
      </c>
      <c r="B4821" s="2">
        <f>Fulltable[[#This Row],[Distance]]^2</f>
        <v>2322.2760999999996</v>
      </c>
      <c r="C4821">
        <f>Fulltable[[#This Row],[Distance]]^3</f>
        <v>111910.48525899998</v>
      </c>
      <c r="D4821">
        <f>Fulltable[[#This Row],[Distance]]^4</f>
        <v>5392966.2846312085</v>
      </c>
      <c r="E4821">
        <f>Fulltable[[#This Row],[Distance]]^5</f>
        <v>259887045.25637794</v>
      </c>
      <c r="F4821" s="13" t="e">
        <f>IF(ISNUMBER(VLOOKUP(Fulltable[[#This Row],[Distance]], PBmetric[[Distance (km)]:[PB (hh:mm:ss)]], 6, FALSE)), VLOOKUP(Fulltable[[#This Row],[Distance]], PBmetric[[Distance (km)]:[PB (hh:mm:ss)]], 6, FALSE), NA())</f>
        <v>#N/A</v>
      </c>
      <c r="G4821" s="13">
        <f ca="1">$Q$4+$P$4*Fulltable[[#This Row],[Distance]]+$O$4*Fulltable[[#This Row],[D^2]]+$N$4*Fulltable[[#This Row],[D^3]]</f>
        <v>0.18167865087351334</v>
      </c>
      <c r="H4821" s="13">
        <f ca="1">Fulltable[[#This Row],[Forecast]]*(1+AVERAGE(cform[faster (-ve) /
slower (+ve)]))</f>
        <v>0.1880958716657489</v>
      </c>
      <c r="I4821" s="13" t="e">
        <f>IF(ISNUMBER(VLOOKUP(Fulltable[[#This Row],[Distance]], Predict[[#All],[Distance (km)]:[Time on current form]], 2, FALSE)), VLOOKUP(Fulltable[[#This Row],[Distance]], Predict[[#All],[Distance (km)]:[Time on current form]], 2, FALSE), NA())</f>
        <v>#N/A</v>
      </c>
      <c r="J4821" s="13" t="e">
        <f>IF(ISNUMBER(VLOOKUP(Fulltable[[#This Row],[Distance]], Predict[[#All],[Distance (km)]:[Time on current form]], 3, FALSE)), VLOOKUP(Fulltable[[#This Row],[Distance]], Predict[[#All],[Distance (km)]:[Time on current form]], 3, FALSE), NA())</f>
        <v>#N/A</v>
      </c>
    </row>
    <row r="4822" spans="1:10" x14ac:dyDescent="0.25">
      <c r="A4822" s="1">
        <v>48.2</v>
      </c>
      <c r="B4822" s="2">
        <f>Fulltable[[#This Row],[Distance]]^2</f>
        <v>2323.2400000000002</v>
      </c>
      <c r="C4822">
        <f>Fulltable[[#This Row],[Distance]]^3</f>
        <v>111980.16800000002</v>
      </c>
      <c r="D4822">
        <f>Fulltable[[#This Row],[Distance]]^4</f>
        <v>5397444.0976000009</v>
      </c>
      <c r="E4822">
        <f>Fulltable[[#This Row],[Distance]]^5</f>
        <v>260156805.50432006</v>
      </c>
      <c r="F4822" s="13" t="e">
        <f>IF(ISNUMBER(VLOOKUP(Fulltable[[#This Row],[Distance]], PBmetric[[Distance (km)]:[PB (hh:mm:ss)]], 6, FALSE)), VLOOKUP(Fulltable[[#This Row],[Distance]], PBmetric[[Distance (km)]:[PB (hh:mm:ss)]], 6, FALSE), NA())</f>
        <v>#N/A</v>
      </c>
      <c r="G4822" s="13">
        <f ca="1">$Q$4+$P$4*Fulltable[[#This Row],[Distance]]+$O$4*Fulltable[[#This Row],[D^2]]+$N$4*Fulltable[[#This Row],[D^3]]</f>
        <v>0.1817249288843108</v>
      </c>
      <c r="H4822" s="13">
        <f ca="1">Fulltable[[#This Row],[Forecast]]*(1+AVERAGE(cform[faster (-ve) /
slower (+ve)]))</f>
        <v>0.18814378430016165</v>
      </c>
      <c r="I4822" s="13" t="e">
        <f>IF(ISNUMBER(VLOOKUP(Fulltable[[#This Row],[Distance]], Predict[[#All],[Distance (km)]:[Time on current form]], 2, FALSE)), VLOOKUP(Fulltable[[#This Row],[Distance]], Predict[[#All],[Distance (km)]:[Time on current form]], 2, FALSE), NA())</f>
        <v>#N/A</v>
      </c>
      <c r="J4822" s="13" t="e">
        <f>IF(ISNUMBER(VLOOKUP(Fulltable[[#This Row],[Distance]], Predict[[#All],[Distance (km)]:[Time on current form]], 3, FALSE)), VLOOKUP(Fulltable[[#This Row],[Distance]], Predict[[#All],[Distance (km)]:[Time on current form]], 3, FALSE), NA())</f>
        <v>#N/A</v>
      </c>
    </row>
    <row r="4823" spans="1:10" x14ac:dyDescent="0.25">
      <c r="A4823" s="1">
        <v>48.21</v>
      </c>
      <c r="B4823" s="2">
        <f>Fulltable[[#This Row],[Distance]]^2</f>
        <v>2324.2040999999999</v>
      </c>
      <c r="C4823">
        <f>Fulltable[[#This Row],[Distance]]^3</f>
        <v>112049.879661</v>
      </c>
      <c r="D4823">
        <f>Fulltable[[#This Row],[Distance]]^4</f>
        <v>5401924.6984568099</v>
      </c>
      <c r="E4823">
        <f>Fulltable[[#This Row],[Distance]]^5</f>
        <v>260426789.71260279</v>
      </c>
      <c r="F4823" s="13" t="e">
        <f>IF(ISNUMBER(VLOOKUP(Fulltable[[#This Row],[Distance]], PBmetric[[Distance (km)]:[PB (hh:mm:ss)]], 6, FALSE)), VLOOKUP(Fulltable[[#This Row],[Distance]], PBmetric[[Distance (km)]:[PB (hh:mm:ss)]], 6, FALSE), NA())</f>
        <v>#N/A</v>
      </c>
      <c r="G4823" s="13">
        <f ca="1">$Q$4+$P$4*Fulltable[[#This Row],[Distance]]+$O$4*Fulltable[[#This Row],[D^2]]+$N$4*Fulltable[[#This Row],[D^3]]</f>
        <v>0.18177121039735325</v>
      </c>
      <c r="H4823" s="13">
        <f ca="1">Fulltable[[#This Row],[Forecast]]*(1+AVERAGE(cform[faster (-ve) /
slower (+ve)]))</f>
        <v>0.18819170056052509</v>
      </c>
      <c r="I4823" s="13" t="e">
        <f>IF(ISNUMBER(VLOOKUP(Fulltable[[#This Row],[Distance]], Predict[[#All],[Distance (km)]:[Time on current form]], 2, FALSE)), VLOOKUP(Fulltable[[#This Row],[Distance]], Predict[[#All],[Distance (km)]:[Time on current form]], 2, FALSE), NA())</f>
        <v>#N/A</v>
      </c>
      <c r="J4823" s="13" t="e">
        <f>IF(ISNUMBER(VLOOKUP(Fulltable[[#This Row],[Distance]], Predict[[#All],[Distance (km)]:[Time on current form]], 3, FALSE)), VLOOKUP(Fulltable[[#This Row],[Distance]], Predict[[#All],[Distance (km)]:[Time on current form]], 3, FALSE), NA())</f>
        <v>#N/A</v>
      </c>
    </row>
    <row r="4824" spans="1:10" x14ac:dyDescent="0.25">
      <c r="A4824" s="1">
        <v>48.22</v>
      </c>
      <c r="B4824" s="2">
        <f>Fulltable[[#This Row],[Distance]]^2</f>
        <v>2325.1684</v>
      </c>
      <c r="C4824">
        <f>Fulltable[[#This Row],[Distance]]^3</f>
        <v>112119.62024799999</v>
      </c>
      <c r="D4824">
        <f>Fulltable[[#This Row],[Distance]]^4</f>
        <v>5406408.0883585596</v>
      </c>
      <c r="E4824">
        <f>Fulltable[[#This Row],[Distance]]^5</f>
        <v>260696998.02064973</v>
      </c>
      <c r="F4824" s="13" t="e">
        <f>IF(ISNUMBER(VLOOKUP(Fulltable[[#This Row],[Distance]], PBmetric[[Distance (km)]:[PB (hh:mm:ss)]], 6, FALSE)), VLOOKUP(Fulltable[[#This Row],[Distance]], PBmetric[[Distance (km)]:[PB (hh:mm:ss)]], 6, FALSE), NA())</f>
        <v>#N/A</v>
      </c>
      <c r="G4824" s="13">
        <f ca="1">$Q$4+$P$4*Fulltable[[#This Row],[Distance]]+$O$4*Fulltable[[#This Row],[D^2]]+$N$4*Fulltable[[#This Row],[D^3]]</f>
        <v>0.18181749541260533</v>
      </c>
      <c r="H4824" s="13">
        <f ca="1">Fulltable[[#This Row],[Forecast]]*(1+AVERAGE(cform[faster (-ve) /
slower (+ve)]))</f>
        <v>0.18823962044680256</v>
      </c>
      <c r="I4824" s="13" t="e">
        <f>IF(ISNUMBER(VLOOKUP(Fulltable[[#This Row],[Distance]], Predict[[#All],[Distance (km)]:[Time on current form]], 2, FALSE)), VLOOKUP(Fulltable[[#This Row],[Distance]], Predict[[#All],[Distance (km)]:[Time on current form]], 2, FALSE), NA())</f>
        <v>#N/A</v>
      </c>
      <c r="J4824" s="13" t="e">
        <f>IF(ISNUMBER(VLOOKUP(Fulltable[[#This Row],[Distance]], Predict[[#All],[Distance (km)]:[Time on current form]], 3, FALSE)), VLOOKUP(Fulltable[[#This Row],[Distance]], Predict[[#All],[Distance (km)]:[Time on current form]], 3, FALSE), NA())</f>
        <v>#N/A</v>
      </c>
    </row>
    <row r="4825" spans="1:10" x14ac:dyDescent="0.25">
      <c r="A4825" s="1">
        <v>48.23</v>
      </c>
      <c r="B4825" s="2">
        <f>Fulltable[[#This Row],[Distance]]^2</f>
        <v>2326.1328999999996</v>
      </c>
      <c r="C4825">
        <f>Fulltable[[#This Row],[Distance]]^3</f>
        <v>112189.38976699997</v>
      </c>
      <c r="D4825">
        <f>Fulltable[[#This Row],[Distance]]^4</f>
        <v>5410894.2684624083</v>
      </c>
      <c r="E4825">
        <f>Fulltable[[#This Row],[Distance]]^5</f>
        <v>260967430.56794193</v>
      </c>
      <c r="F4825" s="13" t="e">
        <f>IF(ISNUMBER(VLOOKUP(Fulltable[[#This Row],[Distance]], PBmetric[[Distance (km)]:[PB (hh:mm:ss)]], 6, FALSE)), VLOOKUP(Fulltable[[#This Row],[Distance]], PBmetric[[Distance (km)]:[PB (hh:mm:ss)]], 6, FALSE), NA())</f>
        <v>#N/A</v>
      </c>
      <c r="G4825" s="13">
        <f ca="1">$Q$4+$P$4*Fulltable[[#This Row],[Distance]]+$O$4*Fulltable[[#This Row],[D^2]]+$N$4*Fulltable[[#This Row],[D^3]]</f>
        <v>0.18186378393003164</v>
      </c>
      <c r="H4825" s="13">
        <f ca="1">Fulltable[[#This Row],[Forecast]]*(1+AVERAGE(cform[faster (-ve) /
slower (+ve)]))</f>
        <v>0.18828754395895742</v>
      </c>
      <c r="I4825" s="13" t="e">
        <f>IF(ISNUMBER(VLOOKUP(Fulltable[[#This Row],[Distance]], Predict[[#All],[Distance (km)]:[Time on current form]], 2, FALSE)), VLOOKUP(Fulltable[[#This Row],[Distance]], Predict[[#All],[Distance (km)]:[Time on current form]], 2, FALSE), NA())</f>
        <v>#N/A</v>
      </c>
      <c r="J4825" s="13" t="e">
        <f>IF(ISNUMBER(VLOOKUP(Fulltable[[#This Row],[Distance]], Predict[[#All],[Distance (km)]:[Time on current form]], 3, FALSE)), VLOOKUP(Fulltable[[#This Row],[Distance]], Predict[[#All],[Distance (km)]:[Time on current form]], 3, FALSE), NA())</f>
        <v>#N/A</v>
      </c>
    </row>
    <row r="4826" spans="1:10" x14ac:dyDescent="0.25">
      <c r="A4826" s="1">
        <v>48.24</v>
      </c>
      <c r="B4826" s="2">
        <f>Fulltable[[#This Row],[Distance]]^2</f>
        <v>2327.0976000000001</v>
      </c>
      <c r="C4826">
        <f>Fulltable[[#This Row],[Distance]]^3</f>
        <v>112259.18822400001</v>
      </c>
      <c r="D4826">
        <f>Fulltable[[#This Row],[Distance]]^4</f>
        <v>5415383.2399257598</v>
      </c>
      <c r="E4826">
        <f>Fulltable[[#This Row],[Distance]]^5</f>
        <v>261238087.49401867</v>
      </c>
      <c r="F4826" s="13" t="e">
        <f>IF(ISNUMBER(VLOOKUP(Fulltable[[#This Row],[Distance]], PBmetric[[Distance (km)]:[PB (hh:mm:ss)]], 6, FALSE)), VLOOKUP(Fulltable[[#This Row],[Distance]], PBmetric[[Distance (km)]:[PB (hh:mm:ss)]], 6, FALSE), NA())</f>
        <v>#N/A</v>
      </c>
      <c r="G4826" s="13">
        <f ca="1">$Q$4+$P$4*Fulltable[[#This Row],[Distance]]+$O$4*Fulltable[[#This Row],[D^2]]+$N$4*Fulltable[[#This Row],[D^3]]</f>
        <v>0.18191007594959674</v>
      </c>
      <c r="H4826" s="13">
        <f ca="1">Fulltable[[#This Row],[Forecast]]*(1+AVERAGE(cform[faster (-ve) /
slower (+ve)]))</f>
        <v>0.18833547109695301</v>
      </c>
      <c r="I4826" s="13" t="e">
        <f>IF(ISNUMBER(VLOOKUP(Fulltable[[#This Row],[Distance]], Predict[[#All],[Distance (km)]:[Time on current form]], 2, FALSE)), VLOOKUP(Fulltable[[#This Row],[Distance]], Predict[[#All],[Distance (km)]:[Time on current form]], 2, FALSE), NA())</f>
        <v>#N/A</v>
      </c>
      <c r="J4826" s="13" t="e">
        <f>IF(ISNUMBER(VLOOKUP(Fulltable[[#This Row],[Distance]], Predict[[#All],[Distance (km)]:[Time on current form]], 3, FALSE)), VLOOKUP(Fulltable[[#This Row],[Distance]], Predict[[#All],[Distance (km)]:[Time on current form]], 3, FALSE), NA())</f>
        <v>#N/A</v>
      </c>
    </row>
    <row r="4827" spans="1:10" x14ac:dyDescent="0.25">
      <c r="A4827" s="1">
        <v>48.25</v>
      </c>
      <c r="B4827" s="2">
        <f>Fulltable[[#This Row],[Distance]]^2</f>
        <v>2328.0625</v>
      </c>
      <c r="C4827">
        <f>Fulltable[[#This Row],[Distance]]^3</f>
        <v>112329.015625</v>
      </c>
      <c r="D4827">
        <f>Fulltable[[#This Row],[Distance]]^4</f>
        <v>5419875.00390625</v>
      </c>
      <c r="E4827">
        <f>Fulltable[[#This Row],[Distance]]^5</f>
        <v>261508968.93847656</v>
      </c>
      <c r="F4827" s="13" t="e">
        <f>IF(ISNUMBER(VLOOKUP(Fulltable[[#This Row],[Distance]], PBmetric[[Distance (km)]:[PB (hh:mm:ss)]], 6, FALSE)), VLOOKUP(Fulltable[[#This Row],[Distance]], PBmetric[[Distance (km)]:[PB (hh:mm:ss)]], 6, FALSE), NA())</f>
        <v>#N/A</v>
      </c>
      <c r="G4827" s="13">
        <f ca="1">$Q$4+$P$4*Fulltable[[#This Row],[Distance]]+$O$4*Fulltable[[#This Row],[D^2]]+$N$4*Fulltable[[#This Row],[D^3]]</f>
        <v>0.18195637147126528</v>
      </c>
      <c r="H4827" s="13">
        <f ca="1">Fulltable[[#This Row],[Forecast]]*(1+AVERAGE(cform[faster (-ve) /
slower (+ve)]))</f>
        <v>0.1883834018607527</v>
      </c>
      <c r="I4827" s="13" t="e">
        <f>IF(ISNUMBER(VLOOKUP(Fulltable[[#This Row],[Distance]], Predict[[#All],[Distance (km)]:[Time on current form]], 2, FALSE)), VLOOKUP(Fulltable[[#This Row],[Distance]], Predict[[#All],[Distance (km)]:[Time on current form]], 2, FALSE), NA())</f>
        <v>#N/A</v>
      </c>
      <c r="J4827" s="13" t="e">
        <f>IF(ISNUMBER(VLOOKUP(Fulltable[[#This Row],[Distance]], Predict[[#All],[Distance (km)]:[Time on current form]], 3, FALSE)), VLOOKUP(Fulltable[[#This Row],[Distance]], Predict[[#All],[Distance (km)]:[Time on current form]], 3, FALSE), NA())</f>
        <v>#N/A</v>
      </c>
    </row>
    <row r="4828" spans="1:10" x14ac:dyDescent="0.25">
      <c r="A4828" s="1">
        <v>48.26</v>
      </c>
      <c r="B4828" s="2">
        <f>Fulltable[[#This Row],[Distance]]^2</f>
        <v>2329.0275999999999</v>
      </c>
      <c r="C4828">
        <f>Fulltable[[#This Row],[Distance]]^3</f>
        <v>112398.87197599999</v>
      </c>
      <c r="D4828">
        <f>Fulltable[[#This Row],[Distance]]^4</f>
        <v>5424369.5615617596</v>
      </c>
      <c r="E4828">
        <f>Fulltable[[#This Row],[Distance]]^5</f>
        <v>261780075.0409705</v>
      </c>
      <c r="F4828" s="13" t="e">
        <f>IF(ISNUMBER(VLOOKUP(Fulltable[[#This Row],[Distance]], PBmetric[[Distance (km)]:[PB (hh:mm:ss)]], 6, FALSE)), VLOOKUP(Fulltable[[#This Row],[Distance]], PBmetric[[Distance (km)]:[PB (hh:mm:ss)]], 6, FALSE), NA())</f>
        <v>#N/A</v>
      </c>
      <c r="G4828" s="13">
        <f ca="1">$Q$4+$P$4*Fulltable[[#This Row],[Distance]]+$O$4*Fulltable[[#This Row],[D^2]]+$N$4*Fulltable[[#This Row],[D^3]]</f>
        <v>0.18200267049500177</v>
      </c>
      <c r="H4828" s="13">
        <f ca="1">Fulltable[[#This Row],[Forecast]]*(1+AVERAGE(cform[faster (-ve) /
slower (+ve)]))</f>
        <v>0.18843133625031974</v>
      </c>
      <c r="I4828" s="13" t="e">
        <f>IF(ISNUMBER(VLOOKUP(Fulltable[[#This Row],[Distance]], Predict[[#All],[Distance (km)]:[Time on current form]], 2, FALSE)), VLOOKUP(Fulltable[[#This Row],[Distance]], Predict[[#All],[Distance (km)]:[Time on current form]], 2, FALSE), NA())</f>
        <v>#N/A</v>
      </c>
      <c r="J4828" s="13" t="e">
        <f>IF(ISNUMBER(VLOOKUP(Fulltable[[#This Row],[Distance]], Predict[[#All],[Distance (km)]:[Time on current form]], 3, FALSE)), VLOOKUP(Fulltable[[#This Row],[Distance]], Predict[[#All],[Distance (km)]:[Time on current form]], 3, FALSE), NA())</f>
        <v>#N/A</v>
      </c>
    </row>
    <row r="4829" spans="1:10" x14ac:dyDescent="0.25">
      <c r="A4829" s="1">
        <v>48.27</v>
      </c>
      <c r="B4829" s="2">
        <f>Fulltable[[#This Row],[Distance]]^2</f>
        <v>2329.9929000000002</v>
      </c>
      <c r="C4829">
        <f>Fulltable[[#This Row],[Distance]]^3</f>
        <v>112468.75728300001</v>
      </c>
      <c r="D4829">
        <f>Fulltable[[#This Row],[Distance]]^4</f>
        <v>5428866.9140504105</v>
      </c>
      <c r="E4829">
        <f>Fulltable[[#This Row],[Distance]]^5</f>
        <v>262051405.94121334</v>
      </c>
      <c r="F4829" s="13" t="e">
        <f>IF(ISNUMBER(VLOOKUP(Fulltable[[#This Row],[Distance]], PBmetric[[Distance (km)]:[PB (hh:mm:ss)]], 6, FALSE)), VLOOKUP(Fulltable[[#This Row],[Distance]], PBmetric[[Distance (km)]:[PB (hh:mm:ss)]], 6, FALSE), NA())</f>
        <v>#N/A</v>
      </c>
      <c r="G4829" s="13">
        <f ca="1">$Q$4+$P$4*Fulltable[[#This Row],[Distance]]+$O$4*Fulltable[[#This Row],[D^2]]+$N$4*Fulltable[[#This Row],[D^3]]</f>
        <v>0.18204897302077094</v>
      </c>
      <c r="H4829" s="13">
        <f ca="1">Fulltable[[#This Row],[Forecast]]*(1+AVERAGE(cform[faster (-ve) /
slower (+ve)]))</f>
        <v>0.18847927426561764</v>
      </c>
      <c r="I4829" s="13" t="e">
        <f>IF(ISNUMBER(VLOOKUP(Fulltable[[#This Row],[Distance]], Predict[[#All],[Distance (km)]:[Time on current form]], 2, FALSE)), VLOOKUP(Fulltable[[#This Row],[Distance]], Predict[[#All],[Distance (km)]:[Time on current form]], 2, FALSE), NA())</f>
        <v>#N/A</v>
      </c>
      <c r="J4829" s="13" t="e">
        <f>IF(ISNUMBER(VLOOKUP(Fulltable[[#This Row],[Distance]], Predict[[#All],[Distance (km)]:[Time on current form]], 3, FALSE)), VLOOKUP(Fulltable[[#This Row],[Distance]], Predict[[#All],[Distance (km)]:[Time on current form]], 3, FALSE), NA())</f>
        <v>#N/A</v>
      </c>
    </row>
    <row r="4830" spans="1:10" x14ac:dyDescent="0.25">
      <c r="A4830" s="1">
        <v>48.28</v>
      </c>
      <c r="B4830" s="2">
        <f>Fulltable[[#This Row],[Distance]]^2</f>
        <v>2330.9584</v>
      </c>
      <c r="C4830">
        <f>Fulltable[[#This Row],[Distance]]^3</f>
        <v>112538.671552</v>
      </c>
      <c r="D4830">
        <f>Fulltable[[#This Row],[Distance]]^4</f>
        <v>5433367.0625305595</v>
      </c>
      <c r="E4830">
        <f>Fulltable[[#This Row],[Distance]]^5</f>
        <v>262322961.77897543</v>
      </c>
      <c r="F4830" s="13" t="e">
        <f>IF(ISNUMBER(VLOOKUP(Fulltable[[#This Row],[Distance]], PBmetric[[Distance (km)]:[PB (hh:mm:ss)]], 6, FALSE)), VLOOKUP(Fulltable[[#This Row],[Distance]], PBmetric[[Distance (km)]:[PB (hh:mm:ss)]], 6, FALSE), NA())</f>
        <v>#N/A</v>
      </c>
      <c r="G4830" s="13">
        <f ca="1">$Q$4+$P$4*Fulltable[[#This Row],[Distance]]+$O$4*Fulltable[[#This Row],[D^2]]+$N$4*Fulltable[[#This Row],[D^3]]</f>
        <v>0.18209527904853728</v>
      </c>
      <c r="H4830" s="13">
        <f ca="1">Fulltable[[#This Row],[Forecast]]*(1+AVERAGE(cform[faster (-ve) /
slower (+ve)]))</f>
        <v>0.18852721590660965</v>
      </c>
      <c r="I4830" s="13" t="e">
        <f>IF(ISNUMBER(VLOOKUP(Fulltable[[#This Row],[Distance]], Predict[[#All],[Distance (km)]:[Time on current form]], 2, FALSE)), VLOOKUP(Fulltable[[#This Row],[Distance]], Predict[[#All],[Distance (km)]:[Time on current form]], 2, FALSE), NA())</f>
        <v>#N/A</v>
      </c>
      <c r="J4830" s="13" t="e">
        <f>IF(ISNUMBER(VLOOKUP(Fulltable[[#This Row],[Distance]], Predict[[#All],[Distance (km)]:[Time on current form]], 3, FALSE)), VLOOKUP(Fulltable[[#This Row],[Distance]], Predict[[#All],[Distance (km)]:[Time on current form]], 3, FALSE), NA())</f>
        <v>#N/A</v>
      </c>
    </row>
    <row r="4831" spans="1:10" x14ac:dyDescent="0.25">
      <c r="A4831" s="1">
        <v>48.29</v>
      </c>
      <c r="B4831" s="2">
        <f>Fulltable[[#This Row],[Distance]]^2</f>
        <v>2331.9240999999997</v>
      </c>
      <c r="C4831">
        <f>Fulltable[[#This Row],[Distance]]^3</f>
        <v>112608.61478899998</v>
      </c>
      <c r="D4831">
        <f>Fulltable[[#This Row],[Distance]]^4</f>
        <v>5437870.0081608091</v>
      </c>
      <c r="E4831">
        <f>Fulltable[[#This Row],[Distance]]^5</f>
        <v>262594742.69408548</v>
      </c>
      <c r="F4831" s="13" t="e">
        <f>IF(ISNUMBER(VLOOKUP(Fulltable[[#This Row],[Distance]], PBmetric[[Distance (km)]:[PB (hh:mm:ss)]], 6, FALSE)), VLOOKUP(Fulltable[[#This Row],[Distance]], PBmetric[[Distance (km)]:[PB (hh:mm:ss)]], 6, FALSE), NA())</f>
        <v>#N/A</v>
      </c>
      <c r="G4831" s="13">
        <f ca="1">$Q$4+$P$4*Fulltable[[#This Row],[Distance]]+$O$4*Fulltable[[#This Row],[D^2]]+$N$4*Fulltable[[#This Row],[D^3]]</f>
        <v>0.1821415885782654</v>
      </c>
      <c r="H4831" s="13">
        <f ca="1">Fulltable[[#This Row],[Forecast]]*(1+AVERAGE(cform[faster (-ve) /
slower (+ve)]))</f>
        <v>0.18857516117325909</v>
      </c>
      <c r="I4831" s="13" t="e">
        <f>IF(ISNUMBER(VLOOKUP(Fulltable[[#This Row],[Distance]], Predict[[#All],[Distance (km)]:[Time on current form]], 2, FALSE)), VLOOKUP(Fulltable[[#This Row],[Distance]], Predict[[#All],[Distance (km)]:[Time on current form]], 2, FALSE), NA())</f>
        <v>#N/A</v>
      </c>
      <c r="J4831" s="13" t="e">
        <f>IF(ISNUMBER(VLOOKUP(Fulltable[[#This Row],[Distance]], Predict[[#All],[Distance (km)]:[Time on current form]], 3, FALSE)), VLOOKUP(Fulltable[[#This Row],[Distance]], Predict[[#All],[Distance (km)]:[Time on current form]], 3, FALSE), NA())</f>
        <v>#N/A</v>
      </c>
    </row>
    <row r="4832" spans="1:10" x14ac:dyDescent="0.25">
      <c r="A4832" s="1">
        <v>48.3</v>
      </c>
      <c r="B4832" s="2">
        <f>Fulltable[[#This Row],[Distance]]^2</f>
        <v>2332.89</v>
      </c>
      <c r="C4832">
        <f>Fulltable[[#This Row],[Distance]]^3</f>
        <v>112678.58699999998</v>
      </c>
      <c r="D4832">
        <f>Fulltable[[#This Row],[Distance]]^4</f>
        <v>5442375.7520999992</v>
      </c>
      <c r="E4832">
        <f>Fulltable[[#This Row],[Distance]]^5</f>
        <v>262866748.82642993</v>
      </c>
      <c r="F4832" s="13" t="e">
        <f>IF(ISNUMBER(VLOOKUP(Fulltable[[#This Row],[Distance]], PBmetric[[Distance (km)]:[PB (hh:mm:ss)]], 6, FALSE)), VLOOKUP(Fulltable[[#This Row],[Distance]], PBmetric[[Distance (km)]:[PB (hh:mm:ss)]], 6, FALSE), NA())</f>
        <v>#N/A</v>
      </c>
      <c r="G4832" s="13">
        <f ca="1">$Q$4+$P$4*Fulltable[[#This Row],[Distance]]+$O$4*Fulltable[[#This Row],[D^2]]+$N$4*Fulltable[[#This Row],[D^3]]</f>
        <v>0.18218790160991991</v>
      </c>
      <c r="H4832" s="13">
        <f ca="1">Fulltable[[#This Row],[Forecast]]*(1+AVERAGE(cform[faster (-ve) /
slower (+ve)]))</f>
        <v>0.18862311006552934</v>
      </c>
      <c r="I4832" s="13" t="e">
        <f>IF(ISNUMBER(VLOOKUP(Fulltable[[#This Row],[Distance]], Predict[[#All],[Distance (km)]:[Time on current form]], 2, FALSE)), VLOOKUP(Fulltable[[#This Row],[Distance]], Predict[[#All],[Distance (km)]:[Time on current form]], 2, FALSE), NA())</f>
        <v>#N/A</v>
      </c>
      <c r="J4832" s="13" t="e">
        <f>IF(ISNUMBER(VLOOKUP(Fulltable[[#This Row],[Distance]], Predict[[#All],[Distance (km)]:[Time on current form]], 3, FALSE)), VLOOKUP(Fulltable[[#This Row],[Distance]], Predict[[#All],[Distance (km)]:[Time on current form]], 3, FALSE), NA())</f>
        <v>#N/A</v>
      </c>
    </row>
    <row r="4833" spans="1:10" x14ac:dyDescent="0.25">
      <c r="A4833" s="1">
        <v>48.31</v>
      </c>
      <c r="B4833" s="2">
        <f>Fulltable[[#This Row],[Distance]]^2</f>
        <v>2333.8561000000004</v>
      </c>
      <c r="C4833">
        <f>Fulltable[[#This Row],[Distance]]^3</f>
        <v>112748.58819100003</v>
      </c>
      <c r="D4833">
        <f>Fulltable[[#This Row],[Distance]]^4</f>
        <v>5446884.2955072122</v>
      </c>
      <c r="E4833">
        <f>Fulltable[[#This Row],[Distance]]^5</f>
        <v>263138980.31595343</v>
      </c>
      <c r="F4833" s="13" t="e">
        <f>IF(ISNUMBER(VLOOKUP(Fulltable[[#This Row],[Distance]], PBmetric[[Distance (km)]:[PB (hh:mm:ss)]], 6, FALSE)), VLOOKUP(Fulltable[[#This Row],[Distance]], PBmetric[[Distance (km)]:[PB (hh:mm:ss)]], 6, FALSE), NA())</f>
        <v>#N/A</v>
      </c>
      <c r="G4833" s="13">
        <f ca="1">$Q$4+$P$4*Fulltable[[#This Row],[Distance]]+$O$4*Fulltable[[#This Row],[D^2]]+$N$4*Fulltable[[#This Row],[D^3]]</f>
        <v>0.18223421814346544</v>
      </c>
      <c r="H4833" s="13">
        <f ca="1">Fulltable[[#This Row],[Forecast]]*(1+AVERAGE(cform[faster (-ve) /
slower (+ve)]))</f>
        <v>0.18867106258338379</v>
      </c>
      <c r="I4833" s="13" t="e">
        <f>IF(ISNUMBER(VLOOKUP(Fulltable[[#This Row],[Distance]], Predict[[#All],[Distance (km)]:[Time on current form]], 2, FALSE)), VLOOKUP(Fulltable[[#This Row],[Distance]], Predict[[#All],[Distance (km)]:[Time on current form]], 2, FALSE), NA())</f>
        <v>#N/A</v>
      </c>
      <c r="J4833" s="13" t="e">
        <f>IF(ISNUMBER(VLOOKUP(Fulltable[[#This Row],[Distance]], Predict[[#All],[Distance (km)]:[Time on current form]], 3, FALSE)), VLOOKUP(Fulltable[[#This Row],[Distance]], Predict[[#All],[Distance (km)]:[Time on current form]], 3, FALSE), NA())</f>
        <v>#N/A</v>
      </c>
    </row>
    <row r="4834" spans="1:10" x14ac:dyDescent="0.25">
      <c r="A4834" s="1">
        <v>48.32</v>
      </c>
      <c r="B4834" s="2">
        <f>Fulltable[[#This Row],[Distance]]^2</f>
        <v>2334.8224</v>
      </c>
      <c r="C4834">
        <f>Fulltable[[#This Row],[Distance]]^3</f>
        <v>112818.618368</v>
      </c>
      <c r="D4834">
        <f>Fulltable[[#This Row],[Distance]]^4</f>
        <v>5451395.6395417601</v>
      </c>
      <c r="E4834">
        <f>Fulltable[[#This Row],[Distance]]^5</f>
        <v>263411437.30265784</v>
      </c>
      <c r="F4834" s="13" t="e">
        <f>IF(ISNUMBER(VLOOKUP(Fulltable[[#This Row],[Distance]], PBmetric[[Distance (km)]:[PB (hh:mm:ss)]], 6, FALSE)), VLOOKUP(Fulltable[[#This Row],[Distance]], PBmetric[[Distance (km)]:[PB (hh:mm:ss)]], 6, FALSE), NA())</f>
        <v>#N/A</v>
      </c>
      <c r="G4834" s="13">
        <f ca="1">$Q$4+$P$4*Fulltable[[#This Row],[Distance]]+$O$4*Fulltable[[#This Row],[D^2]]+$N$4*Fulltable[[#This Row],[D^3]]</f>
        <v>0.18228053817886655</v>
      </c>
      <c r="H4834" s="13">
        <f ca="1">Fulltable[[#This Row],[Forecast]]*(1+AVERAGE(cform[faster (-ve) /
slower (+ve)]))</f>
        <v>0.1887190187267857</v>
      </c>
      <c r="I4834" s="13" t="e">
        <f>IF(ISNUMBER(VLOOKUP(Fulltable[[#This Row],[Distance]], Predict[[#All],[Distance (km)]:[Time on current form]], 2, FALSE)), VLOOKUP(Fulltable[[#This Row],[Distance]], Predict[[#All],[Distance (km)]:[Time on current form]], 2, FALSE), NA())</f>
        <v>#N/A</v>
      </c>
      <c r="J4834" s="13" t="e">
        <f>IF(ISNUMBER(VLOOKUP(Fulltable[[#This Row],[Distance]], Predict[[#All],[Distance (km)]:[Time on current form]], 3, FALSE)), VLOOKUP(Fulltable[[#This Row],[Distance]], Predict[[#All],[Distance (km)]:[Time on current form]], 3, FALSE), NA())</f>
        <v>#N/A</v>
      </c>
    </row>
    <row r="4835" spans="1:10" x14ac:dyDescent="0.25">
      <c r="A4835" s="1">
        <v>48.33</v>
      </c>
      <c r="B4835" s="2">
        <f>Fulltable[[#This Row],[Distance]]^2</f>
        <v>2335.7889</v>
      </c>
      <c r="C4835">
        <f>Fulltable[[#This Row],[Distance]]^3</f>
        <v>112888.677537</v>
      </c>
      <c r="D4835">
        <f>Fulltable[[#This Row],[Distance]]^4</f>
        <v>5455909.7853632104</v>
      </c>
      <c r="E4835">
        <f>Fulltable[[#This Row],[Distance]]^5</f>
        <v>263684119.92660394</v>
      </c>
      <c r="F4835" s="13" t="e">
        <f>IF(ISNUMBER(VLOOKUP(Fulltable[[#This Row],[Distance]], PBmetric[[Distance (km)]:[PB (hh:mm:ss)]], 6, FALSE)), VLOOKUP(Fulltable[[#This Row],[Distance]], PBmetric[[Distance (km)]:[PB (hh:mm:ss)]], 6, FALSE), NA())</f>
        <v>#N/A</v>
      </c>
      <c r="G4835" s="13">
        <f ca="1">$Q$4+$P$4*Fulltable[[#This Row],[Distance]]+$O$4*Fulltable[[#This Row],[D^2]]+$N$4*Fulltable[[#This Row],[D^3]]</f>
        <v>0.18232686171608781</v>
      </c>
      <c r="H4835" s="13">
        <f ca="1">Fulltable[[#This Row],[Forecast]]*(1+AVERAGE(cform[faster (-ve) /
slower (+ve)]))</f>
        <v>0.18876697849569846</v>
      </c>
      <c r="I4835" s="13" t="e">
        <f>IF(ISNUMBER(VLOOKUP(Fulltable[[#This Row],[Distance]], Predict[[#All],[Distance (km)]:[Time on current form]], 2, FALSE)), VLOOKUP(Fulltable[[#This Row],[Distance]], Predict[[#All],[Distance (km)]:[Time on current form]], 2, FALSE), NA())</f>
        <v>#N/A</v>
      </c>
      <c r="J4835" s="13" t="e">
        <f>IF(ISNUMBER(VLOOKUP(Fulltable[[#This Row],[Distance]], Predict[[#All],[Distance (km)]:[Time on current form]], 3, FALSE)), VLOOKUP(Fulltable[[#This Row],[Distance]], Predict[[#All],[Distance (km)]:[Time on current form]], 3, FALSE), NA())</f>
        <v>#N/A</v>
      </c>
    </row>
    <row r="4836" spans="1:10" x14ac:dyDescent="0.25">
      <c r="A4836" s="1">
        <v>48.34</v>
      </c>
      <c r="B4836" s="2">
        <f>Fulltable[[#This Row],[Distance]]^2</f>
        <v>2336.7556000000004</v>
      </c>
      <c r="C4836">
        <f>Fulltable[[#This Row],[Distance]]^3</f>
        <v>112958.76570400003</v>
      </c>
      <c r="D4836">
        <f>Fulltable[[#This Row],[Distance]]^4</f>
        <v>5460426.7341313623</v>
      </c>
      <c r="E4836">
        <f>Fulltable[[#This Row],[Distance]]^5</f>
        <v>263957028.32791007</v>
      </c>
      <c r="F4836" s="13" t="e">
        <f>IF(ISNUMBER(VLOOKUP(Fulltable[[#This Row],[Distance]], PBmetric[[Distance (km)]:[PB (hh:mm:ss)]], 6, FALSE)), VLOOKUP(Fulltable[[#This Row],[Distance]], PBmetric[[Distance (km)]:[PB (hh:mm:ss)]], 6, FALSE), NA())</f>
        <v>#N/A</v>
      </c>
      <c r="G4836" s="13">
        <f ca="1">$Q$4+$P$4*Fulltable[[#This Row],[Distance]]+$O$4*Fulltable[[#This Row],[D^2]]+$N$4*Fulltable[[#This Row],[D^3]]</f>
        <v>0.18237318875509392</v>
      </c>
      <c r="H4836" s="13">
        <f ca="1">Fulltable[[#This Row],[Forecast]]*(1+AVERAGE(cform[faster (-ve) /
slower (+ve)]))</f>
        <v>0.18881494189008549</v>
      </c>
      <c r="I4836" s="13" t="e">
        <f>IF(ISNUMBER(VLOOKUP(Fulltable[[#This Row],[Distance]], Predict[[#All],[Distance (km)]:[Time on current form]], 2, FALSE)), VLOOKUP(Fulltable[[#This Row],[Distance]], Predict[[#All],[Distance (km)]:[Time on current form]], 2, FALSE), NA())</f>
        <v>#N/A</v>
      </c>
      <c r="J4836" s="13" t="e">
        <f>IF(ISNUMBER(VLOOKUP(Fulltable[[#This Row],[Distance]], Predict[[#All],[Distance (km)]:[Time on current form]], 3, FALSE)), VLOOKUP(Fulltable[[#This Row],[Distance]], Predict[[#All],[Distance (km)]:[Time on current form]], 3, FALSE), NA())</f>
        <v>#N/A</v>
      </c>
    </row>
    <row r="4837" spans="1:10" x14ac:dyDescent="0.25">
      <c r="A4837" s="1">
        <v>48.35</v>
      </c>
      <c r="B4837" s="2">
        <f>Fulltable[[#This Row],[Distance]]^2</f>
        <v>2337.7225000000003</v>
      </c>
      <c r="C4837">
        <f>Fulltable[[#This Row],[Distance]]^3</f>
        <v>113028.88287500002</v>
      </c>
      <c r="D4837">
        <f>Fulltable[[#This Row],[Distance]]^4</f>
        <v>5464946.4870062517</v>
      </c>
      <c r="E4837">
        <f>Fulltable[[#This Row],[Distance]]^5</f>
        <v>264230162.64675227</v>
      </c>
      <c r="F4837" s="13" t="e">
        <f>IF(ISNUMBER(VLOOKUP(Fulltable[[#This Row],[Distance]], PBmetric[[Distance (km)]:[PB (hh:mm:ss)]], 6, FALSE)), VLOOKUP(Fulltable[[#This Row],[Distance]], PBmetric[[Distance (km)]:[PB (hh:mm:ss)]], 6, FALSE), NA())</f>
        <v>#N/A</v>
      </c>
      <c r="G4837" s="13">
        <f ca="1">$Q$4+$P$4*Fulltable[[#This Row],[Distance]]+$O$4*Fulltable[[#This Row],[D^2]]+$N$4*Fulltable[[#This Row],[D^3]]</f>
        <v>0.18241951929584937</v>
      </c>
      <c r="H4837" s="13">
        <f ca="1">Fulltable[[#This Row],[Forecast]]*(1+AVERAGE(cform[faster (-ve) /
slower (+ve)]))</f>
        <v>0.18886290890991</v>
      </c>
      <c r="I4837" s="13" t="e">
        <f>IF(ISNUMBER(VLOOKUP(Fulltable[[#This Row],[Distance]], Predict[[#All],[Distance (km)]:[Time on current form]], 2, FALSE)), VLOOKUP(Fulltable[[#This Row],[Distance]], Predict[[#All],[Distance (km)]:[Time on current form]], 2, FALSE), NA())</f>
        <v>#N/A</v>
      </c>
      <c r="J4837" s="13" t="e">
        <f>IF(ISNUMBER(VLOOKUP(Fulltable[[#This Row],[Distance]], Predict[[#All],[Distance (km)]:[Time on current form]], 3, FALSE)), VLOOKUP(Fulltable[[#This Row],[Distance]], Predict[[#All],[Distance (km)]:[Time on current form]], 3, FALSE), NA())</f>
        <v>#N/A</v>
      </c>
    </row>
    <row r="4838" spans="1:10" x14ac:dyDescent="0.25">
      <c r="A4838" s="1">
        <v>48.36</v>
      </c>
      <c r="B4838" s="2">
        <f>Fulltable[[#This Row],[Distance]]^2</f>
        <v>2338.6896000000002</v>
      </c>
      <c r="C4838">
        <f>Fulltable[[#This Row],[Distance]]^3</f>
        <v>113099.029056</v>
      </c>
      <c r="D4838">
        <f>Fulltable[[#This Row],[Distance]]^4</f>
        <v>5469469.0451481603</v>
      </c>
      <c r="E4838">
        <f>Fulltable[[#This Row],[Distance]]^5</f>
        <v>264503523.02336502</v>
      </c>
      <c r="F4838" s="13" t="e">
        <f>IF(ISNUMBER(VLOOKUP(Fulltable[[#This Row],[Distance]], PBmetric[[Distance (km)]:[PB (hh:mm:ss)]], 6, FALSE)), VLOOKUP(Fulltable[[#This Row],[Distance]], PBmetric[[Distance (km)]:[PB (hh:mm:ss)]], 6, FALSE), NA())</f>
        <v>#N/A</v>
      </c>
      <c r="G4838" s="13">
        <f ca="1">$Q$4+$P$4*Fulltable[[#This Row],[Distance]]+$O$4*Fulltable[[#This Row],[D^2]]+$N$4*Fulltable[[#This Row],[D^3]]</f>
        <v>0.18246585333831877</v>
      </c>
      <c r="H4838" s="13">
        <f ca="1">Fulltable[[#This Row],[Forecast]]*(1+AVERAGE(cform[faster (-ve) /
slower (+ve)]))</f>
        <v>0.18891087955513539</v>
      </c>
      <c r="I4838" s="13" t="e">
        <f>IF(ISNUMBER(VLOOKUP(Fulltable[[#This Row],[Distance]], Predict[[#All],[Distance (km)]:[Time on current form]], 2, FALSE)), VLOOKUP(Fulltable[[#This Row],[Distance]], Predict[[#All],[Distance (km)]:[Time on current form]], 2, FALSE), NA())</f>
        <v>#N/A</v>
      </c>
      <c r="J4838" s="13" t="e">
        <f>IF(ISNUMBER(VLOOKUP(Fulltable[[#This Row],[Distance]], Predict[[#All],[Distance (km)]:[Time on current form]], 3, FALSE)), VLOOKUP(Fulltable[[#This Row],[Distance]], Predict[[#All],[Distance (km)]:[Time on current form]], 3, FALSE), NA())</f>
        <v>#N/A</v>
      </c>
    </row>
    <row r="4839" spans="1:10" x14ac:dyDescent="0.25">
      <c r="A4839" s="1">
        <v>48.37</v>
      </c>
      <c r="B4839" s="2">
        <f>Fulltable[[#This Row],[Distance]]^2</f>
        <v>2339.6569</v>
      </c>
      <c r="C4839">
        <f>Fulltable[[#This Row],[Distance]]^3</f>
        <v>113169.20425299999</v>
      </c>
      <c r="D4839">
        <f>Fulltable[[#This Row],[Distance]]^4</f>
        <v>5473994.4097176101</v>
      </c>
      <c r="E4839">
        <f>Fulltable[[#This Row],[Distance]]^5</f>
        <v>264777109.59804079</v>
      </c>
      <c r="F4839" s="13" t="e">
        <f>IF(ISNUMBER(VLOOKUP(Fulltable[[#This Row],[Distance]], PBmetric[[Distance (km)]:[PB (hh:mm:ss)]], 6, FALSE)), VLOOKUP(Fulltable[[#This Row],[Distance]], PBmetric[[Distance (km)]:[PB (hh:mm:ss)]], 6, FALSE), NA())</f>
        <v>#N/A</v>
      </c>
      <c r="G4839" s="13">
        <f ca="1">$Q$4+$P$4*Fulltable[[#This Row],[Distance]]+$O$4*Fulltable[[#This Row],[D^2]]+$N$4*Fulltable[[#This Row],[D^3]]</f>
        <v>0.18251219088246676</v>
      </c>
      <c r="H4839" s="13">
        <f ca="1">Fulltable[[#This Row],[Forecast]]*(1+AVERAGE(cform[faster (-ve) /
slower (+ve)]))</f>
        <v>0.18895885382572503</v>
      </c>
      <c r="I4839" s="13" t="e">
        <f>IF(ISNUMBER(VLOOKUP(Fulltable[[#This Row],[Distance]], Predict[[#All],[Distance (km)]:[Time on current form]], 2, FALSE)), VLOOKUP(Fulltable[[#This Row],[Distance]], Predict[[#All],[Distance (km)]:[Time on current form]], 2, FALSE), NA())</f>
        <v>#N/A</v>
      </c>
      <c r="J4839" s="13" t="e">
        <f>IF(ISNUMBER(VLOOKUP(Fulltable[[#This Row],[Distance]], Predict[[#All],[Distance (km)]:[Time on current form]], 3, FALSE)), VLOOKUP(Fulltable[[#This Row],[Distance]], Predict[[#All],[Distance (km)]:[Time on current form]], 3, FALSE), NA())</f>
        <v>#N/A</v>
      </c>
    </row>
    <row r="4840" spans="1:10" x14ac:dyDescent="0.25">
      <c r="A4840" s="1">
        <v>48.38</v>
      </c>
      <c r="B4840" s="2">
        <f>Fulltable[[#This Row],[Distance]]^2</f>
        <v>2340.6244000000002</v>
      </c>
      <c r="C4840">
        <f>Fulltable[[#This Row],[Distance]]^3</f>
        <v>113239.40847200001</v>
      </c>
      <c r="D4840">
        <f>Fulltable[[#This Row],[Distance]]^4</f>
        <v>5478522.5818753606</v>
      </c>
      <c r="E4840">
        <f>Fulltable[[#This Row],[Distance]]^5</f>
        <v>265050922.51112995</v>
      </c>
      <c r="F4840" s="13" t="e">
        <f>IF(ISNUMBER(VLOOKUP(Fulltable[[#This Row],[Distance]], PBmetric[[Distance (km)]:[PB (hh:mm:ss)]], 6, FALSE)), VLOOKUP(Fulltable[[#This Row],[Distance]], PBmetric[[Distance (km)]:[PB (hh:mm:ss)]], 6, FALSE), NA())</f>
        <v>#N/A</v>
      </c>
      <c r="G4840" s="13">
        <f ca="1">$Q$4+$P$4*Fulltable[[#This Row],[Distance]]+$O$4*Fulltable[[#This Row],[D^2]]+$N$4*Fulltable[[#This Row],[D^3]]</f>
        <v>0.18255853192825794</v>
      </c>
      <c r="H4840" s="13">
        <f ca="1">Fulltable[[#This Row],[Forecast]]*(1+AVERAGE(cform[faster (-ve) /
slower (+ve)]))</f>
        <v>0.18900683172164226</v>
      </c>
      <c r="I4840" s="13" t="e">
        <f>IF(ISNUMBER(VLOOKUP(Fulltable[[#This Row],[Distance]], Predict[[#All],[Distance (km)]:[Time on current form]], 2, FALSE)), VLOOKUP(Fulltable[[#This Row],[Distance]], Predict[[#All],[Distance (km)]:[Time on current form]], 2, FALSE), NA())</f>
        <v>#N/A</v>
      </c>
      <c r="J4840" s="13" t="e">
        <f>IF(ISNUMBER(VLOOKUP(Fulltable[[#This Row],[Distance]], Predict[[#All],[Distance (km)]:[Time on current form]], 3, FALSE)), VLOOKUP(Fulltable[[#This Row],[Distance]], Predict[[#All],[Distance (km)]:[Time on current form]], 3, FALSE), NA())</f>
        <v>#N/A</v>
      </c>
    </row>
    <row r="4841" spans="1:10" x14ac:dyDescent="0.25">
      <c r="A4841" s="1">
        <v>48.39</v>
      </c>
      <c r="B4841" s="2">
        <f>Fulltable[[#This Row],[Distance]]^2</f>
        <v>2341.5920999999998</v>
      </c>
      <c r="C4841">
        <f>Fulltable[[#This Row],[Distance]]^3</f>
        <v>113309.64171899999</v>
      </c>
      <c r="D4841">
        <f>Fulltable[[#This Row],[Distance]]^4</f>
        <v>5483053.5627824096</v>
      </c>
      <c r="E4841">
        <f>Fulltable[[#This Row],[Distance]]^5</f>
        <v>265324961.9030408</v>
      </c>
      <c r="F4841" s="13" t="e">
        <f>IF(ISNUMBER(VLOOKUP(Fulltable[[#This Row],[Distance]], PBmetric[[Distance (km)]:[PB (hh:mm:ss)]], 6, FALSE)), VLOOKUP(Fulltable[[#This Row],[Distance]], PBmetric[[Distance (km)]:[PB (hh:mm:ss)]], 6, FALSE), NA())</f>
        <v>#N/A</v>
      </c>
      <c r="G4841" s="13">
        <f ca="1">$Q$4+$P$4*Fulltable[[#This Row],[Distance]]+$O$4*Fulltable[[#This Row],[D^2]]+$N$4*Fulltable[[#This Row],[D^3]]</f>
        <v>0.18260487647565682</v>
      </c>
      <c r="H4841" s="13">
        <f ca="1">Fulltable[[#This Row],[Forecast]]*(1+AVERAGE(cform[faster (-ve) /
slower (+ve)]))</f>
        <v>0.18905481324285037</v>
      </c>
      <c r="I4841" s="13" t="e">
        <f>IF(ISNUMBER(VLOOKUP(Fulltable[[#This Row],[Distance]], Predict[[#All],[Distance (km)]:[Time on current form]], 2, FALSE)), VLOOKUP(Fulltable[[#This Row],[Distance]], Predict[[#All],[Distance (km)]:[Time on current form]], 2, FALSE), NA())</f>
        <v>#N/A</v>
      </c>
      <c r="J4841" s="13" t="e">
        <f>IF(ISNUMBER(VLOOKUP(Fulltable[[#This Row],[Distance]], Predict[[#All],[Distance (km)]:[Time on current form]], 3, FALSE)), VLOOKUP(Fulltable[[#This Row],[Distance]], Predict[[#All],[Distance (km)]:[Time on current form]], 3, FALSE), NA())</f>
        <v>#N/A</v>
      </c>
    </row>
    <row r="4842" spans="1:10" x14ac:dyDescent="0.25">
      <c r="A4842" s="1">
        <v>48.4</v>
      </c>
      <c r="B4842" s="2">
        <f>Fulltable[[#This Row],[Distance]]^2</f>
        <v>2342.56</v>
      </c>
      <c r="C4842">
        <f>Fulltable[[#This Row],[Distance]]^3</f>
        <v>113379.90399999999</v>
      </c>
      <c r="D4842">
        <f>Fulltable[[#This Row],[Distance]]^4</f>
        <v>5487587.3536</v>
      </c>
      <c r="E4842">
        <f>Fulltable[[#This Row],[Distance]]^5</f>
        <v>265599227.91424</v>
      </c>
      <c r="F4842" s="13" t="e">
        <f>IF(ISNUMBER(VLOOKUP(Fulltable[[#This Row],[Distance]], PBmetric[[Distance (km)]:[PB (hh:mm:ss)]], 6, FALSE)), VLOOKUP(Fulltable[[#This Row],[Distance]], PBmetric[[Distance (km)]:[PB (hh:mm:ss)]], 6, FALSE), NA())</f>
        <v>#N/A</v>
      </c>
      <c r="G4842" s="13">
        <f ca="1">$Q$4+$P$4*Fulltable[[#This Row],[Distance]]+$O$4*Fulltable[[#This Row],[D^2]]+$N$4*Fulltable[[#This Row],[D^3]]</f>
        <v>0.18265122452462812</v>
      </c>
      <c r="H4842" s="13">
        <f ca="1">Fulltable[[#This Row],[Forecast]]*(1+AVERAGE(cform[faster (-ve) /
slower (+ve)]))</f>
        <v>0.18910279838931279</v>
      </c>
      <c r="I4842" s="13" t="e">
        <f>IF(ISNUMBER(VLOOKUP(Fulltable[[#This Row],[Distance]], Predict[[#All],[Distance (km)]:[Time on current form]], 2, FALSE)), VLOOKUP(Fulltable[[#This Row],[Distance]], Predict[[#All],[Distance (km)]:[Time on current form]], 2, FALSE), NA())</f>
        <v>#N/A</v>
      </c>
      <c r="J4842" s="13" t="e">
        <f>IF(ISNUMBER(VLOOKUP(Fulltable[[#This Row],[Distance]], Predict[[#All],[Distance (km)]:[Time on current form]], 3, FALSE)), VLOOKUP(Fulltable[[#This Row],[Distance]], Predict[[#All],[Distance (km)]:[Time on current form]], 3, FALSE), NA())</f>
        <v>#N/A</v>
      </c>
    </row>
    <row r="4843" spans="1:10" x14ac:dyDescent="0.25">
      <c r="A4843" s="1">
        <v>48.41</v>
      </c>
      <c r="B4843" s="2">
        <f>Fulltable[[#This Row],[Distance]]^2</f>
        <v>2343.5280999999995</v>
      </c>
      <c r="C4843">
        <f>Fulltable[[#This Row],[Distance]]^3</f>
        <v>113450.19532099996</v>
      </c>
      <c r="D4843">
        <f>Fulltable[[#This Row],[Distance]]^4</f>
        <v>5492123.9554896075</v>
      </c>
      <c r="E4843">
        <f>Fulltable[[#This Row],[Distance]]^5</f>
        <v>265873720.68525189</v>
      </c>
      <c r="F4843" s="13" t="e">
        <f>IF(ISNUMBER(VLOOKUP(Fulltable[[#This Row],[Distance]], PBmetric[[Distance (km)]:[PB (hh:mm:ss)]], 6, FALSE)), VLOOKUP(Fulltable[[#This Row],[Distance]], PBmetric[[Distance (km)]:[PB (hh:mm:ss)]], 6, FALSE), NA())</f>
        <v>#N/A</v>
      </c>
      <c r="G4843" s="13">
        <f ca="1">$Q$4+$P$4*Fulltable[[#This Row],[Distance]]+$O$4*Fulltable[[#This Row],[D^2]]+$N$4*Fulltable[[#This Row],[D^3]]</f>
        <v>0.18269757607513634</v>
      </c>
      <c r="H4843" s="13">
        <f ca="1">Fulltable[[#This Row],[Forecast]]*(1+AVERAGE(cform[faster (-ve) /
slower (+ve)]))</f>
        <v>0.18915078716099282</v>
      </c>
      <c r="I4843" s="13" t="e">
        <f>IF(ISNUMBER(VLOOKUP(Fulltable[[#This Row],[Distance]], Predict[[#All],[Distance (km)]:[Time on current form]], 2, FALSE)), VLOOKUP(Fulltable[[#This Row],[Distance]], Predict[[#All],[Distance (km)]:[Time on current form]], 2, FALSE), NA())</f>
        <v>#N/A</v>
      </c>
      <c r="J4843" s="13" t="e">
        <f>IF(ISNUMBER(VLOOKUP(Fulltable[[#This Row],[Distance]], Predict[[#All],[Distance (km)]:[Time on current form]], 3, FALSE)), VLOOKUP(Fulltable[[#This Row],[Distance]], Predict[[#All],[Distance (km)]:[Time on current form]], 3, FALSE), NA())</f>
        <v>#N/A</v>
      </c>
    </row>
    <row r="4844" spans="1:10" x14ac:dyDescent="0.25">
      <c r="A4844" s="1">
        <v>48.42</v>
      </c>
      <c r="B4844" s="2">
        <f>Fulltable[[#This Row],[Distance]]^2</f>
        <v>2344.4964</v>
      </c>
      <c r="C4844">
        <f>Fulltable[[#This Row],[Distance]]^3</f>
        <v>113520.515688</v>
      </c>
      <c r="D4844">
        <f>Fulltable[[#This Row],[Distance]]^4</f>
        <v>5496663.3696129601</v>
      </c>
      <c r="E4844">
        <f>Fulltable[[#This Row],[Distance]]^5</f>
        <v>266148440.35665953</v>
      </c>
      <c r="F4844" s="13" t="e">
        <f>IF(ISNUMBER(VLOOKUP(Fulltable[[#This Row],[Distance]], PBmetric[[Distance (km)]:[PB (hh:mm:ss)]], 6, FALSE)), VLOOKUP(Fulltable[[#This Row],[Distance]], PBmetric[[Distance (km)]:[PB (hh:mm:ss)]], 6, FALSE), NA())</f>
        <v>#N/A</v>
      </c>
      <c r="G4844" s="13">
        <f ca="1">$Q$4+$P$4*Fulltable[[#This Row],[Distance]]+$O$4*Fulltable[[#This Row],[D^2]]+$N$4*Fulltable[[#This Row],[D^3]]</f>
        <v>0.18274393112714618</v>
      </c>
      <c r="H4844" s="13">
        <f ca="1">Fulltable[[#This Row],[Forecast]]*(1+AVERAGE(cform[faster (-ve) /
slower (+ve)]))</f>
        <v>0.18919877955785386</v>
      </c>
      <c r="I4844" s="13" t="e">
        <f>IF(ISNUMBER(VLOOKUP(Fulltable[[#This Row],[Distance]], Predict[[#All],[Distance (km)]:[Time on current form]], 2, FALSE)), VLOOKUP(Fulltable[[#This Row],[Distance]], Predict[[#All],[Distance (km)]:[Time on current form]], 2, FALSE), NA())</f>
        <v>#N/A</v>
      </c>
      <c r="J4844" s="13" t="e">
        <f>IF(ISNUMBER(VLOOKUP(Fulltable[[#This Row],[Distance]], Predict[[#All],[Distance (km)]:[Time on current form]], 3, FALSE)), VLOOKUP(Fulltable[[#This Row],[Distance]], Predict[[#All],[Distance (km)]:[Time on current form]], 3, FALSE), NA())</f>
        <v>#N/A</v>
      </c>
    </row>
    <row r="4845" spans="1:10" x14ac:dyDescent="0.25">
      <c r="A4845" s="1">
        <v>48.43</v>
      </c>
      <c r="B4845" s="2">
        <f>Fulltable[[#This Row],[Distance]]^2</f>
        <v>2345.4648999999999</v>
      </c>
      <c r="C4845">
        <f>Fulltable[[#This Row],[Distance]]^3</f>
        <v>113590.86510699999</v>
      </c>
      <c r="D4845">
        <f>Fulltable[[#This Row],[Distance]]^4</f>
        <v>5501205.5971320095</v>
      </c>
      <c r="E4845">
        <f>Fulltable[[#This Row],[Distance]]^5</f>
        <v>266423387.06910321</v>
      </c>
      <c r="F4845" s="13" t="e">
        <f>IF(ISNUMBER(VLOOKUP(Fulltable[[#This Row],[Distance]], PBmetric[[Distance (km)]:[PB (hh:mm:ss)]], 6, FALSE)), VLOOKUP(Fulltable[[#This Row],[Distance]], PBmetric[[Distance (km)]:[PB (hh:mm:ss)]], 6, FALSE), NA())</f>
        <v>#N/A</v>
      </c>
      <c r="G4845" s="13">
        <f ca="1">$Q$4+$P$4*Fulltable[[#This Row],[Distance]]+$O$4*Fulltable[[#This Row],[D^2]]+$N$4*Fulltable[[#This Row],[D^3]]</f>
        <v>0.18279028968062214</v>
      </c>
      <c r="H4845" s="13">
        <f ca="1">Fulltable[[#This Row],[Forecast]]*(1+AVERAGE(cform[faster (-ve) /
slower (+ve)]))</f>
        <v>0.18924677557985919</v>
      </c>
      <c r="I4845" s="13" t="e">
        <f>IF(ISNUMBER(VLOOKUP(Fulltable[[#This Row],[Distance]], Predict[[#All],[Distance (km)]:[Time on current form]], 2, FALSE)), VLOOKUP(Fulltable[[#This Row],[Distance]], Predict[[#All],[Distance (km)]:[Time on current form]], 2, FALSE), NA())</f>
        <v>#N/A</v>
      </c>
      <c r="J4845" s="13" t="e">
        <f>IF(ISNUMBER(VLOOKUP(Fulltable[[#This Row],[Distance]], Predict[[#All],[Distance (km)]:[Time on current form]], 3, FALSE)), VLOOKUP(Fulltable[[#This Row],[Distance]], Predict[[#All],[Distance (km)]:[Time on current form]], 3, FALSE), NA())</f>
        <v>#N/A</v>
      </c>
    </row>
    <row r="4846" spans="1:10" x14ac:dyDescent="0.25">
      <c r="A4846" s="1">
        <v>48.44</v>
      </c>
      <c r="B4846" s="2">
        <f>Fulltable[[#This Row],[Distance]]^2</f>
        <v>2346.4335999999998</v>
      </c>
      <c r="C4846">
        <f>Fulltable[[#This Row],[Distance]]^3</f>
        <v>113661.24358399998</v>
      </c>
      <c r="D4846">
        <f>Fulltable[[#This Row],[Distance]]^4</f>
        <v>5505750.6392089594</v>
      </c>
      <c r="E4846">
        <f>Fulltable[[#This Row],[Distance]]^5</f>
        <v>266698560.96328199</v>
      </c>
      <c r="F4846" s="13" t="e">
        <f>IF(ISNUMBER(VLOOKUP(Fulltable[[#This Row],[Distance]], PBmetric[[Distance (km)]:[PB (hh:mm:ss)]], 6, FALSE)), VLOOKUP(Fulltable[[#This Row],[Distance]], PBmetric[[Distance (km)]:[PB (hh:mm:ss)]], 6, FALSE), NA())</f>
        <v>#N/A</v>
      </c>
      <c r="G4846" s="13">
        <f ca="1">$Q$4+$P$4*Fulltable[[#This Row],[Distance]]+$O$4*Fulltable[[#This Row],[D^2]]+$N$4*Fulltable[[#This Row],[D^3]]</f>
        <v>0.18283665173552882</v>
      </c>
      <c r="H4846" s="13">
        <f ca="1">Fulltable[[#This Row],[Forecast]]*(1+AVERAGE(cform[faster (-ve) /
slower (+ve)]))</f>
        <v>0.18929477522697216</v>
      </c>
      <c r="I4846" s="13" t="e">
        <f>IF(ISNUMBER(VLOOKUP(Fulltable[[#This Row],[Distance]], Predict[[#All],[Distance (km)]:[Time on current form]], 2, FALSE)), VLOOKUP(Fulltable[[#This Row],[Distance]], Predict[[#All],[Distance (km)]:[Time on current form]], 2, FALSE), NA())</f>
        <v>#N/A</v>
      </c>
      <c r="J4846" s="13" t="e">
        <f>IF(ISNUMBER(VLOOKUP(Fulltable[[#This Row],[Distance]], Predict[[#All],[Distance (km)]:[Time on current form]], 3, FALSE)), VLOOKUP(Fulltable[[#This Row],[Distance]], Predict[[#All],[Distance (km)]:[Time on current form]], 3, FALSE), NA())</f>
        <v>#N/A</v>
      </c>
    </row>
    <row r="4847" spans="1:10" x14ac:dyDescent="0.25">
      <c r="A4847" s="1">
        <v>48.45</v>
      </c>
      <c r="B4847" s="2">
        <f>Fulltable[[#This Row],[Distance]]^2</f>
        <v>2347.4025000000001</v>
      </c>
      <c r="C4847">
        <f>Fulltable[[#This Row],[Distance]]^3</f>
        <v>113731.65112500002</v>
      </c>
      <c r="D4847">
        <f>Fulltable[[#This Row],[Distance]]^4</f>
        <v>5510298.4970062505</v>
      </c>
      <c r="E4847">
        <f>Fulltable[[#This Row],[Distance]]^5</f>
        <v>266973962.17995286</v>
      </c>
      <c r="F4847" s="13" t="e">
        <f>IF(ISNUMBER(VLOOKUP(Fulltable[[#This Row],[Distance]], PBmetric[[Distance (km)]:[PB (hh:mm:ss)]], 6, FALSE)), VLOOKUP(Fulltable[[#This Row],[Distance]], PBmetric[[Distance (km)]:[PB (hh:mm:ss)]], 6, FALSE), NA())</f>
        <v>#N/A</v>
      </c>
      <c r="G4847" s="13">
        <f ca="1">$Q$4+$P$4*Fulltable[[#This Row],[Distance]]+$O$4*Fulltable[[#This Row],[D^2]]+$N$4*Fulltable[[#This Row],[D^3]]</f>
        <v>0.18288301729183085</v>
      </c>
      <c r="H4847" s="13">
        <f ca="1">Fulltable[[#This Row],[Forecast]]*(1+AVERAGE(cform[faster (-ve) /
slower (+ve)]))</f>
        <v>0.18934277849915612</v>
      </c>
      <c r="I4847" s="13" t="e">
        <f>IF(ISNUMBER(VLOOKUP(Fulltable[[#This Row],[Distance]], Predict[[#All],[Distance (km)]:[Time on current form]], 2, FALSE)), VLOOKUP(Fulltable[[#This Row],[Distance]], Predict[[#All],[Distance (km)]:[Time on current form]], 2, FALSE), NA())</f>
        <v>#N/A</v>
      </c>
      <c r="J4847" s="13" t="e">
        <f>IF(ISNUMBER(VLOOKUP(Fulltable[[#This Row],[Distance]], Predict[[#All],[Distance (km)]:[Time on current form]], 3, FALSE)), VLOOKUP(Fulltable[[#This Row],[Distance]], Predict[[#All],[Distance (km)]:[Time on current form]], 3, FALSE), NA())</f>
        <v>#N/A</v>
      </c>
    </row>
    <row r="4848" spans="1:10" x14ac:dyDescent="0.25">
      <c r="A4848" s="1">
        <v>48.46</v>
      </c>
      <c r="B4848" s="2">
        <f>Fulltable[[#This Row],[Distance]]^2</f>
        <v>2348.3715999999999</v>
      </c>
      <c r="C4848">
        <f>Fulltable[[#This Row],[Distance]]^3</f>
        <v>113802.087736</v>
      </c>
      <c r="D4848">
        <f>Fulltable[[#This Row],[Distance]]^4</f>
        <v>5514849.1716865599</v>
      </c>
      <c r="E4848">
        <f>Fulltable[[#This Row],[Distance]]^5</f>
        <v>267249590.85993069</v>
      </c>
      <c r="F4848" s="13" t="e">
        <f>IF(ISNUMBER(VLOOKUP(Fulltable[[#This Row],[Distance]], PBmetric[[Distance (km)]:[PB (hh:mm:ss)]], 6, FALSE)), VLOOKUP(Fulltable[[#This Row],[Distance]], PBmetric[[Distance (km)]:[PB (hh:mm:ss)]], 6, FALSE), NA())</f>
        <v>#N/A</v>
      </c>
      <c r="G4848" s="13">
        <f ca="1">$Q$4+$P$4*Fulltable[[#This Row],[Distance]]+$O$4*Fulltable[[#This Row],[D^2]]+$N$4*Fulltable[[#This Row],[D^3]]</f>
        <v>0.18292938634949282</v>
      </c>
      <c r="H4848" s="13">
        <f ca="1">Fulltable[[#This Row],[Forecast]]*(1+AVERAGE(cform[faster (-ve) /
slower (+ve)]))</f>
        <v>0.18939078539637444</v>
      </c>
      <c r="I4848" s="13" t="e">
        <f>IF(ISNUMBER(VLOOKUP(Fulltable[[#This Row],[Distance]], Predict[[#All],[Distance (km)]:[Time on current form]], 2, FALSE)), VLOOKUP(Fulltable[[#This Row],[Distance]], Predict[[#All],[Distance (km)]:[Time on current form]], 2, FALSE), NA())</f>
        <v>#N/A</v>
      </c>
      <c r="J4848" s="13" t="e">
        <f>IF(ISNUMBER(VLOOKUP(Fulltable[[#This Row],[Distance]], Predict[[#All],[Distance (km)]:[Time on current form]], 3, FALSE)), VLOOKUP(Fulltable[[#This Row],[Distance]], Predict[[#All],[Distance (km)]:[Time on current form]], 3, FALSE), NA())</f>
        <v>#N/A</v>
      </c>
    </row>
    <row r="4849" spans="1:10" x14ac:dyDescent="0.25">
      <c r="A4849" s="1">
        <v>48.47</v>
      </c>
      <c r="B4849" s="2">
        <f>Fulltable[[#This Row],[Distance]]^2</f>
        <v>2349.3408999999997</v>
      </c>
      <c r="C4849">
        <f>Fulltable[[#This Row],[Distance]]^3</f>
        <v>113872.55342299998</v>
      </c>
      <c r="D4849">
        <f>Fulltable[[#This Row],[Distance]]^4</f>
        <v>5519402.6644128086</v>
      </c>
      <c r="E4849">
        <f>Fulltable[[#This Row],[Distance]]^5</f>
        <v>267525447.14408883</v>
      </c>
      <c r="F4849" s="13" t="e">
        <f>IF(ISNUMBER(VLOOKUP(Fulltable[[#This Row],[Distance]], PBmetric[[Distance (km)]:[PB (hh:mm:ss)]], 6, FALSE)), VLOOKUP(Fulltable[[#This Row],[Distance]], PBmetric[[Distance (km)]:[PB (hh:mm:ss)]], 6, FALSE), NA())</f>
        <v>#N/A</v>
      </c>
      <c r="G4849" s="13">
        <f ca="1">$Q$4+$P$4*Fulltable[[#This Row],[Distance]]+$O$4*Fulltable[[#This Row],[D^2]]+$N$4*Fulltable[[#This Row],[D^3]]</f>
        <v>0.18297575890847934</v>
      </c>
      <c r="H4849" s="13">
        <f ca="1">Fulltable[[#This Row],[Forecast]]*(1+AVERAGE(cform[faster (-ve) /
slower (+ve)]))</f>
        <v>0.18943879591859047</v>
      </c>
      <c r="I4849" s="13" t="e">
        <f>IF(ISNUMBER(VLOOKUP(Fulltable[[#This Row],[Distance]], Predict[[#All],[Distance (km)]:[Time on current form]], 2, FALSE)), VLOOKUP(Fulltable[[#This Row],[Distance]], Predict[[#All],[Distance (km)]:[Time on current form]], 2, FALSE), NA())</f>
        <v>#N/A</v>
      </c>
      <c r="J4849" s="13" t="e">
        <f>IF(ISNUMBER(VLOOKUP(Fulltable[[#This Row],[Distance]], Predict[[#All],[Distance (km)]:[Time on current form]], 3, FALSE)), VLOOKUP(Fulltable[[#This Row],[Distance]], Predict[[#All],[Distance (km)]:[Time on current form]], 3, FALSE), NA())</f>
        <v>#N/A</v>
      </c>
    </row>
    <row r="4850" spans="1:10" x14ac:dyDescent="0.25">
      <c r="A4850" s="1">
        <v>48.48</v>
      </c>
      <c r="B4850" s="2">
        <f>Fulltable[[#This Row],[Distance]]^2</f>
        <v>2350.3103999999998</v>
      </c>
      <c r="C4850">
        <f>Fulltable[[#This Row],[Distance]]^3</f>
        <v>113943.04819199999</v>
      </c>
      <c r="D4850">
        <f>Fulltable[[#This Row],[Distance]]^4</f>
        <v>5523958.9763481589</v>
      </c>
      <c r="E4850">
        <f>Fulltable[[#This Row],[Distance]]^5</f>
        <v>267801531.17335874</v>
      </c>
      <c r="F4850" s="13" t="e">
        <f>IF(ISNUMBER(VLOOKUP(Fulltable[[#This Row],[Distance]], PBmetric[[Distance (km)]:[PB (hh:mm:ss)]], 6, FALSE)), VLOOKUP(Fulltable[[#This Row],[Distance]], PBmetric[[Distance (km)]:[PB (hh:mm:ss)]], 6, FALSE), NA())</f>
        <v>#N/A</v>
      </c>
      <c r="G4850" s="13">
        <f ca="1">$Q$4+$P$4*Fulltable[[#This Row],[Distance]]+$O$4*Fulltable[[#This Row],[D^2]]+$N$4*Fulltable[[#This Row],[D^3]]</f>
        <v>0.18302213496875497</v>
      </c>
      <c r="H4850" s="13">
        <f ca="1">Fulltable[[#This Row],[Forecast]]*(1+AVERAGE(cform[faster (-ve) /
slower (+ve)]))</f>
        <v>0.18948681006576751</v>
      </c>
      <c r="I4850" s="13" t="e">
        <f>IF(ISNUMBER(VLOOKUP(Fulltable[[#This Row],[Distance]], Predict[[#All],[Distance (km)]:[Time on current form]], 2, FALSE)), VLOOKUP(Fulltable[[#This Row],[Distance]], Predict[[#All],[Distance (km)]:[Time on current form]], 2, FALSE), NA())</f>
        <v>#N/A</v>
      </c>
      <c r="J4850" s="13" t="e">
        <f>IF(ISNUMBER(VLOOKUP(Fulltable[[#This Row],[Distance]], Predict[[#All],[Distance (km)]:[Time on current form]], 3, FALSE)), VLOOKUP(Fulltable[[#This Row],[Distance]], Predict[[#All],[Distance (km)]:[Time on current form]], 3, FALSE), NA())</f>
        <v>#N/A</v>
      </c>
    </row>
    <row r="4851" spans="1:10" x14ac:dyDescent="0.25">
      <c r="A4851" s="1">
        <v>48.49</v>
      </c>
      <c r="B4851" s="2">
        <f>Fulltable[[#This Row],[Distance]]^2</f>
        <v>2351.2801000000004</v>
      </c>
      <c r="C4851">
        <f>Fulltable[[#This Row],[Distance]]^3</f>
        <v>114013.57204900002</v>
      </c>
      <c r="D4851">
        <f>Fulltable[[#This Row],[Distance]]^4</f>
        <v>5528518.1086560115</v>
      </c>
      <c r="E4851">
        <f>Fulltable[[#This Row],[Distance]]^5</f>
        <v>268077843.08873001</v>
      </c>
      <c r="F4851" s="13" t="e">
        <f>IF(ISNUMBER(VLOOKUP(Fulltable[[#This Row],[Distance]], PBmetric[[Distance (km)]:[PB (hh:mm:ss)]], 6, FALSE)), VLOOKUP(Fulltable[[#This Row],[Distance]], PBmetric[[Distance (km)]:[PB (hh:mm:ss)]], 6, FALSE), NA())</f>
        <v>#N/A</v>
      </c>
      <c r="G4851" s="13">
        <f ca="1">$Q$4+$P$4*Fulltable[[#This Row],[Distance]]+$O$4*Fulltable[[#This Row],[D^2]]+$N$4*Fulltable[[#This Row],[D^3]]</f>
        <v>0.18306851453028442</v>
      </c>
      <c r="H4851" s="13">
        <f ca="1">Fulltable[[#This Row],[Forecast]]*(1+AVERAGE(cform[faster (-ve) /
slower (+ve)]))</f>
        <v>0.18953482783786904</v>
      </c>
      <c r="I4851" s="13" t="e">
        <f>IF(ISNUMBER(VLOOKUP(Fulltable[[#This Row],[Distance]], Predict[[#All],[Distance (km)]:[Time on current form]], 2, FALSE)), VLOOKUP(Fulltable[[#This Row],[Distance]], Predict[[#All],[Distance (km)]:[Time on current form]], 2, FALSE), NA())</f>
        <v>#N/A</v>
      </c>
      <c r="J4851" s="13" t="e">
        <f>IF(ISNUMBER(VLOOKUP(Fulltable[[#This Row],[Distance]], Predict[[#All],[Distance (km)]:[Time on current form]], 3, FALSE)), VLOOKUP(Fulltable[[#This Row],[Distance]], Predict[[#All],[Distance (km)]:[Time on current form]], 3, FALSE), NA())</f>
        <v>#N/A</v>
      </c>
    </row>
    <row r="4852" spans="1:10" x14ac:dyDescent="0.25">
      <c r="A4852" s="1">
        <v>48.5</v>
      </c>
      <c r="B4852" s="2">
        <f>Fulltable[[#This Row],[Distance]]^2</f>
        <v>2352.25</v>
      </c>
      <c r="C4852">
        <f>Fulltable[[#This Row],[Distance]]^3</f>
        <v>114084.125</v>
      </c>
      <c r="D4852">
        <f>Fulltable[[#This Row],[Distance]]^4</f>
        <v>5533080.0625</v>
      </c>
      <c r="E4852">
        <f>Fulltable[[#This Row],[Distance]]^5</f>
        <v>268354383.03125</v>
      </c>
      <c r="F4852" s="13" t="e">
        <f>IF(ISNUMBER(VLOOKUP(Fulltable[[#This Row],[Distance]], PBmetric[[Distance (km)]:[PB (hh:mm:ss)]], 6, FALSE)), VLOOKUP(Fulltable[[#This Row],[Distance]], PBmetric[[Distance (km)]:[PB (hh:mm:ss)]], 6, FALSE), NA())</f>
        <v>#N/A</v>
      </c>
      <c r="G4852" s="13">
        <f ca="1">$Q$4+$P$4*Fulltable[[#This Row],[Distance]]+$O$4*Fulltable[[#This Row],[D^2]]+$N$4*Fulltable[[#This Row],[D^3]]</f>
        <v>0.18311489759303209</v>
      </c>
      <c r="H4852" s="13">
        <f ca="1">Fulltable[[#This Row],[Forecast]]*(1+AVERAGE(cform[faster (-ve) /
slower (+ve)]))</f>
        <v>0.18958284923485821</v>
      </c>
      <c r="I4852" s="13" t="e">
        <f>IF(ISNUMBER(VLOOKUP(Fulltable[[#This Row],[Distance]], Predict[[#All],[Distance (km)]:[Time on current form]], 2, FALSE)), VLOOKUP(Fulltable[[#This Row],[Distance]], Predict[[#All],[Distance (km)]:[Time on current form]], 2, FALSE), NA())</f>
        <v>#N/A</v>
      </c>
      <c r="J4852" s="13" t="e">
        <f>IF(ISNUMBER(VLOOKUP(Fulltable[[#This Row],[Distance]], Predict[[#All],[Distance (km)]:[Time on current form]], 3, FALSE)), VLOOKUP(Fulltable[[#This Row],[Distance]], Predict[[#All],[Distance (km)]:[Time on current form]], 3, FALSE), NA())</f>
        <v>#N/A</v>
      </c>
    </row>
    <row r="4853" spans="1:10" x14ac:dyDescent="0.25">
      <c r="A4853" s="1">
        <v>48.51</v>
      </c>
      <c r="B4853" s="2">
        <f>Fulltable[[#This Row],[Distance]]^2</f>
        <v>2353.2201</v>
      </c>
      <c r="C4853">
        <f>Fulltable[[#This Row],[Distance]]^3</f>
        <v>114154.70705099999</v>
      </c>
      <c r="D4853">
        <f>Fulltable[[#This Row],[Distance]]^4</f>
        <v>5537644.8390440103</v>
      </c>
      <c r="E4853">
        <f>Fulltable[[#This Row],[Distance]]^5</f>
        <v>268631151.14202493</v>
      </c>
      <c r="F4853" s="13" t="e">
        <f>IF(ISNUMBER(VLOOKUP(Fulltable[[#This Row],[Distance]], PBmetric[[Distance (km)]:[PB (hh:mm:ss)]], 6, FALSE)), VLOOKUP(Fulltable[[#This Row],[Distance]], PBmetric[[Distance (km)]:[PB (hh:mm:ss)]], 6, FALSE), NA())</f>
        <v>#N/A</v>
      </c>
      <c r="G4853" s="13">
        <f ca="1">$Q$4+$P$4*Fulltable[[#This Row],[Distance]]+$O$4*Fulltable[[#This Row],[D^2]]+$N$4*Fulltable[[#This Row],[D^3]]</f>
        <v>0.1831612841569627</v>
      </c>
      <c r="H4853" s="13">
        <f ca="1">Fulltable[[#This Row],[Forecast]]*(1+AVERAGE(cform[faster (-ve) /
slower (+ve)]))</f>
        <v>0.18963087425669845</v>
      </c>
      <c r="I4853" s="13" t="e">
        <f>IF(ISNUMBER(VLOOKUP(Fulltable[[#This Row],[Distance]], Predict[[#All],[Distance (km)]:[Time on current form]], 2, FALSE)), VLOOKUP(Fulltable[[#This Row],[Distance]], Predict[[#All],[Distance (km)]:[Time on current form]], 2, FALSE), NA())</f>
        <v>#N/A</v>
      </c>
      <c r="J4853" s="13" t="e">
        <f>IF(ISNUMBER(VLOOKUP(Fulltable[[#This Row],[Distance]], Predict[[#All],[Distance (km)]:[Time on current form]], 3, FALSE)), VLOOKUP(Fulltable[[#This Row],[Distance]], Predict[[#All],[Distance (km)]:[Time on current form]], 3, FALSE), NA())</f>
        <v>#N/A</v>
      </c>
    </row>
    <row r="4854" spans="1:10" x14ac:dyDescent="0.25">
      <c r="A4854" s="1">
        <v>48.52</v>
      </c>
      <c r="B4854" s="2">
        <f>Fulltable[[#This Row],[Distance]]^2</f>
        <v>2354.1904000000004</v>
      </c>
      <c r="C4854">
        <f>Fulltable[[#This Row],[Distance]]^3</f>
        <v>114225.31820800003</v>
      </c>
      <c r="D4854">
        <f>Fulltable[[#This Row],[Distance]]^4</f>
        <v>5542212.439452162</v>
      </c>
      <c r="E4854">
        <f>Fulltable[[#This Row],[Distance]]^5</f>
        <v>268908147.5622189</v>
      </c>
      <c r="F4854" s="13" t="e">
        <f>IF(ISNUMBER(VLOOKUP(Fulltable[[#This Row],[Distance]], PBmetric[[Distance (km)]:[PB (hh:mm:ss)]], 6, FALSE)), VLOOKUP(Fulltable[[#This Row],[Distance]], PBmetric[[Distance (km)]:[PB (hh:mm:ss)]], 6, FALSE), NA())</f>
        <v>#N/A</v>
      </c>
      <c r="G4854" s="13">
        <f ca="1">$Q$4+$P$4*Fulltable[[#This Row],[Distance]]+$O$4*Fulltable[[#This Row],[D^2]]+$N$4*Fulltable[[#This Row],[D^3]]</f>
        <v>0.1832076742220409</v>
      </c>
      <c r="H4854" s="13">
        <f ca="1">Fulltable[[#This Row],[Forecast]]*(1+AVERAGE(cform[faster (-ve) /
slower (+ve)]))</f>
        <v>0.18967890290335318</v>
      </c>
      <c r="I4854" s="13" t="e">
        <f>IF(ISNUMBER(VLOOKUP(Fulltable[[#This Row],[Distance]], Predict[[#All],[Distance (km)]:[Time on current form]], 2, FALSE)), VLOOKUP(Fulltable[[#This Row],[Distance]], Predict[[#All],[Distance (km)]:[Time on current form]], 2, FALSE), NA())</f>
        <v>#N/A</v>
      </c>
      <c r="J4854" s="13" t="e">
        <f>IF(ISNUMBER(VLOOKUP(Fulltable[[#This Row],[Distance]], Predict[[#All],[Distance (km)]:[Time on current form]], 3, FALSE)), VLOOKUP(Fulltable[[#This Row],[Distance]], Predict[[#All],[Distance (km)]:[Time on current form]], 3, FALSE), NA())</f>
        <v>#N/A</v>
      </c>
    </row>
    <row r="4855" spans="1:10" x14ac:dyDescent="0.25">
      <c r="A4855" s="1">
        <v>48.53</v>
      </c>
      <c r="B4855" s="2">
        <f>Fulltable[[#This Row],[Distance]]^2</f>
        <v>2355.1609000000003</v>
      </c>
      <c r="C4855">
        <f>Fulltable[[#This Row],[Distance]]^3</f>
        <v>114295.95847700002</v>
      </c>
      <c r="D4855">
        <f>Fulltable[[#This Row],[Distance]]^4</f>
        <v>5546782.8648888115</v>
      </c>
      <c r="E4855">
        <f>Fulltable[[#This Row],[Distance]]^5</f>
        <v>269185372.43305403</v>
      </c>
      <c r="F4855" s="13" t="e">
        <f>IF(ISNUMBER(VLOOKUP(Fulltable[[#This Row],[Distance]], PBmetric[[Distance (km)]:[PB (hh:mm:ss)]], 6, FALSE)), VLOOKUP(Fulltable[[#This Row],[Distance]], PBmetric[[Distance (km)]:[PB (hh:mm:ss)]], 6, FALSE), NA())</f>
        <v>#N/A</v>
      </c>
      <c r="G4855" s="13">
        <f ca="1">$Q$4+$P$4*Fulltable[[#This Row],[Distance]]+$O$4*Fulltable[[#This Row],[D^2]]+$N$4*Fulltable[[#This Row],[D^3]]</f>
        <v>0.18325406778823114</v>
      </c>
      <c r="H4855" s="13">
        <f ca="1">Fulltable[[#This Row],[Forecast]]*(1+AVERAGE(cform[faster (-ve) /
slower (+ve)]))</f>
        <v>0.18972693517478562</v>
      </c>
      <c r="I4855" s="13" t="e">
        <f>IF(ISNUMBER(VLOOKUP(Fulltable[[#This Row],[Distance]], Predict[[#All],[Distance (km)]:[Time on current form]], 2, FALSE)), VLOOKUP(Fulltable[[#This Row],[Distance]], Predict[[#All],[Distance (km)]:[Time on current form]], 2, FALSE), NA())</f>
        <v>#N/A</v>
      </c>
      <c r="J4855" s="13" t="e">
        <f>IF(ISNUMBER(VLOOKUP(Fulltable[[#This Row],[Distance]], Predict[[#All],[Distance (km)]:[Time on current form]], 3, FALSE)), VLOOKUP(Fulltable[[#This Row],[Distance]], Predict[[#All],[Distance (km)]:[Time on current form]], 3, FALSE), NA())</f>
        <v>#N/A</v>
      </c>
    </row>
    <row r="4856" spans="1:10" x14ac:dyDescent="0.25">
      <c r="A4856" s="1">
        <v>48.54</v>
      </c>
      <c r="B4856" s="2">
        <f>Fulltable[[#This Row],[Distance]]^2</f>
        <v>2356.1315999999997</v>
      </c>
      <c r="C4856">
        <f>Fulltable[[#This Row],[Distance]]^3</f>
        <v>114366.62786399998</v>
      </c>
      <c r="D4856">
        <f>Fulltable[[#This Row],[Distance]]^4</f>
        <v>5551356.1165185589</v>
      </c>
      <c r="E4856">
        <f>Fulltable[[#This Row],[Distance]]^5</f>
        <v>269462825.89581084</v>
      </c>
      <c r="F4856" s="13" t="e">
        <f>IF(ISNUMBER(VLOOKUP(Fulltable[[#This Row],[Distance]], PBmetric[[Distance (km)]:[PB (hh:mm:ss)]], 6, FALSE)), VLOOKUP(Fulltable[[#This Row],[Distance]], PBmetric[[Distance (km)]:[PB (hh:mm:ss)]], 6, FALSE), NA())</f>
        <v>#N/A</v>
      </c>
      <c r="G4856" s="13">
        <f ca="1">$Q$4+$P$4*Fulltable[[#This Row],[Distance]]+$O$4*Fulltable[[#This Row],[D^2]]+$N$4*Fulltable[[#This Row],[D^3]]</f>
        <v>0.18330046485549811</v>
      </c>
      <c r="H4856" s="13">
        <f ca="1">Fulltable[[#This Row],[Forecast]]*(1+AVERAGE(cform[faster (-ve) /
slower (+ve)]))</f>
        <v>0.1897749710709592</v>
      </c>
      <c r="I4856" s="13" t="e">
        <f>IF(ISNUMBER(VLOOKUP(Fulltable[[#This Row],[Distance]], Predict[[#All],[Distance (km)]:[Time on current form]], 2, FALSE)), VLOOKUP(Fulltable[[#This Row],[Distance]], Predict[[#All],[Distance (km)]:[Time on current form]], 2, FALSE), NA())</f>
        <v>#N/A</v>
      </c>
      <c r="J4856" s="13" t="e">
        <f>IF(ISNUMBER(VLOOKUP(Fulltable[[#This Row],[Distance]], Predict[[#All],[Distance (km)]:[Time on current form]], 3, FALSE)), VLOOKUP(Fulltable[[#This Row],[Distance]], Predict[[#All],[Distance (km)]:[Time on current form]], 3, FALSE), NA())</f>
        <v>#N/A</v>
      </c>
    </row>
    <row r="4857" spans="1:10" x14ac:dyDescent="0.25">
      <c r="A4857" s="1">
        <v>48.55</v>
      </c>
      <c r="B4857" s="2">
        <f>Fulltable[[#This Row],[Distance]]^2</f>
        <v>2357.1024999999995</v>
      </c>
      <c r="C4857">
        <f>Fulltable[[#This Row],[Distance]]^3</f>
        <v>114437.32637499998</v>
      </c>
      <c r="D4857">
        <f>Fulltable[[#This Row],[Distance]]^4</f>
        <v>5555932.1955062477</v>
      </c>
      <c r="E4857">
        <f>Fulltable[[#This Row],[Distance]]^5</f>
        <v>269740508.09182829</v>
      </c>
      <c r="F4857" s="13" t="e">
        <f>IF(ISNUMBER(VLOOKUP(Fulltable[[#This Row],[Distance]], PBmetric[[Distance (km)]:[PB (hh:mm:ss)]], 6, FALSE)), VLOOKUP(Fulltable[[#This Row],[Distance]], PBmetric[[Distance (km)]:[PB (hh:mm:ss)]], 6, FALSE), NA())</f>
        <v>#N/A</v>
      </c>
      <c r="G4857" s="13">
        <f ca="1">$Q$4+$P$4*Fulltable[[#This Row],[Distance]]+$O$4*Fulltable[[#This Row],[D^2]]+$N$4*Fulltable[[#This Row],[D^3]]</f>
        <v>0.18334686542380643</v>
      </c>
      <c r="H4857" s="13">
        <f ca="1">Fulltable[[#This Row],[Forecast]]*(1+AVERAGE(cform[faster (-ve) /
slower (+ve)]))</f>
        <v>0.18982301059183729</v>
      </c>
      <c r="I4857" s="13" t="e">
        <f>IF(ISNUMBER(VLOOKUP(Fulltable[[#This Row],[Distance]], Predict[[#All],[Distance (km)]:[Time on current form]], 2, FALSE)), VLOOKUP(Fulltable[[#This Row],[Distance]], Predict[[#All],[Distance (km)]:[Time on current form]], 2, FALSE), NA())</f>
        <v>#N/A</v>
      </c>
      <c r="J4857" s="13" t="e">
        <f>IF(ISNUMBER(VLOOKUP(Fulltable[[#This Row],[Distance]], Predict[[#All],[Distance (km)]:[Time on current form]], 3, FALSE)), VLOOKUP(Fulltable[[#This Row],[Distance]], Predict[[#All],[Distance (km)]:[Time on current form]], 3, FALSE), NA())</f>
        <v>#N/A</v>
      </c>
    </row>
    <row r="4858" spans="1:10" x14ac:dyDescent="0.25">
      <c r="A4858" s="1">
        <v>48.56</v>
      </c>
      <c r="B4858" s="2">
        <f>Fulltable[[#This Row],[Distance]]^2</f>
        <v>2358.0736000000002</v>
      </c>
      <c r="C4858">
        <f>Fulltable[[#This Row],[Distance]]^3</f>
        <v>114508.05401600001</v>
      </c>
      <c r="D4858">
        <f>Fulltable[[#This Row],[Distance]]^4</f>
        <v>5560511.1030169604</v>
      </c>
      <c r="E4858">
        <f>Fulltable[[#This Row],[Distance]]^5</f>
        <v>270018419.1625036</v>
      </c>
      <c r="F4858" s="13" t="e">
        <f>IF(ISNUMBER(VLOOKUP(Fulltable[[#This Row],[Distance]], PBmetric[[Distance (km)]:[PB (hh:mm:ss)]], 6, FALSE)), VLOOKUP(Fulltable[[#This Row],[Distance]], PBmetric[[Distance (km)]:[PB (hh:mm:ss)]], 6, FALSE), NA())</f>
        <v>#N/A</v>
      </c>
      <c r="G4858" s="13">
        <f ca="1">$Q$4+$P$4*Fulltable[[#This Row],[Distance]]+$O$4*Fulltable[[#This Row],[D^2]]+$N$4*Fulltable[[#This Row],[D^3]]</f>
        <v>0.18339326949312068</v>
      </c>
      <c r="H4858" s="13">
        <f ca="1">Fulltable[[#This Row],[Forecast]]*(1+AVERAGE(cform[faster (-ve) /
slower (+ve)]))</f>
        <v>0.18987105373738319</v>
      </c>
      <c r="I4858" s="13" t="e">
        <f>IF(ISNUMBER(VLOOKUP(Fulltable[[#This Row],[Distance]], Predict[[#All],[Distance (km)]:[Time on current form]], 2, FALSE)), VLOOKUP(Fulltable[[#This Row],[Distance]], Predict[[#All],[Distance (km)]:[Time on current form]], 2, FALSE), NA())</f>
        <v>#N/A</v>
      </c>
      <c r="J4858" s="13" t="e">
        <f>IF(ISNUMBER(VLOOKUP(Fulltable[[#This Row],[Distance]], Predict[[#All],[Distance (km)]:[Time on current form]], 3, FALSE)), VLOOKUP(Fulltable[[#This Row],[Distance]], Predict[[#All],[Distance (km)]:[Time on current form]], 3, FALSE), NA())</f>
        <v>#N/A</v>
      </c>
    </row>
    <row r="4859" spans="1:10" x14ac:dyDescent="0.25">
      <c r="A4859" s="1">
        <v>48.57</v>
      </c>
      <c r="B4859" s="2">
        <f>Fulltable[[#This Row],[Distance]]^2</f>
        <v>2359.0448999999999</v>
      </c>
      <c r="C4859">
        <f>Fulltable[[#This Row],[Distance]]^3</f>
        <v>114578.810793</v>
      </c>
      <c r="D4859">
        <f>Fulltable[[#This Row],[Distance]]^4</f>
        <v>5565092.8402160089</v>
      </c>
      <c r="E4859">
        <f>Fulltable[[#This Row],[Distance]]^5</f>
        <v>270296559.24929154</v>
      </c>
      <c r="F4859" s="13" t="e">
        <f>IF(ISNUMBER(VLOOKUP(Fulltable[[#This Row],[Distance]], PBmetric[[Distance (km)]:[PB (hh:mm:ss)]], 6, FALSE)), VLOOKUP(Fulltable[[#This Row],[Distance]], PBmetric[[Distance (km)]:[PB (hh:mm:ss)]], 6, FALSE), NA())</f>
        <v>#N/A</v>
      </c>
      <c r="G4859" s="13">
        <f ca="1">$Q$4+$P$4*Fulltable[[#This Row],[Distance]]+$O$4*Fulltable[[#This Row],[D^2]]+$N$4*Fulltable[[#This Row],[D^3]]</f>
        <v>0.18343967706340533</v>
      </c>
      <c r="H4859" s="13">
        <f ca="1">Fulltable[[#This Row],[Forecast]]*(1+AVERAGE(cform[faster (-ve) /
slower (+ve)]))</f>
        <v>0.18991910050756017</v>
      </c>
      <c r="I4859" s="13" t="e">
        <f>IF(ISNUMBER(VLOOKUP(Fulltable[[#This Row],[Distance]], Predict[[#All],[Distance (km)]:[Time on current form]], 2, FALSE)), VLOOKUP(Fulltable[[#This Row],[Distance]], Predict[[#All],[Distance (km)]:[Time on current form]], 2, FALSE), NA())</f>
        <v>#N/A</v>
      </c>
      <c r="J4859" s="13" t="e">
        <f>IF(ISNUMBER(VLOOKUP(Fulltable[[#This Row],[Distance]], Predict[[#All],[Distance (km)]:[Time on current form]], 3, FALSE)), VLOOKUP(Fulltable[[#This Row],[Distance]], Predict[[#All],[Distance (km)]:[Time on current form]], 3, FALSE), NA())</f>
        <v>#N/A</v>
      </c>
    </row>
    <row r="4860" spans="1:10" x14ac:dyDescent="0.25">
      <c r="A4860" s="1">
        <v>48.58</v>
      </c>
      <c r="B4860" s="2">
        <f>Fulltable[[#This Row],[Distance]]^2</f>
        <v>2360.0164</v>
      </c>
      <c r="C4860">
        <f>Fulltable[[#This Row],[Distance]]^3</f>
        <v>114649.596712</v>
      </c>
      <c r="D4860">
        <f>Fulltable[[#This Row],[Distance]]^4</f>
        <v>5569677.4082689602</v>
      </c>
      <c r="E4860">
        <f>Fulltable[[#This Row],[Distance]]^5</f>
        <v>270574928.49370605</v>
      </c>
      <c r="F4860" s="13" t="e">
        <f>IF(ISNUMBER(VLOOKUP(Fulltable[[#This Row],[Distance]], PBmetric[[Distance (km)]:[PB (hh:mm:ss)]], 6, FALSE)), VLOOKUP(Fulltable[[#This Row],[Distance]], PBmetric[[Distance (km)]:[PB (hh:mm:ss)]], 6, FALSE), NA())</f>
        <v>#N/A</v>
      </c>
      <c r="G4860" s="13">
        <f ca="1">$Q$4+$P$4*Fulltable[[#This Row],[Distance]]+$O$4*Fulltable[[#This Row],[D^2]]+$N$4*Fulltable[[#This Row],[D^3]]</f>
        <v>0.18348608813462516</v>
      </c>
      <c r="H4860" s="13">
        <f ca="1">Fulltable[[#This Row],[Forecast]]*(1+AVERAGE(cform[faster (-ve) /
slower (+ve)]))</f>
        <v>0.18996715090233171</v>
      </c>
      <c r="I4860" s="13" t="e">
        <f>IF(ISNUMBER(VLOOKUP(Fulltable[[#This Row],[Distance]], Predict[[#All],[Distance (km)]:[Time on current form]], 2, FALSE)), VLOOKUP(Fulltable[[#This Row],[Distance]], Predict[[#All],[Distance (km)]:[Time on current form]], 2, FALSE), NA())</f>
        <v>#N/A</v>
      </c>
      <c r="J4860" s="13" t="e">
        <f>IF(ISNUMBER(VLOOKUP(Fulltable[[#This Row],[Distance]], Predict[[#All],[Distance (km)]:[Time on current form]], 3, FALSE)), VLOOKUP(Fulltable[[#This Row],[Distance]], Predict[[#All],[Distance (km)]:[Time on current form]], 3, FALSE), NA())</f>
        <v>#N/A</v>
      </c>
    </row>
    <row r="4861" spans="1:10" x14ac:dyDescent="0.25">
      <c r="A4861" s="1">
        <v>48.59</v>
      </c>
      <c r="B4861" s="2">
        <f>Fulltable[[#This Row],[Distance]]^2</f>
        <v>2360.9881000000005</v>
      </c>
      <c r="C4861">
        <f>Fulltable[[#This Row],[Distance]]^3</f>
        <v>114720.41177900003</v>
      </c>
      <c r="D4861">
        <f>Fulltable[[#This Row],[Distance]]^4</f>
        <v>5574264.8083416121</v>
      </c>
      <c r="E4861">
        <f>Fulltable[[#This Row],[Distance]]^5</f>
        <v>270853527.03731894</v>
      </c>
      <c r="F4861" s="13" t="e">
        <f>IF(ISNUMBER(VLOOKUP(Fulltable[[#This Row],[Distance]], PBmetric[[Distance (km)]:[PB (hh:mm:ss)]], 6, FALSE)), VLOOKUP(Fulltable[[#This Row],[Distance]], PBmetric[[Distance (km)]:[PB (hh:mm:ss)]], 6, FALSE), NA())</f>
        <v>#N/A</v>
      </c>
      <c r="G4861" s="13">
        <f ca="1">$Q$4+$P$4*Fulltable[[#This Row],[Distance]]+$O$4*Fulltable[[#This Row],[D^2]]+$N$4*Fulltable[[#This Row],[D^3]]</f>
        <v>0.18353250270674468</v>
      </c>
      <c r="H4861" s="13">
        <f ca="1">Fulltable[[#This Row],[Forecast]]*(1+AVERAGE(cform[faster (-ve) /
slower (+ve)]))</f>
        <v>0.1900152049216611</v>
      </c>
      <c r="I4861" s="13" t="e">
        <f>IF(ISNUMBER(VLOOKUP(Fulltable[[#This Row],[Distance]], Predict[[#All],[Distance (km)]:[Time on current form]], 2, FALSE)), VLOOKUP(Fulltable[[#This Row],[Distance]], Predict[[#All],[Distance (km)]:[Time on current form]], 2, FALSE), NA())</f>
        <v>#N/A</v>
      </c>
      <c r="J4861" s="13" t="e">
        <f>IF(ISNUMBER(VLOOKUP(Fulltable[[#This Row],[Distance]], Predict[[#All],[Distance (km)]:[Time on current form]], 3, FALSE)), VLOOKUP(Fulltable[[#This Row],[Distance]], Predict[[#All],[Distance (km)]:[Time on current form]], 3, FALSE), NA())</f>
        <v>#N/A</v>
      </c>
    </row>
    <row r="4862" spans="1:10" x14ac:dyDescent="0.25">
      <c r="A4862" s="1">
        <v>48.6</v>
      </c>
      <c r="B4862" s="2">
        <f>Fulltable[[#This Row],[Distance]]^2</f>
        <v>2361.96</v>
      </c>
      <c r="C4862">
        <f>Fulltable[[#This Row],[Distance]]^3</f>
        <v>114791.25600000001</v>
      </c>
      <c r="D4862">
        <f>Fulltable[[#This Row],[Distance]]^4</f>
        <v>5578855.0416000001</v>
      </c>
      <c r="E4862">
        <f>Fulltable[[#This Row],[Distance]]^5</f>
        <v>271132355.02175999</v>
      </c>
      <c r="F4862" s="13" t="e">
        <f>IF(ISNUMBER(VLOOKUP(Fulltable[[#This Row],[Distance]], PBmetric[[Distance (km)]:[PB (hh:mm:ss)]], 6, FALSE)), VLOOKUP(Fulltable[[#This Row],[Distance]], PBmetric[[Distance (km)]:[PB (hh:mm:ss)]], 6, FALSE), NA())</f>
        <v>#N/A</v>
      </c>
      <c r="G4862" s="13">
        <f ca="1">$Q$4+$P$4*Fulltable[[#This Row],[Distance]]+$O$4*Fulltable[[#This Row],[D^2]]+$N$4*Fulltable[[#This Row],[D^3]]</f>
        <v>0.18357892077972848</v>
      </c>
      <c r="H4862" s="13">
        <f ca="1">Fulltable[[#This Row],[Forecast]]*(1+AVERAGE(cform[faster (-ve) /
slower (+ve)]))</f>
        <v>0.19006326256551168</v>
      </c>
      <c r="I4862" s="13" t="e">
        <f>IF(ISNUMBER(VLOOKUP(Fulltable[[#This Row],[Distance]], Predict[[#All],[Distance (km)]:[Time on current form]], 2, FALSE)), VLOOKUP(Fulltable[[#This Row],[Distance]], Predict[[#All],[Distance (km)]:[Time on current form]], 2, FALSE), NA())</f>
        <v>#N/A</v>
      </c>
      <c r="J4862" s="13" t="e">
        <f>IF(ISNUMBER(VLOOKUP(Fulltable[[#This Row],[Distance]], Predict[[#All],[Distance (km)]:[Time on current form]], 3, FALSE)), VLOOKUP(Fulltable[[#This Row],[Distance]], Predict[[#All],[Distance (km)]:[Time on current form]], 3, FALSE), NA())</f>
        <v>#N/A</v>
      </c>
    </row>
    <row r="4863" spans="1:10" x14ac:dyDescent="0.25">
      <c r="A4863" s="1">
        <v>48.61</v>
      </c>
      <c r="B4863" s="2">
        <f>Fulltable[[#This Row],[Distance]]^2</f>
        <v>2362.9321</v>
      </c>
      <c r="C4863">
        <f>Fulltable[[#This Row],[Distance]]^3</f>
        <v>114862.12938099999</v>
      </c>
      <c r="D4863">
        <f>Fulltable[[#This Row],[Distance]]^4</f>
        <v>5583448.1092104102</v>
      </c>
      <c r="E4863">
        <f>Fulltable[[#This Row],[Distance]]^5</f>
        <v>271411412.58871806</v>
      </c>
      <c r="F4863" s="13" t="e">
        <f>IF(ISNUMBER(VLOOKUP(Fulltable[[#This Row],[Distance]], PBmetric[[Distance (km)]:[PB (hh:mm:ss)]], 6, FALSE)), VLOOKUP(Fulltable[[#This Row],[Distance]], PBmetric[[Distance (km)]:[PB (hh:mm:ss)]], 6, FALSE), NA())</f>
        <v>#N/A</v>
      </c>
      <c r="G4863" s="13">
        <f ca="1">$Q$4+$P$4*Fulltable[[#This Row],[Distance]]+$O$4*Fulltable[[#This Row],[D^2]]+$N$4*Fulltable[[#This Row],[D^3]]</f>
        <v>0.18362534235354119</v>
      </c>
      <c r="H4863" s="13">
        <f ca="1">Fulltable[[#This Row],[Forecast]]*(1+AVERAGE(cform[faster (-ve) /
slower (+ve)]))</f>
        <v>0.19011132383384682</v>
      </c>
      <c r="I4863" s="13" t="e">
        <f>IF(ISNUMBER(VLOOKUP(Fulltable[[#This Row],[Distance]], Predict[[#All],[Distance (km)]:[Time on current form]], 2, FALSE)), VLOOKUP(Fulltable[[#This Row],[Distance]], Predict[[#All],[Distance (km)]:[Time on current form]], 2, FALSE), NA())</f>
        <v>#N/A</v>
      </c>
      <c r="J4863" s="13" t="e">
        <f>IF(ISNUMBER(VLOOKUP(Fulltable[[#This Row],[Distance]], Predict[[#All],[Distance (km)]:[Time on current form]], 3, FALSE)), VLOOKUP(Fulltable[[#This Row],[Distance]], Predict[[#All],[Distance (km)]:[Time on current form]], 3, FALSE), NA())</f>
        <v>#N/A</v>
      </c>
    </row>
    <row r="4864" spans="1:10" x14ac:dyDescent="0.25">
      <c r="A4864" s="1">
        <v>48.62</v>
      </c>
      <c r="B4864" s="2">
        <f>Fulltable[[#This Row],[Distance]]^2</f>
        <v>2363.9043999999999</v>
      </c>
      <c r="C4864">
        <f>Fulltable[[#This Row],[Distance]]^3</f>
        <v>114933.03192799998</v>
      </c>
      <c r="D4864">
        <f>Fulltable[[#This Row],[Distance]]^4</f>
        <v>5588044.0123393591</v>
      </c>
      <c r="E4864">
        <f>Fulltable[[#This Row],[Distance]]^5</f>
        <v>271690699.87993962</v>
      </c>
      <c r="F4864" s="13" t="e">
        <f>IF(ISNUMBER(VLOOKUP(Fulltable[[#This Row],[Distance]], PBmetric[[Distance (km)]:[PB (hh:mm:ss)]], 6, FALSE)), VLOOKUP(Fulltable[[#This Row],[Distance]], PBmetric[[Distance (km)]:[PB (hh:mm:ss)]], 6, FALSE), NA())</f>
        <v>#N/A</v>
      </c>
      <c r="G4864" s="13">
        <f ca="1">$Q$4+$P$4*Fulltable[[#This Row],[Distance]]+$O$4*Fulltable[[#This Row],[D^2]]+$N$4*Fulltable[[#This Row],[D^3]]</f>
        <v>0.18367176742814736</v>
      </c>
      <c r="H4864" s="13">
        <f ca="1">Fulltable[[#This Row],[Forecast]]*(1+AVERAGE(cform[faster (-ve) /
slower (+ve)]))</f>
        <v>0.19015938872662982</v>
      </c>
      <c r="I4864" s="13" t="e">
        <f>IF(ISNUMBER(VLOOKUP(Fulltable[[#This Row],[Distance]], Predict[[#All],[Distance (km)]:[Time on current form]], 2, FALSE)), VLOOKUP(Fulltable[[#This Row],[Distance]], Predict[[#All],[Distance (km)]:[Time on current form]], 2, FALSE), NA())</f>
        <v>#N/A</v>
      </c>
      <c r="J4864" s="13" t="e">
        <f>IF(ISNUMBER(VLOOKUP(Fulltable[[#This Row],[Distance]], Predict[[#All],[Distance (km)]:[Time on current form]], 3, FALSE)), VLOOKUP(Fulltable[[#This Row],[Distance]], Predict[[#All],[Distance (km)]:[Time on current form]], 3, FALSE), NA())</f>
        <v>#N/A</v>
      </c>
    </row>
    <row r="4865" spans="1:10" x14ac:dyDescent="0.25">
      <c r="A4865" s="1">
        <v>48.63</v>
      </c>
      <c r="B4865" s="2">
        <f>Fulltable[[#This Row],[Distance]]^2</f>
        <v>2364.8769000000002</v>
      </c>
      <c r="C4865">
        <f>Fulltable[[#This Row],[Distance]]^3</f>
        <v>115003.96364700001</v>
      </c>
      <c r="D4865">
        <f>Fulltable[[#This Row],[Distance]]^4</f>
        <v>5592642.7521536108</v>
      </c>
      <c r="E4865">
        <f>Fulltable[[#This Row],[Distance]]^5</f>
        <v>271970217.03723013</v>
      </c>
      <c r="F4865" s="13" t="e">
        <f>IF(ISNUMBER(VLOOKUP(Fulltable[[#This Row],[Distance]], PBmetric[[Distance (km)]:[PB (hh:mm:ss)]], 6, FALSE)), VLOOKUP(Fulltable[[#This Row],[Distance]], PBmetric[[Distance (km)]:[PB (hh:mm:ss)]], 6, FALSE), NA())</f>
        <v>#N/A</v>
      </c>
      <c r="G4865" s="13">
        <f ca="1">$Q$4+$P$4*Fulltable[[#This Row],[Distance]]+$O$4*Fulltable[[#This Row],[D^2]]+$N$4*Fulltable[[#This Row],[D^3]]</f>
        <v>0.18371819600351164</v>
      </c>
      <c r="H4865" s="13">
        <f ca="1">Fulltable[[#This Row],[Forecast]]*(1+AVERAGE(cform[faster (-ve) /
slower (+ve)]))</f>
        <v>0.19020745724382407</v>
      </c>
      <c r="I4865" s="13" t="e">
        <f>IF(ISNUMBER(VLOOKUP(Fulltable[[#This Row],[Distance]], Predict[[#All],[Distance (km)]:[Time on current form]], 2, FALSE)), VLOOKUP(Fulltable[[#This Row],[Distance]], Predict[[#All],[Distance (km)]:[Time on current form]], 2, FALSE), NA())</f>
        <v>#N/A</v>
      </c>
      <c r="J4865" s="13" t="e">
        <f>IF(ISNUMBER(VLOOKUP(Fulltable[[#This Row],[Distance]], Predict[[#All],[Distance (km)]:[Time on current form]], 3, FALSE)), VLOOKUP(Fulltable[[#This Row],[Distance]], Predict[[#All],[Distance (km)]:[Time on current form]], 3, FALSE), NA())</f>
        <v>#N/A</v>
      </c>
    </row>
    <row r="4866" spans="1:10" x14ac:dyDescent="0.25">
      <c r="A4866" s="1">
        <v>48.64</v>
      </c>
      <c r="B4866" s="2">
        <f>Fulltable[[#This Row],[Distance]]^2</f>
        <v>2365.8496</v>
      </c>
      <c r="C4866">
        <f>Fulltable[[#This Row],[Distance]]^3</f>
        <v>115074.92454400001</v>
      </c>
      <c r="D4866">
        <f>Fulltable[[#This Row],[Distance]]^4</f>
        <v>5597244.3298201598</v>
      </c>
      <c r="E4866">
        <f>Fulltable[[#This Row],[Distance]]^5</f>
        <v>272249964.2024526</v>
      </c>
      <c r="F4866" s="13" t="e">
        <f>IF(ISNUMBER(VLOOKUP(Fulltable[[#This Row],[Distance]], PBmetric[[Distance (km)]:[PB (hh:mm:ss)]], 6, FALSE)), VLOOKUP(Fulltable[[#This Row],[Distance]], PBmetric[[Distance (km)]:[PB (hh:mm:ss)]], 6, FALSE), NA())</f>
        <v>#N/A</v>
      </c>
      <c r="G4866" s="13">
        <f ca="1">$Q$4+$P$4*Fulltable[[#This Row],[Distance]]+$O$4*Fulltable[[#This Row],[D^2]]+$N$4*Fulltable[[#This Row],[D^3]]</f>
        <v>0.18376462807959859</v>
      </c>
      <c r="H4866" s="13">
        <f ca="1">Fulltable[[#This Row],[Forecast]]*(1+AVERAGE(cform[faster (-ve) /
slower (+ve)]))</f>
        <v>0.19025552938539289</v>
      </c>
      <c r="I4866" s="13" t="e">
        <f>IF(ISNUMBER(VLOOKUP(Fulltable[[#This Row],[Distance]], Predict[[#All],[Distance (km)]:[Time on current form]], 2, FALSE)), VLOOKUP(Fulltable[[#This Row],[Distance]], Predict[[#All],[Distance (km)]:[Time on current form]], 2, FALSE), NA())</f>
        <v>#N/A</v>
      </c>
      <c r="J4866" s="13" t="e">
        <f>IF(ISNUMBER(VLOOKUP(Fulltable[[#This Row],[Distance]], Predict[[#All],[Distance (km)]:[Time on current form]], 3, FALSE)), VLOOKUP(Fulltable[[#This Row],[Distance]], Predict[[#All],[Distance (km)]:[Time on current form]], 3, FALSE), NA())</f>
        <v>#N/A</v>
      </c>
    </row>
    <row r="4867" spans="1:10" x14ac:dyDescent="0.25">
      <c r="A4867" s="1">
        <v>48.65</v>
      </c>
      <c r="B4867" s="2">
        <f>Fulltable[[#This Row],[Distance]]^2</f>
        <v>2366.8224999999998</v>
      </c>
      <c r="C4867">
        <f>Fulltable[[#This Row],[Distance]]^3</f>
        <v>115145.91462499999</v>
      </c>
      <c r="D4867">
        <f>Fulltable[[#This Row],[Distance]]^4</f>
        <v>5601848.7465062486</v>
      </c>
      <c r="E4867">
        <f>Fulltable[[#This Row],[Distance]]^5</f>
        <v>272529941.51752901</v>
      </c>
      <c r="F4867" s="13" t="e">
        <f>IF(ISNUMBER(VLOOKUP(Fulltable[[#This Row],[Distance]], PBmetric[[Distance (km)]:[PB (hh:mm:ss)]], 6, FALSE)), VLOOKUP(Fulltable[[#This Row],[Distance]], PBmetric[[Distance (km)]:[PB (hh:mm:ss)]], 6, FALSE), NA())</f>
        <v>#N/A</v>
      </c>
      <c r="G4867" s="13">
        <f ca="1">$Q$4+$P$4*Fulltable[[#This Row],[Distance]]+$O$4*Fulltable[[#This Row],[D^2]]+$N$4*Fulltable[[#This Row],[D^3]]</f>
        <v>0.18381106365637279</v>
      </c>
      <c r="H4867" s="13">
        <f ca="1">Fulltable[[#This Row],[Forecast]]*(1+AVERAGE(cform[faster (-ve) /
slower (+ve)]))</f>
        <v>0.19030360515129963</v>
      </c>
      <c r="I4867" s="13" t="e">
        <f>IF(ISNUMBER(VLOOKUP(Fulltable[[#This Row],[Distance]], Predict[[#All],[Distance (km)]:[Time on current form]], 2, FALSE)), VLOOKUP(Fulltable[[#This Row],[Distance]], Predict[[#All],[Distance (km)]:[Time on current form]], 2, FALSE), NA())</f>
        <v>#N/A</v>
      </c>
      <c r="J4867" s="13" t="e">
        <f>IF(ISNUMBER(VLOOKUP(Fulltable[[#This Row],[Distance]], Predict[[#All],[Distance (km)]:[Time on current form]], 3, FALSE)), VLOOKUP(Fulltable[[#This Row],[Distance]], Predict[[#All],[Distance (km)]:[Time on current form]], 3, FALSE), NA())</f>
        <v>#N/A</v>
      </c>
    </row>
    <row r="4868" spans="1:10" x14ac:dyDescent="0.25">
      <c r="A4868" s="1">
        <v>48.66</v>
      </c>
      <c r="B4868" s="2">
        <f>Fulltable[[#This Row],[Distance]]^2</f>
        <v>2367.7955999999995</v>
      </c>
      <c r="C4868">
        <f>Fulltable[[#This Row],[Distance]]^3</f>
        <v>115216.93389599997</v>
      </c>
      <c r="D4868">
        <f>Fulltable[[#This Row],[Distance]]^4</f>
        <v>5606456.003379357</v>
      </c>
      <c r="E4868">
        <f>Fulltable[[#This Row],[Distance]]^5</f>
        <v>272810149.12443948</v>
      </c>
      <c r="F4868" s="13" t="e">
        <f>IF(ISNUMBER(VLOOKUP(Fulltable[[#This Row],[Distance]], PBmetric[[Distance (km)]:[PB (hh:mm:ss)]], 6, FALSE)), VLOOKUP(Fulltable[[#This Row],[Distance]], PBmetric[[Distance (km)]:[PB (hh:mm:ss)]], 6, FALSE), NA())</f>
        <v>#N/A</v>
      </c>
      <c r="G4868" s="13">
        <f ca="1">$Q$4+$P$4*Fulltable[[#This Row],[Distance]]+$O$4*Fulltable[[#This Row],[D^2]]+$N$4*Fulltable[[#This Row],[D^3]]</f>
        <v>0.18385750273379889</v>
      </c>
      <c r="H4868" s="13">
        <f ca="1">Fulltable[[#This Row],[Forecast]]*(1+AVERAGE(cform[faster (-ve) /
slower (+ve)]))</f>
        <v>0.19035168454150767</v>
      </c>
      <c r="I4868" s="13" t="e">
        <f>IF(ISNUMBER(VLOOKUP(Fulltable[[#This Row],[Distance]], Predict[[#All],[Distance (km)]:[Time on current form]], 2, FALSE)), VLOOKUP(Fulltable[[#This Row],[Distance]], Predict[[#All],[Distance (km)]:[Time on current form]], 2, FALSE), NA())</f>
        <v>#N/A</v>
      </c>
      <c r="J4868" s="13" t="e">
        <f>IF(ISNUMBER(VLOOKUP(Fulltable[[#This Row],[Distance]], Predict[[#All],[Distance (km)]:[Time on current form]], 3, FALSE)), VLOOKUP(Fulltable[[#This Row],[Distance]], Predict[[#All],[Distance (km)]:[Time on current form]], 3, FALSE), NA())</f>
        <v>#N/A</v>
      </c>
    </row>
    <row r="4869" spans="1:10" x14ac:dyDescent="0.25">
      <c r="A4869" s="1">
        <v>48.67</v>
      </c>
      <c r="B4869" s="2">
        <f>Fulltable[[#This Row],[Distance]]^2</f>
        <v>2368.7689</v>
      </c>
      <c r="C4869">
        <f>Fulltable[[#This Row],[Distance]]^3</f>
        <v>115287.982363</v>
      </c>
      <c r="D4869">
        <f>Fulltable[[#This Row],[Distance]]^4</f>
        <v>5611066.10160721</v>
      </c>
      <c r="E4869">
        <f>Fulltable[[#This Row],[Distance]]^5</f>
        <v>273090587.16522294</v>
      </c>
      <c r="F4869" s="13" t="e">
        <f>IF(ISNUMBER(VLOOKUP(Fulltable[[#This Row],[Distance]], PBmetric[[Distance (km)]:[PB (hh:mm:ss)]], 6, FALSE)), VLOOKUP(Fulltable[[#This Row],[Distance]], PBmetric[[Distance (km)]:[PB (hh:mm:ss)]], 6, FALSE), NA())</f>
        <v>#N/A</v>
      </c>
      <c r="G4869" s="13">
        <f ca="1">$Q$4+$P$4*Fulltable[[#This Row],[Distance]]+$O$4*Fulltable[[#This Row],[D^2]]+$N$4*Fulltable[[#This Row],[D^3]]</f>
        <v>0.18390394531184151</v>
      </c>
      <c r="H4869" s="13">
        <f ca="1">Fulltable[[#This Row],[Forecast]]*(1+AVERAGE(cform[faster (-ve) /
slower (+ve)]))</f>
        <v>0.19039976755598034</v>
      </c>
      <c r="I4869" s="13" t="e">
        <f>IF(ISNUMBER(VLOOKUP(Fulltable[[#This Row],[Distance]], Predict[[#All],[Distance (km)]:[Time on current form]], 2, FALSE)), VLOOKUP(Fulltable[[#This Row],[Distance]], Predict[[#All],[Distance (km)]:[Time on current form]], 2, FALSE), NA())</f>
        <v>#N/A</v>
      </c>
      <c r="J4869" s="13" t="e">
        <f>IF(ISNUMBER(VLOOKUP(Fulltable[[#This Row],[Distance]], Predict[[#All],[Distance (km)]:[Time on current form]], 3, FALSE)), VLOOKUP(Fulltable[[#This Row],[Distance]], Predict[[#All],[Distance (km)]:[Time on current form]], 3, FALSE), NA())</f>
        <v>#N/A</v>
      </c>
    </row>
    <row r="4870" spans="1:10" x14ac:dyDescent="0.25">
      <c r="A4870" s="1">
        <v>48.68</v>
      </c>
      <c r="B4870" s="2">
        <f>Fulltable[[#This Row],[Distance]]^2</f>
        <v>2369.7424000000001</v>
      </c>
      <c r="C4870">
        <f>Fulltable[[#This Row],[Distance]]^3</f>
        <v>115359.06003200001</v>
      </c>
      <c r="D4870">
        <f>Fulltable[[#This Row],[Distance]]^4</f>
        <v>5615679.0423577605</v>
      </c>
      <c r="E4870">
        <f>Fulltable[[#This Row],[Distance]]^5</f>
        <v>273371255.78197581</v>
      </c>
      <c r="F4870" s="13" t="e">
        <f>IF(ISNUMBER(VLOOKUP(Fulltable[[#This Row],[Distance]], PBmetric[[Distance (km)]:[PB (hh:mm:ss)]], 6, FALSE)), VLOOKUP(Fulltable[[#This Row],[Distance]], PBmetric[[Distance (km)]:[PB (hh:mm:ss)]], 6, FALSE), NA())</f>
        <v>#N/A</v>
      </c>
      <c r="G4870" s="13">
        <f ca="1">$Q$4+$P$4*Fulltable[[#This Row],[Distance]]+$O$4*Fulltable[[#This Row],[D^2]]+$N$4*Fulltable[[#This Row],[D^3]]</f>
        <v>0.18395039139046512</v>
      </c>
      <c r="H4870" s="13">
        <f ca="1">Fulltable[[#This Row],[Forecast]]*(1+AVERAGE(cform[faster (-ve) /
slower (+ve)]))</f>
        <v>0.19044785419468094</v>
      </c>
      <c r="I4870" s="13" t="e">
        <f>IF(ISNUMBER(VLOOKUP(Fulltable[[#This Row],[Distance]], Predict[[#All],[Distance (km)]:[Time on current form]], 2, FALSE)), VLOOKUP(Fulltable[[#This Row],[Distance]], Predict[[#All],[Distance (km)]:[Time on current form]], 2, FALSE), NA())</f>
        <v>#N/A</v>
      </c>
      <c r="J4870" s="13" t="e">
        <f>IF(ISNUMBER(VLOOKUP(Fulltable[[#This Row],[Distance]], Predict[[#All],[Distance (km)]:[Time on current form]], 3, FALSE)), VLOOKUP(Fulltable[[#This Row],[Distance]], Predict[[#All],[Distance (km)]:[Time on current form]], 3, FALSE), NA())</f>
        <v>#N/A</v>
      </c>
    </row>
    <row r="4871" spans="1:10" x14ac:dyDescent="0.25">
      <c r="A4871" s="1">
        <v>48.69</v>
      </c>
      <c r="B4871" s="2">
        <f>Fulltable[[#This Row],[Distance]]^2</f>
        <v>2370.7160999999996</v>
      </c>
      <c r="C4871">
        <f>Fulltable[[#This Row],[Distance]]^3</f>
        <v>115430.16690899998</v>
      </c>
      <c r="D4871">
        <f>Fulltable[[#This Row],[Distance]]^4</f>
        <v>5620294.8267992083</v>
      </c>
      <c r="E4871">
        <f>Fulltable[[#This Row],[Distance]]^5</f>
        <v>273652155.11685342</v>
      </c>
      <c r="F4871" s="13" t="e">
        <f>IF(ISNUMBER(VLOOKUP(Fulltable[[#This Row],[Distance]], PBmetric[[Distance (km)]:[PB (hh:mm:ss)]], 6, FALSE)), VLOOKUP(Fulltable[[#This Row],[Distance]], PBmetric[[Distance (km)]:[PB (hh:mm:ss)]], 6, FALSE), NA())</f>
        <v>#N/A</v>
      </c>
      <c r="G4871" s="13">
        <f ca="1">$Q$4+$P$4*Fulltable[[#This Row],[Distance]]+$O$4*Fulltable[[#This Row],[D^2]]+$N$4*Fulltable[[#This Row],[D^3]]</f>
        <v>0.18399684096963442</v>
      </c>
      <c r="H4871" s="13">
        <f ca="1">Fulltable[[#This Row],[Forecast]]*(1+AVERAGE(cform[faster (-ve) /
slower (+ve)]))</f>
        <v>0.19049594445757287</v>
      </c>
      <c r="I4871" s="13" t="e">
        <f>IF(ISNUMBER(VLOOKUP(Fulltable[[#This Row],[Distance]], Predict[[#All],[Distance (km)]:[Time on current form]], 2, FALSE)), VLOOKUP(Fulltable[[#This Row],[Distance]], Predict[[#All],[Distance (km)]:[Time on current form]], 2, FALSE), NA())</f>
        <v>#N/A</v>
      </c>
      <c r="J4871" s="13" t="e">
        <f>IF(ISNUMBER(VLOOKUP(Fulltable[[#This Row],[Distance]], Predict[[#All],[Distance (km)]:[Time on current form]], 3, FALSE)), VLOOKUP(Fulltable[[#This Row],[Distance]], Predict[[#All],[Distance (km)]:[Time on current form]], 3, FALSE), NA())</f>
        <v>#N/A</v>
      </c>
    </row>
    <row r="4872" spans="1:10" x14ac:dyDescent="0.25">
      <c r="A4872" s="1">
        <v>48.7</v>
      </c>
      <c r="B4872" s="2">
        <f>Fulltable[[#This Row],[Distance]]^2</f>
        <v>2371.69</v>
      </c>
      <c r="C4872">
        <f>Fulltable[[#This Row],[Distance]]^3</f>
        <v>115501.30300000001</v>
      </c>
      <c r="D4872">
        <f>Fulltable[[#This Row],[Distance]]^4</f>
        <v>5624913.4561000001</v>
      </c>
      <c r="E4872">
        <f>Fulltable[[#This Row],[Distance]]^5</f>
        <v>273933285.31207001</v>
      </c>
      <c r="F4872" s="13" t="e">
        <f>IF(ISNUMBER(VLOOKUP(Fulltable[[#This Row],[Distance]], PBmetric[[Distance (km)]:[PB (hh:mm:ss)]], 6, FALSE)), VLOOKUP(Fulltable[[#This Row],[Distance]], PBmetric[[Distance (km)]:[PB (hh:mm:ss)]], 6, FALSE), NA())</f>
        <v>#N/A</v>
      </c>
      <c r="G4872" s="13">
        <f ca="1">$Q$4+$P$4*Fulltable[[#This Row],[Distance]]+$O$4*Fulltable[[#This Row],[D^2]]+$N$4*Fulltable[[#This Row],[D^3]]</f>
        <v>0.18404329404931399</v>
      </c>
      <c r="H4872" s="13">
        <f ca="1">Fulltable[[#This Row],[Forecast]]*(1+AVERAGE(cform[faster (-ve) /
slower (+ve)]))</f>
        <v>0.19054403834461944</v>
      </c>
      <c r="I4872" s="13" t="e">
        <f>IF(ISNUMBER(VLOOKUP(Fulltable[[#This Row],[Distance]], Predict[[#All],[Distance (km)]:[Time on current form]], 2, FALSE)), VLOOKUP(Fulltable[[#This Row],[Distance]], Predict[[#All],[Distance (km)]:[Time on current form]], 2, FALSE), NA())</f>
        <v>#N/A</v>
      </c>
      <c r="J4872" s="13" t="e">
        <f>IF(ISNUMBER(VLOOKUP(Fulltable[[#This Row],[Distance]], Predict[[#All],[Distance (km)]:[Time on current form]], 3, FALSE)), VLOOKUP(Fulltable[[#This Row],[Distance]], Predict[[#All],[Distance (km)]:[Time on current form]], 3, FALSE), NA())</f>
        <v>#N/A</v>
      </c>
    </row>
    <row r="4873" spans="1:10" x14ac:dyDescent="0.25">
      <c r="A4873" s="1">
        <v>48.71</v>
      </c>
      <c r="B4873" s="2">
        <f>Fulltable[[#This Row],[Distance]]^2</f>
        <v>2372.6641</v>
      </c>
      <c r="C4873">
        <f>Fulltable[[#This Row],[Distance]]^3</f>
        <v>115572.468311</v>
      </c>
      <c r="D4873">
        <f>Fulltable[[#This Row],[Distance]]^4</f>
        <v>5629534.9314288097</v>
      </c>
      <c r="E4873">
        <f>Fulltable[[#This Row],[Distance]]^5</f>
        <v>274214646.50989735</v>
      </c>
      <c r="F4873" s="13" t="e">
        <f>IF(ISNUMBER(VLOOKUP(Fulltable[[#This Row],[Distance]], PBmetric[[Distance (km)]:[PB (hh:mm:ss)]], 6, FALSE)), VLOOKUP(Fulltable[[#This Row],[Distance]], PBmetric[[Distance (km)]:[PB (hh:mm:ss)]], 6, FALSE), NA())</f>
        <v>#N/A</v>
      </c>
      <c r="G4873" s="13">
        <f ca="1">$Q$4+$P$4*Fulltable[[#This Row],[Distance]]+$O$4*Fulltable[[#This Row],[D^2]]+$N$4*Fulltable[[#This Row],[D^3]]</f>
        <v>0.18408975062946842</v>
      </c>
      <c r="H4873" s="13">
        <f ca="1">Fulltable[[#This Row],[Forecast]]*(1+AVERAGE(cform[faster (-ve) /
slower (+ve)]))</f>
        <v>0.19059213585578402</v>
      </c>
      <c r="I4873" s="13" t="e">
        <f>IF(ISNUMBER(VLOOKUP(Fulltable[[#This Row],[Distance]], Predict[[#All],[Distance (km)]:[Time on current form]], 2, FALSE)), VLOOKUP(Fulltable[[#This Row],[Distance]], Predict[[#All],[Distance (km)]:[Time on current form]], 2, FALSE), NA())</f>
        <v>#N/A</v>
      </c>
      <c r="J4873" s="13" t="e">
        <f>IF(ISNUMBER(VLOOKUP(Fulltable[[#This Row],[Distance]], Predict[[#All],[Distance (km)]:[Time on current form]], 3, FALSE)), VLOOKUP(Fulltable[[#This Row],[Distance]], Predict[[#All],[Distance (km)]:[Time on current form]], 3, FALSE), NA())</f>
        <v>#N/A</v>
      </c>
    </row>
    <row r="4874" spans="1:10" x14ac:dyDescent="0.25">
      <c r="A4874" s="1">
        <v>48.72</v>
      </c>
      <c r="B4874" s="2">
        <f>Fulltable[[#This Row],[Distance]]^2</f>
        <v>2373.6383999999998</v>
      </c>
      <c r="C4874">
        <f>Fulltable[[#This Row],[Distance]]^3</f>
        <v>115643.66284799999</v>
      </c>
      <c r="D4874">
        <f>Fulltable[[#This Row],[Distance]]^4</f>
        <v>5634159.2539545596</v>
      </c>
      <c r="E4874">
        <f>Fulltable[[#This Row],[Distance]]^5</f>
        <v>274496238.85266614</v>
      </c>
      <c r="F4874" s="13" t="e">
        <f>IF(ISNUMBER(VLOOKUP(Fulltable[[#This Row],[Distance]], PBmetric[[Distance (km)]:[PB (hh:mm:ss)]], 6, FALSE)), VLOOKUP(Fulltable[[#This Row],[Distance]], PBmetric[[Distance (km)]:[PB (hh:mm:ss)]], 6, FALSE), NA())</f>
        <v>#N/A</v>
      </c>
      <c r="G4874" s="13">
        <f ca="1">$Q$4+$P$4*Fulltable[[#This Row],[Distance]]+$O$4*Fulltable[[#This Row],[D^2]]+$N$4*Fulltable[[#This Row],[D^3]]</f>
        <v>0.18413621071006228</v>
      </c>
      <c r="H4874" s="13">
        <f ca="1">Fulltable[[#This Row],[Forecast]]*(1+AVERAGE(cform[faster (-ve) /
slower (+ve)]))</f>
        <v>0.19064023699102994</v>
      </c>
      <c r="I4874" s="13" t="e">
        <f>IF(ISNUMBER(VLOOKUP(Fulltable[[#This Row],[Distance]], Predict[[#All],[Distance (km)]:[Time on current form]], 2, FALSE)), VLOOKUP(Fulltable[[#This Row],[Distance]], Predict[[#All],[Distance (km)]:[Time on current form]], 2, FALSE), NA())</f>
        <v>#N/A</v>
      </c>
      <c r="J4874" s="13" t="e">
        <f>IF(ISNUMBER(VLOOKUP(Fulltable[[#This Row],[Distance]], Predict[[#All],[Distance (km)]:[Time on current form]], 3, FALSE)), VLOOKUP(Fulltable[[#This Row],[Distance]], Predict[[#All],[Distance (km)]:[Time on current form]], 3, FALSE), NA())</f>
        <v>#N/A</v>
      </c>
    </row>
    <row r="4875" spans="1:10" x14ac:dyDescent="0.25">
      <c r="A4875" s="1">
        <v>48.73</v>
      </c>
      <c r="B4875" s="2">
        <f>Fulltable[[#This Row],[Distance]]^2</f>
        <v>2374.6128999999996</v>
      </c>
      <c r="C4875">
        <f>Fulltable[[#This Row],[Distance]]^3</f>
        <v>115714.88661699997</v>
      </c>
      <c r="D4875">
        <f>Fulltable[[#This Row],[Distance]]^4</f>
        <v>5638786.424846408</v>
      </c>
      <c r="E4875">
        <f>Fulltable[[#This Row],[Distance]]^5</f>
        <v>274778062.48276544</v>
      </c>
      <c r="F4875" s="13" t="e">
        <f>IF(ISNUMBER(VLOOKUP(Fulltable[[#This Row],[Distance]], PBmetric[[Distance (km)]:[PB (hh:mm:ss)]], 6, FALSE)), VLOOKUP(Fulltable[[#This Row],[Distance]], PBmetric[[Distance (km)]:[PB (hh:mm:ss)]], 6, FALSE), NA())</f>
        <v>#N/A</v>
      </c>
      <c r="G4875" s="13">
        <f ca="1">$Q$4+$P$4*Fulltable[[#This Row],[Distance]]+$O$4*Fulltable[[#This Row],[D^2]]+$N$4*Fulltable[[#This Row],[D^3]]</f>
        <v>0.18418267429106022</v>
      </c>
      <c r="H4875" s="13">
        <f ca="1">Fulltable[[#This Row],[Forecast]]*(1+AVERAGE(cform[faster (-ve) /
slower (+ve)]))</f>
        <v>0.19068834175032059</v>
      </c>
      <c r="I4875" s="13" t="e">
        <f>IF(ISNUMBER(VLOOKUP(Fulltable[[#This Row],[Distance]], Predict[[#All],[Distance (km)]:[Time on current form]], 2, FALSE)), VLOOKUP(Fulltable[[#This Row],[Distance]], Predict[[#All],[Distance (km)]:[Time on current form]], 2, FALSE), NA())</f>
        <v>#N/A</v>
      </c>
      <c r="J4875" s="13" t="e">
        <f>IF(ISNUMBER(VLOOKUP(Fulltable[[#This Row],[Distance]], Predict[[#All],[Distance (km)]:[Time on current form]], 3, FALSE)), VLOOKUP(Fulltable[[#This Row],[Distance]], Predict[[#All],[Distance (km)]:[Time on current form]], 3, FALSE), NA())</f>
        <v>#N/A</v>
      </c>
    </row>
    <row r="4876" spans="1:10" x14ac:dyDescent="0.25">
      <c r="A4876" s="1">
        <v>48.74</v>
      </c>
      <c r="B4876" s="2">
        <f>Fulltable[[#This Row],[Distance]]^2</f>
        <v>2375.5876000000003</v>
      </c>
      <c r="C4876">
        <f>Fulltable[[#This Row],[Distance]]^3</f>
        <v>115786.13962400002</v>
      </c>
      <c r="D4876">
        <f>Fulltable[[#This Row],[Distance]]^4</f>
        <v>5643416.4452737616</v>
      </c>
      <c r="E4876">
        <f>Fulltable[[#This Row],[Distance]]^5</f>
        <v>275060117.54264313</v>
      </c>
      <c r="F4876" s="13" t="e">
        <f>IF(ISNUMBER(VLOOKUP(Fulltable[[#This Row],[Distance]], PBmetric[[Distance (km)]:[PB (hh:mm:ss)]], 6, FALSE)), VLOOKUP(Fulltable[[#This Row],[Distance]], PBmetric[[Distance (km)]:[PB (hh:mm:ss)]], 6, FALSE), NA())</f>
        <v>#N/A</v>
      </c>
      <c r="G4876" s="13">
        <f ca="1">$Q$4+$P$4*Fulltable[[#This Row],[Distance]]+$O$4*Fulltable[[#This Row],[D^2]]+$N$4*Fulltable[[#This Row],[D^3]]</f>
        <v>0.18422914137242682</v>
      </c>
      <c r="H4876" s="13">
        <f ca="1">Fulltable[[#This Row],[Forecast]]*(1+AVERAGE(cform[faster (-ve) /
slower (+ve)]))</f>
        <v>0.19073645013361931</v>
      </c>
      <c r="I4876" s="13" t="e">
        <f>IF(ISNUMBER(VLOOKUP(Fulltable[[#This Row],[Distance]], Predict[[#All],[Distance (km)]:[Time on current form]], 2, FALSE)), VLOOKUP(Fulltable[[#This Row],[Distance]], Predict[[#All],[Distance (km)]:[Time on current form]], 2, FALSE), NA())</f>
        <v>#N/A</v>
      </c>
      <c r="J4876" s="13" t="e">
        <f>IF(ISNUMBER(VLOOKUP(Fulltable[[#This Row],[Distance]], Predict[[#All],[Distance (km)]:[Time on current form]], 3, FALSE)), VLOOKUP(Fulltable[[#This Row],[Distance]], Predict[[#All],[Distance (km)]:[Time on current form]], 3, FALSE), NA())</f>
        <v>#N/A</v>
      </c>
    </row>
    <row r="4877" spans="1:10" x14ac:dyDescent="0.25">
      <c r="A4877" s="1">
        <v>48.75</v>
      </c>
      <c r="B4877" s="2">
        <f>Fulltable[[#This Row],[Distance]]^2</f>
        <v>2376.5625</v>
      </c>
      <c r="C4877">
        <f>Fulltable[[#This Row],[Distance]]^3</f>
        <v>115857.421875</v>
      </c>
      <c r="D4877">
        <f>Fulltable[[#This Row],[Distance]]^4</f>
        <v>5648049.31640625</v>
      </c>
      <c r="E4877">
        <f>Fulltable[[#This Row],[Distance]]^5</f>
        <v>275342404.17480469</v>
      </c>
      <c r="F4877" s="13" t="e">
        <f>IF(ISNUMBER(VLOOKUP(Fulltable[[#This Row],[Distance]], PBmetric[[Distance (km)]:[PB (hh:mm:ss)]], 6, FALSE)), VLOOKUP(Fulltable[[#This Row],[Distance]], PBmetric[[Distance (km)]:[PB (hh:mm:ss)]], 6, FALSE), NA())</f>
        <v>#N/A</v>
      </c>
      <c r="G4877" s="13">
        <f ca="1">$Q$4+$P$4*Fulltable[[#This Row],[Distance]]+$O$4*Fulltable[[#This Row],[D^2]]+$N$4*Fulltable[[#This Row],[D^3]]</f>
        <v>0.18427561195412662</v>
      </c>
      <c r="H4877" s="13">
        <f ca="1">Fulltable[[#This Row],[Forecast]]*(1+AVERAGE(cform[faster (-ve) /
slower (+ve)]))</f>
        <v>0.19078456214088935</v>
      </c>
      <c r="I4877" s="13" t="e">
        <f>IF(ISNUMBER(VLOOKUP(Fulltable[[#This Row],[Distance]], Predict[[#All],[Distance (km)]:[Time on current form]], 2, FALSE)), VLOOKUP(Fulltable[[#This Row],[Distance]], Predict[[#All],[Distance (km)]:[Time on current form]], 2, FALSE), NA())</f>
        <v>#N/A</v>
      </c>
      <c r="J4877" s="13" t="e">
        <f>IF(ISNUMBER(VLOOKUP(Fulltable[[#This Row],[Distance]], Predict[[#All],[Distance (km)]:[Time on current form]], 3, FALSE)), VLOOKUP(Fulltable[[#This Row],[Distance]], Predict[[#All],[Distance (km)]:[Time on current form]], 3, FALSE), NA())</f>
        <v>#N/A</v>
      </c>
    </row>
    <row r="4878" spans="1:10" x14ac:dyDescent="0.25">
      <c r="A4878" s="1">
        <v>48.76</v>
      </c>
      <c r="B4878" s="2">
        <f>Fulltable[[#This Row],[Distance]]^2</f>
        <v>2377.5375999999997</v>
      </c>
      <c r="C4878">
        <f>Fulltable[[#This Row],[Distance]]^3</f>
        <v>115928.73337599997</v>
      </c>
      <c r="D4878">
        <f>Fulltable[[#This Row],[Distance]]^4</f>
        <v>5652685.0394137586</v>
      </c>
      <c r="E4878">
        <f>Fulltable[[#This Row],[Distance]]^5</f>
        <v>275624922.52181488</v>
      </c>
      <c r="F4878" s="13" t="e">
        <f>IF(ISNUMBER(VLOOKUP(Fulltable[[#This Row],[Distance]], PBmetric[[Distance (km)]:[PB (hh:mm:ss)]], 6, FALSE)), VLOOKUP(Fulltable[[#This Row],[Distance]], PBmetric[[Distance (km)]:[PB (hh:mm:ss)]], 6, FALSE), NA())</f>
        <v>#N/A</v>
      </c>
      <c r="G4878" s="13">
        <f ca="1">$Q$4+$P$4*Fulltable[[#This Row],[Distance]]+$O$4*Fulltable[[#This Row],[D^2]]+$N$4*Fulltable[[#This Row],[D^3]]</f>
        <v>0.18432208603612429</v>
      </c>
      <c r="H4878" s="13">
        <f ca="1">Fulltable[[#This Row],[Forecast]]*(1+AVERAGE(cform[faster (-ve) /
slower (+ve)]))</f>
        <v>0.19083267777209417</v>
      </c>
      <c r="I4878" s="13" t="e">
        <f>IF(ISNUMBER(VLOOKUP(Fulltable[[#This Row],[Distance]], Predict[[#All],[Distance (km)]:[Time on current form]], 2, FALSE)), VLOOKUP(Fulltable[[#This Row],[Distance]], Predict[[#All],[Distance (km)]:[Time on current form]], 2, FALSE), NA())</f>
        <v>#N/A</v>
      </c>
      <c r="J4878" s="13" t="e">
        <f>IF(ISNUMBER(VLOOKUP(Fulltable[[#This Row],[Distance]], Predict[[#All],[Distance (km)]:[Time on current form]], 3, FALSE)), VLOOKUP(Fulltable[[#This Row],[Distance]], Predict[[#All],[Distance (km)]:[Time on current form]], 3, FALSE), NA())</f>
        <v>#N/A</v>
      </c>
    </row>
    <row r="4879" spans="1:10" x14ac:dyDescent="0.25">
      <c r="A4879" s="1">
        <v>48.77</v>
      </c>
      <c r="B4879" s="2">
        <f>Fulltable[[#This Row],[Distance]]^2</f>
        <v>2378.5129000000002</v>
      </c>
      <c r="C4879">
        <f>Fulltable[[#This Row],[Distance]]^3</f>
        <v>116000.07413300002</v>
      </c>
      <c r="D4879">
        <f>Fulltable[[#This Row],[Distance]]^4</f>
        <v>5657323.6154664112</v>
      </c>
      <c r="E4879">
        <f>Fulltable[[#This Row],[Distance]]^5</f>
        <v>275907672.7262969</v>
      </c>
      <c r="F4879" s="13" t="e">
        <f>IF(ISNUMBER(VLOOKUP(Fulltable[[#This Row],[Distance]], PBmetric[[Distance (km)]:[PB (hh:mm:ss)]], 6, FALSE)), VLOOKUP(Fulltable[[#This Row],[Distance]], PBmetric[[Distance (km)]:[PB (hh:mm:ss)]], 6, FALSE), NA())</f>
        <v>#N/A</v>
      </c>
      <c r="G4879" s="13">
        <f ca="1">$Q$4+$P$4*Fulltable[[#This Row],[Distance]]+$O$4*Fulltable[[#This Row],[D^2]]+$N$4*Fulltable[[#This Row],[D^3]]</f>
        <v>0.18436856361838441</v>
      </c>
      <c r="H4879" s="13">
        <f ca="1">Fulltable[[#This Row],[Forecast]]*(1+AVERAGE(cform[faster (-ve) /
slower (+ve)]))</f>
        <v>0.19088079702719707</v>
      </c>
      <c r="I4879" s="13" t="e">
        <f>IF(ISNUMBER(VLOOKUP(Fulltable[[#This Row],[Distance]], Predict[[#All],[Distance (km)]:[Time on current form]], 2, FALSE)), VLOOKUP(Fulltable[[#This Row],[Distance]], Predict[[#All],[Distance (km)]:[Time on current form]], 2, FALSE), NA())</f>
        <v>#N/A</v>
      </c>
      <c r="J4879" s="13" t="e">
        <f>IF(ISNUMBER(VLOOKUP(Fulltable[[#This Row],[Distance]], Predict[[#All],[Distance (km)]:[Time on current form]], 3, FALSE)), VLOOKUP(Fulltable[[#This Row],[Distance]], Predict[[#All],[Distance (km)]:[Time on current form]], 3, FALSE), NA())</f>
        <v>#N/A</v>
      </c>
    </row>
    <row r="4880" spans="1:10" x14ac:dyDescent="0.25">
      <c r="A4880" s="1">
        <v>48.78</v>
      </c>
      <c r="B4880" s="2">
        <f>Fulltable[[#This Row],[Distance]]^2</f>
        <v>2379.4884000000002</v>
      </c>
      <c r="C4880">
        <f>Fulltable[[#This Row],[Distance]]^3</f>
        <v>116071.44415200001</v>
      </c>
      <c r="D4880">
        <f>Fulltable[[#This Row],[Distance]]^4</f>
        <v>5661965.045734561</v>
      </c>
      <c r="E4880">
        <f>Fulltable[[#This Row],[Distance]]^5</f>
        <v>276190654.93093187</v>
      </c>
      <c r="F4880" s="13" t="e">
        <f>IF(ISNUMBER(VLOOKUP(Fulltable[[#This Row],[Distance]], PBmetric[[Distance (km)]:[PB (hh:mm:ss)]], 6, FALSE)), VLOOKUP(Fulltable[[#This Row],[Distance]], PBmetric[[Distance (km)]:[PB (hh:mm:ss)]], 6, FALSE), NA())</f>
        <v>#N/A</v>
      </c>
      <c r="G4880" s="13">
        <f ca="1">$Q$4+$P$4*Fulltable[[#This Row],[Distance]]+$O$4*Fulltable[[#This Row],[D^2]]+$N$4*Fulltable[[#This Row],[D^3]]</f>
        <v>0.18441504470087156</v>
      </c>
      <c r="H4880" s="13">
        <f ca="1">Fulltable[[#This Row],[Forecast]]*(1+AVERAGE(cform[faster (-ve) /
slower (+ve)]))</f>
        <v>0.19092891990616137</v>
      </c>
      <c r="I4880" s="13" t="e">
        <f>IF(ISNUMBER(VLOOKUP(Fulltable[[#This Row],[Distance]], Predict[[#All],[Distance (km)]:[Time on current form]], 2, FALSE)), VLOOKUP(Fulltable[[#This Row],[Distance]], Predict[[#All],[Distance (km)]:[Time on current form]], 2, FALSE), NA())</f>
        <v>#N/A</v>
      </c>
      <c r="J4880" s="13" t="e">
        <f>IF(ISNUMBER(VLOOKUP(Fulltable[[#This Row],[Distance]], Predict[[#All],[Distance (km)]:[Time on current form]], 3, FALSE)), VLOOKUP(Fulltable[[#This Row],[Distance]], Predict[[#All],[Distance (km)]:[Time on current form]], 3, FALSE), NA())</f>
        <v>#N/A</v>
      </c>
    </row>
    <row r="4881" spans="1:10" x14ac:dyDescent="0.25">
      <c r="A4881" s="1">
        <v>48.79</v>
      </c>
      <c r="B4881" s="2">
        <f>Fulltable[[#This Row],[Distance]]^2</f>
        <v>2380.4641000000001</v>
      </c>
      <c r="C4881">
        <f>Fulltable[[#This Row],[Distance]]^3</f>
        <v>116142.843439</v>
      </c>
      <c r="D4881">
        <f>Fulltable[[#This Row],[Distance]]^4</f>
        <v>5666609.3313888106</v>
      </c>
      <c r="E4881">
        <f>Fulltable[[#This Row],[Distance]]^5</f>
        <v>276473869.27846009</v>
      </c>
      <c r="F4881" s="13" t="e">
        <f>IF(ISNUMBER(VLOOKUP(Fulltable[[#This Row],[Distance]], PBmetric[[Distance (km)]:[PB (hh:mm:ss)]], 6, FALSE)), VLOOKUP(Fulltable[[#This Row],[Distance]], PBmetric[[Distance (km)]:[PB (hh:mm:ss)]], 6, FALSE), NA())</f>
        <v>#N/A</v>
      </c>
      <c r="G4881" s="13">
        <f ca="1">$Q$4+$P$4*Fulltable[[#This Row],[Distance]]+$O$4*Fulltable[[#This Row],[D^2]]+$N$4*Fulltable[[#This Row],[D^3]]</f>
        <v>0.18446152928355031</v>
      </c>
      <c r="H4881" s="13">
        <f ca="1">Fulltable[[#This Row],[Forecast]]*(1+AVERAGE(cform[faster (-ve) /
slower (+ve)]))</f>
        <v>0.19097704640895044</v>
      </c>
      <c r="I4881" s="13" t="e">
        <f>IF(ISNUMBER(VLOOKUP(Fulltable[[#This Row],[Distance]], Predict[[#All],[Distance (km)]:[Time on current form]], 2, FALSE)), VLOOKUP(Fulltable[[#This Row],[Distance]], Predict[[#All],[Distance (km)]:[Time on current form]], 2, FALSE), NA())</f>
        <v>#N/A</v>
      </c>
      <c r="J4881" s="13" t="e">
        <f>IF(ISNUMBER(VLOOKUP(Fulltable[[#This Row],[Distance]], Predict[[#All],[Distance (km)]:[Time on current form]], 3, FALSE)), VLOOKUP(Fulltable[[#This Row],[Distance]], Predict[[#All],[Distance (km)]:[Time on current form]], 3, FALSE), NA())</f>
        <v>#N/A</v>
      </c>
    </row>
    <row r="4882" spans="1:10" x14ac:dyDescent="0.25">
      <c r="A4882" s="1">
        <v>48.8</v>
      </c>
      <c r="B4882" s="2">
        <f>Fulltable[[#This Row],[Distance]]^2</f>
        <v>2381.4399999999996</v>
      </c>
      <c r="C4882">
        <f>Fulltable[[#This Row],[Distance]]^3</f>
        <v>116214.27199999997</v>
      </c>
      <c r="D4882">
        <f>Fulltable[[#This Row],[Distance]]^4</f>
        <v>5671256.4735999983</v>
      </c>
      <c r="E4882">
        <f>Fulltable[[#This Row],[Distance]]^5</f>
        <v>276757315.91167992</v>
      </c>
      <c r="F4882" s="13" t="e">
        <f>IF(ISNUMBER(VLOOKUP(Fulltable[[#This Row],[Distance]], PBmetric[[Distance (km)]:[PB (hh:mm:ss)]], 6, FALSE)), VLOOKUP(Fulltable[[#This Row],[Distance]], PBmetric[[Distance (km)]:[PB (hh:mm:ss)]], 6, FALSE), NA())</f>
        <v>#N/A</v>
      </c>
      <c r="G4882" s="13">
        <f ca="1">$Q$4+$P$4*Fulltable[[#This Row],[Distance]]+$O$4*Fulltable[[#This Row],[D^2]]+$N$4*Fulltable[[#This Row],[D^3]]</f>
        <v>0.18450801736638531</v>
      </c>
      <c r="H4882" s="13">
        <f ca="1">Fulltable[[#This Row],[Forecast]]*(1+AVERAGE(cform[faster (-ve) /
slower (+ve)]))</f>
        <v>0.19102517653552767</v>
      </c>
      <c r="I4882" s="13" t="e">
        <f>IF(ISNUMBER(VLOOKUP(Fulltable[[#This Row],[Distance]], Predict[[#All],[Distance (km)]:[Time on current form]], 2, FALSE)), VLOOKUP(Fulltable[[#This Row],[Distance]], Predict[[#All],[Distance (km)]:[Time on current form]], 2, FALSE), NA())</f>
        <v>#N/A</v>
      </c>
      <c r="J4882" s="13" t="e">
        <f>IF(ISNUMBER(VLOOKUP(Fulltable[[#This Row],[Distance]], Predict[[#All],[Distance (km)]:[Time on current form]], 3, FALSE)), VLOOKUP(Fulltable[[#This Row],[Distance]], Predict[[#All],[Distance (km)]:[Time on current form]], 3, FALSE), NA())</f>
        <v>#N/A</v>
      </c>
    </row>
    <row r="4883" spans="1:10" x14ac:dyDescent="0.25">
      <c r="A4883" s="1">
        <v>48.81</v>
      </c>
      <c r="B4883" s="2">
        <f>Fulltable[[#This Row],[Distance]]^2</f>
        <v>2382.4161000000004</v>
      </c>
      <c r="C4883">
        <f>Fulltable[[#This Row],[Distance]]^3</f>
        <v>116285.72984100002</v>
      </c>
      <c r="D4883">
        <f>Fulltable[[#This Row],[Distance]]^4</f>
        <v>5675906.4735392118</v>
      </c>
      <c r="E4883">
        <f>Fulltable[[#This Row],[Distance]]^5</f>
        <v>277040994.97344893</v>
      </c>
      <c r="F4883" s="13" t="e">
        <f>IF(ISNUMBER(VLOOKUP(Fulltable[[#This Row],[Distance]], PBmetric[[Distance (km)]:[PB (hh:mm:ss)]], 6, FALSE)), VLOOKUP(Fulltable[[#This Row],[Distance]], PBmetric[[Distance (km)]:[PB (hh:mm:ss)]], 6, FALSE), NA())</f>
        <v>#N/A</v>
      </c>
      <c r="G4883" s="13">
        <f ca="1">$Q$4+$P$4*Fulltable[[#This Row],[Distance]]+$O$4*Fulltable[[#This Row],[D^2]]+$N$4*Fulltable[[#This Row],[D^3]]</f>
        <v>0.18455450894934117</v>
      </c>
      <c r="H4883" s="13">
        <f ca="1">Fulltable[[#This Row],[Forecast]]*(1+AVERAGE(cform[faster (-ve) /
slower (+ve)]))</f>
        <v>0.19107331028585636</v>
      </c>
      <c r="I4883" s="13" t="e">
        <f>IF(ISNUMBER(VLOOKUP(Fulltable[[#This Row],[Distance]], Predict[[#All],[Distance (km)]:[Time on current form]], 2, FALSE)), VLOOKUP(Fulltable[[#This Row],[Distance]], Predict[[#All],[Distance (km)]:[Time on current form]], 2, FALSE), NA())</f>
        <v>#N/A</v>
      </c>
      <c r="J4883" s="13" t="e">
        <f>IF(ISNUMBER(VLOOKUP(Fulltable[[#This Row],[Distance]], Predict[[#All],[Distance (km)]:[Time on current form]], 3, FALSE)), VLOOKUP(Fulltable[[#This Row],[Distance]], Predict[[#All],[Distance (km)]:[Time on current form]], 3, FALSE), NA())</f>
        <v>#N/A</v>
      </c>
    </row>
    <row r="4884" spans="1:10" x14ac:dyDescent="0.25">
      <c r="A4884" s="1">
        <v>48.82</v>
      </c>
      <c r="B4884" s="2">
        <f>Fulltable[[#This Row],[Distance]]^2</f>
        <v>2383.3924000000002</v>
      </c>
      <c r="C4884">
        <f>Fulltable[[#This Row],[Distance]]^3</f>
        <v>116357.21696800001</v>
      </c>
      <c r="D4884">
        <f>Fulltable[[#This Row],[Distance]]^4</f>
        <v>5680559.3323777607</v>
      </c>
      <c r="E4884">
        <f>Fulltable[[#This Row],[Distance]]^5</f>
        <v>277324906.6066823</v>
      </c>
      <c r="F4884" s="13" t="e">
        <f>IF(ISNUMBER(VLOOKUP(Fulltable[[#This Row],[Distance]], PBmetric[[Distance (km)]:[PB (hh:mm:ss)]], 6, FALSE)), VLOOKUP(Fulltable[[#This Row],[Distance]], PBmetric[[Distance (km)]:[PB (hh:mm:ss)]], 6, FALSE), NA())</f>
        <v>#N/A</v>
      </c>
      <c r="G4884" s="13">
        <f ca="1">$Q$4+$P$4*Fulltable[[#This Row],[Distance]]+$O$4*Fulltable[[#This Row],[D^2]]+$N$4*Fulltable[[#This Row],[D^3]]</f>
        <v>0.18460100403238239</v>
      </c>
      <c r="H4884" s="13">
        <f ca="1">Fulltable[[#This Row],[Forecast]]*(1+AVERAGE(cform[faster (-ve) /
slower (+ve)]))</f>
        <v>0.19112144765989983</v>
      </c>
      <c r="I4884" s="13" t="e">
        <f>IF(ISNUMBER(VLOOKUP(Fulltable[[#This Row],[Distance]], Predict[[#All],[Distance (km)]:[Time on current form]], 2, FALSE)), VLOOKUP(Fulltable[[#This Row],[Distance]], Predict[[#All],[Distance (km)]:[Time on current form]], 2, FALSE), NA())</f>
        <v>#N/A</v>
      </c>
      <c r="J4884" s="13" t="e">
        <f>IF(ISNUMBER(VLOOKUP(Fulltable[[#This Row],[Distance]], Predict[[#All],[Distance (km)]:[Time on current form]], 3, FALSE)), VLOOKUP(Fulltable[[#This Row],[Distance]], Predict[[#All],[Distance (km)]:[Time on current form]], 3, FALSE), NA())</f>
        <v>#N/A</v>
      </c>
    </row>
    <row r="4885" spans="1:10" x14ac:dyDescent="0.25">
      <c r="A4885" s="1">
        <v>48.83</v>
      </c>
      <c r="B4885" s="2">
        <f>Fulltable[[#This Row],[Distance]]^2</f>
        <v>2384.3688999999999</v>
      </c>
      <c r="C4885">
        <f>Fulltable[[#This Row],[Distance]]^3</f>
        <v>116428.733387</v>
      </c>
      <c r="D4885">
        <f>Fulltable[[#This Row],[Distance]]^4</f>
        <v>5685215.0512872096</v>
      </c>
      <c r="E4885">
        <f>Fulltable[[#This Row],[Distance]]^5</f>
        <v>277609050.95435447</v>
      </c>
      <c r="F4885" s="13" t="e">
        <f>IF(ISNUMBER(VLOOKUP(Fulltable[[#This Row],[Distance]], PBmetric[[Distance (km)]:[PB (hh:mm:ss)]], 6, FALSE)), VLOOKUP(Fulltable[[#This Row],[Distance]], PBmetric[[Distance (km)]:[PB (hh:mm:ss)]], 6, FALSE), NA())</f>
        <v>#N/A</v>
      </c>
      <c r="G4885" s="13">
        <f ca="1">$Q$4+$P$4*Fulltable[[#This Row],[Distance]]+$O$4*Fulltable[[#This Row],[D^2]]+$N$4*Fulltable[[#This Row],[D^3]]</f>
        <v>0.18464750261547364</v>
      </c>
      <c r="H4885" s="13">
        <f ca="1">Fulltable[[#This Row],[Forecast]]*(1+AVERAGE(cform[faster (-ve) /
slower (+ve)]))</f>
        <v>0.19116958865762146</v>
      </c>
      <c r="I4885" s="13" t="e">
        <f>IF(ISNUMBER(VLOOKUP(Fulltable[[#This Row],[Distance]], Predict[[#All],[Distance (km)]:[Time on current form]], 2, FALSE)), VLOOKUP(Fulltable[[#This Row],[Distance]], Predict[[#All],[Distance (km)]:[Time on current form]], 2, FALSE), NA())</f>
        <v>#N/A</v>
      </c>
      <c r="J4885" s="13" t="e">
        <f>IF(ISNUMBER(VLOOKUP(Fulltable[[#This Row],[Distance]], Predict[[#All],[Distance (km)]:[Time on current form]], 3, FALSE)), VLOOKUP(Fulltable[[#This Row],[Distance]], Predict[[#All],[Distance (km)]:[Time on current form]], 3, FALSE), NA())</f>
        <v>#N/A</v>
      </c>
    </row>
    <row r="4886" spans="1:10" x14ac:dyDescent="0.25">
      <c r="A4886" s="1">
        <v>48.84</v>
      </c>
      <c r="B4886" s="2">
        <f>Fulltable[[#This Row],[Distance]]^2</f>
        <v>2385.3456000000006</v>
      </c>
      <c r="C4886">
        <f>Fulltable[[#This Row],[Distance]]^3</f>
        <v>116500.27910400003</v>
      </c>
      <c r="D4886">
        <f>Fulltable[[#This Row],[Distance]]^4</f>
        <v>5689873.6314393627</v>
      </c>
      <c r="E4886">
        <f>Fulltable[[#This Row],[Distance]]^5</f>
        <v>277893428.15949851</v>
      </c>
      <c r="F4886" s="13" t="e">
        <f>IF(ISNUMBER(VLOOKUP(Fulltable[[#This Row],[Distance]], PBmetric[[Distance (km)]:[PB (hh:mm:ss)]], 6, FALSE)), VLOOKUP(Fulltable[[#This Row],[Distance]], PBmetric[[Distance (km)]:[PB (hh:mm:ss)]], 6, FALSE), NA())</f>
        <v>#N/A</v>
      </c>
      <c r="G4886" s="13">
        <f ca="1">$Q$4+$P$4*Fulltable[[#This Row],[Distance]]+$O$4*Fulltable[[#This Row],[D^2]]+$N$4*Fulltable[[#This Row],[D^3]]</f>
        <v>0.18469400469857952</v>
      </c>
      <c r="H4886" s="13">
        <f ca="1">Fulltable[[#This Row],[Forecast]]*(1+AVERAGE(cform[faster (-ve) /
slower (+ve)]))</f>
        <v>0.19121773327898461</v>
      </c>
      <c r="I4886" s="13" t="e">
        <f>IF(ISNUMBER(VLOOKUP(Fulltable[[#This Row],[Distance]], Predict[[#All],[Distance (km)]:[Time on current form]], 2, FALSE)), VLOOKUP(Fulltable[[#This Row],[Distance]], Predict[[#All],[Distance (km)]:[Time on current form]], 2, FALSE), NA())</f>
        <v>#N/A</v>
      </c>
      <c r="J4886" s="13" t="e">
        <f>IF(ISNUMBER(VLOOKUP(Fulltable[[#This Row],[Distance]], Predict[[#All],[Distance (km)]:[Time on current form]], 3, FALSE)), VLOOKUP(Fulltable[[#This Row],[Distance]], Predict[[#All],[Distance (km)]:[Time on current form]], 3, FALSE), NA())</f>
        <v>#N/A</v>
      </c>
    </row>
    <row r="4887" spans="1:10" x14ac:dyDescent="0.25">
      <c r="A4887" s="1">
        <v>48.85</v>
      </c>
      <c r="B4887" s="2">
        <f>Fulltable[[#This Row],[Distance]]^2</f>
        <v>2386.3225000000002</v>
      </c>
      <c r="C4887">
        <f>Fulltable[[#This Row],[Distance]]^3</f>
        <v>116571.85412500001</v>
      </c>
      <c r="D4887">
        <f>Fulltable[[#This Row],[Distance]]^4</f>
        <v>5694535.0740062511</v>
      </c>
      <c r="E4887">
        <f>Fulltable[[#This Row],[Distance]]^5</f>
        <v>278178038.36520535</v>
      </c>
      <c r="F4887" s="13" t="e">
        <f>IF(ISNUMBER(VLOOKUP(Fulltable[[#This Row],[Distance]], PBmetric[[Distance (km)]:[PB (hh:mm:ss)]], 6, FALSE)), VLOOKUP(Fulltable[[#This Row],[Distance]], PBmetric[[Distance (km)]:[PB (hh:mm:ss)]], 6, FALSE), NA())</f>
        <v>#N/A</v>
      </c>
      <c r="G4887" s="13">
        <f ca="1">$Q$4+$P$4*Fulltable[[#This Row],[Distance]]+$O$4*Fulltable[[#This Row],[D^2]]+$N$4*Fulltable[[#This Row],[D^3]]</f>
        <v>0.1847405102816646</v>
      </c>
      <c r="H4887" s="13">
        <f ca="1">Fulltable[[#This Row],[Forecast]]*(1+AVERAGE(cform[faster (-ve) /
slower (+ve)]))</f>
        <v>0.1912658815239526</v>
      </c>
      <c r="I4887" s="13" t="e">
        <f>IF(ISNUMBER(VLOOKUP(Fulltable[[#This Row],[Distance]], Predict[[#All],[Distance (km)]:[Time on current form]], 2, FALSE)), VLOOKUP(Fulltable[[#This Row],[Distance]], Predict[[#All],[Distance (km)]:[Time on current form]], 2, FALSE), NA())</f>
        <v>#N/A</v>
      </c>
      <c r="J4887" s="13" t="e">
        <f>IF(ISNUMBER(VLOOKUP(Fulltable[[#This Row],[Distance]], Predict[[#All],[Distance (km)]:[Time on current form]], 3, FALSE)), VLOOKUP(Fulltable[[#This Row],[Distance]], Predict[[#All],[Distance (km)]:[Time on current form]], 3, FALSE), NA())</f>
        <v>#N/A</v>
      </c>
    </row>
    <row r="4888" spans="1:10" x14ac:dyDescent="0.25">
      <c r="A4888" s="1">
        <v>48.86</v>
      </c>
      <c r="B4888" s="2">
        <f>Fulltable[[#This Row],[Distance]]^2</f>
        <v>2387.2995999999998</v>
      </c>
      <c r="C4888">
        <f>Fulltable[[#This Row],[Distance]]^3</f>
        <v>116643.45845599999</v>
      </c>
      <c r="D4888">
        <f>Fulltable[[#This Row],[Distance]]^4</f>
        <v>5699199.3801601594</v>
      </c>
      <c r="E4888">
        <f>Fulltable[[#This Row],[Distance]]^5</f>
        <v>278462881.71462536</v>
      </c>
      <c r="F4888" s="13" t="e">
        <f>IF(ISNUMBER(VLOOKUP(Fulltable[[#This Row],[Distance]], PBmetric[[Distance (km)]:[PB (hh:mm:ss)]], 6, FALSE)), VLOOKUP(Fulltable[[#This Row],[Distance]], PBmetric[[Distance (km)]:[PB (hh:mm:ss)]], 6, FALSE), NA())</f>
        <v>#N/A</v>
      </c>
      <c r="G4888" s="13">
        <f ca="1">$Q$4+$P$4*Fulltable[[#This Row],[Distance]]+$O$4*Fulltable[[#This Row],[D^2]]+$N$4*Fulltable[[#This Row],[D^3]]</f>
        <v>0.18478701936469349</v>
      </c>
      <c r="H4888" s="13">
        <f ca="1">Fulltable[[#This Row],[Forecast]]*(1+AVERAGE(cform[faster (-ve) /
slower (+ve)]))</f>
        <v>0.19131403339248881</v>
      </c>
      <c r="I4888" s="13" t="e">
        <f>IF(ISNUMBER(VLOOKUP(Fulltable[[#This Row],[Distance]], Predict[[#All],[Distance (km)]:[Time on current form]], 2, FALSE)), VLOOKUP(Fulltable[[#This Row],[Distance]], Predict[[#All],[Distance (km)]:[Time on current form]], 2, FALSE), NA())</f>
        <v>#N/A</v>
      </c>
      <c r="J4888" s="13" t="e">
        <f>IF(ISNUMBER(VLOOKUP(Fulltable[[#This Row],[Distance]], Predict[[#All],[Distance (km)]:[Time on current form]], 3, FALSE)), VLOOKUP(Fulltable[[#This Row],[Distance]], Predict[[#All],[Distance (km)]:[Time on current form]], 3, FALSE), NA())</f>
        <v>#N/A</v>
      </c>
    </row>
    <row r="4889" spans="1:10" x14ac:dyDescent="0.25">
      <c r="A4889" s="1">
        <v>48.87</v>
      </c>
      <c r="B4889" s="2">
        <f>Fulltable[[#This Row],[Distance]]^2</f>
        <v>2388.2768999999998</v>
      </c>
      <c r="C4889">
        <f>Fulltable[[#This Row],[Distance]]^3</f>
        <v>116715.09210299999</v>
      </c>
      <c r="D4889">
        <f>Fulltable[[#This Row],[Distance]]^4</f>
        <v>5703866.5510736089</v>
      </c>
      <c r="E4889">
        <f>Fulltable[[#This Row],[Distance]]^5</f>
        <v>278747958.35096723</v>
      </c>
      <c r="F4889" s="13" t="e">
        <f>IF(ISNUMBER(VLOOKUP(Fulltable[[#This Row],[Distance]], PBmetric[[Distance (km)]:[PB (hh:mm:ss)]], 6, FALSE)), VLOOKUP(Fulltable[[#This Row],[Distance]], PBmetric[[Distance (km)]:[PB (hh:mm:ss)]], 6, FALSE), NA())</f>
        <v>#N/A</v>
      </c>
      <c r="G4889" s="13">
        <f ca="1">$Q$4+$P$4*Fulltable[[#This Row],[Distance]]+$O$4*Fulltable[[#This Row],[D^2]]+$N$4*Fulltable[[#This Row],[D^3]]</f>
        <v>0.1848335319476308</v>
      </c>
      <c r="H4889" s="13">
        <f ca="1">Fulltable[[#This Row],[Forecast]]*(1+AVERAGE(cform[faster (-ve) /
slower (+ve)]))</f>
        <v>0.19136218888455656</v>
      </c>
      <c r="I4889" s="13" t="e">
        <f>IF(ISNUMBER(VLOOKUP(Fulltable[[#This Row],[Distance]], Predict[[#All],[Distance (km)]:[Time on current form]], 2, FALSE)), VLOOKUP(Fulltable[[#This Row],[Distance]], Predict[[#All],[Distance (km)]:[Time on current form]], 2, FALSE), NA())</f>
        <v>#N/A</v>
      </c>
      <c r="J4889" s="13" t="e">
        <f>IF(ISNUMBER(VLOOKUP(Fulltable[[#This Row],[Distance]], Predict[[#All],[Distance (km)]:[Time on current form]], 3, FALSE)), VLOOKUP(Fulltable[[#This Row],[Distance]], Predict[[#All],[Distance (km)]:[Time on current form]], 3, FALSE), NA())</f>
        <v>#N/A</v>
      </c>
    </row>
    <row r="4890" spans="1:10" x14ac:dyDescent="0.25">
      <c r="A4890" s="1">
        <v>48.88</v>
      </c>
      <c r="B4890" s="2">
        <f>Fulltable[[#This Row],[Distance]]^2</f>
        <v>2389.2544000000003</v>
      </c>
      <c r="C4890">
        <f>Fulltable[[#This Row],[Distance]]^3</f>
        <v>116786.75507200001</v>
      </c>
      <c r="D4890">
        <f>Fulltable[[#This Row],[Distance]]^4</f>
        <v>5708536.587919361</v>
      </c>
      <c r="E4890">
        <f>Fulltable[[#This Row],[Distance]]^5</f>
        <v>279033268.41749835</v>
      </c>
      <c r="F4890" s="13" t="e">
        <f>IF(ISNUMBER(VLOOKUP(Fulltable[[#This Row],[Distance]], PBmetric[[Distance (km)]:[PB (hh:mm:ss)]], 6, FALSE)), VLOOKUP(Fulltable[[#This Row],[Distance]], PBmetric[[Distance (km)]:[PB (hh:mm:ss)]], 6, FALSE), NA())</f>
        <v>#N/A</v>
      </c>
      <c r="G4890" s="13">
        <f ca="1">$Q$4+$P$4*Fulltable[[#This Row],[Distance]]+$O$4*Fulltable[[#This Row],[D^2]]+$N$4*Fulltable[[#This Row],[D^3]]</f>
        <v>0.18488004803044111</v>
      </c>
      <c r="H4890" s="13">
        <f ca="1">Fulltable[[#This Row],[Forecast]]*(1+AVERAGE(cform[faster (-ve) /
slower (+ve)]))</f>
        <v>0.19141034800011919</v>
      </c>
      <c r="I4890" s="13" t="e">
        <f>IF(ISNUMBER(VLOOKUP(Fulltable[[#This Row],[Distance]], Predict[[#All],[Distance (km)]:[Time on current form]], 2, FALSE)), VLOOKUP(Fulltable[[#This Row],[Distance]], Predict[[#All],[Distance (km)]:[Time on current form]], 2, FALSE), NA())</f>
        <v>#N/A</v>
      </c>
      <c r="J4890" s="13" t="e">
        <f>IF(ISNUMBER(VLOOKUP(Fulltable[[#This Row],[Distance]], Predict[[#All],[Distance (km)]:[Time on current form]], 3, FALSE)), VLOOKUP(Fulltable[[#This Row],[Distance]], Predict[[#All],[Distance (km)]:[Time on current form]], 3, FALSE), NA())</f>
        <v>#N/A</v>
      </c>
    </row>
    <row r="4891" spans="1:10" x14ac:dyDescent="0.25">
      <c r="A4891" s="1">
        <v>48.89</v>
      </c>
      <c r="B4891" s="2">
        <f>Fulltable[[#This Row],[Distance]]^2</f>
        <v>2390.2321000000002</v>
      </c>
      <c r="C4891">
        <f>Fulltable[[#This Row],[Distance]]^3</f>
        <v>116858.44736900002</v>
      </c>
      <c r="D4891">
        <f>Fulltable[[#This Row],[Distance]]^4</f>
        <v>5713209.4918704107</v>
      </c>
      <c r="E4891">
        <f>Fulltable[[#This Row],[Distance]]^5</f>
        <v>279318812.05754441</v>
      </c>
      <c r="F4891" s="13" t="e">
        <f>IF(ISNUMBER(VLOOKUP(Fulltable[[#This Row],[Distance]], PBmetric[[Distance (km)]:[PB (hh:mm:ss)]], 6, FALSE)), VLOOKUP(Fulltable[[#This Row],[Distance]], PBmetric[[Distance (km)]:[PB (hh:mm:ss)]], 6, FALSE), NA())</f>
        <v>#N/A</v>
      </c>
      <c r="G4891" s="13">
        <f ca="1">$Q$4+$P$4*Fulltable[[#This Row],[Distance]]+$O$4*Fulltable[[#This Row],[D^2]]+$N$4*Fulltable[[#This Row],[D^3]]</f>
        <v>0.18492656761308904</v>
      </c>
      <c r="H4891" s="13">
        <f ca="1">Fulltable[[#This Row],[Forecast]]*(1+AVERAGE(cform[faster (-ve) /
slower (+ve)]))</f>
        <v>0.19145851073914008</v>
      </c>
      <c r="I4891" s="13" t="e">
        <f>IF(ISNUMBER(VLOOKUP(Fulltable[[#This Row],[Distance]], Predict[[#All],[Distance (km)]:[Time on current form]], 2, FALSE)), VLOOKUP(Fulltable[[#This Row],[Distance]], Predict[[#All],[Distance (km)]:[Time on current form]], 2, FALSE), NA())</f>
        <v>#N/A</v>
      </c>
      <c r="J4891" s="13" t="e">
        <f>IF(ISNUMBER(VLOOKUP(Fulltable[[#This Row],[Distance]], Predict[[#All],[Distance (km)]:[Time on current form]], 3, FALSE)), VLOOKUP(Fulltable[[#This Row],[Distance]], Predict[[#All],[Distance (km)]:[Time on current form]], 3, FALSE), NA())</f>
        <v>#N/A</v>
      </c>
    </row>
    <row r="4892" spans="1:10" x14ac:dyDescent="0.25">
      <c r="A4892" s="1">
        <v>48.9</v>
      </c>
      <c r="B4892" s="2">
        <f>Fulltable[[#This Row],[Distance]]^2</f>
        <v>2391.21</v>
      </c>
      <c r="C4892">
        <f>Fulltable[[#This Row],[Distance]]^3</f>
        <v>116930.16899999999</v>
      </c>
      <c r="D4892">
        <f>Fulltable[[#This Row],[Distance]]^4</f>
        <v>5717885.2641000003</v>
      </c>
      <c r="E4892">
        <f>Fulltable[[#This Row],[Distance]]^5</f>
        <v>279604589.41448998</v>
      </c>
      <c r="F4892" s="13" t="e">
        <f>IF(ISNUMBER(VLOOKUP(Fulltable[[#This Row],[Distance]], PBmetric[[Distance (km)]:[PB (hh:mm:ss)]], 6, FALSE)), VLOOKUP(Fulltable[[#This Row],[Distance]], PBmetric[[Distance (km)]:[PB (hh:mm:ss)]], 6, FALSE), NA())</f>
        <v>#N/A</v>
      </c>
      <c r="G4892" s="13">
        <f ca="1">$Q$4+$P$4*Fulltable[[#This Row],[Distance]]+$O$4*Fulltable[[#This Row],[D^2]]+$N$4*Fulltable[[#This Row],[D^3]]</f>
        <v>0.18497309069553913</v>
      </c>
      <c r="H4892" s="13">
        <f ca="1">Fulltable[[#This Row],[Forecast]]*(1+AVERAGE(cform[faster (-ve) /
slower (+ve)]))</f>
        <v>0.19150667710158253</v>
      </c>
      <c r="I4892" s="13" t="e">
        <f>IF(ISNUMBER(VLOOKUP(Fulltable[[#This Row],[Distance]], Predict[[#All],[Distance (km)]:[Time on current form]], 2, FALSE)), VLOOKUP(Fulltable[[#This Row],[Distance]], Predict[[#All],[Distance (km)]:[Time on current form]], 2, FALSE), NA())</f>
        <v>#N/A</v>
      </c>
      <c r="J4892" s="13" t="e">
        <f>IF(ISNUMBER(VLOOKUP(Fulltable[[#This Row],[Distance]], Predict[[#All],[Distance (km)]:[Time on current form]], 3, FALSE)), VLOOKUP(Fulltable[[#This Row],[Distance]], Predict[[#All],[Distance (km)]:[Time on current form]], 3, FALSE), NA())</f>
        <v>#N/A</v>
      </c>
    </row>
    <row r="4893" spans="1:10" x14ac:dyDescent="0.25">
      <c r="A4893" s="1">
        <v>48.91</v>
      </c>
      <c r="B4893" s="2">
        <f>Fulltable[[#This Row],[Distance]]^2</f>
        <v>2392.1880999999998</v>
      </c>
      <c r="C4893">
        <f>Fulltable[[#This Row],[Distance]]^3</f>
        <v>117001.91997099998</v>
      </c>
      <c r="D4893">
        <f>Fulltable[[#This Row],[Distance]]^4</f>
        <v>5722563.905781609</v>
      </c>
      <c r="E4893">
        <f>Fulltable[[#This Row],[Distance]]^5</f>
        <v>279890600.63177848</v>
      </c>
      <c r="F4893" s="13" t="e">
        <f>IF(ISNUMBER(VLOOKUP(Fulltable[[#This Row],[Distance]], PBmetric[[Distance (km)]:[PB (hh:mm:ss)]], 6, FALSE)), VLOOKUP(Fulltable[[#This Row],[Distance]], PBmetric[[Distance (km)]:[PB (hh:mm:ss)]], 6, FALSE), NA())</f>
        <v>#N/A</v>
      </c>
      <c r="G4893" s="13">
        <f ca="1">$Q$4+$P$4*Fulltable[[#This Row],[Distance]]+$O$4*Fulltable[[#This Row],[D^2]]+$N$4*Fulltable[[#This Row],[D^3]]</f>
        <v>0.18501961727775598</v>
      </c>
      <c r="H4893" s="13">
        <f ca="1">Fulltable[[#This Row],[Forecast]]*(1+AVERAGE(cform[faster (-ve) /
slower (+ve)]))</f>
        <v>0.19155484708740986</v>
      </c>
      <c r="I4893" s="13" t="e">
        <f>IF(ISNUMBER(VLOOKUP(Fulltable[[#This Row],[Distance]], Predict[[#All],[Distance (km)]:[Time on current form]], 2, FALSE)), VLOOKUP(Fulltable[[#This Row],[Distance]], Predict[[#All],[Distance (km)]:[Time on current form]], 2, FALSE), NA())</f>
        <v>#N/A</v>
      </c>
      <c r="J4893" s="13" t="e">
        <f>IF(ISNUMBER(VLOOKUP(Fulltable[[#This Row],[Distance]], Predict[[#All],[Distance (km)]:[Time on current form]], 3, FALSE)), VLOOKUP(Fulltable[[#This Row],[Distance]], Predict[[#All],[Distance (km)]:[Time on current form]], 3, FALSE), NA())</f>
        <v>#N/A</v>
      </c>
    </row>
    <row r="4894" spans="1:10" x14ac:dyDescent="0.25">
      <c r="A4894" s="1">
        <v>48.92</v>
      </c>
      <c r="B4894" s="2">
        <f>Fulltable[[#This Row],[Distance]]^2</f>
        <v>2393.1664000000001</v>
      </c>
      <c r="C4894">
        <f>Fulltable[[#This Row],[Distance]]^3</f>
        <v>117073.70028800001</v>
      </c>
      <c r="D4894">
        <f>Fulltable[[#This Row],[Distance]]^4</f>
        <v>5727245.4180889605</v>
      </c>
      <c r="E4894">
        <f>Fulltable[[#This Row],[Distance]]^5</f>
        <v>280176845.85291195</v>
      </c>
      <c r="F4894" s="13" t="e">
        <f>IF(ISNUMBER(VLOOKUP(Fulltable[[#This Row],[Distance]], PBmetric[[Distance (km)]:[PB (hh:mm:ss)]], 6, FALSE)), VLOOKUP(Fulltable[[#This Row],[Distance]], PBmetric[[Distance (km)]:[PB (hh:mm:ss)]], 6, FALSE), NA())</f>
        <v>#N/A</v>
      </c>
      <c r="G4894" s="13">
        <f ca="1">$Q$4+$P$4*Fulltable[[#This Row],[Distance]]+$O$4*Fulltable[[#This Row],[D^2]]+$N$4*Fulltable[[#This Row],[D^3]]</f>
        <v>0.18506614735970425</v>
      </c>
      <c r="H4894" s="13">
        <f ca="1">Fulltable[[#This Row],[Forecast]]*(1+AVERAGE(cform[faster (-ve) /
slower (+ve)]))</f>
        <v>0.1916030206965855</v>
      </c>
      <c r="I4894" s="13" t="e">
        <f>IF(ISNUMBER(VLOOKUP(Fulltable[[#This Row],[Distance]], Predict[[#All],[Distance (km)]:[Time on current form]], 2, FALSE)), VLOOKUP(Fulltable[[#This Row],[Distance]], Predict[[#All],[Distance (km)]:[Time on current form]], 2, FALSE), NA())</f>
        <v>#N/A</v>
      </c>
      <c r="J4894" s="13" t="e">
        <f>IF(ISNUMBER(VLOOKUP(Fulltable[[#This Row],[Distance]], Predict[[#All],[Distance (km)]:[Time on current form]], 3, FALSE)), VLOOKUP(Fulltable[[#This Row],[Distance]], Predict[[#All],[Distance (km)]:[Time on current form]], 3, FALSE), NA())</f>
        <v>#N/A</v>
      </c>
    </row>
    <row r="4895" spans="1:10" x14ac:dyDescent="0.25">
      <c r="A4895" s="1">
        <v>48.93</v>
      </c>
      <c r="B4895" s="2">
        <f>Fulltable[[#This Row],[Distance]]^2</f>
        <v>2394.1448999999998</v>
      </c>
      <c r="C4895">
        <f>Fulltable[[#This Row],[Distance]]^3</f>
        <v>117145.50995699999</v>
      </c>
      <c r="D4895">
        <f>Fulltable[[#This Row],[Distance]]^4</f>
        <v>5731929.8021960091</v>
      </c>
      <c r="E4895">
        <f>Fulltable[[#This Row],[Distance]]^5</f>
        <v>280463325.22145075</v>
      </c>
      <c r="F4895" s="13" t="e">
        <f>IF(ISNUMBER(VLOOKUP(Fulltable[[#This Row],[Distance]], PBmetric[[Distance (km)]:[PB (hh:mm:ss)]], 6, FALSE)), VLOOKUP(Fulltable[[#This Row],[Distance]], PBmetric[[Distance (km)]:[PB (hh:mm:ss)]], 6, FALSE), NA())</f>
        <v>#N/A</v>
      </c>
      <c r="G4895" s="13">
        <f ca="1">$Q$4+$P$4*Fulltable[[#This Row],[Distance]]+$O$4*Fulltable[[#This Row],[D^2]]+$N$4*Fulltable[[#This Row],[D^3]]</f>
        <v>0.1851126809413485</v>
      </c>
      <c r="H4895" s="13">
        <f ca="1">Fulltable[[#This Row],[Forecast]]*(1+AVERAGE(cform[faster (-ve) /
slower (+ve)]))</f>
        <v>0.19165119792907276</v>
      </c>
      <c r="I4895" s="13" t="e">
        <f>IF(ISNUMBER(VLOOKUP(Fulltable[[#This Row],[Distance]], Predict[[#All],[Distance (km)]:[Time on current form]], 2, FALSE)), VLOOKUP(Fulltable[[#This Row],[Distance]], Predict[[#All],[Distance (km)]:[Time on current form]], 2, FALSE), NA())</f>
        <v>#N/A</v>
      </c>
      <c r="J4895" s="13" t="e">
        <f>IF(ISNUMBER(VLOOKUP(Fulltable[[#This Row],[Distance]], Predict[[#All],[Distance (km)]:[Time on current form]], 3, FALSE)), VLOOKUP(Fulltable[[#This Row],[Distance]], Predict[[#All],[Distance (km)]:[Time on current form]], 3, FALSE), NA())</f>
        <v>#N/A</v>
      </c>
    </row>
    <row r="4896" spans="1:10" x14ac:dyDescent="0.25">
      <c r="A4896" s="1">
        <v>48.94</v>
      </c>
      <c r="B4896" s="2">
        <f>Fulltable[[#This Row],[Distance]]^2</f>
        <v>2395.1235999999999</v>
      </c>
      <c r="C4896">
        <f>Fulltable[[#This Row],[Distance]]^3</f>
        <v>117217.348984</v>
      </c>
      <c r="D4896">
        <f>Fulltable[[#This Row],[Distance]]^4</f>
        <v>5736617.0592769599</v>
      </c>
      <c r="E4896">
        <f>Fulltable[[#This Row],[Distance]]^5</f>
        <v>280750038.88101441</v>
      </c>
      <c r="F4896" s="13" t="e">
        <f>IF(ISNUMBER(VLOOKUP(Fulltable[[#This Row],[Distance]], PBmetric[[Distance (km)]:[PB (hh:mm:ss)]], 6, FALSE)), VLOOKUP(Fulltable[[#This Row],[Distance]], PBmetric[[Distance (km)]:[PB (hh:mm:ss)]], 6, FALSE), NA())</f>
        <v>#N/A</v>
      </c>
      <c r="G4896" s="13">
        <f ca="1">$Q$4+$P$4*Fulltable[[#This Row],[Distance]]+$O$4*Fulltable[[#This Row],[D^2]]+$N$4*Fulltable[[#This Row],[D^3]]</f>
        <v>0.18515921802265334</v>
      </c>
      <c r="H4896" s="13">
        <f ca="1">Fulltable[[#This Row],[Forecast]]*(1+AVERAGE(cform[faster (-ve) /
slower (+ve)]))</f>
        <v>0.19169937878483498</v>
      </c>
      <c r="I4896" s="13" t="e">
        <f>IF(ISNUMBER(VLOOKUP(Fulltable[[#This Row],[Distance]], Predict[[#All],[Distance (km)]:[Time on current form]], 2, FALSE)), VLOOKUP(Fulltable[[#This Row],[Distance]], Predict[[#All],[Distance (km)]:[Time on current form]], 2, FALSE), NA())</f>
        <v>#N/A</v>
      </c>
      <c r="J4896" s="13" t="e">
        <f>IF(ISNUMBER(VLOOKUP(Fulltable[[#This Row],[Distance]], Predict[[#All],[Distance (km)]:[Time on current form]], 3, FALSE)), VLOOKUP(Fulltable[[#This Row],[Distance]], Predict[[#All],[Distance (km)]:[Time on current form]], 3, FALSE), NA())</f>
        <v>#N/A</v>
      </c>
    </row>
    <row r="4897" spans="1:10" x14ac:dyDescent="0.25">
      <c r="A4897" s="1">
        <v>48.95</v>
      </c>
      <c r="B4897" s="2">
        <f>Fulltable[[#This Row],[Distance]]^2</f>
        <v>2396.1025000000004</v>
      </c>
      <c r="C4897">
        <f>Fulltable[[#This Row],[Distance]]^3</f>
        <v>117289.21737500002</v>
      </c>
      <c r="D4897">
        <f>Fulltable[[#This Row],[Distance]]^4</f>
        <v>5741307.1905062525</v>
      </c>
      <c r="E4897">
        <f>Fulltable[[#This Row],[Distance]]^5</f>
        <v>281036986.97528106</v>
      </c>
      <c r="F4897" s="13" t="e">
        <f>IF(ISNUMBER(VLOOKUP(Fulltable[[#This Row],[Distance]], PBmetric[[Distance (km)]:[PB (hh:mm:ss)]], 6, FALSE)), VLOOKUP(Fulltable[[#This Row],[Distance]], PBmetric[[Distance (km)]:[PB (hh:mm:ss)]], 6, FALSE), NA())</f>
        <v>#N/A</v>
      </c>
      <c r="G4897" s="13">
        <f ca="1">$Q$4+$P$4*Fulltable[[#This Row],[Distance]]+$O$4*Fulltable[[#This Row],[D^2]]+$N$4*Fulltable[[#This Row],[D^3]]</f>
        <v>0.1852057586035834</v>
      </c>
      <c r="H4897" s="13">
        <f ca="1">Fulltable[[#This Row],[Forecast]]*(1+AVERAGE(cform[faster (-ve) /
slower (+ve)]))</f>
        <v>0.19174756326383557</v>
      </c>
      <c r="I4897" s="13" t="e">
        <f>IF(ISNUMBER(VLOOKUP(Fulltable[[#This Row],[Distance]], Predict[[#All],[Distance (km)]:[Time on current form]], 2, FALSE)), VLOOKUP(Fulltable[[#This Row],[Distance]], Predict[[#All],[Distance (km)]:[Time on current form]], 2, FALSE), NA())</f>
        <v>#N/A</v>
      </c>
      <c r="J4897" s="13" t="e">
        <f>IF(ISNUMBER(VLOOKUP(Fulltable[[#This Row],[Distance]], Predict[[#All],[Distance (km)]:[Time on current form]], 3, FALSE)), VLOOKUP(Fulltable[[#This Row],[Distance]], Predict[[#All],[Distance (km)]:[Time on current form]], 3, FALSE), NA())</f>
        <v>#N/A</v>
      </c>
    </row>
    <row r="4898" spans="1:10" x14ac:dyDescent="0.25">
      <c r="A4898" s="1">
        <v>48.96</v>
      </c>
      <c r="B4898" s="2">
        <f>Fulltable[[#This Row],[Distance]]^2</f>
        <v>2397.0816</v>
      </c>
      <c r="C4898">
        <f>Fulltable[[#This Row],[Distance]]^3</f>
        <v>117361.11513600001</v>
      </c>
      <c r="D4898">
        <f>Fulltable[[#This Row],[Distance]]^4</f>
        <v>5746000.1970585603</v>
      </c>
      <c r="E4898">
        <f>Fulltable[[#This Row],[Distance]]^5</f>
        <v>281324169.64798713</v>
      </c>
      <c r="F4898" s="13" t="e">
        <f>IF(ISNUMBER(VLOOKUP(Fulltable[[#This Row],[Distance]], PBmetric[[Distance (km)]:[PB (hh:mm:ss)]], 6, FALSE)), VLOOKUP(Fulltable[[#This Row],[Distance]], PBmetric[[Distance (km)]:[PB (hh:mm:ss)]], 6, FALSE), NA())</f>
        <v>#N/A</v>
      </c>
      <c r="G4898" s="13">
        <f ca="1">$Q$4+$P$4*Fulltable[[#This Row],[Distance]]+$O$4*Fulltable[[#This Row],[D^2]]+$N$4*Fulltable[[#This Row],[D^3]]</f>
        <v>0.18525230268410317</v>
      </c>
      <c r="H4898" s="13">
        <f ca="1">Fulltable[[#This Row],[Forecast]]*(1+AVERAGE(cform[faster (-ve) /
slower (+ve)]))</f>
        <v>0.19179575136603774</v>
      </c>
      <c r="I4898" s="13" t="e">
        <f>IF(ISNUMBER(VLOOKUP(Fulltable[[#This Row],[Distance]], Predict[[#All],[Distance (km)]:[Time on current form]], 2, FALSE)), VLOOKUP(Fulltable[[#This Row],[Distance]], Predict[[#All],[Distance (km)]:[Time on current form]], 2, FALSE), NA())</f>
        <v>#N/A</v>
      </c>
      <c r="J4898" s="13" t="e">
        <f>IF(ISNUMBER(VLOOKUP(Fulltable[[#This Row],[Distance]], Predict[[#All],[Distance (km)]:[Time on current form]], 3, FALSE)), VLOOKUP(Fulltable[[#This Row],[Distance]], Predict[[#All],[Distance (km)]:[Time on current form]], 3, FALSE), NA())</f>
        <v>#N/A</v>
      </c>
    </row>
    <row r="4899" spans="1:10" x14ac:dyDescent="0.25">
      <c r="A4899" s="1">
        <v>48.97</v>
      </c>
      <c r="B4899" s="2">
        <f>Fulltable[[#This Row],[Distance]]^2</f>
        <v>2398.0608999999999</v>
      </c>
      <c r="C4899">
        <f>Fulltable[[#This Row],[Distance]]^3</f>
        <v>117433.042273</v>
      </c>
      <c r="D4899">
        <f>Fulltable[[#This Row],[Distance]]^4</f>
        <v>5750696.0801088093</v>
      </c>
      <c r="E4899">
        <f>Fulltable[[#This Row],[Distance]]^5</f>
        <v>281611587.0429284</v>
      </c>
      <c r="F4899" s="13" t="e">
        <f>IF(ISNUMBER(VLOOKUP(Fulltable[[#This Row],[Distance]], PBmetric[[Distance (km)]:[PB (hh:mm:ss)]], 6, FALSE)), VLOOKUP(Fulltable[[#This Row],[Distance]], PBmetric[[Distance (km)]:[PB (hh:mm:ss)]], 6, FALSE), NA())</f>
        <v>#N/A</v>
      </c>
      <c r="G4899" s="13">
        <f ca="1">$Q$4+$P$4*Fulltable[[#This Row],[Distance]]+$O$4*Fulltable[[#This Row],[D^2]]+$N$4*Fulltable[[#This Row],[D^3]]</f>
        <v>0.18529885026417736</v>
      </c>
      <c r="H4899" s="13">
        <f ca="1">Fulltable[[#This Row],[Forecast]]*(1+AVERAGE(cform[faster (-ve) /
slower (+ve)]))</f>
        <v>0.19184394309140498</v>
      </c>
      <c r="I4899" s="13" t="e">
        <f>IF(ISNUMBER(VLOOKUP(Fulltable[[#This Row],[Distance]], Predict[[#All],[Distance (km)]:[Time on current form]], 2, FALSE)), VLOOKUP(Fulltable[[#This Row],[Distance]], Predict[[#All],[Distance (km)]:[Time on current form]], 2, FALSE), NA())</f>
        <v>#N/A</v>
      </c>
      <c r="J4899" s="13" t="e">
        <f>IF(ISNUMBER(VLOOKUP(Fulltable[[#This Row],[Distance]], Predict[[#All],[Distance (km)]:[Time on current form]], 3, FALSE)), VLOOKUP(Fulltable[[#This Row],[Distance]], Predict[[#All],[Distance (km)]:[Time on current form]], 3, FALSE), NA())</f>
        <v>#N/A</v>
      </c>
    </row>
    <row r="4900" spans="1:10" x14ac:dyDescent="0.25">
      <c r="A4900" s="1">
        <v>48.98</v>
      </c>
      <c r="B4900" s="2">
        <f>Fulltable[[#This Row],[Distance]]^2</f>
        <v>2399.0403999999999</v>
      </c>
      <c r="C4900">
        <f>Fulltable[[#This Row],[Distance]]^3</f>
        <v>117504.99879199998</v>
      </c>
      <c r="D4900">
        <f>Fulltable[[#This Row],[Distance]]^4</f>
        <v>5755394.8408321589</v>
      </c>
      <c r="E4900">
        <f>Fulltable[[#This Row],[Distance]]^5</f>
        <v>281899239.30395913</v>
      </c>
      <c r="F4900" s="13" t="e">
        <f>IF(ISNUMBER(VLOOKUP(Fulltable[[#This Row],[Distance]], PBmetric[[Distance (km)]:[PB (hh:mm:ss)]], 6, FALSE)), VLOOKUP(Fulltable[[#This Row],[Distance]], PBmetric[[Distance (km)]:[PB (hh:mm:ss)]], 6, FALSE), NA())</f>
        <v>#N/A</v>
      </c>
      <c r="G4900" s="13">
        <f ca="1">$Q$4+$P$4*Fulltable[[#This Row],[Distance]]+$O$4*Fulltable[[#This Row],[D^2]]+$N$4*Fulltable[[#This Row],[D^3]]</f>
        <v>0.18534540134377045</v>
      </c>
      <c r="H4900" s="13">
        <f ca="1">Fulltable[[#This Row],[Forecast]]*(1+AVERAGE(cform[faster (-ve) /
slower (+ve)]))</f>
        <v>0.19189213843990049</v>
      </c>
      <c r="I4900" s="13" t="e">
        <f>IF(ISNUMBER(VLOOKUP(Fulltable[[#This Row],[Distance]], Predict[[#All],[Distance (km)]:[Time on current form]], 2, FALSE)), VLOOKUP(Fulltable[[#This Row],[Distance]], Predict[[#All],[Distance (km)]:[Time on current form]], 2, FALSE), NA())</f>
        <v>#N/A</v>
      </c>
      <c r="J4900" s="13" t="e">
        <f>IF(ISNUMBER(VLOOKUP(Fulltable[[#This Row],[Distance]], Predict[[#All],[Distance (km)]:[Time on current form]], 3, FALSE)), VLOOKUP(Fulltable[[#This Row],[Distance]], Predict[[#All],[Distance (km)]:[Time on current form]], 3, FALSE), NA())</f>
        <v>#N/A</v>
      </c>
    </row>
    <row r="4901" spans="1:10" x14ac:dyDescent="0.25">
      <c r="A4901" s="1">
        <v>48.99</v>
      </c>
      <c r="B4901" s="2">
        <f>Fulltable[[#This Row],[Distance]]^2</f>
        <v>2400.0201000000002</v>
      </c>
      <c r="C4901">
        <f>Fulltable[[#This Row],[Distance]]^3</f>
        <v>117576.98469900001</v>
      </c>
      <c r="D4901">
        <f>Fulltable[[#This Row],[Distance]]^4</f>
        <v>5760096.480404011</v>
      </c>
      <c r="E4901">
        <f>Fulltable[[#This Row],[Distance]]^5</f>
        <v>282187126.57499254</v>
      </c>
      <c r="F4901" s="13" t="e">
        <f>IF(ISNUMBER(VLOOKUP(Fulltable[[#This Row],[Distance]], PBmetric[[Distance (km)]:[PB (hh:mm:ss)]], 6, FALSE)), VLOOKUP(Fulltable[[#This Row],[Distance]], PBmetric[[Distance (km)]:[PB (hh:mm:ss)]], 6, FALSE), NA())</f>
        <v>#N/A</v>
      </c>
      <c r="G4901" s="13">
        <f ca="1">$Q$4+$P$4*Fulltable[[#This Row],[Distance]]+$O$4*Fulltable[[#This Row],[D^2]]+$N$4*Fulltable[[#This Row],[D^3]]</f>
        <v>0.18539195592284718</v>
      </c>
      <c r="H4901" s="13">
        <f ca="1">Fulltable[[#This Row],[Forecast]]*(1+AVERAGE(cform[faster (-ve) /
slower (+ve)]))</f>
        <v>0.1919403374114878</v>
      </c>
      <c r="I4901" s="13" t="e">
        <f>IF(ISNUMBER(VLOOKUP(Fulltable[[#This Row],[Distance]], Predict[[#All],[Distance (km)]:[Time on current form]], 2, FALSE)), VLOOKUP(Fulltable[[#This Row],[Distance]], Predict[[#All],[Distance (km)]:[Time on current form]], 2, FALSE), NA())</f>
        <v>#N/A</v>
      </c>
      <c r="J4901" s="13" t="e">
        <f>IF(ISNUMBER(VLOOKUP(Fulltable[[#This Row],[Distance]], Predict[[#All],[Distance (km)]:[Time on current form]], 3, FALSE)), VLOOKUP(Fulltable[[#This Row],[Distance]], Predict[[#All],[Distance (km)]:[Time on current form]], 3, FALSE), NA())</f>
        <v>#N/A</v>
      </c>
    </row>
    <row r="4902" spans="1:10" x14ac:dyDescent="0.25">
      <c r="A4902" s="1">
        <v>49</v>
      </c>
      <c r="B4902" s="2">
        <f>Fulltable[[#This Row],[Distance]]^2</f>
        <v>2401</v>
      </c>
      <c r="C4902">
        <f>Fulltable[[#This Row],[Distance]]^3</f>
        <v>117649</v>
      </c>
      <c r="D4902">
        <f>Fulltable[[#This Row],[Distance]]^4</f>
        <v>5764801</v>
      </c>
      <c r="E4902">
        <f>Fulltable[[#This Row],[Distance]]^5</f>
        <v>282475249</v>
      </c>
      <c r="F4902" s="13" t="e">
        <f>IF(ISNUMBER(VLOOKUP(Fulltable[[#This Row],[Distance]], PBmetric[[Distance (km)]:[PB (hh:mm:ss)]], 6, FALSE)), VLOOKUP(Fulltable[[#This Row],[Distance]], PBmetric[[Distance (km)]:[PB (hh:mm:ss)]], 6, FALSE), NA())</f>
        <v>#N/A</v>
      </c>
      <c r="G4902" s="13">
        <f ca="1">$Q$4+$P$4*Fulltable[[#This Row],[Distance]]+$O$4*Fulltable[[#This Row],[D^2]]+$N$4*Fulltable[[#This Row],[D^3]]</f>
        <v>0.18543851400137207</v>
      </c>
      <c r="H4902" s="13">
        <f ca="1">Fulltable[[#This Row],[Forecast]]*(1+AVERAGE(cform[faster (-ve) /
slower (+ve)]))</f>
        <v>0.19198854000613011</v>
      </c>
      <c r="I4902" s="13" t="e">
        <f>IF(ISNUMBER(VLOOKUP(Fulltable[[#This Row],[Distance]], Predict[[#All],[Distance (km)]:[Time on current form]], 2, FALSE)), VLOOKUP(Fulltable[[#This Row],[Distance]], Predict[[#All],[Distance (km)]:[Time on current form]], 2, FALSE), NA())</f>
        <v>#N/A</v>
      </c>
      <c r="J4902" s="13" t="e">
        <f>IF(ISNUMBER(VLOOKUP(Fulltable[[#This Row],[Distance]], Predict[[#All],[Distance (km)]:[Time on current form]], 3, FALSE)), VLOOKUP(Fulltable[[#This Row],[Distance]], Predict[[#All],[Distance (km)]:[Time on current form]], 3, FALSE), NA())</f>
        <v>#N/A</v>
      </c>
    </row>
    <row r="4903" spans="1:10" x14ac:dyDescent="0.25">
      <c r="A4903" s="1">
        <v>49.01</v>
      </c>
      <c r="B4903" s="2">
        <f>Fulltable[[#This Row],[Distance]]^2</f>
        <v>2401.9800999999998</v>
      </c>
      <c r="C4903">
        <f>Fulltable[[#This Row],[Distance]]^3</f>
        <v>117721.04470099998</v>
      </c>
      <c r="D4903">
        <f>Fulltable[[#This Row],[Distance]]^4</f>
        <v>5769508.4007960092</v>
      </c>
      <c r="E4903">
        <f>Fulltable[[#This Row],[Distance]]^5</f>
        <v>282763606.72301239</v>
      </c>
      <c r="F4903" s="13" t="e">
        <f>IF(ISNUMBER(VLOOKUP(Fulltable[[#This Row],[Distance]], PBmetric[[Distance (km)]:[PB (hh:mm:ss)]], 6, FALSE)), VLOOKUP(Fulltable[[#This Row],[Distance]], PBmetric[[Distance (km)]:[PB (hh:mm:ss)]], 6, FALSE), NA())</f>
        <v>#N/A</v>
      </c>
      <c r="G4903" s="13">
        <f ca="1">$Q$4+$P$4*Fulltable[[#This Row],[Distance]]+$O$4*Fulltable[[#This Row],[D^2]]+$N$4*Fulltable[[#This Row],[D^3]]</f>
        <v>0.18548507557930966</v>
      </c>
      <c r="H4903" s="13">
        <f ca="1">Fulltable[[#This Row],[Forecast]]*(1+AVERAGE(cform[faster (-ve) /
slower (+ve)]))</f>
        <v>0.19203674622379077</v>
      </c>
      <c r="I4903" s="13" t="e">
        <f>IF(ISNUMBER(VLOOKUP(Fulltable[[#This Row],[Distance]], Predict[[#All],[Distance (km)]:[Time on current form]], 2, FALSE)), VLOOKUP(Fulltable[[#This Row],[Distance]], Predict[[#All],[Distance (km)]:[Time on current form]], 2, FALSE), NA())</f>
        <v>#N/A</v>
      </c>
      <c r="J4903" s="13" t="e">
        <f>IF(ISNUMBER(VLOOKUP(Fulltable[[#This Row],[Distance]], Predict[[#All],[Distance (km)]:[Time on current form]], 3, FALSE)), VLOOKUP(Fulltable[[#This Row],[Distance]], Predict[[#All],[Distance (km)]:[Time on current form]], 3, FALSE), NA())</f>
        <v>#N/A</v>
      </c>
    </row>
    <row r="4904" spans="1:10" x14ac:dyDescent="0.25">
      <c r="A4904" s="1">
        <v>49.02</v>
      </c>
      <c r="B4904" s="2">
        <f>Fulltable[[#This Row],[Distance]]^2</f>
        <v>2402.9604000000004</v>
      </c>
      <c r="C4904">
        <f>Fulltable[[#This Row],[Distance]]^3</f>
        <v>117793.11880800003</v>
      </c>
      <c r="D4904">
        <f>Fulltable[[#This Row],[Distance]]^4</f>
        <v>5774218.6839681622</v>
      </c>
      <c r="E4904">
        <f>Fulltable[[#This Row],[Distance]]^5</f>
        <v>283052199.88811934</v>
      </c>
      <c r="F4904" s="13" t="e">
        <f>IF(ISNUMBER(VLOOKUP(Fulltable[[#This Row],[Distance]], PBmetric[[Distance (km)]:[PB (hh:mm:ss)]], 6, FALSE)), VLOOKUP(Fulltable[[#This Row],[Distance]], PBmetric[[Distance (km)]:[PB (hh:mm:ss)]], 6, FALSE), NA())</f>
        <v>#N/A</v>
      </c>
      <c r="G4904" s="13">
        <f ca="1">$Q$4+$P$4*Fulltable[[#This Row],[Distance]]+$O$4*Fulltable[[#This Row],[D^2]]+$N$4*Fulltable[[#This Row],[D^3]]</f>
        <v>0.18553164065662467</v>
      </c>
      <c r="H4904" s="13">
        <f ca="1">Fulltable[[#This Row],[Forecast]]*(1+AVERAGE(cform[faster (-ve) /
slower (+ve)]))</f>
        <v>0.19208495606443324</v>
      </c>
      <c r="I4904" s="13" t="e">
        <f>IF(ISNUMBER(VLOOKUP(Fulltable[[#This Row],[Distance]], Predict[[#All],[Distance (km)]:[Time on current form]], 2, FALSE)), VLOOKUP(Fulltable[[#This Row],[Distance]], Predict[[#All],[Distance (km)]:[Time on current form]], 2, FALSE), NA())</f>
        <v>#N/A</v>
      </c>
      <c r="J4904" s="13" t="e">
        <f>IF(ISNUMBER(VLOOKUP(Fulltable[[#This Row],[Distance]], Predict[[#All],[Distance (km)]:[Time on current form]], 3, FALSE)), VLOOKUP(Fulltable[[#This Row],[Distance]], Predict[[#All],[Distance (km)]:[Time on current form]], 3, FALSE), NA())</f>
        <v>#N/A</v>
      </c>
    </row>
    <row r="4905" spans="1:10" x14ac:dyDescent="0.25">
      <c r="A4905" s="1">
        <v>49.03</v>
      </c>
      <c r="B4905" s="2">
        <f>Fulltable[[#This Row],[Distance]]^2</f>
        <v>2403.9409000000001</v>
      </c>
      <c r="C4905">
        <f>Fulltable[[#This Row],[Distance]]^3</f>
        <v>117865.22232700001</v>
      </c>
      <c r="D4905">
        <f>Fulltable[[#This Row],[Distance]]^4</f>
        <v>5778931.8506928105</v>
      </c>
      <c r="E4905">
        <f>Fulltable[[#This Row],[Distance]]^5</f>
        <v>283341028.63946849</v>
      </c>
      <c r="F4905" s="13" t="e">
        <f>IF(ISNUMBER(VLOOKUP(Fulltable[[#This Row],[Distance]], PBmetric[[Distance (km)]:[PB (hh:mm:ss)]], 6, FALSE)), VLOOKUP(Fulltable[[#This Row],[Distance]], PBmetric[[Distance (km)]:[PB (hh:mm:ss)]], 6, FALSE), NA())</f>
        <v>#N/A</v>
      </c>
      <c r="G4905" s="13">
        <f ca="1">$Q$4+$P$4*Fulltable[[#This Row],[Distance]]+$O$4*Fulltable[[#This Row],[D^2]]+$N$4*Fulltable[[#This Row],[D^3]]</f>
        <v>0.18557820923328158</v>
      </c>
      <c r="H4905" s="13">
        <f ca="1">Fulltable[[#This Row],[Forecast]]*(1+AVERAGE(cform[faster (-ve) /
slower (+ve)]))</f>
        <v>0.19213316952802073</v>
      </c>
      <c r="I4905" s="13" t="e">
        <f>IF(ISNUMBER(VLOOKUP(Fulltable[[#This Row],[Distance]], Predict[[#All],[Distance (km)]:[Time on current form]], 2, FALSE)), VLOOKUP(Fulltable[[#This Row],[Distance]], Predict[[#All],[Distance (km)]:[Time on current form]], 2, FALSE), NA())</f>
        <v>#N/A</v>
      </c>
      <c r="J4905" s="13" t="e">
        <f>IF(ISNUMBER(VLOOKUP(Fulltable[[#This Row],[Distance]], Predict[[#All],[Distance (km)]:[Time on current form]], 3, FALSE)), VLOOKUP(Fulltable[[#This Row],[Distance]], Predict[[#All],[Distance (km)]:[Time on current form]], 3, FALSE), NA())</f>
        <v>#N/A</v>
      </c>
    </row>
    <row r="4906" spans="1:10" x14ac:dyDescent="0.25">
      <c r="A4906" s="1">
        <v>49.04</v>
      </c>
      <c r="B4906" s="2">
        <f>Fulltable[[#This Row],[Distance]]^2</f>
        <v>2404.9216000000001</v>
      </c>
      <c r="C4906">
        <f>Fulltable[[#This Row],[Distance]]^3</f>
        <v>117937.355264</v>
      </c>
      <c r="D4906">
        <f>Fulltable[[#This Row],[Distance]]^4</f>
        <v>5783647.9021465611</v>
      </c>
      <c r="E4906">
        <f>Fulltable[[#This Row],[Distance]]^5</f>
        <v>283630093.12126738</v>
      </c>
      <c r="F4906" s="13" t="e">
        <f>IF(ISNUMBER(VLOOKUP(Fulltable[[#This Row],[Distance]], PBmetric[[Distance (km)]:[PB (hh:mm:ss)]], 6, FALSE)), VLOOKUP(Fulltable[[#This Row],[Distance]], PBmetric[[Distance (km)]:[PB (hh:mm:ss)]], 6, FALSE), NA())</f>
        <v>#N/A</v>
      </c>
      <c r="G4906" s="13">
        <f ca="1">$Q$4+$P$4*Fulltable[[#This Row],[Distance]]+$O$4*Fulltable[[#This Row],[D^2]]+$N$4*Fulltable[[#This Row],[D^3]]</f>
        <v>0.18562478130924503</v>
      </c>
      <c r="H4906" s="13">
        <f ca="1">Fulltable[[#This Row],[Forecast]]*(1+AVERAGE(cform[faster (-ve) /
slower (+ve)]))</f>
        <v>0.19218138661451664</v>
      </c>
      <c r="I4906" s="13" t="e">
        <f>IF(ISNUMBER(VLOOKUP(Fulltable[[#This Row],[Distance]], Predict[[#All],[Distance (km)]:[Time on current form]], 2, FALSE)), VLOOKUP(Fulltable[[#This Row],[Distance]], Predict[[#All],[Distance (km)]:[Time on current form]], 2, FALSE), NA())</f>
        <v>#N/A</v>
      </c>
      <c r="J4906" s="13" t="e">
        <f>IF(ISNUMBER(VLOOKUP(Fulltable[[#This Row],[Distance]], Predict[[#All],[Distance (km)]:[Time on current form]], 3, FALSE)), VLOOKUP(Fulltable[[#This Row],[Distance]], Predict[[#All],[Distance (km)]:[Time on current form]], 3, FALSE), NA())</f>
        <v>#N/A</v>
      </c>
    </row>
    <row r="4907" spans="1:10" x14ac:dyDescent="0.25">
      <c r="A4907" s="1">
        <v>49.05</v>
      </c>
      <c r="B4907" s="2">
        <f>Fulltable[[#This Row],[Distance]]^2</f>
        <v>2405.9024999999997</v>
      </c>
      <c r="C4907">
        <f>Fulltable[[#This Row],[Distance]]^3</f>
        <v>118009.51762499998</v>
      </c>
      <c r="D4907">
        <f>Fulltable[[#This Row],[Distance]]^4</f>
        <v>5788366.8395062489</v>
      </c>
      <c r="E4907">
        <f>Fulltable[[#This Row],[Distance]]^5</f>
        <v>283919393.47778147</v>
      </c>
      <c r="F4907" s="13" t="e">
        <f>IF(ISNUMBER(VLOOKUP(Fulltable[[#This Row],[Distance]], PBmetric[[Distance (km)]:[PB (hh:mm:ss)]], 6, FALSE)), VLOOKUP(Fulltable[[#This Row],[Distance]], PBmetric[[Distance (km)]:[PB (hh:mm:ss)]], 6, FALSE), NA())</f>
        <v>#N/A</v>
      </c>
      <c r="G4907" s="13">
        <f ca="1">$Q$4+$P$4*Fulltable[[#This Row],[Distance]]+$O$4*Fulltable[[#This Row],[D^2]]+$N$4*Fulltable[[#This Row],[D^3]]</f>
        <v>0.18567135688447964</v>
      </c>
      <c r="H4907" s="13">
        <f ca="1">Fulltable[[#This Row],[Forecast]]*(1+AVERAGE(cform[faster (-ve) /
slower (+ve)]))</f>
        <v>0.19222960732388436</v>
      </c>
      <c r="I4907" s="13" t="e">
        <f>IF(ISNUMBER(VLOOKUP(Fulltable[[#This Row],[Distance]], Predict[[#All],[Distance (km)]:[Time on current form]], 2, FALSE)), VLOOKUP(Fulltable[[#This Row],[Distance]], Predict[[#All],[Distance (km)]:[Time on current form]], 2, FALSE), NA())</f>
        <v>#N/A</v>
      </c>
      <c r="J4907" s="13" t="e">
        <f>IF(ISNUMBER(VLOOKUP(Fulltable[[#This Row],[Distance]], Predict[[#All],[Distance (km)]:[Time on current form]], 3, FALSE)), VLOOKUP(Fulltable[[#This Row],[Distance]], Predict[[#All],[Distance (km)]:[Time on current form]], 3, FALSE), NA())</f>
        <v>#N/A</v>
      </c>
    </row>
    <row r="4908" spans="1:10" x14ac:dyDescent="0.25">
      <c r="A4908" s="1">
        <v>49.06</v>
      </c>
      <c r="B4908" s="2">
        <f>Fulltable[[#This Row],[Distance]]^2</f>
        <v>2406.8836000000001</v>
      </c>
      <c r="C4908">
        <f>Fulltable[[#This Row],[Distance]]^3</f>
        <v>118081.70941600001</v>
      </c>
      <c r="D4908">
        <f>Fulltable[[#This Row],[Distance]]^4</f>
        <v>5793088.6639489606</v>
      </c>
      <c r="E4908">
        <f>Fulltable[[#This Row],[Distance]]^5</f>
        <v>284208929.85333604</v>
      </c>
      <c r="F4908" s="13" t="e">
        <f>IF(ISNUMBER(VLOOKUP(Fulltable[[#This Row],[Distance]], PBmetric[[Distance (km)]:[PB (hh:mm:ss)]], 6, FALSE)), VLOOKUP(Fulltable[[#This Row],[Distance]], PBmetric[[Distance (km)]:[PB (hh:mm:ss)]], 6, FALSE), NA())</f>
        <v>#N/A</v>
      </c>
      <c r="G4908" s="13">
        <f ca="1">$Q$4+$P$4*Fulltable[[#This Row],[Distance]]+$O$4*Fulltable[[#This Row],[D^2]]+$N$4*Fulltable[[#This Row],[D^3]]</f>
        <v>0.18571793595895003</v>
      </c>
      <c r="H4908" s="13">
        <f ca="1">Fulltable[[#This Row],[Forecast]]*(1+AVERAGE(cform[faster (-ve) /
slower (+ve)]))</f>
        <v>0.19227783165608722</v>
      </c>
      <c r="I4908" s="13" t="e">
        <f>IF(ISNUMBER(VLOOKUP(Fulltable[[#This Row],[Distance]], Predict[[#All],[Distance (km)]:[Time on current form]], 2, FALSE)), VLOOKUP(Fulltable[[#This Row],[Distance]], Predict[[#All],[Distance (km)]:[Time on current form]], 2, FALSE), NA())</f>
        <v>#N/A</v>
      </c>
      <c r="J4908" s="13" t="e">
        <f>IF(ISNUMBER(VLOOKUP(Fulltable[[#This Row],[Distance]], Predict[[#All],[Distance (km)]:[Time on current form]], 3, FALSE)), VLOOKUP(Fulltable[[#This Row],[Distance]], Predict[[#All],[Distance (km)]:[Time on current form]], 3, FALSE), NA())</f>
        <v>#N/A</v>
      </c>
    </row>
    <row r="4909" spans="1:10" x14ac:dyDescent="0.25">
      <c r="A4909" s="1">
        <v>49.07</v>
      </c>
      <c r="B4909" s="2">
        <f>Fulltable[[#This Row],[Distance]]^2</f>
        <v>2407.8649</v>
      </c>
      <c r="C4909">
        <f>Fulltable[[#This Row],[Distance]]^3</f>
        <v>118153.930643</v>
      </c>
      <c r="D4909">
        <f>Fulltable[[#This Row],[Distance]]^4</f>
        <v>5797813.3766520098</v>
      </c>
      <c r="E4909">
        <f>Fulltable[[#This Row],[Distance]]^5</f>
        <v>284498702.39231414</v>
      </c>
      <c r="F4909" s="13" t="e">
        <f>IF(ISNUMBER(VLOOKUP(Fulltable[[#This Row],[Distance]], PBmetric[[Distance (km)]:[PB (hh:mm:ss)]], 6, FALSE)), VLOOKUP(Fulltable[[#This Row],[Distance]], PBmetric[[Distance (km)]:[PB (hh:mm:ss)]], 6, FALSE), NA())</f>
        <v>#N/A</v>
      </c>
      <c r="G4909" s="13">
        <f ca="1">$Q$4+$P$4*Fulltable[[#This Row],[Distance]]+$O$4*Fulltable[[#This Row],[D^2]]+$N$4*Fulltable[[#This Row],[D^3]]</f>
        <v>0.18576451853262071</v>
      </c>
      <c r="H4909" s="13">
        <f ca="1">Fulltable[[#This Row],[Forecast]]*(1+AVERAGE(cform[faster (-ve) /
slower (+ve)]))</f>
        <v>0.19232605961108848</v>
      </c>
      <c r="I4909" s="13" t="e">
        <f>IF(ISNUMBER(VLOOKUP(Fulltable[[#This Row],[Distance]], Predict[[#All],[Distance (km)]:[Time on current form]], 2, FALSE)), VLOOKUP(Fulltable[[#This Row],[Distance]], Predict[[#All],[Distance (km)]:[Time on current form]], 2, FALSE), NA())</f>
        <v>#N/A</v>
      </c>
      <c r="J4909" s="13" t="e">
        <f>IF(ISNUMBER(VLOOKUP(Fulltable[[#This Row],[Distance]], Predict[[#All],[Distance (km)]:[Time on current form]], 3, FALSE)), VLOOKUP(Fulltable[[#This Row],[Distance]], Predict[[#All],[Distance (km)]:[Time on current form]], 3, FALSE), NA())</f>
        <v>#N/A</v>
      </c>
    </row>
    <row r="4910" spans="1:10" x14ac:dyDescent="0.25">
      <c r="A4910" s="1">
        <v>49.08</v>
      </c>
      <c r="B4910" s="2">
        <f>Fulltable[[#This Row],[Distance]]^2</f>
        <v>2408.8463999999999</v>
      </c>
      <c r="C4910">
        <f>Fulltable[[#This Row],[Distance]]^3</f>
        <v>118226.18131199999</v>
      </c>
      <c r="D4910">
        <f>Fulltable[[#This Row],[Distance]]^4</f>
        <v>5802540.9787929598</v>
      </c>
      <c r="E4910">
        <f>Fulltable[[#This Row],[Distance]]^5</f>
        <v>284788711.23915845</v>
      </c>
      <c r="F4910" s="13" t="e">
        <f>IF(ISNUMBER(VLOOKUP(Fulltable[[#This Row],[Distance]], PBmetric[[Distance (km)]:[PB (hh:mm:ss)]], 6, FALSE)), VLOOKUP(Fulltable[[#This Row],[Distance]], PBmetric[[Distance (km)]:[PB (hh:mm:ss)]], 6, FALSE), NA())</f>
        <v>#N/A</v>
      </c>
      <c r="G4910" s="13">
        <f ca="1">$Q$4+$P$4*Fulltable[[#This Row],[Distance]]+$O$4*Fulltable[[#This Row],[D^2]]+$N$4*Fulltable[[#This Row],[D^3]]</f>
        <v>0.18581110460545638</v>
      </c>
      <c r="H4910" s="13">
        <f ca="1">Fulltable[[#This Row],[Forecast]]*(1+AVERAGE(cform[faster (-ve) /
slower (+ve)]))</f>
        <v>0.19237429118885163</v>
      </c>
      <c r="I4910" s="13" t="e">
        <f>IF(ISNUMBER(VLOOKUP(Fulltable[[#This Row],[Distance]], Predict[[#All],[Distance (km)]:[Time on current form]], 2, FALSE)), VLOOKUP(Fulltable[[#This Row],[Distance]], Predict[[#All],[Distance (km)]:[Time on current form]], 2, FALSE), NA())</f>
        <v>#N/A</v>
      </c>
      <c r="J4910" s="13" t="e">
        <f>IF(ISNUMBER(VLOOKUP(Fulltable[[#This Row],[Distance]], Predict[[#All],[Distance (km)]:[Time on current form]], 3, FALSE)), VLOOKUP(Fulltable[[#This Row],[Distance]], Predict[[#All],[Distance (km)]:[Time on current form]], 3, FALSE), NA())</f>
        <v>#N/A</v>
      </c>
    </row>
    <row r="4911" spans="1:10" x14ac:dyDescent="0.25">
      <c r="A4911" s="1">
        <v>49.09</v>
      </c>
      <c r="B4911" s="2">
        <f>Fulltable[[#This Row],[Distance]]^2</f>
        <v>2409.8281000000002</v>
      </c>
      <c r="C4911">
        <f>Fulltable[[#This Row],[Distance]]^3</f>
        <v>118298.46142900002</v>
      </c>
      <c r="D4911">
        <f>Fulltable[[#This Row],[Distance]]^4</f>
        <v>5807271.4715496106</v>
      </c>
      <c r="E4911">
        <f>Fulltable[[#This Row],[Distance]]^5</f>
        <v>285078956.53837043</v>
      </c>
      <c r="F4911" s="13" t="e">
        <f>IF(ISNUMBER(VLOOKUP(Fulltable[[#This Row],[Distance]], PBmetric[[Distance (km)]:[PB (hh:mm:ss)]], 6, FALSE)), VLOOKUP(Fulltable[[#This Row],[Distance]], PBmetric[[Distance (km)]:[PB (hh:mm:ss)]], 6, FALSE), NA())</f>
        <v>#N/A</v>
      </c>
      <c r="G4911" s="13">
        <f ca="1">$Q$4+$P$4*Fulltable[[#This Row],[Distance]]+$O$4*Fulltable[[#This Row],[D^2]]+$N$4*Fulltable[[#This Row],[D^3]]</f>
        <v>0.18585769417742157</v>
      </c>
      <c r="H4911" s="13">
        <f ca="1">Fulltable[[#This Row],[Forecast]]*(1+AVERAGE(cform[faster (-ve) /
slower (+ve)]))</f>
        <v>0.19242252638933993</v>
      </c>
      <c r="I4911" s="13" t="e">
        <f>IF(ISNUMBER(VLOOKUP(Fulltable[[#This Row],[Distance]], Predict[[#All],[Distance (km)]:[Time on current form]], 2, FALSE)), VLOOKUP(Fulltable[[#This Row],[Distance]], Predict[[#All],[Distance (km)]:[Time on current form]], 2, FALSE), NA())</f>
        <v>#N/A</v>
      </c>
      <c r="J4911" s="13" t="e">
        <f>IF(ISNUMBER(VLOOKUP(Fulltable[[#This Row],[Distance]], Predict[[#All],[Distance (km)]:[Time on current form]], 3, FALSE)), VLOOKUP(Fulltable[[#This Row],[Distance]], Predict[[#All],[Distance (km)]:[Time on current form]], 3, FALSE), NA())</f>
        <v>#N/A</v>
      </c>
    </row>
    <row r="4912" spans="1:10" x14ac:dyDescent="0.25">
      <c r="A4912" s="1">
        <v>49.1</v>
      </c>
      <c r="B4912" s="2">
        <f>Fulltable[[#This Row],[Distance]]^2</f>
        <v>2410.81</v>
      </c>
      <c r="C4912">
        <f>Fulltable[[#This Row],[Distance]]^3</f>
        <v>118370.77100000001</v>
      </c>
      <c r="D4912">
        <f>Fulltable[[#This Row],[Distance]]^4</f>
        <v>5812004.8560999995</v>
      </c>
      <c r="E4912">
        <f>Fulltable[[#This Row],[Distance]]^5</f>
        <v>285369438.43450999</v>
      </c>
      <c r="F4912" s="13" t="e">
        <f>IF(ISNUMBER(VLOOKUP(Fulltable[[#This Row],[Distance]], PBmetric[[Distance (km)]:[PB (hh:mm:ss)]], 6, FALSE)), VLOOKUP(Fulltable[[#This Row],[Distance]], PBmetric[[Distance (km)]:[PB (hh:mm:ss)]], 6, FALSE), NA())</f>
        <v>#N/A</v>
      </c>
      <c r="G4912" s="13">
        <f ca="1">$Q$4+$P$4*Fulltable[[#This Row],[Distance]]+$O$4*Fulltable[[#This Row],[D^2]]+$N$4*Fulltable[[#This Row],[D^3]]</f>
        <v>0.18590428724848085</v>
      </c>
      <c r="H4912" s="13">
        <f ca="1">Fulltable[[#This Row],[Forecast]]*(1+AVERAGE(cform[faster (-ve) /
slower (+ve)]))</f>
        <v>0.19247076521251669</v>
      </c>
      <c r="I4912" s="13" t="e">
        <f>IF(ISNUMBER(VLOOKUP(Fulltable[[#This Row],[Distance]], Predict[[#All],[Distance (km)]:[Time on current form]], 2, FALSE)), VLOOKUP(Fulltable[[#This Row],[Distance]], Predict[[#All],[Distance (km)]:[Time on current form]], 2, FALSE), NA())</f>
        <v>#N/A</v>
      </c>
      <c r="J4912" s="13" t="e">
        <f>IF(ISNUMBER(VLOOKUP(Fulltable[[#This Row],[Distance]], Predict[[#All],[Distance (km)]:[Time on current form]], 3, FALSE)), VLOOKUP(Fulltable[[#This Row],[Distance]], Predict[[#All],[Distance (km)]:[Time on current form]], 3, FALSE), NA())</f>
        <v>#N/A</v>
      </c>
    </row>
    <row r="4913" spans="1:10" x14ac:dyDescent="0.25">
      <c r="A4913" s="1">
        <v>49.11</v>
      </c>
      <c r="B4913" s="2">
        <f>Fulltable[[#This Row],[Distance]]^2</f>
        <v>2411.7921000000001</v>
      </c>
      <c r="C4913">
        <f>Fulltable[[#This Row],[Distance]]^3</f>
        <v>118443.110031</v>
      </c>
      <c r="D4913">
        <f>Fulltable[[#This Row],[Distance]]^4</f>
        <v>5816741.1336224107</v>
      </c>
      <c r="E4913">
        <f>Fulltable[[#This Row],[Distance]]^5</f>
        <v>285660157.0721966</v>
      </c>
      <c r="F4913" s="13" t="e">
        <f>IF(ISNUMBER(VLOOKUP(Fulltable[[#This Row],[Distance]], PBmetric[[Distance (km)]:[PB (hh:mm:ss)]], 6, FALSE)), VLOOKUP(Fulltable[[#This Row],[Distance]], PBmetric[[Distance (km)]:[PB (hh:mm:ss)]], 6, FALSE), NA())</f>
        <v>#N/A</v>
      </c>
      <c r="G4913" s="13">
        <f ca="1">$Q$4+$P$4*Fulltable[[#This Row],[Distance]]+$O$4*Fulltable[[#This Row],[D^2]]+$N$4*Fulltable[[#This Row],[D^3]]</f>
        <v>0.18595088381859884</v>
      </c>
      <c r="H4913" s="13">
        <f ca="1">Fulltable[[#This Row],[Forecast]]*(1+AVERAGE(cform[faster (-ve) /
slower (+ve)]))</f>
        <v>0.19251900765834529</v>
      </c>
      <c r="I4913" s="13" t="e">
        <f>IF(ISNUMBER(VLOOKUP(Fulltable[[#This Row],[Distance]], Predict[[#All],[Distance (km)]:[Time on current form]], 2, FALSE)), VLOOKUP(Fulltable[[#This Row],[Distance]], Predict[[#All],[Distance (km)]:[Time on current form]], 2, FALSE), NA())</f>
        <v>#N/A</v>
      </c>
      <c r="J4913" s="13" t="e">
        <f>IF(ISNUMBER(VLOOKUP(Fulltable[[#This Row],[Distance]], Predict[[#All],[Distance (km)]:[Time on current form]], 3, FALSE)), VLOOKUP(Fulltable[[#This Row],[Distance]], Predict[[#All],[Distance (km)]:[Time on current form]], 3, FALSE), NA())</f>
        <v>#N/A</v>
      </c>
    </row>
    <row r="4914" spans="1:10" x14ac:dyDescent="0.25">
      <c r="A4914" s="1">
        <v>49.12</v>
      </c>
      <c r="B4914" s="2">
        <f>Fulltable[[#This Row],[Distance]]^2</f>
        <v>2412.7743999999998</v>
      </c>
      <c r="C4914">
        <f>Fulltable[[#This Row],[Distance]]^3</f>
        <v>118515.47852799998</v>
      </c>
      <c r="D4914">
        <f>Fulltable[[#This Row],[Distance]]^4</f>
        <v>5821480.3052953593</v>
      </c>
      <c r="E4914">
        <f>Fulltable[[#This Row],[Distance]]^5</f>
        <v>285951112.59610802</v>
      </c>
      <c r="F4914" s="13" t="e">
        <f>IF(ISNUMBER(VLOOKUP(Fulltable[[#This Row],[Distance]], PBmetric[[Distance (km)]:[PB (hh:mm:ss)]], 6, FALSE)), VLOOKUP(Fulltable[[#This Row],[Distance]], PBmetric[[Distance (km)]:[PB (hh:mm:ss)]], 6, FALSE), NA())</f>
        <v>#N/A</v>
      </c>
      <c r="G4914" s="13">
        <f ca="1">$Q$4+$P$4*Fulltable[[#This Row],[Distance]]+$O$4*Fulltable[[#This Row],[D^2]]+$N$4*Fulltable[[#This Row],[D^3]]</f>
        <v>0.18599748388774018</v>
      </c>
      <c r="H4914" s="13">
        <f ca="1">Fulltable[[#This Row],[Forecast]]*(1+AVERAGE(cform[faster (-ve) /
slower (+ve)]))</f>
        <v>0.19256725372678909</v>
      </c>
      <c r="I4914" s="13" t="e">
        <f>IF(ISNUMBER(VLOOKUP(Fulltable[[#This Row],[Distance]], Predict[[#All],[Distance (km)]:[Time on current form]], 2, FALSE)), VLOOKUP(Fulltable[[#This Row],[Distance]], Predict[[#All],[Distance (km)]:[Time on current form]], 2, FALSE), NA())</f>
        <v>#N/A</v>
      </c>
      <c r="J4914" s="13" t="e">
        <f>IF(ISNUMBER(VLOOKUP(Fulltable[[#This Row],[Distance]], Predict[[#All],[Distance (km)]:[Time on current form]], 3, FALSE)), VLOOKUP(Fulltable[[#This Row],[Distance]], Predict[[#All],[Distance (km)]:[Time on current form]], 3, FALSE), NA())</f>
        <v>#N/A</v>
      </c>
    </row>
    <row r="4915" spans="1:10" x14ac:dyDescent="0.25">
      <c r="A4915" s="1">
        <v>49.13</v>
      </c>
      <c r="B4915" s="2">
        <f>Fulltable[[#This Row],[Distance]]^2</f>
        <v>2413.7569000000003</v>
      </c>
      <c r="C4915">
        <f>Fulltable[[#This Row],[Distance]]^3</f>
        <v>118587.87649700002</v>
      </c>
      <c r="D4915">
        <f>Fulltable[[#This Row],[Distance]]^4</f>
        <v>5826222.3722976111</v>
      </c>
      <c r="E4915">
        <f>Fulltable[[#This Row],[Distance]]^5</f>
        <v>286242305.15098166</v>
      </c>
      <c r="F4915" s="13" t="e">
        <f>IF(ISNUMBER(VLOOKUP(Fulltable[[#This Row],[Distance]], PBmetric[[Distance (km)]:[PB (hh:mm:ss)]], 6, FALSE)), VLOOKUP(Fulltable[[#This Row],[Distance]], PBmetric[[Distance (km)]:[PB (hh:mm:ss)]], 6, FALSE), NA())</f>
        <v>#N/A</v>
      </c>
      <c r="G4915" s="13">
        <f ca="1">$Q$4+$P$4*Fulltable[[#This Row],[Distance]]+$O$4*Fulltable[[#This Row],[D^2]]+$N$4*Fulltable[[#This Row],[D^3]]</f>
        <v>0.18604408745586948</v>
      </c>
      <c r="H4915" s="13">
        <f ca="1">Fulltable[[#This Row],[Forecast]]*(1+AVERAGE(cform[faster (-ve) /
slower (+ve)]))</f>
        <v>0.1926155034178115</v>
      </c>
      <c r="I4915" s="13" t="e">
        <f>IF(ISNUMBER(VLOOKUP(Fulltable[[#This Row],[Distance]], Predict[[#All],[Distance (km)]:[Time on current form]], 2, FALSE)), VLOOKUP(Fulltable[[#This Row],[Distance]], Predict[[#All],[Distance (km)]:[Time on current form]], 2, FALSE), NA())</f>
        <v>#N/A</v>
      </c>
      <c r="J4915" s="13" t="e">
        <f>IF(ISNUMBER(VLOOKUP(Fulltable[[#This Row],[Distance]], Predict[[#All],[Distance (km)]:[Time on current form]], 3, FALSE)), VLOOKUP(Fulltable[[#This Row],[Distance]], Predict[[#All],[Distance (km)]:[Time on current form]], 3, FALSE), NA())</f>
        <v>#N/A</v>
      </c>
    </row>
    <row r="4916" spans="1:10" x14ac:dyDescent="0.25">
      <c r="A4916" s="1">
        <v>49.14</v>
      </c>
      <c r="B4916" s="2">
        <f>Fulltable[[#This Row],[Distance]]^2</f>
        <v>2414.7395999999999</v>
      </c>
      <c r="C4916">
        <f>Fulltable[[#This Row],[Distance]]^3</f>
        <v>118660.303944</v>
      </c>
      <c r="D4916">
        <f>Fulltable[[#This Row],[Distance]]^4</f>
        <v>5830967.3358081598</v>
      </c>
      <c r="E4916">
        <f>Fulltable[[#This Row],[Distance]]^5</f>
        <v>286533734.88161296</v>
      </c>
      <c r="F4916" s="13" t="e">
        <f>IF(ISNUMBER(VLOOKUP(Fulltable[[#This Row],[Distance]], PBmetric[[Distance (km)]:[PB (hh:mm:ss)]], 6, FALSE)), VLOOKUP(Fulltable[[#This Row],[Distance]], PBmetric[[Distance (km)]:[PB (hh:mm:ss)]], 6, FALSE), NA())</f>
        <v>#N/A</v>
      </c>
      <c r="G4916" s="13">
        <f ca="1">$Q$4+$P$4*Fulltable[[#This Row],[Distance]]+$O$4*Fulltable[[#This Row],[D^2]]+$N$4*Fulltable[[#This Row],[D^3]]</f>
        <v>0.18609069452295124</v>
      </c>
      <c r="H4916" s="13">
        <f ca="1">Fulltable[[#This Row],[Forecast]]*(1+AVERAGE(cform[faster (-ve) /
slower (+ve)]))</f>
        <v>0.19266375673137576</v>
      </c>
      <c r="I4916" s="13" t="e">
        <f>IF(ISNUMBER(VLOOKUP(Fulltable[[#This Row],[Distance]], Predict[[#All],[Distance (km)]:[Time on current form]], 2, FALSE)), VLOOKUP(Fulltable[[#This Row],[Distance]], Predict[[#All],[Distance (km)]:[Time on current form]], 2, FALSE), NA())</f>
        <v>#N/A</v>
      </c>
      <c r="J4916" s="13" t="e">
        <f>IF(ISNUMBER(VLOOKUP(Fulltable[[#This Row],[Distance]], Predict[[#All],[Distance (km)]:[Time on current form]], 3, FALSE)), VLOOKUP(Fulltable[[#This Row],[Distance]], Predict[[#All],[Distance (km)]:[Time on current form]], 3, FALSE), NA())</f>
        <v>#N/A</v>
      </c>
    </row>
    <row r="4917" spans="1:10" x14ac:dyDescent="0.25">
      <c r="A4917" s="1">
        <v>49.15</v>
      </c>
      <c r="B4917" s="2">
        <f>Fulltable[[#This Row],[Distance]]^2</f>
        <v>2415.7224999999999</v>
      </c>
      <c r="C4917">
        <f>Fulltable[[#This Row],[Distance]]^3</f>
        <v>118732.76087499999</v>
      </c>
      <c r="D4917">
        <f>Fulltable[[#This Row],[Distance]]^4</f>
        <v>5835715.1970062489</v>
      </c>
      <c r="E4917">
        <f>Fulltable[[#This Row],[Distance]]^5</f>
        <v>286825401.9328571</v>
      </c>
      <c r="F4917" s="13" t="e">
        <f>IF(ISNUMBER(VLOOKUP(Fulltable[[#This Row],[Distance]], PBmetric[[Distance (km)]:[PB (hh:mm:ss)]], 6, FALSE)), VLOOKUP(Fulltable[[#This Row],[Distance]], PBmetric[[Distance (km)]:[PB (hh:mm:ss)]], 6, FALSE), NA())</f>
        <v>#N/A</v>
      </c>
      <c r="G4917" s="13">
        <f ca="1">$Q$4+$P$4*Fulltable[[#This Row],[Distance]]+$O$4*Fulltable[[#This Row],[D^2]]+$N$4*Fulltable[[#This Row],[D^3]]</f>
        <v>0.1861373050889501</v>
      </c>
      <c r="H4917" s="13">
        <f ca="1">Fulltable[[#This Row],[Forecast]]*(1+AVERAGE(cform[faster (-ve) /
slower (+ve)]))</f>
        <v>0.1927120136674452</v>
      </c>
      <c r="I4917" s="13" t="e">
        <f>IF(ISNUMBER(VLOOKUP(Fulltable[[#This Row],[Distance]], Predict[[#All],[Distance (km)]:[Time on current form]], 2, FALSE)), VLOOKUP(Fulltable[[#This Row],[Distance]], Predict[[#All],[Distance (km)]:[Time on current form]], 2, FALSE), NA())</f>
        <v>#N/A</v>
      </c>
      <c r="J4917" s="13" t="e">
        <f>IF(ISNUMBER(VLOOKUP(Fulltable[[#This Row],[Distance]], Predict[[#All],[Distance (km)]:[Time on current form]], 3, FALSE)), VLOOKUP(Fulltable[[#This Row],[Distance]], Predict[[#All],[Distance (km)]:[Time on current form]], 3, FALSE), NA())</f>
        <v>#N/A</v>
      </c>
    </row>
    <row r="4918" spans="1:10" x14ac:dyDescent="0.25">
      <c r="A4918" s="1">
        <v>49.16</v>
      </c>
      <c r="B4918" s="2">
        <f>Fulltable[[#This Row],[Distance]]^2</f>
        <v>2416.7055999999998</v>
      </c>
      <c r="C4918">
        <f>Fulltable[[#This Row],[Distance]]^3</f>
        <v>118805.24729599999</v>
      </c>
      <c r="D4918">
        <f>Fulltable[[#This Row],[Distance]]^4</f>
        <v>5840465.9570713593</v>
      </c>
      <c r="E4918">
        <f>Fulltable[[#This Row],[Distance]]^5</f>
        <v>287117306.449628</v>
      </c>
      <c r="F4918" s="13" t="e">
        <f>IF(ISNUMBER(VLOOKUP(Fulltable[[#This Row],[Distance]], PBmetric[[Distance (km)]:[PB (hh:mm:ss)]], 6, FALSE)), VLOOKUP(Fulltable[[#This Row],[Distance]], PBmetric[[Distance (km)]:[PB (hh:mm:ss)]], 6, FALSE), NA())</f>
        <v>#N/A</v>
      </c>
      <c r="G4918" s="13">
        <f ca="1">$Q$4+$P$4*Fulltable[[#This Row],[Distance]]+$O$4*Fulltable[[#This Row],[D^2]]+$N$4*Fulltable[[#This Row],[D^3]]</f>
        <v>0.18618391915383073</v>
      </c>
      <c r="H4918" s="13">
        <f ca="1">Fulltable[[#This Row],[Forecast]]*(1+AVERAGE(cform[faster (-ve) /
slower (+ve)]))</f>
        <v>0.19276027422598332</v>
      </c>
      <c r="I4918" s="13" t="e">
        <f>IF(ISNUMBER(VLOOKUP(Fulltable[[#This Row],[Distance]], Predict[[#All],[Distance (km)]:[Time on current form]], 2, FALSE)), VLOOKUP(Fulltable[[#This Row],[Distance]], Predict[[#All],[Distance (km)]:[Time on current form]], 2, FALSE), NA())</f>
        <v>#N/A</v>
      </c>
      <c r="J4918" s="13" t="e">
        <f>IF(ISNUMBER(VLOOKUP(Fulltable[[#This Row],[Distance]], Predict[[#All],[Distance (km)]:[Time on current form]], 3, FALSE)), VLOOKUP(Fulltable[[#This Row],[Distance]], Predict[[#All],[Distance (km)]:[Time on current form]], 3, FALSE), NA())</f>
        <v>#N/A</v>
      </c>
    </row>
    <row r="4919" spans="1:10" x14ac:dyDescent="0.25">
      <c r="A4919" s="1">
        <v>49.17</v>
      </c>
      <c r="B4919" s="2">
        <f>Fulltable[[#This Row],[Distance]]^2</f>
        <v>2417.6889000000001</v>
      </c>
      <c r="C4919">
        <f>Fulltable[[#This Row],[Distance]]^3</f>
        <v>118877.76321300001</v>
      </c>
      <c r="D4919">
        <f>Fulltable[[#This Row],[Distance]]^4</f>
        <v>5845219.6171832103</v>
      </c>
      <c r="E4919">
        <f>Fulltable[[#This Row],[Distance]]^5</f>
        <v>287409448.57689846</v>
      </c>
      <c r="F4919" s="13" t="e">
        <f>IF(ISNUMBER(VLOOKUP(Fulltable[[#This Row],[Distance]], PBmetric[[Distance (km)]:[PB (hh:mm:ss)]], 6, FALSE)), VLOOKUP(Fulltable[[#This Row],[Distance]], PBmetric[[Distance (km)]:[PB (hh:mm:ss)]], 6, FALSE), NA())</f>
        <v>#N/A</v>
      </c>
      <c r="G4919" s="13">
        <f ca="1">$Q$4+$P$4*Fulltable[[#This Row],[Distance]]+$O$4*Fulltable[[#This Row],[D^2]]+$N$4*Fulltable[[#This Row],[D^3]]</f>
        <v>0.18623053671755763</v>
      </c>
      <c r="H4919" s="13">
        <f ca="1">Fulltable[[#This Row],[Forecast]]*(1+AVERAGE(cform[faster (-ve) /
slower (+ve)]))</f>
        <v>0.19280853840695331</v>
      </c>
      <c r="I4919" s="13" t="e">
        <f>IF(ISNUMBER(VLOOKUP(Fulltable[[#This Row],[Distance]], Predict[[#All],[Distance (km)]:[Time on current form]], 2, FALSE)), VLOOKUP(Fulltable[[#This Row],[Distance]], Predict[[#All],[Distance (km)]:[Time on current form]], 2, FALSE), NA())</f>
        <v>#N/A</v>
      </c>
      <c r="J4919" s="13" t="e">
        <f>IF(ISNUMBER(VLOOKUP(Fulltable[[#This Row],[Distance]], Predict[[#All],[Distance (km)]:[Time on current form]], 3, FALSE)), VLOOKUP(Fulltable[[#This Row],[Distance]], Predict[[#All],[Distance (km)]:[Time on current form]], 3, FALSE), NA())</f>
        <v>#N/A</v>
      </c>
    </row>
    <row r="4920" spans="1:10" x14ac:dyDescent="0.25">
      <c r="A4920" s="1">
        <v>49.18</v>
      </c>
      <c r="B4920" s="2">
        <f>Fulltable[[#This Row],[Distance]]^2</f>
        <v>2418.6723999999999</v>
      </c>
      <c r="C4920">
        <f>Fulltable[[#This Row],[Distance]]^3</f>
        <v>118950.308632</v>
      </c>
      <c r="D4920">
        <f>Fulltable[[#This Row],[Distance]]^4</f>
        <v>5849976.1785217598</v>
      </c>
      <c r="E4920">
        <f>Fulltable[[#This Row],[Distance]]^5</f>
        <v>287701828.45970017</v>
      </c>
      <c r="F4920" s="13" t="e">
        <f>IF(ISNUMBER(VLOOKUP(Fulltable[[#This Row],[Distance]], PBmetric[[Distance (km)]:[PB (hh:mm:ss)]], 6, FALSE)), VLOOKUP(Fulltable[[#This Row],[Distance]], PBmetric[[Distance (km)]:[PB (hh:mm:ss)]], 6, FALSE), NA())</f>
        <v>#N/A</v>
      </c>
      <c r="G4920" s="13">
        <f ca="1">$Q$4+$P$4*Fulltable[[#This Row],[Distance]]+$O$4*Fulltable[[#This Row],[D^2]]+$N$4*Fulltable[[#This Row],[D^3]]</f>
        <v>0.18627715778009543</v>
      </c>
      <c r="H4920" s="13">
        <f ca="1">Fulltable[[#This Row],[Forecast]]*(1+AVERAGE(cform[faster (-ve) /
slower (+ve)]))</f>
        <v>0.19285680621031859</v>
      </c>
      <c r="I4920" s="13" t="e">
        <f>IF(ISNUMBER(VLOOKUP(Fulltable[[#This Row],[Distance]], Predict[[#All],[Distance (km)]:[Time on current form]], 2, FALSE)), VLOOKUP(Fulltable[[#This Row],[Distance]], Predict[[#All],[Distance (km)]:[Time on current form]], 2, FALSE), NA())</f>
        <v>#N/A</v>
      </c>
      <c r="J4920" s="13" t="e">
        <f>IF(ISNUMBER(VLOOKUP(Fulltable[[#This Row],[Distance]], Predict[[#All],[Distance (km)]:[Time on current form]], 3, FALSE)), VLOOKUP(Fulltable[[#This Row],[Distance]], Predict[[#All],[Distance (km)]:[Time on current form]], 3, FALSE), NA())</f>
        <v>#N/A</v>
      </c>
    </row>
    <row r="4921" spans="1:10" x14ac:dyDescent="0.25">
      <c r="A4921" s="1">
        <v>49.19</v>
      </c>
      <c r="B4921" s="2">
        <f>Fulltable[[#This Row],[Distance]]^2</f>
        <v>2419.6560999999997</v>
      </c>
      <c r="C4921">
        <f>Fulltable[[#This Row],[Distance]]^3</f>
        <v>119022.88355899998</v>
      </c>
      <c r="D4921">
        <f>Fulltable[[#This Row],[Distance]]^4</f>
        <v>5854735.6422672085</v>
      </c>
      <c r="E4921">
        <f>Fulltable[[#This Row],[Distance]]^5</f>
        <v>287994446.24312395</v>
      </c>
      <c r="F4921" s="13" t="e">
        <f>IF(ISNUMBER(VLOOKUP(Fulltable[[#This Row],[Distance]], PBmetric[[Distance (km)]:[PB (hh:mm:ss)]], 6, FALSE)), VLOOKUP(Fulltable[[#This Row],[Distance]], PBmetric[[Distance (km)]:[PB (hh:mm:ss)]], 6, FALSE), NA())</f>
        <v>#N/A</v>
      </c>
      <c r="G4921" s="13">
        <f ca="1">$Q$4+$P$4*Fulltable[[#This Row],[Distance]]+$O$4*Fulltable[[#This Row],[D^2]]+$N$4*Fulltable[[#This Row],[D^3]]</f>
        <v>0.18632378234140873</v>
      </c>
      <c r="H4921" s="13">
        <f ca="1">Fulltable[[#This Row],[Forecast]]*(1+AVERAGE(cform[faster (-ve) /
slower (+ve)]))</f>
        <v>0.19290507763604248</v>
      </c>
      <c r="I4921" s="13" t="e">
        <f>IF(ISNUMBER(VLOOKUP(Fulltable[[#This Row],[Distance]], Predict[[#All],[Distance (km)]:[Time on current form]], 2, FALSE)), VLOOKUP(Fulltable[[#This Row],[Distance]], Predict[[#All],[Distance (km)]:[Time on current form]], 2, FALSE), NA())</f>
        <v>#N/A</v>
      </c>
      <c r="J4921" s="13" t="e">
        <f>IF(ISNUMBER(VLOOKUP(Fulltable[[#This Row],[Distance]], Predict[[#All],[Distance (km)]:[Time on current form]], 3, FALSE)), VLOOKUP(Fulltable[[#This Row],[Distance]], Predict[[#All],[Distance (km)]:[Time on current form]], 3, FALSE), NA())</f>
        <v>#N/A</v>
      </c>
    </row>
    <row r="4922" spans="1:10" x14ac:dyDescent="0.25">
      <c r="A4922" s="1">
        <v>49.2</v>
      </c>
      <c r="B4922" s="2">
        <f>Fulltable[[#This Row],[Distance]]^2</f>
        <v>2420.6400000000003</v>
      </c>
      <c r="C4922">
        <f>Fulltable[[#This Row],[Distance]]^3</f>
        <v>119095.48800000003</v>
      </c>
      <c r="D4922">
        <f>Fulltable[[#This Row],[Distance]]^4</f>
        <v>5859498.0096000014</v>
      </c>
      <c r="E4922">
        <f>Fulltable[[#This Row],[Distance]]^5</f>
        <v>288287302.0723201</v>
      </c>
      <c r="F4922" s="13" t="e">
        <f>IF(ISNUMBER(VLOOKUP(Fulltable[[#This Row],[Distance]], PBmetric[[Distance (km)]:[PB (hh:mm:ss)]], 6, FALSE)), VLOOKUP(Fulltable[[#This Row],[Distance]], PBmetric[[Distance (km)]:[PB (hh:mm:ss)]], 6, FALSE), NA())</f>
        <v>#N/A</v>
      </c>
      <c r="G4922" s="13">
        <f ca="1">$Q$4+$P$4*Fulltable[[#This Row],[Distance]]+$O$4*Fulltable[[#This Row],[D^2]]+$N$4*Fulltable[[#This Row],[D^3]]</f>
        <v>0.18637041040146216</v>
      </c>
      <c r="H4922" s="13">
        <f ca="1">Fulltable[[#This Row],[Forecast]]*(1+AVERAGE(cform[faster (-ve) /
slower (+ve)]))</f>
        <v>0.19295335268408839</v>
      </c>
      <c r="I4922" s="13" t="e">
        <f>IF(ISNUMBER(VLOOKUP(Fulltable[[#This Row],[Distance]], Predict[[#All],[Distance (km)]:[Time on current form]], 2, FALSE)), VLOOKUP(Fulltable[[#This Row],[Distance]], Predict[[#All],[Distance (km)]:[Time on current form]], 2, FALSE), NA())</f>
        <v>#N/A</v>
      </c>
      <c r="J4922" s="13" t="e">
        <f>IF(ISNUMBER(VLOOKUP(Fulltable[[#This Row],[Distance]], Predict[[#All],[Distance (km)]:[Time on current form]], 3, FALSE)), VLOOKUP(Fulltable[[#This Row],[Distance]], Predict[[#All],[Distance (km)]:[Time on current form]], 3, FALSE), NA())</f>
        <v>#N/A</v>
      </c>
    </row>
    <row r="4923" spans="1:10" x14ac:dyDescent="0.25">
      <c r="A4923" s="1">
        <v>49.21</v>
      </c>
      <c r="B4923" s="2">
        <f>Fulltable[[#This Row],[Distance]]^2</f>
        <v>2421.6241</v>
      </c>
      <c r="C4923">
        <f>Fulltable[[#This Row],[Distance]]^3</f>
        <v>119168.121961</v>
      </c>
      <c r="D4923">
        <f>Fulltable[[#This Row],[Distance]]^4</f>
        <v>5864263.2817008104</v>
      </c>
      <c r="E4923">
        <f>Fulltable[[#This Row],[Distance]]^5</f>
        <v>288580396.09249687</v>
      </c>
      <c r="F4923" s="13" t="e">
        <f>IF(ISNUMBER(VLOOKUP(Fulltable[[#This Row],[Distance]], PBmetric[[Distance (km)]:[PB (hh:mm:ss)]], 6, FALSE)), VLOOKUP(Fulltable[[#This Row],[Distance]], PBmetric[[Distance (km)]:[PB (hh:mm:ss)]], 6, FALSE), NA())</f>
        <v>#N/A</v>
      </c>
      <c r="G4923" s="13">
        <f ca="1">$Q$4+$P$4*Fulltable[[#This Row],[Distance]]+$O$4*Fulltable[[#This Row],[D^2]]+$N$4*Fulltable[[#This Row],[D^3]]</f>
        <v>0.18641704196022021</v>
      </c>
      <c r="H4923" s="13">
        <f ca="1">Fulltable[[#This Row],[Forecast]]*(1+AVERAGE(cform[faster (-ve) /
slower (+ve)]))</f>
        <v>0.19300163135441953</v>
      </c>
      <c r="I4923" s="13" t="e">
        <f>IF(ISNUMBER(VLOOKUP(Fulltable[[#This Row],[Distance]], Predict[[#All],[Distance (km)]:[Time on current form]], 2, FALSE)), VLOOKUP(Fulltable[[#This Row],[Distance]], Predict[[#All],[Distance (km)]:[Time on current form]], 2, FALSE), NA())</f>
        <v>#N/A</v>
      </c>
      <c r="J4923" s="13" t="e">
        <f>IF(ISNUMBER(VLOOKUP(Fulltable[[#This Row],[Distance]], Predict[[#All],[Distance (km)]:[Time on current form]], 3, FALSE)), VLOOKUP(Fulltable[[#This Row],[Distance]], Predict[[#All],[Distance (km)]:[Time on current form]], 3, FALSE), NA())</f>
        <v>#N/A</v>
      </c>
    </row>
    <row r="4924" spans="1:10" x14ac:dyDescent="0.25">
      <c r="A4924" s="1">
        <v>49.22</v>
      </c>
      <c r="B4924" s="2">
        <f>Fulltable[[#This Row],[Distance]]^2</f>
        <v>2422.6084000000001</v>
      </c>
      <c r="C4924">
        <f>Fulltable[[#This Row],[Distance]]^3</f>
        <v>119240.785448</v>
      </c>
      <c r="D4924">
        <f>Fulltable[[#This Row],[Distance]]^4</f>
        <v>5869031.4597505601</v>
      </c>
      <c r="E4924">
        <f>Fulltable[[#This Row],[Distance]]^5</f>
        <v>288873728.44892257</v>
      </c>
      <c r="F4924" s="13" t="e">
        <f>IF(ISNUMBER(VLOOKUP(Fulltable[[#This Row],[Distance]], PBmetric[[Distance (km)]:[PB (hh:mm:ss)]], 6, FALSE)), VLOOKUP(Fulltable[[#This Row],[Distance]], PBmetric[[Distance (km)]:[PB (hh:mm:ss)]], 6, FALSE), NA())</f>
        <v>#N/A</v>
      </c>
      <c r="G4924" s="13">
        <f ca="1">$Q$4+$P$4*Fulltable[[#This Row],[Distance]]+$O$4*Fulltable[[#This Row],[D^2]]+$N$4*Fulltable[[#This Row],[D^3]]</f>
        <v>0.1864636770176476</v>
      </c>
      <c r="H4924" s="13">
        <f ca="1">Fulltable[[#This Row],[Forecast]]*(1+AVERAGE(cform[faster (-ve) /
slower (+ve)]))</f>
        <v>0.19304991364699936</v>
      </c>
      <c r="I4924" s="13" t="e">
        <f>IF(ISNUMBER(VLOOKUP(Fulltable[[#This Row],[Distance]], Predict[[#All],[Distance (km)]:[Time on current form]], 2, FALSE)), VLOOKUP(Fulltable[[#This Row],[Distance]], Predict[[#All],[Distance (km)]:[Time on current form]], 2, FALSE), NA())</f>
        <v>#N/A</v>
      </c>
      <c r="J4924" s="13" t="e">
        <f>IF(ISNUMBER(VLOOKUP(Fulltable[[#This Row],[Distance]], Predict[[#All],[Distance (km)]:[Time on current form]], 3, FALSE)), VLOOKUP(Fulltable[[#This Row],[Distance]], Predict[[#All],[Distance (km)]:[Time on current form]], 3, FALSE), NA())</f>
        <v>#N/A</v>
      </c>
    </row>
    <row r="4925" spans="1:10" x14ac:dyDescent="0.25">
      <c r="A4925" s="1">
        <v>49.23</v>
      </c>
      <c r="B4925" s="2">
        <f>Fulltable[[#This Row],[Distance]]^2</f>
        <v>2423.5928999999996</v>
      </c>
      <c r="C4925">
        <f>Fulltable[[#This Row],[Distance]]^3</f>
        <v>119313.47846699998</v>
      </c>
      <c r="D4925">
        <f>Fulltable[[#This Row],[Distance]]^4</f>
        <v>5873802.5449304087</v>
      </c>
      <c r="E4925">
        <f>Fulltable[[#This Row],[Distance]]^5</f>
        <v>289167299.286924</v>
      </c>
      <c r="F4925" s="13" t="e">
        <f>IF(ISNUMBER(VLOOKUP(Fulltable[[#This Row],[Distance]], PBmetric[[Distance (km)]:[PB (hh:mm:ss)]], 6, FALSE)), VLOOKUP(Fulltable[[#This Row],[Distance]], PBmetric[[Distance (km)]:[PB (hh:mm:ss)]], 6, FALSE), NA())</f>
        <v>#N/A</v>
      </c>
      <c r="G4925" s="13">
        <f ca="1">$Q$4+$P$4*Fulltable[[#This Row],[Distance]]+$O$4*Fulltable[[#This Row],[D^2]]+$N$4*Fulltable[[#This Row],[D^3]]</f>
        <v>0.18651031557370887</v>
      </c>
      <c r="H4925" s="13">
        <f ca="1">Fulltable[[#This Row],[Forecast]]*(1+AVERAGE(cform[faster (-ve) /
slower (+ve)]))</f>
        <v>0.19309819956179122</v>
      </c>
      <c r="I4925" s="13" t="e">
        <f>IF(ISNUMBER(VLOOKUP(Fulltable[[#This Row],[Distance]], Predict[[#All],[Distance (km)]:[Time on current form]], 2, FALSE)), VLOOKUP(Fulltable[[#This Row],[Distance]], Predict[[#All],[Distance (km)]:[Time on current form]], 2, FALSE), NA())</f>
        <v>#N/A</v>
      </c>
      <c r="J4925" s="13" t="e">
        <f>IF(ISNUMBER(VLOOKUP(Fulltable[[#This Row],[Distance]], Predict[[#All],[Distance (km)]:[Time on current form]], 3, FALSE)), VLOOKUP(Fulltable[[#This Row],[Distance]], Predict[[#All],[Distance (km)]:[Time on current form]], 3, FALSE), NA())</f>
        <v>#N/A</v>
      </c>
    </row>
    <row r="4926" spans="1:10" x14ac:dyDescent="0.25">
      <c r="A4926" s="1">
        <v>49.24</v>
      </c>
      <c r="B4926" s="2">
        <f>Fulltable[[#This Row],[Distance]]^2</f>
        <v>2424.5776000000001</v>
      </c>
      <c r="C4926">
        <f>Fulltable[[#This Row],[Distance]]^3</f>
        <v>119386.20102400001</v>
      </c>
      <c r="D4926">
        <f>Fulltable[[#This Row],[Distance]]^4</f>
        <v>5878576.5384217603</v>
      </c>
      <c r="E4926">
        <f>Fulltable[[#This Row],[Distance]]^5</f>
        <v>289461108.7518875</v>
      </c>
      <c r="F4926" s="13" t="e">
        <f>IF(ISNUMBER(VLOOKUP(Fulltable[[#This Row],[Distance]], PBmetric[[Distance (km)]:[PB (hh:mm:ss)]], 6, FALSE)), VLOOKUP(Fulltable[[#This Row],[Distance]], PBmetric[[Distance (km)]:[PB (hh:mm:ss)]], 6, FALSE), NA())</f>
        <v>#N/A</v>
      </c>
      <c r="G4926" s="13">
        <f ca="1">$Q$4+$P$4*Fulltable[[#This Row],[Distance]]+$O$4*Fulltable[[#This Row],[D^2]]+$N$4*Fulltable[[#This Row],[D^3]]</f>
        <v>0.1865569576283686</v>
      </c>
      <c r="H4926" s="13">
        <f ca="1">Fulltable[[#This Row],[Forecast]]*(1+AVERAGE(cform[faster (-ve) /
slower (+ve)]))</f>
        <v>0.19314648909875839</v>
      </c>
      <c r="I4926" s="13" t="e">
        <f>IF(ISNUMBER(VLOOKUP(Fulltable[[#This Row],[Distance]], Predict[[#All],[Distance (km)]:[Time on current form]], 2, FALSE)), VLOOKUP(Fulltable[[#This Row],[Distance]], Predict[[#All],[Distance (km)]:[Time on current form]], 2, FALSE), NA())</f>
        <v>#N/A</v>
      </c>
      <c r="J4926" s="13" t="e">
        <f>IF(ISNUMBER(VLOOKUP(Fulltable[[#This Row],[Distance]], Predict[[#All],[Distance (km)]:[Time on current form]], 3, FALSE)), VLOOKUP(Fulltable[[#This Row],[Distance]], Predict[[#All],[Distance (km)]:[Time on current form]], 3, FALSE), NA())</f>
        <v>#N/A</v>
      </c>
    </row>
    <row r="4927" spans="1:10" x14ac:dyDescent="0.25">
      <c r="A4927" s="1">
        <v>49.25</v>
      </c>
      <c r="B4927" s="2">
        <f>Fulltable[[#This Row],[Distance]]^2</f>
        <v>2425.5625</v>
      </c>
      <c r="C4927">
        <f>Fulltable[[#This Row],[Distance]]^3</f>
        <v>119458.953125</v>
      </c>
      <c r="D4927">
        <f>Fulltable[[#This Row],[Distance]]^4</f>
        <v>5883353.44140625</v>
      </c>
      <c r="E4927">
        <f>Fulltable[[#This Row],[Distance]]^5</f>
        <v>289755156.98925781</v>
      </c>
      <c r="F4927" s="13" t="e">
        <f>IF(ISNUMBER(VLOOKUP(Fulltable[[#This Row],[Distance]], PBmetric[[Distance (km)]:[PB (hh:mm:ss)]], 6, FALSE)), VLOOKUP(Fulltable[[#This Row],[Distance]], PBmetric[[Distance (km)]:[PB (hh:mm:ss)]], 6, FALSE), NA())</f>
        <v>#N/A</v>
      </c>
      <c r="G4927" s="13">
        <f ca="1">$Q$4+$P$4*Fulltable[[#This Row],[Distance]]+$O$4*Fulltable[[#This Row],[D^2]]+$N$4*Fulltable[[#This Row],[D^3]]</f>
        <v>0.18660360318159144</v>
      </c>
      <c r="H4927" s="13">
        <f ca="1">Fulltable[[#This Row],[Forecast]]*(1+AVERAGE(cform[faster (-ve) /
slower (+ve)]))</f>
        <v>0.19319478225786429</v>
      </c>
      <c r="I4927" s="13" t="e">
        <f>IF(ISNUMBER(VLOOKUP(Fulltable[[#This Row],[Distance]], Predict[[#All],[Distance (km)]:[Time on current form]], 2, FALSE)), VLOOKUP(Fulltable[[#This Row],[Distance]], Predict[[#All],[Distance (km)]:[Time on current form]], 2, FALSE), NA())</f>
        <v>#N/A</v>
      </c>
      <c r="J4927" s="13" t="e">
        <f>IF(ISNUMBER(VLOOKUP(Fulltable[[#This Row],[Distance]], Predict[[#All],[Distance (km)]:[Time on current form]], 3, FALSE)), VLOOKUP(Fulltable[[#This Row],[Distance]], Predict[[#All],[Distance (km)]:[Time on current form]], 3, FALSE), NA())</f>
        <v>#N/A</v>
      </c>
    </row>
    <row r="4928" spans="1:10" x14ac:dyDescent="0.25">
      <c r="A4928" s="1">
        <v>49.26</v>
      </c>
      <c r="B4928" s="2">
        <f>Fulltable[[#This Row],[Distance]]^2</f>
        <v>2426.5475999999999</v>
      </c>
      <c r="C4928">
        <f>Fulltable[[#This Row],[Distance]]^3</f>
        <v>119531.73477599998</v>
      </c>
      <c r="D4928">
        <f>Fulltable[[#This Row],[Distance]]^4</f>
        <v>5888133.2550657596</v>
      </c>
      <c r="E4928">
        <f>Fulltable[[#This Row],[Distance]]^5</f>
        <v>290049444.1445393</v>
      </c>
      <c r="F4928" s="13" t="e">
        <f>IF(ISNUMBER(VLOOKUP(Fulltable[[#This Row],[Distance]], PBmetric[[Distance (km)]:[PB (hh:mm:ss)]], 6, FALSE)), VLOOKUP(Fulltable[[#This Row],[Distance]], PBmetric[[Distance (km)]:[PB (hh:mm:ss)]], 6, FALSE), NA())</f>
        <v>#N/A</v>
      </c>
      <c r="G4928" s="13">
        <f ca="1">$Q$4+$P$4*Fulltable[[#This Row],[Distance]]+$O$4*Fulltable[[#This Row],[D^2]]+$N$4*Fulltable[[#This Row],[D^3]]</f>
        <v>0.18665025223334195</v>
      </c>
      <c r="H4928" s="13">
        <f ca="1">Fulltable[[#This Row],[Forecast]]*(1+AVERAGE(cform[faster (-ve) /
slower (+ve)]))</f>
        <v>0.19324307903907226</v>
      </c>
      <c r="I4928" s="13" t="e">
        <f>IF(ISNUMBER(VLOOKUP(Fulltable[[#This Row],[Distance]], Predict[[#All],[Distance (km)]:[Time on current form]], 2, FALSE)), VLOOKUP(Fulltable[[#This Row],[Distance]], Predict[[#All],[Distance (km)]:[Time on current form]], 2, FALSE), NA())</f>
        <v>#N/A</v>
      </c>
      <c r="J4928" s="13" t="e">
        <f>IF(ISNUMBER(VLOOKUP(Fulltable[[#This Row],[Distance]], Predict[[#All],[Distance (km)]:[Time on current form]], 3, FALSE)), VLOOKUP(Fulltable[[#This Row],[Distance]], Predict[[#All],[Distance (km)]:[Time on current form]], 3, FALSE), NA())</f>
        <v>#N/A</v>
      </c>
    </row>
    <row r="4929" spans="1:10" x14ac:dyDescent="0.25">
      <c r="A4929" s="1">
        <v>49.27</v>
      </c>
      <c r="B4929" s="2">
        <f>Fulltable[[#This Row],[Distance]]^2</f>
        <v>2427.5329000000002</v>
      </c>
      <c r="C4929">
        <f>Fulltable[[#This Row],[Distance]]^3</f>
        <v>119604.54598300002</v>
      </c>
      <c r="D4929">
        <f>Fulltable[[#This Row],[Distance]]^4</f>
        <v>5892915.9805824105</v>
      </c>
      <c r="E4929">
        <f>Fulltable[[#This Row],[Distance]]^5</f>
        <v>290343970.36329538</v>
      </c>
      <c r="F4929" s="13" t="e">
        <f>IF(ISNUMBER(VLOOKUP(Fulltable[[#This Row],[Distance]], PBmetric[[Distance (km)]:[PB (hh:mm:ss)]], 6, FALSE)), VLOOKUP(Fulltable[[#This Row],[Distance]], PBmetric[[Distance (km)]:[PB (hh:mm:ss)]], 6, FALSE), NA())</f>
        <v>#N/A</v>
      </c>
      <c r="G4929" s="13">
        <f ca="1">$Q$4+$P$4*Fulltable[[#This Row],[Distance]]+$O$4*Fulltable[[#This Row],[D^2]]+$N$4*Fulltable[[#This Row],[D^3]]</f>
        <v>0.18669690478358475</v>
      </c>
      <c r="H4929" s="13">
        <f ca="1">Fulltable[[#This Row],[Forecast]]*(1+AVERAGE(cform[faster (-ve) /
slower (+ve)]))</f>
        <v>0.19329137944234562</v>
      </c>
      <c r="I4929" s="13" t="e">
        <f>IF(ISNUMBER(VLOOKUP(Fulltable[[#This Row],[Distance]], Predict[[#All],[Distance (km)]:[Time on current form]], 2, FALSE)), VLOOKUP(Fulltable[[#This Row],[Distance]], Predict[[#All],[Distance (km)]:[Time on current form]], 2, FALSE), NA())</f>
        <v>#N/A</v>
      </c>
      <c r="J4929" s="13" t="e">
        <f>IF(ISNUMBER(VLOOKUP(Fulltable[[#This Row],[Distance]], Predict[[#All],[Distance (km)]:[Time on current form]], 3, FALSE)), VLOOKUP(Fulltable[[#This Row],[Distance]], Predict[[#All],[Distance (km)]:[Time on current form]], 3, FALSE), NA())</f>
        <v>#N/A</v>
      </c>
    </row>
    <row r="4930" spans="1:10" x14ac:dyDescent="0.25">
      <c r="A4930" s="1">
        <v>49.28</v>
      </c>
      <c r="B4930" s="2">
        <f>Fulltable[[#This Row],[Distance]]^2</f>
        <v>2428.5183999999999</v>
      </c>
      <c r="C4930">
        <f>Fulltable[[#This Row],[Distance]]^3</f>
        <v>119677.38675200001</v>
      </c>
      <c r="D4930">
        <f>Fulltable[[#This Row],[Distance]]^4</f>
        <v>5897701.6191385593</v>
      </c>
      <c r="E4930">
        <f>Fulltable[[#This Row],[Distance]]^5</f>
        <v>290638735.79114819</v>
      </c>
      <c r="F4930" s="13" t="e">
        <f>IF(ISNUMBER(VLOOKUP(Fulltable[[#This Row],[Distance]], PBmetric[[Distance (km)]:[PB (hh:mm:ss)]], 6, FALSE)), VLOOKUP(Fulltable[[#This Row],[Distance]], PBmetric[[Distance (km)]:[PB (hh:mm:ss)]], 6, FALSE), NA())</f>
        <v>#N/A</v>
      </c>
      <c r="G4930" s="13">
        <f ca="1">$Q$4+$P$4*Fulltable[[#This Row],[Distance]]+$O$4*Fulltable[[#This Row],[D^2]]+$N$4*Fulltable[[#This Row],[D^3]]</f>
        <v>0.18674356083228438</v>
      </c>
      <c r="H4930" s="13">
        <f ca="1">Fulltable[[#This Row],[Forecast]]*(1+AVERAGE(cform[faster (-ve) /
slower (+ve)]))</f>
        <v>0.19333968346764766</v>
      </c>
      <c r="I4930" s="13" t="e">
        <f>IF(ISNUMBER(VLOOKUP(Fulltable[[#This Row],[Distance]], Predict[[#All],[Distance (km)]:[Time on current form]], 2, FALSE)), VLOOKUP(Fulltable[[#This Row],[Distance]], Predict[[#All],[Distance (km)]:[Time on current form]], 2, FALSE), NA())</f>
        <v>#N/A</v>
      </c>
      <c r="J4930" s="13" t="e">
        <f>IF(ISNUMBER(VLOOKUP(Fulltable[[#This Row],[Distance]], Predict[[#All],[Distance (km)]:[Time on current form]], 3, FALSE)), VLOOKUP(Fulltable[[#This Row],[Distance]], Predict[[#All],[Distance (km)]:[Time on current form]], 3, FALSE), NA())</f>
        <v>#N/A</v>
      </c>
    </row>
    <row r="4931" spans="1:10" x14ac:dyDescent="0.25">
      <c r="A4931" s="1">
        <v>49.29</v>
      </c>
      <c r="B4931" s="2">
        <f>Fulltable[[#This Row],[Distance]]^2</f>
        <v>2429.5041000000001</v>
      </c>
      <c r="C4931">
        <f>Fulltable[[#This Row],[Distance]]^3</f>
        <v>119750.25708900001</v>
      </c>
      <c r="D4931">
        <f>Fulltable[[#This Row],[Distance]]^4</f>
        <v>5902490.1719168108</v>
      </c>
      <c r="E4931">
        <f>Fulltable[[#This Row],[Distance]]^5</f>
        <v>290933740.57377958</v>
      </c>
      <c r="F4931" s="13" t="e">
        <f>IF(ISNUMBER(VLOOKUP(Fulltable[[#This Row],[Distance]], PBmetric[[Distance (km)]:[PB (hh:mm:ss)]], 6, FALSE)), VLOOKUP(Fulltable[[#This Row],[Distance]], PBmetric[[Distance (km)]:[PB (hh:mm:ss)]], 6, FALSE), NA())</f>
        <v>#N/A</v>
      </c>
      <c r="G4931" s="13">
        <f ca="1">$Q$4+$P$4*Fulltable[[#This Row],[Distance]]+$O$4*Fulltable[[#This Row],[D^2]]+$N$4*Fulltable[[#This Row],[D^3]]</f>
        <v>0.18679022037940549</v>
      </c>
      <c r="H4931" s="13">
        <f ca="1">Fulltable[[#This Row],[Forecast]]*(1+AVERAGE(cform[faster (-ve) /
slower (+ve)]))</f>
        <v>0.19338799111494179</v>
      </c>
      <c r="I4931" s="13" t="e">
        <f>IF(ISNUMBER(VLOOKUP(Fulltable[[#This Row],[Distance]], Predict[[#All],[Distance (km)]:[Time on current form]], 2, FALSE)), VLOOKUP(Fulltable[[#This Row],[Distance]], Predict[[#All],[Distance (km)]:[Time on current form]], 2, FALSE), NA())</f>
        <v>#N/A</v>
      </c>
      <c r="J4931" s="13" t="e">
        <f>IF(ISNUMBER(VLOOKUP(Fulltable[[#This Row],[Distance]], Predict[[#All],[Distance (km)]:[Time on current form]], 3, FALSE)), VLOOKUP(Fulltable[[#This Row],[Distance]], Predict[[#All],[Distance (km)]:[Time on current form]], 3, FALSE), NA())</f>
        <v>#N/A</v>
      </c>
    </row>
    <row r="4932" spans="1:10" x14ac:dyDescent="0.25">
      <c r="A4932" s="1">
        <v>49.3</v>
      </c>
      <c r="B4932" s="2">
        <f>Fulltable[[#This Row],[Distance]]^2</f>
        <v>2430.4899999999998</v>
      </c>
      <c r="C4932">
        <f>Fulltable[[#This Row],[Distance]]^3</f>
        <v>119823.15699999998</v>
      </c>
      <c r="D4932">
        <f>Fulltable[[#This Row],[Distance]]^4</f>
        <v>5907281.6400999986</v>
      </c>
      <c r="E4932">
        <f>Fulltable[[#This Row],[Distance]]^5</f>
        <v>291228984.8569299</v>
      </c>
      <c r="F4932" s="13" t="e">
        <f>IF(ISNUMBER(VLOOKUP(Fulltable[[#This Row],[Distance]], PBmetric[[Distance (km)]:[PB (hh:mm:ss)]], 6, FALSE)), VLOOKUP(Fulltable[[#This Row],[Distance]], PBmetric[[Distance (km)]:[PB (hh:mm:ss)]], 6, FALSE), NA())</f>
        <v>#N/A</v>
      </c>
      <c r="G4932" s="13">
        <f ca="1">$Q$4+$P$4*Fulltable[[#This Row],[Distance]]+$O$4*Fulltable[[#This Row],[D^2]]+$N$4*Fulltable[[#This Row],[D^3]]</f>
        <v>0.18683688342491261</v>
      </c>
      <c r="H4932" s="13">
        <f ca="1">Fulltable[[#This Row],[Forecast]]*(1+AVERAGE(cform[faster (-ve) /
slower (+ve)]))</f>
        <v>0.19343630238419132</v>
      </c>
      <c r="I4932" s="13" t="e">
        <f>IF(ISNUMBER(VLOOKUP(Fulltable[[#This Row],[Distance]], Predict[[#All],[Distance (km)]:[Time on current form]], 2, FALSE)), VLOOKUP(Fulltable[[#This Row],[Distance]], Predict[[#All],[Distance (km)]:[Time on current form]], 2, FALSE), NA())</f>
        <v>#N/A</v>
      </c>
      <c r="J4932" s="13" t="e">
        <f>IF(ISNUMBER(VLOOKUP(Fulltable[[#This Row],[Distance]], Predict[[#All],[Distance (km)]:[Time on current form]], 3, FALSE)), VLOOKUP(Fulltable[[#This Row],[Distance]], Predict[[#All],[Distance (km)]:[Time on current form]], 3, FALSE), NA())</f>
        <v>#N/A</v>
      </c>
    </row>
    <row r="4933" spans="1:10" x14ac:dyDescent="0.25">
      <c r="A4933" s="1">
        <v>49.31</v>
      </c>
      <c r="B4933" s="2">
        <f>Fulltable[[#This Row],[Distance]]^2</f>
        <v>2431.4761000000003</v>
      </c>
      <c r="C4933">
        <f>Fulltable[[#This Row],[Distance]]^3</f>
        <v>119896.08649100002</v>
      </c>
      <c r="D4933">
        <f>Fulltable[[#This Row],[Distance]]^4</f>
        <v>5912076.0248712115</v>
      </c>
      <c r="E4933">
        <f>Fulltable[[#This Row],[Distance]]^5</f>
        <v>291524468.78639942</v>
      </c>
      <c r="F4933" s="13" t="e">
        <f>IF(ISNUMBER(VLOOKUP(Fulltable[[#This Row],[Distance]], PBmetric[[Distance (km)]:[PB (hh:mm:ss)]], 6, FALSE)), VLOOKUP(Fulltable[[#This Row],[Distance]], PBmetric[[Distance (km)]:[PB (hh:mm:ss)]], 6, FALSE), NA())</f>
        <v>#N/A</v>
      </c>
      <c r="G4933" s="13">
        <f ca="1">$Q$4+$P$4*Fulltable[[#This Row],[Distance]]+$O$4*Fulltable[[#This Row],[D^2]]+$N$4*Fulltable[[#This Row],[D^3]]</f>
        <v>0.18688354996877046</v>
      </c>
      <c r="H4933" s="13">
        <f ca="1">Fulltable[[#This Row],[Forecast]]*(1+AVERAGE(cform[faster (-ve) /
slower (+ve)]))</f>
        <v>0.1934846172753597</v>
      </c>
      <c r="I4933" s="13" t="e">
        <f>IF(ISNUMBER(VLOOKUP(Fulltable[[#This Row],[Distance]], Predict[[#All],[Distance (km)]:[Time on current form]], 2, FALSE)), VLOOKUP(Fulltable[[#This Row],[Distance]], Predict[[#All],[Distance (km)]:[Time on current form]], 2, FALSE), NA())</f>
        <v>#N/A</v>
      </c>
      <c r="J4933" s="13" t="e">
        <f>IF(ISNUMBER(VLOOKUP(Fulltable[[#This Row],[Distance]], Predict[[#All],[Distance (km)]:[Time on current form]], 3, FALSE)), VLOOKUP(Fulltable[[#This Row],[Distance]], Predict[[#All],[Distance (km)]:[Time on current form]], 3, FALSE), NA())</f>
        <v>#N/A</v>
      </c>
    </row>
    <row r="4934" spans="1:10" x14ac:dyDescent="0.25">
      <c r="A4934" s="1">
        <v>49.32</v>
      </c>
      <c r="B4934" s="2">
        <f>Fulltable[[#This Row],[Distance]]^2</f>
        <v>2432.4623999999999</v>
      </c>
      <c r="C4934">
        <f>Fulltable[[#This Row],[Distance]]^3</f>
        <v>119969.045568</v>
      </c>
      <c r="D4934">
        <f>Fulltable[[#This Row],[Distance]]^4</f>
        <v>5916873.3274137592</v>
      </c>
      <c r="E4934">
        <f>Fulltable[[#This Row],[Distance]]^5</f>
        <v>291820192.50804663</v>
      </c>
      <c r="F4934" s="13" t="e">
        <f>IF(ISNUMBER(VLOOKUP(Fulltable[[#This Row],[Distance]], PBmetric[[Distance (km)]:[PB (hh:mm:ss)]], 6, FALSE)), VLOOKUP(Fulltable[[#This Row],[Distance]], PBmetric[[Distance (km)]:[PB (hh:mm:ss)]], 6, FALSE), NA())</f>
        <v>#N/A</v>
      </c>
      <c r="G4934" s="13">
        <f ca="1">$Q$4+$P$4*Fulltable[[#This Row],[Distance]]+$O$4*Fulltable[[#This Row],[D^2]]+$N$4*Fulltable[[#This Row],[D^3]]</f>
        <v>0.18693022001094353</v>
      </c>
      <c r="H4934" s="13">
        <f ca="1">Fulltable[[#This Row],[Forecast]]*(1+AVERAGE(cform[faster (-ve) /
slower (+ve)]))</f>
        <v>0.19353293578841016</v>
      </c>
      <c r="I4934" s="13" t="e">
        <f>IF(ISNUMBER(VLOOKUP(Fulltable[[#This Row],[Distance]], Predict[[#All],[Distance (km)]:[Time on current form]], 2, FALSE)), VLOOKUP(Fulltable[[#This Row],[Distance]], Predict[[#All],[Distance (km)]:[Time on current form]], 2, FALSE), NA())</f>
        <v>#N/A</v>
      </c>
      <c r="J4934" s="13" t="e">
        <f>IF(ISNUMBER(VLOOKUP(Fulltable[[#This Row],[Distance]], Predict[[#All],[Distance (km)]:[Time on current form]], 3, FALSE)), VLOOKUP(Fulltable[[#This Row],[Distance]], Predict[[#All],[Distance (km)]:[Time on current form]], 3, FALSE), NA())</f>
        <v>#N/A</v>
      </c>
    </row>
    <row r="4935" spans="1:10" x14ac:dyDescent="0.25">
      <c r="A4935" s="1">
        <v>49.33</v>
      </c>
      <c r="B4935" s="2">
        <f>Fulltable[[#This Row],[Distance]]^2</f>
        <v>2433.4488999999999</v>
      </c>
      <c r="C4935">
        <f>Fulltable[[#This Row],[Distance]]^3</f>
        <v>120042.03423699999</v>
      </c>
      <c r="D4935">
        <f>Fulltable[[#This Row],[Distance]]^4</f>
        <v>5921673.5489112092</v>
      </c>
      <c r="E4935">
        <f>Fulltable[[#This Row],[Distance]]^5</f>
        <v>292116156.16778994</v>
      </c>
      <c r="F4935" s="13" t="e">
        <f>IF(ISNUMBER(VLOOKUP(Fulltable[[#This Row],[Distance]], PBmetric[[Distance (km)]:[PB (hh:mm:ss)]], 6, FALSE)), VLOOKUP(Fulltable[[#This Row],[Distance]], PBmetric[[Distance (km)]:[PB (hh:mm:ss)]], 6, FALSE), NA())</f>
        <v>#N/A</v>
      </c>
      <c r="G4935" s="13">
        <f ca="1">$Q$4+$P$4*Fulltable[[#This Row],[Distance]]+$O$4*Fulltable[[#This Row],[D^2]]+$N$4*Fulltable[[#This Row],[D^3]]</f>
        <v>0.18697689355139646</v>
      </c>
      <c r="H4935" s="13">
        <f ca="1">Fulltable[[#This Row],[Forecast]]*(1+AVERAGE(cform[faster (-ve) /
slower (+ve)]))</f>
        <v>0.19358125792330608</v>
      </c>
      <c r="I4935" s="13" t="e">
        <f>IF(ISNUMBER(VLOOKUP(Fulltable[[#This Row],[Distance]], Predict[[#All],[Distance (km)]:[Time on current form]], 2, FALSE)), VLOOKUP(Fulltable[[#This Row],[Distance]], Predict[[#All],[Distance (km)]:[Time on current form]], 2, FALSE), NA())</f>
        <v>#N/A</v>
      </c>
      <c r="J4935" s="13" t="e">
        <f>IF(ISNUMBER(VLOOKUP(Fulltable[[#This Row],[Distance]], Predict[[#All],[Distance (km)]:[Time on current form]], 3, FALSE)), VLOOKUP(Fulltable[[#This Row],[Distance]], Predict[[#All],[Distance (km)]:[Time on current form]], 3, FALSE), NA())</f>
        <v>#N/A</v>
      </c>
    </row>
    <row r="4936" spans="1:10" x14ac:dyDescent="0.25">
      <c r="A4936" s="1">
        <v>49.34</v>
      </c>
      <c r="B4936" s="2">
        <f>Fulltable[[#This Row],[Distance]]^2</f>
        <v>2434.4356000000002</v>
      </c>
      <c r="C4936">
        <f>Fulltable[[#This Row],[Distance]]^3</f>
        <v>120115.05250400002</v>
      </c>
      <c r="D4936">
        <f>Fulltable[[#This Row],[Distance]]^4</f>
        <v>5926476.690547361</v>
      </c>
      <c r="E4936">
        <f>Fulltable[[#This Row],[Distance]]^5</f>
        <v>292412359.91160679</v>
      </c>
      <c r="F4936" s="13" t="e">
        <f>IF(ISNUMBER(VLOOKUP(Fulltable[[#This Row],[Distance]], PBmetric[[Distance (km)]:[PB (hh:mm:ss)]], 6, FALSE)), VLOOKUP(Fulltable[[#This Row],[Distance]], PBmetric[[Distance (km)]:[PB (hh:mm:ss)]], 6, FALSE), NA())</f>
        <v>#N/A</v>
      </c>
      <c r="G4936" s="13">
        <f ca="1">$Q$4+$P$4*Fulltable[[#This Row],[Distance]]+$O$4*Fulltable[[#This Row],[D^2]]+$N$4*Fulltable[[#This Row],[D^3]]</f>
        <v>0.18702357059009389</v>
      </c>
      <c r="H4936" s="13">
        <f ca="1">Fulltable[[#This Row],[Forecast]]*(1+AVERAGE(cform[faster (-ve) /
slower (+ve)]))</f>
        <v>0.19362958368001087</v>
      </c>
      <c r="I4936" s="13" t="e">
        <f>IF(ISNUMBER(VLOOKUP(Fulltable[[#This Row],[Distance]], Predict[[#All],[Distance (km)]:[Time on current form]], 2, FALSE)), VLOOKUP(Fulltable[[#This Row],[Distance]], Predict[[#All],[Distance (km)]:[Time on current form]], 2, FALSE), NA())</f>
        <v>#N/A</v>
      </c>
      <c r="J4936" s="13" t="e">
        <f>IF(ISNUMBER(VLOOKUP(Fulltable[[#This Row],[Distance]], Predict[[#All],[Distance (km)]:[Time on current form]], 3, FALSE)), VLOOKUP(Fulltable[[#This Row],[Distance]], Predict[[#All],[Distance (km)]:[Time on current form]], 3, FALSE), NA())</f>
        <v>#N/A</v>
      </c>
    </row>
    <row r="4937" spans="1:10" x14ac:dyDescent="0.25">
      <c r="A4937" s="1">
        <v>49.35</v>
      </c>
      <c r="B4937" s="2">
        <f>Fulltable[[#This Row],[Distance]]^2</f>
        <v>2435.4225000000001</v>
      </c>
      <c r="C4937">
        <f>Fulltable[[#This Row],[Distance]]^3</f>
        <v>120188.10037500001</v>
      </c>
      <c r="D4937">
        <f>Fulltable[[#This Row],[Distance]]^4</f>
        <v>5931282.7535062507</v>
      </c>
      <c r="E4937">
        <f>Fulltable[[#This Row],[Distance]]^5</f>
        <v>292708803.88553345</v>
      </c>
      <c r="F4937" s="13" t="e">
        <f>IF(ISNUMBER(VLOOKUP(Fulltable[[#This Row],[Distance]], PBmetric[[Distance (km)]:[PB (hh:mm:ss)]], 6, FALSE)), VLOOKUP(Fulltable[[#This Row],[Distance]], PBmetric[[Distance (km)]:[PB (hh:mm:ss)]], 6, FALSE), NA())</f>
        <v>#N/A</v>
      </c>
      <c r="G4937" s="13">
        <f ca="1">$Q$4+$P$4*Fulltable[[#This Row],[Distance]]+$O$4*Fulltable[[#This Row],[D^2]]+$N$4*Fulltable[[#This Row],[D^3]]</f>
        <v>0.18707025112700035</v>
      </c>
      <c r="H4937" s="13">
        <f ca="1">Fulltable[[#This Row],[Forecast]]*(1+AVERAGE(cform[faster (-ve) /
slower (+ve)]))</f>
        <v>0.19367791305848781</v>
      </c>
      <c r="I4937" s="13" t="e">
        <f>IF(ISNUMBER(VLOOKUP(Fulltable[[#This Row],[Distance]], Predict[[#All],[Distance (km)]:[Time on current form]], 2, FALSE)), VLOOKUP(Fulltable[[#This Row],[Distance]], Predict[[#All],[Distance (km)]:[Time on current form]], 2, FALSE), NA())</f>
        <v>#N/A</v>
      </c>
      <c r="J4937" s="13" t="e">
        <f>IF(ISNUMBER(VLOOKUP(Fulltable[[#This Row],[Distance]], Predict[[#All],[Distance (km)]:[Time on current form]], 3, FALSE)), VLOOKUP(Fulltable[[#This Row],[Distance]], Predict[[#All],[Distance (km)]:[Time on current form]], 3, FALSE), NA())</f>
        <v>#N/A</v>
      </c>
    </row>
    <row r="4938" spans="1:10" x14ac:dyDescent="0.25">
      <c r="A4938" s="1">
        <v>49.36</v>
      </c>
      <c r="B4938" s="2">
        <f>Fulltable[[#This Row],[Distance]]^2</f>
        <v>2436.4096</v>
      </c>
      <c r="C4938">
        <f>Fulltable[[#This Row],[Distance]]^3</f>
        <v>120261.17785599999</v>
      </c>
      <c r="D4938">
        <f>Fulltable[[#This Row],[Distance]]^4</f>
        <v>5936091.73897216</v>
      </c>
      <c r="E4938">
        <f>Fulltable[[#This Row],[Distance]]^5</f>
        <v>293005488.2356658</v>
      </c>
      <c r="F4938" s="13" t="e">
        <f>IF(ISNUMBER(VLOOKUP(Fulltable[[#This Row],[Distance]], PBmetric[[Distance (km)]:[PB (hh:mm:ss)]], 6, FALSE)), VLOOKUP(Fulltable[[#This Row],[Distance]], PBmetric[[Distance (km)]:[PB (hh:mm:ss)]], 6, FALSE), NA())</f>
        <v>#N/A</v>
      </c>
      <c r="G4938" s="13">
        <f ca="1">$Q$4+$P$4*Fulltable[[#This Row],[Distance]]+$O$4*Fulltable[[#This Row],[D^2]]+$N$4*Fulltable[[#This Row],[D^3]]</f>
        <v>0.18711693516208039</v>
      </c>
      <c r="H4938" s="13">
        <f ca="1">Fulltable[[#This Row],[Forecast]]*(1+AVERAGE(cform[faster (-ve) /
slower (+ve)]))</f>
        <v>0.1937262460587002</v>
      </c>
      <c r="I4938" s="13" t="e">
        <f>IF(ISNUMBER(VLOOKUP(Fulltable[[#This Row],[Distance]], Predict[[#All],[Distance (km)]:[Time on current form]], 2, FALSE)), VLOOKUP(Fulltable[[#This Row],[Distance]], Predict[[#All],[Distance (km)]:[Time on current form]], 2, FALSE), NA())</f>
        <v>#N/A</v>
      </c>
      <c r="J4938" s="13" t="e">
        <f>IF(ISNUMBER(VLOOKUP(Fulltable[[#This Row],[Distance]], Predict[[#All],[Distance (km)]:[Time on current form]], 3, FALSE)), VLOOKUP(Fulltable[[#This Row],[Distance]], Predict[[#All],[Distance (km)]:[Time on current form]], 3, FALSE), NA())</f>
        <v>#N/A</v>
      </c>
    </row>
    <row r="4939" spans="1:10" x14ac:dyDescent="0.25">
      <c r="A4939" s="1">
        <v>49.37</v>
      </c>
      <c r="B4939" s="2">
        <f>Fulltable[[#This Row],[Distance]]^2</f>
        <v>2437.3968999999997</v>
      </c>
      <c r="C4939">
        <f>Fulltable[[#This Row],[Distance]]^3</f>
        <v>120334.28495299998</v>
      </c>
      <c r="D4939">
        <f>Fulltable[[#This Row],[Distance]]^4</f>
        <v>5940903.6481296085</v>
      </c>
      <c r="E4939">
        <f>Fulltable[[#This Row],[Distance]]^5</f>
        <v>293302413.10815877</v>
      </c>
      <c r="F4939" s="13" t="e">
        <f>IF(ISNUMBER(VLOOKUP(Fulltable[[#This Row],[Distance]], PBmetric[[Distance (km)]:[PB (hh:mm:ss)]], 6, FALSE)), VLOOKUP(Fulltable[[#This Row],[Distance]], PBmetric[[Distance (km)]:[PB (hh:mm:ss)]], 6, FALSE), NA())</f>
        <v>#N/A</v>
      </c>
      <c r="G4939" s="13">
        <f ca="1">$Q$4+$P$4*Fulltable[[#This Row],[Distance]]+$O$4*Fulltable[[#This Row],[D^2]]+$N$4*Fulltable[[#This Row],[D^3]]</f>
        <v>0.18716362269529868</v>
      </c>
      <c r="H4939" s="13">
        <f ca="1">Fulltable[[#This Row],[Forecast]]*(1+AVERAGE(cform[faster (-ve) /
slower (+ve)]))</f>
        <v>0.19377458268061143</v>
      </c>
      <c r="I4939" s="13" t="e">
        <f>IF(ISNUMBER(VLOOKUP(Fulltable[[#This Row],[Distance]], Predict[[#All],[Distance (km)]:[Time on current form]], 2, FALSE)), VLOOKUP(Fulltable[[#This Row],[Distance]], Predict[[#All],[Distance (km)]:[Time on current form]], 2, FALSE), NA())</f>
        <v>#N/A</v>
      </c>
      <c r="J4939" s="13" t="e">
        <f>IF(ISNUMBER(VLOOKUP(Fulltable[[#This Row],[Distance]], Predict[[#All],[Distance (km)]:[Time on current form]], 3, FALSE)), VLOOKUP(Fulltable[[#This Row],[Distance]], Predict[[#All],[Distance (km)]:[Time on current form]], 3, FALSE), NA())</f>
        <v>#N/A</v>
      </c>
    </row>
    <row r="4940" spans="1:10" x14ac:dyDescent="0.25">
      <c r="A4940" s="1">
        <v>49.38</v>
      </c>
      <c r="B4940" s="2">
        <f>Fulltable[[#This Row],[Distance]]^2</f>
        <v>2438.3844000000004</v>
      </c>
      <c r="C4940">
        <f>Fulltable[[#This Row],[Distance]]^3</f>
        <v>120407.42167200003</v>
      </c>
      <c r="D4940">
        <f>Fulltable[[#This Row],[Distance]]^4</f>
        <v>5945718.4821633622</v>
      </c>
      <c r="E4940">
        <f>Fulltable[[#This Row],[Distance]]^5</f>
        <v>293599578.64922684</v>
      </c>
      <c r="F4940" s="13" t="e">
        <f>IF(ISNUMBER(VLOOKUP(Fulltable[[#This Row],[Distance]], PBmetric[[Distance (km)]:[PB (hh:mm:ss)]], 6, FALSE)), VLOOKUP(Fulltable[[#This Row],[Distance]], PBmetric[[Distance (km)]:[PB (hh:mm:ss)]], 6, FALSE), NA())</f>
        <v>#N/A</v>
      </c>
      <c r="G4940" s="13">
        <f ca="1">$Q$4+$P$4*Fulltable[[#This Row],[Distance]]+$O$4*Fulltable[[#This Row],[D^2]]+$N$4*Fulltable[[#This Row],[D^3]]</f>
        <v>0.18721031372661984</v>
      </c>
      <c r="H4940" s="13">
        <f ca="1">Fulltable[[#This Row],[Forecast]]*(1+AVERAGE(cform[faster (-ve) /
slower (+ve)]))</f>
        <v>0.1938229229241849</v>
      </c>
      <c r="I4940" s="13" t="e">
        <f>IF(ISNUMBER(VLOOKUP(Fulltable[[#This Row],[Distance]], Predict[[#All],[Distance (km)]:[Time on current form]], 2, FALSE)), VLOOKUP(Fulltable[[#This Row],[Distance]], Predict[[#All],[Distance (km)]:[Time on current form]], 2, FALSE), NA())</f>
        <v>#N/A</v>
      </c>
      <c r="J4940" s="13" t="e">
        <f>IF(ISNUMBER(VLOOKUP(Fulltable[[#This Row],[Distance]], Predict[[#All],[Distance (km)]:[Time on current form]], 3, FALSE)), VLOOKUP(Fulltable[[#This Row],[Distance]], Predict[[#All],[Distance (km)]:[Time on current form]], 3, FALSE), NA())</f>
        <v>#N/A</v>
      </c>
    </row>
    <row r="4941" spans="1:10" x14ac:dyDescent="0.25">
      <c r="A4941" s="1">
        <v>49.39</v>
      </c>
      <c r="B4941" s="2">
        <f>Fulltable[[#This Row],[Distance]]^2</f>
        <v>2439.3721</v>
      </c>
      <c r="C4941">
        <f>Fulltable[[#This Row],[Distance]]^3</f>
        <v>120480.588019</v>
      </c>
      <c r="D4941">
        <f>Fulltable[[#This Row],[Distance]]^4</f>
        <v>5950536.24225841</v>
      </c>
      <c r="E4941">
        <f>Fulltable[[#This Row],[Distance]]^5</f>
        <v>293896985.00514287</v>
      </c>
      <c r="F4941" s="13" t="e">
        <f>IF(ISNUMBER(VLOOKUP(Fulltable[[#This Row],[Distance]], PBmetric[[Distance (km)]:[PB (hh:mm:ss)]], 6, FALSE)), VLOOKUP(Fulltable[[#This Row],[Distance]], PBmetric[[Distance (km)]:[PB (hh:mm:ss)]], 6, FALSE), NA())</f>
        <v>#N/A</v>
      </c>
      <c r="G4941" s="13">
        <f ca="1">$Q$4+$P$4*Fulltable[[#This Row],[Distance]]+$O$4*Fulltable[[#This Row],[D^2]]+$N$4*Fulltable[[#This Row],[D^3]]</f>
        <v>0.18725700825600844</v>
      </c>
      <c r="H4941" s="13">
        <f ca="1">Fulltable[[#This Row],[Forecast]]*(1+AVERAGE(cform[faster (-ve) /
slower (+ve)]))</f>
        <v>0.19387126678938393</v>
      </c>
      <c r="I4941" s="13" t="e">
        <f>IF(ISNUMBER(VLOOKUP(Fulltable[[#This Row],[Distance]], Predict[[#All],[Distance (km)]:[Time on current form]], 2, FALSE)), VLOOKUP(Fulltable[[#This Row],[Distance]], Predict[[#All],[Distance (km)]:[Time on current form]], 2, FALSE), NA())</f>
        <v>#N/A</v>
      </c>
      <c r="J4941" s="13" t="e">
        <f>IF(ISNUMBER(VLOOKUP(Fulltable[[#This Row],[Distance]], Predict[[#All],[Distance (km)]:[Time on current form]], 3, FALSE)), VLOOKUP(Fulltable[[#This Row],[Distance]], Predict[[#All],[Distance (km)]:[Time on current form]], 3, FALSE), NA())</f>
        <v>#N/A</v>
      </c>
    </row>
    <row r="4942" spans="1:10" x14ac:dyDescent="0.25">
      <c r="A4942" s="1">
        <v>49.4</v>
      </c>
      <c r="B4942" s="2">
        <f>Fulltable[[#This Row],[Distance]]^2</f>
        <v>2440.3599999999997</v>
      </c>
      <c r="C4942">
        <f>Fulltable[[#This Row],[Distance]]^3</f>
        <v>120553.78399999999</v>
      </c>
      <c r="D4942">
        <f>Fulltable[[#This Row],[Distance]]^4</f>
        <v>5955356.9295999985</v>
      </c>
      <c r="E4942">
        <f>Fulltable[[#This Row],[Distance]]^5</f>
        <v>294194632.32223994</v>
      </c>
      <c r="F4942" s="13" t="e">
        <f>IF(ISNUMBER(VLOOKUP(Fulltable[[#This Row],[Distance]], PBmetric[[Distance (km)]:[PB (hh:mm:ss)]], 6, FALSE)), VLOOKUP(Fulltable[[#This Row],[Distance]], PBmetric[[Distance (km)]:[PB (hh:mm:ss)]], 6, FALSE), NA())</f>
        <v>#N/A</v>
      </c>
      <c r="G4942" s="13">
        <f ca="1">$Q$4+$P$4*Fulltable[[#This Row],[Distance]]+$O$4*Fulltable[[#This Row],[D^2]]+$N$4*Fulltable[[#This Row],[D^3]]</f>
        <v>0.18730370628342902</v>
      </c>
      <c r="H4942" s="13">
        <f ca="1">Fulltable[[#This Row],[Forecast]]*(1+AVERAGE(cform[faster (-ve) /
slower (+ve)]))</f>
        <v>0.19391961427617183</v>
      </c>
      <c r="I4942" s="13" t="e">
        <f>IF(ISNUMBER(VLOOKUP(Fulltable[[#This Row],[Distance]], Predict[[#All],[Distance (km)]:[Time on current form]], 2, FALSE)), VLOOKUP(Fulltable[[#This Row],[Distance]], Predict[[#All],[Distance (km)]:[Time on current form]], 2, FALSE), NA())</f>
        <v>#N/A</v>
      </c>
      <c r="J4942" s="13" t="e">
        <f>IF(ISNUMBER(VLOOKUP(Fulltable[[#This Row],[Distance]], Predict[[#All],[Distance (km)]:[Time on current form]], 3, FALSE)), VLOOKUP(Fulltable[[#This Row],[Distance]], Predict[[#All],[Distance (km)]:[Time on current form]], 3, FALSE), NA())</f>
        <v>#N/A</v>
      </c>
    </row>
    <row r="4943" spans="1:10" x14ac:dyDescent="0.25">
      <c r="A4943" s="1">
        <v>49.41</v>
      </c>
      <c r="B4943" s="2">
        <f>Fulltable[[#This Row],[Distance]]^2</f>
        <v>2441.3480999999997</v>
      </c>
      <c r="C4943">
        <f>Fulltable[[#This Row],[Distance]]^3</f>
        <v>120627.00962099998</v>
      </c>
      <c r="D4943">
        <f>Fulltable[[#This Row],[Distance]]^4</f>
        <v>5960180.5453736084</v>
      </c>
      <c r="E4943">
        <f>Fulltable[[#This Row],[Distance]]^5</f>
        <v>294492520.74690998</v>
      </c>
      <c r="F4943" s="13" t="e">
        <f>IF(ISNUMBER(VLOOKUP(Fulltable[[#This Row],[Distance]], PBmetric[[Distance (km)]:[PB (hh:mm:ss)]], 6, FALSE)), VLOOKUP(Fulltable[[#This Row],[Distance]], PBmetric[[Distance (km)]:[PB (hh:mm:ss)]], 6, FALSE), NA())</f>
        <v>#N/A</v>
      </c>
      <c r="G4943" s="13">
        <f ca="1">$Q$4+$P$4*Fulltable[[#This Row],[Distance]]+$O$4*Fulltable[[#This Row],[D^2]]+$N$4*Fulltable[[#This Row],[D^3]]</f>
        <v>0.18735040780884624</v>
      </c>
      <c r="H4943" s="13">
        <f ca="1">Fulltable[[#This Row],[Forecast]]*(1+AVERAGE(cform[faster (-ve) /
slower (+ve)]))</f>
        <v>0.19396796538451194</v>
      </c>
      <c r="I4943" s="13" t="e">
        <f>IF(ISNUMBER(VLOOKUP(Fulltable[[#This Row],[Distance]], Predict[[#All],[Distance (km)]:[Time on current form]], 2, FALSE)), VLOOKUP(Fulltable[[#This Row],[Distance]], Predict[[#All],[Distance (km)]:[Time on current form]], 2, FALSE), NA())</f>
        <v>#N/A</v>
      </c>
      <c r="J4943" s="13" t="e">
        <f>IF(ISNUMBER(VLOOKUP(Fulltable[[#This Row],[Distance]], Predict[[#All],[Distance (km)]:[Time on current form]], 3, FALSE)), VLOOKUP(Fulltable[[#This Row],[Distance]], Predict[[#All],[Distance (km)]:[Time on current form]], 3, FALSE), NA())</f>
        <v>#N/A</v>
      </c>
    </row>
    <row r="4944" spans="1:10" x14ac:dyDescent="0.25">
      <c r="A4944" s="1">
        <v>49.42</v>
      </c>
      <c r="B4944" s="2">
        <f>Fulltable[[#This Row],[Distance]]^2</f>
        <v>2442.3364000000001</v>
      </c>
      <c r="C4944">
        <f>Fulltable[[#This Row],[Distance]]^3</f>
        <v>120700.26488800001</v>
      </c>
      <c r="D4944">
        <f>Fulltable[[#This Row],[Distance]]^4</f>
        <v>5965007.0907649603</v>
      </c>
      <c r="E4944">
        <f>Fulltable[[#This Row],[Distance]]^5</f>
        <v>294790650.42560434</v>
      </c>
      <c r="F4944" s="13" t="e">
        <f>IF(ISNUMBER(VLOOKUP(Fulltable[[#This Row],[Distance]], PBmetric[[Distance (km)]:[PB (hh:mm:ss)]], 6, FALSE)), VLOOKUP(Fulltable[[#This Row],[Distance]], PBmetric[[Distance (km)]:[PB (hh:mm:ss)]], 6, FALSE), NA())</f>
        <v>#N/A</v>
      </c>
      <c r="G4944" s="13">
        <f ca="1">$Q$4+$P$4*Fulltable[[#This Row],[Distance]]+$O$4*Fulltable[[#This Row],[D^2]]+$N$4*Fulltable[[#This Row],[D^3]]</f>
        <v>0.18739711283222474</v>
      </c>
      <c r="H4944" s="13">
        <f ca="1">Fulltable[[#This Row],[Forecast]]*(1+AVERAGE(cform[faster (-ve) /
slower (+ve)]))</f>
        <v>0.1940163201143677</v>
      </c>
      <c r="I4944" s="13" t="e">
        <f>IF(ISNUMBER(VLOOKUP(Fulltable[[#This Row],[Distance]], Predict[[#All],[Distance (km)]:[Time on current form]], 2, FALSE)), VLOOKUP(Fulltable[[#This Row],[Distance]], Predict[[#All],[Distance (km)]:[Time on current form]], 2, FALSE), NA())</f>
        <v>#N/A</v>
      </c>
      <c r="J4944" s="13" t="e">
        <f>IF(ISNUMBER(VLOOKUP(Fulltable[[#This Row],[Distance]], Predict[[#All],[Distance (km)]:[Time on current form]], 3, FALSE)), VLOOKUP(Fulltable[[#This Row],[Distance]], Predict[[#All],[Distance (km)]:[Time on current form]], 3, FALSE), NA())</f>
        <v>#N/A</v>
      </c>
    </row>
    <row r="4945" spans="1:10" x14ac:dyDescent="0.25">
      <c r="A4945" s="1">
        <v>49.43</v>
      </c>
      <c r="B4945" s="2">
        <f>Fulltable[[#This Row],[Distance]]^2</f>
        <v>2443.3249000000001</v>
      </c>
      <c r="C4945">
        <f>Fulltable[[#This Row],[Distance]]^3</f>
        <v>120773.549807</v>
      </c>
      <c r="D4945">
        <f>Fulltable[[#This Row],[Distance]]^4</f>
        <v>5969836.5669600107</v>
      </c>
      <c r="E4945">
        <f>Fulltable[[#This Row],[Distance]]^5</f>
        <v>295089021.50483334</v>
      </c>
      <c r="F4945" s="13" t="e">
        <f>IF(ISNUMBER(VLOOKUP(Fulltable[[#This Row],[Distance]], PBmetric[[Distance (km)]:[PB (hh:mm:ss)]], 6, FALSE)), VLOOKUP(Fulltable[[#This Row],[Distance]], PBmetric[[Distance (km)]:[PB (hh:mm:ss)]], 6, FALSE), NA())</f>
        <v>#N/A</v>
      </c>
      <c r="G4945" s="13">
        <f ca="1">$Q$4+$P$4*Fulltable[[#This Row],[Distance]]+$O$4*Fulltable[[#This Row],[D^2]]+$N$4*Fulltable[[#This Row],[D^3]]</f>
        <v>0.18744382135352902</v>
      </c>
      <c r="H4945" s="13">
        <f ca="1">Fulltable[[#This Row],[Forecast]]*(1+AVERAGE(cform[faster (-ve) /
slower (+ve)]))</f>
        <v>0.19406467846570236</v>
      </c>
      <c r="I4945" s="13" t="e">
        <f>IF(ISNUMBER(VLOOKUP(Fulltable[[#This Row],[Distance]], Predict[[#All],[Distance (km)]:[Time on current form]], 2, FALSE)), VLOOKUP(Fulltable[[#This Row],[Distance]], Predict[[#All],[Distance (km)]:[Time on current form]], 2, FALSE), NA())</f>
        <v>#N/A</v>
      </c>
      <c r="J4945" s="13" t="e">
        <f>IF(ISNUMBER(VLOOKUP(Fulltable[[#This Row],[Distance]], Predict[[#All],[Distance (km)]:[Time on current form]], 3, FALSE)), VLOOKUP(Fulltable[[#This Row],[Distance]], Predict[[#All],[Distance (km)]:[Time on current form]], 3, FALSE), NA())</f>
        <v>#N/A</v>
      </c>
    </row>
    <row r="4946" spans="1:10" x14ac:dyDescent="0.25">
      <c r="A4946" s="1">
        <v>49.44</v>
      </c>
      <c r="B4946" s="2">
        <f>Fulltable[[#This Row],[Distance]]^2</f>
        <v>2444.3136</v>
      </c>
      <c r="C4946">
        <f>Fulltable[[#This Row],[Distance]]^3</f>
        <v>120846.86438399999</v>
      </c>
      <c r="D4946">
        <f>Fulltable[[#This Row],[Distance]]^4</f>
        <v>5974668.97514496</v>
      </c>
      <c r="E4946">
        <f>Fulltable[[#This Row],[Distance]]^5</f>
        <v>295387634.13116682</v>
      </c>
      <c r="F4946" s="13" t="e">
        <f>IF(ISNUMBER(VLOOKUP(Fulltable[[#This Row],[Distance]], PBmetric[[Distance (km)]:[PB (hh:mm:ss)]], 6, FALSE)), VLOOKUP(Fulltable[[#This Row],[Distance]], PBmetric[[Distance (km)]:[PB (hh:mm:ss)]], 6, FALSE), NA())</f>
        <v>#N/A</v>
      </c>
      <c r="G4946" s="13">
        <f ca="1">$Q$4+$P$4*Fulltable[[#This Row],[Distance]]+$O$4*Fulltable[[#This Row],[D^2]]+$N$4*Fulltable[[#This Row],[D^3]]</f>
        <v>0.18749053337272367</v>
      </c>
      <c r="H4946" s="13">
        <f ca="1">Fulltable[[#This Row],[Forecast]]*(1+AVERAGE(cform[faster (-ve) /
slower (+ve)]))</f>
        <v>0.19411304043847924</v>
      </c>
      <c r="I4946" s="13" t="e">
        <f>IF(ISNUMBER(VLOOKUP(Fulltable[[#This Row],[Distance]], Predict[[#All],[Distance (km)]:[Time on current form]], 2, FALSE)), VLOOKUP(Fulltable[[#This Row],[Distance]], Predict[[#All],[Distance (km)]:[Time on current form]], 2, FALSE), NA())</f>
        <v>#N/A</v>
      </c>
      <c r="J4946" s="13" t="e">
        <f>IF(ISNUMBER(VLOOKUP(Fulltable[[#This Row],[Distance]], Predict[[#All],[Distance (km)]:[Time on current form]], 3, FALSE)), VLOOKUP(Fulltable[[#This Row],[Distance]], Predict[[#All],[Distance (km)]:[Time on current form]], 3, FALSE), NA())</f>
        <v>#N/A</v>
      </c>
    </row>
    <row r="4947" spans="1:10" x14ac:dyDescent="0.25">
      <c r="A4947" s="1">
        <v>49.45</v>
      </c>
      <c r="B4947" s="2">
        <f>Fulltable[[#This Row],[Distance]]^2</f>
        <v>2445.3025000000002</v>
      </c>
      <c r="C4947">
        <f>Fulltable[[#This Row],[Distance]]^3</f>
        <v>120920.20862500001</v>
      </c>
      <c r="D4947">
        <f>Fulltable[[#This Row],[Distance]]^4</f>
        <v>5979504.3165062508</v>
      </c>
      <c r="E4947">
        <f>Fulltable[[#This Row],[Distance]]^5</f>
        <v>295686488.4512341</v>
      </c>
      <c r="F4947" s="13" t="e">
        <f>IF(ISNUMBER(VLOOKUP(Fulltable[[#This Row],[Distance]], PBmetric[[Distance (km)]:[PB (hh:mm:ss)]], 6, FALSE)), VLOOKUP(Fulltable[[#This Row],[Distance]], PBmetric[[Distance (km)]:[PB (hh:mm:ss)]], 6, FALSE), NA())</f>
        <v>#N/A</v>
      </c>
      <c r="G4947" s="13">
        <f ca="1">$Q$4+$P$4*Fulltable[[#This Row],[Distance]]+$O$4*Fulltable[[#This Row],[D^2]]+$N$4*Fulltable[[#This Row],[D^3]]</f>
        <v>0.18753724888977338</v>
      </c>
      <c r="H4947" s="13">
        <f ca="1">Fulltable[[#This Row],[Forecast]]*(1+AVERAGE(cform[faster (-ve) /
slower (+ve)]))</f>
        <v>0.19416140603266177</v>
      </c>
      <c r="I4947" s="13" t="e">
        <f>IF(ISNUMBER(VLOOKUP(Fulltable[[#This Row],[Distance]], Predict[[#All],[Distance (km)]:[Time on current form]], 2, FALSE)), VLOOKUP(Fulltable[[#This Row],[Distance]], Predict[[#All],[Distance (km)]:[Time on current form]], 2, FALSE), NA())</f>
        <v>#N/A</v>
      </c>
      <c r="J4947" s="13" t="e">
        <f>IF(ISNUMBER(VLOOKUP(Fulltable[[#This Row],[Distance]], Predict[[#All],[Distance (km)]:[Time on current form]], 3, FALSE)), VLOOKUP(Fulltable[[#This Row],[Distance]], Predict[[#All],[Distance (km)]:[Time on current form]], 3, FALSE), NA())</f>
        <v>#N/A</v>
      </c>
    </row>
    <row r="4948" spans="1:10" x14ac:dyDescent="0.25">
      <c r="A4948" s="1">
        <v>49.46</v>
      </c>
      <c r="B4948" s="2">
        <f>Fulltable[[#This Row],[Distance]]^2</f>
        <v>2446.2916</v>
      </c>
      <c r="C4948">
        <f>Fulltable[[#This Row],[Distance]]^3</f>
        <v>120993.582536</v>
      </c>
      <c r="D4948">
        <f>Fulltable[[#This Row],[Distance]]^4</f>
        <v>5984342.5922305603</v>
      </c>
      <c r="E4948">
        <f>Fulltable[[#This Row],[Distance]]^5</f>
        <v>295985584.61172354</v>
      </c>
      <c r="F4948" s="13" t="e">
        <f>IF(ISNUMBER(VLOOKUP(Fulltable[[#This Row],[Distance]], PBmetric[[Distance (km)]:[PB (hh:mm:ss)]], 6, FALSE)), VLOOKUP(Fulltable[[#This Row],[Distance]], PBmetric[[Distance (km)]:[PB (hh:mm:ss)]], 6, FALSE), NA())</f>
        <v>#N/A</v>
      </c>
      <c r="G4948" s="13">
        <f ca="1">$Q$4+$P$4*Fulltable[[#This Row],[Distance]]+$O$4*Fulltable[[#This Row],[D^2]]+$N$4*Fulltable[[#This Row],[D^3]]</f>
        <v>0.18758396790464268</v>
      </c>
      <c r="H4948" s="13">
        <f ca="1">Fulltable[[#This Row],[Forecast]]*(1+AVERAGE(cform[faster (-ve) /
slower (+ve)]))</f>
        <v>0.19420977524821328</v>
      </c>
      <c r="I4948" s="13" t="e">
        <f>IF(ISNUMBER(VLOOKUP(Fulltable[[#This Row],[Distance]], Predict[[#All],[Distance (km)]:[Time on current form]], 2, FALSE)), VLOOKUP(Fulltable[[#This Row],[Distance]], Predict[[#All],[Distance (km)]:[Time on current form]], 2, FALSE), NA())</f>
        <v>#N/A</v>
      </c>
      <c r="J4948" s="13" t="e">
        <f>IF(ISNUMBER(VLOOKUP(Fulltable[[#This Row],[Distance]], Predict[[#All],[Distance (km)]:[Time on current form]], 3, FALSE)), VLOOKUP(Fulltable[[#This Row],[Distance]], Predict[[#All],[Distance (km)]:[Time on current form]], 3, FALSE), NA())</f>
        <v>#N/A</v>
      </c>
    </row>
    <row r="4949" spans="1:10" x14ac:dyDescent="0.25">
      <c r="A4949" s="1">
        <v>49.47</v>
      </c>
      <c r="B4949" s="2">
        <f>Fulltable[[#This Row],[Distance]]^2</f>
        <v>2447.2808999999997</v>
      </c>
      <c r="C4949">
        <f>Fulltable[[#This Row],[Distance]]^3</f>
        <v>121066.98612299998</v>
      </c>
      <c r="D4949">
        <f>Fulltable[[#This Row],[Distance]]^4</f>
        <v>5989183.8035048088</v>
      </c>
      <c r="E4949">
        <f>Fulltable[[#This Row],[Distance]]^5</f>
        <v>296284922.7593829</v>
      </c>
      <c r="F4949" s="13" t="e">
        <f>IF(ISNUMBER(VLOOKUP(Fulltable[[#This Row],[Distance]], PBmetric[[Distance (km)]:[PB (hh:mm:ss)]], 6, FALSE)), VLOOKUP(Fulltable[[#This Row],[Distance]], PBmetric[[Distance (km)]:[PB (hh:mm:ss)]], 6, FALSE), NA())</f>
        <v>#N/A</v>
      </c>
      <c r="G4949" s="13">
        <f ca="1">$Q$4+$P$4*Fulltable[[#This Row],[Distance]]+$O$4*Fulltable[[#This Row],[D^2]]+$N$4*Fulltable[[#This Row],[D^3]]</f>
        <v>0.18763069041729619</v>
      </c>
      <c r="H4949" s="13">
        <f ca="1">Fulltable[[#This Row],[Forecast]]*(1+AVERAGE(cform[faster (-ve) /
slower (+ve)]))</f>
        <v>0.19425814808509709</v>
      </c>
      <c r="I4949" s="13" t="e">
        <f>IF(ISNUMBER(VLOOKUP(Fulltable[[#This Row],[Distance]], Predict[[#All],[Distance (km)]:[Time on current form]], 2, FALSE)), VLOOKUP(Fulltable[[#This Row],[Distance]], Predict[[#All],[Distance (km)]:[Time on current form]], 2, FALSE), NA())</f>
        <v>#N/A</v>
      </c>
      <c r="J4949" s="13" t="e">
        <f>IF(ISNUMBER(VLOOKUP(Fulltable[[#This Row],[Distance]], Predict[[#All],[Distance (km)]:[Time on current form]], 3, FALSE)), VLOOKUP(Fulltable[[#This Row],[Distance]], Predict[[#All],[Distance (km)]:[Time on current form]], 3, FALSE), NA())</f>
        <v>#N/A</v>
      </c>
    </row>
    <row r="4950" spans="1:10" x14ac:dyDescent="0.25">
      <c r="A4950" s="1">
        <v>49.48</v>
      </c>
      <c r="B4950" s="2">
        <f>Fulltable[[#This Row],[Distance]]^2</f>
        <v>2448.2703999999999</v>
      </c>
      <c r="C4950">
        <f>Fulltable[[#This Row],[Distance]]^3</f>
        <v>121140.41939199998</v>
      </c>
      <c r="D4950">
        <f>Fulltable[[#This Row],[Distance]]^4</f>
        <v>5994027.9515161598</v>
      </c>
      <c r="E4950">
        <f>Fulltable[[#This Row],[Distance]]^5</f>
        <v>296584503.04101956</v>
      </c>
      <c r="F4950" s="13" t="e">
        <f>IF(ISNUMBER(VLOOKUP(Fulltable[[#This Row],[Distance]], PBmetric[[Distance (km)]:[PB (hh:mm:ss)]], 6, FALSE)), VLOOKUP(Fulltable[[#This Row],[Distance]], PBmetric[[Distance (km)]:[PB (hh:mm:ss)]], 6, FALSE), NA())</f>
        <v>#N/A</v>
      </c>
      <c r="G4950" s="13">
        <f ca="1">$Q$4+$P$4*Fulltable[[#This Row],[Distance]]+$O$4*Fulltable[[#This Row],[D^2]]+$N$4*Fulltable[[#This Row],[D^3]]</f>
        <v>0.18767741642769853</v>
      </c>
      <c r="H4950" s="13">
        <f ca="1">Fulltable[[#This Row],[Forecast]]*(1+AVERAGE(cform[faster (-ve) /
slower (+ve)]))</f>
        <v>0.1943065245432766</v>
      </c>
      <c r="I4950" s="13" t="e">
        <f>IF(ISNUMBER(VLOOKUP(Fulltable[[#This Row],[Distance]], Predict[[#All],[Distance (km)]:[Time on current form]], 2, FALSE)), VLOOKUP(Fulltable[[#This Row],[Distance]], Predict[[#All],[Distance (km)]:[Time on current form]], 2, FALSE), NA())</f>
        <v>#N/A</v>
      </c>
      <c r="J4950" s="13" t="e">
        <f>IF(ISNUMBER(VLOOKUP(Fulltable[[#This Row],[Distance]], Predict[[#All],[Distance (km)]:[Time on current form]], 3, FALSE)), VLOOKUP(Fulltable[[#This Row],[Distance]], Predict[[#All],[Distance (km)]:[Time on current form]], 3, FALSE), NA())</f>
        <v>#N/A</v>
      </c>
    </row>
    <row r="4951" spans="1:10" x14ac:dyDescent="0.25">
      <c r="A4951" s="1">
        <v>49.49</v>
      </c>
      <c r="B4951" s="2">
        <f>Fulltable[[#This Row],[Distance]]^2</f>
        <v>2449.2601000000004</v>
      </c>
      <c r="C4951">
        <f>Fulltable[[#This Row],[Distance]]^3</f>
        <v>121213.88234900002</v>
      </c>
      <c r="D4951">
        <f>Fulltable[[#This Row],[Distance]]^4</f>
        <v>5998875.0374520123</v>
      </c>
      <c r="E4951">
        <f>Fulltable[[#This Row],[Distance]]^5</f>
        <v>296884325.60350013</v>
      </c>
      <c r="F4951" s="13" t="e">
        <f>IF(ISNUMBER(VLOOKUP(Fulltable[[#This Row],[Distance]], PBmetric[[Distance (km)]:[PB (hh:mm:ss)]], 6, FALSE)), VLOOKUP(Fulltable[[#This Row],[Distance]], PBmetric[[Distance (km)]:[PB (hh:mm:ss)]], 6, FALSE), NA())</f>
        <v>#N/A</v>
      </c>
      <c r="G4951" s="13">
        <f ca="1">$Q$4+$P$4*Fulltable[[#This Row],[Distance]]+$O$4*Fulltable[[#This Row],[D^2]]+$N$4*Fulltable[[#This Row],[D^3]]</f>
        <v>0.1877241459358143</v>
      </c>
      <c r="H4951" s="13">
        <f ca="1">Fulltable[[#This Row],[Forecast]]*(1+AVERAGE(cform[faster (-ve) /
slower (+ve)]))</f>
        <v>0.19435490462271512</v>
      </c>
      <c r="I4951" s="13" t="e">
        <f>IF(ISNUMBER(VLOOKUP(Fulltable[[#This Row],[Distance]], Predict[[#All],[Distance (km)]:[Time on current form]], 2, FALSE)), VLOOKUP(Fulltable[[#This Row],[Distance]], Predict[[#All],[Distance (km)]:[Time on current form]], 2, FALSE), NA())</f>
        <v>#N/A</v>
      </c>
      <c r="J4951" s="13" t="e">
        <f>IF(ISNUMBER(VLOOKUP(Fulltable[[#This Row],[Distance]], Predict[[#All],[Distance (km)]:[Time on current form]], 3, FALSE)), VLOOKUP(Fulltable[[#This Row],[Distance]], Predict[[#All],[Distance (km)]:[Time on current form]], 3, FALSE), NA())</f>
        <v>#N/A</v>
      </c>
    </row>
    <row r="4952" spans="1:10" x14ac:dyDescent="0.25">
      <c r="A4952" s="1">
        <v>49.5</v>
      </c>
      <c r="B4952" s="2">
        <f>Fulltable[[#This Row],[Distance]]^2</f>
        <v>2450.25</v>
      </c>
      <c r="C4952">
        <f>Fulltable[[#This Row],[Distance]]^3</f>
        <v>121287.375</v>
      </c>
      <c r="D4952">
        <f>Fulltable[[#This Row],[Distance]]^4</f>
        <v>6003725.0625</v>
      </c>
      <c r="E4952">
        <f>Fulltable[[#This Row],[Distance]]^5</f>
        <v>297184390.59375</v>
      </c>
      <c r="F4952" s="13" t="e">
        <f>IF(ISNUMBER(VLOOKUP(Fulltable[[#This Row],[Distance]], PBmetric[[Distance (km)]:[PB (hh:mm:ss)]], 6, FALSE)), VLOOKUP(Fulltable[[#This Row],[Distance]], PBmetric[[Distance (km)]:[PB (hh:mm:ss)]], 6, FALSE), NA())</f>
        <v>#N/A</v>
      </c>
      <c r="G4952" s="13">
        <f ca="1">$Q$4+$P$4*Fulltable[[#This Row],[Distance]]+$O$4*Fulltable[[#This Row],[D^2]]+$N$4*Fulltable[[#This Row],[D^3]]</f>
        <v>0.18777087894160796</v>
      </c>
      <c r="H4952" s="13">
        <f ca="1">Fulltable[[#This Row],[Forecast]]*(1+AVERAGE(cform[faster (-ve) /
slower (+ve)]))</f>
        <v>0.19440328832337592</v>
      </c>
      <c r="I4952" s="13" t="e">
        <f>IF(ISNUMBER(VLOOKUP(Fulltable[[#This Row],[Distance]], Predict[[#All],[Distance (km)]:[Time on current form]], 2, FALSE)), VLOOKUP(Fulltable[[#This Row],[Distance]], Predict[[#All],[Distance (km)]:[Time on current form]], 2, FALSE), NA())</f>
        <v>#N/A</v>
      </c>
      <c r="J4952" s="13" t="e">
        <f>IF(ISNUMBER(VLOOKUP(Fulltable[[#This Row],[Distance]], Predict[[#All],[Distance (km)]:[Time on current form]], 3, FALSE)), VLOOKUP(Fulltable[[#This Row],[Distance]], Predict[[#All],[Distance (km)]:[Time on current form]], 3, FALSE), NA())</f>
        <v>#N/A</v>
      </c>
    </row>
    <row r="4953" spans="1:10" x14ac:dyDescent="0.25">
      <c r="A4953" s="1">
        <v>49.51</v>
      </c>
      <c r="B4953" s="2">
        <f>Fulltable[[#This Row],[Distance]]^2</f>
        <v>2451.2401</v>
      </c>
      <c r="C4953">
        <f>Fulltable[[#This Row],[Distance]]^3</f>
        <v>121360.89735099999</v>
      </c>
      <c r="D4953">
        <f>Fulltable[[#This Row],[Distance]]^4</f>
        <v>6008578.02784801</v>
      </c>
      <c r="E4953">
        <f>Fulltable[[#This Row],[Distance]]^5</f>
        <v>297484698.15875494</v>
      </c>
      <c r="F4953" s="13" t="e">
        <f>IF(ISNUMBER(VLOOKUP(Fulltable[[#This Row],[Distance]], PBmetric[[Distance (km)]:[PB (hh:mm:ss)]], 6, FALSE)), VLOOKUP(Fulltable[[#This Row],[Distance]], PBmetric[[Distance (km)]:[PB (hh:mm:ss)]], 6, FALSE), NA())</f>
        <v>#N/A</v>
      </c>
      <c r="G4953" s="13">
        <f ca="1">$Q$4+$P$4*Fulltable[[#This Row],[Distance]]+$O$4*Fulltable[[#This Row],[D^2]]+$N$4*Fulltable[[#This Row],[D^3]]</f>
        <v>0.18781761544504427</v>
      </c>
      <c r="H4953" s="13">
        <f ca="1">Fulltable[[#This Row],[Forecast]]*(1+AVERAGE(cform[faster (-ve) /
slower (+ve)]))</f>
        <v>0.19445167564522245</v>
      </c>
      <c r="I4953" s="13" t="e">
        <f>IF(ISNUMBER(VLOOKUP(Fulltable[[#This Row],[Distance]], Predict[[#All],[Distance (km)]:[Time on current form]], 2, FALSE)), VLOOKUP(Fulltable[[#This Row],[Distance]], Predict[[#All],[Distance (km)]:[Time on current form]], 2, FALSE), NA())</f>
        <v>#N/A</v>
      </c>
      <c r="J4953" s="13" t="e">
        <f>IF(ISNUMBER(VLOOKUP(Fulltable[[#This Row],[Distance]], Predict[[#All],[Distance (km)]:[Time on current form]], 3, FALSE)), VLOOKUP(Fulltable[[#This Row],[Distance]], Predict[[#All],[Distance (km)]:[Time on current form]], 3, FALSE), NA())</f>
        <v>#N/A</v>
      </c>
    </row>
    <row r="4954" spans="1:10" x14ac:dyDescent="0.25">
      <c r="A4954" s="1">
        <v>49.52</v>
      </c>
      <c r="B4954" s="2">
        <f>Fulltable[[#This Row],[Distance]]^2</f>
        <v>2452.2304000000004</v>
      </c>
      <c r="C4954">
        <f>Fulltable[[#This Row],[Distance]]^3</f>
        <v>121434.44940800003</v>
      </c>
      <c r="D4954">
        <f>Fulltable[[#This Row],[Distance]]^4</f>
        <v>6013433.934684162</v>
      </c>
      <c r="E4954">
        <f>Fulltable[[#This Row],[Distance]]^5</f>
        <v>297785248.44555974</v>
      </c>
      <c r="F4954" s="13" t="e">
        <f>IF(ISNUMBER(VLOOKUP(Fulltable[[#This Row],[Distance]], PBmetric[[Distance (km)]:[PB (hh:mm:ss)]], 6, FALSE)), VLOOKUP(Fulltable[[#This Row],[Distance]], PBmetric[[Distance (km)]:[PB (hh:mm:ss)]], 6, FALSE), NA())</f>
        <v>#N/A</v>
      </c>
      <c r="G4954" s="13">
        <f ca="1">$Q$4+$P$4*Fulltable[[#This Row],[Distance]]+$O$4*Fulltable[[#This Row],[D^2]]+$N$4*Fulltable[[#This Row],[D^3]]</f>
        <v>0.18786435544608776</v>
      </c>
      <c r="H4954" s="13">
        <f ca="1">Fulltable[[#This Row],[Forecast]]*(1+AVERAGE(cform[faster (-ve) /
slower (+ve)]))</f>
        <v>0.19450006658821803</v>
      </c>
      <c r="I4954" s="13" t="e">
        <f>IF(ISNUMBER(VLOOKUP(Fulltable[[#This Row],[Distance]], Predict[[#All],[Distance (km)]:[Time on current form]], 2, FALSE)), VLOOKUP(Fulltable[[#This Row],[Distance]], Predict[[#All],[Distance (km)]:[Time on current form]], 2, FALSE), NA())</f>
        <v>#N/A</v>
      </c>
      <c r="J4954" s="13" t="e">
        <f>IF(ISNUMBER(VLOOKUP(Fulltable[[#This Row],[Distance]], Predict[[#All],[Distance (km)]:[Time on current form]], 3, FALSE)), VLOOKUP(Fulltable[[#This Row],[Distance]], Predict[[#All],[Distance (km)]:[Time on current form]], 3, FALSE), NA())</f>
        <v>#N/A</v>
      </c>
    </row>
    <row r="4955" spans="1:10" x14ac:dyDescent="0.25">
      <c r="A4955" s="1">
        <v>49.53</v>
      </c>
      <c r="B4955" s="2">
        <f>Fulltable[[#This Row],[Distance]]^2</f>
        <v>2453.2209000000003</v>
      </c>
      <c r="C4955">
        <f>Fulltable[[#This Row],[Distance]]^3</f>
        <v>121508.03117700001</v>
      </c>
      <c r="D4955">
        <f>Fulltable[[#This Row],[Distance]]^4</f>
        <v>6018292.7841968108</v>
      </c>
      <c r="E4955">
        <f>Fulltable[[#This Row],[Distance]]^5</f>
        <v>298086041.60126805</v>
      </c>
      <c r="F4955" s="13" t="e">
        <f>IF(ISNUMBER(VLOOKUP(Fulltable[[#This Row],[Distance]], PBmetric[[Distance (km)]:[PB (hh:mm:ss)]], 6, FALSE)), VLOOKUP(Fulltable[[#This Row],[Distance]], PBmetric[[Distance (km)]:[PB (hh:mm:ss)]], 6, FALSE), NA())</f>
        <v>#N/A</v>
      </c>
      <c r="G4955" s="13">
        <f ca="1">$Q$4+$P$4*Fulltable[[#This Row],[Distance]]+$O$4*Fulltable[[#This Row],[D^2]]+$N$4*Fulltable[[#This Row],[D^3]]</f>
        <v>0.18791109894470306</v>
      </c>
      <c r="H4955" s="13">
        <f ca="1">Fulltable[[#This Row],[Forecast]]*(1+AVERAGE(cform[faster (-ve) /
slower (+ve)]))</f>
        <v>0.19454846115232602</v>
      </c>
      <c r="I4955" s="13" t="e">
        <f>IF(ISNUMBER(VLOOKUP(Fulltable[[#This Row],[Distance]], Predict[[#All],[Distance (km)]:[Time on current form]], 2, FALSE)), VLOOKUP(Fulltable[[#This Row],[Distance]], Predict[[#All],[Distance (km)]:[Time on current form]], 2, FALSE), NA())</f>
        <v>#N/A</v>
      </c>
      <c r="J4955" s="13" t="e">
        <f>IF(ISNUMBER(VLOOKUP(Fulltable[[#This Row],[Distance]], Predict[[#All],[Distance (km)]:[Time on current form]], 3, FALSE)), VLOOKUP(Fulltable[[#This Row],[Distance]], Predict[[#All],[Distance (km)]:[Time on current form]], 3, FALSE), NA())</f>
        <v>#N/A</v>
      </c>
    </row>
    <row r="4956" spans="1:10" x14ac:dyDescent="0.25">
      <c r="A4956" s="1">
        <v>49.54</v>
      </c>
      <c r="B4956" s="2">
        <f>Fulltable[[#This Row],[Distance]]^2</f>
        <v>2454.2116000000001</v>
      </c>
      <c r="C4956">
        <f>Fulltable[[#This Row],[Distance]]^3</f>
        <v>121581.642664</v>
      </c>
      <c r="D4956">
        <f>Fulltable[[#This Row],[Distance]]^4</f>
        <v>6023154.5775745604</v>
      </c>
      <c r="E4956">
        <f>Fulltable[[#This Row],[Distance]]^5</f>
        <v>298387077.77304369</v>
      </c>
      <c r="F4956" s="13" t="e">
        <f>IF(ISNUMBER(VLOOKUP(Fulltable[[#This Row],[Distance]], PBmetric[[Distance (km)]:[PB (hh:mm:ss)]], 6, FALSE)), VLOOKUP(Fulltable[[#This Row],[Distance]], PBmetric[[Distance (km)]:[PB (hh:mm:ss)]], 6, FALSE), NA())</f>
        <v>#N/A</v>
      </c>
      <c r="G4956" s="13">
        <f ca="1">$Q$4+$P$4*Fulltable[[#This Row],[Distance]]+$O$4*Fulltable[[#This Row],[D^2]]+$N$4*Fulltable[[#This Row],[D^3]]</f>
        <v>0.18795784594085471</v>
      </c>
      <c r="H4956" s="13">
        <f ca="1">Fulltable[[#This Row],[Forecast]]*(1+AVERAGE(cform[faster (-ve) /
slower (+ve)]))</f>
        <v>0.19459685933750973</v>
      </c>
      <c r="I4956" s="13" t="e">
        <f>IF(ISNUMBER(VLOOKUP(Fulltable[[#This Row],[Distance]], Predict[[#All],[Distance (km)]:[Time on current form]], 2, FALSE)), VLOOKUP(Fulltable[[#This Row],[Distance]], Predict[[#All],[Distance (km)]:[Time on current form]], 2, FALSE), NA())</f>
        <v>#N/A</v>
      </c>
      <c r="J4956" s="13" t="e">
        <f>IF(ISNUMBER(VLOOKUP(Fulltable[[#This Row],[Distance]], Predict[[#All],[Distance (km)]:[Time on current form]], 3, FALSE)), VLOOKUP(Fulltable[[#This Row],[Distance]], Predict[[#All],[Distance (km)]:[Time on current form]], 3, FALSE), NA())</f>
        <v>#N/A</v>
      </c>
    </row>
    <row r="4957" spans="1:10" x14ac:dyDescent="0.25">
      <c r="A4957" s="1">
        <v>49.55</v>
      </c>
      <c r="B4957" s="2">
        <f>Fulltable[[#This Row],[Distance]]^2</f>
        <v>2455.2024999999999</v>
      </c>
      <c r="C4957">
        <f>Fulltable[[#This Row],[Distance]]^3</f>
        <v>121655.28387499999</v>
      </c>
      <c r="D4957">
        <f>Fulltable[[#This Row],[Distance]]^4</f>
        <v>6028019.3160062497</v>
      </c>
      <c r="E4957">
        <f>Fulltable[[#This Row],[Distance]]^5</f>
        <v>298688357.10810965</v>
      </c>
      <c r="F4957" s="13" t="e">
        <f>IF(ISNUMBER(VLOOKUP(Fulltable[[#This Row],[Distance]], PBmetric[[Distance (km)]:[PB (hh:mm:ss)]], 6, FALSE)), VLOOKUP(Fulltable[[#This Row],[Distance]], PBmetric[[Distance (km)]:[PB (hh:mm:ss)]], 6, FALSE), NA())</f>
        <v>#N/A</v>
      </c>
      <c r="G4957" s="13">
        <f ca="1">$Q$4+$P$4*Fulltable[[#This Row],[Distance]]+$O$4*Fulltable[[#This Row],[D^2]]+$N$4*Fulltable[[#This Row],[D^3]]</f>
        <v>0.18800459643450734</v>
      </c>
      <c r="H4957" s="13">
        <f ca="1">Fulltable[[#This Row],[Forecast]]*(1+AVERAGE(cform[faster (-ve) /
slower (+ve)]))</f>
        <v>0.19464526114373248</v>
      </c>
      <c r="I4957" s="13" t="e">
        <f>IF(ISNUMBER(VLOOKUP(Fulltable[[#This Row],[Distance]], Predict[[#All],[Distance (km)]:[Time on current form]], 2, FALSE)), VLOOKUP(Fulltable[[#This Row],[Distance]], Predict[[#All],[Distance (km)]:[Time on current form]], 2, FALSE), NA())</f>
        <v>#N/A</v>
      </c>
      <c r="J4957" s="13" t="e">
        <f>IF(ISNUMBER(VLOOKUP(Fulltable[[#This Row],[Distance]], Predict[[#All],[Distance (km)]:[Time on current form]], 3, FALSE)), VLOOKUP(Fulltable[[#This Row],[Distance]], Predict[[#All],[Distance (km)]:[Time on current form]], 3, FALSE), NA())</f>
        <v>#N/A</v>
      </c>
    </row>
    <row r="4958" spans="1:10" x14ac:dyDescent="0.25">
      <c r="A4958" s="1">
        <v>49.56</v>
      </c>
      <c r="B4958" s="2">
        <f>Fulltable[[#This Row],[Distance]]^2</f>
        <v>2456.1936000000001</v>
      </c>
      <c r="C4958">
        <f>Fulltable[[#This Row],[Distance]]^3</f>
        <v>121728.95481600001</v>
      </c>
      <c r="D4958">
        <f>Fulltable[[#This Row],[Distance]]^4</f>
        <v>6032887.0006809607</v>
      </c>
      <c r="E4958">
        <f>Fulltable[[#This Row],[Distance]]^5</f>
        <v>298989879.75374842</v>
      </c>
      <c r="F4958" s="13" t="e">
        <f>IF(ISNUMBER(VLOOKUP(Fulltable[[#This Row],[Distance]], PBmetric[[Distance (km)]:[PB (hh:mm:ss)]], 6, FALSE)), VLOOKUP(Fulltable[[#This Row],[Distance]], PBmetric[[Distance (km)]:[PB (hh:mm:ss)]], 6, FALSE), NA())</f>
        <v>#N/A</v>
      </c>
      <c r="G4958" s="13">
        <f ca="1">$Q$4+$P$4*Fulltable[[#This Row],[Distance]]+$O$4*Fulltable[[#This Row],[D^2]]+$N$4*Fulltable[[#This Row],[D^3]]</f>
        <v>0.1880513504256256</v>
      </c>
      <c r="H4958" s="13">
        <f ca="1">Fulltable[[#This Row],[Forecast]]*(1+AVERAGE(cform[faster (-ve) /
slower (+ve)]))</f>
        <v>0.19469366657095774</v>
      </c>
      <c r="I4958" s="13" t="e">
        <f>IF(ISNUMBER(VLOOKUP(Fulltable[[#This Row],[Distance]], Predict[[#All],[Distance (km)]:[Time on current form]], 2, FALSE)), VLOOKUP(Fulltable[[#This Row],[Distance]], Predict[[#All],[Distance (km)]:[Time on current form]], 2, FALSE), NA())</f>
        <v>#N/A</v>
      </c>
      <c r="J4958" s="13" t="e">
        <f>IF(ISNUMBER(VLOOKUP(Fulltable[[#This Row],[Distance]], Predict[[#All],[Distance (km)]:[Time on current form]], 3, FALSE)), VLOOKUP(Fulltable[[#This Row],[Distance]], Predict[[#All],[Distance (km)]:[Time on current form]], 3, FALSE), NA())</f>
        <v>#N/A</v>
      </c>
    </row>
    <row r="4959" spans="1:10" x14ac:dyDescent="0.25">
      <c r="A4959" s="1">
        <v>49.57</v>
      </c>
      <c r="B4959" s="2">
        <f>Fulltable[[#This Row],[Distance]]^2</f>
        <v>2457.1849000000002</v>
      </c>
      <c r="C4959">
        <f>Fulltable[[#This Row],[Distance]]^3</f>
        <v>121802.65549300001</v>
      </c>
      <c r="D4959">
        <f>Fulltable[[#This Row],[Distance]]^4</f>
        <v>6037757.6327880109</v>
      </c>
      <c r="E4959">
        <f>Fulltable[[#This Row],[Distance]]^5</f>
        <v>299291645.85730171</v>
      </c>
      <c r="F4959" s="13" t="e">
        <f>IF(ISNUMBER(VLOOKUP(Fulltable[[#This Row],[Distance]], PBmetric[[Distance (km)]:[PB (hh:mm:ss)]], 6, FALSE)), VLOOKUP(Fulltable[[#This Row],[Distance]], PBmetric[[Distance (km)]:[PB (hh:mm:ss)]], 6, FALSE), NA())</f>
        <v>#N/A</v>
      </c>
      <c r="G4959" s="13">
        <f ca="1">$Q$4+$P$4*Fulltable[[#This Row],[Distance]]+$O$4*Fulltable[[#This Row],[D^2]]+$N$4*Fulltable[[#This Row],[D^3]]</f>
        <v>0.188098107914174</v>
      </c>
      <c r="H4959" s="13">
        <f ca="1">Fulltable[[#This Row],[Forecast]]*(1+AVERAGE(cform[faster (-ve) /
slower (+ve)]))</f>
        <v>0.19474207561914877</v>
      </c>
      <c r="I4959" s="13" t="e">
        <f>IF(ISNUMBER(VLOOKUP(Fulltable[[#This Row],[Distance]], Predict[[#All],[Distance (km)]:[Time on current form]], 2, FALSE)), VLOOKUP(Fulltable[[#This Row],[Distance]], Predict[[#All],[Distance (km)]:[Time on current form]], 2, FALSE), NA())</f>
        <v>#N/A</v>
      </c>
      <c r="J4959" s="13" t="e">
        <f>IF(ISNUMBER(VLOOKUP(Fulltable[[#This Row],[Distance]], Predict[[#All],[Distance (km)]:[Time on current form]], 3, FALSE)), VLOOKUP(Fulltable[[#This Row],[Distance]], Predict[[#All],[Distance (km)]:[Time on current form]], 3, FALSE), NA())</f>
        <v>#N/A</v>
      </c>
    </row>
    <row r="4960" spans="1:10" x14ac:dyDescent="0.25">
      <c r="A4960" s="1">
        <v>49.58</v>
      </c>
      <c r="B4960" s="2">
        <f>Fulltable[[#This Row],[Distance]]^2</f>
        <v>2458.1763999999998</v>
      </c>
      <c r="C4960">
        <f>Fulltable[[#This Row],[Distance]]^3</f>
        <v>121876.38591199998</v>
      </c>
      <c r="D4960">
        <f>Fulltable[[#This Row],[Distance]]^4</f>
        <v>6042631.213516959</v>
      </c>
      <c r="E4960">
        <f>Fulltable[[#This Row],[Distance]]^5</f>
        <v>299593655.56617081</v>
      </c>
      <c r="F4960" s="13" t="e">
        <f>IF(ISNUMBER(VLOOKUP(Fulltable[[#This Row],[Distance]], PBmetric[[Distance (km)]:[PB (hh:mm:ss)]], 6, FALSE)), VLOOKUP(Fulltable[[#This Row],[Distance]], PBmetric[[Distance (km)]:[PB (hh:mm:ss)]], 6, FALSE), NA())</f>
        <v>#N/A</v>
      </c>
      <c r="G4960" s="13">
        <f ca="1">$Q$4+$P$4*Fulltable[[#This Row],[Distance]]+$O$4*Fulltable[[#This Row],[D^2]]+$N$4*Fulltable[[#This Row],[D^3]]</f>
        <v>0.18814486890011711</v>
      </c>
      <c r="H4960" s="13">
        <f ca="1">Fulltable[[#This Row],[Forecast]]*(1+AVERAGE(cform[faster (-ve) /
slower (+ve)]))</f>
        <v>0.19479048828826884</v>
      </c>
      <c r="I4960" s="13" t="e">
        <f>IF(ISNUMBER(VLOOKUP(Fulltable[[#This Row],[Distance]], Predict[[#All],[Distance (km)]:[Time on current form]], 2, FALSE)), VLOOKUP(Fulltable[[#This Row],[Distance]], Predict[[#All],[Distance (km)]:[Time on current form]], 2, FALSE), NA())</f>
        <v>#N/A</v>
      </c>
      <c r="J4960" s="13" t="e">
        <f>IF(ISNUMBER(VLOOKUP(Fulltable[[#This Row],[Distance]], Predict[[#All],[Distance (km)]:[Time on current form]], 3, FALSE)), VLOOKUP(Fulltable[[#This Row],[Distance]], Predict[[#All],[Distance (km)]:[Time on current form]], 3, FALSE), NA())</f>
        <v>#N/A</v>
      </c>
    </row>
    <row r="4961" spans="1:10" x14ac:dyDescent="0.25">
      <c r="A4961" s="1">
        <v>49.59</v>
      </c>
      <c r="B4961" s="2">
        <f>Fulltable[[#This Row],[Distance]]^2</f>
        <v>2459.1681000000003</v>
      </c>
      <c r="C4961">
        <f>Fulltable[[#This Row],[Distance]]^3</f>
        <v>121950.14607900003</v>
      </c>
      <c r="D4961">
        <f>Fulltable[[#This Row],[Distance]]^4</f>
        <v>6047507.7440576116</v>
      </c>
      <c r="E4961">
        <f>Fulltable[[#This Row],[Distance]]^5</f>
        <v>299895909.02781695</v>
      </c>
      <c r="F4961" s="13" t="e">
        <f>IF(ISNUMBER(VLOOKUP(Fulltable[[#This Row],[Distance]], PBmetric[[Distance (km)]:[PB (hh:mm:ss)]], 6, FALSE)), VLOOKUP(Fulltable[[#This Row],[Distance]], PBmetric[[Distance (km)]:[PB (hh:mm:ss)]], 6, FALSE), NA())</f>
        <v>#N/A</v>
      </c>
      <c r="G4961" s="13">
        <f ca="1">$Q$4+$P$4*Fulltable[[#This Row],[Distance]]+$O$4*Fulltable[[#This Row],[D^2]]+$N$4*Fulltable[[#This Row],[D^3]]</f>
        <v>0.18819163338341965</v>
      </c>
      <c r="H4961" s="13">
        <f ca="1">Fulltable[[#This Row],[Forecast]]*(1+AVERAGE(cform[faster (-ve) /
slower (+ve)]))</f>
        <v>0.19483890457828143</v>
      </c>
      <c r="I4961" s="13" t="e">
        <f>IF(ISNUMBER(VLOOKUP(Fulltable[[#This Row],[Distance]], Predict[[#All],[Distance (km)]:[Time on current form]], 2, FALSE)), VLOOKUP(Fulltable[[#This Row],[Distance]], Predict[[#All],[Distance (km)]:[Time on current form]], 2, FALSE), NA())</f>
        <v>#N/A</v>
      </c>
      <c r="J4961" s="13" t="e">
        <f>IF(ISNUMBER(VLOOKUP(Fulltable[[#This Row],[Distance]], Predict[[#All],[Distance (km)]:[Time on current form]], 3, FALSE)), VLOOKUP(Fulltable[[#This Row],[Distance]], Predict[[#All],[Distance (km)]:[Time on current form]], 3, FALSE), NA())</f>
        <v>#N/A</v>
      </c>
    </row>
    <row r="4962" spans="1:10" x14ac:dyDescent="0.25">
      <c r="A4962" s="1">
        <v>49.6</v>
      </c>
      <c r="B4962" s="2">
        <f>Fulltable[[#This Row],[Distance]]^2</f>
        <v>2460.1600000000003</v>
      </c>
      <c r="C4962">
        <f>Fulltable[[#This Row],[Distance]]^3</f>
        <v>122023.93600000002</v>
      </c>
      <c r="D4962">
        <f>Fulltable[[#This Row],[Distance]]^4</f>
        <v>6052387.2256000014</v>
      </c>
      <c r="E4962">
        <f>Fulltable[[#This Row],[Distance]]^5</f>
        <v>300198406.38976008</v>
      </c>
      <c r="F4962" s="13" t="e">
        <f>IF(ISNUMBER(VLOOKUP(Fulltable[[#This Row],[Distance]], PBmetric[[Distance (km)]:[PB (hh:mm:ss)]], 6, FALSE)), VLOOKUP(Fulltable[[#This Row],[Distance]], PBmetric[[Distance (km)]:[PB (hh:mm:ss)]], 6, FALSE), NA())</f>
        <v>#N/A</v>
      </c>
      <c r="G4962" s="13">
        <f ca="1">$Q$4+$P$4*Fulltable[[#This Row],[Distance]]+$O$4*Fulltable[[#This Row],[D^2]]+$N$4*Fulltable[[#This Row],[D^3]]</f>
        <v>0.18823840136404615</v>
      </c>
      <c r="H4962" s="13">
        <f ca="1">Fulltable[[#This Row],[Forecast]]*(1+AVERAGE(cform[faster (-ve) /
slower (+ve)]))</f>
        <v>0.19488732448914983</v>
      </c>
      <c r="I4962" s="13" t="e">
        <f>IF(ISNUMBER(VLOOKUP(Fulltable[[#This Row],[Distance]], Predict[[#All],[Distance (km)]:[Time on current form]], 2, FALSE)), VLOOKUP(Fulltable[[#This Row],[Distance]], Predict[[#All],[Distance (km)]:[Time on current form]], 2, FALSE), NA())</f>
        <v>#N/A</v>
      </c>
      <c r="J4962" s="13" t="e">
        <f>IF(ISNUMBER(VLOOKUP(Fulltable[[#This Row],[Distance]], Predict[[#All],[Distance (km)]:[Time on current form]], 3, FALSE)), VLOOKUP(Fulltable[[#This Row],[Distance]], Predict[[#All],[Distance (km)]:[Time on current form]], 3, FALSE), NA())</f>
        <v>#N/A</v>
      </c>
    </row>
    <row r="4963" spans="1:10" x14ac:dyDescent="0.25">
      <c r="A4963" s="1">
        <v>49.61</v>
      </c>
      <c r="B4963" s="2">
        <f>Fulltable[[#This Row],[Distance]]^2</f>
        <v>2461.1520999999998</v>
      </c>
      <c r="C4963">
        <f>Fulltable[[#This Row],[Distance]]^3</f>
        <v>122097.755681</v>
      </c>
      <c r="D4963">
        <f>Fulltable[[#This Row],[Distance]]^4</f>
        <v>6057269.6593344091</v>
      </c>
      <c r="E4963">
        <f>Fulltable[[#This Row],[Distance]]^5</f>
        <v>300501147.79958004</v>
      </c>
      <c r="F4963" s="13" t="e">
        <f>IF(ISNUMBER(VLOOKUP(Fulltable[[#This Row],[Distance]], PBmetric[[Distance (km)]:[PB (hh:mm:ss)]], 6, FALSE)), VLOOKUP(Fulltable[[#This Row],[Distance]], PBmetric[[Distance (km)]:[PB (hh:mm:ss)]], 6, FALSE), NA())</f>
        <v>#N/A</v>
      </c>
      <c r="G4963" s="13">
        <f ca="1">$Q$4+$P$4*Fulltable[[#This Row],[Distance]]+$O$4*Fulltable[[#This Row],[D^2]]+$N$4*Fulltable[[#This Row],[D^3]]</f>
        <v>0.18828517284196117</v>
      </c>
      <c r="H4963" s="13">
        <f ca="1">Fulltable[[#This Row],[Forecast]]*(1+AVERAGE(cform[faster (-ve) /
slower (+ve)]))</f>
        <v>0.19493574802083735</v>
      </c>
      <c r="I4963" s="13" t="e">
        <f>IF(ISNUMBER(VLOOKUP(Fulltable[[#This Row],[Distance]], Predict[[#All],[Distance (km)]:[Time on current form]], 2, FALSE)), VLOOKUP(Fulltable[[#This Row],[Distance]], Predict[[#All],[Distance (km)]:[Time on current form]], 2, FALSE), NA())</f>
        <v>#N/A</v>
      </c>
      <c r="J4963" s="13" t="e">
        <f>IF(ISNUMBER(VLOOKUP(Fulltable[[#This Row],[Distance]], Predict[[#All],[Distance (km)]:[Time on current form]], 3, FALSE)), VLOOKUP(Fulltable[[#This Row],[Distance]], Predict[[#All],[Distance (km)]:[Time on current form]], 3, FALSE), NA())</f>
        <v>#N/A</v>
      </c>
    </row>
    <row r="4964" spans="1:10" x14ac:dyDescent="0.25">
      <c r="A4964" s="1">
        <v>49.62</v>
      </c>
      <c r="B4964" s="2">
        <f>Fulltable[[#This Row],[Distance]]^2</f>
        <v>2462.1443999999997</v>
      </c>
      <c r="C4964">
        <f>Fulltable[[#This Row],[Distance]]^3</f>
        <v>122171.60512799998</v>
      </c>
      <c r="D4964">
        <f>Fulltable[[#This Row],[Distance]]^4</f>
        <v>6062155.0464513581</v>
      </c>
      <c r="E4964">
        <f>Fulltable[[#This Row],[Distance]]^5</f>
        <v>300804133.40491635</v>
      </c>
      <c r="F4964" s="13" t="e">
        <f>IF(ISNUMBER(VLOOKUP(Fulltable[[#This Row],[Distance]], PBmetric[[Distance (km)]:[PB (hh:mm:ss)]], 6, FALSE)), VLOOKUP(Fulltable[[#This Row],[Distance]], PBmetric[[Distance (km)]:[PB (hh:mm:ss)]], 6, FALSE), NA())</f>
        <v>#N/A</v>
      </c>
      <c r="G4964" s="13">
        <f ca="1">$Q$4+$P$4*Fulltable[[#This Row],[Distance]]+$O$4*Fulltable[[#This Row],[D^2]]+$N$4*Fulltable[[#This Row],[D^3]]</f>
        <v>0.18833194781712939</v>
      </c>
      <c r="H4964" s="13">
        <f ca="1">Fulltable[[#This Row],[Forecast]]*(1+AVERAGE(cform[faster (-ve) /
slower (+ve)]))</f>
        <v>0.19498417517330743</v>
      </c>
      <c r="I4964" s="13" t="e">
        <f>IF(ISNUMBER(VLOOKUP(Fulltable[[#This Row],[Distance]], Predict[[#All],[Distance (km)]:[Time on current form]], 2, FALSE)), VLOOKUP(Fulltable[[#This Row],[Distance]], Predict[[#All],[Distance (km)]:[Time on current form]], 2, FALSE), NA())</f>
        <v>#N/A</v>
      </c>
      <c r="J4964" s="13" t="e">
        <f>IF(ISNUMBER(VLOOKUP(Fulltable[[#This Row],[Distance]], Predict[[#All],[Distance (km)]:[Time on current form]], 3, FALSE)), VLOOKUP(Fulltable[[#This Row],[Distance]], Predict[[#All],[Distance (km)]:[Time on current form]], 3, FALSE), NA())</f>
        <v>#N/A</v>
      </c>
    </row>
    <row r="4965" spans="1:10" x14ac:dyDescent="0.25">
      <c r="A4965" s="1">
        <v>49.63</v>
      </c>
      <c r="B4965" s="2">
        <f>Fulltable[[#This Row],[Distance]]^2</f>
        <v>2463.1369000000004</v>
      </c>
      <c r="C4965">
        <f>Fulltable[[#This Row],[Distance]]^3</f>
        <v>122245.48434700003</v>
      </c>
      <c r="D4965">
        <f>Fulltable[[#This Row],[Distance]]^4</f>
        <v>6067043.3881416125</v>
      </c>
      <c r="E4965">
        <f>Fulltable[[#This Row],[Distance]]^5</f>
        <v>301107363.35346824</v>
      </c>
      <c r="F4965" s="13" t="e">
        <f>IF(ISNUMBER(VLOOKUP(Fulltable[[#This Row],[Distance]], PBmetric[[Distance (km)]:[PB (hh:mm:ss)]], 6, FALSE)), VLOOKUP(Fulltable[[#This Row],[Distance]], PBmetric[[Distance (km)]:[PB (hh:mm:ss)]], 6, FALSE), NA())</f>
        <v>#N/A</v>
      </c>
      <c r="G4965" s="13">
        <f ca="1">$Q$4+$P$4*Fulltable[[#This Row],[Distance]]+$O$4*Fulltable[[#This Row],[D^2]]+$N$4*Fulltable[[#This Row],[D^3]]</f>
        <v>0.18837872628951538</v>
      </c>
      <c r="H4965" s="13">
        <f ca="1">Fulltable[[#This Row],[Forecast]]*(1+AVERAGE(cform[faster (-ve) /
slower (+ve)]))</f>
        <v>0.19503260594652339</v>
      </c>
      <c r="I4965" s="13" t="e">
        <f>IF(ISNUMBER(VLOOKUP(Fulltable[[#This Row],[Distance]], Predict[[#All],[Distance (km)]:[Time on current form]], 2, FALSE)), VLOOKUP(Fulltable[[#This Row],[Distance]], Predict[[#All],[Distance (km)]:[Time on current form]], 2, FALSE), NA())</f>
        <v>#N/A</v>
      </c>
      <c r="J4965" s="13" t="e">
        <f>IF(ISNUMBER(VLOOKUP(Fulltable[[#This Row],[Distance]], Predict[[#All],[Distance (km)]:[Time on current form]], 3, FALSE)), VLOOKUP(Fulltable[[#This Row],[Distance]], Predict[[#All],[Distance (km)]:[Time on current form]], 3, FALSE), NA())</f>
        <v>#N/A</v>
      </c>
    </row>
    <row r="4966" spans="1:10" x14ac:dyDescent="0.25">
      <c r="A4966" s="1">
        <v>49.64</v>
      </c>
      <c r="B4966" s="2">
        <f>Fulltable[[#This Row],[Distance]]^2</f>
        <v>2464.1296000000002</v>
      </c>
      <c r="C4966">
        <f>Fulltable[[#This Row],[Distance]]^3</f>
        <v>122319.39334400001</v>
      </c>
      <c r="D4966">
        <f>Fulltable[[#This Row],[Distance]]^4</f>
        <v>6071934.6855961606</v>
      </c>
      <c r="E4966">
        <f>Fulltable[[#This Row],[Distance]]^5</f>
        <v>301410837.79299343</v>
      </c>
      <c r="F4966" s="13" t="e">
        <f>IF(ISNUMBER(VLOOKUP(Fulltable[[#This Row],[Distance]], PBmetric[[Distance (km)]:[PB (hh:mm:ss)]], 6, FALSE)), VLOOKUP(Fulltable[[#This Row],[Distance]], PBmetric[[Distance (km)]:[PB (hh:mm:ss)]], 6, FALSE), NA())</f>
        <v>#N/A</v>
      </c>
      <c r="G4966" s="13">
        <f ca="1">$Q$4+$P$4*Fulltable[[#This Row],[Distance]]+$O$4*Fulltable[[#This Row],[D^2]]+$N$4*Fulltable[[#This Row],[D^3]]</f>
        <v>0.18842550825908366</v>
      </c>
      <c r="H4966" s="13">
        <f ca="1">Fulltable[[#This Row],[Forecast]]*(1+AVERAGE(cform[faster (-ve) /
slower (+ve)]))</f>
        <v>0.19508104034044849</v>
      </c>
      <c r="I4966" s="13" t="e">
        <f>IF(ISNUMBER(VLOOKUP(Fulltable[[#This Row],[Distance]], Predict[[#All],[Distance (km)]:[Time on current form]], 2, FALSE)), VLOOKUP(Fulltable[[#This Row],[Distance]], Predict[[#All],[Distance (km)]:[Time on current form]], 2, FALSE), NA())</f>
        <v>#N/A</v>
      </c>
      <c r="J4966" s="13" t="e">
        <f>IF(ISNUMBER(VLOOKUP(Fulltable[[#This Row],[Distance]], Predict[[#All],[Distance (km)]:[Time on current form]], 3, FALSE)), VLOOKUP(Fulltable[[#This Row],[Distance]], Predict[[#All],[Distance (km)]:[Time on current form]], 3, FALSE), NA())</f>
        <v>#N/A</v>
      </c>
    </row>
    <row r="4967" spans="1:10" x14ac:dyDescent="0.25">
      <c r="A4967" s="1">
        <v>49.65</v>
      </c>
      <c r="B4967" s="2">
        <f>Fulltable[[#This Row],[Distance]]^2</f>
        <v>2465.1224999999999</v>
      </c>
      <c r="C4967">
        <f>Fulltable[[#This Row],[Distance]]^3</f>
        <v>122393.332125</v>
      </c>
      <c r="D4967">
        <f>Fulltable[[#This Row],[Distance]]^4</f>
        <v>6076828.9400062496</v>
      </c>
      <c r="E4967">
        <f>Fulltable[[#This Row],[Distance]]^5</f>
        <v>301714556.87131029</v>
      </c>
      <c r="F4967" s="13" t="e">
        <f>IF(ISNUMBER(VLOOKUP(Fulltable[[#This Row],[Distance]], PBmetric[[Distance (km)]:[PB (hh:mm:ss)]], 6, FALSE)), VLOOKUP(Fulltable[[#This Row],[Distance]], PBmetric[[Distance (km)]:[PB (hh:mm:ss)]], 6, FALSE), NA())</f>
        <v>#N/A</v>
      </c>
      <c r="G4967" s="13">
        <f ca="1">$Q$4+$P$4*Fulltable[[#This Row],[Distance]]+$O$4*Fulltable[[#This Row],[D^2]]+$N$4*Fulltable[[#This Row],[D^3]]</f>
        <v>0.18847229372579891</v>
      </c>
      <c r="H4967" s="13">
        <f ca="1">Fulltable[[#This Row],[Forecast]]*(1+AVERAGE(cform[faster (-ve) /
slower (+ve)]))</f>
        <v>0.19512947835504613</v>
      </c>
      <c r="I4967" s="13" t="e">
        <f>IF(ISNUMBER(VLOOKUP(Fulltable[[#This Row],[Distance]], Predict[[#All],[Distance (km)]:[Time on current form]], 2, FALSE)), VLOOKUP(Fulltable[[#This Row],[Distance]], Predict[[#All],[Distance (km)]:[Time on current form]], 2, FALSE), NA())</f>
        <v>#N/A</v>
      </c>
      <c r="J4967" s="13" t="e">
        <f>IF(ISNUMBER(VLOOKUP(Fulltable[[#This Row],[Distance]], Predict[[#All],[Distance (km)]:[Time on current form]], 3, FALSE)), VLOOKUP(Fulltable[[#This Row],[Distance]], Predict[[#All],[Distance (km)]:[Time on current form]], 3, FALSE), NA())</f>
        <v>#N/A</v>
      </c>
    </row>
    <row r="4968" spans="1:10" x14ac:dyDescent="0.25">
      <c r="A4968" s="1">
        <v>49.66</v>
      </c>
      <c r="B4968" s="2">
        <f>Fulltable[[#This Row],[Distance]]^2</f>
        <v>2466.1155999999996</v>
      </c>
      <c r="C4968">
        <f>Fulltable[[#This Row],[Distance]]^3</f>
        <v>122467.30069599998</v>
      </c>
      <c r="D4968">
        <f>Fulltable[[#This Row],[Distance]]^4</f>
        <v>6081726.1525633577</v>
      </c>
      <c r="E4968">
        <f>Fulltable[[#This Row],[Distance]]^5</f>
        <v>302018520.7362963</v>
      </c>
      <c r="F4968" s="13" t="e">
        <f>IF(ISNUMBER(VLOOKUP(Fulltable[[#This Row],[Distance]], PBmetric[[Distance (km)]:[PB (hh:mm:ss)]], 6, FALSE)), VLOOKUP(Fulltable[[#This Row],[Distance]], PBmetric[[Distance (km)]:[PB (hh:mm:ss)]], 6, FALSE), NA())</f>
        <v>#N/A</v>
      </c>
      <c r="G4968" s="13">
        <f ca="1">$Q$4+$P$4*Fulltable[[#This Row],[Distance]]+$O$4*Fulltable[[#This Row],[D^2]]+$N$4*Fulltable[[#This Row],[D^3]]</f>
        <v>0.18851908268962567</v>
      </c>
      <c r="H4968" s="13">
        <f ca="1">Fulltable[[#This Row],[Forecast]]*(1+AVERAGE(cform[faster (-ve) /
slower (+ve)]))</f>
        <v>0.19517791999027964</v>
      </c>
      <c r="I4968" s="13" t="e">
        <f>IF(ISNUMBER(VLOOKUP(Fulltable[[#This Row],[Distance]], Predict[[#All],[Distance (km)]:[Time on current form]], 2, FALSE)), VLOOKUP(Fulltable[[#This Row],[Distance]], Predict[[#All],[Distance (km)]:[Time on current form]], 2, FALSE), NA())</f>
        <v>#N/A</v>
      </c>
      <c r="J4968" s="13" t="e">
        <f>IF(ISNUMBER(VLOOKUP(Fulltable[[#This Row],[Distance]], Predict[[#All],[Distance (km)]:[Time on current form]], 3, FALSE)), VLOOKUP(Fulltable[[#This Row],[Distance]], Predict[[#All],[Distance (km)]:[Time on current form]], 3, FALSE), NA())</f>
        <v>#N/A</v>
      </c>
    </row>
    <row r="4969" spans="1:10" x14ac:dyDescent="0.25">
      <c r="A4969" s="1">
        <v>49.67</v>
      </c>
      <c r="B4969" s="2">
        <f>Fulltable[[#This Row],[Distance]]^2</f>
        <v>2467.1089000000002</v>
      </c>
      <c r="C4969">
        <f>Fulltable[[#This Row],[Distance]]^3</f>
        <v>122541.29906300001</v>
      </c>
      <c r="D4969">
        <f>Fulltable[[#This Row],[Distance]]^4</f>
        <v>6086626.324459211</v>
      </c>
      <c r="E4969">
        <f>Fulltable[[#This Row],[Distance]]^5</f>
        <v>302322729.53588903</v>
      </c>
      <c r="F4969" s="13" t="e">
        <f>IF(ISNUMBER(VLOOKUP(Fulltable[[#This Row],[Distance]], PBmetric[[Distance (km)]:[PB (hh:mm:ss)]], 6, FALSE)), VLOOKUP(Fulltable[[#This Row],[Distance]], PBmetric[[Distance (km)]:[PB (hh:mm:ss)]], 6, FALSE), NA())</f>
        <v>#N/A</v>
      </c>
      <c r="G4969" s="13">
        <f ca="1">$Q$4+$P$4*Fulltable[[#This Row],[Distance]]+$O$4*Fulltable[[#This Row],[D^2]]+$N$4*Fulltable[[#This Row],[D^3]]</f>
        <v>0.18856587515052867</v>
      </c>
      <c r="H4969" s="13">
        <f ca="1">Fulltable[[#This Row],[Forecast]]*(1+AVERAGE(cform[faster (-ve) /
slower (+ve)]))</f>
        <v>0.1952263652461125</v>
      </c>
      <c r="I4969" s="13" t="e">
        <f>IF(ISNUMBER(VLOOKUP(Fulltable[[#This Row],[Distance]], Predict[[#All],[Distance (km)]:[Time on current form]], 2, FALSE)), VLOOKUP(Fulltable[[#This Row],[Distance]], Predict[[#All],[Distance (km)]:[Time on current form]], 2, FALSE), NA())</f>
        <v>#N/A</v>
      </c>
      <c r="J4969" s="13" t="e">
        <f>IF(ISNUMBER(VLOOKUP(Fulltable[[#This Row],[Distance]], Predict[[#All],[Distance (km)]:[Time on current form]], 3, FALSE)), VLOOKUP(Fulltable[[#This Row],[Distance]], Predict[[#All],[Distance (km)]:[Time on current form]], 3, FALSE), NA())</f>
        <v>#N/A</v>
      </c>
    </row>
    <row r="4970" spans="1:10" x14ac:dyDescent="0.25">
      <c r="A4970" s="1">
        <v>49.68</v>
      </c>
      <c r="B4970" s="2">
        <f>Fulltable[[#This Row],[Distance]]^2</f>
        <v>2468.1023999999998</v>
      </c>
      <c r="C4970">
        <f>Fulltable[[#This Row],[Distance]]^3</f>
        <v>122615.32723199998</v>
      </c>
      <c r="D4970">
        <f>Fulltable[[#This Row],[Distance]]^4</f>
        <v>6091529.4568857588</v>
      </c>
      <c r="E4970">
        <f>Fulltable[[#This Row],[Distance]]^5</f>
        <v>302627183.4180845</v>
      </c>
      <c r="F4970" s="13" t="e">
        <f>IF(ISNUMBER(VLOOKUP(Fulltable[[#This Row],[Distance]], PBmetric[[Distance (km)]:[PB (hh:mm:ss)]], 6, FALSE)), VLOOKUP(Fulltable[[#This Row],[Distance]], PBmetric[[Distance (km)]:[PB (hh:mm:ss)]], 6, FALSE), NA())</f>
        <v>#N/A</v>
      </c>
      <c r="G4970" s="13">
        <f ca="1">$Q$4+$P$4*Fulltable[[#This Row],[Distance]]+$O$4*Fulltable[[#This Row],[D^2]]+$N$4*Fulltable[[#This Row],[D^3]]</f>
        <v>0.1886126711084723</v>
      </c>
      <c r="H4970" s="13">
        <f ca="1">Fulltable[[#This Row],[Forecast]]*(1+AVERAGE(cform[faster (-ve) /
slower (+ve)]))</f>
        <v>0.19527481412250783</v>
      </c>
      <c r="I4970" s="13" t="e">
        <f>IF(ISNUMBER(VLOOKUP(Fulltable[[#This Row],[Distance]], Predict[[#All],[Distance (km)]:[Time on current form]], 2, FALSE)), VLOOKUP(Fulltable[[#This Row],[Distance]], Predict[[#All],[Distance (km)]:[Time on current form]], 2, FALSE), NA())</f>
        <v>#N/A</v>
      </c>
      <c r="J4970" s="13" t="e">
        <f>IF(ISNUMBER(VLOOKUP(Fulltable[[#This Row],[Distance]], Predict[[#All],[Distance (km)]:[Time on current form]], 3, FALSE)), VLOOKUP(Fulltable[[#This Row],[Distance]], Predict[[#All],[Distance (km)]:[Time on current form]], 3, FALSE), NA())</f>
        <v>#N/A</v>
      </c>
    </row>
    <row r="4971" spans="1:10" x14ac:dyDescent="0.25">
      <c r="A4971" s="1">
        <v>49.69</v>
      </c>
      <c r="B4971" s="2">
        <f>Fulltable[[#This Row],[Distance]]^2</f>
        <v>2469.0960999999998</v>
      </c>
      <c r="C4971">
        <f>Fulltable[[#This Row],[Distance]]^3</f>
        <v>122689.38520899999</v>
      </c>
      <c r="D4971">
        <f>Fulltable[[#This Row],[Distance]]^4</f>
        <v>6096435.5510352086</v>
      </c>
      <c r="E4971">
        <f>Fulltable[[#This Row],[Distance]]^5</f>
        <v>302931882.53093952</v>
      </c>
      <c r="F4971" s="13" t="e">
        <f>IF(ISNUMBER(VLOOKUP(Fulltable[[#This Row],[Distance]], PBmetric[[Distance (km)]:[PB (hh:mm:ss)]], 6, FALSE)), VLOOKUP(Fulltable[[#This Row],[Distance]], PBmetric[[Distance (km)]:[PB (hh:mm:ss)]], 6, FALSE), NA())</f>
        <v>#N/A</v>
      </c>
      <c r="G4971" s="13">
        <f ca="1">$Q$4+$P$4*Fulltable[[#This Row],[Distance]]+$O$4*Fulltable[[#This Row],[D^2]]+$N$4*Fulltable[[#This Row],[D^3]]</f>
        <v>0.18865947056342131</v>
      </c>
      <c r="H4971" s="13">
        <f ca="1">Fulltable[[#This Row],[Forecast]]*(1+AVERAGE(cform[faster (-ve) /
slower (+ve)]))</f>
        <v>0.19532326661942914</v>
      </c>
      <c r="I4971" s="13" t="e">
        <f>IF(ISNUMBER(VLOOKUP(Fulltable[[#This Row],[Distance]], Predict[[#All],[Distance (km)]:[Time on current form]], 2, FALSE)), VLOOKUP(Fulltable[[#This Row],[Distance]], Predict[[#All],[Distance (km)]:[Time on current form]], 2, FALSE), NA())</f>
        <v>#N/A</v>
      </c>
      <c r="J4971" s="13" t="e">
        <f>IF(ISNUMBER(VLOOKUP(Fulltable[[#This Row],[Distance]], Predict[[#All],[Distance (km)]:[Time on current form]], 3, FALSE)), VLOOKUP(Fulltable[[#This Row],[Distance]], Predict[[#All],[Distance (km)]:[Time on current form]], 3, FALSE), NA())</f>
        <v>#N/A</v>
      </c>
    </row>
    <row r="4972" spans="1:10" x14ac:dyDescent="0.25">
      <c r="A4972" s="1">
        <v>49.7</v>
      </c>
      <c r="B4972" s="2">
        <f>Fulltable[[#This Row],[Distance]]^2</f>
        <v>2470.09</v>
      </c>
      <c r="C4972">
        <f>Fulltable[[#This Row],[Distance]]^3</f>
        <v>122763.47300000001</v>
      </c>
      <c r="D4972">
        <f>Fulltable[[#This Row],[Distance]]^4</f>
        <v>6101344.6081000008</v>
      </c>
      <c r="E4972">
        <f>Fulltable[[#This Row],[Distance]]^5</f>
        <v>303236827.02257007</v>
      </c>
      <c r="F4972" s="13" t="e">
        <f>IF(ISNUMBER(VLOOKUP(Fulltable[[#This Row],[Distance]], PBmetric[[Distance (km)]:[PB (hh:mm:ss)]], 6, FALSE)), VLOOKUP(Fulltable[[#This Row],[Distance]], PBmetric[[Distance (km)]:[PB (hh:mm:ss)]], 6, FALSE), NA())</f>
        <v>#N/A</v>
      </c>
      <c r="G4972" s="13">
        <f ca="1">$Q$4+$P$4*Fulltable[[#This Row],[Distance]]+$O$4*Fulltable[[#This Row],[D^2]]+$N$4*Fulltable[[#This Row],[D^3]]</f>
        <v>0.18870627351534025</v>
      </c>
      <c r="H4972" s="13">
        <f ca="1">Fulltable[[#This Row],[Forecast]]*(1+AVERAGE(cform[faster (-ve) /
slower (+ve)]))</f>
        <v>0.19537172273683973</v>
      </c>
      <c r="I4972" s="13" t="e">
        <f>IF(ISNUMBER(VLOOKUP(Fulltable[[#This Row],[Distance]], Predict[[#All],[Distance (km)]:[Time on current form]], 2, FALSE)), VLOOKUP(Fulltable[[#This Row],[Distance]], Predict[[#All],[Distance (km)]:[Time on current form]], 2, FALSE), NA())</f>
        <v>#N/A</v>
      </c>
      <c r="J4972" s="13" t="e">
        <f>IF(ISNUMBER(VLOOKUP(Fulltable[[#This Row],[Distance]], Predict[[#All],[Distance (km)]:[Time on current form]], 3, FALSE)), VLOOKUP(Fulltable[[#This Row],[Distance]], Predict[[#All],[Distance (km)]:[Time on current form]], 3, FALSE), NA())</f>
        <v>#N/A</v>
      </c>
    </row>
    <row r="4973" spans="1:10" x14ac:dyDescent="0.25">
      <c r="A4973" s="1">
        <v>49.71</v>
      </c>
      <c r="B4973" s="2">
        <f>Fulltable[[#This Row],[Distance]]^2</f>
        <v>2471.0841</v>
      </c>
      <c r="C4973">
        <f>Fulltable[[#This Row],[Distance]]^3</f>
        <v>122837.59061100001</v>
      </c>
      <c r="D4973">
        <f>Fulltable[[#This Row],[Distance]]^4</f>
        <v>6106256.6292728102</v>
      </c>
      <c r="E4973">
        <f>Fulltable[[#This Row],[Distance]]^5</f>
        <v>303542017.0411514</v>
      </c>
      <c r="F4973" s="13" t="e">
        <f>IF(ISNUMBER(VLOOKUP(Fulltable[[#This Row],[Distance]], PBmetric[[Distance (km)]:[PB (hh:mm:ss)]], 6, FALSE)), VLOOKUP(Fulltable[[#This Row],[Distance]], PBmetric[[Distance (km)]:[PB (hh:mm:ss)]], 6, FALSE), NA())</f>
        <v>#N/A</v>
      </c>
      <c r="G4973" s="13">
        <f ca="1">$Q$4+$P$4*Fulltable[[#This Row],[Distance]]+$O$4*Fulltable[[#This Row],[D^2]]+$N$4*Fulltable[[#This Row],[D^3]]</f>
        <v>0.18875307996419372</v>
      </c>
      <c r="H4973" s="13">
        <f ca="1">Fulltable[[#This Row],[Forecast]]*(1+AVERAGE(cform[faster (-ve) /
slower (+ve)]))</f>
        <v>0.19542018247470291</v>
      </c>
      <c r="I4973" s="13" t="e">
        <f>IF(ISNUMBER(VLOOKUP(Fulltable[[#This Row],[Distance]], Predict[[#All],[Distance (km)]:[Time on current form]], 2, FALSE)), VLOOKUP(Fulltable[[#This Row],[Distance]], Predict[[#All],[Distance (km)]:[Time on current form]], 2, FALSE), NA())</f>
        <v>#N/A</v>
      </c>
      <c r="J4973" s="13" t="e">
        <f>IF(ISNUMBER(VLOOKUP(Fulltable[[#This Row],[Distance]], Predict[[#All],[Distance (km)]:[Time on current form]], 3, FALSE)), VLOOKUP(Fulltable[[#This Row],[Distance]], Predict[[#All],[Distance (km)]:[Time on current form]], 3, FALSE), NA())</f>
        <v>#N/A</v>
      </c>
    </row>
    <row r="4974" spans="1:10" x14ac:dyDescent="0.25">
      <c r="A4974" s="1">
        <v>49.72</v>
      </c>
      <c r="B4974" s="2">
        <f>Fulltable[[#This Row],[Distance]]^2</f>
        <v>2472.0783999999999</v>
      </c>
      <c r="C4974">
        <f>Fulltable[[#This Row],[Distance]]^3</f>
        <v>122911.73804799998</v>
      </c>
      <c r="D4974">
        <f>Fulltable[[#This Row],[Distance]]^4</f>
        <v>6111171.6157465596</v>
      </c>
      <c r="E4974">
        <f>Fulltable[[#This Row],[Distance]]^5</f>
        <v>303847452.73491895</v>
      </c>
      <c r="F4974" s="13" t="e">
        <f>IF(ISNUMBER(VLOOKUP(Fulltable[[#This Row],[Distance]], PBmetric[[Distance (km)]:[PB (hh:mm:ss)]], 6, FALSE)), VLOOKUP(Fulltable[[#This Row],[Distance]], PBmetric[[Distance (km)]:[PB (hh:mm:ss)]], 6, FALSE), NA())</f>
        <v>#N/A</v>
      </c>
      <c r="G4974" s="13">
        <f ca="1">$Q$4+$P$4*Fulltable[[#This Row],[Distance]]+$O$4*Fulltable[[#This Row],[D^2]]+$N$4*Fulltable[[#This Row],[D^3]]</f>
        <v>0.18879988990994626</v>
      </c>
      <c r="H4974" s="13">
        <f ca="1">Fulltable[[#This Row],[Forecast]]*(1+AVERAGE(cform[faster (-ve) /
slower (+ve)]))</f>
        <v>0.19546864583298204</v>
      </c>
      <c r="I4974" s="13" t="e">
        <f>IF(ISNUMBER(VLOOKUP(Fulltable[[#This Row],[Distance]], Predict[[#All],[Distance (km)]:[Time on current form]], 2, FALSE)), VLOOKUP(Fulltable[[#This Row],[Distance]], Predict[[#All],[Distance (km)]:[Time on current form]], 2, FALSE), NA())</f>
        <v>#N/A</v>
      </c>
      <c r="J4974" s="13" t="e">
        <f>IF(ISNUMBER(VLOOKUP(Fulltable[[#This Row],[Distance]], Predict[[#All],[Distance (km)]:[Time on current form]], 3, FALSE)), VLOOKUP(Fulltable[[#This Row],[Distance]], Predict[[#All],[Distance (km)]:[Time on current form]], 3, FALSE), NA())</f>
        <v>#N/A</v>
      </c>
    </row>
    <row r="4975" spans="1:10" x14ac:dyDescent="0.25">
      <c r="A4975" s="1">
        <v>49.73</v>
      </c>
      <c r="B4975" s="2">
        <f>Fulltable[[#This Row],[Distance]]^2</f>
        <v>2473.0728999999997</v>
      </c>
      <c r="C4975">
        <f>Fulltable[[#This Row],[Distance]]^3</f>
        <v>122985.91531699998</v>
      </c>
      <c r="D4975">
        <f>Fulltable[[#This Row],[Distance]]^4</f>
        <v>6116089.5687144082</v>
      </c>
      <c r="E4975">
        <f>Fulltable[[#This Row],[Distance]]^5</f>
        <v>304153134.25216752</v>
      </c>
      <c r="F4975" s="13" t="e">
        <f>IF(ISNUMBER(VLOOKUP(Fulltable[[#This Row],[Distance]], PBmetric[[Distance (km)]:[PB (hh:mm:ss)]], 6, FALSE)), VLOOKUP(Fulltable[[#This Row],[Distance]], PBmetric[[Distance (km)]:[PB (hh:mm:ss)]], 6, FALSE), NA())</f>
        <v>#N/A</v>
      </c>
      <c r="G4975" s="13">
        <f ca="1">$Q$4+$P$4*Fulltable[[#This Row],[Distance]]+$O$4*Fulltable[[#This Row],[D^2]]+$N$4*Fulltable[[#This Row],[D^3]]</f>
        <v>0.18884670335256257</v>
      </c>
      <c r="H4975" s="13">
        <f ca="1">Fulltable[[#This Row],[Forecast]]*(1+AVERAGE(cform[faster (-ve) /
slower (+ve)]))</f>
        <v>0.19551711281164053</v>
      </c>
      <c r="I4975" s="13" t="e">
        <f>IF(ISNUMBER(VLOOKUP(Fulltable[[#This Row],[Distance]], Predict[[#All],[Distance (km)]:[Time on current form]], 2, FALSE)), VLOOKUP(Fulltable[[#This Row],[Distance]], Predict[[#All],[Distance (km)]:[Time on current form]], 2, FALSE), NA())</f>
        <v>#N/A</v>
      </c>
      <c r="J4975" s="13" t="e">
        <f>IF(ISNUMBER(VLOOKUP(Fulltable[[#This Row],[Distance]], Predict[[#All],[Distance (km)]:[Time on current form]], 3, FALSE)), VLOOKUP(Fulltable[[#This Row],[Distance]], Predict[[#All],[Distance (km)]:[Time on current form]], 3, FALSE), NA())</f>
        <v>#N/A</v>
      </c>
    </row>
    <row r="4976" spans="1:10" x14ac:dyDescent="0.25">
      <c r="A4976" s="1">
        <v>49.74</v>
      </c>
      <c r="B4976" s="2">
        <f>Fulltable[[#This Row],[Distance]]^2</f>
        <v>2474.0676000000003</v>
      </c>
      <c r="C4976">
        <f>Fulltable[[#This Row],[Distance]]^3</f>
        <v>123060.12242400002</v>
      </c>
      <c r="D4976">
        <f>Fulltable[[#This Row],[Distance]]^4</f>
        <v>6121010.4893697612</v>
      </c>
      <c r="E4976">
        <f>Fulltable[[#This Row],[Distance]]^5</f>
        <v>304459061.74125195</v>
      </c>
      <c r="F4976" s="13" t="e">
        <f>IF(ISNUMBER(VLOOKUP(Fulltable[[#This Row],[Distance]], PBmetric[[Distance (km)]:[PB (hh:mm:ss)]], 6, FALSE)), VLOOKUP(Fulltable[[#This Row],[Distance]], PBmetric[[Distance (km)]:[PB (hh:mm:ss)]], 6, FALSE), NA())</f>
        <v>#N/A</v>
      </c>
      <c r="G4976" s="13">
        <f ca="1">$Q$4+$P$4*Fulltable[[#This Row],[Distance]]+$O$4*Fulltable[[#This Row],[D^2]]+$N$4*Fulltable[[#This Row],[D^3]]</f>
        <v>0.18889352029200721</v>
      </c>
      <c r="H4976" s="13">
        <f ca="1">Fulltable[[#This Row],[Forecast]]*(1+AVERAGE(cform[faster (-ve) /
slower (+ve)]))</f>
        <v>0.1955655834106417</v>
      </c>
      <c r="I4976" s="13" t="e">
        <f>IF(ISNUMBER(VLOOKUP(Fulltable[[#This Row],[Distance]], Predict[[#All],[Distance (km)]:[Time on current form]], 2, FALSE)), VLOOKUP(Fulltable[[#This Row],[Distance]], Predict[[#All],[Distance (km)]:[Time on current form]], 2, FALSE), NA())</f>
        <v>#N/A</v>
      </c>
      <c r="J4976" s="13" t="e">
        <f>IF(ISNUMBER(VLOOKUP(Fulltable[[#This Row],[Distance]], Predict[[#All],[Distance (km)]:[Time on current form]], 3, FALSE)), VLOOKUP(Fulltable[[#This Row],[Distance]], Predict[[#All],[Distance (km)]:[Time on current form]], 3, FALSE), NA())</f>
        <v>#N/A</v>
      </c>
    </row>
    <row r="4977" spans="1:10" x14ac:dyDescent="0.25">
      <c r="A4977" s="1">
        <v>49.75</v>
      </c>
      <c r="B4977" s="2">
        <f>Fulltable[[#This Row],[Distance]]^2</f>
        <v>2475.0625</v>
      </c>
      <c r="C4977">
        <f>Fulltable[[#This Row],[Distance]]^3</f>
        <v>123134.359375</v>
      </c>
      <c r="D4977">
        <f>Fulltable[[#This Row],[Distance]]^4</f>
        <v>6125934.37890625</v>
      </c>
      <c r="E4977">
        <f>Fulltable[[#This Row],[Distance]]^5</f>
        <v>304765235.35058594</v>
      </c>
      <c r="F4977" s="13" t="e">
        <f>IF(ISNUMBER(VLOOKUP(Fulltable[[#This Row],[Distance]], PBmetric[[Distance (km)]:[PB (hh:mm:ss)]], 6, FALSE)), VLOOKUP(Fulltable[[#This Row],[Distance]], PBmetric[[Distance (km)]:[PB (hh:mm:ss)]], 6, FALSE), NA())</f>
        <v>#N/A</v>
      </c>
      <c r="G4977" s="13">
        <f ca="1">$Q$4+$P$4*Fulltable[[#This Row],[Distance]]+$O$4*Fulltable[[#This Row],[D^2]]+$N$4*Fulltable[[#This Row],[D^3]]</f>
        <v>0.18894034072824473</v>
      </c>
      <c r="H4977" s="13">
        <f ca="1">Fulltable[[#This Row],[Forecast]]*(1+AVERAGE(cform[faster (-ve) /
slower (+ve)]))</f>
        <v>0.19561405762994882</v>
      </c>
      <c r="I4977" s="13" t="e">
        <f>IF(ISNUMBER(VLOOKUP(Fulltable[[#This Row],[Distance]], Predict[[#All],[Distance (km)]:[Time on current form]], 2, FALSE)), VLOOKUP(Fulltable[[#This Row],[Distance]], Predict[[#All],[Distance (km)]:[Time on current form]], 2, FALSE), NA())</f>
        <v>#N/A</v>
      </c>
      <c r="J4977" s="13" t="e">
        <f>IF(ISNUMBER(VLOOKUP(Fulltable[[#This Row],[Distance]], Predict[[#All],[Distance (km)]:[Time on current form]], 3, FALSE)), VLOOKUP(Fulltable[[#This Row],[Distance]], Predict[[#All],[Distance (km)]:[Time on current form]], 3, FALSE), NA())</f>
        <v>#N/A</v>
      </c>
    </row>
    <row r="4978" spans="1:10" x14ac:dyDescent="0.25">
      <c r="A4978" s="1">
        <v>49.76</v>
      </c>
      <c r="B4978" s="2">
        <f>Fulltable[[#This Row],[Distance]]^2</f>
        <v>2476.0575999999996</v>
      </c>
      <c r="C4978">
        <f>Fulltable[[#This Row],[Distance]]^3</f>
        <v>123208.62617599998</v>
      </c>
      <c r="D4978">
        <f>Fulltable[[#This Row],[Distance]]^4</f>
        <v>6130861.2385177584</v>
      </c>
      <c r="E4978">
        <f>Fulltable[[#This Row],[Distance]]^5</f>
        <v>305071655.22864366</v>
      </c>
      <c r="F4978" s="13" t="e">
        <f>IF(ISNUMBER(VLOOKUP(Fulltable[[#This Row],[Distance]], PBmetric[[Distance (km)]:[PB (hh:mm:ss)]], 6, FALSE)), VLOOKUP(Fulltable[[#This Row],[Distance]], PBmetric[[Distance (km)]:[PB (hh:mm:ss)]], 6, FALSE), NA())</f>
        <v>#N/A</v>
      </c>
      <c r="G4978" s="13">
        <f ca="1">$Q$4+$P$4*Fulltable[[#This Row],[Distance]]+$O$4*Fulltable[[#This Row],[D^2]]+$N$4*Fulltable[[#This Row],[D^3]]</f>
        <v>0.18898716466123977</v>
      </c>
      <c r="H4978" s="13">
        <f ca="1">Fulltable[[#This Row],[Forecast]]*(1+AVERAGE(cform[faster (-ve) /
slower (+ve)]))</f>
        <v>0.19566253546952533</v>
      </c>
      <c r="I4978" s="13" t="e">
        <f>IF(ISNUMBER(VLOOKUP(Fulltable[[#This Row],[Distance]], Predict[[#All],[Distance (km)]:[Time on current form]], 2, FALSE)), VLOOKUP(Fulltable[[#This Row],[Distance]], Predict[[#All],[Distance (km)]:[Time on current form]], 2, FALSE), NA())</f>
        <v>#N/A</v>
      </c>
      <c r="J4978" s="13" t="e">
        <f>IF(ISNUMBER(VLOOKUP(Fulltable[[#This Row],[Distance]], Predict[[#All],[Distance (km)]:[Time on current form]], 3, FALSE)), VLOOKUP(Fulltable[[#This Row],[Distance]], Predict[[#All],[Distance (km)]:[Time on current form]], 3, FALSE), NA())</f>
        <v>#N/A</v>
      </c>
    </row>
    <row r="4979" spans="1:10" x14ac:dyDescent="0.25">
      <c r="A4979" s="1">
        <v>49.77</v>
      </c>
      <c r="B4979" s="2">
        <f>Fulltable[[#This Row],[Distance]]^2</f>
        <v>2477.0529000000001</v>
      </c>
      <c r="C4979">
        <f>Fulltable[[#This Row],[Distance]]^3</f>
        <v>123282.92283300002</v>
      </c>
      <c r="D4979">
        <f>Fulltable[[#This Row],[Distance]]^4</f>
        <v>6135791.0693984106</v>
      </c>
      <c r="E4979">
        <f>Fulltable[[#This Row],[Distance]]^5</f>
        <v>305378321.52395892</v>
      </c>
      <c r="F4979" s="13" t="e">
        <f>IF(ISNUMBER(VLOOKUP(Fulltable[[#This Row],[Distance]], PBmetric[[Distance (km)]:[PB (hh:mm:ss)]], 6, FALSE)), VLOOKUP(Fulltable[[#This Row],[Distance]], PBmetric[[Distance (km)]:[PB (hh:mm:ss)]], 6, FALSE), NA())</f>
        <v>#N/A</v>
      </c>
      <c r="G4979" s="13">
        <f ca="1">$Q$4+$P$4*Fulltable[[#This Row],[Distance]]+$O$4*Fulltable[[#This Row],[D^2]]+$N$4*Fulltable[[#This Row],[D^3]]</f>
        <v>0.18903399209095692</v>
      </c>
      <c r="H4979" s="13">
        <f ca="1">Fulltable[[#This Row],[Forecast]]*(1+AVERAGE(cform[faster (-ve) /
slower (+ve)]))</f>
        <v>0.19571101692933454</v>
      </c>
      <c r="I4979" s="13" t="e">
        <f>IF(ISNUMBER(VLOOKUP(Fulltable[[#This Row],[Distance]], Predict[[#All],[Distance (km)]:[Time on current form]], 2, FALSE)), VLOOKUP(Fulltable[[#This Row],[Distance]], Predict[[#All],[Distance (km)]:[Time on current form]], 2, FALSE), NA())</f>
        <v>#N/A</v>
      </c>
      <c r="J4979" s="13" t="e">
        <f>IF(ISNUMBER(VLOOKUP(Fulltable[[#This Row],[Distance]], Predict[[#All],[Distance (km)]:[Time on current form]], 3, FALSE)), VLOOKUP(Fulltable[[#This Row],[Distance]], Predict[[#All],[Distance (km)]:[Time on current form]], 3, FALSE), NA())</f>
        <v>#N/A</v>
      </c>
    </row>
    <row r="4980" spans="1:10" x14ac:dyDescent="0.25">
      <c r="A4980" s="1">
        <v>49.78</v>
      </c>
      <c r="B4980" s="2">
        <f>Fulltable[[#This Row],[Distance]]^2</f>
        <v>2478.0484000000001</v>
      </c>
      <c r="C4980">
        <f>Fulltable[[#This Row],[Distance]]^3</f>
        <v>123357.24935200001</v>
      </c>
      <c r="D4980">
        <f>Fulltable[[#This Row],[Distance]]^4</f>
        <v>6140723.8727425607</v>
      </c>
      <c r="E4980">
        <f>Fulltable[[#This Row],[Distance]]^5</f>
        <v>305685234.38512468</v>
      </c>
      <c r="F4980" s="13" t="e">
        <f>IF(ISNUMBER(VLOOKUP(Fulltable[[#This Row],[Distance]], PBmetric[[Distance (km)]:[PB (hh:mm:ss)]], 6, FALSE)), VLOOKUP(Fulltable[[#This Row],[Distance]], PBmetric[[Distance (km)]:[PB (hh:mm:ss)]], 6, FALSE), NA())</f>
        <v>#N/A</v>
      </c>
      <c r="G4980" s="13">
        <f ca="1">$Q$4+$P$4*Fulltable[[#This Row],[Distance]]+$O$4*Fulltable[[#This Row],[D^2]]+$N$4*Fulltable[[#This Row],[D^3]]</f>
        <v>0.18908082301736073</v>
      </c>
      <c r="H4980" s="13">
        <f ca="1">Fulltable[[#This Row],[Forecast]]*(1+AVERAGE(cform[faster (-ve) /
slower (+ve)]))</f>
        <v>0.19575950200933973</v>
      </c>
      <c r="I4980" s="13" t="e">
        <f>IF(ISNUMBER(VLOOKUP(Fulltable[[#This Row],[Distance]], Predict[[#All],[Distance (km)]:[Time on current form]], 2, FALSE)), VLOOKUP(Fulltable[[#This Row],[Distance]], Predict[[#All],[Distance (km)]:[Time on current form]], 2, FALSE), NA())</f>
        <v>#N/A</v>
      </c>
      <c r="J4980" s="13" t="e">
        <f>IF(ISNUMBER(VLOOKUP(Fulltable[[#This Row],[Distance]], Predict[[#All],[Distance (km)]:[Time on current form]], 3, FALSE)), VLOOKUP(Fulltable[[#This Row],[Distance]], Predict[[#All],[Distance (km)]:[Time on current form]], 3, FALSE), NA())</f>
        <v>#N/A</v>
      </c>
    </row>
    <row r="4981" spans="1:10" x14ac:dyDescent="0.25">
      <c r="A4981" s="1">
        <v>49.79</v>
      </c>
      <c r="B4981" s="2">
        <f>Fulltable[[#This Row],[Distance]]^2</f>
        <v>2479.0441000000001</v>
      </c>
      <c r="C4981">
        <f>Fulltable[[#This Row],[Distance]]^3</f>
        <v>123431.60573900001</v>
      </c>
      <c r="D4981">
        <f>Fulltable[[#This Row],[Distance]]^4</f>
        <v>6145659.6497448105</v>
      </c>
      <c r="E4981">
        <f>Fulltable[[#This Row],[Distance]]^5</f>
        <v>305992393.96079409</v>
      </c>
      <c r="F4981" s="13" t="e">
        <f>IF(ISNUMBER(VLOOKUP(Fulltable[[#This Row],[Distance]], PBmetric[[Distance (km)]:[PB (hh:mm:ss)]], 6, FALSE)), VLOOKUP(Fulltable[[#This Row],[Distance]], PBmetric[[Distance (km)]:[PB (hh:mm:ss)]], 6, FALSE), NA())</f>
        <v>#N/A</v>
      </c>
      <c r="G4981" s="13">
        <f ca="1">$Q$4+$P$4*Fulltable[[#This Row],[Distance]]+$O$4*Fulltable[[#This Row],[D^2]]+$N$4*Fulltable[[#This Row],[D^3]]</f>
        <v>0.1891276574404159</v>
      </c>
      <c r="H4981" s="13">
        <f ca="1">Fulltable[[#This Row],[Forecast]]*(1+AVERAGE(cform[faster (-ve) /
slower (+ve)]))</f>
        <v>0.19580799070950439</v>
      </c>
      <c r="I4981" s="13" t="e">
        <f>IF(ISNUMBER(VLOOKUP(Fulltable[[#This Row],[Distance]], Predict[[#All],[Distance (km)]:[Time on current form]], 2, FALSE)), VLOOKUP(Fulltable[[#This Row],[Distance]], Predict[[#All],[Distance (km)]:[Time on current form]], 2, FALSE), NA())</f>
        <v>#N/A</v>
      </c>
      <c r="J4981" s="13" t="e">
        <f>IF(ISNUMBER(VLOOKUP(Fulltable[[#This Row],[Distance]], Predict[[#All],[Distance (km)]:[Time on current form]], 3, FALSE)), VLOOKUP(Fulltable[[#This Row],[Distance]], Predict[[#All],[Distance (km)]:[Time on current form]], 3, FALSE), NA())</f>
        <v>#N/A</v>
      </c>
    </row>
    <row r="4982" spans="1:10" x14ac:dyDescent="0.25">
      <c r="A4982" s="1">
        <v>49.8</v>
      </c>
      <c r="B4982" s="2">
        <f>Fulltable[[#This Row],[Distance]]^2</f>
        <v>2480.0399999999995</v>
      </c>
      <c r="C4982">
        <f>Fulltable[[#This Row],[Distance]]^3</f>
        <v>123505.99199999997</v>
      </c>
      <c r="D4982">
        <f>Fulltable[[#This Row],[Distance]]^4</f>
        <v>6150598.4015999977</v>
      </c>
      <c r="E4982">
        <f>Fulltable[[#This Row],[Distance]]^5</f>
        <v>306299800.39967984</v>
      </c>
      <c r="F4982" s="13" t="e">
        <f>IF(ISNUMBER(VLOOKUP(Fulltable[[#This Row],[Distance]], PBmetric[[Distance (km)]:[PB (hh:mm:ss)]], 6, FALSE)), VLOOKUP(Fulltable[[#This Row],[Distance]], PBmetric[[Distance (km)]:[PB (hh:mm:ss)]], 6, FALSE), NA())</f>
        <v>#N/A</v>
      </c>
      <c r="G4982" s="13">
        <f ca="1">$Q$4+$P$4*Fulltable[[#This Row],[Distance]]+$O$4*Fulltable[[#This Row],[D^2]]+$N$4*Fulltable[[#This Row],[D^3]]</f>
        <v>0.1891744953600869</v>
      </c>
      <c r="H4982" s="13">
        <f ca="1">Fulltable[[#This Row],[Forecast]]*(1+AVERAGE(cform[faster (-ve) /
slower (+ve)]))</f>
        <v>0.19585648302979172</v>
      </c>
      <c r="I4982" s="13" t="e">
        <f>IF(ISNUMBER(VLOOKUP(Fulltable[[#This Row],[Distance]], Predict[[#All],[Distance (km)]:[Time on current form]], 2, FALSE)), VLOOKUP(Fulltable[[#This Row],[Distance]], Predict[[#All],[Distance (km)]:[Time on current form]], 2, FALSE), NA())</f>
        <v>#N/A</v>
      </c>
      <c r="J4982" s="13" t="e">
        <f>IF(ISNUMBER(VLOOKUP(Fulltable[[#This Row],[Distance]], Predict[[#All],[Distance (km)]:[Time on current form]], 3, FALSE)), VLOOKUP(Fulltable[[#This Row],[Distance]], Predict[[#All],[Distance (km)]:[Time on current form]], 3, FALSE), NA())</f>
        <v>#N/A</v>
      </c>
    </row>
    <row r="4983" spans="1:10" x14ac:dyDescent="0.25">
      <c r="A4983" s="1">
        <v>49.81</v>
      </c>
      <c r="B4983" s="2">
        <f>Fulltable[[#This Row],[Distance]]^2</f>
        <v>2481.0361000000003</v>
      </c>
      <c r="C4983">
        <f>Fulltable[[#This Row],[Distance]]^3</f>
        <v>123580.40814100002</v>
      </c>
      <c r="D4983">
        <f>Fulltable[[#This Row],[Distance]]^4</f>
        <v>6155540.129503211</v>
      </c>
      <c r="E4983">
        <f>Fulltable[[#This Row],[Distance]]^5</f>
        <v>306607453.85055494</v>
      </c>
      <c r="F4983" s="13" t="e">
        <f>IF(ISNUMBER(VLOOKUP(Fulltable[[#This Row],[Distance]], PBmetric[[Distance (km)]:[PB (hh:mm:ss)]], 6, FALSE)), VLOOKUP(Fulltable[[#This Row],[Distance]], PBmetric[[Distance (km)]:[PB (hh:mm:ss)]], 6, FALSE), NA())</f>
        <v>#N/A</v>
      </c>
      <c r="G4983" s="13">
        <f ca="1">$Q$4+$P$4*Fulltable[[#This Row],[Distance]]+$O$4*Fulltable[[#This Row],[D^2]]+$N$4*Fulltable[[#This Row],[D^3]]</f>
        <v>0.18922133677633848</v>
      </c>
      <c r="H4983" s="13">
        <f ca="1">Fulltable[[#This Row],[Forecast]]*(1+AVERAGE(cform[faster (-ve) /
slower (+ve)]))</f>
        <v>0.19590497897016521</v>
      </c>
      <c r="I4983" s="13" t="e">
        <f>IF(ISNUMBER(VLOOKUP(Fulltable[[#This Row],[Distance]], Predict[[#All],[Distance (km)]:[Time on current form]], 2, FALSE)), VLOOKUP(Fulltable[[#This Row],[Distance]], Predict[[#All],[Distance (km)]:[Time on current form]], 2, FALSE), NA())</f>
        <v>#N/A</v>
      </c>
      <c r="J4983" s="13" t="e">
        <f>IF(ISNUMBER(VLOOKUP(Fulltable[[#This Row],[Distance]], Predict[[#All],[Distance (km)]:[Time on current form]], 3, FALSE)), VLOOKUP(Fulltable[[#This Row],[Distance]], Predict[[#All],[Distance (km)]:[Time on current form]], 3, FALSE), NA())</f>
        <v>#N/A</v>
      </c>
    </row>
    <row r="4984" spans="1:10" x14ac:dyDescent="0.25">
      <c r="A4984" s="1">
        <v>49.82</v>
      </c>
      <c r="B4984" s="2">
        <f>Fulltable[[#This Row],[Distance]]^2</f>
        <v>2482.0324000000001</v>
      </c>
      <c r="C4984">
        <f>Fulltable[[#This Row],[Distance]]^3</f>
        <v>123654.85416800001</v>
      </c>
      <c r="D4984">
        <f>Fulltable[[#This Row],[Distance]]^4</f>
        <v>6160484.8346497603</v>
      </c>
      <c r="E4984">
        <f>Fulltable[[#This Row],[Distance]]^5</f>
        <v>306915354.46225107</v>
      </c>
      <c r="F4984" s="13" t="e">
        <f>IF(ISNUMBER(VLOOKUP(Fulltable[[#This Row],[Distance]], PBmetric[[Distance (km)]:[PB (hh:mm:ss)]], 6, FALSE)), VLOOKUP(Fulltable[[#This Row],[Distance]], PBmetric[[Distance (km)]:[PB (hh:mm:ss)]], 6, FALSE), NA())</f>
        <v>#N/A</v>
      </c>
      <c r="G4984" s="13">
        <f ca="1">$Q$4+$P$4*Fulltable[[#This Row],[Distance]]+$O$4*Fulltable[[#This Row],[D^2]]+$N$4*Fulltable[[#This Row],[D^3]]</f>
        <v>0.18926818168913509</v>
      </c>
      <c r="H4984" s="13">
        <f ca="1">Fulltable[[#This Row],[Forecast]]*(1+AVERAGE(cform[faster (-ve) /
slower (+ve)]))</f>
        <v>0.19595347853058806</v>
      </c>
      <c r="I4984" s="13" t="e">
        <f>IF(ISNUMBER(VLOOKUP(Fulltable[[#This Row],[Distance]], Predict[[#All],[Distance (km)]:[Time on current form]], 2, FALSE)), VLOOKUP(Fulltable[[#This Row],[Distance]], Predict[[#All],[Distance (km)]:[Time on current form]], 2, FALSE), NA())</f>
        <v>#N/A</v>
      </c>
      <c r="J4984" s="13" t="e">
        <f>IF(ISNUMBER(VLOOKUP(Fulltable[[#This Row],[Distance]], Predict[[#All],[Distance (km)]:[Time on current form]], 3, FALSE)), VLOOKUP(Fulltable[[#This Row],[Distance]], Predict[[#All],[Distance (km)]:[Time on current form]], 3, FALSE), NA())</f>
        <v>#N/A</v>
      </c>
    </row>
    <row r="4985" spans="1:10" x14ac:dyDescent="0.25">
      <c r="A4985" s="1">
        <v>49.83</v>
      </c>
      <c r="B4985" s="2">
        <f>Fulltable[[#This Row],[Distance]]^2</f>
        <v>2483.0288999999998</v>
      </c>
      <c r="C4985">
        <f>Fulltable[[#This Row],[Distance]]^3</f>
        <v>123729.33008699998</v>
      </c>
      <c r="D4985">
        <f>Fulltable[[#This Row],[Distance]]^4</f>
        <v>6165432.5182352094</v>
      </c>
      <c r="E4985">
        <f>Fulltable[[#This Row],[Distance]]^5</f>
        <v>307223502.3836605</v>
      </c>
      <c r="F4985" s="13" t="e">
        <f>IF(ISNUMBER(VLOOKUP(Fulltable[[#This Row],[Distance]], PBmetric[[Distance (km)]:[PB (hh:mm:ss)]], 6, FALSE)), VLOOKUP(Fulltable[[#This Row],[Distance]], PBmetric[[Distance (km)]:[PB (hh:mm:ss)]], 6, FALSE), NA())</f>
        <v>#N/A</v>
      </c>
      <c r="G4985" s="13">
        <f ca="1">$Q$4+$P$4*Fulltable[[#This Row],[Distance]]+$O$4*Fulltable[[#This Row],[D^2]]+$N$4*Fulltable[[#This Row],[D^3]]</f>
        <v>0.18931503009844142</v>
      </c>
      <c r="H4985" s="13">
        <f ca="1">Fulltable[[#This Row],[Forecast]]*(1+AVERAGE(cform[faster (-ve) /
slower (+ve)]))</f>
        <v>0.19600198171102373</v>
      </c>
      <c r="I4985" s="13" t="e">
        <f>IF(ISNUMBER(VLOOKUP(Fulltable[[#This Row],[Distance]], Predict[[#All],[Distance (km)]:[Time on current form]], 2, FALSE)), VLOOKUP(Fulltable[[#This Row],[Distance]], Predict[[#All],[Distance (km)]:[Time on current form]], 2, FALSE), NA())</f>
        <v>#N/A</v>
      </c>
      <c r="J4985" s="13" t="e">
        <f>IF(ISNUMBER(VLOOKUP(Fulltable[[#This Row],[Distance]], Predict[[#All],[Distance (km)]:[Time on current form]], 3, FALSE)), VLOOKUP(Fulltable[[#This Row],[Distance]], Predict[[#All],[Distance (km)]:[Time on current form]], 3, FALSE), NA())</f>
        <v>#N/A</v>
      </c>
    </row>
    <row r="4986" spans="1:10" x14ac:dyDescent="0.25">
      <c r="A4986" s="1">
        <v>49.84</v>
      </c>
      <c r="B4986" s="2">
        <f>Fulltable[[#This Row],[Distance]]^2</f>
        <v>2484.0256000000004</v>
      </c>
      <c r="C4986">
        <f>Fulltable[[#This Row],[Distance]]^3</f>
        <v>123803.83590400002</v>
      </c>
      <c r="D4986">
        <f>Fulltable[[#This Row],[Distance]]^4</f>
        <v>6170383.1814553617</v>
      </c>
      <c r="E4986">
        <f>Fulltable[[#This Row],[Distance]]^5</f>
        <v>307531897.76373523</v>
      </c>
      <c r="F4986" s="13" t="e">
        <f>IF(ISNUMBER(VLOOKUP(Fulltable[[#This Row],[Distance]], PBmetric[[Distance (km)]:[PB (hh:mm:ss)]], 6, FALSE)), VLOOKUP(Fulltable[[#This Row],[Distance]], PBmetric[[Distance (km)]:[PB (hh:mm:ss)]], 6, FALSE), NA())</f>
        <v>#N/A</v>
      </c>
      <c r="G4986" s="13">
        <f ca="1">$Q$4+$P$4*Fulltable[[#This Row],[Distance]]+$O$4*Fulltable[[#This Row],[D^2]]+$N$4*Fulltable[[#This Row],[D^3]]</f>
        <v>0.18936188200422202</v>
      </c>
      <c r="H4986" s="13">
        <f ca="1">Fulltable[[#This Row],[Forecast]]*(1+AVERAGE(cform[faster (-ve) /
slower (+ve)]))</f>
        <v>0.19605048851143553</v>
      </c>
      <c r="I4986" s="13" t="e">
        <f>IF(ISNUMBER(VLOOKUP(Fulltable[[#This Row],[Distance]], Predict[[#All],[Distance (km)]:[Time on current form]], 2, FALSE)), VLOOKUP(Fulltable[[#This Row],[Distance]], Predict[[#All],[Distance (km)]:[Time on current form]], 2, FALSE), NA())</f>
        <v>#N/A</v>
      </c>
      <c r="J4986" s="13" t="e">
        <f>IF(ISNUMBER(VLOOKUP(Fulltable[[#This Row],[Distance]], Predict[[#All],[Distance (km)]:[Time on current form]], 3, FALSE)), VLOOKUP(Fulltable[[#This Row],[Distance]], Predict[[#All],[Distance (km)]:[Time on current form]], 3, FALSE), NA())</f>
        <v>#N/A</v>
      </c>
    </row>
    <row r="4987" spans="1:10" x14ac:dyDescent="0.25">
      <c r="A4987" s="1">
        <v>49.85</v>
      </c>
      <c r="B4987" s="2">
        <f>Fulltable[[#This Row],[Distance]]^2</f>
        <v>2485.0225</v>
      </c>
      <c r="C4987">
        <f>Fulltable[[#This Row],[Distance]]^3</f>
        <v>123878.371625</v>
      </c>
      <c r="D4987">
        <f>Fulltable[[#This Row],[Distance]]^4</f>
        <v>6175336.8255062504</v>
      </c>
      <c r="E4987">
        <f>Fulltable[[#This Row],[Distance]]^5</f>
        <v>307840540.7514866</v>
      </c>
      <c r="F4987" s="13" t="e">
        <f>IF(ISNUMBER(VLOOKUP(Fulltable[[#This Row],[Distance]], PBmetric[[Distance (km)]:[PB (hh:mm:ss)]], 6, FALSE)), VLOOKUP(Fulltable[[#This Row],[Distance]], PBmetric[[Distance (km)]:[PB (hh:mm:ss)]], 6, FALSE), NA())</f>
        <v>#N/A</v>
      </c>
      <c r="G4987" s="13">
        <f ca="1">$Q$4+$P$4*Fulltable[[#This Row],[Distance]]+$O$4*Fulltable[[#This Row],[D^2]]+$N$4*Fulltable[[#This Row],[D^3]]</f>
        <v>0.18940873740644149</v>
      </c>
      <c r="H4987" s="13">
        <f ca="1">Fulltable[[#This Row],[Forecast]]*(1+AVERAGE(cform[faster (-ve) /
slower (+ve)]))</f>
        <v>0.19609899893178676</v>
      </c>
      <c r="I4987" s="13" t="e">
        <f>IF(ISNUMBER(VLOOKUP(Fulltable[[#This Row],[Distance]], Predict[[#All],[Distance (km)]:[Time on current form]], 2, FALSE)), VLOOKUP(Fulltable[[#This Row],[Distance]], Predict[[#All],[Distance (km)]:[Time on current form]], 2, FALSE), NA())</f>
        <v>#N/A</v>
      </c>
      <c r="J4987" s="13" t="e">
        <f>IF(ISNUMBER(VLOOKUP(Fulltable[[#This Row],[Distance]], Predict[[#All],[Distance (km)]:[Time on current form]], 3, FALSE)), VLOOKUP(Fulltable[[#This Row],[Distance]], Predict[[#All],[Distance (km)]:[Time on current form]], 3, FALSE), NA())</f>
        <v>#N/A</v>
      </c>
    </row>
    <row r="4988" spans="1:10" x14ac:dyDescent="0.25">
      <c r="A4988" s="1">
        <v>49.86</v>
      </c>
      <c r="B4988" s="2">
        <f>Fulltable[[#This Row],[Distance]]^2</f>
        <v>2486.0196000000001</v>
      </c>
      <c r="C4988">
        <f>Fulltable[[#This Row],[Distance]]^3</f>
        <v>123952.937256</v>
      </c>
      <c r="D4988">
        <f>Fulltable[[#This Row],[Distance]]^4</f>
        <v>6180293.4515841603</v>
      </c>
      <c r="E4988">
        <f>Fulltable[[#This Row],[Distance]]^5</f>
        <v>308149431.49598622</v>
      </c>
      <c r="F4988" s="13" t="e">
        <f>IF(ISNUMBER(VLOOKUP(Fulltable[[#This Row],[Distance]], PBmetric[[Distance (km)]:[PB (hh:mm:ss)]], 6, FALSE)), VLOOKUP(Fulltable[[#This Row],[Distance]], PBmetric[[Distance (km)]:[PB (hh:mm:ss)]], 6, FALSE), NA())</f>
        <v>#N/A</v>
      </c>
      <c r="G4988" s="13">
        <f ca="1">$Q$4+$P$4*Fulltable[[#This Row],[Distance]]+$O$4*Fulltable[[#This Row],[D^2]]+$N$4*Fulltable[[#This Row],[D^3]]</f>
        <v>0.18945559630506442</v>
      </c>
      <c r="H4988" s="13">
        <f ca="1">Fulltable[[#This Row],[Forecast]]*(1+AVERAGE(cform[faster (-ve) /
slower (+ve)]))</f>
        <v>0.19614751297204081</v>
      </c>
      <c r="I4988" s="13" t="e">
        <f>IF(ISNUMBER(VLOOKUP(Fulltable[[#This Row],[Distance]], Predict[[#All],[Distance (km)]:[Time on current form]], 2, FALSE)), VLOOKUP(Fulltable[[#This Row],[Distance]], Predict[[#All],[Distance (km)]:[Time on current form]], 2, FALSE), NA())</f>
        <v>#N/A</v>
      </c>
      <c r="J4988" s="13" t="e">
        <f>IF(ISNUMBER(VLOOKUP(Fulltable[[#This Row],[Distance]], Predict[[#All],[Distance (km)]:[Time on current form]], 3, FALSE)), VLOOKUP(Fulltable[[#This Row],[Distance]], Predict[[#All],[Distance (km)]:[Time on current form]], 3, FALSE), NA())</f>
        <v>#N/A</v>
      </c>
    </row>
    <row r="4989" spans="1:10" x14ac:dyDescent="0.25">
      <c r="A4989" s="1">
        <v>49.87</v>
      </c>
      <c r="B4989" s="2">
        <f>Fulltable[[#This Row],[Distance]]^2</f>
        <v>2487.0168999999996</v>
      </c>
      <c r="C4989">
        <f>Fulltable[[#This Row],[Distance]]^3</f>
        <v>124027.53280299998</v>
      </c>
      <c r="D4989">
        <f>Fulltable[[#This Row],[Distance]]^4</f>
        <v>6185253.0608856082</v>
      </c>
      <c r="E4989">
        <f>Fulltable[[#This Row],[Distance]]^5</f>
        <v>308458570.14636528</v>
      </c>
      <c r="F4989" s="13" t="e">
        <f>IF(ISNUMBER(VLOOKUP(Fulltable[[#This Row],[Distance]], PBmetric[[Distance (km)]:[PB (hh:mm:ss)]], 6, FALSE)), VLOOKUP(Fulltable[[#This Row],[Distance]], PBmetric[[Distance (km)]:[PB (hh:mm:ss)]], 6, FALSE), NA())</f>
        <v>#N/A</v>
      </c>
      <c r="G4989" s="13">
        <f ca="1">$Q$4+$P$4*Fulltable[[#This Row],[Distance]]+$O$4*Fulltable[[#This Row],[D^2]]+$N$4*Fulltable[[#This Row],[D^3]]</f>
        <v>0.18950245870005542</v>
      </c>
      <c r="H4989" s="13">
        <f ca="1">Fulltable[[#This Row],[Forecast]]*(1+AVERAGE(cform[faster (-ve) /
slower (+ve)]))</f>
        <v>0.19619603063216098</v>
      </c>
      <c r="I4989" s="13" t="e">
        <f>IF(ISNUMBER(VLOOKUP(Fulltable[[#This Row],[Distance]], Predict[[#All],[Distance (km)]:[Time on current form]], 2, FALSE)), VLOOKUP(Fulltable[[#This Row],[Distance]], Predict[[#All],[Distance (km)]:[Time on current form]], 2, FALSE), NA())</f>
        <v>#N/A</v>
      </c>
      <c r="J4989" s="13" t="e">
        <f>IF(ISNUMBER(VLOOKUP(Fulltable[[#This Row],[Distance]], Predict[[#All],[Distance (km)]:[Time on current form]], 3, FALSE)), VLOOKUP(Fulltable[[#This Row],[Distance]], Predict[[#All],[Distance (km)]:[Time on current form]], 3, FALSE), NA())</f>
        <v>#N/A</v>
      </c>
    </row>
    <row r="4990" spans="1:10" x14ac:dyDescent="0.25">
      <c r="A4990" s="1">
        <v>49.88</v>
      </c>
      <c r="B4990" s="2">
        <f>Fulltable[[#This Row],[Distance]]^2</f>
        <v>2488.0144000000005</v>
      </c>
      <c r="C4990">
        <f>Fulltable[[#This Row],[Distance]]^3</f>
        <v>124102.15827200003</v>
      </c>
      <c r="D4990">
        <f>Fulltable[[#This Row],[Distance]]^4</f>
        <v>6190215.6546073621</v>
      </c>
      <c r="E4990">
        <f>Fulltable[[#This Row],[Distance]]^5</f>
        <v>308767956.85181522</v>
      </c>
      <c r="F4990" s="13" t="e">
        <f>IF(ISNUMBER(VLOOKUP(Fulltable[[#This Row],[Distance]], PBmetric[[Distance (km)]:[PB (hh:mm:ss)]], 6, FALSE)), VLOOKUP(Fulltable[[#This Row],[Distance]], PBmetric[[Distance (km)]:[PB (hh:mm:ss)]], 6, FALSE), NA())</f>
        <v>#N/A</v>
      </c>
      <c r="G4990" s="13">
        <f ca="1">$Q$4+$P$4*Fulltable[[#This Row],[Distance]]+$O$4*Fulltable[[#This Row],[D^2]]+$N$4*Fulltable[[#This Row],[D^3]]</f>
        <v>0.18954932459137919</v>
      </c>
      <c r="H4990" s="13">
        <f ca="1">Fulltable[[#This Row],[Forecast]]*(1+AVERAGE(cform[faster (-ve) /
slower (+ve)]))</f>
        <v>0.19624455191211079</v>
      </c>
      <c r="I4990" s="13" t="e">
        <f>IF(ISNUMBER(VLOOKUP(Fulltable[[#This Row],[Distance]], Predict[[#All],[Distance (km)]:[Time on current form]], 2, FALSE)), VLOOKUP(Fulltable[[#This Row],[Distance]], Predict[[#All],[Distance (km)]:[Time on current form]], 2, FALSE), NA())</f>
        <v>#N/A</v>
      </c>
      <c r="J4990" s="13" t="e">
        <f>IF(ISNUMBER(VLOOKUP(Fulltable[[#This Row],[Distance]], Predict[[#All],[Distance (km)]:[Time on current form]], 3, FALSE)), VLOOKUP(Fulltable[[#This Row],[Distance]], Predict[[#All],[Distance (km)]:[Time on current form]], 3, FALSE), NA())</f>
        <v>#N/A</v>
      </c>
    </row>
    <row r="4991" spans="1:10" x14ac:dyDescent="0.25">
      <c r="A4991" s="1">
        <v>49.89</v>
      </c>
      <c r="B4991" s="2">
        <f>Fulltable[[#This Row],[Distance]]^2</f>
        <v>2489.0120999999999</v>
      </c>
      <c r="C4991">
        <f>Fulltable[[#This Row],[Distance]]^3</f>
        <v>124176.813669</v>
      </c>
      <c r="D4991">
        <f>Fulltable[[#This Row],[Distance]]^4</f>
        <v>6195181.23394641</v>
      </c>
      <c r="E4991">
        <f>Fulltable[[#This Row],[Distance]]^5</f>
        <v>309077591.76158643</v>
      </c>
      <c r="F4991" s="13" t="e">
        <f>IF(ISNUMBER(VLOOKUP(Fulltable[[#This Row],[Distance]], PBmetric[[Distance (km)]:[PB (hh:mm:ss)]], 6, FALSE)), VLOOKUP(Fulltable[[#This Row],[Distance]], PBmetric[[Distance (km)]:[PB (hh:mm:ss)]], 6, FALSE), NA())</f>
        <v>#N/A</v>
      </c>
      <c r="G4991" s="13">
        <f ca="1">$Q$4+$P$4*Fulltable[[#This Row],[Distance]]+$O$4*Fulltable[[#This Row],[D^2]]+$N$4*Fulltable[[#This Row],[D^3]]</f>
        <v>0.18959619397900013</v>
      </c>
      <c r="H4991" s="13">
        <f ca="1">Fulltable[[#This Row],[Forecast]]*(1+AVERAGE(cform[faster (-ve) /
slower (+ve)]))</f>
        <v>0.19629307681185337</v>
      </c>
      <c r="I4991" s="13" t="e">
        <f>IF(ISNUMBER(VLOOKUP(Fulltable[[#This Row],[Distance]], Predict[[#All],[Distance (km)]:[Time on current form]], 2, FALSE)), VLOOKUP(Fulltable[[#This Row],[Distance]], Predict[[#All],[Distance (km)]:[Time on current form]], 2, FALSE), NA())</f>
        <v>#N/A</v>
      </c>
      <c r="J4991" s="13" t="e">
        <f>IF(ISNUMBER(VLOOKUP(Fulltable[[#This Row],[Distance]], Predict[[#All],[Distance (km)]:[Time on current form]], 3, FALSE)), VLOOKUP(Fulltable[[#This Row],[Distance]], Predict[[#All],[Distance (km)]:[Time on current form]], 3, FALSE), NA())</f>
        <v>#N/A</v>
      </c>
    </row>
    <row r="4992" spans="1:10" x14ac:dyDescent="0.25">
      <c r="A4992" s="1">
        <v>49.9</v>
      </c>
      <c r="B4992" s="2">
        <f>Fulltable[[#This Row],[Distance]]^2</f>
        <v>2490.0099999999998</v>
      </c>
      <c r="C4992">
        <f>Fulltable[[#This Row],[Distance]]^3</f>
        <v>124251.49899999998</v>
      </c>
      <c r="D4992">
        <f>Fulltable[[#This Row],[Distance]]^4</f>
        <v>6200149.8000999987</v>
      </c>
      <c r="E4992">
        <f>Fulltable[[#This Row],[Distance]]^5</f>
        <v>309387475.0249899</v>
      </c>
      <c r="F4992" s="13" t="e">
        <f>IF(ISNUMBER(VLOOKUP(Fulltable[[#This Row],[Distance]], PBmetric[[Distance (km)]:[PB (hh:mm:ss)]], 6, FALSE)), VLOOKUP(Fulltable[[#This Row],[Distance]], PBmetric[[Distance (km)]:[PB (hh:mm:ss)]], 6, FALSE), NA())</f>
        <v>#N/A</v>
      </c>
      <c r="G4992" s="13">
        <f ca="1">$Q$4+$P$4*Fulltable[[#This Row],[Distance]]+$O$4*Fulltable[[#This Row],[D^2]]+$N$4*Fulltable[[#This Row],[D^3]]</f>
        <v>0.18964306686288293</v>
      </c>
      <c r="H4992" s="13">
        <f ca="1">Fulltable[[#This Row],[Forecast]]*(1+AVERAGE(cform[faster (-ve) /
slower (+ve)]))</f>
        <v>0.19634160533135211</v>
      </c>
      <c r="I4992" s="13" t="e">
        <f>IF(ISNUMBER(VLOOKUP(Fulltable[[#This Row],[Distance]], Predict[[#All],[Distance (km)]:[Time on current form]], 2, FALSE)), VLOOKUP(Fulltable[[#This Row],[Distance]], Predict[[#All],[Distance (km)]:[Time on current form]], 2, FALSE), NA())</f>
        <v>#N/A</v>
      </c>
      <c r="J4992" s="13" t="e">
        <f>IF(ISNUMBER(VLOOKUP(Fulltable[[#This Row],[Distance]], Predict[[#All],[Distance (km)]:[Time on current form]], 3, FALSE)), VLOOKUP(Fulltable[[#This Row],[Distance]], Predict[[#All],[Distance (km)]:[Time on current form]], 3, FALSE), NA())</f>
        <v>#N/A</v>
      </c>
    </row>
    <row r="4993" spans="1:10" x14ac:dyDescent="0.25">
      <c r="A4993" s="1">
        <v>49.91</v>
      </c>
      <c r="B4993" s="2">
        <f>Fulltable[[#This Row],[Distance]]^2</f>
        <v>2491.0080999999996</v>
      </c>
      <c r="C4993">
        <f>Fulltable[[#This Row],[Distance]]^3</f>
        <v>124326.21427099998</v>
      </c>
      <c r="D4993">
        <f>Fulltable[[#This Row],[Distance]]^4</f>
        <v>6205121.3542656079</v>
      </c>
      <c r="E4993">
        <f>Fulltable[[#This Row],[Distance]]^5</f>
        <v>309697606.79139644</v>
      </c>
      <c r="F4993" s="13" t="e">
        <f>IF(ISNUMBER(VLOOKUP(Fulltable[[#This Row],[Distance]], PBmetric[[Distance (km)]:[PB (hh:mm:ss)]], 6, FALSE)), VLOOKUP(Fulltable[[#This Row],[Distance]], PBmetric[[Distance (km)]:[PB (hh:mm:ss)]], 6, FALSE), NA())</f>
        <v>#N/A</v>
      </c>
      <c r="G4993" s="13">
        <f ca="1">$Q$4+$P$4*Fulltable[[#This Row],[Distance]]+$O$4*Fulltable[[#This Row],[D^2]]+$N$4*Fulltable[[#This Row],[D^3]]</f>
        <v>0.18968994324299218</v>
      </c>
      <c r="H4993" s="13">
        <f ca="1">Fulltable[[#This Row],[Forecast]]*(1+AVERAGE(cform[faster (-ve) /
slower (+ve)]))</f>
        <v>0.19639013747057041</v>
      </c>
      <c r="I4993" s="13" t="e">
        <f>IF(ISNUMBER(VLOOKUP(Fulltable[[#This Row],[Distance]], Predict[[#All],[Distance (km)]:[Time on current form]], 2, FALSE)), VLOOKUP(Fulltable[[#This Row],[Distance]], Predict[[#All],[Distance (km)]:[Time on current form]], 2, FALSE), NA())</f>
        <v>#N/A</v>
      </c>
      <c r="J4993" s="13" t="e">
        <f>IF(ISNUMBER(VLOOKUP(Fulltable[[#This Row],[Distance]], Predict[[#All],[Distance (km)]:[Time on current form]], 3, FALSE)), VLOOKUP(Fulltable[[#This Row],[Distance]], Predict[[#All],[Distance (km)]:[Time on current form]], 3, FALSE), NA())</f>
        <v>#N/A</v>
      </c>
    </row>
    <row r="4994" spans="1:10" x14ac:dyDescent="0.25">
      <c r="A4994" s="1">
        <v>49.92</v>
      </c>
      <c r="B4994" s="2">
        <f>Fulltable[[#This Row],[Distance]]^2</f>
        <v>2492.0064000000002</v>
      </c>
      <c r="C4994">
        <f>Fulltable[[#This Row],[Distance]]^3</f>
        <v>124400.95948800001</v>
      </c>
      <c r="D4994">
        <f>Fulltable[[#This Row],[Distance]]^4</f>
        <v>6210095.8976409612</v>
      </c>
      <c r="E4994">
        <f>Fulltable[[#This Row],[Distance]]^5</f>
        <v>310007987.21023679</v>
      </c>
      <c r="F4994" s="13" t="e">
        <f>IF(ISNUMBER(VLOOKUP(Fulltable[[#This Row],[Distance]], PBmetric[[Distance (km)]:[PB (hh:mm:ss)]], 6, FALSE)), VLOOKUP(Fulltable[[#This Row],[Distance]], PBmetric[[Distance (km)]:[PB (hh:mm:ss)]], 6, FALSE), NA())</f>
        <v>#N/A</v>
      </c>
      <c r="G4994" s="13">
        <f ca="1">$Q$4+$P$4*Fulltable[[#This Row],[Distance]]+$O$4*Fulltable[[#This Row],[D^2]]+$N$4*Fulltable[[#This Row],[D^3]]</f>
        <v>0.18973682311929255</v>
      </c>
      <c r="H4994" s="13">
        <f ca="1">Fulltable[[#This Row],[Forecast]]*(1+AVERAGE(cform[faster (-ve) /
slower (+ve)]))</f>
        <v>0.19643867322947164</v>
      </c>
      <c r="I4994" s="13" t="e">
        <f>IF(ISNUMBER(VLOOKUP(Fulltable[[#This Row],[Distance]], Predict[[#All],[Distance (km)]:[Time on current form]], 2, FALSE)), VLOOKUP(Fulltable[[#This Row],[Distance]], Predict[[#All],[Distance (km)]:[Time on current form]], 2, FALSE), NA())</f>
        <v>#N/A</v>
      </c>
      <c r="J4994" s="13" t="e">
        <f>IF(ISNUMBER(VLOOKUP(Fulltable[[#This Row],[Distance]], Predict[[#All],[Distance (km)]:[Time on current form]], 3, FALSE)), VLOOKUP(Fulltable[[#This Row],[Distance]], Predict[[#All],[Distance (km)]:[Time on current form]], 3, FALSE), NA())</f>
        <v>#N/A</v>
      </c>
    </row>
    <row r="4995" spans="1:10" x14ac:dyDescent="0.25">
      <c r="A4995" s="1">
        <v>49.93</v>
      </c>
      <c r="B4995" s="2">
        <f>Fulltable[[#This Row],[Distance]]^2</f>
        <v>2493.0048999999999</v>
      </c>
      <c r="C4995">
        <f>Fulltable[[#This Row],[Distance]]^3</f>
        <v>124475.73465699999</v>
      </c>
      <c r="D4995">
        <f>Fulltable[[#This Row],[Distance]]^4</f>
        <v>6215073.4314240096</v>
      </c>
      <c r="E4995">
        <f>Fulltable[[#This Row],[Distance]]^5</f>
        <v>310318616.43100077</v>
      </c>
      <c r="F4995" s="13" t="e">
        <f>IF(ISNUMBER(VLOOKUP(Fulltable[[#This Row],[Distance]], PBmetric[[Distance (km)]:[PB (hh:mm:ss)]], 6, FALSE)), VLOOKUP(Fulltable[[#This Row],[Distance]], PBmetric[[Distance (km)]:[PB (hh:mm:ss)]], 6, FALSE), NA())</f>
        <v>#N/A</v>
      </c>
      <c r="G4995" s="13">
        <f ca="1">$Q$4+$P$4*Fulltable[[#This Row],[Distance]]+$O$4*Fulltable[[#This Row],[D^2]]+$N$4*Fulltable[[#This Row],[D^3]]</f>
        <v>0.1897837064917485</v>
      </c>
      <c r="H4995" s="13">
        <f ca="1">Fulltable[[#This Row],[Forecast]]*(1+AVERAGE(cform[faster (-ve) /
slower (+ve)]))</f>
        <v>0.19648721260801907</v>
      </c>
      <c r="I4995" s="13" t="e">
        <f>IF(ISNUMBER(VLOOKUP(Fulltable[[#This Row],[Distance]], Predict[[#All],[Distance (km)]:[Time on current form]], 2, FALSE)), VLOOKUP(Fulltable[[#This Row],[Distance]], Predict[[#All],[Distance (km)]:[Time on current form]], 2, FALSE), NA())</f>
        <v>#N/A</v>
      </c>
      <c r="J4995" s="13" t="e">
        <f>IF(ISNUMBER(VLOOKUP(Fulltable[[#This Row],[Distance]], Predict[[#All],[Distance (km)]:[Time on current form]], 3, FALSE)), VLOOKUP(Fulltable[[#This Row],[Distance]], Predict[[#All],[Distance (km)]:[Time on current form]], 3, FALSE), NA())</f>
        <v>#N/A</v>
      </c>
    </row>
    <row r="4996" spans="1:10" x14ac:dyDescent="0.25">
      <c r="A4996" s="1">
        <v>49.94</v>
      </c>
      <c r="B4996" s="2">
        <f>Fulltable[[#This Row],[Distance]]^2</f>
        <v>2494.0035999999996</v>
      </c>
      <c r="C4996">
        <f>Fulltable[[#This Row],[Distance]]^3</f>
        <v>124550.53978399998</v>
      </c>
      <c r="D4996">
        <f>Fulltable[[#This Row],[Distance]]^4</f>
        <v>6220053.9568129573</v>
      </c>
      <c r="E4996">
        <f>Fulltable[[#This Row],[Distance]]^5</f>
        <v>310629494.60323906</v>
      </c>
      <c r="F4996" s="13" t="e">
        <f>IF(ISNUMBER(VLOOKUP(Fulltable[[#This Row],[Distance]], PBmetric[[Distance (km)]:[PB (hh:mm:ss)]], 6, FALSE)), VLOOKUP(Fulltable[[#This Row],[Distance]], PBmetric[[Distance (km)]:[PB (hh:mm:ss)]], 6, FALSE), NA())</f>
        <v>#N/A</v>
      </c>
      <c r="G4996" s="13">
        <f ca="1">$Q$4+$P$4*Fulltable[[#This Row],[Distance]]+$O$4*Fulltable[[#This Row],[D^2]]+$N$4*Fulltable[[#This Row],[D^3]]</f>
        <v>0.18983059336032476</v>
      </c>
      <c r="H4996" s="13">
        <f ca="1">Fulltable[[#This Row],[Forecast]]*(1+AVERAGE(cform[faster (-ve) /
slower (+ve)]))</f>
        <v>0.19653575560617612</v>
      </c>
      <c r="I4996" s="13" t="e">
        <f>IF(ISNUMBER(VLOOKUP(Fulltable[[#This Row],[Distance]], Predict[[#All],[Distance (km)]:[Time on current form]], 2, FALSE)), VLOOKUP(Fulltable[[#This Row],[Distance]], Predict[[#All],[Distance (km)]:[Time on current form]], 2, FALSE), NA())</f>
        <v>#N/A</v>
      </c>
      <c r="J4996" s="13" t="e">
        <f>IF(ISNUMBER(VLOOKUP(Fulltable[[#This Row],[Distance]], Predict[[#All],[Distance (km)]:[Time on current form]], 3, FALSE)), VLOOKUP(Fulltable[[#This Row],[Distance]], Predict[[#All],[Distance (km)]:[Time on current form]], 3, FALSE), NA())</f>
        <v>#N/A</v>
      </c>
    </row>
    <row r="4997" spans="1:10" x14ac:dyDescent="0.25">
      <c r="A4997" s="1">
        <v>49.95</v>
      </c>
      <c r="B4997" s="2">
        <f>Fulltable[[#This Row],[Distance]]^2</f>
        <v>2495.0025000000005</v>
      </c>
      <c r="C4997">
        <f>Fulltable[[#This Row],[Distance]]^3</f>
        <v>124625.37487500004</v>
      </c>
      <c r="D4997">
        <f>Fulltable[[#This Row],[Distance]]^4</f>
        <v>6225037.4750062525</v>
      </c>
      <c r="E4997">
        <f>Fulltable[[#This Row],[Distance]]^5</f>
        <v>310940621.87656236</v>
      </c>
      <c r="F4997" s="13" t="e">
        <f>IF(ISNUMBER(VLOOKUP(Fulltable[[#This Row],[Distance]], PBmetric[[Distance (km)]:[PB (hh:mm:ss)]], 6, FALSE)), VLOOKUP(Fulltable[[#This Row],[Distance]], PBmetric[[Distance (km)]:[PB (hh:mm:ss)]], 6, FALSE), NA())</f>
        <v>#N/A</v>
      </c>
      <c r="G4997" s="13">
        <f ca="1">$Q$4+$P$4*Fulltable[[#This Row],[Distance]]+$O$4*Fulltable[[#This Row],[D^2]]+$N$4*Fulltable[[#This Row],[D^3]]</f>
        <v>0.18987748372498586</v>
      </c>
      <c r="H4997" s="13">
        <f ca="1">Fulltable[[#This Row],[Forecast]]*(1+AVERAGE(cform[faster (-ve) /
slower (+ve)]))</f>
        <v>0.1965843022239061</v>
      </c>
      <c r="I4997" s="13" t="e">
        <f>IF(ISNUMBER(VLOOKUP(Fulltable[[#This Row],[Distance]], Predict[[#All],[Distance (km)]:[Time on current form]], 2, FALSE)), VLOOKUP(Fulltable[[#This Row],[Distance]], Predict[[#All],[Distance (km)]:[Time on current form]], 2, FALSE), NA())</f>
        <v>#N/A</v>
      </c>
      <c r="J4997" s="13" t="e">
        <f>IF(ISNUMBER(VLOOKUP(Fulltable[[#This Row],[Distance]], Predict[[#All],[Distance (km)]:[Time on current form]], 3, FALSE)), VLOOKUP(Fulltable[[#This Row],[Distance]], Predict[[#All],[Distance (km)]:[Time on current form]], 3, FALSE), NA())</f>
        <v>#N/A</v>
      </c>
    </row>
    <row r="4998" spans="1:10" x14ac:dyDescent="0.25">
      <c r="A4998" s="1">
        <v>49.96</v>
      </c>
      <c r="B4998" s="2">
        <f>Fulltable[[#This Row],[Distance]]^2</f>
        <v>2496.0016000000001</v>
      </c>
      <c r="C4998">
        <f>Fulltable[[#This Row],[Distance]]^3</f>
        <v>124700.239936</v>
      </c>
      <c r="D4998">
        <f>Fulltable[[#This Row],[Distance]]^4</f>
        <v>6230023.9872025605</v>
      </c>
      <c r="E4998">
        <f>Fulltable[[#This Row],[Distance]]^5</f>
        <v>311251998.40063995</v>
      </c>
      <c r="F4998" s="13" t="e">
        <f>IF(ISNUMBER(VLOOKUP(Fulltable[[#This Row],[Distance]], PBmetric[[Distance (km)]:[PB (hh:mm:ss)]], 6, FALSE)), VLOOKUP(Fulltable[[#This Row],[Distance]], PBmetric[[Distance (km)]:[PB (hh:mm:ss)]], 6, FALSE), NA())</f>
        <v>#N/A</v>
      </c>
      <c r="G4998" s="13">
        <f ca="1">$Q$4+$P$4*Fulltable[[#This Row],[Distance]]+$O$4*Fulltable[[#This Row],[D^2]]+$N$4*Fulltable[[#This Row],[D^3]]</f>
        <v>0.18992437758569639</v>
      </c>
      <c r="H4998" s="13">
        <f ca="1">Fulltable[[#This Row],[Forecast]]*(1+AVERAGE(cform[faster (-ve) /
slower (+ve)]))</f>
        <v>0.19663285246117232</v>
      </c>
      <c r="I4998" s="13" t="e">
        <f>IF(ISNUMBER(VLOOKUP(Fulltable[[#This Row],[Distance]], Predict[[#All],[Distance (km)]:[Time on current form]], 2, FALSE)), VLOOKUP(Fulltable[[#This Row],[Distance]], Predict[[#All],[Distance (km)]:[Time on current form]], 2, FALSE), NA())</f>
        <v>#N/A</v>
      </c>
      <c r="J4998" s="13" t="e">
        <f>IF(ISNUMBER(VLOOKUP(Fulltable[[#This Row],[Distance]], Predict[[#All],[Distance (km)]:[Time on current form]], 3, FALSE)), VLOOKUP(Fulltable[[#This Row],[Distance]], Predict[[#All],[Distance (km)]:[Time on current form]], 3, FALSE), NA())</f>
        <v>#N/A</v>
      </c>
    </row>
    <row r="4999" spans="1:10" x14ac:dyDescent="0.25">
      <c r="A4999" s="1">
        <v>49.97</v>
      </c>
      <c r="B4999" s="2">
        <f>Fulltable[[#This Row],[Distance]]^2</f>
        <v>2497.0009</v>
      </c>
      <c r="C4999">
        <f>Fulltable[[#This Row],[Distance]]^3</f>
        <v>124775.13497299999</v>
      </c>
      <c r="D4999">
        <f>Fulltable[[#This Row],[Distance]]^4</f>
        <v>6235013.4946008101</v>
      </c>
      <c r="E4999">
        <f>Fulltable[[#This Row],[Distance]]^5</f>
        <v>311563624.32520247</v>
      </c>
      <c r="F4999" s="13" t="e">
        <f>IF(ISNUMBER(VLOOKUP(Fulltable[[#This Row],[Distance]], PBmetric[[Distance (km)]:[PB (hh:mm:ss)]], 6, FALSE)), VLOOKUP(Fulltable[[#This Row],[Distance]], PBmetric[[Distance (km)]:[PB (hh:mm:ss)]], 6, FALSE), NA())</f>
        <v>#N/A</v>
      </c>
      <c r="G4999" s="13">
        <f ca="1">$Q$4+$P$4*Fulltable[[#This Row],[Distance]]+$O$4*Fulltable[[#This Row],[D^2]]+$N$4*Fulltable[[#This Row],[D^3]]</f>
        <v>0.18997127494242094</v>
      </c>
      <c r="H4999" s="13">
        <f ca="1">Fulltable[[#This Row],[Forecast]]*(1+AVERAGE(cform[faster (-ve) /
slower (+ve)]))</f>
        <v>0.19668140631793818</v>
      </c>
      <c r="I4999" s="13" t="e">
        <f>IF(ISNUMBER(VLOOKUP(Fulltable[[#This Row],[Distance]], Predict[[#All],[Distance (km)]:[Time on current form]], 2, FALSE)), VLOOKUP(Fulltable[[#This Row],[Distance]], Predict[[#All],[Distance (km)]:[Time on current form]], 2, FALSE), NA())</f>
        <v>#N/A</v>
      </c>
      <c r="J4999" s="13" t="e">
        <f>IF(ISNUMBER(VLOOKUP(Fulltable[[#This Row],[Distance]], Predict[[#All],[Distance (km)]:[Time on current form]], 3, FALSE)), VLOOKUP(Fulltable[[#This Row],[Distance]], Predict[[#All],[Distance (km)]:[Time on current form]], 3, FALSE), NA())</f>
        <v>#N/A</v>
      </c>
    </row>
    <row r="5000" spans="1:10" x14ac:dyDescent="0.25">
      <c r="A5000" s="1">
        <v>49.98</v>
      </c>
      <c r="B5000" s="2">
        <f>Fulltable[[#This Row],[Distance]]^2</f>
        <v>2498.0003999999999</v>
      </c>
      <c r="C5000">
        <f>Fulltable[[#This Row],[Distance]]^3</f>
        <v>124850.05999199998</v>
      </c>
      <c r="D5000">
        <f>Fulltable[[#This Row],[Distance]]^4</f>
        <v>6240005.9984001592</v>
      </c>
      <c r="E5000">
        <f>Fulltable[[#This Row],[Distance]]^5</f>
        <v>311875499.80003995</v>
      </c>
      <c r="F5000" s="13" t="e">
        <f>IF(ISNUMBER(VLOOKUP(Fulltable[[#This Row],[Distance]], PBmetric[[Distance (km)]:[PB (hh:mm:ss)]], 6, FALSE)), VLOOKUP(Fulltable[[#This Row],[Distance]], PBmetric[[Distance (km)]:[PB (hh:mm:ss)]], 6, FALSE), NA())</f>
        <v>#N/A</v>
      </c>
      <c r="G5000" s="13">
        <f ca="1">$Q$4+$P$4*Fulltable[[#This Row],[Distance]]+$O$4*Fulltable[[#This Row],[D^2]]+$N$4*Fulltable[[#This Row],[D^3]]</f>
        <v>0.19001817579512414</v>
      </c>
      <c r="H5000" s="13">
        <f ca="1">Fulltable[[#This Row],[Forecast]]*(1+AVERAGE(cform[faster (-ve) /
slower (+ve)]))</f>
        <v>0.19672996379416699</v>
      </c>
      <c r="I5000" s="13" t="e">
        <f>IF(ISNUMBER(VLOOKUP(Fulltable[[#This Row],[Distance]], Predict[[#All],[Distance (km)]:[Time on current form]], 2, FALSE)), VLOOKUP(Fulltable[[#This Row],[Distance]], Predict[[#All],[Distance (km)]:[Time on current form]], 2, FALSE), NA())</f>
        <v>#N/A</v>
      </c>
      <c r="J5000" s="13" t="e">
        <f>IF(ISNUMBER(VLOOKUP(Fulltable[[#This Row],[Distance]], Predict[[#All],[Distance (km)]:[Time on current form]], 3, FALSE)), VLOOKUP(Fulltable[[#This Row],[Distance]], Predict[[#All],[Distance (km)]:[Time on current form]], 3, FALSE), NA())</f>
        <v>#N/A</v>
      </c>
    </row>
    <row r="5001" spans="1:10" x14ac:dyDescent="0.25">
      <c r="A5001" s="1">
        <v>49.99</v>
      </c>
      <c r="B5001" s="2">
        <f>Fulltable[[#This Row],[Distance]]^2</f>
        <v>2499.0001000000002</v>
      </c>
      <c r="C5001">
        <f>Fulltable[[#This Row],[Distance]]^3</f>
        <v>124925.01499900002</v>
      </c>
      <c r="D5001">
        <f>Fulltable[[#This Row],[Distance]]^4</f>
        <v>6245001.4998000106</v>
      </c>
      <c r="E5001">
        <f>Fulltable[[#This Row],[Distance]]^5</f>
        <v>312187624.97500253</v>
      </c>
      <c r="F5001" s="13" t="e">
        <f>IF(ISNUMBER(VLOOKUP(Fulltable[[#This Row],[Distance]], PBmetric[[Distance (km)]:[PB (hh:mm:ss)]], 6, FALSE)), VLOOKUP(Fulltable[[#This Row],[Distance]], PBmetric[[Distance (km)]:[PB (hh:mm:ss)]], 6, FALSE), NA())</f>
        <v>#N/A</v>
      </c>
      <c r="G5001" s="13">
        <f ca="1">$Q$4+$P$4*Fulltable[[#This Row],[Distance]]+$O$4*Fulltable[[#This Row],[D^2]]+$N$4*Fulltable[[#This Row],[D^3]]</f>
        <v>0.19006508014377058</v>
      </c>
      <c r="H5001" s="13">
        <f ca="1">Fulltable[[#This Row],[Forecast]]*(1+AVERAGE(cform[faster (-ve) /
slower (+ve)]))</f>
        <v>0.19677852488982214</v>
      </c>
      <c r="I5001" s="13" t="e">
        <f>IF(ISNUMBER(VLOOKUP(Fulltable[[#This Row],[Distance]], Predict[[#All],[Distance (km)]:[Time on current form]], 2, FALSE)), VLOOKUP(Fulltable[[#This Row],[Distance]], Predict[[#All],[Distance (km)]:[Time on current form]], 2, FALSE), NA())</f>
        <v>#N/A</v>
      </c>
      <c r="J5001" s="13" t="e">
        <f>IF(ISNUMBER(VLOOKUP(Fulltable[[#This Row],[Distance]], Predict[[#All],[Distance (km)]:[Time on current form]], 3, FALSE)), VLOOKUP(Fulltable[[#This Row],[Distance]], Predict[[#All],[Distance (km)]:[Time on current form]], 3, FALSE), NA())</f>
        <v>#N/A</v>
      </c>
    </row>
    <row r="5002" spans="1:10" x14ac:dyDescent="0.25">
      <c r="A5002" s="1">
        <v>50</v>
      </c>
      <c r="B5002" s="2">
        <f>Fulltable[[#This Row],[Distance]]^2</f>
        <v>2500</v>
      </c>
      <c r="C5002">
        <f>Fulltable[[#This Row],[Distance]]^3</f>
        <v>125000</v>
      </c>
      <c r="D5002">
        <f>Fulltable[[#This Row],[Distance]]^4</f>
        <v>6250000</v>
      </c>
      <c r="E5002">
        <f>Fulltable[[#This Row],[Distance]]^5</f>
        <v>312500000</v>
      </c>
      <c r="F5002" s="13" t="e">
        <f>IF(ISNUMBER(VLOOKUP(Fulltable[[#This Row],[Distance]], PBmetric[[Distance (km)]:[PB (hh:mm:ss)]], 6, FALSE)), VLOOKUP(Fulltable[[#This Row],[Distance]], PBmetric[[Distance (km)]:[PB (hh:mm:ss)]], 6, FALSE), NA())</f>
        <v>#N/A</v>
      </c>
      <c r="G5002" s="13">
        <f ca="1">$Q$4+$P$4*Fulltable[[#This Row],[Distance]]+$O$4*Fulltable[[#This Row],[D^2]]+$N$4*Fulltable[[#This Row],[D^3]]</f>
        <v>0.19011198798832485</v>
      </c>
      <c r="H5002" s="13">
        <f ca="1">Fulltable[[#This Row],[Forecast]]*(1+AVERAGE(cform[faster (-ve) /
slower (+ve)]))</f>
        <v>0.19682708960486694</v>
      </c>
      <c r="I5002" s="13">
        <f ca="1">IF(ISNUMBER(VLOOKUP(Fulltable[[#This Row],[Distance]], Predict[[#All],[Distance (km)]:[Time on current form]], 2, FALSE)), VLOOKUP(Fulltable[[#This Row],[Distance]], Predict[[#All],[Distance (km)]:[Time on current form]], 2, FALSE), NA())</f>
        <v>0.19011198798832485</v>
      </c>
      <c r="J5002" s="13">
        <f ca="1">IF(ISNUMBER(VLOOKUP(Fulltable[[#This Row],[Distance]], Predict[[#All],[Distance (km)]:[Time on current form]], 3, FALSE)), VLOOKUP(Fulltable[[#This Row],[Distance]], Predict[[#All],[Distance (km)]:[Time on current form]], 3, FALSE), NA())</f>
        <v>0.19682708960486694</v>
      </c>
    </row>
    <row r="5003" spans="1:10" x14ac:dyDescent="0.25">
      <c r="A5003" s="1">
        <v>50.01</v>
      </c>
      <c r="B5003" s="2">
        <f>Fulltable[[#This Row],[Distance]]^2</f>
        <v>2501.0000999999997</v>
      </c>
      <c r="C5003">
        <f>Fulltable[[#This Row],[Distance]]^3</f>
        <v>125075.01500099998</v>
      </c>
      <c r="D5003">
        <f>Fulltable[[#This Row],[Distance]]^4</f>
        <v>6255001.500200009</v>
      </c>
      <c r="E5003">
        <f>Fulltable[[#This Row],[Distance]]^5</f>
        <v>312812625.02500242</v>
      </c>
      <c r="F5003" s="13" t="e">
        <f>IF(ISNUMBER(VLOOKUP(Fulltable[[#This Row],[Distance]], PBmetric[[Distance (km)]:[PB (hh:mm:ss)]], 6, FALSE)), VLOOKUP(Fulltable[[#This Row],[Distance]], PBmetric[[Distance (km)]:[PB (hh:mm:ss)]], 6, FALSE), NA())</f>
        <v>#N/A</v>
      </c>
      <c r="G5003" s="13">
        <f ca="1">$Q$4+$P$4*Fulltable[[#This Row],[Distance]]+$O$4*Fulltable[[#This Row],[D^2]]+$N$4*Fulltable[[#This Row],[D^3]]</f>
        <v>0.19015889932875155</v>
      </c>
      <c r="H5003" s="13">
        <f ca="1">Fulltable[[#This Row],[Forecast]]*(1+AVERAGE(cform[faster (-ve) /
slower (+ve)]))</f>
        <v>0.19687565793926476</v>
      </c>
      <c r="I5003" s="13" t="e">
        <f>IF(ISNUMBER(VLOOKUP(Fulltable[[#This Row],[Distance]], Predict[[#All],[Distance (km)]:[Time on current form]], 2, FALSE)), VLOOKUP(Fulltable[[#This Row],[Distance]], Predict[[#All],[Distance (km)]:[Time on current form]], 2, FALSE), NA())</f>
        <v>#N/A</v>
      </c>
      <c r="J5003" s="13" t="e">
        <f>IF(ISNUMBER(VLOOKUP(Fulltable[[#This Row],[Distance]], Predict[[#All],[Distance (km)]:[Time on current form]], 3, FALSE)), VLOOKUP(Fulltable[[#This Row],[Distance]], Predict[[#All],[Distance (km)]:[Time on current form]], 3, FALSE), NA())</f>
        <v>#N/A</v>
      </c>
    </row>
    <row r="5004" spans="1:10" x14ac:dyDescent="0.25">
      <c r="A5004" s="1">
        <v>50.02</v>
      </c>
      <c r="B5004" s="2">
        <f>Fulltable[[#This Row],[Distance]]^2</f>
        <v>2502.0004000000004</v>
      </c>
      <c r="C5004">
        <f>Fulltable[[#This Row],[Distance]]^3</f>
        <v>125150.06000800003</v>
      </c>
      <c r="D5004">
        <f>Fulltable[[#This Row],[Distance]]^4</f>
        <v>6260006.0016001621</v>
      </c>
      <c r="E5004">
        <f>Fulltable[[#This Row],[Distance]]^5</f>
        <v>313125500.2000401</v>
      </c>
      <c r="F5004" s="13" t="e">
        <f>IF(ISNUMBER(VLOOKUP(Fulltable[[#This Row],[Distance]], PBmetric[[Distance (km)]:[PB (hh:mm:ss)]], 6, FALSE)), VLOOKUP(Fulltable[[#This Row],[Distance]], PBmetric[[Distance (km)]:[PB (hh:mm:ss)]], 6, FALSE), NA())</f>
        <v>#N/A</v>
      </c>
      <c r="G5004" s="13">
        <f ca="1">$Q$4+$P$4*Fulltable[[#This Row],[Distance]]+$O$4*Fulltable[[#This Row],[D^2]]+$N$4*Fulltable[[#This Row],[D^3]]</f>
        <v>0.19020581416501528</v>
      </c>
      <c r="H5004" s="13">
        <f ca="1">Fulltable[[#This Row],[Forecast]]*(1+AVERAGE(cform[faster (-ve) /
slower (+ve)]))</f>
        <v>0.19692422989297895</v>
      </c>
      <c r="I5004" s="13" t="e">
        <f>IF(ISNUMBER(VLOOKUP(Fulltable[[#This Row],[Distance]], Predict[[#All],[Distance (km)]:[Time on current form]], 2, FALSE)), VLOOKUP(Fulltable[[#This Row],[Distance]], Predict[[#All],[Distance (km)]:[Time on current form]], 2, FALSE), NA())</f>
        <v>#N/A</v>
      </c>
      <c r="J5004" s="13" t="e">
        <f>IF(ISNUMBER(VLOOKUP(Fulltable[[#This Row],[Distance]], Predict[[#All],[Distance (km)]:[Time on current form]], 3, FALSE)), VLOOKUP(Fulltable[[#This Row],[Distance]], Predict[[#All],[Distance (km)]:[Time on current form]], 3, FALSE), NA())</f>
        <v>#N/A</v>
      </c>
    </row>
    <row r="5005" spans="1:10" x14ac:dyDescent="0.25">
      <c r="A5005" s="1">
        <v>50.03</v>
      </c>
      <c r="B5005" s="2">
        <f>Fulltable[[#This Row],[Distance]]^2</f>
        <v>2503.0009</v>
      </c>
      <c r="C5005">
        <f>Fulltable[[#This Row],[Distance]]^3</f>
        <v>125225.135027</v>
      </c>
      <c r="D5005">
        <f>Fulltable[[#This Row],[Distance]]^4</f>
        <v>6265013.5054008104</v>
      </c>
      <c r="E5005">
        <f>Fulltable[[#This Row],[Distance]]^5</f>
        <v>313438625.67520255</v>
      </c>
      <c r="F5005" s="13" t="e">
        <f>IF(ISNUMBER(VLOOKUP(Fulltable[[#This Row],[Distance]], PBmetric[[Distance (km)]:[PB (hh:mm:ss)]], 6, FALSE)), VLOOKUP(Fulltable[[#This Row],[Distance]], PBmetric[[Distance (km)]:[PB (hh:mm:ss)]], 6, FALSE), NA())</f>
        <v>#N/A</v>
      </c>
      <c r="G5005" s="13">
        <f ca="1">$Q$4+$P$4*Fulltable[[#This Row],[Distance]]+$O$4*Fulltable[[#This Row],[D^2]]+$N$4*Fulltable[[#This Row],[D^3]]</f>
        <v>0.19025273249708061</v>
      </c>
      <c r="H5005" s="13">
        <f ca="1">Fulltable[[#This Row],[Forecast]]*(1+AVERAGE(cform[faster (-ve) /
slower (+ve)]))</f>
        <v>0.19697280546597279</v>
      </c>
      <c r="I5005" s="13" t="e">
        <f>IF(ISNUMBER(VLOOKUP(Fulltable[[#This Row],[Distance]], Predict[[#All],[Distance (km)]:[Time on current form]], 2, FALSE)), VLOOKUP(Fulltable[[#This Row],[Distance]], Predict[[#All],[Distance (km)]:[Time on current form]], 2, FALSE), NA())</f>
        <v>#N/A</v>
      </c>
      <c r="J5005" s="13" t="e">
        <f>IF(ISNUMBER(VLOOKUP(Fulltable[[#This Row],[Distance]], Predict[[#All],[Distance (km)]:[Time on current form]], 3, FALSE)), VLOOKUP(Fulltable[[#This Row],[Distance]], Predict[[#All],[Distance (km)]:[Time on current form]], 3, FALSE), NA())</f>
        <v>#N/A</v>
      </c>
    </row>
    <row r="5006" spans="1:10" x14ac:dyDescent="0.25">
      <c r="A5006" s="1">
        <v>50.04</v>
      </c>
      <c r="B5006" s="2">
        <f>Fulltable[[#This Row],[Distance]]^2</f>
        <v>2504.0016000000001</v>
      </c>
      <c r="C5006">
        <f>Fulltable[[#This Row],[Distance]]^3</f>
        <v>125300.240064</v>
      </c>
      <c r="D5006">
        <f>Fulltable[[#This Row],[Distance]]^4</f>
        <v>6270024.0128025599</v>
      </c>
      <c r="E5006">
        <f>Fulltable[[#This Row],[Distance]]^5</f>
        <v>313752001.60064012</v>
      </c>
      <c r="F5006" s="13" t="e">
        <f>IF(ISNUMBER(VLOOKUP(Fulltable[[#This Row],[Distance]], PBmetric[[Distance (km)]:[PB (hh:mm:ss)]], 6, FALSE)), VLOOKUP(Fulltable[[#This Row],[Distance]], PBmetric[[Distance (km)]:[PB (hh:mm:ss)]], 6, FALSE), NA())</f>
        <v>#N/A</v>
      </c>
      <c r="G5006" s="13">
        <f ca="1">$Q$4+$P$4*Fulltable[[#This Row],[Distance]]+$O$4*Fulltable[[#This Row],[D^2]]+$N$4*Fulltable[[#This Row],[D^3]]</f>
        <v>0.19029965432491217</v>
      </c>
      <c r="H5006" s="13">
        <f ca="1">Fulltable[[#This Row],[Forecast]]*(1+AVERAGE(cform[faster (-ve) /
slower (+ve)]))</f>
        <v>0.1970213846582097</v>
      </c>
      <c r="I5006" s="13" t="e">
        <f>IF(ISNUMBER(VLOOKUP(Fulltable[[#This Row],[Distance]], Predict[[#All],[Distance (km)]:[Time on current form]], 2, FALSE)), VLOOKUP(Fulltable[[#This Row],[Distance]], Predict[[#All],[Distance (km)]:[Time on current form]], 2, FALSE), NA())</f>
        <v>#N/A</v>
      </c>
      <c r="J5006" s="13" t="e">
        <f>IF(ISNUMBER(VLOOKUP(Fulltable[[#This Row],[Distance]], Predict[[#All],[Distance (km)]:[Time on current form]], 3, FALSE)), VLOOKUP(Fulltable[[#This Row],[Distance]], Predict[[#All],[Distance (km)]:[Time on current form]], 3, FALSE), NA())</f>
        <v>#N/A</v>
      </c>
    </row>
    <row r="5007" spans="1:10" x14ac:dyDescent="0.25">
      <c r="A5007" s="1">
        <v>50.05</v>
      </c>
      <c r="B5007" s="2">
        <f>Fulltable[[#This Row],[Distance]]^2</f>
        <v>2505.0024999999996</v>
      </c>
      <c r="C5007">
        <f>Fulltable[[#This Row],[Distance]]^3</f>
        <v>125375.37512499998</v>
      </c>
      <c r="D5007">
        <f>Fulltable[[#This Row],[Distance]]^4</f>
        <v>6275037.5250062477</v>
      </c>
      <c r="E5007">
        <f>Fulltable[[#This Row],[Distance]]^5</f>
        <v>314065628.12656265</v>
      </c>
      <c r="F5007" s="13" t="e">
        <f>IF(ISNUMBER(VLOOKUP(Fulltable[[#This Row],[Distance]], PBmetric[[Distance (km)]:[PB (hh:mm:ss)]], 6, FALSE)), VLOOKUP(Fulltable[[#This Row],[Distance]], PBmetric[[Distance (km)]:[PB (hh:mm:ss)]], 6, FALSE), NA())</f>
        <v>#N/A</v>
      </c>
      <c r="G5007" s="13">
        <f ca="1">$Q$4+$P$4*Fulltable[[#This Row],[Distance]]+$O$4*Fulltable[[#This Row],[D^2]]+$N$4*Fulltable[[#This Row],[D^3]]</f>
        <v>0.19034657964847451</v>
      </c>
      <c r="H5007" s="13">
        <f ca="1">Fulltable[[#This Row],[Forecast]]*(1+AVERAGE(cform[faster (-ve) /
slower (+ve)]))</f>
        <v>0.19706996746965297</v>
      </c>
      <c r="I5007" s="13" t="e">
        <f>IF(ISNUMBER(VLOOKUP(Fulltable[[#This Row],[Distance]], Predict[[#All],[Distance (km)]:[Time on current form]], 2, FALSE)), VLOOKUP(Fulltable[[#This Row],[Distance]], Predict[[#All],[Distance (km)]:[Time on current form]], 2, FALSE), NA())</f>
        <v>#N/A</v>
      </c>
      <c r="J5007" s="13" t="e">
        <f>IF(ISNUMBER(VLOOKUP(Fulltable[[#This Row],[Distance]], Predict[[#All],[Distance (km)]:[Time on current form]], 3, FALSE)), VLOOKUP(Fulltable[[#This Row],[Distance]], Predict[[#All],[Distance (km)]:[Time on current form]], 3, FALSE), NA())</f>
        <v>#N/A</v>
      </c>
    </row>
    <row r="5008" spans="1:10" x14ac:dyDescent="0.25">
      <c r="A5008" s="1">
        <v>50.06</v>
      </c>
      <c r="B5008" s="2">
        <f>Fulltable[[#This Row],[Distance]]^2</f>
        <v>2506.0036</v>
      </c>
      <c r="C5008">
        <f>Fulltable[[#This Row],[Distance]]^3</f>
        <v>125450.54021600001</v>
      </c>
      <c r="D5008">
        <f>Fulltable[[#This Row],[Distance]]^4</f>
        <v>6280054.0432129605</v>
      </c>
      <c r="E5008">
        <f>Fulltable[[#This Row],[Distance]]^5</f>
        <v>314379505.4032408</v>
      </c>
      <c r="F5008" s="13" t="e">
        <f>IF(ISNUMBER(VLOOKUP(Fulltable[[#This Row],[Distance]], PBmetric[[Distance (km)]:[PB (hh:mm:ss)]], 6, FALSE)), VLOOKUP(Fulltable[[#This Row],[Distance]], PBmetric[[Distance (km)]:[PB (hh:mm:ss)]], 6, FALSE), NA())</f>
        <v>#N/A</v>
      </c>
      <c r="G5008" s="13">
        <f ca="1">$Q$4+$P$4*Fulltable[[#This Row],[Distance]]+$O$4*Fulltable[[#This Row],[D^2]]+$N$4*Fulltable[[#This Row],[D^3]]</f>
        <v>0.19039350846773231</v>
      </c>
      <c r="H5008" s="13">
        <f ca="1">Fulltable[[#This Row],[Forecast]]*(1+AVERAGE(cform[faster (-ve) /
slower (+ve)]))</f>
        <v>0.19711855390026603</v>
      </c>
      <c r="I5008" s="13" t="e">
        <f>IF(ISNUMBER(VLOOKUP(Fulltable[[#This Row],[Distance]], Predict[[#All],[Distance (km)]:[Time on current form]], 2, FALSE)), VLOOKUP(Fulltable[[#This Row],[Distance]], Predict[[#All],[Distance (km)]:[Time on current form]], 2, FALSE), NA())</f>
        <v>#N/A</v>
      </c>
      <c r="J5008" s="13" t="e">
        <f>IF(ISNUMBER(VLOOKUP(Fulltable[[#This Row],[Distance]], Predict[[#All],[Distance (km)]:[Time on current form]], 3, FALSE)), VLOOKUP(Fulltable[[#This Row],[Distance]], Predict[[#All],[Distance (km)]:[Time on current form]], 3, FALSE), NA())</f>
        <v>#N/A</v>
      </c>
    </row>
    <row r="5009" spans="1:10" x14ac:dyDescent="0.25">
      <c r="A5009" s="1">
        <v>50.07</v>
      </c>
      <c r="B5009" s="2">
        <f>Fulltable[[#This Row],[Distance]]^2</f>
        <v>2507.0048999999999</v>
      </c>
      <c r="C5009">
        <f>Fulltable[[#This Row],[Distance]]^3</f>
        <v>125525.73534299999</v>
      </c>
      <c r="D5009">
        <f>Fulltable[[#This Row],[Distance]]^4</f>
        <v>6285073.5686240094</v>
      </c>
      <c r="E5009">
        <f>Fulltable[[#This Row],[Distance]]^5</f>
        <v>314693633.58100414</v>
      </c>
      <c r="F5009" s="13" t="e">
        <f>IF(ISNUMBER(VLOOKUP(Fulltable[[#This Row],[Distance]], PBmetric[[Distance (km)]:[PB (hh:mm:ss)]], 6, FALSE)), VLOOKUP(Fulltable[[#This Row],[Distance]], PBmetric[[Distance (km)]:[PB (hh:mm:ss)]], 6, FALSE), NA())</f>
        <v>#N/A</v>
      </c>
      <c r="G5009" s="13">
        <f ca="1">$Q$4+$P$4*Fulltable[[#This Row],[Distance]]+$O$4*Fulltable[[#This Row],[D^2]]+$N$4*Fulltable[[#This Row],[D^3]]</f>
        <v>0.1904404407826501</v>
      </c>
      <c r="H5009" s="13">
        <f ca="1">Fulltable[[#This Row],[Forecast]]*(1+AVERAGE(cform[faster (-ve) /
slower (+ve)]))</f>
        <v>0.19716714395001217</v>
      </c>
      <c r="I5009" s="13" t="e">
        <f>IF(ISNUMBER(VLOOKUP(Fulltable[[#This Row],[Distance]], Predict[[#All],[Distance (km)]:[Time on current form]], 2, FALSE)), VLOOKUP(Fulltable[[#This Row],[Distance]], Predict[[#All],[Distance (km)]:[Time on current form]], 2, FALSE), NA())</f>
        <v>#N/A</v>
      </c>
      <c r="J5009" s="13" t="e">
        <f>IF(ISNUMBER(VLOOKUP(Fulltable[[#This Row],[Distance]], Predict[[#All],[Distance (km)]:[Time on current form]], 3, FALSE)), VLOOKUP(Fulltable[[#This Row],[Distance]], Predict[[#All],[Distance (km)]:[Time on current form]], 3, FALSE), NA())</f>
        <v>#N/A</v>
      </c>
    </row>
    <row r="5010" spans="1:10" x14ac:dyDescent="0.25">
      <c r="A5010" s="1">
        <v>50.08</v>
      </c>
      <c r="B5010" s="2">
        <f>Fulltable[[#This Row],[Distance]]^2</f>
        <v>2508.0063999999998</v>
      </c>
      <c r="C5010">
        <f>Fulltable[[#This Row],[Distance]]^3</f>
        <v>125600.96051199999</v>
      </c>
      <c r="D5010">
        <f>Fulltable[[#This Row],[Distance]]^4</f>
        <v>6290096.1024409588</v>
      </c>
      <c r="E5010">
        <f>Fulltable[[#This Row],[Distance]]^5</f>
        <v>315008012.81024319</v>
      </c>
      <c r="F5010" s="13" t="e">
        <f>IF(ISNUMBER(VLOOKUP(Fulltable[[#This Row],[Distance]], PBmetric[[Distance (km)]:[PB (hh:mm:ss)]], 6, FALSE)), VLOOKUP(Fulltable[[#This Row],[Distance]], PBmetric[[Distance (km)]:[PB (hh:mm:ss)]], 6, FALSE), NA())</f>
        <v>#N/A</v>
      </c>
      <c r="G5010" s="13">
        <f ca="1">$Q$4+$P$4*Fulltable[[#This Row],[Distance]]+$O$4*Fulltable[[#This Row],[D^2]]+$N$4*Fulltable[[#This Row],[D^3]]</f>
        <v>0.19048737659319245</v>
      </c>
      <c r="H5010" s="13">
        <f ca="1">Fulltable[[#This Row],[Forecast]]*(1+AVERAGE(cform[faster (-ve) /
slower (+ve)]))</f>
        <v>0.19721573761885469</v>
      </c>
      <c r="I5010" s="13" t="e">
        <f>IF(ISNUMBER(VLOOKUP(Fulltable[[#This Row],[Distance]], Predict[[#All],[Distance (km)]:[Time on current form]], 2, FALSE)), VLOOKUP(Fulltable[[#This Row],[Distance]], Predict[[#All],[Distance (km)]:[Time on current form]], 2, FALSE), NA())</f>
        <v>#N/A</v>
      </c>
      <c r="J5010" s="13" t="e">
        <f>IF(ISNUMBER(VLOOKUP(Fulltable[[#This Row],[Distance]], Predict[[#All],[Distance (km)]:[Time on current form]], 3, FALSE)), VLOOKUP(Fulltable[[#This Row],[Distance]], Predict[[#All],[Distance (km)]:[Time on current form]], 3, FALSE), NA())</f>
        <v>#N/A</v>
      </c>
    </row>
    <row r="5011" spans="1:10" x14ac:dyDescent="0.25">
      <c r="A5011" s="1">
        <v>50.09</v>
      </c>
      <c r="B5011" s="2">
        <f>Fulltable[[#This Row],[Distance]]^2</f>
        <v>2509.0081000000005</v>
      </c>
      <c r="C5011">
        <f>Fulltable[[#This Row],[Distance]]^3</f>
        <v>125676.21572900003</v>
      </c>
      <c r="D5011">
        <f>Fulltable[[#This Row],[Distance]]^4</f>
        <v>6295121.6458656127</v>
      </c>
      <c r="E5011">
        <f>Fulltable[[#This Row],[Distance]]^5</f>
        <v>315322643.24140859</v>
      </c>
      <c r="F5011" s="13" t="e">
        <f>IF(ISNUMBER(VLOOKUP(Fulltable[[#This Row],[Distance]], PBmetric[[Distance (km)]:[PB (hh:mm:ss)]], 6, FALSE)), VLOOKUP(Fulltable[[#This Row],[Distance]], PBmetric[[Distance (km)]:[PB (hh:mm:ss)]], 6, FALSE), NA())</f>
        <v>#N/A</v>
      </c>
      <c r="G5011" s="13">
        <f ca="1">$Q$4+$P$4*Fulltable[[#This Row],[Distance]]+$O$4*Fulltable[[#This Row],[D^2]]+$N$4*Fulltable[[#This Row],[D^3]]</f>
        <v>0.1905343158993241</v>
      </c>
      <c r="H5011" s="13">
        <f ca="1">Fulltable[[#This Row],[Forecast]]*(1+AVERAGE(cform[faster (-ve) /
slower (+ve)]))</f>
        <v>0.19726433490675707</v>
      </c>
      <c r="I5011" s="13" t="e">
        <f>IF(ISNUMBER(VLOOKUP(Fulltable[[#This Row],[Distance]], Predict[[#All],[Distance (km)]:[Time on current form]], 2, FALSE)), VLOOKUP(Fulltable[[#This Row],[Distance]], Predict[[#All],[Distance (km)]:[Time on current form]], 2, FALSE), NA())</f>
        <v>#N/A</v>
      </c>
      <c r="J5011" s="13" t="e">
        <f>IF(ISNUMBER(VLOOKUP(Fulltable[[#This Row],[Distance]], Predict[[#All],[Distance (km)]:[Time on current form]], 3, FALSE)), VLOOKUP(Fulltable[[#This Row],[Distance]], Predict[[#All],[Distance (km)]:[Time on current form]], 3, FALSE), NA())</f>
        <v>#N/A</v>
      </c>
    </row>
    <row r="5012" spans="1:10" x14ac:dyDescent="0.25">
      <c r="A5012" s="1">
        <v>50.1</v>
      </c>
      <c r="B5012" s="2">
        <f>Fulltable[[#This Row],[Distance]]^2</f>
        <v>2510.0100000000002</v>
      </c>
      <c r="C5012">
        <f>Fulltable[[#This Row],[Distance]]^3</f>
        <v>125751.50100000002</v>
      </c>
      <c r="D5012">
        <f>Fulltable[[#This Row],[Distance]]^4</f>
        <v>6300150.2001000009</v>
      </c>
      <c r="E5012">
        <f>Fulltable[[#This Row],[Distance]]^5</f>
        <v>315637525.02501005</v>
      </c>
      <c r="F5012" s="13" t="e">
        <f>IF(ISNUMBER(VLOOKUP(Fulltable[[#This Row],[Distance]], PBmetric[[Distance (km)]:[PB (hh:mm:ss)]], 6, FALSE)), VLOOKUP(Fulltable[[#This Row],[Distance]], PBmetric[[Distance (km)]:[PB (hh:mm:ss)]], 6, FALSE), NA())</f>
        <v>#N/A</v>
      </c>
      <c r="G5012" s="13">
        <f ca="1">$Q$4+$P$4*Fulltable[[#This Row],[Distance]]+$O$4*Fulltable[[#This Row],[D^2]]+$N$4*Fulltable[[#This Row],[D^3]]</f>
        <v>0.19058125870100945</v>
      </c>
      <c r="H5012" s="13">
        <f ca="1">Fulltable[[#This Row],[Forecast]]*(1+AVERAGE(cform[faster (-ve) /
slower (+ve)]))</f>
        <v>0.19731293581368248</v>
      </c>
      <c r="I5012" s="13" t="e">
        <f>IF(ISNUMBER(VLOOKUP(Fulltable[[#This Row],[Distance]], Predict[[#All],[Distance (km)]:[Time on current form]], 2, FALSE)), VLOOKUP(Fulltable[[#This Row],[Distance]], Predict[[#All],[Distance (km)]:[Time on current form]], 2, FALSE), NA())</f>
        <v>#N/A</v>
      </c>
      <c r="J5012" s="13" t="e">
        <f>IF(ISNUMBER(VLOOKUP(Fulltable[[#This Row],[Distance]], Predict[[#All],[Distance (km)]:[Time on current form]], 3, FALSE)), VLOOKUP(Fulltable[[#This Row],[Distance]], Predict[[#All],[Distance (km)]:[Time on current form]], 3, FALSE), NA())</f>
        <v>#N/A</v>
      </c>
    </row>
    <row r="5013" spans="1:10" x14ac:dyDescent="0.25">
      <c r="A5013" s="1">
        <v>50.11</v>
      </c>
      <c r="B5013" s="2">
        <f>Fulltable[[#This Row],[Distance]]^2</f>
        <v>2511.0120999999999</v>
      </c>
      <c r="C5013">
        <f>Fulltable[[#This Row],[Distance]]^3</f>
        <v>125826.81633099999</v>
      </c>
      <c r="D5013">
        <f>Fulltable[[#This Row],[Distance]]^4</f>
        <v>6305181.7663464099</v>
      </c>
      <c r="E5013">
        <f>Fulltable[[#This Row],[Distance]]^5</f>
        <v>315952658.31161863</v>
      </c>
      <c r="F5013" s="13" t="e">
        <f>IF(ISNUMBER(VLOOKUP(Fulltable[[#This Row],[Distance]], PBmetric[[Distance (km)]:[PB (hh:mm:ss)]], 6, FALSE)), VLOOKUP(Fulltable[[#This Row],[Distance]], PBmetric[[Distance (km)]:[PB (hh:mm:ss)]], 6, FALSE), NA())</f>
        <v>#N/A</v>
      </c>
      <c r="G5013" s="13">
        <f ca="1">$Q$4+$P$4*Fulltable[[#This Row],[Distance]]+$O$4*Fulltable[[#This Row],[D^2]]+$N$4*Fulltable[[#This Row],[D^3]]</f>
        <v>0.19062820499821323</v>
      </c>
      <c r="H5013" s="13">
        <f ca="1">Fulltable[[#This Row],[Forecast]]*(1+AVERAGE(cform[faster (-ve) /
slower (+ve)]))</f>
        <v>0.19736154033959441</v>
      </c>
      <c r="I5013" s="13" t="e">
        <f>IF(ISNUMBER(VLOOKUP(Fulltable[[#This Row],[Distance]], Predict[[#All],[Distance (km)]:[Time on current form]], 2, FALSE)), VLOOKUP(Fulltable[[#This Row],[Distance]], Predict[[#All],[Distance (km)]:[Time on current form]], 2, FALSE), NA())</f>
        <v>#N/A</v>
      </c>
      <c r="J5013" s="13" t="e">
        <f>IF(ISNUMBER(VLOOKUP(Fulltable[[#This Row],[Distance]], Predict[[#All],[Distance (km)]:[Time on current form]], 3, FALSE)), VLOOKUP(Fulltable[[#This Row],[Distance]], Predict[[#All],[Distance (km)]:[Time on current form]], 3, FALSE), NA())</f>
        <v>#N/A</v>
      </c>
    </row>
    <row r="5014" spans="1:10" x14ac:dyDescent="0.25">
      <c r="A5014" s="1">
        <v>50.12</v>
      </c>
      <c r="B5014" s="2">
        <f>Fulltable[[#This Row],[Distance]]^2</f>
        <v>2512.0143999999996</v>
      </c>
      <c r="C5014">
        <f>Fulltable[[#This Row],[Distance]]^3</f>
        <v>125902.16172799998</v>
      </c>
      <c r="D5014">
        <f>Fulltable[[#This Row],[Distance]]^4</f>
        <v>6310216.3458073577</v>
      </c>
      <c r="E5014">
        <f>Fulltable[[#This Row],[Distance]]^5</f>
        <v>316268043.25186473</v>
      </c>
      <c r="F5014" s="13" t="e">
        <f>IF(ISNUMBER(VLOOKUP(Fulltable[[#This Row],[Distance]], PBmetric[[Distance (km)]:[PB (hh:mm:ss)]], 6, FALSE)), VLOOKUP(Fulltable[[#This Row],[Distance]], PBmetric[[Distance (km)]:[PB (hh:mm:ss)]], 6, FALSE), NA())</f>
        <v>#N/A</v>
      </c>
      <c r="G5014" s="13">
        <f ca="1">$Q$4+$P$4*Fulltable[[#This Row],[Distance]]+$O$4*Fulltable[[#This Row],[D^2]]+$N$4*Fulltable[[#This Row],[D^3]]</f>
        <v>0.19067515479089994</v>
      </c>
      <c r="H5014" s="13">
        <f ca="1">Fulltable[[#This Row],[Forecast]]*(1+AVERAGE(cform[faster (-ve) /
slower (+ve)]))</f>
        <v>0.19741014848445607</v>
      </c>
      <c r="I5014" s="13" t="e">
        <f>IF(ISNUMBER(VLOOKUP(Fulltable[[#This Row],[Distance]], Predict[[#All],[Distance (km)]:[Time on current form]], 2, FALSE)), VLOOKUP(Fulltable[[#This Row],[Distance]], Predict[[#All],[Distance (km)]:[Time on current form]], 2, FALSE), NA())</f>
        <v>#N/A</v>
      </c>
      <c r="J5014" s="13" t="e">
        <f>IF(ISNUMBER(VLOOKUP(Fulltable[[#This Row],[Distance]], Predict[[#All],[Distance (km)]:[Time on current form]], 3, FALSE)), VLOOKUP(Fulltable[[#This Row],[Distance]], Predict[[#All],[Distance (km)]:[Time on current form]], 3, FALSE), NA())</f>
        <v>#N/A</v>
      </c>
    </row>
    <row r="5015" spans="1:10" x14ac:dyDescent="0.25">
      <c r="A5015" s="1">
        <v>50.13</v>
      </c>
      <c r="B5015" s="2">
        <f>Fulltable[[#This Row],[Distance]]^2</f>
        <v>2513.0169000000001</v>
      </c>
      <c r="C5015">
        <f>Fulltable[[#This Row],[Distance]]^3</f>
        <v>125977.53719700001</v>
      </c>
      <c r="D5015">
        <f>Fulltable[[#This Row],[Distance]]^4</f>
        <v>6315253.9396856101</v>
      </c>
      <c r="E5015">
        <f>Fulltable[[#This Row],[Distance]]^5</f>
        <v>316583679.99643964</v>
      </c>
      <c r="F5015" s="13" t="e">
        <f>IF(ISNUMBER(VLOOKUP(Fulltable[[#This Row],[Distance]], PBmetric[[Distance (km)]:[PB (hh:mm:ss)]], 6, FALSE)), VLOOKUP(Fulltable[[#This Row],[Distance]], PBmetric[[Distance (km)]:[PB (hh:mm:ss)]], 6, FALSE), NA())</f>
        <v>#N/A</v>
      </c>
      <c r="G5015" s="13">
        <f ca="1">$Q$4+$P$4*Fulltable[[#This Row],[Distance]]+$O$4*Fulltable[[#This Row],[D^2]]+$N$4*Fulltable[[#This Row],[D^3]]</f>
        <v>0.19072210807903434</v>
      </c>
      <c r="H5015" s="13">
        <f ca="1">Fulltable[[#This Row],[Forecast]]*(1+AVERAGE(cform[faster (-ve) /
slower (+ve)]))</f>
        <v>0.197458760248231</v>
      </c>
      <c r="I5015" s="13" t="e">
        <f>IF(ISNUMBER(VLOOKUP(Fulltable[[#This Row],[Distance]], Predict[[#All],[Distance (km)]:[Time on current form]], 2, FALSE)), VLOOKUP(Fulltable[[#This Row],[Distance]], Predict[[#All],[Distance (km)]:[Time on current form]], 2, FALSE), NA())</f>
        <v>#N/A</v>
      </c>
      <c r="J5015" s="13" t="e">
        <f>IF(ISNUMBER(VLOOKUP(Fulltable[[#This Row],[Distance]], Predict[[#All],[Distance (km)]:[Time on current form]], 3, FALSE)), VLOOKUP(Fulltable[[#This Row],[Distance]], Predict[[#All],[Distance (km)]:[Time on current form]], 3, FALSE), NA())</f>
        <v>#N/A</v>
      </c>
    </row>
    <row r="5016" spans="1:10" x14ac:dyDescent="0.25">
      <c r="A5016" s="1">
        <v>50.14</v>
      </c>
      <c r="B5016" s="2">
        <f>Fulltable[[#This Row],[Distance]]^2</f>
        <v>2514.0196000000001</v>
      </c>
      <c r="C5016">
        <f>Fulltable[[#This Row],[Distance]]^3</f>
        <v>126052.942744</v>
      </c>
      <c r="D5016">
        <f>Fulltable[[#This Row],[Distance]]^4</f>
        <v>6320294.5491841603</v>
      </c>
      <c r="E5016">
        <f>Fulltable[[#This Row],[Distance]]^5</f>
        <v>316899568.6960938</v>
      </c>
      <c r="F5016" s="13" t="e">
        <f>IF(ISNUMBER(VLOOKUP(Fulltable[[#This Row],[Distance]], PBmetric[[Distance (km)]:[PB (hh:mm:ss)]], 6, FALSE)), VLOOKUP(Fulltable[[#This Row],[Distance]], PBmetric[[Distance (km)]:[PB (hh:mm:ss)]], 6, FALSE), NA())</f>
        <v>#N/A</v>
      </c>
      <c r="G5016" s="13">
        <f ca="1">$Q$4+$P$4*Fulltable[[#This Row],[Distance]]+$O$4*Fulltable[[#This Row],[D^2]]+$N$4*Fulltable[[#This Row],[D^3]]</f>
        <v>0.19076906486258088</v>
      </c>
      <c r="H5016" s="13">
        <f ca="1">Fulltable[[#This Row],[Forecast]]*(1+AVERAGE(cform[faster (-ve) /
slower (+ve)]))</f>
        <v>0.19750737563088241</v>
      </c>
      <c r="I5016" s="13" t="e">
        <f>IF(ISNUMBER(VLOOKUP(Fulltable[[#This Row],[Distance]], Predict[[#All],[Distance (km)]:[Time on current form]], 2, FALSE)), VLOOKUP(Fulltable[[#This Row],[Distance]], Predict[[#All],[Distance (km)]:[Time on current form]], 2, FALSE), NA())</f>
        <v>#N/A</v>
      </c>
      <c r="J5016" s="13" t="e">
        <f>IF(ISNUMBER(VLOOKUP(Fulltable[[#This Row],[Distance]], Predict[[#All],[Distance (km)]:[Time on current form]], 3, FALSE)), VLOOKUP(Fulltable[[#This Row],[Distance]], Predict[[#All],[Distance (km)]:[Time on current form]], 3, FALSE), NA())</f>
        <v>#N/A</v>
      </c>
    </row>
    <row r="5017" spans="1:10" x14ac:dyDescent="0.25">
      <c r="A5017" s="1">
        <v>50.15</v>
      </c>
      <c r="B5017" s="2">
        <f>Fulltable[[#This Row],[Distance]]^2</f>
        <v>2515.0225</v>
      </c>
      <c r="C5017">
        <f>Fulltable[[#This Row],[Distance]]^3</f>
        <v>126128.378375</v>
      </c>
      <c r="D5017">
        <f>Fulltable[[#This Row],[Distance]]^4</f>
        <v>6325338.17550625</v>
      </c>
      <c r="E5017">
        <f>Fulltable[[#This Row],[Distance]]^5</f>
        <v>317215709.50163841</v>
      </c>
      <c r="F5017" s="13" t="e">
        <f>IF(ISNUMBER(VLOOKUP(Fulltable[[#This Row],[Distance]], PBmetric[[Distance (km)]:[PB (hh:mm:ss)]], 6, FALSE)), VLOOKUP(Fulltable[[#This Row],[Distance]], PBmetric[[Distance (km)]:[PB (hh:mm:ss)]], 6, FALSE), NA())</f>
        <v>#N/A</v>
      </c>
      <c r="G5017" s="13">
        <f ca="1">$Q$4+$P$4*Fulltable[[#This Row],[Distance]]+$O$4*Fulltable[[#This Row],[D^2]]+$N$4*Fulltable[[#This Row],[D^3]]</f>
        <v>0.19081602514150417</v>
      </c>
      <c r="H5017" s="13">
        <f ca="1">Fulltable[[#This Row],[Forecast]]*(1+AVERAGE(cform[faster (-ve) /
slower (+ve)]))</f>
        <v>0.19755599463237364</v>
      </c>
      <c r="I5017" s="13" t="e">
        <f>IF(ISNUMBER(VLOOKUP(Fulltable[[#This Row],[Distance]], Predict[[#All],[Distance (km)]:[Time on current form]], 2, FALSE)), VLOOKUP(Fulltable[[#This Row],[Distance]], Predict[[#All],[Distance (km)]:[Time on current form]], 2, FALSE), NA())</f>
        <v>#N/A</v>
      </c>
      <c r="J5017" s="13" t="e">
        <f>IF(ISNUMBER(VLOOKUP(Fulltable[[#This Row],[Distance]], Predict[[#All],[Distance (km)]:[Time on current form]], 3, FALSE)), VLOOKUP(Fulltable[[#This Row],[Distance]], Predict[[#All],[Distance (km)]:[Time on current form]], 3, FALSE), NA())</f>
        <v>#N/A</v>
      </c>
    </row>
    <row r="5018" spans="1:10" x14ac:dyDescent="0.25">
      <c r="A5018" s="1">
        <v>50.16</v>
      </c>
      <c r="B5018" s="2">
        <f>Fulltable[[#This Row],[Distance]]^2</f>
        <v>2516.0255999999995</v>
      </c>
      <c r="C5018">
        <f>Fulltable[[#This Row],[Distance]]^3</f>
        <v>126203.84409599997</v>
      </c>
      <c r="D5018">
        <f>Fulltable[[#This Row],[Distance]]^4</f>
        <v>6330384.8198553575</v>
      </c>
      <c r="E5018">
        <f>Fulltable[[#This Row],[Distance]]^5</f>
        <v>317532102.5639447</v>
      </c>
      <c r="F5018" s="13" t="e">
        <f>IF(ISNUMBER(VLOOKUP(Fulltable[[#This Row],[Distance]], PBmetric[[Distance (km)]:[PB (hh:mm:ss)]], 6, FALSE)), VLOOKUP(Fulltable[[#This Row],[Distance]], PBmetric[[Distance (km)]:[PB (hh:mm:ss)]], 6, FALSE), NA())</f>
        <v>#N/A</v>
      </c>
      <c r="G5018" s="13">
        <f ca="1">$Q$4+$P$4*Fulltable[[#This Row],[Distance]]+$O$4*Fulltable[[#This Row],[D^2]]+$N$4*Fulltable[[#This Row],[D^3]]</f>
        <v>0.19086298891576886</v>
      </c>
      <c r="H5018" s="13">
        <f ca="1">Fulltable[[#This Row],[Forecast]]*(1+AVERAGE(cform[faster (-ve) /
slower (+ve)]))</f>
        <v>0.19760461725266809</v>
      </c>
      <c r="I5018" s="13" t="e">
        <f>IF(ISNUMBER(VLOOKUP(Fulltable[[#This Row],[Distance]], Predict[[#All],[Distance (km)]:[Time on current form]], 2, FALSE)), VLOOKUP(Fulltable[[#This Row],[Distance]], Predict[[#All],[Distance (km)]:[Time on current form]], 2, FALSE), NA())</f>
        <v>#N/A</v>
      </c>
      <c r="J5018" s="13" t="e">
        <f>IF(ISNUMBER(VLOOKUP(Fulltable[[#This Row],[Distance]], Predict[[#All],[Distance (km)]:[Time on current form]], 3, FALSE)), VLOOKUP(Fulltable[[#This Row],[Distance]], Predict[[#All],[Distance (km)]:[Time on current form]], 3, FALSE), NA())</f>
        <v>#N/A</v>
      </c>
    </row>
    <row r="5019" spans="1:10" x14ac:dyDescent="0.25">
      <c r="A5019" s="1">
        <v>50.17</v>
      </c>
      <c r="B5019" s="2">
        <f>Fulltable[[#This Row],[Distance]]^2</f>
        <v>2517.0289000000002</v>
      </c>
      <c r="C5019">
        <f>Fulltable[[#This Row],[Distance]]^3</f>
        <v>126279.33991300002</v>
      </c>
      <c r="D5019">
        <f>Fulltable[[#This Row],[Distance]]^4</f>
        <v>6335434.4834352117</v>
      </c>
      <c r="E5019">
        <f>Fulltable[[#This Row],[Distance]]^5</f>
        <v>317848748.03394461</v>
      </c>
      <c r="F5019" s="13" t="e">
        <f>IF(ISNUMBER(VLOOKUP(Fulltable[[#This Row],[Distance]], PBmetric[[Distance (km)]:[PB (hh:mm:ss)]], 6, FALSE)), VLOOKUP(Fulltable[[#This Row],[Distance]], PBmetric[[Distance (km)]:[PB (hh:mm:ss)]], 6, FALSE), NA())</f>
        <v>#N/A</v>
      </c>
      <c r="G5019" s="13">
        <f ca="1">$Q$4+$P$4*Fulltable[[#This Row],[Distance]]+$O$4*Fulltable[[#This Row],[D^2]]+$N$4*Fulltable[[#This Row],[D^3]]</f>
        <v>0.19090995618533957</v>
      </c>
      <c r="H5019" s="13">
        <f ca="1">Fulltable[[#This Row],[Forecast]]*(1+AVERAGE(cform[faster (-ve) /
slower (+ve)]))</f>
        <v>0.19765324349172914</v>
      </c>
      <c r="I5019" s="13" t="e">
        <f>IF(ISNUMBER(VLOOKUP(Fulltable[[#This Row],[Distance]], Predict[[#All],[Distance (km)]:[Time on current form]], 2, FALSE)), VLOOKUP(Fulltable[[#This Row],[Distance]], Predict[[#All],[Distance (km)]:[Time on current form]], 2, FALSE), NA())</f>
        <v>#N/A</v>
      </c>
      <c r="J5019" s="13" t="e">
        <f>IF(ISNUMBER(VLOOKUP(Fulltable[[#This Row],[Distance]], Predict[[#All],[Distance (km)]:[Time on current form]], 3, FALSE)), VLOOKUP(Fulltable[[#This Row],[Distance]], Predict[[#All],[Distance (km)]:[Time on current form]], 3, FALSE), NA())</f>
        <v>#N/A</v>
      </c>
    </row>
    <row r="5020" spans="1:10" x14ac:dyDescent="0.25">
      <c r="A5020" s="1">
        <v>50.18</v>
      </c>
      <c r="B5020" s="2">
        <f>Fulltable[[#This Row],[Distance]]^2</f>
        <v>2518.0324000000001</v>
      </c>
      <c r="C5020">
        <f>Fulltable[[#This Row],[Distance]]^3</f>
        <v>126354.865832</v>
      </c>
      <c r="D5020">
        <f>Fulltable[[#This Row],[Distance]]^4</f>
        <v>6340487.1674497603</v>
      </c>
      <c r="E5020">
        <f>Fulltable[[#This Row],[Distance]]^5</f>
        <v>318165646.06262898</v>
      </c>
      <c r="F5020" s="13" t="e">
        <f>IF(ISNUMBER(VLOOKUP(Fulltable[[#This Row],[Distance]], PBmetric[[Distance (km)]:[PB (hh:mm:ss)]], 6, FALSE)), VLOOKUP(Fulltable[[#This Row],[Distance]], PBmetric[[Distance (km)]:[PB (hh:mm:ss)]], 6, FALSE), NA())</f>
        <v>#N/A</v>
      </c>
      <c r="G5020" s="13">
        <f ca="1">$Q$4+$P$4*Fulltable[[#This Row],[Distance]]+$O$4*Fulltable[[#This Row],[D^2]]+$N$4*Fulltable[[#This Row],[D^3]]</f>
        <v>0.19095692695018074</v>
      </c>
      <c r="H5020" s="13">
        <f ca="1">Fulltable[[#This Row],[Forecast]]*(1+AVERAGE(cform[faster (-ve) /
slower (+ve)]))</f>
        <v>0.19770187334951994</v>
      </c>
      <c r="I5020" s="13" t="e">
        <f>IF(ISNUMBER(VLOOKUP(Fulltable[[#This Row],[Distance]], Predict[[#All],[Distance (km)]:[Time on current form]], 2, FALSE)), VLOOKUP(Fulltable[[#This Row],[Distance]], Predict[[#All],[Distance (km)]:[Time on current form]], 2, FALSE), NA())</f>
        <v>#N/A</v>
      </c>
      <c r="J5020" s="13" t="e">
        <f>IF(ISNUMBER(VLOOKUP(Fulltable[[#This Row],[Distance]], Predict[[#All],[Distance (km)]:[Time on current form]], 3, FALSE)), VLOOKUP(Fulltable[[#This Row],[Distance]], Predict[[#All],[Distance (km)]:[Time on current form]], 3, FALSE), NA())</f>
        <v>#N/A</v>
      </c>
    </row>
    <row r="5021" spans="1:10" x14ac:dyDescent="0.25">
      <c r="A5021" s="1">
        <v>50.19</v>
      </c>
      <c r="B5021" s="2">
        <f>Fulltable[[#This Row],[Distance]]^2</f>
        <v>2519.0360999999998</v>
      </c>
      <c r="C5021">
        <f>Fulltable[[#This Row],[Distance]]^3</f>
        <v>126430.42185899998</v>
      </c>
      <c r="D5021">
        <f>Fulltable[[#This Row],[Distance]]^4</f>
        <v>6345542.8731032088</v>
      </c>
      <c r="E5021">
        <f>Fulltable[[#This Row],[Distance]]^5</f>
        <v>318482796.80105007</v>
      </c>
      <c r="F5021" s="13" t="e">
        <f>IF(ISNUMBER(VLOOKUP(Fulltable[[#This Row],[Distance]], PBmetric[[Distance (km)]:[PB (hh:mm:ss)]], 6, FALSE)), VLOOKUP(Fulltable[[#This Row],[Distance]], PBmetric[[Distance (km)]:[PB (hh:mm:ss)]], 6, FALSE), NA())</f>
        <v>#N/A</v>
      </c>
      <c r="G5021" s="13">
        <f ca="1">$Q$4+$P$4*Fulltable[[#This Row],[Distance]]+$O$4*Fulltable[[#This Row],[D^2]]+$N$4*Fulltable[[#This Row],[D^3]]</f>
        <v>0.19100390121025715</v>
      </c>
      <c r="H5021" s="13">
        <f ca="1">Fulltable[[#This Row],[Forecast]]*(1+AVERAGE(cform[faster (-ve) /
slower (+ve)]))</f>
        <v>0.19775050682600409</v>
      </c>
      <c r="I5021" s="13" t="e">
        <f>IF(ISNUMBER(VLOOKUP(Fulltable[[#This Row],[Distance]], Predict[[#All],[Distance (km)]:[Time on current form]], 2, FALSE)), VLOOKUP(Fulltable[[#This Row],[Distance]], Predict[[#All],[Distance (km)]:[Time on current form]], 2, FALSE), NA())</f>
        <v>#N/A</v>
      </c>
      <c r="J5021" s="13" t="e">
        <f>IF(ISNUMBER(VLOOKUP(Fulltable[[#This Row],[Distance]], Predict[[#All],[Distance (km)]:[Time on current form]], 3, FALSE)), VLOOKUP(Fulltable[[#This Row],[Distance]], Predict[[#All],[Distance (km)]:[Time on current form]], 3, FALSE), NA())</f>
        <v>#N/A</v>
      </c>
    </row>
    <row r="5022" spans="1:10" x14ac:dyDescent="0.25">
      <c r="A5022" s="1">
        <v>50.2</v>
      </c>
      <c r="B5022" s="2">
        <f>Fulltable[[#This Row],[Distance]]^2</f>
        <v>2520.0400000000004</v>
      </c>
      <c r="C5022">
        <f>Fulltable[[#This Row],[Distance]]^3</f>
        <v>126506.00800000003</v>
      </c>
      <c r="D5022">
        <f>Fulltable[[#This Row],[Distance]]^4</f>
        <v>6350601.6016000025</v>
      </c>
      <c r="E5022">
        <f>Fulltable[[#This Row],[Distance]]^5</f>
        <v>318800200.40032017</v>
      </c>
      <c r="F5022" s="13" t="e">
        <f>IF(ISNUMBER(VLOOKUP(Fulltable[[#This Row],[Distance]], PBmetric[[Distance (km)]:[PB (hh:mm:ss)]], 6, FALSE)), VLOOKUP(Fulltable[[#This Row],[Distance]], PBmetric[[Distance (km)]:[PB (hh:mm:ss)]], 6, FALSE), NA())</f>
        <v>#N/A</v>
      </c>
      <c r="G5022" s="13">
        <f ca="1">$Q$4+$P$4*Fulltable[[#This Row],[Distance]]+$O$4*Fulltable[[#This Row],[D^2]]+$N$4*Fulltable[[#This Row],[D^3]]</f>
        <v>0.19105087896553336</v>
      </c>
      <c r="H5022" s="13">
        <f ca="1">Fulltable[[#This Row],[Forecast]]*(1+AVERAGE(cform[faster (-ve) /
slower (+ve)]))</f>
        <v>0.19779914392114484</v>
      </c>
      <c r="I5022" s="13" t="e">
        <f>IF(ISNUMBER(VLOOKUP(Fulltable[[#This Row],[Distance]], Predict[[#All],[Distance (km)]:[Time on current form]], 2, FALSE)), VLOOKUP(Fulltable[[#This Row],[Distance]], Predict[[#All],[Distance (km)]:[Time on current form]], 2, FALSE), NA())</f>
        <v>#N/A</v>
      </c>
      <c r="J5022" s="13" t="e">
        <f>IF(ISNUMBER(VLOOKUP(Fulltable[[#This Row],[Distance]], Predict[[#All],[Distance (km)]:[Time on current form]], 3, FALSE)), VLOOKUP(Fulltable[[#This Row],[Distance]], Predict[[#All],[Distance (km)]:[Time on current form]], 3, FALSE), NA())</f>
        <v>#N/A</v>
      </c>
    </row>
    <row r="5023" spans="1:10" x14ac:dyDescent="0.25">
      <c r="A5023" s="1">
        <v>50.21</v>
      </c>
      <c r="B5023" s="2">
        <f>Fulltable[[#This Row],[Distance]]^2</f>
        <v>2521.0441000000001</v>
      </c>
      <c r="C5023">
        <f>Fulltable[[#This Row],[Distance]]^3</f>
        <v>126581.624261</v>
      </c>
      <c r="D5023">
        <f>Fulltable[[#This Row],[Distance]]^4</f>
        <v>6355663.3541448107</v>
      </c>
      <c r="E5023">
        <f>Fulltable[[#This Row],[Distance]]^5</f>
        <v>319117857.01161093</v>
      </c>
      <c r="F5023" s="13" t="e">
        <f>IF(ISNUMBER(VLOOKUP(Fulltable[[#This Row],[Distance]], PBmetric[[Distance (km)]:[PB (hh:mm:ss)]], 6, FALSE)), VLOOKUP(Fulltable[[#This Row],[Distance]], PBmetric[[Distance (km)]:[PB (hh:mm:ss)]], 6, FALSE), NA())</f>
        <v>#N/A</v>
      </c>
      <c r="G5023" s="13">
        <f ca="1">$Q$4+$P$4*Fulltable[[#This Row],[Distance]]+$O$4*Fulltable[[#This Row],[D^2]]+$N$4*Fulltable[[#This Row],[D^3]]</f>
        <v>0.19109786021597386</v>
      </c>
      <c r="H5023" s="13">
        <f ca="1">Fulltable[[#This Row],[Forecast]]*(1+AVERAGE(cform[faster (-ve) /
slower (+ve)]))</f>
        <v>0.19784778463490543</v>
      </c>
      <c r="I5023" s="13" t="e">
        <f>IF(ISNUMBER(VLOOKUP(Fulltable[[#This Row],[Distance]], Predict[[#All],[Distance (km)]:[Time on current form]], 2, FALSE)), VLOOKUP(Fulltable[[#This Row],[Distance]], Predict[[#All],[Distance (km)]:[Time on current form]], 2, FALSE), NA())</f>
        <v>#N/A</v>
      </c>
      <c r="J5023" s="13" t="e">
        <f>IF(ISNUMBER(VLOOKUP(Fulltable[[#This Row],[Distance]], Predict[[#All],[Distance (km)]:[Time on current form]], 3, FALSE)), VLOOKUP(Fulltable[[#This Row],[Distance]], Predict[[#All],[Distance (km)]:[Time on current form]], 3, FALSE), NA())</f>
        <v>#N/A</v>
      </c>
    </row>
    <row r="5024" spans="1:10" x14ac:dyDescent="0.25">
      <c r="A5024" s="1">
        <v>50.22</v>
      </c>
      <c r="B5024" s="2">
        <f>Fulltable[[#This Row],[Distance]]^2</f>
        <v>2522.0483999999997</v>
      </c>
      <c r="C5024">
        <f>Fulltable[[#This Row],[Distance]]^3</f>
        <v>126657.27064799998</v>
      </c>
      <c r="D5024">
        <f>Fulltable[[#This Row],[Distance]]^4</f>
        <v>6360728.1319425581</v>
      </c>
      <c r="E5024">
        <f>Fulltable[[#This Row],[Distance]]^5</f>
        <v>319435766.78615528</v>
      </c>
      <c r="F5024" s="13" t="e">
        <f>IF(ISNUMBER(VLOOKUP(Fulltable[[#This Row],[Distance]], PBmetric[[Distance (km)]:[PB (hh:mm:ss)]], 6, FALSE)), VLOOKUP(Fulltable[[#This Row],[Distance]], PBmetric[[Distance (km)]:[PB (hh:mm:ss)]], 6, FALSE), NA())</f>
        <v>#N/A</v>
      </c>
      <c r="G5024" s="13">
        <f ca="1">$Q$4+$P$4*Fulltable[[#This Row],[Distance]]+$O$4*Fulltable[[#This Row],[D^2]]+$N$4*Fulltable[[#This Row],[D^3]]</f>
        <v>0.19114484496154335</v>
      </c>
      <c r="H5024" s="13">
        <f ca="1">Fulltable[[#This Row],[Forecast]]*(1+AVERAGE(cform[faster (-ve) /
slower (+ve)]))</f>
        <v>0.19789642896724938</v>
      </c>
      <c r="I5024" s="13" t="e">
        <f>IF(ISNUMBER(VLOOKUP(Fulltable[[#This Row],[Distance]], Predict[[#All],[Distance (km)]:[Time on current form]], 2, FALSE)), VLOOKUP(Fulltable[[#This Row],[Distance]], Predict[[#All],[Distance (km)]:[Time on current form]], 2, FALSE), NA())</f>
        <v>#N/A</v>
      </c>
      <c r="J5024" s="13" t="e">
        <f>IF(ISNUMBER(VLOOKUP(Fulltable[[#This Row],[Distance]], Predict[[#All],[Distance (km)]:[Time on current form]], 3, FALSE)), VLOOKUP(Fulltable[[#This Row],[Distance]], Predict[[#All],[Distance (km)]:[Time on current form]], 3, FALSE), NA())</f>
        <v>#N/A</v>
      </c>
    </row>
    <row r="5025" spans="1:10" x14ac:dyDescent="0.25">
      <c r="A5025" s="1">
        <v>50.23</v>
      </c>
      <c r="B5025" s="2">
        <f>Fulltable[[#This Row],[Distance]]^2</f>
        <v>2523.0528999999997</v>
      </c>
      <c r="C5025">
        <f>Fulltable[[#This Row],[Distance]]^3</f>
        <v>126732.94716699998</v>
      </c>
      <c r="D5025">
        <f>Fulltable[[#This Row],[Distance]]^4</f>
        <v>6365795.9361984087</v>
      </c>
      <c r="E5025">
        <f>Fulltable[[#This Row],[Distance]]^5</f>
        <v>319753929.87524605</v>
      </c>
      <c r="F5025" s="13" t="e">
        <f>IF(ISNUMBER(VLOOKUP(Fulltable[[#This Row],[Distance]], PBmetric[[Distance (km)]:[PB (hh:mm:ss)]], 6, FALSE)), VLOOKUP(Fulltable[[#This Row],[Distance]], PBmetric[[Distance (km)]:[PB (hh:mm:ss)]], 6, FALSE), NA())</f>
        <v>#N/A</v>
      </c>
      <c r="G5025" s="13">
        <f ca="1">$Q$4+$P$4*Fulltable[[#This Row],[Distance]]+$O$4*Fulltable[[#This Row],[D^2]]+$N$4*Fulltable[[#This Row],[D^3]]</f>
        <v>0.19119183320220634</v>
      </c>
      <c r="H5025" s="13">
        <f ca="1">Fulltable[[#This Row],[Forecast]]*(1+AVERAGE(cform[faster (-ve) /
slower (+ve)]))</f>
        <v>0.19794507691813987</v>
      </c>
      <c r="I5025" s="13" t="e">
        <f>IF(ISNUMBER(VLOOKUP(Fulltable[[#This Row],[Distance]], Predict[[#All],[Distance (km)]:[Time on current form]], 2, FALSE)), VLOOKUP(Fulltable[[#This Row],[Distance]], Predict[[#All],[Distance (km)]:[Time on current form]], 2, FALSE), NA())</f>
        <v>#N/A</v>
      </c>
      <c r="J5025" s="13" t="e">
        <f>IF(ISNUMBER(VLOOKUP(Fulltable[[#This Row],[Distance]], Predict[[#All],[Distance (km)]:[Time on current form]], 3, FALSE)), VLOOKUP(Fulltable[[#This Row],[Distance]], Predict[[#All],[Distance (km)]:[Time on current form]], 3, FALSE), NA())</f>
        <v>#N/A</v>
      </c>
    </row>
    <row r="5026" spans="1:10" x14ac:dyDescent="0.25">
      <c r="A5026" s="1">
        <v>50.24</v>
      </c>
      <c r="B5026" s="2">
        <f>Fulltable[[#This Row],[Distance]]^2</f>
        <v>2524.0576000000001</v>
      </c>
      <c r="C5026">
        <f>Fulltable[[#This Row],[Distance]]^3</f>
        <v>126808.65382400001</v>
      </c>
      <c r="D5026">
        <f>Fulltable[[#This Row],[Distance]]^4</f>
        <v>6370866.7681177603</v>
      </c>
      <c r="E5026">
        <f>Fulltable[[#This Row],[Distance]]^5</f>
        <v>320072346.43023628</v>
      </c>
      <c r="F5026" s="13" t="e">
        <f>IF(ISNUMBER(VLOOKUP(Fulltable[[#This Row],[Distance]], PBmetric[[Distance (km)]:[PB (hh:mm:ss)]], 6, FALSE)), VLOOKUP(Fulltable[[#This Row],[Distance]], PBmetric[[Distance (km)]:[PB (hh:mm:ss)]], 6, FALSE), NA())</f>
        <v>#N/A</v>
      </c>
      <c r="G5026" s="13">
        <f ca="1">$Q$4+$P$4*Fulltable[[#This Row],[Distance]]+$O$4*Fulltable[[#This Row],[D^2]]+$N$4*Fulltable[[#This Row],[D^3]]</f>
        <v>0.19123882493792757</v>
      </c>
      <c r="H5026" s="13">
        <f ca="1">Fulltable[[#This Row],[Forecast]]*(1+AVERAGE(cform[faster (-ve) /
slower (+ve)]))</f>
        <v>0.1979937284875404</v>
      </c>
      <c r="I5026" s="13" t="e">
        <f>IF(ISNUMBER(VLOOKUP(Fulltable[[#This Row],[Distance]], Predict[[#All],[Distance (km)]:[Time on current form]], 2, FALSE)), VLOOKUP(Fulltable[[#This Row],[Distance]], Predict[[#All],[Distance (km)]:[Time on current form]], 2, FALSE), NA())</f>
        <v>#N/A</v>
      </c>
      <c r="J5026" s="13" t="e">
        <f>IF(ISNUMBER(VLOOKUP(Fulltable[[#This Row],[Distance]], Predict[[#All],[Distance (km)]:[Time on current form]], 3, FALSE)), VLOOKUP(Fulltable[[#This Row],[Distance]], Predict[[#All],[Distance (km)]:[Time on current form]], 3, FALSE), NA())</f>
        <v>#N/A</v>
      </c>
    </row>
    <row r="5027" spans="1:10" x14ac:dyDescent="0.25">
      <c r="A5027" s="1">
        <v>50.25</v>
      </c>
      <c r="B5027" s="2">
        <f>Fulltable[[#This Row],[Distance]]^2</f>
        <v>2525.0625</v>
      </c>
      <c r="C5027">
        <f>Fulltable[[#This Row],[Distance]]^3</f>
        <v>126884.390625</v>
      </c>
      <c r="D5027">
        <f>Fulltable[[#This Row],[Distance]]^4</f>
        <v>6375940.62890625</v>
      </c>
      <c r="E5027">
        <f>Fulltable[[#This Row],[Distance]]^5</f>
        <v>320391016.60253906</v>
      </c>
      <c r="F5027" s="13" t="e">
        <f>IF(ISNUMBER(VLOOKUP(Fulltable[[#This Row],[Distance]], PBmetric[[Distance (km)]:[PB (hh:mm:ss)]], 6, FALSE)), VLOOKUP(Fulltable[[#This Row],[Distance]], PBmetric[[Distance (km)]:[PB (hh:mm:ss)]], 6, FALSE), NA())</f>
        <v>#N/A</v>
      </c>
      <c r="G5027" s="13">
        <f ca="1">$Q$4+$P$4*Fulltable[[#This Row],[Distance]]+$O$4*Fulltable[[#This Row],[D^2]]+$N$4*Fulltable[[#This Row],[D^3]]</f>
        <v>0.19128582016867149</v>
      </c>
      <c r="H5027" s="13">
        <f ca="1">Fulltable[[#This Row],[Forecast]]*(1+AVERAGE(cform[faster (-ve) /
slower (+ve)]))</f>
        <v>0.19804238367541421</v>
      </c>
      <c r="I5027" s="13" t="e">
        <f>IF(ISNUMBER(VLOOKUP(Fulltable[[#This Row],[Distance]], Predict[[#All],[Distance (km)]:[Time on current form]], 2, FALSE)), VLOOKUP(Fulltable[[#This Row],[Distance]], Predict[[#All],[Distance (km)]:[Time on current form]], 2, FALSE), NA())</f>
        <v>#N/A</v>
      </c>
      <c r="J5027" s="13" t="e">
        <f>IF(ISNUMBER(VLOOKUP(Fulltable[[#This Row],[Distance]], Predict[[#All],[Distance (km)]:[Time on current form]], 3, FALSE)), VLOOKUP(Fulltable[[#This Row],[Distance]], Predict[[#All],[Distance (km)]:[Time on current form]], 3, FALSE), NA())</f>
        <v>#N/A</v>
      </c>
    </row>
    <row r="5028" spans="1:10" x14ac:dyDescent="0.25">
      <c r="A5028" s="1">
        <v>50.26</v>
      </c>
      <c r="B5028" s="2">
        <f>Fulltable[[#This Row],[Distance]]^2</f>
        <v>2526.0675999999999</v>
      </c>
      <c r="C5028">
        <f>Fulltable[[#This Row],[Distance]]^3</f>
        <v>126960.15757599998</v>
      </c>
      <c r="D5028">
        <f>Fulltable[[#This Row],[Distance]]^4</f>
        <v>6381017.5197697589</v>
      </c>
      <c r="E5028">
        <f>Fulltable[[#This Row],[Distance]]^5</f>
        <v>320709940.5436281</v>
      </c>
      <c r="F5028" s="13" t="e">
        <f>IF(ISNUMBER(VLOOKUP(Fulltable[[#This Row],[Distance]], PBmetric[[Distance (km)]:[PB (hh:mm:ss)]], 6, FALSE)), VLOOKUP(Fulltable[[#This Row],[Distance]], PBmetric[[Distance (km)]:[PB (hh:mm:ss)]], 6, FALSE), NA())</f>
        <v>#N/A</v>
      </c>
      <c r="G5028" s="13">
        <f ca="1">$Q$4+$P$4*Fulltable[[#This Row],[Distance]]+$O$4*Fulltable[[#This Row],[D^2]]+$N$4*Fulltable[[#This Row],[D^3]]</f>
        <v>0.19133281889440273</v>
      </c>
      <c r="H5028" s="13">
        <f ca="1">Fulltable[[#This Row],[Forecast]]*(1+AVERAGE(cform[faster (-ve) /
slower (+ve)]))</f>
        <v>0.19809104248172466</v>
      </c>
      <c r="I5028" s="13" t="e">
        <f>IF(ISNUMBER(VLOOKUP(Fulltable[[#This Row],[Distance]], Predict[[#All],[Distance (km)]:[Time on current form]], 2, FALSE)), VLOOKUP(Fulltable[[#This Row],[Distance]], Predict[[#All],[Distance (km)]:[Time on current form]], 2, FALSE), NA())</f>
        <v>#N/A</v>
      </c>
      <c r="J5028" s="13" t="e">
        <f>IF(ISNUMBER(VLOOKUP(Fulltable[[#This Row],[Distance]], Predict[[#All],[Distance (km)]:[Time on current form]], 3, FALSE)), VLOOKUP(Fulltable[[#This Row],[Distance]], Predict[[#All],[Distance (km)]:[Time on current form]], 3, FALSE), NA())</f>
        <v>#N/A</v>
      </c>
    </row>
    <row r="5029" spans="1:10" x14ac:dyDescent="0.25">
      <c r="A5029" s="1">
        <v>50.27</v>
      </c>
      <c r="B5029" s="2">
        <f>Fulltable[[#This Row],[Distance]]^2</f>
        <v>2527.0729000000001</v>
      </c>
      <c r="C5029">
        <f>Fulltable[[#This Row],[Distance]]^3</f>
        <v>127035.95468300002</v>
      </c>
      <c r="D5029">
        <f>Fulltable[[#This Row],[Distance]]^4</f>
        <v>6386097.4419144103</v>
      </c>
      <c r="E5029">
        <f>Fulltable[[#This Row],[Distance]]^5</f>
        <v>321029118.4050374</v>
      </c>
      <c r="F5029" s="13" t="e">
        <f>IF(ISNUMBER(VLOOKUP(Fulltable[[#This Row],[Distance]], PBmetric[[Distance (km)]:[PB (hh:mm:ss)]], 6, FALSE)), VLOOKUP(Fulltable[[#This Row],[Distance]], PBmetric[[Distance (km)]:[PB (hh:mm:ss)]], 6, FALSE), NA())</f>
        <v>#N/A</v>
      </c>
      <c r="G5029" s="13">
        <f ca="1">$Q$4+$P$4*Fulltable[[#This Row],[Distance]]+$O$4*Fulltable[[#This Row],[D^2]]+$N$4*Fulltable[[#This Row],[D^3]]</f>
        <v>0.191379821115086</v>
      </c>
      <c r="H5029" s="13">
        <f ca="1">Fulltable[[#This Row],[Forecast]]*(1+AVERAGE(cform[faster (-ve) /
slower (+ve)]))</f>
        <v>0.1981397049064352</v>
      </c>
      <c r="I5029" s="13" t="e">
        <f>IF(ISNUMBER(VLOOKUP(Fulltable[[#This Row],[Distance]], Predict[[#All],[Distance (km)]:[Time on current form]], 2, FALSE)), VLOOKUP(Fulltable[[#This Row],[Distance]], Predict[[#All],[Distance (km)]:[Time on current form]], 2, FALSE), NA())</f>
        <v>#N/A</v>
      </c>
      <c r="J5029" s="13" t="e">
        <f>IF(ISNUMBER(VLOOKUP(Fulltable[[#This Row],[Distance]], Predict[[#All],[Distance (km)]:[Time on current form]], 3, FALSE)), VLOOKUP(Fulltable[[#This Row],[Distance]], Predict[[#All],[Distance (km)]:[Time on current form]], 3, FALSE), NA())</f>
        <v>#N/A</v>
      </c>
    </row>
    <row r="5030" spans="1:10" x14ac:dyDescent="0.25">
      <c r="A5030" s="1">
        <v>50.28</v>
      </c>
      <c r="B5030" s="2">
        <f>Fulltable[[#This Row],[Distance]]^2</f>
        <v>2528.0784000000003</v>
      </c>
      <c r="C5030">
        <f>Fulltable[[#This Row],[Distance]]^3</f>
        <v>127111.78195200002</v>
      </c>
      <c r="D5030">
        <f>Fulltable[[#This Row],[Distance]]^4</f>
        <v>6391180.3965465613</v>
      </c>
      <c r="E5030">
        <f>Fulltable[[#This Row],[Distance]]^5</f>
        <v>321348550.33836108</v>
      </c>
      <c r="F5030" s="13" t="e">
        <f>IF(ISNUMBER(VLOOKUP(Fulltable[[#This Row],[Distance]], PBmetric[[Distance (km)]:[PB (hh:mm:ss)]], 6, FALSE)), VLOOKUP(Fulltable[[#This Row],[Distance]], PBmetric[[Distance (km)]:[PB (hh:mm:ss)]], 6, FALSE), NA())</f>
        <v>#N/A</v>
      </c>
      <c r="G5030" s="13">
        <f ca="1">$Q$4+$P$4*Fulltable[[#This Row],[Distance]]+$O$4*Fulltable[[#This Row],[D^2]]+$N$4*Fulltable[[#This Row],[D^3]]</f>
        <v>0.19142682683068576</v>
      </c>
      <c r="H5030" s="13">
        <f ca="1">Fulltable[[#This Row],[Forecast]]*(1+AVERAGE(cform[faster (-ve) /
slower (+ve)]))</f>
        <v>0.19818837094950906</v>
      </c>
      <c r="I5030" s="13" t="e">
        <f>IF(ISNUMBER(VLOOKUP(Fulltable[[#This Row],[Distance]], Predict[[#All],[Distance (km)]:[Time on current form]], 2, FALSE)), VLOOKUP(Fulltable[[#This Row],[Distance]], Predict[[#All],[Distance (km)]:[Time on current form]], 2, FALSE), NA())</f>
        <v>#N/A</v>
      </c>
      <c r="J5030" s="13" t="e">
        <f>IF(ISNUMBER(VLOOKUP(Fulltable[[#This Row],[Distance]], Predict[[#All],[Distance (km)]:[Time on current form]], 3, FALSE)), VLOOKUP(Fulltable[[#This Row],[Distance]], Predict[[#All],[Distance (km)]:[Time on current form]], 3, FALSE), NA())</f>
        <v>#N/A</v>
      </c>
    </row>
    <row r="5031" spans="1:10" x14ac:dyDescent="0.25">
      <c r="A5031" s="1">
        <v>50.29</v>
      </c>
      <c r="B5031" s="2">
        <f>Fulltable[[#This Row],[Distance]]^2</f>
        <v>2529.0841</v>
      </c>
      <c r="C5031">
        <f>Fulltable[[#This Row],[Distance]]^3</f>
        <v>127187.639389</v>
      </c>
      <c r="D5031">
        <f>Fulltable[[#This Row],[Distance]]^4</f>
        <v>6396266.38487281</v>
      </c>
      <c r="E5031">
        <f>Fulltable[[#This Row],[Distance]]^5</f>
        <v>321668236.49525362</v>
      </c>
      <c r="F5031" s="13" t="e">
        <f>IF(ISNUMBER(VLOOKUP(Fulltable[[#This Row],[Distance]], PBmetric[[Distance (km)]:[PB (hh:mm:ss)]], 6, FALSE)), VLOOKUP(Fulltable[[#This Row],[Distance]], PBmetric[[Distance (km)]:[PB (hh:mm:ss)]], 6, FALSE), NA())</f>
        <v>#N/A</v>
      </c>
      <c r="G5031" s="13">
        <f ca="1">$Q$4+$P$4*Fulltable[[#This Row],[Distance]]+$O$4*Fulltable[[#This Row],[D^2]]+$N$4*Fulltable[[#This Row],[D^3]]</f>
        <v>0.19147383604116663</v>
      </c>
      <c r="H5031" s="13">
        <f ca="1">Fulltable[[#This Row],[Forecast]]*(1+AVERAGE(cform[faster (-ve) /
slower (+ve)]))</f>
        <v>0.19823704061090958</v>
      </c>
      <c r="I5031" s="13" t="e">
        <f>IF(ISNUMBER(VLOOKUP(Fulltable[[#This Row],[Distance]], Predict[[#All],[Distance (km)]:[Time on current form]], 2, FALSE)), VLOOKUP(Fulltable[[#This Row],[Distance]], Predict[[#All],[Distance (km)]:[Time on current form]], 2, FALSE), NA())</f>
        <v>#N/A</v>
      </c>
      <c r="J5031" s="13" t="e">
        <f>IF(ISNUMBER(VLOOKUP(Fulltable[[#This Row],[Distance]], Predict[[#All],[Distance (km)]:[Time on current form]], 3, FALSE)), VLOOKUP(Fulltable[[#This Row],[Distance]], Predict[[#All],[Distance (km)]:[Time on current form]], 3, FALSE), NA())</f>
        <v>#N/A</v>
      </c>
    </row>
    <row r="5032" spans="1:10" x14ac:dyDescent="0.25">
      <c r="A5032" s="1">
        <v>50.3</v>
      </c>
      <c r="B5032" s="2">
        <f>Fulltable[[#This Row],[Distance]]^2</f>
        <v>2530.0899999999997</v>
      </c>
      <c r="C5032">
        <f>Fulltable[[#This Row],[Distance]]^3</f>
        <v>127263.52699999997</v>
      </c>
      <c r="D5032">
        <f>Fulltable[[#This Row],[Distance]]^4</f>
        <v>6401355.4080999987</v>
      </c>
      <c r="E5032">
        <f>Fulltable[[#This Row],[Distance]]^5</f>
        <v>321988177.02742994</v>
      </c>
      <c r="F5032" s="13" t="e">
        <f>IF(ISNUMBER(VLOOKUP(Fulltable[[#This Row],[Distance]], PBmetric[[Distance (km)]:[PB (hh:mm:ss)]], 6, FALSE)), VLOOKUP(Fulltable[[#This Row],[Distance]], PBmetric[[Distance (km)]:[PB (hh:mm:ss)]], 6, FALSE), NA())</f>
        <v>#N/A</v>
      </c>
      <c r="G5032" s="13">
        <f ca="1">$Q$4+$P$4*Fulltable[[#This Row],[Distance]]+$O$4*Fulltable[[#This Row],[D^2]]+$N$4*Fulltable[[#This Row],[D^3]]</f>
        <v>0.19152084874649322</v>
      </c>
      <c r="H5032" s="13">
        <f ca="1">Fulltable[[#This Row],[Forecast]]*(1+AVERAGE(cform[faster (-ve) /
slower (+ve)]))</f>
        <v>0.19828571389060015</v>
      </c>
      <c r="I5032" s="13" t="e">
        <f>IF(ISNUMBER(VLOOKUP(Fulltable[[#This Row],[Distance]], Predict[[#All],[Distance (km)]:[Time on current form]], 2, FALSE)), VLOOKUP(Fulltable[[#This Row],[Distance]], Predict[[#All],[Distance (km)]:[Time on current form]], 2, FALSE), NA())</f>
        <v>#N/A</v>
      </c>
      <c r="J5032" s="13" t="e">
        <f>IF(ISNUMBER(VLOOKUP(Fulltable[[#This Row],[Distance]], Predict[[#All],[Distance (km)]:[Time on current form]], 3, FALSE)), VLOOKUP(Fulltable[[#This Row],[Distance]], Predict[[#All],[Distance (km)]:[Time on current form]], 3, FALSE), NA())</f>
        <v>#N/A</v>
      </c>
    </row>
    <row r="5033" spans="1:10" x14ac:dyDescent="0.25">
      <c r="A5033" s="1">
        <v>50.31</v>
      </c>
      <c r="B5033" s="2">
        <f>Fulltable[[#This Row],[Distance]]^2</f>
        <v>2531.0961000000002</v>
      </c>
      <c r="C5033">
        <f>Fulltable[[#This Row],[Distance]]^3</f>
        <v>127339.44479100002</v>
      </c>
      <c r="D5033">
        <f>Fulltable[[#This Row],[Distance]]^4</f>
        <v>6406447.4674352109</v>
      </c>
      <c r="E5033">
        <f>Fulltable[[#This Row],[Distance]]^5</f>
        <v>322308372.08666545</v>
      </c>
      <c r="F5033" s="13" t="e">
        <f>IF(ISNUMBER(VLOOKUP(Fulltable[[#This Row],[Distance]], PBmetric[[Distance (km)]:[PB (hh:mm:ss)]], 6, FALSE)), VLOOKUP(Fulltable[[#This Row],[Distance]], PBmetric[[Distance (km)]:[PB (hh:mm:ss)]], 6, FALSE), NA())</f>
        <v>#N/A</v>
      </c>
      <c r="G5033" s="13">
        <f ca="1">$Q$4+$P$4*Fulltable[[#This Row],[Distance]]+$O$4*Fulltable[[#This Row],[D^2]]+$N$4*Fulltable[[#This Row],[D^3]]</f>
        <v>0.19156786494663017</v>
      </c>
      <c r="H5033" s="13">
        <f ca="1">Fulltable[[#This Row],[Forecast]]*(1+AVERAGE(cform[faster (-ve) /
slower (+ve)]))</f>
        <v>0.19833439078854412</v>
      </c>
      <c r="I5033" s="13" t="e">
        <f>IF(ISNUMBER(VLOOKUP(Fulltable[[#This Row],[Distance]], Predict[[#All],[Distance (km)]:[Time on current form]], 2, FALSE)), VLOOKUP(Fulltable[[#This Row],[Distance]], Predict[[#All],[Distance (km)]:[Time on current form]], 2, FALSE), NA())</f>
        <v>#N/A</v>
      </c>
      <c r="J5033" s="13" t="e">
        <f>IF(ISNUMBER(VLOOKUP(Fulltable[[#This Row],[Distance]], Predict[[#All],[Distance (km)]:[Time on current form]], 3, FALSE)), VLOOKUP(Fulltable[[#This Row],[Distance]], Predict[[#All],[Distance (km)]:[Time on current form]], 3, FALSE), NA())</f>
        <v>#N/A</v>
      </c>
    </row>
    <row r="5034" spans="1:10" x14ac:dyDescent="0.25">
      <c r="A5034" s="1">
        <v>50.32</v>
      </c>
      <c r="B5034" s="2">
        <f>Fulltable[[#This Row],[Distance]]^2</f>
        <v>2532.1024000000002</v>
      </c>
      <c r="C5034">
        <f>Fulltable[[#This Row],[Distance]]^3</f>
        <v>127415.39276800001</v>
      </c>
      <c r="D5034">
        <f>Fulltable[[#This Row],[Distance]]^4</f>
        <v>6411542.5640857611</v>
      </c>
      <c r="E5034">
        <f>Fulltable[[#This Row],[Distance]]^5</f>
        <v>322628821.82479548</v>
      </c>
      <c r="F5034" s="13" t="e">
        <f>IF(ISNUMBER(VLOOKUP(Fulltable[[#This Row],[Distance]], PBmetric[[Distance (km)]:[PB (hh:mm:ss)]], 6, FALSE)), VLOOKUP(Fulltable[[#This Row],[Distance]], PBmetric[[Distance (km)]:[PB (hh:mm:ss)]], 6, FALSE), NA())</f>
        <v>#N/A</v>
      </c>
      <c r="G5034" s="13">
        <f ca="1">$Q$4+$P$4*Fulltable[[#This Row],[Distance]]+$O$4*Fulltable[[#This Row],[D^2]]+$N$4*Fulltable[[#This Row],[D^3]]</f>
        <v>0.19161488464154203</v>
      </c>
      <c r="H5034" s="13">
        <f ca="1">Fulltable[[#This Row],[Forecast]]*(1+AVERAGE(cform[faster (-ve) /
slower (+ve)]))</f>
        <v>0.19838307130470484</v>
      </c>
      <c r="I5034" s="13" t="e">
        <f>IF(ISNUMBER(VLOOKUP(Fulltable[[#This Row],[Distance]], Predict[[#All],[Distance (km)]:[Time on current form]], 2, FALSE)), VLOOKUP(Fulltable[[#This Row],[Distance]], Predict[[#All],[Distance (km)]:[Time on current form]], 2, FALSE), NA())</f>
        <v>#N/A</v>
      </c>
      <c r="J5034" s="13" t="e">
        <f>IF(ISNUMBER(VLOOKUP(Fulltable[[#This Row],[Distance]], Predict[[#All],[Distance (km)]:[Time on current form]], 3, FALSE)), VLOOKUP(Fulltable[[#This Row],[Distance]], Predict[[#All],[Distance (km)]:[Time on current form]], 3, FALSE), NA())</f>
        <v>#N/A</v>
      </c>
    </row>
    <row r="5035" spans="1:10" x14ac:dyDescent="0.25">
      <c r="A5035" s="1">
        <v>50.33</v>
      </c>
      <c r="B5035" s="2">
        <f>Fulltable[[#This Row],[Distance]]^2</f>
        <v>2533.1088999999997</v>
      </c>
      <c r="C5035">
        <f>Fulltable[[#This Row],[Distance]]^3</f>
        <v>127491.37093699999</v>
      </c>
      <c r="D5035">
        <f>Fulltable[[#This Row],[Distance]]^4</f>
        <v>6416640.6992592085</v>
      </c>
      <c r="E5035">
        <f>Fulltable[[#This Row],[Distance]]^5</f>
        <v>322949526.39371598</v>
      </c>
      <c r="F5035" s="13" t="e">
        <f>IF(ISNUMBER(VLOOKUP(Fulltable[[#This Row],[Distance]], PBmetric[[Distance (km)]:[PB (hh:mm:ss)]], 6, FALSE)), VLOOKUP(Fulltable[[#This Row],[Distance]], PBmetric[[Distance (km)]:[PB (hh:mm:ss)]], 6, FALSE), NA())</f>
        <v>#N/A</v>
      </c>
      <c r="G5035" s="13">
        <f ca="1">$Q$4+$P$4*Fulltable[[#This Row],[Distance]]+$O$4*Fulltable[[#This Row],[D^2]]+$N$4*Fulltable[[#This Row],[D^3]]</f>
        <v>0.19166190783119341</v>
      </c>
      <c r="H5035" s="13">
        <f ca="1">Fulltable[[#This Row],[Forecast]]*(1+AVERAGE(cform[faster (-ve) /
slower (+ve)]))</f>
        <v>0.19843175543904562</v>
      </c>
      <c r="I5035" s="13" t="e">
        <f>IF(ISNUMBER(VLOOKUP(Fulltable[[#This Row],[Distance]], Predict[[#All],[Distance (km)]:[Time on current form]], 2, FALSE)), VLOOKUP(Fulltable[[#This Row],[Distance]], Predict[[#All],[Distance (km)]:[Time on current form]], 2, FALSE), NA())</f>
        <v>#N/A</v>
      </c>
      <c r="J5035" s="13" t="e">
        <f>IF(ISNUMBER(VLOOKUP(Fulltable[[#This Row],[Distance]], Predict[[#All],[Distance (km)]:[Time on current form]], 3, FALSE)), VLOOKUP(Fulltable[[#This Row],[Distance]], Predict[[#All],[Distance (km)]:[Time on current form]], 3, FALSE), NA())</f>
        <v>#N/A</v>
      </c>
    </row>
    <row r="5036" spans="1:10" x14ac:dyDescent="0.25">
      <c r="A5036" s="1">
        <v>50.34</v>
      </c>
      <c r="B5036" s="2">
        <f>Fulltable[[#This Row],[Distance]]^2</f>
        <v>2534.1156000000005</v>
      </c>
      <c r="C5036">
        <f>Fulltable[[#This Row],[Distance]]^3</f>
        <v>127567.37930400003</v>
      </c>
      <c r="D5036">
        <f>Fulltable[[#This Row],[Distance]]^4</f>
        <v>6421741.8741633631</v>
      </c>
      <c r="E5036">
        <f>Fulltable[[#This Row],[Distance]]^5</f>
        <v>323270485.94538373</v>
      </c>
      <c r="F5036" s="13" t="e">
        <f>IF(ISNUMBER(VLOOKUP(Fulltable[[#This Row],[Distance]], PBmetric[[Distance (km)]:[PB (hh:mm:ss)]], 6, FALSE)), VLOOKUP(Fulltable[[#This Row],[Distance]], PBmetric[[Distance (km)]:[PB (hh:mm:ss)]], 6, FALSE), NA())</f>
        <v>#N/A</v>
      </c>
      <c r="G5036" s="13">
        <f ca="1">$Q$4+$P$4*Fulltable[[#This Row],[Distance]]+$O$4*Fulltable[[#This Row],[D^2]]+$N$4*Fulltable[[#This Row],[D^3]]</f>
        <v>0.19170893451554896</v>
      </c>
      <c r="H5036" s="13">
        <f ca="1">Fulltable[[#This Row],[Forecast]]*(1+AVERAGE(cform[faster (-ve) /
slower (+ve)]))</f>
        <v>0.19848044319152991</v>
      </c>
      <c r="I5036" s="13" t="e">
        <f>IF(ISNUMBER(VLOOKUP(Fulltable[[#This Row],[Distance]], Predict[[#All],[Distance (km)]:[Time on current form]], 2, FALSE)), VLOOKUP(Fulltable[[#This Row],[Distance]], Predict[[#All],[Distance (km)]:[Time on current form]], 2, FALSE), NA())</f>
        <v>#N/A</v>
      </c>
      <c r="J5036" s="13" t="e">
        <f>IF(ISNUMBER(VLOOKUP(Fulltable[[#This Row],[Distance]], Predict[[#All],[Distance (km)]:[Time on current form]], 3, FALSE)), VLOOKUP(Fulltable[[#This Row],[Distance]], Predict[[#All],[Distance (km)]:[Time on current form]], 3, FALSE), NA())</f>
        <v>#N/A</v>
      </c>
    </row>
    <row r="5037" spans="1:10" x14ac:dyDescent="0.25">
      <c r="A5037" s="1">
        <v>50.35</v>
      </c>
      <c r="B5037" s="2">
        <f>Fulltable[[#This Row],[Distance]]^2</f>
        <v>2535.1224999999999</v>
      </c>
      <c r="C5037">
        <f>Fulltable[[#This Row],[Distance]]^3</f>
        <v>127643.417875</v>
      </c>
      <c r="D5037">
        <f>Fulltable[[#This Row],[Distance]]^4</f>
        <v>6426846.09000625</v>
      </c>
      <c r="E5037">
        <f>Fulltable[[#This Row],[Distance]]^5</f>
        <v>323591700.63181472</v>
      </c>
      <c r="F5037" s="13" t="e">
        <f>IF(ISNUMBER(VLOOKUP(Fulltable[[#This Row],[Distance]], PBmetric[[Distance (km)]:[PB (hh:mm:ss)]], 6, FALSE)), VLOOKUP(Fulltable[[#This Row],[Distance]], PBmetric[[Distance (km)]:[PB (hh:mm:ss)]], 6, FALSE), NA())</f>
        <v>#N/A</v>
      </c>
      <c r="G5037" s="13">
        <f ca="1">$Q$4+$P$4*Fulltable[[#This Row],[Distance]]+$O$4*Fulltable[[#This Row],[D^2]]+$N$4*Fulltable[[#This Row],[D^3]]</f>
        <v>0.19175596469457312</v>
      </c>
      <c r="H5037" s="13">
        <f ca="1">Fulltable[[#This Row],[Forecast]]*(1+AVERAGE(cform[faster (-ve) /
slower (+ve)]))</f>
        <v>0.19852913456212085</v>
      </c>
      <c r="I5037" s="13" t="e">
        <f>IF(ISNUMBER(VLOOKUP(Fulltable[[#This Row],[Distance]], Predict[[#All],[Distance (km)]:[Time on current form]], 2, FALSE)), VLOOKUP(Fulltable[[#This Row],[Distance]], Predict[[#All],[Distance (km)]:[Time on current form]], 2, FALSE), NA())</f>
        <v>#N/A</v>
      </c>
      <c r="J5037" s="13" t="e">
        <f>IF(ISNUMBER(VLOOKUP(Fulltable[[#This Row],[Distance]], Predict[[#All],[Distance (km)]:[Time on current form]], 3, FALSE)), VLOOKUP(Fulltable[[#This Row],[Distance]], Predict[[#All],[Distance (km)]:[Time on current form]], 3, FALSE), NA())</f>
        <v>#N/A</v>
      </c>
    </row>
    <row r="5038" spans="1:10" x14ac:dyDescent="0.25">
      <c r="A5038" s="1">
        <v>50.36</v>
      </c>
      <c r="B5038" s="2">
        <f>Fulltable[[#This Row],[Distance]]^2</f>
        <v>2536.1295999999998</v>
      </c>
      <c r="C5038">
        <f>Fulltable[[#This Row],[Distance]]^3</f>
        <v>127719.48665599998</v>
      </c>
      <c r="D5038">
        <f>Fulltable[[#This Row],[Distance]]^4</f>
        <v>6431953.3479961585</v>
      </c>
      <c r="E5038">
        <f>Fulltable[[#This Row],[Distance]]^5</f>
        <v>323913170.60508657</v>
      </c>
      <c r="F5038" s="13" t="e">
        <f>IF(ISNUMBER(VLOOKUP(Fulltable[[#This Row],[Distance]], PBmetric[[Distance (km)]:[PB (hh:mm:ss)]], 6, FALSE)), VLOOKUP(Fulltable[[#This Row],[Distance]], PBmetric[[Distance (km)]:[PB (hh:mm:ss)]], 6, FALSE), NA())</f>
        <v>#N/A</v>
      </c>
      <c r="G5038" s="13">
        <f ca="1">$Q$4+$P$4*Fulltable[[#This Row],[Distance]]+$O$4*Fulltable[[#This Row],[D^2]]+$N$4*Fulltable[[#This Row],[D^3]]</f>
        <v>0.19180299836823064</v>
      </c>
      <c r="H5038" s="13">
        <f ca="1">Fulltable[[#This Row],[Forecast]]*(1+AVERAGE(cform[faster (-ve) /
slower (+ve)]))</f>
        <v>0.19857782955078199</v>
      </c>
      <c r="I5038" s="13" t="e">
        <f>IF(ISNUMBER(VLOOKUP(Fulltable[[#This Row],[Distance]], Predict[[#All],[Distance (km)]:[Time on current form]], 2, FALSE)), VLOOKUP(Fulltable[[#This Row],[Distance]], Predict[[#All],[Distance (km)]:[Time on current form]], 2, FALSE), NA())</f>
        <v>#N/A</v>
      </c>
      <c r="J5038" s="13" t="e">
        <f>IF(ISNUMBER(VLOOKUP(Fulltable[[#This Row],[Distance]], Predict[[#All],[Distance (km)]:[Time on current form]], 3, FALSE)), VLOOKUP(Fulltable[[#This Row],[Distance]], Predict[[#All],[Distance (km)]:[Time on current form]], 3, FALSE), NA())</f>
        <v>#N/A</v>
      </c>
    </row>
    <row r="5039" spans="1:10" x14ac:dyDescent="0.25">
      <c r="A5039" s="1">
        <v>50.37</v>
      </c>
      <c r="B5039" s="2">
        <f>Fulltable[[#This Row],[Distance]]^2</f>
        <v>2537.1369</v>
      </c>
      <c r="C5039">
        <f>Fulltable[[#This Row],[Distance]]^3</f>
        <v>127795.58565299999</v>
      </c>
      <c r="D5039">
        <f>Fulltable[[#This Row],[Distance]]^4</f>
        <v>6437063.6493416103</v>
      </c>
      <c r="E5039">
        <f>Fulltable[[#This Row],[Distance]]^5</f>
        <v>324234896.01733691</v>
      </c>
      <c r="F5039" s="13" t="e">
        <f>IF(ISNUMBER(VLOOKUP(Fulltable[[#This Row],[Distance]], PBmetric[[Distance (km)]:[PB (hh:mm:ss)]], 6, FALSE)), VLOOKUP(Fulltable[[#This Row],[Distance]], PBmetric[[Distance (km)]:[PB (hh:mm:ss)]], 6, FALSE), NA())</f>
        <v>#N/A</v>
      </c>
      <c r="G5039" s="13">
        <f ca="1">$Q$4+$P$4*Fulltable[[#This Row],[Distance]]+$O$4*Fulltable[[#This Row],[D^2]]+$N$4*Fulltable[[#This Row],[D^3]]</f>
        <v>0.19185003553648611</v>
      </c>
      <c r="H5039" s="13">
        <f ca="1">Fulltable[[#This Row],[Forecast]]*(1+AVERAGE(cform[faster (-ve) /
slower (+ve)]))</f>
        <v>0.19862652815747661</v>
      </c>
      <c r="I5039" s="13" t="e">
        <f>IF(ISNUMBER(VLOOKUP(Fulltable[[#This Row],[Distance]], Predict[[#All],[Distance (km)]:[Time on current form]], 2, FALSE)), VLOOKUP(Fulltable[[#This Row],[Distance]], Predict[[#All],[Distance (km)]:[Time on current form]], 2, FALSE), NA())</f>
        <v>#N/A</v>
      </c>
      <c r="J5039" s="13" t="e">
        <f>IF(ISNUMBER(VLOOKUP(Fulltable[[#This Row],[Distance]], Predict[[#All],[Distance (km)]:[Time on current form]], 3, FALSE)), VLOOKUP(Fulltable[[#This Row],[Distance]], Predict[[#All],[Distance (km)]:[Time on current form]], 3, FALSE), NA())</f>
        <v>#N/A</v>
      </c>
    </row>
    <row r="5040" spans="1:10" x14ac:dyDescent="0.25">
      <c r="A5040" s="1">
        <v>50.38</v>
      </c>
      <c r="B5040" s="2">
        <f>Fulltable[[#This Row],[Distance]]^2</f>
        <v>2538.1444000000001</v>
      </c>
      <c r="C5040">
        <f>Fulltable[[#This Row],[Distance]]^3</f>
        <v>127871.71487200001</v>
      </c>
      <c r="D5040">
        <f>Fulltable[[#This Row],[Distance]]^4</f>
        <v>6442176.9952513603</v>
      </c>
      <c r="E5040">
        <f>Fulltable[[#This Row],[Distance]]^5</f>
        <v>324556877.02076358</v>
      </c>
      <c r="F5040" s="13" t="e">
        <f>IF(ISNUMBER(VLOOKUP(Fulltable[[#This Row],[Distance]], PBmetric[[Distance (km)]:[PB (hh:mm:ss)]], 6, FALSE)), VLOOKUP(Fulltable[[#This Row],[Distance]], PBmetric[[Distance (km)]:[PB (hh:mm:ss)]], 6, FALSE), NA())</f>
        <v>#N/A</v>
      </c>
      <c r="G5040" s="13">
        <f ca="1">$Q$4+$P$4*Fulltable[[#This Row],[Distance]]+$O$4*Fulltable[[#This Row],[D^2]]+$N$4*Fulltable[[#This Row],[D^3]]</f>
        <v>0.19189707619930405</v>
      </c>
      <c r="H5040" s="13">
        <f ca="1">Fulltable[[#This Row],[Forecast]]*(1+AVERAGE(cform[faster (-ve) /
slower (+ve)]))</f>
        <v>0.19867523038216803</v>
      </c>
      <c r="I5040" s="13" t="e">
        <f>IF(ISNUMBER(VLOOKUP(Fulltable[[#This Row],[Distance]], Predict[[#All],[Distance (km)]:[Time on current form]], 2, FALSE)), VLOOKUP(Fulltable[[#This Row],[Distance]], Predict[[#All],[Distance (km)]:[Time on current form]], 2, FALSE), NA())</f>
        <v>#N/A</v>
      </c>
      <c r="J5040" s="13" t="e">
        <f>IF(ISNUMBER(VLOOKUP(Fulltable[[#This Row],[Distance]], Predict[[#All],[Distance (km)]:[Time on current form]], 3, FALSE)), VLOOKUP(Fulltable[[#This Row],[Distance]], Predict[[#All],[Distance (km)]:[Time on current form]], 3, FALSE), NA())</f>
        <v>#N/A</v>
      </c>
    </row>
    <row r="5041" spans="1:10" x14ac:dyDescent="0.25">
      <c r="A5041" s="1">
        <v>50.39</v>
      </c>
      <c r="B5041" s="2">
        <f>Fulltable[[#This Row],[Distance]]^2</f>
        <v>2539.1521000000002</v>
      </c>
      <c r="C5041">
        <f>Fulltable[[#This Row],[Distance]]^3</f>
        <v>127947.87431900001</v>
      </c>
      <c r="D5041">
        <f>Fulltable[[#This Row],[Distance]]^4</f>
        <v>6447293.3869344117</v>
      </c>
      <c r="E5041">
        <f>Fulltable[[#This Row],[Distance]]^5</f>
        <v>324879113.76762503</v>
      </c>
      <c r="F5041" s="13" t="e">
        <f>IF(ISNUMBER(VLOOKUP(Fulltable[[#This Row],[Distance]], PBmetric[[Distance (km)]:[PB (hh:mm:ss)]], 6, FALSE)), VLOOKUP(Fulltable[[#This Row],[Distance]], PBmetric[[Distance (km)]:[PB (hh:mm:ss)]], 6, FALSE), NA())</f>
        <v>#N/A</v>
      </c>
      <c r="G5041" s="13">
        <f ca="1">$Q$4+$P$4*Fulltable[[#This Row],[Distance]]+$O$4*Fulltable[[#This Row],[D^2]]+$N$4*Fulltable[[#This Row],[D^3]]</f>
        <v>0.19194412035664907</v>
      </c>
      <c r="H5041" s="13">
        <f ca="1">Fulltable[[#This Row],[Forecast]]*(1+AVERAGE(cform[faster (-ve) /
slower (+ve)]))</f>
        <v>0.19872393622481957</v>
      </c>
      <c r="I5041" s="13" t="e">
        <f>IF(ISNUMBER(VLOOKUP(Fulltable[[#This Row],[Distance]], Predict[[#All],[Distance (km)]:[Time on current form]], 2, FALSE)), VLOOKUP(Fulltable[[#This Row],[Distance]], Predict[[#All],[Distance (km)]:[Time on current form]], 2, FALSE), NA())</f>
        <v>#N/A</v>
      </c>
      <c r="J5041" s="13" t="e">
        <f>IF(ISNUMBER(VLOOKUP(Fulltable[[#This Row],[Distance]], Predict[[#All],[Distance (km)]:[Time on current form]], 3, FALSE)), VLOOKUP(Fulltable[[#This Row],[Distance]], Predict[[#All],[Distance (km)]:[Time on current form]], 3, FALSE), NA())</f>
        <v>#N/A</v>
      </c>
    </row>
    <row r="5042" spans="1:10" x14ac:dyDescent="0.25">
      <c r="A5042" s="1">
        <v>50.4</v>
      </c>
      <c r="B5042" s="2">
        <f>Fulltable[[#This Row],[Distance]]^2</f>
        <v>2540.16</v>
      </c>
      <c r="C5042">
        <f>Fulltable[[#This Row],[Distance]]^3</f>
        <v>128024.06399999998</v>
      </c>
      <c r="D5042">
        <f>Fulltable[[#This Row],[Distance]]^4</f>
        <v>6452412.8255999992</v>
      </c>
      <c r="E5042">
        <f>Fulltable[[#This Row],[Distance]]^5</f>
        <v>325201606.41023993</v>
      </c>
      <c r="F5042" s="13" t="e">
        <f>IF(ISNUMBER(VLOOKUP(Fulltable[[#This Row],[Distance]], PBmetric[[Distance (km)]:[PB (hh:mm:ss)]], 6, FALSE)), VLOOKUP(Fulltable[[#This Row],[Distance]], PBmetric[[Distance (km)]:[PB (hh:mm:ss)]], 6, FALSE), NA())</f>
        <v>#N/A</v>
      </c>
      <c r="G5042" s="13">
        <f ca="1">$Q$4+$P$4*Fulltable[[#This Row],[Distance]]+$O$4*Fulltable[[#This Row],[D^2]]+$N$4*Fulltable[[#This Row],[D^3]]</f>
        <v>0.19199116800848579</v>
      </c>
      <c r="H5042" s="13">
        <f ca="1">Fulltable[[#This Row],[Forecast]]*(1+AVERAGE(cform[faster (-ve) /
slower (+ve)]))</f>
        <v>0.19877264568539463</v>
      </c>
      <c r="I5042" s="13" t="e">
        <f>IF(ISNUMBER(VLOOKUP(Fulltable[[#This Row],[Distance]], Predict[[#All],[Distance (km)]:[Time on current form]], 2, FALSE)), VLOOKUP(Fulltable[[#This Row],[Distance]], Predict[[#All],[Distance (km)]:[Time on current form]], 2, FALSE), NA())</f>
        <v>#N/A</v>
      </c>
      <c r="J5042" s="13" t="e">
        <f>IF(ISNUMBER(VLOOKUP(Fulltable[[#This Row],[Distance]], Predict[[#All],[Distance (km)]:[Time on current form]], 3, FALSE)), VLOOKUP(Fulltable[[#This Row],[Distance]], Predict[[#All],[Distance (km)]:[Time on current form]], 3, FALSE), NA())</f>
        <v>#N/A</v>
      </c>
    </row>
    <row r="5043" spans="1:10" x14ac:dyDescent="0.25">
      <c r="A5043" s="1">
        <v>50.41</v>
      </c>
      <c r="B5043" s="2">
        <f>Fulltable[[#This Row],[Distance]]^2</f>
        <v>2541.1680999999999</v>
      </c>
      <c r="C5043">
        <f>Fulltable[[#This Row],[Distance]]^3</f>
        <v>128100.28392099998</v>
      </c>
      <c r="D5043">
        <f>Fulltable[[#This Row],[Distance]]^4</f>
        <v>6457535.312457609</v>
      </c>
      <c r="E5043">
        <f>Fulltable[[#This Row],[Distance]]^5</f>
        <v>325524355.10098803</v>
      </c>
      <c r="F5043" s="13" t="e">
        <f>IF(ISNUMBER(VLOOKUP(Fulltable[[#This Row],[Distance]], PBmetric[[Distance (km)]:[PB (hh:mm:ss)]], 6, FALSE)), VLOOKUP(Fulltable[[#This Row],[Distance]], PBmetric[[Distance (km)]:[PB (hh:mm:ss)]], 6, FALSE), NA())</f>
        <v>#N/A</v>
      </c>
      <c r="G5043" s="13">
        <f ca="1">$Q$4+$P$4*Fulltable[[#This Row],[Distance]]+$O$4*Fulltable[[#This Row],[D^2]]+$N$4*Fulltable[[#This Row],[D^3]]</f>
        <v>0.19203821915477881</v>
      </c>
      <c r="H5043" s="13">
        <f ca="1">Fulltable[[#This Row],[Forecast]]*(1+AVERAGE(cform[faster (-ve) /
slower (+ve)]))</f>
        <v>0.19882135876385656</v>
      </c>
      <c r="I5043" s="13" t="e">
        <f>IF(ISNUMBER(VLOOKUP(Fulltable[[#This Row],[Distance]], Predict[[#All],[Distance (km)]:[Time on current form]], 2, FALSE)), VLOOKUP(Fulltable[[#This Row],[Distance]], Predict[[#All],[Distance (km)]:[Time on current form]], 2, FALSE), NA())</f>
        <v>#N/A</v>
      </c>
      <c r="J5043" s="13" t="e">
        <f>IF(ISNUMBER(VLOOKUP(Fulltable[[#This Row],[Distance]], Predict[[#All],[Distance (km)]:[Time on current form]], 3, FALSE)), VLOOKUP(Fulltable[[#This Row],[Distance]], Predict[[#All],[Distance (km)]:[Time on current form]], 3, FALSE), NA())</f>
        <v>#N/A</v>
      </c>
    </row>
    <row r="5044" spans="1:10" x14ac:dyDescent="0.25">
      <c r="A5044" s="1">
        <v>50.42</v>
      </c>
      <c r="B5044" s="2">
        <f>Fulltable[[#This Row],[Distance]]^2</f>
        <v>2542.1764000000003</v>
      </c>
      <c r="C5044">
        <f>Fulltable[[#This Row],[Distance]]^3</f>
        <v>128176.53408800001</v>
      </c>
      <c r="D5044">
        <f>Fulltable[[#This Row],[Distance]]^4</f>
        <v>6462660.8487169612</v>
      </c>
      <c r="E5044">
        <f>Fulltable[[#This Row],[Distance]]^5</f>
        <v>325847359.99230921</v>
      </c>
      <c r="F5044" s="13" t="e">
        <f>IF(ISNUMBER(VLOOKUP(Fulltable[[#This Row],[Distance]], PBmetric[[Distance (km)]:[PB (hh:mm:ss)]], 6, FALSE)), VLOOKUP(Fulltable[[#This Row],[Distance]], PBmetric[[Distance (km)]:[PB (hh:mm:ss)]], 6, FALSE), NA())</f>
        <v>#N/A</v>
      </c>
      <c r="G5044" s="13">
        <f ca="1">$Q$4+$P$4*Fulltable[[#This Row],[Distance]]+$O$4*Fulltable[[#This Row],[D^2]]+$N$4*Fulltable[[#This Row],[D^3]]</f>
        <v>0.19208527379549278</v>
      </c>
      <c r="H5044" s="13">
        <f ca="1">Fulltable[[#This Row],[Forecast]]*(1+AVERAGE(cform[faster (-ve) /
slower (+ve)]))</f>
        <v>0.19887007546016877</v>
      </c>
      <c r="I5044" s="13" t="e">
        <f>IF(ISNUMBER(VLOOKUP(Fulltable[[#This Row],[Distance]], Predict[[#All],[Distance (km)]:[Time on current form]], 2, FALSE)), VLOOKUP(Fulltable[[#This Row],[Distance]], Predict[[#All],[Distance (km)]:[Time on current form]], 2, FALSE), NA())</f>
        <v>#N/A</v>
      </c>
      <c r="J5044" s="13" t="e">
        <f>IF(ISNUMBER(VLOOKUP(Fulltable[[#This Row],[Distance]], Predict[[#All],[Distance (km)]:[Time on current form]], 3, FALSE)), VLOOKUP(Fulltable[[#This Row],[Distance]], Predict[[#All],[Distance (km)]:[Time on current form]], 3, FALSE), NA())</f>
        <v>#N/A</v>
      </c>
    </row>
    <row r="5045" spans="1:10" x14ac:dyDescent="0.25">
      <c r="A5045" s="1">
        <v>50.43</v>
      </c>
      <c r="B5045" s="2">
        <f>Fulltable[[#This Row],[Distance]]^2</f>
        <v>2543.1849000000002</v>
      </c>
      <c r="C5045">
        <f>Fulltable[[#This Row],[Distance]]^3</f>
        <v>128252.814507</v>
      </c>
      <c r="D5045">
        <f>Fulltable[[#This Row],[Distance]]^4</f>
        <v>6467789.4355880106</v>
      </c>
      <c r="E5045">
        <f>Fulltable[[#This Row],[Distance]]^5</f>
        <v>326170621.2367034</v>
      </c>
      <c r="F5045" s="13" t="e">
        <f>IF(ISNUMBER(VLOOKUP(Fulltable[[#This Row],[Distance]], PBmetric[[Distance (km)]:[PB (hh:mm:ss)]], 6, FALSE)), VLOOKUP(Fulltable[[#This Row],[Distance]], PBmetric[[Distance (km)]:[PB (hh:mm:ss)]], 6, FALSE), NA())</f>
        <v>#N/A</v>
      </c>
      <c r="G5045" s="13">
        <f ca="1">$Q$4+$P$4*Fulltable[[#This Row],[Distance]]+$O$4*Fulltable[[#This Row],[D^2]]+$N$4*Fulltable[[#This Row],[D^3]]</f>
        <v>0.19213233193059218</v>
      </c>
      <c r="H5045" s="13">
        <f ca="1">Fulltable[[#This Row],[Forecast]]*(1+AVERAGE(cform[faster (-ve) /
slower (+ve)]))</f>
        <v>0.19891879577429442</v>
      </c>
      <c r="I5045" s="13" t="e">
        <f>IF(ISNUMBER(VLOOKUP(Fulltable[[#This Row],[Distance]], Predict[[#All],[Distance (km)]:[Time on current form]], 2, FALSE)), VLOOKUP(Fulltable[[#This Row],[Distance]], Predict[[#All],[Distance (km)]:[Time on current form]], 2, FALSE), NA())</f>
        <v>#N/A</v>
      </c>
      <c r="J5045" s="13" t="e">
        <f>IF(ISNUMBER(VLOOKUP(Fulltable[[#This Row],[Distance]], Predict[[#All],[Distance (km)]:[Time on current form]], 3, FALSE)), VLOOKUP(Fulltable[[#This Row],[Distance]], Predict[[#All],[Distance (km)]:[Time on current form]], 3, FALSE), NA())</f>
        <v>#N/A</v>
      </c>
    </row>
    <row r="5046" spans="1:10" x14ac:dyDescent="0.25">
      <c r="A5046" s="1">
        <v>50.44</v>
      </c>
      <c r="B5046" s="2">
        <f>Fulltable[[#This Row],[Distance]]^2</f>
        <v>2544.1935999999996</v>
      </c>
      <c r="C5046">
        <f>Fulltable[[#This Row],[Distance]]^3</f>
        <v>128329.12518399997</v>
      </c>
      <c r="D5046">
        <f>Fulltable[[#This Row],[Distance]]^4</f>
        <v>6472921.0742809577</v>
      </c>
      <c r="E5046">
        <f>Fulltable[[#This Row],[Distance]]^5</f>
        <v>326494138.98673147</v>
      </c>
      <c r="F5046" s="13" t="e">
        <f>IF(ISNUMBER(VLOOKUP(Fulltable[[#This Row],[Distance]], PBmetric[[Distance (km)]:[PB (hh:mm:ss)]], 6, FALSE)), VLOOKUP(Fulltable[[#This Row],[Distance]], PBmetric[[Distance (km)]:[PB (hh:mm:ss)]], 6, FALSE), NA())</f>
        <v>#N/A</v>
      </c>
      <c r="G5046" s="13">
        <f ca="1">$Q$4+$P$4*Fulltable[[#This Row],[Distance]]+$O$4*Fulltable[[#This Row],[D^2]]+$N$4*Fulltable[[#This Row],[D^3]]</f>
        <v>0.19217939356004163</v>
      </c>
      <c r="H5046" s="13">
        <f ca="1">Fulltable[[#This Row],[Forecast]]*(1+AVERAGE(cform[faster (-ve) /
slower (+ve)]))</f>
        <v>0.19896751970619694</v>
      </c>
      <c r="I5046" s="13" t="e">
        <f>IF(ISNUMBER(VLOOKUP(Fulltable[[#This Row],[Distance]], Predict[[#All],[Distance (km)]:[Time on current form]], 2, FALSE)), VLOOKUP(Fulltable[[#This Row],[Distance]], Predict[[#All],[Distance (km)]:[Time on current form]], 2, FALSE), NA())</f>
        <v>#N/A</v>
      </c>
      <c r="J5046" s="13" t="e">
        <f>IF(ISNUMBER(VLOOKUP(Fulltable[[#This Row],[Distance]], Predict[[#All],[Distance (km)]:[Time on current form]], 3, FALSE)), VLOOKUP(Fulltable[[#This Row],[Distance]], Predict[[#All],[Distance (km)]:[Time on current form]], 3, FALSE), NA())</f>
        <v>#N/A</v>
      </c>
    </row>
    <row r="5047" spans="1:10" x14ac:dyDescent="0.25">
      <c r="A5047" s="1">
        <v>50.45</v>
      </c>
      <c r="B5047" s="2">
        <f>Fulltable[[#This Row],[Distance]]^2</f>
        <v>2545.2025000000003</v>
      </c>
      <c r="C5047">
        <f>Fulltable[[#This Row],[Distance]]^3</f>
        <v>128405.46612500002</v>
      </c>
      <c r="D5047">
        <f>Fulltable[[#This Row],[Distance]]^4</f>
        <v>6478055.7660062518</v>
      </c>
      <c r="E5047">
        <f>Fulltable[[#This Row],[Distance]]^5</f>
        <v>326817913.39501542</v>
      </c>
      <c r="F5047" s="13" t="e">
        <f>IF(ISNUMBER(VLOOKUP(Fulltable[[#This Row],[Distance]], PBmetric[[Distance (km)]:[PB (hh:mm:ss)]], 6, FALSE)), VLOOKUP(Fulltable[[#This Row],[Distance]], PBmetric[[Distance (km)]:[PB (hh:mm:ss)]], 6, FALSE), NA())</f>
        <v>#N/A</v>
      </c>
      <c r="G5047" s="13">
        <f ca="1">$Q$4+$P$4*Fulltable[[#This Row],[Distance]]+$O$4*Fulltable[[#This Row],[D^2]]+$N$4*Fulltable[[#This Row],[D^3]]</f>
        <v>0.19222645868380581</v>
      </c>
      <c r="H5047" s="13">
        <f ca="1">Fulltable[[#This Row],[Forecast]]*(1+AVERAGE(cform[faster (-ve) /
slower (+ve)]))</f>
        <v>0.19901624725583977</v>
      </c>
      <c r="I5047" s="13" t="e">
        <f>IF(ISNUMBER(VLOOKUP(Fulltable[[#This Row],[Distance]], Predict[[#All],[Distance (km)]:[Time on current form]], 2, FALSE)), VLOOKUP(Fulltable[[#This Row],[Distance]], Predict[[#All],[Distance (km)]:[Time on current form]], 2, FALSE), NA())</f>
        <v>#N/A</v>
      </c>
      <c r="J5047" s="13" t="e">
        <f>IF(ISNUMBER(VLOOKUP(Fulltable[[#This Row],[Distance]], Predict[[#All],[Distance (km)]:[Time on current form]], 3, FALSE)), VLOOKUP(Fulltable[[#This Row],[Distance]], Predict[[#All],[Distance (km)]:[Time on current form]], 3, FALSE), NA())</f>
        <v>#N/A</v>
      </c>
    </row>
    <row r="5048" spans="1:10" x14ac:dyDescent="0.25">
      <c r="A5048" s="1">
        <v>50.46</v>
      </c>
      <c r="B5048" s="2">
        <f>Fulltable[[#This Row],[Distance]]^2</f>
        <v>2546.2116000000001</v>
      </c>
      <c r="C5048">
        <f>Fulltable[[#This Row],[Distance]]^3</f>
        <v>128481.83733600001</v>
      </c>
      <c r="D5048">
        <f>Fulltable[[#This Row],[Distance]]^4</f>
        <v>6483193.5119745601</v>
      </c>
      <c r="E5048">
        <f>Fulltable[[#This Row],[Distance]]^5</f>
        <v>327141944.6142363</v>
      </c>
      <c r="F5048" s="13" t="e">
        <f>IF(ISNUMBER(VLOOKUP(Fulltable[[#This Row],[Distance]], PBmetric[[Distance (km)]:[PB (hh:mm:ss)]], 6, FALSE)), VLOOKUP(Fulltable[[#This Row],[Distance]], PBmetric[[Distance (km)]:[PB (hh:mm:ss)]], 6, FALSE), NA())</f>
        <v>#N/A</v>
      </c>
      <c r="G5048" s="13">
        <f ca="1">$Q$4+$P$4*Fulltable[[#This Row],[Distance]]+$O$4*Fulltable[[#This Row],[D^2]]+$N$4*Fulltable[[#This Row],[D^3]]</f>
        <v>0.19227352730184927</v>
      </c>
      <c r="H5048" s="13">
        <f ca="1">Fulltable[[#This Row],[Forecast]]*(1+AVERAGE(cform[faster (-ve) /
slower (+ve)]))</f>
        <v>0.19906497842318618</v>
      </c>
      <c r="I5048" s="13" t="e">
        <f>IF(ISNUMBER(VLOOKUP(Fulltable[[#This Row],[Distance]], Predict[[#All],[Distance (km)]:[Time on current form]], 2, FALSE)), VLOOKUP(Fulltable[[#This Row],[Distance]], Predict[[#All],[Distance (km)]:[Time on current form]], 2, FALSE), NA())</f>
        <v>#N/A</v>
      </c>
      <c r="J5048" s="13" t="e">
        <f>IF(ISNUMBER(VLOOKUP(Fulltable[[#This Row],[Distance]], Predict[[#All],[Distance (km)]:[Time on current form]], 3, FALSE)), VLOOKUP(Fulltable[[#This Row],[Distance]], Predict[[#All],[Distance (km)]:[Time on current form]], 3, FALSE), NA())</f>
        <v>#N/A</v>
      </c>
    </row>
    <row r="5049" spans="1:10" x14ac:dyDescent="0.25">
      <c r="A5049" s="1">
        <v>50.47</v>
      </c>
      <c r="B5049" s="2">
        <f>Fulltable[[#This Row],[Distance]]^2</f>
        <v>2547.2208999999998</v>
      </c>
      <c r="C5049">
        <f>Fulltable[[#This Row],[Distance]]^3</f>
        <v>128558.23882299999</v>
      </c>
      <c r="D5049">
        <f>Fulltable[[#This Row],[Distance]]^4</f>
        <v>6488334.3133968087</v>
      </c>
      <c r="E5049">
        <f>Fulltable[[#This Row],[Distance]]^5</f>
        <v>327466232.7971369</v>
      </c>
      <c r="F5049" s="13" t="e">
        <f>IF(ISNUMBER(VLOOKUP(Fulltable[[#This Row],[Distance]], PBmetric[[Distance (km)]:[PB (hh:mm:ss)]], 6, FALSE)), VLOOKUP(Fulltable[[#This Row],[Distance]], PBmetric[[Distance (km)]:[PB (hh:mm:ss)]], 6, FALSE), NA())</f>
        <v>#N/A</v>
      </c>
      <c r="G5049" s="13">
        <f ca="1">$Q$4+$P$4*Fulltable[[#This Row],[Distance]]+$O$4*Fulltable[[#This Row],[D^2]]+$N$4*Fulltable[[#This Row],[D^3]]</f>
        <v>0.19232059941413657</v>
      </c>
      <c r="H5049" s="13">
        <f ca="1">Fulltable[[#This Row],[Forecast]]*(1+AVERAGE(cform[faster (-ve) /
slower (+ve)]))</f>
        <v>0.19911371320819948</v>
      </c>
      <c r="I5049" s="13" t="e">
        <f>IF(ISNUMBER(VLOOKUP(Fulltable[[#This Row],[Distance]], Predict[[#All],[Distance (km)]:[Time on current form]], 2, FALSE)), VLOOKUP(Fulltable[[#This Row],[Distance]], Predict[[#All],[Distance (km)]:[Time on current form]], 2, FALSE), NA())</f>
        <v>#N/A</v>
      </c>
      <c r="J5049" s="13" t="e">
        <f>IF(ISNUMBER(VLOOKUP(Fulltable[[#This Row],[Distance]], Predict[[#All],[Distance (km)]:[Time on current form]], 3, FALSE)), VLOOKUP(Fulltable[[#This Row],[Distance]], Predict[[#All],[Distance (km)]:[Time on current form]], 3, FALSE), NA())</f>
        <v>#N/A</v>
      </c>
    </row>
    <row r="5050" spans="1:10" x14ac:dyDescent="0.25">
      <c r="A5050" s="1">
        <v>50.48</v>
      </c>
      <c r="B5050" s="2">
        <f>Fulltable[[#This Row],[Distance]]^2</f>
        <v>2548.2303999999995</v>
      </c>
      <c r="C5050">
        <f>Fulltable[[#This Row],[Distance]]^3</f>
        <v>128634.67059199997</v>
      </c>
      <c r="D5050">
        <f>Fulltable[[#This Row],[Distance]]^4</f>
        <v>6493478.1714841574</v>
      </c>
      <c r="E5050">
        <f>Fulltable[[#This Row],[Distance]]^5</f>
        <v>327790778.09652025</v>
      </c>
      <c r="F5050" s="13" t="e">
        <f>IF(ISNUMBER(VLOOKUP(Fulltable[[#This Row],[Distance]], PBmetric[[Distance (km)]:[PB (hh:mm:ss)]], 6, FALSE)), VLOOKUP(Fulltable[[#This Row],[Distance]], PBmetric[[Distance (km)]:[PB (hh:mm:ss)]], 6, FALSE), NA())</f>
        <v>#N/A</v>
      </c>
      <c r="G5050" s="13">
        <f ca="1">$Q$4+$P$4*Fulltable[[#This Row],[Distance]]+$O$4*Fulltable[[#This Row],[D^2]]+$N$4*Fulltable[[#This Row],[D^3]]</f>
        <v>0.19236767502063234</v>
      </c>
      <c r="H5050" s="13">
        <f ca="1">Fulltable[[#This Row],[Forecast]]*(1+AVERAGE(cform[faster (-ve) /
slower (+ve)]))</f>
        <v>0.19916245161084309</v>
      </c>
      <c r="I5050" s="13" t="e">
        <f>IF(ISNUMBER(VLOOKUP(Fulltable[[#This Row],[Distance]], Predict[[#All],[Distance (km)]:[Time on current form]], 2, FALSE)), VLOOKUP(Fulltable[[#This Row],[Distance]], Predict[[#All],[Distance (km)]:[Time on current form]], 2, FALSE), NA())</f>
        <v>#N/A</v>
      </c>
      <c r="J5050" s="13" t="e">
        <f>IF(ISNUMBER(VLOOKUP(Fulltable[[#This Row],[Distance]], Predict[[#All],[Distance (km)]:[Time on current form]], 3, FALSE)), VLOOKUP(Fulltable[[#This Row],[Distance]], Predict[[#All],[Distance (km)]:[Time on current form]], 3, FALSE), NA())</f>
        <v>#N/A</v>
      </c>
    </row>
    <row r="5051" spans="1:10" x14ac:dyDescent="0.25">
      <c r="A5051" s="1">
        <v>50.49</v>
      </c>
      <c r="B5051" s="2">
        <f>Fulltable[[#This Row],[Distance]]^2</f>
        <v>2549.2401</v>
      </c>
      <c r="C5051">
        <f>Fulltable[[#This Row],[Distance]]^3</f>
        <v>128711.13264900001</v>
      </c>
      <c r="D5051">
        <f>Fulltable[[#This Row],[Distance]]^4</f>
        <v>6498625.0874480102</v>
      </c>
      <c r="E5051">
        <f>Fulltable[[#This Row],[Distance]]^5</f>
        <v>328115580.66525006</v>
      </c>
      <c r="F5051" s="13" t="e">
        <f>IF(ISNUMBER(VLOOKUP(Fulltable[[#This Row],[Distance]], PBmetric[[Distance (km)]:[PB (hh:mm:ss)]], 6, FALSE)), VLOOKUP(Fulltable[[#This Row],[Distance]], PBmetric[[Distance (km)]:[PB (hh:mm:ss)]], 6, FALSE), NA())</f>
        <v>#N/A</v>
      </c>
      <c r="G5051" s="13">
        <f ca="1">$Q$4+$P$4*Fulltable[[#This Row],[Distance]]+$O$4*Fulltable[[#This Row],[D^2]]+$N$4*Fulltable[[#This Row],[D^3]]</f>
        <v>0.19241475412130124</v>
      </c>
      <c r="H5051" s="13">
        <f ca="1">Fulltable[[#This Row],[Forecast]]*(1+AVERAGE(cform[faster (-ve) /
slower (+ve)]))</f>
        <v>0.19921119363108034</v>
      </c>
      <c r="I5051" s="13" t="e">
        <f>IF(ISNUMBER(VLOOKUP(Fulltable[[#This Row],[Distance]], Predict[[#All],[Distance (km)]:[Time on current form]], 2, FALSE)), VLOOKUP(Fulltable[[#This Row],[Distance]], Predict[[#All],[Distance (km)]:[Time on current form]], 2, FALSE), NA())</f>
        <v>#N/A</v>
      </c>
      <c r="J5051" s="13" t="e">
        <f>IF(ISNUMBER(VLOOKUP(Fulltable[[#This Row],[Distance]], Predict[[#All],[Distance (km)]:[Time on current form]], 3, FALSE)), VLOOKUP(Fulltable[[#This Row],[Distance]], Predict[[#All],[Distance (km)]:[Time on current form]], 3, FALSE), NA())</f>
        <v>#N/A</v>
      </c>
    </row>
    <row r="5052" spans="1:10" x14ac:dyDescent="0.25">
      <c r="A5052" s="1">
        <v>50.5</v>
      </c>
      <c r="B5052" s="2">
        <f>Fulltable[[#This Row],[Distance]]^2</f>
        <v>2550.25</v>
      </c>
      <c r="C5052">
        <f>Fulltable[[#This Row],[Distance]]^3</f>
        <v>128787.625</v>
      </c>
      <c r="D5052">
        <f>Fulltable[[#This Row],[Distance]]^4</f>
        <v>6503775.0625</v>
      </c>
      <c r="E5052">
        <f>Fulltable[[#This Row],[Distance]]^5</f>
        <v>328440640.65625</v>
      </c>
      <c r="F5052" s="13" t="e">
        <f>IF(ISNUMBER(VLOOKUP(Fulltable[[#This Row],[Distance]], PBmetric[[Distance (km)]:[PB (hh:mm:ss)]], 6, FALSE)), VLOOKUP(Fulltable[[#This Row],[Distance]], PBmetric[[Distance (km)]:[PB (hh:mm:ss)]], 6, FALSE), NA())</f>
        <v>#N/A</v>
      </c>
      <c r="G5052" s="13">
        <f ca="1">$Q$4+$P$4*Fulltable[[#This Row],[Distance]]+$O$4*Fulltable[[#This Row],[D^2]]+$N$4*Fulltable[[#This Row],[D^3]]</f>
        <v>0.19246183671610775</v>
      </c>
      <c r="H5052" s="13">
        <f ca="1">Fulltable[[#This Row],[Forecast]]*(1+AVERAGE(cform[faster (-ve) /
slower (+ve)]))</f>
        <v>0.19925993926887453</v>
      </c>
      <c r="I5052" s="13" t="e">
        <f>IF(ISNUMBER(VLOOKUP(Fulltable[[#This Row],[Distance]], Predict[[#All],[Distance (km)]:[Time on current form]], 2, FALSE)), VLOOKUP(Fulltable[[#This Row],[Distance]], Predict[[#All],[Distance (km)]:[Time on current form]], 2, FALSE), NA())</f>
        <v>#N/A</v>
      </c>
      <c r="J5052" s="13" t="e">
        <f>IF(ISNUMBER(VLOOKUP(Fulltable[[#This Row],[Distance]], Predict[[#All],[Distance (km)]:[Time on current form]], 3, FALSE)), VLOOKUP(Fulltable[[#This Row],[Distance]], Predict[[#All],[Distance (km)]:[Time on current form]], 3, FALSE), NA())</f>
        <v>#N/A</v>
      </c>
    </row>
    <row r="5053" spans="1:10" x14ac:dyDescent="0.25">
      <c r="A5053" s="1">
        <v>50.51</v>
      </c>
      <c r="B5053" s="2">
        <f>Fulltable[[#This Row],[Distance]]^2</f>
        <v>2551.2601</v>
      </c>
      <c r="C5053">
        <f>Fulltable[[#This Row],[Distance]]^3</f>
        <v>128864.14765099999</v>
      </c>
      <c r="D5053">
        <f>Fulltable[[#This Row],[Distance]]^4</f>
        <v>6508928.0978520103</v>
      </c>
      <c r="E5053">
        <f>Fulltable[[#This Row],[Distance]]^5</f>
        <v>328765958.22250503</v>
      </c>
      <c r="F5053" s="13" t="e">
        <f>IF(ISNUMBER(VLOOKUP(Fulltable[[#This Row],[Distance]], PBmetric[[Distance (km)]:[PB (hh:mm:ss)]], 6, FALSE)), VLOOKUP(Fulltable[[#This Row],[Distance]], PBmetric[[Distance (km)]:[PB (hh:mm:ss)]], 6, FALSE), NA())</f>
        <v>#N/A</v>
      </c>
      <c r="G5053" s="13">
        <f ca="1">$Q$4+$P$4*Fulltable[[#This Row],[Distance]]+$O$4*Fulltable[[#This Row],[D^2]]+$N$4*Fulltable[[#This Row],[D^3]]</f>
        <v>0.19250892280501652</v>
      </c>
      <c r="H5053" s="13">
        <f ca="1">Fulltable[[#This Row],[Forecast]]*(1+AVERAGE(cform[faster (-ve) /
slower (+ve)]))</f>
        <v>0.19930868852418901</v>
      </c>
      <c r="I5053" s="13" t="e">
        <f>IF(ISNUMBER(VLOOKUP(Fulltable[[#This Row],[Distance]], Predict[[#All],[Distance (km)]:[Time on current form]], 2, FALSE)), VLOOKUP(Fulltable[[#This Row],[Distance]], Predict[[#All],[Distance (km)]:[Time on current form]], 2, FALSE), NA())</f>
        <v>#N/A</v>
      </c>
      <c r="J5053" s="13" t="e">
        <f>IF(ISNUMBER(VLOOKUP(Fulltable[[#This Row],[Distance]], Predict[[#All],[Distance (km)]:[Time on current form]], 3, FALSE)), VLOOKUP(Fulltable[[#This Row],[Distance]], Predict[[#All],[Distance (km)]:[Time on current form]], 3, FALSE), NA())</f>
        <v>#N/A</v>
      </c>
    </row>
    <row r="5054" spans="1:10" x14ac:dyDescent="0.25">
      <c r="A5054" s="1">
        <v>50.52</v>
      </c>
      <c r="B5054" s="2">
        <f>Fulltable[[#This Row],[Distance]]^2</f>
        <v>2552.2704000000003</v>
      </c>
      <c r="C5054">
        <f>Fulltable[[#This Row],[Distance]]^3</f>
        <v>128940.70060800003</v>
      </c>
      <c r="D5054">
        <f>Fulltable[[#This Row],[Distance]]^4</f>
        <v>6514084.194716162</v>
      </c>
      <c r="E5054">
        <f>Fulltable[[#This Row],[Distance]]^5</f>
        <v>329091533.51706052</v>
      </c>
      <c r="F5054" s="13" t="e">
        <f>IF(ISNUMBER(VLOOKUP(Fulltable[[#This Row],[Distance]], PBmetric[[Distance (km)]:[PB (hh:mm:ss)]], 6, FALSE)), VLOOKUP(Fulltable[[#This Row],[Distance]], PBmetric[[Distance (km)]:[PB (hh:mm:ss)]], 6, FALSE), NA())</f>
        <v>#N/A</v>
      </c>
      <c r="G5054" s="13">
        <f ca="1">$Q$4+$P$4*Fulltable[[#This Row],[Distance]]+$O$4*Fulltable[[#This Row],[D^2]]+$N$4*Fulltable[[#This Row],[D^3]]</f>
        <v>0.19255601238799219</v>
      </c>
      <c r="H5054" s="13">
        <f ca="1">Fulltable[[#This Row],[Forecast]]*(1+AVERAGE(cform[faster (-ve) /
slower (+ve)]))</f>
        <v>0.19935744139698722</v>
      </c>
      <c r="I5054" s="13" t="e">
        <f>IF(ISNUMBER(VLOOKUP(Fulltable[[#This Row],[Distance]], Predict[[#All],[Distance (km)]:[Time on current form]], 2, FALSE)), VLOOKUP(Fulltable[[#This Row],[Distance]], Predict[[#All],[Distance (km)]:[Time on current form]], 2, FALSE), NA())</f>
        <v>#N/A</v>
      </c>
      <c r="J5054" s="13" t="e">
        <f>IF(ISNUMBER(VLOOKUP(Fulltable[[#This Row],[Distance]], Predict[[#All],[Distance (km)]:[Time on current form]], 3, FALSE)), VLOOKUP(Fulltable[[#This Row],[Distance]], Predict[[#All],[Distance (km)]:[Time on current form]], 3, FALSE), NA())</f>
        <v>#N/A</v>
      </c>
    </row>
    <row r="5055" spans="1:10" x14ac:dyDescent="0.25">
      <c r="A5055" s="1">
        <v>50.53</v>
      </c>
      <c r="B5055" s="2">
        <f>Fulltable[[#This Row],[Distance]]^2</f>
        <v>2553.2809000000002</v>
      </c>
      <c r="C5055">
        <f>Fulltable[[#This Row],[Distance]]^3</f>
        <v>129017.28387700001</v>
      </c>
      <c r="D5055">
        <f>Fulltable[[#This Row],[Distance]]^4</f>
        <v>6519243.354304811</v>
      </c>
      <c r="E5055">
        <f>Fulltable[[#This Row],[Distance]]^5</f>
        <v>329417366.69302213</v>
      </c>
      <c r="F5055" s="13" t="e">
        <f>IF(ISNUMBER(VLOOKUP(Fulltable[[#This Row],[Distance]], PBmetric[[Distance (km)]:[PB (hh:mm:ss)]], 6, FALSE)), VLOOKUP(Fulltable[[#This Row],[Distance]], PBmetric[[Distance (km)]:[PB (hh:mm:ss)]], 6, FALSE), NA())</f>
        <v>#N/A</v>
      </c>
      <c r="G5055" s="13">
        <f ca="1">$Q$4+$P$4*Fulltable[[#This Row],[Distance]]+$O$4*Fulltable[[#This Row],[D^2]]+$N$4*Fulltable[[#This Row],[D^3]]</f>
        <v>0.19260310546499926</v>
      </c>
      <c r="H5055" s="13">
        <f ca="1">Fulltable[[#This Row],[Forecast]]*(1+AVERAGE(cform[faster (-ve) /
slower (+ve)]))</f>
        <v>0.19940619788723238</v>
      </c>
      <c r="I5055" s="13" t="e">
        <f>IF(ISNUMBER(VLOOKUP(Fulltable[[#This Row],[Distance]], Predict[[#All],[Distance (km)]:[Time on current form]], 2, FALSE)), VLOOKUP(Fulltable[[#This Row],[Distance]], Predict[[#All],[Distance (km)]:[Time on current form]], 2, FALSE), NA())</f>
        <v>#N/A</v>
      </c>
      <c r="J5055" s="13" t="e">
        <f>IF(ISNUMBER(VLOOKUP(Fulltable[[#This Row],[Distance]], Predict[[#All],[Distance (km)]:[Time on current form]], 3, FALSE)), VLOOKUP(Fulltable[[#This Row],[Distance]], Predict[[#All],[Distance (km)]:[Time on current form]], 3, FALSE), NA())</f>
        <v>#N/A</v>
      </c>
    </row>
    <row r="5056" spans="1:10" x14ac:dyDescent="0.25">
      <c r="A5056" s="1">
        <v>50.54</v>
      </c>
      <c r="B5056" s="2">
        <f>Fulltable[[#This Row],[Distance]]^2</f>
        <v>2554.2916</v>
      </c>
      <c r="C5056">
        <f>Fulltable[[#This Row],[Distance]]^3</f>
        <v>129093.89746399999</v>
      </c>
      <c r="D5056">
        <f>Fulltable[[#This Row],[Distance]]^4</f>
        <v>6524405.5778305605</v>
      </c>
      <c r="E5056">
        <f>Fulltable[[#This Row],[Distance]]^5</f>
        <v>329743457.90355653</v>
      </c>
      <c r="F5056" s="13" t="e">
        <f>IF(ISNUMBER(VLOOKUP(Fulltable[[#This Row],[Distance]], PBmetric[[Distance (km)]:[PB (hh:mm:ss)]], 6, FALSE)), VLOOKUP(Fulltable[[#This Row],[Distance]], PBmetric[[Distance (km)]:[PB (hh:mm:ss)]], 6, FALSE), NA())</f>
        <v>#N/A</v>
      </c>
      <c r="G5056" s="13">
        <f ca="1">$Q$4+$P$4*Fulltable[[#This Row],[Distance]]+$O$4*Fulltable[[#This Row],[D^2]]+$N$4*Fulltable[[#This Row],[D^3]]</f>
        <v>0.19265020203600239</v>
      </c>
      <c r="H5056" s="13">
        <f ca="1">Fulltable[[#This Row],[Forecast]]*(1+AVERAGE(cform[faster (-ve) /
slower (+ve)]))</f>
        <v>0.19945495799488788</v>
      </c>
      <c r="I5056" s="13" t="e">
        <f>IF(ISNUMBER(VLOOKUP(Fulltable[[#This Row],[Distance]], Predict[[#All],[Distance (km)]:[Time on current form]], 2, FALSE)), VLOOKUP(Fulltable[[#This Row],[Distance]], Predict[[#All],[Distance (km)]:[Time on current form]], 2, FALSE), NA())</f>
        <v>#N/A</v>
      </c>
      <c r="J5056" s="13" t="e">
        <f>IF(ISNUMBER(VLOOKUP(Fulltable[[#This Row],[Distance]], Predict[[#All],[Distance (km)]:[Time on current form]], 3, FALSE)), VLOOKUP(Fulltable[[#This Row],[Distance]], Predict[[#All],[Distance (km)]:[Time on current form]], 3, FALSE), NA())</f>
        <v>#N/A</v>
      </c>
    </row>
    <row r="5057" spans="1:10" x14ac:dyDescent="0.25">
      <c r="A5057" s="1">
        <v>50.55</v>
      </c>
      <c r="B5057" s="2">
        <f>Fulltable[[#This Row],[Distance]]^2</f>
        <v>2555.3024999999998</v>
      </c>
      <c r="C5057">
        <f>Fulltable[[#This Row],[Distance]]^3</f>
        <v>129170.54137499999</v>
      </c>
      <c r="D5057">
        <f>Fulltable[[#This Row],[Distance]]^4</f>
        <v>6529570.8665062487</v>
      </c>
      <c r="E5057">
        <f>Fulltable[[#This Row],[Distance]]^5</f>
        <v>330069807.30189085</v>
      </c>
      <c r="F5057" s="13" t="e">
        <f>IF(ISNUMBER(VLOOKUP(Fulltable[[#This Row],[Distance]], PBmetric[[Distance (km)]:[PB (hh:mm:ss)]], 6, FALSE)), VLOOKUP(Fulltable[[#This Row],[Distance]], PBmetric[[Distance (km)]:[PB (hh:mm:ss)]], 6, FALSE), NA())</f>
        <v>#N/A</v>
      </c>
      <c r="G5057" s="13">
        <f ca="1">$Q$4+$P$4*Fulltable[[#This Row],[Distance]]+$O$4*Fulltable[[#This Row],[D^2]]+$N$4*Fulltable[[#This Row],[D^3]]</f>
        <v>0.19269730210096619</v>
      </c>
      <c r="H5057" s="13">
        <f ca="1">Fulltable[[#This Row],[Forecast]]*(1+AVERAGE(cform[faster (-ve) /
slower (+ve)]))</f>
        <v>0.19950372171991712</v>
      </c>
      <c r="I5057" s="13" t="e">
        <f>IF(ISNUMBER(VLOOKUP(Fulltable[[#This Row],[Distance]], Predict[[#All],[Distance (km)]:[Time on current form]], 2, FALSE)), VLOOKUP(Fulltable[[#This Row],[Distance]], Predict[[#All],[Distance (km)]:[Time on current form]], 2, FALSE), NA())</f>
        <v>#N/A</v>
      </c>
      <c r="J5057" s="13" t="e">
        <f>IF(ISNUMBER(VLOOKUP(Fulltable[[#This Row],[Distance]], Predict[[#All],[Distance (km)]:[Time on current form]], 3, FALSE)), VLOOKUP(Fulltable[[#This Row],[Distance]], Predict[[#All],[Distance (km)]:[Time on current form]], 3, FALSE), NA())</f>
        <v>#N/A</v>
      </c>
    </row>
    <row r="5058" spans="1:10" x14ac:dyDescent="0.25">
      <c r="A5058" s="1">
        <v>50.56</v>
      </c>
      <c r="B5058" s="2">
        <f>Fulltable[[#This Row],[Distance]]^2</f>
        <v>2556.3136000000004</v>
      </c>
      <c r="C5058">
        <f>Fulltable[[#This Row],[Distance]]^3</f>
        <v>129247.21561600003</v>
      </c>
      <c r="D5058">
        <f>Fulltable[[#This Row],[Distance]]^4</f>
        <v>6534739.2215449624</v>
      </c>
      <c r="E5058">
        <f>Fulltable[[#This Row],[Distance]]^5</f>
        <v>330396415.04131329</v>
      </c>
      <c r="F5058" s="13" t="e">
        <f>IF(ISNUMBER(VLOOKUP(Fulltable[[#This Row],[Distance]], PBmetric[[Distance (km)]:[PB (hh:mm:ss)]], 6, FALSE)), VLOOKUP(Fulltable[[#This Row],[Distance]], PBmetric[[Distance (km)]:[PB (hh:mm:ss)]], 6, FALSE), NA())</f>
        <v>#N/A</v>
      </c>
      <c r="G5058" s="13">
        <f ca="1">$Q$4+$P$4*Fulltable[[#This Row],[Distance]]+$O$4*Fulltable[[#This Row],[D^2]]+$N$4*Fulltable[[#This Row],[D^3]]</f>
        <v>0.19274440565985526</v>
      </c>
      <c r="H5058" s="13">
        <f ca="1">Fulltable[[#This Row],[Forecast]]*(1+AVERAGE(cform[faster (-ve) /
slower (+ve)]))</f>
        <v>0.19955248906228346</v>
      </c>
      <c r="I5058" s="13" t="e">
        <f>IF(ISNUMBER(VLOOKUP(Fulltable[[#This Row],[Distance]], Predict[[#All],[Distance (km)]:[Time on current form]], 2, FALSE)), VLOOKUP(Fulltable[[#This Row],[Distance]], Predict[[#All],[Distance (km)]:[Time on current form]], 2, FALSE), NA())</f>
        <v>#N/A</v>
      </c>
      <c r="J5058" s="13" t="e">
        <f>IF(ISNUMBER(VLOOKUP(Fulltable[[#This Row],[Distance]], Predict[[#All],[Distance (km)]:[Time on current form]], 3, FALSE)), VLOOKUP(Fulltable[[#This Row],[Distance]], Predict[[#All],[Distance (km)]:[Time on current form]], 3, FALSE), NA())</f>
        <v>#N/A</v>
      </c>
    </row>
    <row r="5059" spans="1:10" x14ac:dyDescent="0.25">
      <c r="A5059" s="1">
        <v>50.57</v>
      </c>
      <c r="B5059" s="2">
        <f>Fulltable[[#This Row],[Distance]]^2</f>
        <v>2557.3249000000001</v>
      </c>
      <c r="C5059">
        <f>Fulltable[[#This Row],[Distance]]^3</f>
        <v>129323.920193</v>
      </c>
      <c r="D5059">
        <f>Fulltable[[#This Row],[Distance]]^4</f>
        <v>6539910.6441600099</v>
      </c>
      <c r="E5059">
        <f>Fulltable[[#This Row],[Distance]]^5</f>
        <v>330723281.2751717</v>
      </c>
      <c r="F5059" s="13" t="e">
        <f>IF(ISNUMBER(VLOOKUP(Fulltable[[#This Row],[Distance]], PBmetric[[Distance (km)]:[PB (hh:mm:ss)]], 6, FALSE)), VLOOKUP(Fulltable[[#This Row],[Distance]], PBmetric[[Distance (km)]:[PB (hh:mm:ss)]], 6, FALSE), NA())</f>
        <v>#N/A</v>
      </c>
      <c r="G5059" s="13">
        <f ca="1">$Q$4+$P$4*Fulltable[[#This Row],[Distance]]+$O$4*Fulltable[[#This Row],[D^2]]+$N$4*Fulltable[[#This Row],[D^3]]</f>
        <v>0.19279151271263412</v>
      </c>
      <c r="H5059" s="13">
        <f ca="1">Fulltable[[#This Row],[Forecast]]*(1+AVERAGE(cform[faster (-ve) /
slower (+ve)]))</f>
        <v>0.19960126002195008</v>
      </c>
      <c r="I5059" s="13" t="e">
        <f>IF(ISNUMBER(VLOOKUP(Fulltable[[#This Row],[Distance]], Predict[[#All],[Distance (km)]:[Time on current form]], 2, FALSE)), VLOOKUP(Fulltable[[#This Row],[Distance]], Predict[[#All],[Distance (km)]:[Time on current form]], 2, FALSE), NA())</f>
        <v>#N/A</v>
      </c>
      <c r="J5059" s="13" t="e">
        <f>IF(ISNUMBER(VLOOKUP(Fulltable[[#This Row],[Distance]], Predict[[#All],[Distance (km)]:[Time on current form]], 3, FALSE)), VLOOKUP(Fulltable[[#This Row],[Distance]], Predict[[#All],[Distance (km)]:[Time on current form]], 3, FALSE), NA())</f>
        <v>#N/A</v>
      </c>
    </row>
    <row r="5060" spans="1:10" x14ac:dyDescent="0.25">
      <c r="A5060" s="1">
        <v>50.58</v>
      </c>
      <c r="B5060" s="2">
        <f>Fulltable[[#This Row],[Distance]]^2</f>
        <v>2558.3363999999997</v>
      </c>
      <c r="C5060">
        <f>Fulltable[[#This Row],[Distance]]^3</f>
        <v>129400.65511199998</v>
      </c>
      <c r="D5060">
        <f>Fulltable[[#This Row],[Distance]]^4</f>
        <v>6545085.1355649587</v>
      </c>
      <c r="E5060">
        <f>Fulltable[[#This Row],[Distance]]^5</f>
        <v>331050406.15687561</v>
      </c>
      <c r="F5060" s="13" t="e">
        <f>IF(ISNUMBER(VLOOKUP(Fulltable[[#This Row],[Distance]], PBmetric[[Distance (km)]:[PB (hh:mm:ss)]], 6, FALSE)), VLOOKUP(Fulltable[[#This Row],[Distance]], PBmetric[[Distance (km)]:[PB (hh:mm:ss)]], 6, FALSE), NA())</f>
        <v>#N/A</v>
      </c>
      <c r="G5060" s="13">
        <f ca="1">$Q$4+$P$4*Fulltable[[#This Row],[Distance]]+$O$4*Fulltable[[#This Row],[D^2]]+$N$4*Fulltable[[#This Row],[D^3]]</f>
        <v>0.1928386232592674</v>
      </c>
      <c r="H5060" s="13">
        <f ca="1">Fulltable[[#This Row],[Forecast]]*(1+AVERAGE(cform[faster (-ve) /
slower (+ve)]))</f>
        <v>0.19965003459888048</v>
      </c>
      <c r="I5060" s="13" t="e">
        <f>IF(ISNUMBER(VLOOKUP(Fulltable[[#This Row],[Distance]], Predict[[#All],[Distance (km)]:[Time on current form]], 2, FALSE)), VLOOKUP(Fulltable[[#This Row],[Distance]], Predict[[#All],[Distance (km)]:[Time on current form]], 2, FALSE), NA())</f>
        <v>#N/A</v>
      </c>
      <c r="J5060" s="13" t="e">
        <f>IF(ISNUMBER(VLOOKUP(Fulltable[[#This Row],[Distance]], Predict[[#All],[Distance (km)]:[Time on current form]], 3, FALSE)), VLOOKUP(Fulltable[[#This Row],[Distance]], Predict[[#All],[Distance (km)]:[Time on current form]], 3, FALSE), NA())</f>
        <v>#N/A</v>
      </c>
    </row>
    <row r="5061" spans="1:10" x14ac:dyDescent="0.25">
      <c r="A5061" s="1">
        <v>50.59</v>
      </c>
      <c r="B5061" s="2">
        <f>Fulltable[[#This Row],[Distance]]^2</f>
        <v>2559.3481000000002</v>
      </c>
      <c r="C5061">
        <f>Fulltable[[#This Row],[Distance]]^3</f>
        <v>129477.42037900002</v>
      </c>
      <c r="D5061">
        <f>Fulltable[[#This Row],[Distance]]^4</f>
        <v>6550262.6969736107</v>
      </c>
      <c r="E5061">
        <f>Fulltable[[#This Row],[Distance]]^5</f>
        <v>331377789.83989501</v>
      </c>
      <c r="F5061" s="13" t="e">
        <f>IF(ISNUMBER(VLOOKUP(Fulltable[[#This Row],[Distance]], PBmetric[[Distance (km)]:[PB (hh:mm:ss)]], 6, FALSE)), VLOOKUP(Fulltable[[#This Row],[Distance]], PBmetric[[Distance (km)]:[PB (hh:mm:ss)]], 6, FALSE), NA())</f>
        <v>#N/A</v>
      </c>
      <c r="G5061" s="13">
        <f ca="1">$Q$4+$P$4*Fulltable[[#This Row],[Distance]]+$O$4*Fulltable[[#This Row],[D^2]]+$N$4*Fulltable[[#This Row],[D^3]]</f>
        <v>0.19288573729971975</v>
      </c>
      <c r="H5061" s="13">
        <f ca="1">Fulltable[[#This Row],[Forecast]]*(1+AVERAGE(cform[faster (-ve) /
slower (+ve)]))</f>
        <v>0.19969881279303797</v>
      </c>
      <c r="I5061" s="13" t="e">
        <f>IF(ISNUMBER(VLOOKUP(Fulltable[[#This Row],[Distance]], Predict[[#All],[Distance (km)]:[Time on current form]], 2, FALSE)), VLOOKUP(Fulltable[[#This Row],[Distance]], Predict[[#All],[Distance (km)]:[Time on current form]], 2, FALSE), NA())</f>
        <v>#N/A</v>
      </c>
      <c r="J5061" s="13" t="e">
        <f>IF(ISNUMBER(VLOOKUP(Fulltable[[#This Row],[Distance]], Predict[[#All],[Distance (km)]:[Time on current form]], 3, FALSE)), VLOOKUP(Fulltable[[#This Row],[Distance]], Predict[[#All],[Distance (km)]:[Time on current form]], 3, FALSE), NA())</f>
        <v>#N/A</v>
      </c>
    </row>
    <row r="5062" spans="1:10" x14ac:dyDescent="0.25">
      <c r="A5062" s="1">
        <v>50.6</v>
      </c>
      <c r="B5062" s="2">
        <f>Fulltable[[#This Row],[Distance]]^2</f>
        <v>2560.36</v>
      </c>
      <c r="C5062">
        <f>Fulltable[[#This Row],[Distance]]^3</f>
        <v>129554.21600000001</v>
      </c>
      <c r="D5062">
        <f>Fulltable[[#This Row],[Distance]]^4</f>
        <v>6555443.3296000008</v>
      </c>
      <c r="E5062">
        <f>Fulltable[[#This Row],[Distance]]^5</f>
        <v>331705432.47776008</v>
      </c>
      <c r="F5062" s="13" t="e">
        <f>IF(ISNUMBER(VLOOKUP(Fulltable[[#This Row],[Distance]], PBmetric[[Distance (km)]:[PB (hh:mm:ss)]], 6, FALSE)), VLOOKUP(Fulltable[[#This Row],[Distance]], PBmetric[[Distance (km)]:[PB (hh:mm:ss)]], 6, FALSE), NA())</f>
        <v>#N/A</v>
      </c>
      <c r="G5062" s="13">
        <f ca="1">$Q$4+$P$4*Fulltable[[#This Row],[Distance]]+$O$4*Fulltable[[#This Row],[D^2]]+$N$4*Fulltable[[#This Row],[D^3]]</f>
        <v>0.19293285483395572</v>
      </c>
      <c r="H5062" s="13">
        <f ca="1">Fulltable[[#This Row],[Forecast]]*(1+AVERAGE(cform[faster (-ve) /
slower (+ve)]))</f>
        <v>0.19974759460438588</v>
      </c>
      <c r="I5062" s="13" t="e">
        <f>IF(ISNUMBER(VLOOKUP(Fulltable[[#This Row],[Distance]], Predict[[#All],[Distance (km)]:[Time on current form]], 2, FALSE)), VLOOKUP(Fulltable[[#This Row],[Distance]], Predict[[#All],[Distance (km)]:[Time on current form]], 2, FALSE), NA())</f>
        <v>#N/A</v>
      </c>
      <c r="J5062" s="13" t="e">
        <f>IF(ISNUMBER(VLOOKUP(Fulltable[[#This Row],[Distance]], Predict[[#All],[Distance (km)]:[Time on current form]], 3, FALSE)), VLOOKUP(Fulltable[[#This Row],[Distance]], Predict[[#All],[Distance (km)]:[Time on current form]], 3, FALSE), NA())</f>
        <v>#N/A</v>
      </c>
    </row>
    <row r="5063" spans="1:10" x14ac:dyDescent="0.25">
      <c r="A5063" s="1">
        <v>50.61</v>
      </c>
      <c r="B5063" s="2">
        <f>Fulltable[[#This Row],[Distance]]^2</f>
        <v>2561.3721</v>
      </c>
      <c r="C5063">
        <f>Fulltable[[#This Row],[Distance]]^3</f>
        <v>129631.041981</v>
      </c>
      <c r="D5063">
        <f>Fulltable[[#This Row],[Distance]]^4</f>
        <v>6560627.0346584106</v>
      </c>
      <c r="E5063">
        <f>Fulltable[[#This Row],[Distance]]^5</f>
        <v>332033334.22406214</v>
      </c>
      <c r="F5063" s="13" t="e">
        <f>IF(ISNUMBER(VLOOKUP(Fulltable[[#This Row],[Distance]], PBmetric[[Distance (km)]:[PB (hh:mm:ss)]], 6, FALSE)), VLOOKUP(Fulltable[[#This Row],[Distance]], PBmetric[[Distance (km)]:[PB (hh:mm:ss)]], 6, FALSE), NA())</f>
        <v>#N/A</v>
      </c>
      <c r="G5063" s="13">
        <f ca="1">$Q$4+$P$4*Fulltable[[#This Row],[Distance]]+$O$4*Fulltable[[#This Row],[D^2]]+$N$4*Fulltable[[#This Row],[D^3]]</f>
        <v>0.19297997586193993</v>
      </c>
      <c r="H5063" s="13">
        <f ca="1">Fulltable[[#This Row],[Forecast]]*(1+AVERAGE(cform[faster (-ve) /
slower (+ve)]))</f>
        <v>0.19979638003288758</v>
      </c>
      <c r="I5063" s="13" t="e">
        <f>IF(ISNUMBER(VLOOKUP(Fulltable[[#This Row],[Distance]], Predict[[#All],[Distance (km)]:[Time on current form]], 2, FALSE)), VLOOKUP(Fulltable[[#This Row],[Distance]], Predict[[#All],[Distance (km)]:[Time on current form]], 2, FALSE), NA())</f>
        <v>#N/A</v>
      </c>
      <c r="J5063" s="13" t="e">
        <f>IF(ISNUMBER(VLOOKUP(Fulltable[[#This Row],[Distance]], Predict[[#All],[Distance (km)]:[Time on current form]], 3, FALSE)), VLOOKUP(Fulltable[[#This Row],[Distance]], Predict[[#All],[Distance (km)]:[Time on current form]], 3, FALSE), NA())</f>
        <v>#N/A</v>
      </c>
    </row>
    <row r="5064" spans="1:10" x14ac:dyDescent="0.25">
      <c r="A5064" s="1">
        <v>50.62</v>
      </c>
      <c r="B5064" s="2">
        <f>Fulltable[[#This Row],[Distance]]^2</f>
        <v>2562.3843999999999</v>
      </c>
      <c r="C5064">
        <f>Fulltable[[#This Row],[Distance]]^3</f>
        <v>129707.898328</v>
      </c>
      <c r="D5064">
        <f>Fulltable[[#This Row],[Distance]]^4</f>
        <v>6565813.8133633593</v>
      </c>
      <c r="E5064">
        <f>Fulltable[[#This Row],[Distance]]^5</f>
        <v>332361495.23245323</v>
      </c>
      <c r="F5064" s="13" t="e">
        <f>IF(ISNUMBER(VLOOKUP(Fulltable[[#This Row],[Distance]], PBmetric[[Distance (km)]:[PB (hh:mm:ss)]], 6, FALSE)), VLOOKUP(Fulltable[[#This Row],[Distance]], PBmetric[[Distance (km)]:[PB (hh:mm:ss)]], 6, FALSE), NA())</f>
        <v>#N/A</v>
      </c>
      <c r="G5064" s="13">
        <f ca="1">$Q$4+$P$4*Fulltable[[#This Row],[Distance]]+$O$4*Fulltable[[#This Row],[D^2]]+$N$4*Fulltable[[#This Row],[D^3]]</f>
        <v>0.19302710038363696</v>
      </c>
      <c r="H5064" s="13">
        <f ca="1">Fulltable[[#This Row],[Forecast]]*(1+AVERAGE(cform[faster (-ve) /
slower (+ve)]))</f>
        <v>0.19984516907850641</v>
      </c>
      <c r="I5064" s="13" t="e">
        <f>IF(ISNUMBER(VLOOKUP(Fulltable[[#This Row],[Distance]], Predict[[#All],[Distance (km)]:[Time on current form]], 2, FALSE)), VLOOKUP(Fulltable[[#This Row],[Distance]], Predict[[#All],[Distance (km)]:[Time on current form]], 2, FALSE), NA())</f>
        <v>#N/A</v>
      </c>
      <c r="J5064" s="13" t="e">
        <f>IF(ISNUMBER(VLOOKUP(Fulltable[[#This Row],[Distance]], Predict[[#All],[Distance (km)]:[Time on current form]], 3, FALSE)), VLOOKUP(Fulltable[[#This Row],[Distance]], Predict[[#All],[Distance (km)]:[Time on current form]], 3, FALSE), NA())</f>
        <v>#N/A</v>
      </c>
    </row>
    <row r="5065" spans="1:10" x14ac:dyDescent="0.25">
      <c r="A5065" s="1">
        <v>50.63</v>
      </c>
      <c r="B5065" s="2">
        <f>Fulltable[[#This Row],[Distance]]^2</f>
        <v>2563.3969000000002</v>
      </c>
      <c r="C5065">
        <f>Fulltable[[#This Row],[Distance]]^3</f>
        <v>129784.78504700001</v>
      </c>
      <c r="D5065">
        <f>Fulltable[[#This Row],[Distance]]^4</f>
        <v>6571003.666929611</v>
      </c>
      <c r="E5065">
        <f>Fulltable[[#This Row],[Distance]]^5</f>
        <v>332689915.65664625</v>
      </c>
      <c r="F5065" s="13" t="e">
        <f>IF(ISNUMBER(VLOOKUP(Fulltable[[#This Row],[Distance]], PBmetric[[Distance (km)]:[PB (hh:mm:ss)]], 6, FALSE)), VLOOKUP(Fulltable[[#This Row],[Distance]], PBmetric[[Distance (km)]:[PB (hh:mm:ss)]], 6, FALSE), NA())</f>
        <v>#N/A</v>
      </c>
      <c r="G5065" s="13">
        <f ca="1">$Q$4+$P$4*Fulltable[[#This Row],[Distance]]+$O$4*Fulltable[[#This Row],[D^2]]+$N$4*Fulltable[[#This Row],[D^3]]</f>
        <v>0.19307422839901142</v>
      </c>
      <c r="H5065" s="13">
        <f ca="1">Fulltable[[#This Row],[Forecast]]*(1+AVERAGE(cform[faster (-ve) /
slower (+ve)]))</f>
        <v>0.19989396174120572</v>
      </c>
      <c r="I5065" s="13" t="e">
        <f>IF(ISNUMBER(VLOOKUP(Fulltable[[#This Row],[Distance]], Predict[[#All],[Distance (km)]:[Time on current form]], 2, FALSE)), VLOOKUP(Fulltable[[#This Row],[Distance]], Predict[[#All],[Distance (km)]:[Time on current form]], 2, FALSE), NA())</f>
        <v>#N/A</v>
      </c>
      <c r="J5065" s="13" t="e">
        <f>IF(ISNUMBER(VLOOKUP(Fulltable[[#This Row],[Distance]], Predict[[#All],[Distance (km)]:[Time on current form]], 3, FALSE)), VLOOKUP(Fulltable[[#This Row],[Distance]], Predict[[#All],[Distance (km)]:[Time on current form]], 3, FALSE), NA())</f>
        <v>#N/A</v>
      </c>
    </row>
    <row r="5066" spans="1:10" x14ac:dyDescent="0.25">
      <c r="A5066" s="1">
        <v>50.64</v>
      </c>
      <c r="B5066" s="2">
        <f>Fulltable[[#This Row],[Distance]]^2</f>
        <v>2564.4096</v>
      </c>
      <c r="C5066">
        <f>Fulltable[[#This Row],[Distance]]^3</f>
        <v>129861.702144</v>
      </c>
      <c r="D5066">
        <f>Fulltable[[#This Row],[Distance]]^4</f>
        <v>6576196.5965721598</v>
      </c>
      <c r="E5066">
        <f>Fulltable[[#This Row],[Distance]]^5</f>
        <v>333018595.65041417</v>
      </c>
      <c r="F5066" s="13" t="e">
        <f>IF(ISNUMBER(VLOOKUP(Fulltable[[#This Row],[Distance]], PBmetric[[Distance (km)]:[PB (hh:mm:ss)]], 6, FALSE)), VLOOKUP(Fulltable[[#This Row],[Distance]], PBmetric[[Distance (km)]:[PB (hh:mm:ss)]], 6, FALSE), NA())</f>
        <v>#N/A</v>
      </c>
      <c r="G5066" s="13">
        <f ca="1">$Q$4+$P$4*Fulltable[[#This Row],[Distance]]+$O$4*Fulltable[[#This Row],[D^2]]+$N$4*Fulltable[[#This Row],[D^3]]</f>
        <v>0.1931213599080279</v>
      </c>
      <c r="H5066" s="13">
        <f ca="1">Fulltable[[#This Row],[Forecast]]*(1+AVERAGE(cform[faster (-ve) /
slower (+ve)]))</f>
        <v>0.19994275802094882</v>
      </c>
      <c r="I5066" s="13" t="e">
        <f>IF(ISNUMBER(VLOOKUP(Fulltable[[#This Row],[Distance]], Predict[[#All],[Distance (km)]:[Time on current form]], 2, FALSE)), VLOOKUP(Fulltable[[#This Row],[Distance]], Predict[[#All],[Distance (km)]:[Time on current form]], 2, FALSE), NA())</f>
        <v>#N/A</v>
      </c>
      <c r="J5066" s="13" t="e">
        <f>IF(ISNUMBER(VLOOKUP(Fulltable[[#This Row],[Distance]], Predict[[#All],[Distance (km)]:[Time on current form]], 3, FALSE)), VLOOKUP(Fulltable[[#This Row],[Distance]], Predict[[#All],[Distance (km)]:[Time on current form]], 3, FALSE), NA())</f>
        <v>#N/A</v>
      </c>
    </row>
    <row r="5067" spans="1:10" x14ac:dyDescent="0.25">
      <c r="A5067" s="1">
        <v>50.65</v>
      </c>
      <c r="B5067" s="2">
        <f>Fulltable[[#This Row],[Distance]]^2</f>
        <v>2565.4224999999997</v>
      </c>
      <c r="C5067">
        <f>Fulltable[[#This Row],[Distance]]^3</f>
        <v>129938.64962499998</v>
      </c>
      <c r="D5067">
        <f>Fulltable[[#This Row],[Distance]]^4</f>
        <v>6581392.6035062484</v>
      </c>
      <c r="E5067">
        <f>Fulltable[[#This Row],[Distance]]^5</f>
        <v>333347535.3675915</v>
      </c>
      <c r="F5067" s="13" t="e">
        <f>IF(ISNUMBER(VLOOKUP(Fulltable[[#This Row],[Distance]], PBmetric[[Distance (km)]:[PB (hh:mm:ss)]], 6, FALSE)), VLOOKUP(Fulltable[[#This Row],[Distance]], PBmetric[[Distance (km)]:[PB (hh:mm:ss)]], 6, FALSE), NA())</f>
        <v>#N/A</v>
      </c>
      <c r="G5067" s="13">
        <f ca="1">$Q$4+$P$4*Fulltable[[#This Row],[Distance]]+$O$4*Fulltable[[#This Row],[D^2]]+$N$4*Fulltable[[#This Row],[D^3]]</f>
        <v>0.19316849491065091</v>
      </c>
      <c r="H5067" s="13">
        <f ca="1">Fulltable[[#This Row],[Forecast]]*(1+AVERAGE(cform[faster (-ve) /
slower (+ve)]))</f>
        <v>0.19999155791769904</v>
      </c>
      <c r="I5067" s="13" t="e">
        <f>IF(ISNUMBER(VLOOKUP(Fulltable[[#This Row],[Distance]], Predict[[#All],[Distance (km)]:[Time on current form]], 2, FALSE)), VLOOKUP(Fulltable[[#This Row],[Distance]], Predict[[#All],[Distance (km)]:[Time on current form]], 2, FALSE), NA())</f>
        <v>#N/A</v>
      </c>
      <c r="J5067" s="13" t="e">
        <f>IF(ISNUMBER(VLOOKUP(Fulltable[[#This Row],[Distance]], Predict[[#All],[Distance (km)]:[Time on current form]], 3, FALSE)), VLOOKUP(Fulltable[[#This Row],[Distance]], Predict[[#All],[Distance (km)]:[Time on current form]], 3, FALSE), NA())</f>
        <v>#N/A</v>
      </c>
    </row>
    <row r="5068" spans="1:10" x14ac:dyDescent="0.25">
      <c r="A5068" s="1">
        <v>50.66</v>
      </c>
      <c r="B5068" s="2">
        <f>Fulltable[[#This Row],[Distance]]^2</f>
        <v>2566.4355999999998</v>
      </c>
      <c r="C5068">
        <f>Fulltable[[#This Row],[Distance]]^3</f>
        <v>130015.62749599999</v>
      </c>
      <c r="D5068">
        <f>Fulltable[[#This Row],[Distance]]^4</f>
        <v>6586591.6889473591</v>
      </c>
      <c r="E5068">
        <f>Fulltable[[#This Row],[Distance]]^5</f>
        <v>333676734.96207321</v>
      </c>
      <c r="F5068" s="13" t="e">
        <f>IF(ISNUMBER(VLOOKUP(Fulltable[[#This Row],[Distance]], PBmetric[[Distance (km)]:[PB (hh:mm:ss)]], 6, FALSE)), VLOOKUP(Fulltable[[#This Row],[Distance]], PBmetric[[Distance (km)]:[PB (hh:mm:ss)]], 6, FALSE), NA())</f>
        <v>#N/A</v>
      </c>
      <c r="G5068" s="13">
        <f ca="1">$Q$4+$P$4*Fulltable[[#This Row],[Distance]]+$O$4*Fulltable[[#This Row],[D^2]]+$N$4*Fulltable[[#This Row],[D^3]]</f>
        <v>0.19321563340684519</v>
      </c>
      <c r="H5068" s="13">
        <f ca="1">Fulltable[[#This Row],[Forecast]]*(1+AVERAGE(cform[faster (-ve) /
slower (+ve)]))</f>
        <v>0.20004036143141979</v>
      </c>
      <c r="I5068" s="13" t="e">
        <f>IF(ISNUMBER(VLOOKUP(Fulltable[[#This Row],[Distance]], Predict[[#All],[Distance (km)]:[Time on current form]], 2, FALSE)), VLOOKUP(Fulltable[[#This Row],[Distance]], Predict[[#All],[Distance (km)]:[Time on current form]], 2, FALSE), NA())</f>
        <v>#N/A</v>
      </c>
      <c r="J5068" s="13" t="e">
        <f>IF(ISNUMBER(VLOOKUP(Fulltable[[#This Row],[Distance]], Predict[[#All],[Distance (km)]:[Time on current form]], 3, FALSE)), VLOOKUP(Fulltable[[#This Row],[Distance]], Predict[[#All],[Distance (km)]:[Time on current form]], 3, FALSE), NA())</f>
        <v>#N/A</v>
      </c>
    </row>
    <row r="5069" spans="1:10" x14ac:dyDescent="0.25">
      <c r="A5069" s="1">
        <v>50.67</v>
      </c>
      <c r="B5069" s="2">
        <f>Fulltable[[#This Row],[Distance]]^2</f>
        <v>2567.4489000000003</v>
      </c>
      <c r="C5069">
        <f>Fulltable[[#This Row],[Distance]]^3</f>
        <v>130092.63576300003</v>
      </c>
      <c r="D5069">
        <f>Fulltable[[#This Row],[Distance]]^4</f>
        <v>6591793.8541112114</v>
      </c>
      <c r="E5069">
        <f>Fulltable[[#This Row],[Distance]]^5</f>
        <v>334006194.58781511</v>
      </c>
      <c r="F5069" s="13" t="e">
        <f>IF(ISNUMBER(VLOOKUP(Fulltable[[#This Row],[Distance]], PBmetric[[Distance (km)]:[PB (hh:mm:ss)]], 6, FALSE)), VLOOKUP(Fulltable[[#This Row],[Distance]], PBmetric[[Distance (km)]:[PB (hh:mm:ss)]], 6, FALSE), NA())</f>
        <v>#N/A</v>
      </c>
      <c r="G5069" s="13">
        <f ca="1">$Q$4+$P$4*Fulltable[[#This Row],[Distance]]+$O$4*Fulltable[[#This Row],[D^2]]+$N$4*Fulltable[[#This Row],[D^3]]</f>
        <v>0.19326277539657533</v>
      </c>
      <c r="H5069" s="13">
        <f ca="1">Fulltable[[#This Row],[Forecast]]*(1+AVERAGE(cform[faster (-ve) /
slower (+ve)]))</f>
        <v>0.20008916856207445</v>
      </c>
      <c r="I5069" s="13" t="e">
        <f>IF(ISNUMBER(VLOOKUP(Fulltable[[#This Row],[Distance]], Predict[[#All],[Distance (km)]:[Time on current form]], 2, FALSE)), VLOOKUP(Fulltable[[#This Row],[Distance]], Predict[[#All],[Distance (km)]:[Time on current form]], 2, FALSE), NA())</f>
        <v>#N/A</v>
      </c>
      <c r="J5069" s="13" t="e">
        <f>IF(ISNUMBER(VLOOKUP(Fulltable[[#This Row],[Distance]], Predict[[#All],[Distance (km)]:[Time on current form]], 3, FALSE)), VLOOKUP(Fulltable[[#This Row],[Distance]], Predict[[#All],[Distance (km)]:[Time on current form]], 3, FALSE), NA())</f>
        <v>#N/A</v>
      </c>
    </row>
    <row r="5070" spans="1:10" x14ac:dyDescent="0.25">
      <c r="A5070" s="1">
        <v>50.68</v>
      </c>
      <c r="B5070" s="2">
        <f>Fulltable[[#This Row],[Distance]]^2</f>
        <v>2568.4623999999999</v>
      </c>
      <c r="C5070">
        <f>Fulltable[[#This Row],[Distance]]^3</f>
        <v>130169.674432</v>
      </c>
      <c r="D5070">
        <f>Fulltable[[#This Row],[Distance]]^4</f>
        <v>6596999.1002137596</v>
      </c>
      <c r="E5070">
        <f>Fulltable[[#This Row],[Distance]]^5</f>
        <v>334335914.39883333</v>
      </c>
      <c r="F5070" s="13" t="e">
        <f>IF(ISNUMBER(VLOOKUP(Fulltable[[#This Row],[Distance]], PBmetric[[Distance (km)]:[PB (hh:mm:ss)]], 6, FALSE)), VLOOKUP(Fulltable[[#This Row],[Distance]], PBmetric[[Distance (km)]:[PB (hh:mm:ss)]], 6, FALSE), NA())</f>
        <v>#N/A</v>
      </c>
      <c r="G5070" s="13">
        <f ca="1">$Q$4+$P$4*Fulltable[[#This Row],[Distance]]+$O$4*Fulltable[[#This Row],[D^2]]+$N$4*Fulltable[[#This Row],[D^3]]</f>
        <v>0.19330992087980584</v>
      </c>
      <c r="H5070" s="13">
        <f ca="1">Fulltable[[#This Row],[Forecast]]*(1+AVERAGE(cform[faster (-ve) /
slower (+ve)]))</f>
        <v>0.20013797930962632</v>
      </c>
      <c r="I5070" s="13" t="e">
        <f>IF(ISNUMBER(VLOOKUP(Fulltable[[#This Row],[Distance]], Predict[[#All],[Distance (km)]:[Time on current form]], 2, FALSE)), VLOOKUP(Fulltable[[#This Row],[Distance]], Predict[[#All],[Distance (km)]:[Time on current form]], 2, FALSE), NA())</f>
        <v>#N/A</v>
      </c>
      <c r="J5070" s="13" t="e">
        <f>IF(ISNUMBER(VLOOKUP(Fulltable[[#This Row],[Distance]], Predict[[#All],[Distance (km)]:[Time on current form]], 3, FALSE)), VLOOKUP(Fulltable[[#This Row],[Distance]], Predict[[#All],[Distance (km)]:[Time on current form]], 3, FALSE), NA())</f>
        <v>#N/A</v>
      </c>
    </row>
    <row r="5071" spans="1:10" x14ac:dyDescent="0.25">
      <c r="A5071" s="1">
        <v>50.69</v>
      </c>
      <c r="B5071" s="2">
        <f>Fulltable[[#This Row],[Distance]]^2</f>
        <v>2569.4760999999999</v>
      </c>
      <c r="C5071">
        <f>Fulltable[[#This Row],[Distance]]^3</f>
        <v>130246.74350899999</v>
      </c>
      <c r="D5071">
        <f>Fulltable[[#This Row],[Distance]]^4</f>
        <v>6602207.4284712095</v>
      </c>
      <c r="E5071">
        <f>Fulltable[[#This Row],[Distance]]^5</f>
        <v>334665894.5492056</v>
      </c>
      <c r="F5071" s="13" t="e">
        <f>IF(ISNUMBER(VLOOKUP(Fulltable[[#This Row],[Distance]], PBmetric[[Distance (km)]:[PB (hh:mm:ss)]], 6, FALSE)), VLOOKUP(Fulltable[[#This Row],[Distance]], PBmetric[[Distance (km)]:[PB (hh:mm:ss)]], 6, FALSE), NA())</f>
        <v>#N/A</v>
      </c>
      <c r="G5071" s="13">
        <f ca="1">$Q$4+$P$4*Fulltable[[#This Row],[Distance]]+$O$4*Fulltable[[#This Row],[D^2]]+$N$4*Fulltable[[#This Row],[D^3]]</f>
        <v>0.19335706985650131</v>
      </c>
      <c r="H5071" s="13">
        <f ca="1">Fulltable[[#This Row],[Forecast]]*(1+AVERAGE(cform[faster (-ve) /
slower (+ve)]))</f>
        <v>0.20018679367403866</v>
      </c>
      <c r="I5071" s="13" t="e">
        <f>IF(ISNUMBER(VLOOKUP(Fulltable[[#This Row],[Distance]], Predict[[#All],[Distance (km)]:[Time on current form]], 2, FALSE)), VLOOKUP(Fulltable[[#This Row],[Distance]], Predict[[#All],[Distance (km)]:[Time on current form]], 2, FALSE), NA())</f>
        <v>#N/A</v>
      </c>
      <c r="J5071" s="13" t="e">
        <f>IF(ISNUMBER(VLOOKUP(Fulltable[[#This Row],[Distance]], Predict[[#All],[Distance (km)]:[Time on current form]], 3, FALSE)), VLOOKUP(Fulltable[[#This Row],[Distance]], Predict[[#All],[Distance (km)]:[Time on current form]], 3, FALSE), NA())</f>
        <v>#N/A</v>
      </c>
    </row>
    <row r="5072" spans="1:10" x14ac:dyDescent="0.25">
      <c r="A5072" s="1">
        <v>50.7</v>
      </c>
      <c r="B5072" s="2">
        <f>Fulltable[[#This Row],[Distance]]^2</f>
        <v>2570.4900000000002</v>
      </c>
      <c r="C5072">
        <f>Fulltable[[#This Row],[Distance]]^3</f>
        <v>130323.84300000002</v>
      </c>
      <c r="D5072">
        <f>Fulltable[[#This Row],[Distance]]^4</f>
        <v>6607418.8401000015</v>
      </c>
      <c r="E5072">
        <f>Fulltable[[#This Row],[Distance]]^5</f>
        <v>334996135.19307011</v>
      </c>
      <c r="F5072" s="13" t="e">
        <f>IF(ISNUMBER(VLOOKUP(Fulltable[[#This Row],[Distance]], PBmetric[[Distance (km)]:[PB (hh:mm:ss)]], 6, FALSE)), VLOOKUP(Fulltable[[#This Row],[Distance]], PBmetric[[Distance (km)]:[PB (hh:mm:ss)]], 6, FALSE), NA())</f>
        <v>#N/A</v>
      </c>
      <c r="G5072" s="13">
        <f ca="1">$Q$4+$P$4*Fulltable[[#This Row],[Distance]]+$O$4*Fulltable[[#This Row],[D^2]]+$N$4*Fulltable[[#This Row],[D^3]]</f>
        <v>0.19340422232662643</v>
      </c>
      <c r="H5072" s="13">
        <f ca="1">Fulltable[[#This Row],[Forecast]]*(1+AVERAGE(cform[faster (-ve) /
slower (+ve)]))</f>
        <v>0.20023561165527495</v>
      </c>
      <c r="I5072" s="13" t="e">
        <f>IF(ISNUMBER(VLOOKUP(Fulltable[[#This Row],[Distance]], Predict[[#All],[Distance (km)]:[Time on current form]], 2, FALSE)), VLOOKUP(Fulltable[[#This Row],[Distance]], Predict[[#All],[Distance (km)]:[Time on current form]], 2, FALSE), NA())</f>
        <v>#N/A</v>
      </c>
      <c r="J5072" s="13" t="e">
        <f>IF(ISNUMBER(VLOOKUP(Fulltable[[#This Row],[Distance]], Predict[[#All],[Distance (km)]:[Time on current form]], 3, FALSE)), VLOOKUP(Fulltable[[#This Row],[Distance]], Predict[[#All],[Distance (km)]:[Time on current form]], 3, FALSE), NA())</f>
        <v>#N/A</v>
      </c>
    </row>
    <row r="5073" spans="1:10" x14ac:dyDescent="0.25">
      <c r="A5073" s="1">
        <v>50.71</v>
      </c>
      <c r="B5073" s="2">
        <f>Fulltable[[#This Row],[Distance]]^2</f>
        <v>2571.5041000000001</v>
      </c>
      <c r="C5073">
        <f>Fulltable[[#This Row],[Distance]]^3</f>
        <v>130400.972911</v>
      </c>
      <c r="D5073">
        <f>Fulltable[[#This Row],[Distance]]^4</f>
        <v>6612633.3363168109</v>
      </c>
      <c r="E5073">
        <f>Fulltable[[#This Row],[Distance]]^5</f>
        <v>335326636.48462546</v>
      </c>
      <c r="F5073" s="13" t="e">
        <f>IF(ISNUMBER(VLOOKUP(Fulltable[[#This Row],[Distance]], PBmetric[[Distance (km)]:[PB (hh:mm:ss)]], 6, FALSE)), VLOOKUP(Fulltable[[#This Row],[Distance]], PBmetric[[Distance (km)]:[PB (hh:mm:ss)]], 6, FALSE), NA())</f>
        <v>#N/A</v>
      </c>
      <c r="G5073" s="13">
        <f ca="1">$Q$4+$P$4*Fulltable[[#This Row],[Distance]]+$O$4*Fulltable[[#This Row],[D^2]]+$N$4*Fulltable[[#This Row],[D^3]]</f>
        <v>0.19345137829014572</v>
      </c>
      <c r="H5073" s="13">
        <f ca="1">Fulltable[[#This Row],[Forecast]]*(1+AVERAGE(cform[faster (-ve) /
slower (+ve)]))</f>
        <v>0.20028443325329845</v>
      </c>
      <c r="I5073" s="13" t="e">
        <f>IF(ISNUMBER(VLOOKUP(Fulltable[[#This Row],[Distance]], Predict[[#All],[Distance (km)]:[Time on current form]], 2, FALSE)), VLOOKUP(Fulltable[[#This Row],[Distance]], Predict[[#All],[Distance (km)]:[Time on current form]], 2, FALSE), NA())</f>
        <v>#N/A</v>
      </c>
      <c r="J5073" s="13" t="e">
        <f>IF(ISNUMBER(VLOOKUP(Fulltable[[#This Row],[Distance]], Predict[[#All],[Distance (km)]:[Time on current form]], 3, FALSE)), VLOOKUP(Fulltable[[#This Row],[Distance]], Predict[[#All],[Distance (km)]:[Time on current form]], 3, FALSE), NA())</f>
        <v>#N/A</v>
      </c>
    </row>
    <row r="5074" spans="1:10" x14ac:dyDescent="0.25">
      <c r="A5074" s="1">
        <v>50.72</v>
      </c>
      <c r="B5074" s="2">
        <f>Fulltable[[#This Row],[Distance]]^2</f>
        <v>2572.5183999999999</v>
      </c>
      <c r="C5074">
        <f>Fulltable[[#This Row],[Distance]]^3</f>
        <v>130478.133248</v>
      </c>
      <c r="D5074">
        <f>Fulltable[[#This Row],[Distance]]^4</f>
        <v>6617850.9183385596</v>
      </c>
      <c r="E5074">
        <f>Fulltable[[#This Row],[Distance]]^5</f>
        <v>335657398.57813174</v>
      </c>
      <c r="F5074" s="13" t="e">
        <f>IF(ISNUMBER(VLOOKUP(Fulltable[[#This Row],[Distance]], PBmetric[[Distance (km)]:[PB (hh:mm:ss)]], 6, FALSE)), VLOOKUP(Fulltable[[#This Row],[Distance]], PBmetric[[Distance (km)]:[PB (hh:mm:ss)]], 6, FALSE), NA())</f>
        <v>#N/A</v>
      </c>
      <c r="G5074" s="13">
        <f ca="1">$Q$4+$P$4*Fulltable[[#This Row],[Distance]]+$O$4*Fulltable[[#This Row],[D^2]]+$N$4*Fulltable[[#This Row],[D^3]]</f>
        <v>0.1934985377470238</v>
      </c>
      <c r="H5074" s="13">
        <f ca="1">Fulltable[[#This Row],[Forecast]]*(1+AVERAGE(cform[faster (-ve) /
slower (+ve)]))</f>
        <v>0.20033325846807254</v>
      </c>
      <c r="I5074" s="13" t="e">
        <f>IF(ISNUMBER(VLOOKUP(Fulltable[[#This Row],[Distance]], Predict[[#All],[Distance (km)]:[Time on current form]], 2, FALSE)), VLOOKUP(Fulltable[[#This Row],[Distance]], Predict[[#All],[Distance (km)]:[Time on current form]], 2, FALSE), NA())</f>
        <v>#N/A</v>
      </c>
      <c r="J5074" s="13" t="e">
        <f>IF(ISNUMBER(VLOOKUP(Fulltable[[#This Row],[Distance]], Predict[[#All],[Distance (km)]:[Time on current form]], 3, FALSE)), VLOOKUP(Fulltable[[#This Row],[Distance]], Predict[[#All],[Distance (km)]:[Time on current form]], 3, FALSE), NA())</f>
        <v>#N/A</v>
      </c>
    </row>
    <row r="5075" spans="1:10" x14ac:dyDescent="0.25">
      <c r="A5075" s="1">
        <v>50.73</v>
      </c>
      <c r="B5075" s="2">
        <f>Fulltable[[#This Row],[Distance]]^2</f>
        <v>2573.5328999999997</v>
      </c>
      <c r="C5075">
        <f>Fulltable[[#This Row],[Distance]]^3</f>
        <v>130555.32401699998</v>
      </c>
      <c r="D5075">
        <f>Fulltable[[#This Row],[Distance]]^4</f>
        <v>6623071.5873824088</v>
      </c>
      <c r="E5075">
        <f>Fulltable[[#This Row],[Distance]]^5</f>
        <v>335988421.6279096</v>
      </c>
      <c r="F5075" s="13" t="e">
        <f>IF(ISNUMBER(VLOOKUP(Fulltable[[#This Row],[Distance]], PBmetric[[Distance (km)]:[PB (hh:mm:ss)]], 6, FALSE)), VLOOKUP(Fulltable[[#This Row],[Distance]], PBmetric[[Distance (km)]:[PB (hh:mm:ss)]], 6, FALSE), NA())</f>
        <v>#N/A</v>
      </c>
      <c r="G5075" s="13">
        <f ca="1">$Q$4+$P$4*Fulltable[[#This Row],[Distance]]+$O$4*Fulltable[[#This Row],[D^2]]+$N$4*Fulltable[[#This Row],[D^3]]</f>
        <v>0.19354570069722524</v>
      </c>
      <c r="H5075" s="13">
        <f ca="1">Fulltable[[#This Row],[Forecast]]*(1+AVERAGE(cform[faster (-ve) /
slower (+ve)]))</f>
        <v>0.20038208729956053</v>
      </c>
      <c r="I5075" s="13" t="e">
        <f>IF(ISNUMBER(VLOOKUP(Fulltable[[#This Row],[Distance]], Predict[[#All],[Distance (km)]:[Time on current form]], 2, FALSE)), VLOOKUP(Fulltable[[#This Row],[Distance]], Predict[[#All],[Distance (km)]:[Time on current form]], 2, FALSE), NA())</f>
        <v>#N/A</v>
      </c>
      <c r="J5075" s="13" t="e">
        <f>IF(ISNUMBER(VLOOKUP(Fulltable[[#This Row],[Distance]], Predict[[#All],[Distance (km)]:[Time on current form]], 3, FALSE)), VLOOKUP(Fulltable[[#This Row],[Distance]], Predict[[#All],[Distance (km)]:[Time on current form]], 3, FALSE), NA())</f>
        <v>#N/A</v>
      </c>
    </row>
    <row r="5076" spans="1:10" x14ac:dyDescent="0.25">
      <c r="A5076" s="1">
        <v>50.74</v>
      </c>
      <c r="B5076" s="2">
        <f>Fulltable[[#This Row],[Distance]]^2</f>
        <v>2574.5476000000003</v>
      </c>
      <c r="C5076">
        <f>Fulltable[[#This Row],[Distance]]^3</f>
        <v>130632.54522400002</v>
      </c>
      <c r="D5076">
        <f>Fulltable[[#This Row],[Distance]]^4</f>
        <v>6628295.344665762</v>
      </c>
      <c r="E5076">
        <f>Fulltable[[#This Row],[Distance]]^5</f>
        <v>336319705.78834081</v>
      </c>
      <c r="F5076" s="13" t="e">
        <f>IF(ISNUMBER(VLOOKUP(Fulltable[[#This Row],[Distance]], PBmetric[[Distance (km)]:[PB (hh:mm:ss)]], 6, FALSE)), VLOOKUP(Fulltable[[#This Row],[Distance]], PBmetric[[Distance (km)]:[PB (hh:mm:ss)]], 6, FALSE), NA())</f>
        <v>#N/A</v>
      </c>
      <c r="G5076" s="13">
        <f ca="1">$Q$4+$P$4*Fulltable[[#This Row],[Distance]]+$O$4*Fulltable[[#This Row],[D^2]]+$N$4*Fulltable[[#This Row],[D^3]]</f>
        <v>0.19359286714071475</v>
      </c>
      <c r="H5076" s="13">
        <f ca="1">Fulltable[[#This Row],[Forecast]]*(1+AVERAGE(cform[faster (-ve) /
slower (+ve)]))</f>
        <v>0.20043091974772587</v>
      </c>
      <c r="I5076" s="13" t="e">
        <f>IF(ISNUMBER(VLOOKUP(Fulltable[[#This Row],[Distance]], Predict[[#All],[Distance (km)]:[Time on current form]], 2, FALSE)), VLOOKUP(Fulltable[[#This Row],[Distance]], Predict[[#All],[Distance (km)]:[Time on current form]], 2, FALSE), NA())</f>
        <v>#N/A</v>
      </c>
      <c r="J5076" s="13" t="e">
        <f>IF(ISNUMBER(VLOOKUP(Fulltable[[#This Row],[Distance]], Predict[[#All],[Distance (km)]:[Time on current form]], 3, FALSE)), VLOOKUP(Fulltable[[#This Row],[Distance]], Predict[[#All],[Distance (km)]:[Time on current form]], 3, FALSE), NA())</f>
        <v>#N/A</v>
      </c>
    </row>
    <row r="5077" spans="1:10" x14ac:dyDescent="0.25">
      <c r="A5077" s="1">
        <v>50.75</v>
      </c>
      <c r="B5077" s="2">
        <f>Fulltable[[#This Row],[Distance]]^2</f>
        <v>2575.5625</v>
      </c>
      <c r="C5077">
        <f>Fulltable[[#This Row],[Distance]]^3</f>
        <v>130709.796875</v>
      </c>
      <c r="D5077">
        <f>Fulltable[[#This Row],[Distance]]^4</f>
        <v>6633522.19140625</v>
      </c>
      <c r="E5077">
        <f>Fulltable[[#This Row],[Distance]]^5</f>
        <v>336651251.21386719</v>
      </c>
      <c r="F5077" s="13" t="e">
        <f>IF(ISNUMBER(VLOOKUP(Fulltable[[#This Row],[Distance]], PBmetric[[Distance (km)]:[PB (hh:mm:ss)]], 6, FALSE)), VLOOKUP(Fulltable[[#This Row],[Distance]], PBmetric[[Distance (km)]:[PB (hh:mm:ss)]], 6, FALSE), NA())</f>
        <v>#N/A</v>
      </c>
      <c r="G5077" s="13">
        <f ca="1">$Q$4+$P$4*Fulltable[[#This Row],[Distance]]+$O$4*Fulltable[[#This Row],[D^2]]+$N$4*Fulltable[[#This Row],[D^3]]</f>
        <v>0.19364003707745675</v>
      </c>
      <c r="H5077" s="13">
        <f ca="1">Fulltable[[#This Row],[Forecast]]*(1+AVERAGE(cform[faster (-ve) /
slower (+ve)]))</f>
        <v>0.20047975581253177</v>
      </c>
      <c r="I5077" s="13" t="e">
        <f>IF(ISNUMBER(VLOOKUP(Fulltable[[#This Row],[Distance]], Predict[[#All],[Distance (km)]:[Time on current form]], 2, FALSE)), VLOOKUP(Fulltable[[#This Row],[Distance]], Predict[[#All],[Distance (km)]:[Time on current form]], 2, FALSE), NA())</f>
        <v>#N/A</v>
      </c>
      <c r="J5077" s="13" t="e">
        <f>IF(ISNUMBER(VLOOKUP(Fulltable[[#This Row],[Distance]], Predict[[#All],[Distance (km)]:[Time on current form]], 3, FALSE)), VLOOKUP(Fulltable[[#This Row],[Distance]], Predict[[#All],[Distance (km)]:[Time on current form]], 3, FALSE), NA())</f>
        <v>#N/A</v>
      </c>
    </row>
    <row r="5078" spans="1:10" x14ac:dyDescent="0.25">
      <c r="A5078" s="1">
        <v>50.76</v>
      </c>
      <c r="B5078" s="2">
        <f>Fulltable[[#This Row],[Distance]]^2</f>
        <v>2576.5775999999996</v>
      </c>
      <c r="C5078">
        <f>Fulltable[[#This Row],[Distance]]^3</f>
        <v>130787.07897599998</v>
      </c>
      <c r="D5078">
        <f>Fulltable[[#This Row],[Distance]]^4</f>
        <v>6638752.1288217576</v>
      </c>
      <c r="E5078">
        <f>Fulltable[[#This Row],[Distance]]^5</f>
        <v>336983058.05899239</v>
      </c>
      <c r="F5078" s="13" t="e">
        <f>IF(ISNUMBER(VLOOKUP(Fulltable[[#This Row],[Distance]], PBmetric[[Distance (km)]:[PB (hh:mm:ss)]], 6, FALSE)), VLOOKUP(Fulltable[[#This Row],[Distance]], PBmetric[[Distance (km)]:[PB (hh:mm:ss)]], 6, FALSE), NA())</f>
        <v>#N/A</v>
      </c>
      <c r="G5078" s="13">
        <f ca="1">$Q$4+$P$4*Fulltable[[#This Row],[Distance]]+$O$4*Fulltable[[#This Row],[D^2]]+$N$4*Fulltable[[#This Row],[D^3]]</f>
        <v>0.19368721050741594</v>
      </c>
      <c r="H5078" s="13">
        <f ca="1">Fulltable[[#This Row],[Forecast]]*(1+AVERAGE(cform[faster (-ve) /
slower (+ve)]))</f>
        <v>0.20052859549394164</v>
      </c>
      <c r="I5078" s="13" t="e">
        <f>IF(ISNUMBER(VLOOKUP(Fulltable[[#This Row],[Distance]], Predict[[#All],[Distance (km)]:[Time on current form]], 2, FALSE)), VLOOKUP(Fulltable[[#This Row],[Distance]], Predict[[#All],[Distance (km)]:[Time on current form]], 2, FALSE), NA())</f>
        <v>#N/A</v>
      </c>
      <c r="J5078" s="13" t="e">
        <f>IF(ISNUMBER(VLOOKUP(Fulltable[[#This Row],[Distance]], Predict[[#All],[Distance (km)]:[Time on current form]], 3, FALSE)), VLOOKUP(Fulltable[[#This Row],[Distance]], Predict[[#All],[Distance (km)]:[Time on current form]], 3, FALSE), NA())</f>
        <v>#N/A</v>
      </c>
    </row>
    <row r="5079" spans="1:10" x14ac:dyDescent="0.25">
      <c r="A5079" s="1">
        <v>50.77</v>
      </c>
      <c r="B5079" s="2">
        <f>Fulltable[[#This Row],[Distance]]^2</f>
        <v>2577.5929000000001</v>
      </c>
      <c r="C5079">
        <f>Fulltable[[#This Row],[Distance]]^3</f>
        <v>130864.39153300002</v>
      </c>
      <c r="D5079">
        <f>Fulltable[[#This Row],[Distance]]^4</f>
        <v>6643985.1581304101</v>
      </c>
      <c r="E5079">
        <f>Fulltable[[#This Row],[Distance]]^5</f>
        <v>337315126.47828096</v>
      </c>
      <c r="F5079" s="13" t="e">
        <f>IF(ISNUMBER(VLOOKUP(Fulltable[[#This Row],[Distance]], PBmetric[[Distance (km)]:[PB (hh:mm:ss)]], 6, FALSE)), VLOOKUP(Fulltable[[#This Row],[Distance]], PBmetric[[Distance (km)]:[PB (hh:mm:ss)]], 6, FALSE), NA())</f>
        <v>#N/A</v>
      </c>
      <c r="G5079" s="13">
        <f ca="1">$Q$4+$P$4*Fulltable[[#This Row],[Distance]]+$O$4*Fulltable[[#This Row],[D^2]]+$N$4*Fulltable[[#This Row],[D^3]]</f>
        <v>0.19373438743055699</v>
      </c>
      <c r="H5079" s="13">
        <f ca="1">Fulltable[[#This Row],[Forecast]]*(1+AVERAGE(cform[faster (-ve) /
slower (+ve)]))</f>
        <v>0.20057743879191892</v>
      </c>
      <c r="I5079" s="13" t="e">
        <f>IF(ISNUMBER(VLOOKUP(Fulltable[[#This Row],[Distance]], Predict[[#All],[Distance (km)]:[Time on current form]], 2, FALSE)), VLOOKUP(Fulltable[[#This Row],[Distance]], Predict[[#All],[Distance (km)]:[Time on current form]], 2, FALSE), NA())</f>
        <v>#N/A</v>
      </c>
      <c r="J5079" s="13" t="e">
        <f>IF(ISNUMBER(VLOOKUP(Fulltable[[#This Row],[Distance]], Predict[[#All],[Distance (km)]:[Time on current form]], 3, FALSE)), VLOOKUP(Fulltable[[#This Row],[Distance]], Predict[[#All],[Distance (km)]:[Time on current form]], 3, FALSE), NA())</f>
        <v>#N/A</v>
      </c>
    </row>
    <row r="5080" spans="1:10" x14ac:dyDescent="0.25">
      <c r="A5080" s="1">
        <v>50.78</v>
      </c>
      <c r="B5080" s="2">
        <f>Fulltable[[#This Row],[Distance]]^2</f>
        <v>2578.6084000000001</v>
      </c>
      <c r="C5080">
        <f>Fulltable[[#This Row],[Distance]]^3</f>
        <v>130941.73455200001</v>
      </c>
      <c r="D5080">
        <f>Fulltable[[#This Row],[Distance]]^4</f>
        <v>6649221.28055056</v>
      </c>
      <c r="E5080">
        <f>Fulltable[[#This Row],[Distance]]^5</f>
        <v>337647456.62635744</v>
      </c>
      <c r="F5080" s="13" t="e">
        <f>IF(ISNUMBER(VLOOKUP(Fulltable[[#This Row],[Distance]], PBmetric[[Distance (km)]:[PB (hh:mm:ss)]], 6, FALSE)), VLOOKUP(Fulltable[[#This Row],[Distance]], PBmetric[[Distance (km)]:[PB (hh:mm:ss)]], 6, FALSE), NA())</f>
        <v>#N/A</v>
      </c>
      <c r="G5080" s="13">
        <f ca="1">$Q$4+$P$4*Fulltable[[#This Row],[Distance]]+$O$4*Fulltable[[#This Row],[D^2]]+$N$4*Fulltable[[#This Row],[D^3]]</f>
        <v>0.1937815678468443</v>
      </c>
      <c r="H5080" s="13">
        <f ca="1">Fulltable[[#This Row],[Forecast]]*(1+AVERAGE(cform[faster (-ve) /
slower (+ve)]))</f>
        <v>0.20062628570642674</v>
      </c>
      <c r="I5080" s="13" t="e">
        <f>IF(ISNUMBER(VLOOKUP(Fulltable[[#This Row],[Distance]], Predict[[#All],[Distance (km)]:[Time on current form]], 2, FALSE)), VLOOKUP(Fulltable[[#This Row],[Distance]], Predict[[#All],[Distance (km)]:[Time on current form]], 2, FALSE), NA())</f>
        <v>#N/A</v>
      </c>
      <c r="J5080" s="13" t="e">
        <f>IF(ISNUMBER(VLOOKUP(Fulltable[[#This Row],[Distance]], Predict[[#All],[Distance (km)]:[Time on current form]], 3, FALSE)), VLOOKUP(Fulltable[[#This Row],[Distance]], Predict[[#All],[Distance (km)]:[Time on current form]], 3, FALSE), NA())</f>
        <v>#N/A</v>
      </c>
    </row>
    <row r="5081" spans="1:10" x14ac:dyDescent="0.25">
      <c r="A5081" s="1">
        <v>50.79</v>
      </c>
      <c r="B5081" s="2">
        <f>Fulltable[[#This Row],[Distance]]^2</f>
        <v>2579.6241</v>
      </c>
      <c r="C5081">
        <f>Fulltable[[#This Row],[Distance]]^3</f>
        <v>131019.108039</v>
      </c>
      <c r="D5081">
        <f>Fulltable[[#This Row],[Distance]]^4</f>
        <v>6654460.4973008102</v>
      </c>
      <c r="E5081">
        <f>Fulltable[[#This Row],[Distance]]^5</f>
        <v>337980048.65790814</v>
      </c>
      <c r="F5081" s="13" t="e">
        <f>IF(ISNUMBER(VLOOKUP(Fulltable[[#This Row],[Distance]], PBmetric[[Distance (km)]:[PB (hh:mm:ss)]], 6, FALSE)), VLOOKUP(Fulltable[[#This Row],[Distance]], PBmetric[[Distance (km)]:[PB (hh:mm:ss)]], 6, FALSE), NA())</f>
        <v>#N/A</v>
      </c>
      <c r="G5081" s="13">
        <f ca="1">$Q$4+$P$4*Fulltable[[#This Row],[Distance]]+$O$4*Fulltable[[#This Row],[D^2]]+$N$4*Fulltable[[#This Row],[D^3]]</f>
        <v>0.19382875175624265</v>
      </c>
      <c r="H5081" s="13">
        <f ca="1">Fulltable[[#This Row],[Forecast]]*(1+AVERAGE(cform[faster (-ve) /
slower (+ve)]))</f>
        <v>0.20067513623742864</v>
      </c>
      <c r="I5081" s="13" t="e">
        <f>IF(ISNUMBER(VLOOKUP(Fulltable[[#This Row],[Distance]], Predict[[#All],[Distance (km)]:[Time on current form]], 2, FALSE)), VLOOKUP(Fulltable[[#This Row],[Distance]], Predict[[#All],[Distance (km)]:[Time on current form]], 2, FALSE), NA())</f>
        <v>#N/A</v>
      </c>
      <c r="J5081" s="13" t="e">
        <f>IF(ISNUMBER(VLOOKUP(Fulltable[[#This Row],[Distance]], Predict[[#All],[Distance (km)]:[Time on current form]], 3, FALSE)), VLOOKUP(Fulltable[[#This Row],[Distance]], Predict[[#All],[Distance (km)]:[Time on current form]], 3, FALSE), NA())</f>
        <v>#N/A</v>
      </c>
    </row>
    <row r="5082" spans="1:10" x14ac:dyDescent="0.25">
      <c r="A5082" s="1">
        <v>50.8</v>
      </c>
      <c r="B5082" s="2">
        <f>Fulltable[[#This Row],[Distance]]^2</f>
        <v>2580.64</v>
      </c>
      <c r="C5082">
        <f>Fulltable[[#This Row],[Distance]]^3</f>
        <v>131096.51199999999</v>
      </c>
      <c r="D5082">
        <f>Fulltable[[#This Row],[Distance]]^4</f>
        <v>6659702.8095999993</v>
      </c>
      <c r="E5082">
        <f>Fulltable[[#This Row],[Distance]]^5</f>
        <v>338312902.72767997</v>
      </c>
      <c r="F5082" s="13" t="e">
        <f>IF(ISNUMBER(VLOOKUP(Fulltable[[#This Row],[Distance]], PBmetric[[Distance (km)]:[PB (hh:mm:ss)]], 6, FALSE)), VLOOKUP(Fulltable[[#This Row],[Distance]], PBmetric[[Distance (km)]:[PB (hh:mm:ss)]], 6, FALSE), NA())</f>
        <v>#N/A</v>
      </c>
      <c r="G5082" s="13">
        <f ca="1">$Q$4+$P$4*Fulltable[[#This Row],[Distance]]+$O$4*Fulltable[[#This Row],[D^2]]+$N$4*Fulltable[[#This Row],[D^3]]</f>
        <v>0.19387593915871651</v>
      </c>
      <c r="H5082" s="13">
        <f ca="1">Fulltable[[#This Row],[Forecast]]*(1+AVERAGE(cform[faster (-ve) /
slower (+ve)]))</f>
        <v>0.20072399038488783</v>
      </c>
      <c r="I5082" s="13" t="e">
        <f>IF(ISNUMBER(VLOOKUP(Fulltable[[#This Row],[Distance]], Predict[[#All],[Distance (km)]:[Time on current form]], 2, FALSE)), VLOOKUP(Fulltable[[#This Row],[Distance]], Predict[[#All],[Distance (km)]:[Time on current form]], 2, FALSE), NA())</f>
        <v>#N/A</v>
      </c>
      <c r="J5082" s="13" t="e">
        <f>IF(ISNUMBER(VLOOKUP(Fulltable[[#This Row],[Distance]], Predict[[#All],[Distance (km)]:[Time on current form]], 3, FALSE)), VLOOKUP(Fulltable[[#This Row],[Distance]], Predict[[#All],[Distance (km)]:[Time on current form]], 3, FALSE), NA())</f>
        <v>#N/A</v>
      </c>
    </row>
    <row r="5083" spans="1:10" x14ac:dyDescent="0.25">
      <c r="A5083" s="1">
        <v>50.81</v>
      </c>
      <c r="B5083" s="2">
        <f>Fulltable[[#This Row],[Distance]]^2</f>
        <v>2581.6561000000002</v>
      </c>
      <c r="C5083">
        <f>Fulltable[[#This Row],[Distance]]^3</f>
        <v>131173.94644100001</v>
      </c>
      <c r="D5083">
        <f>Fulltable[[#This Row],[Distance]]^4</f>
        <v>6664948.218667211</v>
      </c>
      <c r="E5083">
        <f>Fulltable[[#This Row],[Distance]]^5</f>
        <v>338646018.99048102</v>
      </c>
      <c r="F5083" s="13" t="e">
        <f>IF(ISNUMBER(VLOOKUP(Fulltable[[#This Row],[Distance]], PBmetric[[Distance (km)]:[PB (hh:mm:ss)]], 6, FALSE)), VLOOKUP(Fulltable[[#This Row],[Distance]], PBmetric[[Distance (km)]:[PB (hh:mm:ss)]], 6, FALSE), NA())</f>
        <v>#N/A</v>
      </c>
      <c r="G5083" s="13">
        <f ca="1">$Q$4+$P$4*Fulltable[[#This Row],[Distance]]+$O$4*Fulltable[[#This Row],[D^2]]+$N$4*Fulltable[[#This Row],[D^3]]</f>
        <v>0.19392313005423059</v>
      </c>
      <c r="H5083" s="13">
        <f ca="1">Fulltable[[#This Row],[Forecast]]*(1+AVERAGE(cform[faster (-ve) /
slower (+ve)]))</f>
        <v>0.20077284814876778</v>
      </c>
      <c r="I5083" s="13" t="e">
        <f>IF(ISNUMBER(VLOOKUP(Fulltable[[#This Row],[Distance]], Predict[[#All],[Distance (km)]:[Time on current form]], 2, FALSE)), VLOOKUP(Fulltable[[#This Row],[Distance]], Predict[[#All],[Distance (km)]:[Time on current form]], 2, FALSE), NA())</f>
        <v>#N/A</v>
      </c>
      <c r="J5083" s="13" t="e">
        <f>IF(ISNUMBER(VLOOKUP(Fulltable[[#This Row],[Distance]], Predict[[#All],[Distance (km)]:[Time on current form]], 3, FALSE)), VLOOKUP(Fulltable[[#This Row],[Distance]], Predict[[#All],[Distance (km)]:[Time on current form]], 3, FALSE), NA())</f>
        <v>#N/A</v>
      </c>
    </row>
    <row r="5084" spans="1:10" x14ac:dyDescent="0.25">
      <c r="A5084" s="1">
        <v>50.82</v>
      </c>
      <c r="B5084" s="2">
        <f>Fulltable[[#This Row],[Distance]]^2</f>
        <v>2582.6723999999999</v>
      </c>
      <c r="C5084">
        <f>Fulltable[[#This Row],[Distance]]^3</f>
        <v>131251.411368</v>
      </c>
      <c r="D5084">
        <f>Fulltable[[#This Row],[Distance]]^4</f>
        <v>6670196.7257217597</v>
      </c>
      <c r="E5084">
        <f>Fulltable[[#This Row],[Distance]]^5</f>
        <v>338979397.60117984</v>
      </c>
      <c r="F5084" s="13" t="e">
        <f>IF(ISNUMBER(VLOOKUP(Fulltable[[#This Row],[Distance]], PBmetric[[Distance (km)]:[PB (hh:mm:ss)]], 6, FALSE)), VLOOKUP(Fulltable[[#This Row],[Distance]], PBmetric[[Distance (km)]:[PB (hh:mm:ss)]], 6, FALSE), NA())</f>
        <v>#N/A</v>
      </c>
      <c r="G5084" s="13">
        <f ca="1">$Q$4+$P$4*Fulltable[[#This Row],[Distance]]+$O$4*Fulltable[[#This Row],[D^2]]+$N$4*Fulltable[[#This Row],[D^3]]</f>
        <v>0.19397032444274936</v>
      </c>
      <c r="H5084" s="13">
        <f ca="1">Fulltable[[#This Row],[Forecast]]*(1+AVERAGE(cform[faster (-ve) /
slower (+ve)]))</f>
        <v>0.20082170952903172</v>
      </c>
      <c r="I5084" s="13" t="e">
        <f>IF(ISNUMBER(VLOOKUP(Fulltable[[#This Row],[Distance]], Predict[[#All],[Distance (km)]:[Time on current form]], 2, FALSE)), VLOOKUP(Fulltable[[#This Row],[Distance]], Predict[[#All],[Distance (km)]:[Time on current form]], 2, FALSE), NA())</f>
        <v>#N/A</v>
      </c>
      <c r="J5084" s="13" t="e">
        <f>IF(ISNUMBER(VLOOKUP(Fulltable[[#This Row],[Distance]], Predict[[#All],[Distance (km)]:[Time on current form]], 3, FALSE)), VLOOKUP(Fulltable[[#This Row],[Distance]], Predict[[#All],[Distance (km)]:[Time on current form]], 3, FALSE), NA())</f>
        <v>#N/A</v>
      </c>
    </row>
    <row r="5085" spans="1:10" x14ac:dyDescent="0.25">
      <c r="A5085" s="1">
        <v>50.83</v>
      </c>
      <c r="B5085" s="2">
        <f>Fulltable[[#This Row],[Distance]]^2</f>
        <v>2583.6888999999996</v>
      </c>
      <c r="C5085">
        <f>Fulltable[[#This Row],[Distance]]^3</f>
        <v>131328.90678699999</v>
      </c>
      <c r="D5085">
        <f>Fulltable[[#This Row],[Distance]]^4</f>
        <v>6675448.3319832077</v>
      </c>
      <c r="E5085">
        <f>Fulltable[[#This Row],[Distance]]^5</f>
        <v>339313038.71470642</v>
      </c>
      <c r="F5085" s="13" t="e">
        <f>IF(ISNUMBER(VLOOKUP(Fulltable[[#This Row],[Distance]], PBmetric[[Distance (km)]:[PB (hh:mm:ss)]], 6, FALSE)), VLOOKUP(Fulltable[[#This Row],[Distance]], PBmetric[[Distance (km)]:[PB (hh:mm:ss)]], 6, FALSE), NA())</f>
        <v>#N/A</v>
      </c>
      <c r="G5085" s="13">
        <f ca="1">$Q$4+$P$4*Fulltable[[#This Row],[Distance]]+$O$4*Fulltable[[#This Row],[D^2]]+$N$4*Fulltable[[#This Row],[D^3]]</f>
        <v>0.19401752232423755</v>
      </c>
      <c r="H5085" s="13">
        <f ca="1">Fulltable[[#This Row],[Forecast]]*(1+AVERAGE(cform[faster (-ve) /
slower (+ve)]))</f>
        <v>0.20087057452564314</v>
      </c>
      <c r="I5085" s="13" t="e">
        <f>IF(ISNUMBER(VLOOKUP(Fulltable[[#This Row],[Distance]], Predict[[#All],[Distance (km)]:[Time on current form]], 2, FALSE)), VLOOKUP(Fulltable[[#This Row],[Distance]], Predict[[#All],[Distance (km)]:[Time on current form]], 2, FALSE), NA())</f>
        <v>#N/A</v>
      </c>
      <c r="J5085" s="13" t="e">
        <f>IF(ISNUMBER(VLOOKUP(Fulltable[[#This Row],[Distance]], Predict[[#All],[Distance (km)]:[Time on current form]], 3, FALSE)), VLOOKUP(Fulltable[[#This Row],[Distance]], Predict[[#All],[Distance (km)]:[Time on current form]], 3, FALSE), NA())</f>
        <v>#N/A</v>
      </c>
    </row>
    <row r="5086" spans="1:10" x14ac:dyDescent="0.25">
      <c r="A5086" s="1">
        <v>50.84</v>
      </c>
      <c r="B5086" s="2">
        <f>Fulltable[[#This Row],[Distance]]^2</f>
        <v>2584.7056000000002</v>
      </c>
      <c r="C5086">
        <f>Fulltable[[#This Row],[Distance]]^3</f>
        <v>131406.43270400001</v>
      </c>
      <c r="D5086">
        <f>Fulltable[[#This Row],[Distance]]^4</f>
        <v>6680703.0386713613</v>
      </c>
      <c r="E5086">
        <f>Fulltable[[#This Row],[Distance]]^5</f>
        <v>339646942.48605204</v>
      </c>
      <c r="F5086" s="13" t="e">
        <f>IF(ISNUMBER(VLOOKUP(Fulltable[[#This Row],[Distance]], PBmetric[[Distance (km)]:[PB (hh:mm:ss)]], 6, FALSE)), VLOOKUP(Fulltable[[#This Row],[Distance]], PBmetric[[Distance (km)]:[PB (hh:mm:ss)]], 6, FALSE), NA())</f>
        <v>#N/A</v>
      </c>
      <c r="G5086" s="13">
        <f ca="1">$Q$4+$P$4*Fulltable[[#This Row],[Distance]]+$O$4*Fulltable[[#This Row],[D^2]]+$N$4*Fulltable[[#This Row],[D^3]]</f>
        <v>0.19406472369865965</v>
      </c>
      <c r="H5086" s="13">
        <f ca="1">Fulltable[[#This Row],[Forecast]]*(1+AVERAGE(cform[faster (-ve) /
slower (+ve)]))</f>
        <v>0.20091944313856522</v>
      </c>
      <c r="I5086" s="13" t="e">
        <f>IF(ISNUMBER(VLOOKUP(Fulltable[[#This Row],[Distance]], Predict[[#All],[Distance (km)]:[Time on current form]], 2, FALSE)), VLOOKUP(Fulltable[[#This Row],[Distance]], Predict[[#All],[Distance (km)]:[Time on current form]], 2, FALSE), NA())</f>
        <v>#N/A</v>
      </c>
      <c r="J5086" s="13" t="e">
        <f>IF(ISNUMBER(VLOOKUP(Fulltable[[#This Row],[Distance]], Predict[[#All],[Distance (km)]:[Time on current form]], 3, FALSE)), VLOOKUP(Fulltable[[#This Row],[Distance]], Predict[[#All],[Distance (km)]:[Time on current form]], 3, FALSE), NA())</f>
        <v>#N/A</v>
      </c>
    </row>
    <row r="5087" spans="1:10" x14ac:dyDescent="0.25">
      <c r="A5087" s="1">
        <v>50.85</v>
      </c>
      <c r="B5087" s="2">
        <f>Fulltable[[#This Row],[Distance]]^2</f>
        <v>2585.7225000000003</v>
      </c>
      <c r="C5087">
        <f>Fulltable[[#This Row],[Distance]]^3</f>
        <v>131483.98912500002</v>
      </c>
      <c r="D5087">
        <f>Fulltable[[#This Row],[Distance]]^4</f>
        <v>6685960.847006252</v>
      </c>
      <c r="E5087">
        <f>Fulltable[[#This Row],[Distance]]^5</f>
        <v>339981109.07026792</v>
      </c>
      <c r="F5087" s="13" t="e">
        <f>IF(ISNUMBER(VLOOKUP(Fulltable[[#This Row],[Distance]], PBmetric[[Distance (km)]:[PB (hh:mm:ss)]], 6, FALSE)), VLOOKUP(Fulltable[[#This Row],[Distance]], PBmetric[[Distance (km)]:[PB (hh:mm:ss)]], 6, FALSE), NA())</f>
        <v>#N/A</v>
      </c>
      <c r="G5087" s="13">
        <f ca="1">$Q$4+$P$4*Fulltable[[#This Row],[Distance]]+$O$4*Fulltable[[#This Row],[D^2]]+$N$4*Fulltable[[#This Row],[D^3]]</f>
        <v>0.19411192856598031</v>
      </c>
      <c r="H5087" s="13">
        <f ca="1">Fulltable[[#This Row],[Forecast]]*(1+AVERAGE(cform[faster (-ve) /
slower (+ve)]))</f>
        <v>0.20096831536776141</v>
      </c>
      <c r="I5087" s="13" t="e">
        <f>IF(ISNUMBER(VLOOKUP(Fulltable[[#This Row],[Distance]], Predict[[#All],[Distance (km)]:[Time on current form]], 2, FALSE)), VLOOKUP(Fulltable[[#This Row],[Distance]], Predict[[#All],[Distance (km)]:[Time on current form]], 2, FALSE), NA())</f>
        <v>#N/A</v>
      </c>
      <c r="J5087" s="13" t="e">
        <f>IF(ISNUMBER(VLOOKUP(Fulltable[[#This Row],[Distance]], Predict[[#All],[Distance (km)]:[Time on current form]], 3, FALSE)), VLOOKUP(Fulltable[[#This Row],[Distance]], Predict[[#All],[Distance (km)]:[Time on current form]], 3, FALSE), NA())</f>
        <v>#N/A</v>
      </c>
    </row>
    <row r="5088" spans="1:10" x14ac:dyDescent="0.25">
      <c r="A5088" s="1">
        <v>50.86</v>
      </c>
      <c r="B5088" s="2">
        <f>Fulltable[[#This Row],[Distance]]^2</f>
        <v>2586.7395999999999</v>
      </c>
      <c r="C5088">
        <f>Fulltable[[#This Row],[Distance]]^3</f>
        <v>131561.57605599999</v>
      </c>
      <c r="D5088">
        <f>Fulltable[[#This Row],[Distance]]^4</f>
        <v>6691221.7582081594</v>
      </c>
      <c r="E5088">
        <f>Fulltable[[#This Row],[Distance]]^5</f>
        <v>340315538.62246698</v>
      </c>
      <c r="F5088" s="13" t="e">
        <f>IF(ISNUMBER(VLOOKUP(Fulltable[[#This Row],[Distance]], PBmetric[[Distance (km)]:[PB (hh:mm:ss)]], 6, FALSE)), VLOOKUP(Fulltable[[#This Row],[Distance]], PBmetric[[Distance (km)]:[PB (hh:mm:ss)]], 6, FALSE), NA())</f>
        <v>#N/A</v>
      </c>
      <c r="G5088" s="13">
        <f ca="1">$Q$4+$P$4*Fulltable[[#This Row],[Distance]]+$O$4*Fulltable[[#This Row],[D^2]]+$N$4*Fulltable[[#This Row],[D^3]]</f>
        <v>0.19415913692616413</v>
      </c>
      <c r="H5088" s="13">
        <f ca="1">Fulltable[[#This Row],[Forecast]]*(1+AVERAGE(cform[faster (-ve) /
slower (+ve)]))</f>
        <v>0.20101719121319506</v>
      </c>
      <c r="I5088" s="13" t="e">
        <f>IF(ISNUMBER(VLOOKUP(Fulltable[[#This Row],[Distance]], Predict[[#All],[Distance (km)]:[Time on current form]], 2, FALSE)), VLOOKUP(Fulltable[[#This Row],[Distance]], Predict[[#All],[Distance (km)]:[Time on current form]], 2, FALSE), NA())</f>
        <v>#N/A</v>
      </c>
      <c r="J5088" s="13" t="e">
        <f>IF(ISNUMBER(VLOOKUP(Fulltable[[#This Row],[Distance]], Predict[[#All],[Distance (km)]:[Time on current form]], 3, FALSE)), VLOOKUP(Fulltable[[#This Row],[Distance]], Predict[[#All],[Distance (km)]:[Time on current form]], 3, FALSE), NA())</f>
        <v>#N/A</v>
      </c>
    </row>
    <row r="5089" spans="1:10" x14ac:dyDescent="0.25">
      <c r="A5089" s="1">
        <v>50.87</v>
      </c>
      <c r="B5089" s="2">
        <f>Fulltable[[#This Row],[Distance]]^2</f>
        <v>2587.7568999999999</v>
      </c>
      <c r="C5089">
        <f>Fulltable[[#This Row],[Distance]]^3</f>
        <v>131639.19350299999</v>
      </c>
      <c r="D5089">
        <f>Fulltable[[#This Row],[Distance]]^4</f>
        <v>6696485.7734976094</v>
      </c>
      <c r="E5089">
        <f>Fulltable[[#This Row],[Distance]]^5</f>
        <v>340650231.29782337</v>
      </c>
      <c r="F5089" s="13" t="e">
        <f>IF(ISNUMBER(VLOOKUP(Fulltable[[#This Row],[Distance]], PBmetric[[Distance (km)]:[PB (hh:mm:ss)]], 6, FALSE)), VLOOKUP(Fulltable[[#This Row],[Distance]], PBmetric[[Distance (km)]:[PB (hh:mm:ss)]], 6, FALSE), NA())</f>
        <v>#N/A</v>
      </c>
      <c r="G5089" s="13">
        <f ca="1">$Q$4+$P$4*Fulltable[[#This Row],[Distance]]+$O$4*Fulltable[[#This Row],[D^2]]+$N$4*Fulltable[[#This Row],[D^3]]</f>
        <v>0.19420634877917564</v>
      </c>
      <c r="H5089" s="13">
        <f ca="1">Fulltable[[#This Row],[Forecast]]*(1+AVERAGE(cform[faster (-ve) /
slower (+ve)]))</f>
        <v>0.20106607067482943</v>
      </c>
      <c r="I5089" s="13" t="e">
        <f>IF(ISNUMBER(VLOOKUP(Fulltable[[#This Row],[Distance]], Predict[[#All],[Distance (km)]:[Time on current form]], 2, FALSE)), VLOOKUP(Fulltable[[#This Row],[Distance]], Predict[[#All],[Distance (km)]:[Time on current form]], 2, FALSE), NA())</f>
        <v>#N/A</v>
      </c>
      <c r="J5089" s="13" t="e">
        <f>IF(ISNUMBER(VLOOKUP(Fulltable[[#This Row],[Distance]], Predict[[#All],[Distance (km)]:[Time on current form]], 3, FALSE)), VLOOKUP(Fulltable[[#This Row],[Distance]], Predict[[#All],[Distance (km)]:[Time on current form]], 3, FALSE), NA())</f>
        <v>#N/A</v>
      </c>
    </row>
    <row r="5090" spans="1:10" x14ac:dyDescent="0.25">
      <c r="A5090" s="1">
        <v>50.88</v>
      </c>
      <c r="B5090" s="2">
        <f>Fulltable[[#This Row],[Distance]]^2</f>
        <v>2588.7744000000002</v>
      </c>
      <c r="C5090">
        <f>Fulltable[[#This Row],[Distance]]^3</f>
        <v>131716.84147200003</v>
      </c>
      <c r="D5090">
        <f>Fulltable[[#This Row],[Distance]]^4</f>
        <v>6701752.8940953612</v>
      </c>
      <c r="E5090">
        <f>Fulltable[[#This Row],[Distance]]^5</f>
        <v>340985187.25157201</v>
      </c>
      <c r="F5090" s="13" t="e">
        <f>IF(ISNUMBER(VLOOKUP(Fulltable[[#This Row],[Distance]], PBmetric[[Distance (km)]:[PB (hh:mm:ss)]], 6, FALSE)), VLOOKUP(Fulltable[[#This Row],[Distance]], PBmetric[[Distance (km)]:[PB (hh:mm:ss)]], 6, FALSE), NA())</f>
        <v>#N/A</v>
      </c>
      <c r="G5090" s="13">
        <f ca="1">$Q$4+$P$4*Fulltable[[#This Row],[Distance]]+$O$4*Fulltable[[#This Row],[D^2]]+$N$4*Fulltable[[#This Row],[D^3]]</f>
        <v>0.19425356412497954</v>
      </c>
      <c r="H5090" s="13">
        <f ca="1">Fulltable[[#This Row],[Forecast]]*(1+AVERAGE(cform[faster (-ve) /
slower (+ve)]))</f>
        <v>0.20111495375262797</v>
      </c>
      <c r="I5090" s="13" t="e">
        <f>IF(ISNUMBER(VLOOKUP(Fulltable[[#This Row],[Distance]], Predict[[#All],[Distance (km)]:[Time on current form]], 2, FALSE)), VLOOKUP(Fulltable[[#This Row],[Distance]], Predict[[#All],[Distance (km)]:[Time on current form]], 2, FALSE), NA())</f>
        <v>#N/A</v>
      </c>
      <c r="J5090" s="13" t="e">
        <f>IF(ISNUMBER(VLOOKUP(Fulltable[[#This Row],[Distance]], Predict[[#All],[Distance (km)]:[Time on current form]], 3, FALSE)), VLOOKUP(Fulltable[[#This Row],[Distance]], Predict[[#All],[Distance (km)]:[Time on current form]], 3, FALSE), NA())</f>
        <v>#N/A</v>
      </c>
    </row>
    <row r="5091" spans="1:10" x14ac:dyDescent="0.25">
      <c r="A5091" s="1">
        <v>50.89</v>
      </c>
      <c r="B5091" s="2">
        <f>Fulltable[[#This Row],[Distance]]^2</f>
        <v>2589.7921000000001</v>
      </c>
      <c r="C5091">
        <f>Fulltable[[#This Row],[Distance]]^3</f>
        <v>131794.51996900002</v>
      </c>
      <c r="D5091">
        <f>Fulltable[[#This Row],[Distance]]^4</f>
        <v>6707023.1212224104</v>
      </c>
      <c r="E5091">
        <f>Fulltable[[#This Row],[Distance]]^5</f>
        <v>341320406.63900846</v>
      </c>
      <c r="F5091" s="13" t="e">
        <f>IF(ISNUMBER(VLOOKUP(Fulltable[[#This Row],[Distance]], PBmetric[[Distance (km)]:[PB (hh:mm:ss)]], 6, FALSE)), VLOOKUP(Fulltable[[#This Row],[Distance]], PBmetric[[Distance (km)]:[PB (hh:mm:ss)]], 6, FALSE), NA())</f>
        <v>#N/A</v>
      </c>
      <c r="G5091" s="13">
        <f ca="1">$Q$4+$P$4*Fulltable[[#This Row],[Distance]]+$O$4*Fulltable[[#This Row],[D^2]]+$N$4*Fulltable[[#This Row],[D^3]]</f>
        <v>0.19430078296354036</v>
      </c>
      <c r="H5091" s="13">
        <f ca="1">Fulltable[[#This Row],[Forecast]]*(1+AVERAGE(cform[faster (-ve) /
slower (+ve)]))</f>
        <v>0.20116384044655397</v>
      </c>
      <c r="I5091" s="13" t="e">
        <f>IF(ISNUMBER(VLOOKUP(Fulltable[[#This Row],[Distance]], Predict[[#All],[Distance (km)]:[Time on current form]], 2, FALSE)), VLOOKUP(Fulltable[[#This Row],[Distance]], Predict[[#All],[Distance (km)]:[Time on current form]], 2, FALSE), NA())</f>
        <v>#N/A</v>
      </c>
      <c r="J5091" s="13" t="e">
        <f>IF(ISNUMBER(VLOOKUP(Fulltable[[#This Row],[Distance]], Predict[[#All],[Distance (km)]:[Time on current form]], 3, FALSE)), VLOOKUP(Fulltable[[#This Row],[Distance]], Predict[[#All],[Distance (km)]:[Time on current form]], 3, FALSE), NA())</f>
        <v>#N/A</v>
      </c>
    </row>
    <row r="5092" spans="1:10" x14ac:dyDescent="0.25">
      <c r="A5092" s="1">
        <v>50.9</v>
      </c>
      <c r="B5092" s="2">
        <f>Fulltable[[#This Row],[Distance]]^2</f>
        <v>2590.81</v>
      </c>
      <c r="C5092">
        <f>Fulltable[[#This Row],[Distance]]^3</f>
        <v>131872.22899999999</v>
      </c>
      <c r="D5092">
        <f>Fulltable[[#This Row],[Distance]]^4</f>
        <v>6712296.4561000001</v>
      </c>
      <c r="E5092">
        <f>Fulltable[[#This Row],[Distance]]^5</f>
        <v>341655889.61549002</v>
      </c>
      <c r="F5092" s="13" t="e">
        <f>IF(ISNUMBER(VLOOKUP(Fulltable[[#This Row],[Distance]], PBmetric[[Distance (km)]:[PB (hh:mm:ss)]], 6, FALSE)), VLOOKUP(Fulltable[[#This Row],[Distance]], PBmetric[[Distance (km)]:[PB (hh:mm:ss)]], 6, FALSE), NA())</f>
        <v>#N/A</v>
      </c>
      <c r="G5092" s="13">
        <f ca="1">$Q$4+$P$4*Fulltable[[#This Row],[Distance]]+$O$4*Fulltable[[#This Row],[D^2]]+$N$4*Fulltable[[#This Row],[D^3]]</f>
        <v>0.19434800529482271</v>
      </c>
      <c r="H5092" s="13">
        <f ca="1">Fulltable[[#This Row],[Forecast]]*(1+AVERAGE(cform[faster (-ve) /
slower (+ve)]))</f>
        <v>0.20121273075657078</v>
      </c>
      <c r="I5092" s="13" t="e">
        <f>IF(ISNUMBER(VLOOKUP(Fulltable[[#This Row],[Distance]], Predict[[#All],[Distance (km)]:[Time on current form]], 2, FALSE)), VLOOKUP(Fulltable[[#This Row],[Distance]], Predict[[#All],[Distance (km)]:[Time on current form]], 2, FALSE), NA())</f>
        <v>#N/A</v>
      </c>
      <c r="J5092" s="13" t="e">
        <f>IF(ISNUMBER(VLOOKUP(Fulltable[[#This Row],[Distance]], Predict[[#All],[Distance (km)]:[Time on current form]], 3, FALSE)), VLOOKUP(Fulltable[[#This Row],[Distance]], Predict[[#All],[Distance (km)]:[Time on current form]], 3, FALSE), NA())</f>
        <v>#N/A</v>
      </c>
    </row>
    <row r="5093" spans="1:10" x14ac:dyDescent="0.25">
      <c r="A5093" s="1">
        <v>50.91</v>
      </c>
      <c r="B5093" s="2">
        <f>Fulltable[[#This Row],[Distance]]^2</f>
        <v>2591.8280999999997</v>
      </c>
      <c r="C5093">
        <f>Fulltable[[#This Row],[Distance]]^3</f>
        <v>131949.96857099998</v>
      </c>
      <c r="D5093">
        <f>Fulltable[[#This Row],[Distance]]^4</f>
        <v>6717572.8999496084</v>
      </c>
      <c r="E5093">
        <f>Fulltable[[#This Row],[Distance]]^5</f>
        <v>341991636.33643454</v>
      </c>
      <c r="F5093" s="13" t="e">
        <f>IF(ISNUMBER(VLOOKUP(Fulltable[[#This Row],[Distance]], PBmetric[[Distance (km)]:[PB (hh:mm:ss)]], 6, FALSE)), VLOOKUP(Fulltable[[#This Row],[Distance]], PBmetric[[Distance (km)]:[PB (hh:mm:ss)]], 6, FALSE), NA())</f>
        <v>#N/A</v>
      </c>
      <c r="G5093" s="13">
        <f ca="1">$Q$4+$P$4*Fulltable[[#This Row],[Distance]]+$O$4*Fulltable[[#This Row],[D^2]]+$N$4*Fulltable[[#This Row],[D^3]]</f>
        <v>0.1943952311187912</v>
      </c>
      <c r="H5093" s="13">
        <f ca="1">Fulltable[[#This Row],[Forecast]]*(1+AVERAGE(cform[faster (-ve) /
slower (+ve)]))</f>
        <v>0.20126162468264178</v>
      </c>
      <c r="I5093" s="13" t="e">
        <f>IF(ISNUMBER(VLOOKUP(Fulltable[[#This Row],[Distance]], Predict[[#All],[Distance (km)]:[Time on current form]], 2, FALSE)), VLOOKUP(Fulltable[[#This Row],[Distance]], Predict[[#All],[Distance (km)]:[Time on current form]], 2, FALSE), NA())</f>
        <v>#N/A</v>
      </c>
      <c r="J5093" s="13" t="e">
        <f>IF(ISNUMBER(VLOOKUP(Fulltable[[#This Row],[Distance]], Predict[[#All],[Distance (km)]:[Time on current form]], 3, FALSE)), VLOOKUP(Fulltable[[#This Row],[Distance]], Predict[[#All],[Distance (km)]:[Time on current form]], 3, FALSE), NA())</f>
        <v>#N/A</v>
      </c>
    </row>
    <row r="5094" spans="1:10" x14ac:dyDescent="0.25">
      <c r="A5094" s="1">
        <v>50.92</v>
      </c>
      <c r="B5094" s="2">
        <f>Fulltable[[#This Row],[Distance]]^2</f>
        <v>2592.8464000000004</v>
      </c>
      <c r="C5094">
        <f>Fulltable[[#This Row],[Distance]]^3</f>
        <v>132027.73868800001</v>
      </c>
      <c r="D5094">
        <f>Fulltable[[#This Row],[Distance]]^4</f>
        <v>6722852.4539929619</v>
      </c>
      <c r="E5094">
        <f>Fulltable[[#This Row],[Distance]]^5</f>
        <v>342327646.95732164</v>
      </c>
      <c r="F5094" s="13" t="e">
        <f>IF(ISNUMBER(VLOOKUP(Fulltable[[#This Row],[Distance]], PBmetric[[Distance (km)]:[PB (hh:mm:ss)]], 6, FALSE)), VLOOKUP(Fulltable[[#This Row],[Distance]], PBmetric[[Distance (km)]:[PB (hh:mm:ss)]], 6, FALSE), NA())</f>
        <v>#N/A</v>
      </c>
      <c r="G5094" s="13">
        <f ca="1">$Q$4+$P$4*Fulltable[[#This Row],[Distance]]+$O$4*Fulltable[[#This Row],[D^2]]+$N$4*Fulltable[[#This Row],[D^3]]</f>
        <v>0.19444246043541039</v>
      </c>
      <c r="H5094" s="13">
        <f ca="1">Fulltable[[#This Row],[Forecast]]*(1+AVERAGE(cform[faster (-ve) /
slower (+ve)]))</f>
        <v>0.20131052222473023</v>
      </c>
      <c r="I5094" s="13" t="e">
        <f>IF(ISNUMBER(VLOOKUP(Fulltable[[#This Row],[Distance]], Predict[[#All],[Distance (km)]:[Time on current form]], 2, FALSE)), VLOOKUP(Fulltable[[#This Row],[Distance]], Predict[[#All],[Distance (km)]:[Time on current form]], 2, FALSE), NA())</f>
        <v>#N/A</v>
      </c>
      <c r="J5094" s="13" t="e">
        <f>IF(ISNUMBER(VLOOKUP(Fulltable[[#This Row],[Distance]], Predict[[#All],[Distance (km)]:[Time on current form]], 3, FALSE)), VLOOKUP(Fulltable[[#This Row],[Distance]], Predict[[#All],[Distance (km)]:[Time on current form]], 3, FALSE), NA())</f>
        <v>#N/A</v>
      </c>
    </row>
    <row r="5095" spans="1:10" x14ac:dyDescent="0.25">
      <c r="A5095" s="1">
        <v>50.93</v>
      </c>
      <c r="B5095" s="2">
        <f>Fulltable[[#This Row],[Distance]]^2</f>
        <v>2593.8649</v>
      </c>
      <c r="C5095">
        <f>Fulltable[[#This Row],[Distance]]^3</f>
        <v>132105.539357</v>
      </c>
      <c r="D5095">
        <f>Fulltable[[#This Row],[Distance]]^4</f>
        <v>6728135.1194520099</v>
      </c>
      <c r="E5095">
        <f>Fulltable[[#This Row],[Distance]]^5</f>
        <v>342663921.63369083</v>
      </c>
      <c r="F5095" s="13" t="e">
        <f>IF(ISNUMBER(VLOOKUP(Fulltable[[#This Row],[Distance]], PBmetric[[Distance (km)]:[PB (hh:mm:ss)]], 6, FALSE)), VLOOKUP(Fulltable[[#This Row],[Distance]], PBmetric[[Distance (km)]:[PB (hh:mm:ss)]], 6, FALSE), NA())</f>
        <v>#N/A</v>
      </c>
      <c r="G5095" s="13">
        <f ca="1">$Q$4+$P$4*Fulltable[[#This Row],[Distance]]+$O$4*Fulltable[[#This Row],[D^2]]+$N$4*Fulltable[[#This Row],[D^3]]</f>
        <v>0.19448969324464488</v>
      </c>
      <c r="H5095" s="13">
        <f ca="1">Fulltable[[#This Row],[Forecast]]*(1+AVERAGE(cform[faster (-ve) /
slower (+ve)]))</f>
        <v>0.20135942338279955</v>
      </c>
      <c r="I5095" s="13" t="e">
        <f>IF(ISNUMBER(VLOOKUP(Fulltable[[#This Row],[Distance]], Predict[[#All],[Distance (km)]:[Time on current form]], 2, FALSE)), VLOOKUP(Fulltable[[#This Row],[Distance]], Predict[[#All],[Distance (km)]:[Time on current form]], 2, FALSE), NA())</f>
        <v>#N/A</v>
      </c>
      <c r="J5095" s="13" t="e">
        <f>IF(ISNUMBER(VLOOKUP(Fulltable[[#This Row],[Distance]], Predict[[#All],[Distance (km)]:[Time on current form]], 3, FALSE)), VLOOKUP(Fulltable[[#This Row],[Distance]], Predict[[#All],[Distance (km)]:[Time on current form]], 3, FALSE), NA())</f>
        <v>#N/A</v>
      </c>
    </row>
    <row r="5096" spans="1:10" x14ac:dyDescent="0.25">
      <c r="A5096" s="1">
        <v>50.94</v>
      </c>
      <c r="B5096" s="2">
        <f>Fulltable[[#This Row],[Distance]]^2</f>
        <v>2594.8835999999997</v>
      </c>
      <c r="C5096">
        <f>Fulltable[[#This Row],[Distance]]^3</f>
        <v>132183.37058399999</v>
      </c>
      <c r="D5096">
        <f>Fulltable[[#This Row],[Distance]]^4</f>
        <v>6733420.8975489587</v>
      </c>
      <c r="E5096">
        <f>Fulltable[[#This Row],[Distance]]^5</f>
        <v>343000460.52114391</v>
      </c>
      <c r="F5096" s="13" t="e">
        <f>IF(ISNUMBER(VLOOKUP(Fulltable[[#This Row],[Distance]], PBmetric[[Distance (km)]:[PB (hh:mm:ss)]], 6, FALSE)), VLOOKUP(Fulltable[[#This Row],[Distance]], PBmetric[[Distance (km)]:[PB (hh:mm:ss)]], 6, FALSE), NA())</f>
        <v>#N/A</v>
      </c>
      <c r="G5096" s="13">
        <f ca="1">$Q$4+$P$4*Fulltable[[#This Row],[Distance]]+$O$4*Fulltable[[#This Row],[D^2]]+$N$4*Fulltable[[#This Row],[D^3]]</f>
        <v>0.19453692954645932</v>
      </c>
      <c r="H5096" s="13">
        <f ca="1">Fulltable[[#This Row],[Forecast]]*(1+AVERAGE(cform[faster (-ve) /
slower (+ve)]))</f>
        <v>0.20140832815681309</v>
      </c>
      <c r="I5096" s="13" t="e">
        <f>IF(ISNUMBER(VLOOKUP(Fulltable[[#This Row],[Distance]], Predict[[#All],[Distance (km)]:[Time on current form]], 2, FALSE)), VLOOKUP(Fulltable[[#This Row],[Distance]], Predict[[#All],[Distance (km)]:[Time on current form]], 2, FALSE), NA())</f>
        <v>#N/A</v>
      </c>
      <c r="J5096" s="13" t="e">
        <f>IF(ISNUMBER(VLOOKUP(Fulltable[[#This Row],[Distance]], Predict[[#All],[Distance (km)]:[Time on current form]], 3, FALSE)), VLOOKUP(Fulltable[[#This Row],[Distance]], Predict[[#All],[Distance (km)]:[Time on current form]], 3, FALSE), NA())</f>
        <v>#N/A</v>
      </c>
    </row>
    <row r="5097" spans="1:10" x14ac:dyDescent="0.25">
      <c r="A5097" s="1">
        <v>50.95</v>
      </c>
      <c r="B5097" s="2">
        <f>Fulltable[[#This Row],[Distance]]^2</f>
        <v>2595.9025000000001</v>
      </c>
      <c r="C5097">
        <f>Fulltable[[#This Row],[Distance]]^3</f>
        <v>132261.23237500002</v>
      </c>
      <c r="D5097">
        <f>Fulltable[[#This Row],[Distance]]^4</f>
        <v>6738709.789506251</v>
      </c>
      <c r="E5097">
        <f>Fulltable[[#This Row],[Distance]]^5</f>
        <v>343337263.77534348</v>
      </c>
      <c r="F5097" s="13" t="e">
        <f>IF(ISNUMBER(VLOOKUP(Fulltable[[#This Row],[Distance]], PBmetric[[Distance (km)]:[PB (hh:mm:ss)]], 6, FALSE)), VLOOKUP(Fulltable[[#This Row],[Distance]], PBmetric[[Distance (km)]:[PB (hh:mm:ss)]], 6, FALSE), NA())</f>
        <v>#N/A</v>
      </c>
      <c r="G5097" s="13">
        <f ca="1">$Q$4+$P$4*Fulltable[[#This Row],[Distance]]+$O$4*Fulltable[[#This Row],[D^2]]+$N$4*Fulltable[[#This Row],[D^3]]</f>
        <v>0.19458416934081829</v>
      </c>
      <c r="H5097" s="13">
        <f ca="1">Fulltable[[#This Row],[Forecast]]*(1+AVERAGE(cform[faster (-ve) /
slower (+ve)]))</f>
        <v>0.20145723654673417</v>
      </c>
      <c r="I5097" s="13" t="e">
        <f>IF(ISNUMBER(VLOOKUP(Fulltable[[#This Row],[Distance]], Predict[[#All],[Distance (km)]:[Time on current form]], 2, FALSE)), VLOOKUP(Fulltable[[#This Row],[Distance]], Predict[[#All],[Distance (km)]:[Time on current form]], 2, FALSE), NA())</f>
        <v>#N/A</v>
      </c>
      <c r="J5097" s="13" t="e">
        <f>IF(ISNUMBER(VLOOKUP(Fulltable[[#This Row],[Distance]], Predict[[#All],[Distance (km)]:[Time on current form]], 3, FALSE)), VLOOKUP(Fulltable[[#This Row],[Distance]], Predict[[#All],[Distance (km)]:[Time on current form]], 3, FALSE), NA())</f>
        <v>#N/A</v>
      </c>
    </row>
    <row r="5098" spans="1:10" x14ac:dyDescent="0.25">
      <c r="A5098" s="1">
        <v>50.96</v>
      </c>
      <c r="B5098" s="2">
        <f>Fulltable[[#This Row],[Distance]]^2</f>
        <v>2596.9216000000001</v>
      </c>
      <c r="C5098">
        <f>Fulltable[[#This Row],[Distance]]^3</f>
        <v>132339.124736</v>
      </c>
      <c r="D5098">
        <f>Fulltable[[#This Row],[Distance]]^4</f>
        <v>6744001.7965465607</v>
      </c>
      <c r="E5098">
        <f>Fulltable[[#This Row],[Distance]]^5</f>
        <v>343674331.55201274</v>
      </c>
      <c r="F5098" s="13" t="e">
        <f>IF(ISNUMBER(VLOOKUP(Fulltable[[#This Row],[Distance]], PBmetric[[Distance (km)]:[PB (hh:mm:ss)]], 6, FALSE)), VLOOKUP(Fulltable[[#This Row],[Distance]], PBmetric[[Distance (km)]:[PB (hh:mm:ss)]], 6, FALSE), NA())</f>
        <v>#N/A</v>
      </c>
      <c r="G5098" s="13">
        <f ca="1">$Q$4+$P$4*Fulltable[[#This Row],[Distance]]+$O$4*Fulltable[[#This Row],[D^2]]+$N$4*Fulltable[[#This Row],[D^3]]</f>
        <v>0.19463141262768638</v>
      </c>
      <c r="H5098" s="13">
        <f ca="1">Fulltable[[#This Row],[Forecast]]*(1+AVERAGE(cform[faster (-ve) /
slower (+ve)]))</f>
        <v>0.20150614855252619</v>
      </c>
      <c r="I5098" s="13" t="e">
        <f>IF(ISNUMBER(VLOOKUP(Fulltable[[#This Row],[Distance]], Predict[[#All],[Distance (km)]:[Time on current form]], 2, FALSE)), VLOOKUP(Fulltable[[#This Row],[Distance]], Predict[[#All],[Distance (km)]:[Time on current form]], 2, FALSE), NA())</f>
        <v>#N/A</v>
      </c>
      <c r="J5098" s="13" t="e">
        <f>IF(ISNUMBER(VLOOKUP(Fulltable[[#This Row],[Distance]], Predict[[#All],[Distance (km)]:[Time on current form]], 3, FALSE)), VLOOKUP(Fulltable[[#This Row],[Distance]], Predict[[#All],[Distance (km)]:[Time on current form]], 3, FALSE), NA())</f>
        <v>#N/A</v>
      </c>
    </row>
    <row r="5099" spans="1:10" x14ac:dyDescent="0.25">
      <c r="A5099" s="1">
        <v>50.97</v>
      </c>
      <c r="B5099" s="2">
        <f>Fulltable[[#This Row],[Distance]]^2</f>
        <v>2597.9409000000001</v>
      </c>
      <c r="C5099">
        <f>Fulltable[[#This Row],[Distance]]^3</f>
        <v>132417.04767299999</v>
      </c>
      <c r="D5099">
        <f>Fulltable[[#This Row],[Distance]]^4</f>
        <v>6749296.9198928103</v>
      </c>
      <c r="E5099">
        <f>Fulltable[[#This Row],[Distance]]^5</f>
        <v>344011664.00693655</v>
      </c>
      <c r="F5099" s="13" t="e">
        <f>IF(ISNUMBER(VLOOKUP(Fulltable[[#This Row],[Distance]], PBmetric[[Distance (km)]:[PB (hh:mm:ss)]], 6, FALSE)), VLOOKUP(Fulltable[[#This Row],[Distance]], PBmetric[[Distance (km)]:[PB (hh:mm:ss)]], 6, FALSE), NA())</f>
        <v>#N/A</v>
      </c>
      <c r="G5099" s="13">
        <f ca="1">$Q$4+$P$4*Fulltable[[#This Row],[Distance]]+$O$4*Fulltable[[#This Row],[D^2]]+$N$4*Fulltable[[#This Row],[D^3]]</f>
        <v>0.19467865940702814</v>
      </c>
      <c r="H5099" s="13">
        <f ca="1">Fulltable[[#This Row],[Forecast]]*(1+AVERAGE(cform[faster (-ve) /
slower (+ve)]))</f>
        <v>0.20155506417415237</v>
      </c>
      <c r="I5099" s="13" t="e">
        <f>IF(ISNUMBER(VLOOKUP(Fulltable[[#This Row],[Distance]], Predict[[#All],[Distance (km)]:[Time on current form]], 2, FALSE)), VLOOKUP(Fulltable[[#This Row],[Distance]], Predict[[#All],[Distance (km)]:[Time on current form]], 2, FALSE), NA())</f>
        <v>#N/A</v>
      </c>
      <c r="J5099" s="13" t="e">
        <f>IF(ISNUMBER(VLOOKUP(Fulltable[[#This Row],[Distance]], Predict[[#All],[Distance (km)]:[Time on current form]], 3, FALSE)), VLOOKUP(Fulltable[[#This Row],[Distance]], Predict[[#All],[Distance (km)]:[Time on current form]], 3, FALSE), NA())</f>
        <v>#N/A</v>
      </c>
    </row>
    <row r="5100" spans="1:10" x14ac:dyDescent="0.25">
      <c r="A5100" s="1">
        <v>50.98</v>
      </c>
      <c r="B5100" s="2">
        <f>Fulltable[[#This Row],[Distance]]^2</f>
        <v>2598.9603999999995</v>
      </c>
      <c r="C5100">
        <f>Fulltable[[#This Row],[Distance]]^3</f>
        <v>132495.00119199997</v>
      </c>
      <c r="D5100">
        <f>Fulltable[[#This Row],[Distance]]^4</f>
        <v>6754595.1607681569</v>
      </c>
      <c r="E5100">
        <f>Fulltable[[#This Row],[Distance]]^5</f>
        <v>344349261.29596061</v>
      </c>
      <c r="F5100" s="13" t="e">
        <f>IF(ISNUMBER(VLOOKUP(Fulltable[[#This Row],[Distance]], PBmetric[[Distance (km)]:[PB (hh:mm:ss)]], 6, FALSE)), VLOOKUP(Fulltable[[#This Row],[Distance]], PBmetric[[Distance (km)]:[PB (hh:mm:ss)]], 6, FALSE), NA())</f>
        <v>#N/A</v>
      </c>
      <c r="G5100" s="13">
        <f ca="1">$Q$4+$P$4*Fulltable[[#This Row],[Distance]]+$O$4*Fulltable[[#This Row],[D^2]]+$N$4*Fulltable[[#This Row],[D^3]]</f>
        <v>0.19472590967880818</v>
      </c>
      <c r="H5100" s="13">
        <f ca="1">Fulltable[[#This Row],[Forecast]]*(1+AVERAGE(cform[faster (-ve) /
slower (+ve)]))</f>
        <v>0.20160398341157615</v>
      </c>
      <c r="I5100" s="13" t="e">
        <f>IF(ISNUMBER(VLOOKUP(Fulltable[[#This Row],[Distance]], Predict[[#All],[Distance (km)]:[Time on current form]], 2, FALSE)), VLOOKUP(Fulltable[[#This Row],[Distance]], Predict[[#All],[Distance (km)]:[Time on current form]], 2, FALSE), NA())</f>
        <v>#N/A</v>
      </c>
      <c r="J5100" s="13" t="e">
        <f>IF(ISNUMBER(VLOOKUP(Fulltable[[#This Row],[Distance]], Predict[[#All],[Distance (km)]:[Time on current form]], 3, FALSE)), VLOOKUP(Fulltable[[#This Row],[Distance]], Predict[[#All],[Distance (km)]:[Time on current form]], 3, FALSE), NA())</f>
        <v>#N/A</v>
      </c>
    </row>
    <row r="5101" spans="1:10" x14ac:dyDescent="0.25">
      <c r="A5101" s="1">
        <v>50.99</v>
      </c>
      <c r="B5101" s="2">
        <f>Fulltable[[#This Row],[Distance]]^2</f>
        <v>2599.9801000000002</v>
      </c>
      <c r="C5101">
        <f>Fulltable[[#This Row],[Distance]]^3</f>
        <v>132572.98529900002</v>
      </c>
      <c r="D5101">
        <f>Fulltable[[#This Row],[Distance]]^4</f>
        <v>6759896.520396011</v>
      </c>
      <c r="E5101">
        <f>Fulltable[[#This Row],[Distance]]^5</f>
        <v>344687123.5749926</v>
      </c>
      <c r="F5101" s="13" t="e">
        <f>IF(ISNUMBER(VLOOKUP(Fulltable[[#This Row],[Distance]], PBmetric[[Distance (km)]:[PB (hh:mm:ss)]], 6, FALSE)), VLOOKUP(Fulltable[[#This Row],[Distance]], PBmetric[[Distance (km)]:[PB (hh:mm:ss)]], 6, FALSE), NA())</f>
        <v>#N/A</v>
      </c>
      <c r="G5101" s="13">
        <f ca="1">$Q$4+$P$4*Fulltable[[#This Row],[Distance]]+$O$4*Fulltable[[#This Row],[D^2]]+$N$4*Fulltable[[#This Row],[D^3]]</f>
        <v>0.19477316344299117</v>
      </c>
      <c r="H5101" s="13">
        <f ca="1">Fulltable[[#This Row],[Forecast]]*(1+AVERAGE(cform[faster (-ve) /
slower (+ve)]))</f>
        <v>0.2016529062647609</v>
      </c>
      <c r="I5101" s="13" t="e">
        <f>IF(ISNUMBER(VLOOKUP(Fulltable[[#This Row],[Distance]], Predict[[#All],[Distance (km)]:[Time on current form]], 2, FALSE)), VLOOKUP(Fulltable[[#This Row],[Distance]], Predict[[#All],[Distance (km)]:[Time on current form]], 2, FALSE), NA())</f>
        <v>#N/A</v>
      </c>
      <c r="J5101" s="13" t="e">
        <f>IF(ISNUMBER(VLOOKUP(Fulltable[[#This Row],[Distance]], Predict[[#All],[Distance (km)]:[Time on current form]], 3, FALSE)), VLOOKUP(Fulltable[[#This Row],[Distance]], Predict[[#All],[Distance (km)]:[Time on current form]], 3, FALSE), NA())</f>
        <v>#N/A</v>
      </c>
    </row>
    <row r="5102" spans="1:10" x14ac:dyDescent="0.25">
      <c r="A5102" s="1">
        <v>51</v>
      </c>
      <c r="B5102" s="2">
        <f>Fulltable[[#This Row],[Distance]]^2</f>
        <v>2601</v>
      </c>
      <c r="C5102">
        <f>Fulltable[[#This Row],[Distance]]^3</f>
        <v>132651</v>
      </c>
      <c r="D5102">
        <f>Fulltable[[#This Row],[Distance]]^4</f>
        <v>6765201</v>
      </c>
      <c r="E5102">
        <f>Fulltable[[#This Row],[Distance]]^5</f>
        <v>345025251</v>
      </c>
      <c r="F5102" s="13" t="e">
        <f>IF(ISNUMBER(VLOOKUP(Fulltable[[#This Row],[Distance]], PBmetric[[Distance (km)]:[PB (hh:mm:ss)]], 6, FALSE)), VLOOKUP(Fulltable[[#This Row],[Distance]], PBmetric[[Distance (km)]:[PB (hh:mm:ss)]], 6, FALSE), NA())</f>
        <v>#N/A</v>
      </c>
      <c r="G5102" s="13">
        <f ca="1">$Q$4+$P$4*Fulltable[[#This Row],[Distance]]+$O$4*Fulltable[[#This Row],[D^2]]+$N$4*Fulltable[[#This Row],[D^3]]</f>
        <v>0.19482042069954164</v>
      </c>
      <c r="H5102" s="13">
        <f ca="1">Fulltable[[#This Row],[Forecast]]*(1+AVERAGE(cform[faster (-ve) /
slower (+ve)]))</f>
        <v>0.2017018327336699</v>
      </c>
      <c r="I5102" s="13" t="e">
        <f>IF(ISNUMBER(VLOOKUP(Fulltable[[#This Row],[Distance]], Predict[[#All],[Distance (km)]:[Time on current form]], 2, FALSE)), VLOOKUP(Fulltable[[#This Row],[Distance]], Predict[[#All],[Distance (km)]:[Time on current form]], 2, FALSE), NA())</f>
        <v>#N/A</v>
      </c>
      <c r="J5102" s="13" t="e">
        <f>IF(ISNUMBER(VLOOKUP(Fulltable[[#This Row],[Distance]], Predict[[#All],[Distance (km)]:[Time on current form]], 3, FALSE)), VLOOKUP(Fulltable[[#This Row],[Distance]], Predict[[#All],[Distance (km)]:[Time on current form]], 3, FALSE), NA())</f>
        <v>#N/A</v>
      </c>
    </row>
    <row r="5103" spans="1:10" x14ac:dyDescent="0.25">
      <c r="A5103" s="1">
        <v>51.01</v>
      </c>
      <c r="B5103" s="2">
        <f>Fulltable[[#This Row],[Distance]]^2</f>
        <v>2602.0200999999997</v>
      </c>
      <c r="C5103">
        <f>Fulltable[[#This Row],[Distance]]^3</f>
        <v>132729.04530099998</v>
      </c>
      <c r="D5103">
        <f>Fulltable[[#This Row],[Distance]]^4</f>
        <v>6770508.6008040085</v>
      </c>
      <c r="E5103">
        <f>Fulltable[[#This Row],[Distance]]^5</f>
        <v>345363643.72701246</v>
      </c>
      <c r="F5103" s="13" t="e">
        <f>IF(ISNUMBER(VLOOKUP(Fulltable[[#This Row],[Distance]], PBmetric[[Distance (km)]:[PB (hh:mm:ss)]], 6, FALSE)), VLOOKUP(Fulltable[[#This Row],[Distance]], PBmetric[[Distance (km)]:[PB (hh:mm:ss)]], 6, FALSE), NA())</f>
        <v>#N/A</v>
      </c>
      <c r="G5103" s="13">
        <f ca="1">$Q$4+$P$4*Fulltable[[#This Row],[Distance]]+$O$4*Fulltable[[#This Row],[D^2]]+$N$4*Fulltable[[#This Row],[D^3]]</f>
        <v>0.1948676814484242</v>
      </c>
      <c r="H5103" s="13">
        <f ca="1">Fulltable[[#This Row],[Forecast]]*(1+AVERAGE(cform[faster (-ve) /
slower (+ve)]))</f>
        <v>0.20175076281826651</v>
      </c>
      <c r="I5103" s="13" t="e">
        <f>IF(ISNUMBER(VLOOKUP(Fulltable[[#This Row],[Distance]], Predict[[#All],[Distance (km)]:[Time on current form]], 2, FALSE)), VLOOKUP(Fulltable[[#This Row],[Distance]], Predict[[#All],[Distance (km)]:[Time on current form]], 2, FALSE), NA())</f>
        <v>#N/A</v>
      </c>
      <c r="J5103" s="13" t="e">
        <f>IF(ISNUMBER(VLOOKUP(Fulltable[[#This Row],[Distance]], Predict[[#All],[Distance (km)]:[Time on current form]], 3, FALSE)), VLOOKUP(Fulltable[[#This Row],[Distance]], Predict[[#All],[Distance (km)]:[Time on current form]], 3, FALSE), NA())</f>
        <v>#N/A</v>
      </c>
    </row>
    <row r="5104" spans="1:10" x14ac:dyDescent="0.25">
      <c r="A5104" s="1">
        <v>51.02</v>
      </c>
      <c r="B5104" s="2">
        <f>Fulltable[[#This Row],[Distance]]^2</f>
        <v>2603.0404000000003</v>
      </c>
      <c r="C5104">
        <f>Fulltable[[#This Row],[Distance]]^3</f>
        <v>132807.12120800003</v>
      </c>
      <c r="D5104">
        <f>Fulltable[[#This Row],[Distance]]^4</f>
        <v>6775819.3240321614</v>
      </c>
      <c r="E5104">
        <f>Fulltable[[#This Row],[Distance]]^5</f>
        <v>345702301.91212088</v>
      </c>
      <c r="F5104" s="13" t="e">
        <f>IF(ISNUMBER(VLOOKUP(Fulltable[[#This Row],[Distance]], PBmetric[[Distance (km)]:[PB (hh:mm:ss)]], 6, FALSE)), VLOOKUP(Fulltable[[#This Row],[Distance]], PBmetric[[Distance (km)]:[PB (hh:mm:ss)]], 6, FALSE), NA())</f>
        <v>#N/A</v>
      </c>
      <c r="G5104" s="13">
        <f ca="1">$Q$4+$P$4*Fulltable[[#This Row],[Distance]]+$O$4*Fulltable[[#This Row],[D^2]]+$N$4*Fulltable[[#This Row],[D^3]]</f>
        <v>0.19491494568960349</v>
      </c>
      <c r="H5104" s="13">
        <f ca="1">Fulltable[[#This Row],[Forecast]]*(1+AVERAGE(cform[faster (-ve) /
slower (+ve)]))</f>
        <v>0.20179969651851415</v>
      </c>
      <c r="I5104" s="13" t="e">
        <f>IF(ISNUMBER(VLOOKUP(Fulltable[[#This Row],[Distance]], Predict[[#All],[Distance (km)]:[Time on current form]], 2, FALSE)), VLOOKUP(Fulltable[[#This Row],[Distance]], Predict[[#All],[Distance (km)]:[Time on current form]], 2, FALSE), NA())</f>
        <v>#N/A</v>
      </c>
      <c r="J5104" s="13" t="e">
        <f>IF(ISNUMBER(VLOOKUP(Fulltable[[#This Row],[Distance]], Predict[[#All],[Distance (km)]:[Time on current form]], 3, FALSE)), VLOOKUP(Fulltable[[#This Row],[Distance]], Predict[[#All],[Distance (km)]:[Time on current form]], 3, FALSE), NA())</f>
        <v>#N/A</v>
      </c>
    </row>
    <row r="5105" spans="1:10" x14ac:dyDescent="0.25">
      <c r="A5105" s="1">
        <v>51.03</v>
      </c>
      <c r="B5105" s="2">
        <f>Fulltable[[#This Row],[Distance]]^2</f>
        <v>2604.0608999999999</v>
      </c>
      <c r="C5105">
        <f>Fulltable[[#This Row],[Distance]]^3</f>
        <v>132885.22772699999</v>
      </c>
      <c r="D5105">
        <f>Fulltable[[#This Row],[Distance]]^4</f>
        <v>6781133.1709088096</v>
      </c>
      <c r="E5105">
        <f>Fulltable[[#This Row],[Distance]]^5</f>
        <v>346041225.71147656</v>
      </c>
      <c r="F5105" s="13" t="e">
        <f>IF(ISNUMBER(VLOOKUP(Fulltable[[#This Row],[Distance]], PBmetric[[Distance (km)]:[PB (hh:mm:ss)]], 6, FALSE)), VLOOKUP(Fulltable[[#This Row],[Distance]], PBmetric[[Distance (km)]:[PB (hh:mm:ss)]], 6, FALSE), NA())</f>
        <v>#N/A</v>
      </c>
      <c r="G5105" s="13">
        <f ca="1">$Q$4+$P$4*Fulltable[[#This Row],[Distance]]+$O$4*Fulltable[[#This Row],[D^2]]+$N$4*Fulltable[[#This Row],[D^3]]</f>
        <v>0.19496221342304404</v>
      </c>
      <c r="H5105" s="13">
        <f ca="1">Fulltable[[#This Row],[Forecast]]*(1+AVERAGE(cform[faster (-ve) /
slower (+ve)]))</f>
        <v>0.20184863383437607</v>
      </c>
      <c r="I5105" s="13" t="e">
        <f>IF(ISNUMBER(VLOOKUP(Fulltable[[#This Row],[Distance]], Predict[[#All],[Distance (km)]:[Time on current form]], 2, FALSE)), VLOOKUP(Fulltable[[#This Row],[Distance]], Predict[[#All],[Distance (km)]:[Time on current form]], 2, FALSE), NA())</f>
        <v>#N/A</v>
      </c>
      <c r="J5105" s="13" t="e">
        <f>IF(ISNUMBER(VLOOKUP(Fulltable[[#This Row],[Distance]], Predict[[#All],[Distance (km)]:[Time on current form]], 3, FALSE)), VLOOKUP(Fulltable[[#This Row],[Distance]], Predict[[#All],[Distance (km)]:[Time on current form]], 3, FALSE), NA())</f>
        <v>#N/A</v>
      </c>
    </row>
    <row r="5106" spans="1:10" x14ac:dyDescent="0.25">
      <c r="A5106" s="1">
        <v>51.04</v>
      </c>
      <c r="B5106" s="2">
        <f>Fulltable[[#This Row],[Distance]]^2</f>
        <v>2605.0816</v>
      </c>
      <c r="C5106">
        <f>Fulltable[[#This Row],[Distance]]^3</f>
        <v>132963.364864</v>
      </c>
      <c r="D5106">
        <f>Fulltable[[#This Row],[Distance]]^4</f>
        <v>6786450.1426585596</v>
      </c>
      <c r="E5106">
        <f>Fulltable[[#This Row],[Distance]]^5</f>
        <v>346380415.28129286</v>
      </c>
      <c r="F5106" s="13" t="e">
        <f>IF(ISNUMBER(VLOOKUP(Fulltable[[#This Row],[Distance]], PBmetric[[Distance (km)]:[PB (hh:mm:ss)]], 6, FALSE)), VLOOKUP(Fulltable[[#This Row],[Distance]], PBmetric[[Distance (km)]:[PB (hh:mm:ss)]], 6, FALSE), NA())</f>
        <v>#N/A</v>
      </c>
      <c r="G5106" s="13">
        <f ca="1">$Q$4+$P$4*Fulltable[[#This Row],[Distance]]+$O$4*Fulltable[[#This Row],[D^2]]+$N$4*Fulltable[[#This Row],[D^3]]</f>
        <v>0.19500948464871046</v>
      </c>
      <c r="H5106" s="13">
        <f ca="1">Fulltable[[#This Row],[Forecast]]*(1+AVERAGE(cform[faster (-ve) /
slower (+ve)]))</f>
        <v>0.20189757476581563</v>
      </c>
      <c r="I5106" s="13" t="e">
        <f>IF(ISNUMBER(VLOOKUP(Fulltable[[#This Row],[Distance]], Predict[[#All],[Distance (km)]:[Time on current form]], 2, FALSE)), VLOOKUP(Fulltable[[#This Row],[Distance]], Predict[[#All],[Distance (km)]:[Time on current form]], 2, FALSE), NA())</f>
        <v>#N/A</v>
      </c>
      <c r="J5106" s="13" t="e">
        <f>IF(ISNUMBER(VLOOKUP(Fulltable[[#This Row],[Distance]], Predict[[#All],[Distance (km)]:[Time on current form]], 3, FALSE)), VLOOKUP(Fulltable[[#This Row],[Distance]], Predict[[#All],[Distance (km)]:[Time on current form]], 3, FALSE), NA())</f>
        <v>#N/A</v>
      </c>
    </row>
    <row r="5107" spans="1:10" x14ac:dyDescent="0.25">
      <c r="A5107" s="1">
        <v>51.05</v>
      </c>
      <c r="B5107" s="2">
        <f>Fulltable[[#This Row],[Distance]]^2</f>
        <v>2606.1024999999995</v>
      </c>
      <c r="C5107">
        <f>Fulltable[[#This Row],[Distance]]^3</f>
        <v>133041.53262499996</v>
      </c>
      <c r="D5107">
        <f>Fulltable[[#This Row],[Distance]]^4</f>
        <v>6791770.2405062476</v>
      </c>
      <c r="E5107">
        <f>Fulltable[[#This Row],[Distance]]^5</f>
        <v>346719870.77784389</v>
      </c>
      <c r="F5107" s="13" t="e">
        <f>IF(ISNUMBER(VLOOKUP(Fulltable[[#This Row],[Distance]], PBmetric[[Distance (km)]:[PB (hh:mm:ss)]], 6, FALSE)), VLOOKUP(Fulltable[[#This Row],[Distance]], PBmetric[[Distance (km)]:[PB (hh:mm:ss)]], 6, FALSE), NA())</f>
        <v>#N/A</v>
      </c>
      <c r="G5107" s="13">
        <f ca="1">$Q$4+$P$4*Fulltable[[#This Row],[Distance]]+$O$4*Fulltable[[#This Row],[D^2]]+$N$4*Fulltable[[#This Row],[D^3]]</f>
        <v>0.19505675936656736</v>
      </c>
      <c r="H5107" s="13">
        <f ca="1">Fulltable[[#This Row],[Forecast]]*(1+AVERAGE(cform[faster (-ve) /
slower (+ve)]))</f>
        <v>0.2019465193127962</v>
      </c>
      <c r="I5107" s="13" t="e">
        <f>IF(ISNUMBER(VLOOKUP(Fulltable[[#This Row],[Distance]], Predict[[#All],[Distance (km)]:[Time on current form]], 2, FALSE)), VLOOKUP(Fulltable[[#This Row],[Distance]], Predict[[#All],[Distance (km)]:[Time on current form]], 2, FALSE), NA())</f>
        <v>#N/A</v>
      </c>
      <c r="J5107" s="13" t="e">
        <f>IF(ISNUMBER(VLOOKUP(Fulltable[[#This Row],[Distance]], Predict[[#All],[Distance (km)]:[Time on current form]], 3, FALSE)), VLOOKUP(Fulltable[[#This Row],[Distance]], Predict[[#All],[Distance (km)]:[Time on current form]], 3, FALSE), NA())</f>
        <v>#N/A</v>
      </c>
    </row>
    <row r="5108" spans="1:10" x14ac:dyDescent="0.25">
      <c r="A5108" s="1">
        <v>51.06</v>
      </c>
      <c r="B5108" s="2">
        <f>Fulltable[[#This Row],[Distance]]^2</f>
        <v>2607.1236000000004</v>
      </c>
      <c r="C5108">
        <f>Fulltable[[#This Row],[Distance]]^3</f>
        <v>133119.73101600003</v>
      </c>
      <c r="D5108">
        <f>Fulltable[[#This Row],[Distance]]^4</f>
        <v>6797093.4656769615</v>
      </c>
      <c r="E5108">
        <f>Fulltable[[#This Row],[Distance]]^5</f>
        <v>347059592.35746568</v>
      </c>
      <c r="F5108" s="13" t="e">
        <f>IF(ISNUMBER(VLOOKUP(Fulltable[[#This Row],[Distance]], PBmetric[[Distance (km)]:[PB (hh:mm:ss)]], 6, FALSE)), VLOOKUP(Fulltable[[#This Row],[Distance]], PBmetric[[Distance (km)]:[PB (hh:mm:ss)]], 6, FALSE), NA())</f>
        <v>#N/A</v>
      </c>
      <c r="G5108" s="13">
        <f ca="1">$Q$4+$P$4*Fulltable[[#This Row],[Distance]]+$O$4*Fulltable[[#This Row],[D^2]]+$N$4*Fulltable[[#This Row],[D^3]]</f>
        <v>0.19510403757657935</v>
      </c>
      <c r="H5108" s="13">
        <f ca="1">Fulltable[[#This Row],[Forecast]]*(1+AVERAGE(cform[faster (-ve) /
slower (+ve)]))</f>
        <v>0.20199546747528113</v>
      </c>
      <c r="I5108" s="13" t="e">
        <f>IF(ISNUMBER(VLOOKUP(Fulltable[[#This Row],[Distance]], Predict[[#All],[Distance (km)]:[Time on current form]], 2, FALSE)), VLOOKUP(Fulltable[[#This Row],[Distance]], Predict[[#All],[Distance (km)]:[Time on current form]], 2, FALSE), NA())</f>
        <v>#N/A</v>
      </c>
      <c r="J5108" s="13" t="e">
        <f>IF(ISNUMBER(VLOOKUP(Fulltable[[#This Row],[Distance]], Predict[[#All],[Distance (km)]:[Time on current form]], 3, FALSE)), VLOOKUP(Fulltable[[#This Row],[Distance]], Predict[[#All],[Distance (km)]:[Time on current form]], 3, FALSE), NA())</f>
        <v>#N/A</v>
      </c>
    </row>
    <row r="5109" spans="1:10" x14ac:dyDescent="0.25">
      <c r="A5109" s="1">
        <v>51.07</v>
      </c>
      <c r="B5109" s="2">
        <f>Fulltable[[#This Row],[Distance]]^2</f>
        <v>2608.1449000000002</v>
      </c>
      <c r="C5109">
        <f>Fulltable[[#This Row],[Distance]]^3</f>
        <v>133197.960043</v>
      </c>
      <c r="D5109">
        <f>Fulltable[[#This Row],[Distance]]^4</f>
        <v>6802419.8193960115</v>
      </c>
      <c r="E5109">
        <f>Fulltable[[#This Row],[Distance]]^5</f>
        <v>347399580.17655432</v>
      </c>
      <c r="F5109" s="13" t="e">
        <f>IF(ISNUMBER(VLOOKUP(Fulltable[[#This Row],[Distance]], PBmetric[[Distance (km)]:[PB (hh:mm:ss)]], 6, FALSE)), VLOOKUP(Fulltable[[#This Row],[Distance]], PBmetric[[Distance (km)]:[PB (hh:mm:ss)]], 6, FALSE), NA())</f>
        <v>#N/A</v>
      </c>
      <c r="G5109" s="13">
        <f ca="1">$Q$4+$P$4*Fulltable[[#This Row],[Distance]]+$O$4*Fulltable[[#This Row],[D^2]]+$N$4*Fulltable[[#This Row],[D^3]]</f>
        <v>0.19515131927871102</v>
      </c>
      <c r="H5109" s="13">
        <f ca="1">Fulltable[[#This Row],[Forecast]]*(1+AVERAGE(cform[faster (-ve) /
slower (+ve)]))</f>
        <v>0.2020444192532338</v>
      </c>
      <c r="I5109" s="13" t="e">
        <f>IF(ISNUMBER(VLOOKUP(Fulltable[[#This Row],[Distance]], Predict[[#All],[Distance (km)]:[Time on current form]], 2, FALSE)), VLOOKUP(Fulltable[[#This Row],[Distance]], Predict[[#All],[Distance (km)]:[Time on current form]], 2, FALSE), NA())</f>
        <v>#N/A</v>
      </c>
      <c r="J5109" s="13" t="e">
        <f>IF(ISNUMBER(VLOOKUP(Fulltable[[#This Row],[Distance]], Predict[[#All],[Distance (km)]:[Time on current form]], 3, FALSE)), VLOOKUP(Fulltable[[#This Row],[Distance]], Predict[[#All],[Distance (km)]:[Time on current form]], 3, FALSE), NA())</f>
        <v>#N/A</v>
      </c>
    </row>
    <row r="5110" spans="1:10" x14ac:dyDescent="0.25">
      <c r="A5110" s="1">
        <v>51.08</v>
      </c>
      <c r="B5110" s="2">
        <f>Fulltable[[#This Row],[Distance]]^2</f>
        <v>2609.1663999999996</v>
      </c>
      <c r="C5110">
        <f>Fulltable[[#This Row],[Distance]]^3</f>
        <v>133276.21971199996</v>
      </c>
      <c r="D5110">
        <f>Fulltable[[#This Row],[Distance]]^4</f>
        <v>6807749.3028889578</v>
      </c>
      <c r="E5110">
        <f>Fulltable[[#This Row],[Distance]]^5</f>
        <v>347739834.39156795</v>
      </c>
      <c r="F5110" s="13" t="e">
        <f>IF(ISNUMBER(VLOOKUP(Fulltable[[#This Row],[Distance]], PBmetric[[Distance (km)]:[PB (hh:mm:ss)]], 6, FALSE)), VLOOKUP(Fulltable[[#This Row],[Distance]], PBmetric[[Distance (km)]:[PB (hh:mm:ss)]], 6, FALSE), NA())</f>
        <v>#N/A</v>
      </c>
      <c r="G5110" s="13">
        <f ca="1">$Q$4+$P$4*Fulltable[[#This Row],[Distance]]+$O$4*Fulltable[[#This Row],[D^2]]+$N$4*Fulltable[[#This Row],[D^3]]</f>
        <v>0.19519860447292695</v>
      </c>
      <c r="H5110" s="13">
        <f ca="1">Fulltable[[#This Row],[Forecast]]*(1+AVERAGE(cform[faster (-ve) /
slower (+ve)]))</f>
        <v>0.20209337464661747</v>
      </c>
      <c r="I5110" s="13" t="e">
        <f>IF(ISNUMBER(VLOOKUP(Fulltable[[#This Row],[Distance]], Predict[[#All],[Distance (km)]:[Time on current form]], 2, FALSE)), VLOOKUP(Fulltable[[#This Row],[Distance]], Predict[[#All],[Distance (km)]:[Time on current form]], 2, FALSE), NA())</f>
        <v>#N/A</v>
      </c>
      <c r="J5110" s="13" t="e">
        <f>IF(ISNUMBER(VLOOKUP(Fulltable[[#This Row],[Distance]], Predict[[#All],[Distance (km)]:[Time on current form]], 3, FALSE)), VLOOKUP(Fulltable[[#This Row],[Distance]], Predict[[#All],[Distance (km)]:[Time on current form]], 3, FALSE), NA())</f>
        <v>#N/A</v>
      </c>
    </row>
    <row r="5111" spans="1:10" x14ac:dyDescent="0.25">
      <c r="A5111" s="1">
        <v>51.09</v>
      </c>
      <c r="B5111" s="2">
        <f>Fulltable[[#This Row],[Distance]]^2</f>
        <v>2610.1881000000003</v>
      </c>
      <c r="C5111">
        <f>Fulltable[[#This Row],[Distance]]^3</f>
        <v>133354.51002900003</v>
      </c>
      <c r="D5111">
        <f>Fulltable[[#This Row],[Distance]]^4</f>
        <v>6813081.9173816117</v>
      </c>
      <c r="E5111">
        <f>Fulltable[[#This Row],[Distance]]^5</f>
        <v>348080355.15902656</v>
      </c>
      <c r="F5111" s="13" t="e">
        <f>IF(ISNUMBER(VLOOKUP(Fulltable[[#This Row],[Distance]], PBmetric[[Distance (km)]:[PB (hh:mm:ss)]], 6, FALSE)), VLOOKUP(Fulltable[[#This Row],[Distance]], PBmetric[[Distance (km)]:[PB (hh:mm:ss)]], 6, FALSE), NA())</f>
        <v>#N/A</v>
      </c>
      <c r="G5111" s="13">
        <f ca="1">$Q$4+$P$4*Fulltable[[#This Row],[Distance]]+$O$4*Fulltable[[#This Row],[D^2]]+$N$4*Fulltable[[#This Row],[D^3]]</f>
        <v>0.19524589315919177</v>
      </c>
      <c r="H5111" s="13">
        <f ca="1">Fulltable[[#This Row],[Forecast]]*(1+AVERAGE(cform[faster (-ve) /
slower (+ve)]))</f>
        <v>0.20214233365539558</v>
      </c>
      <c r="I5111" s="13" t="e">
        <f>IF(ISNUMBER(VLOOKUP(Fulltable[[#This Row],[Distance]], Predict[[#All],[Distance (km)]:[Time on current form]], 2, FALSE)), VLOOKUP(Fulltable[[#This Row],[Distance]], Predict[[#All],[Distance (km)]:[Time on current form]], 2, FALSE), NA())</f>
        <v>#N/A</v>
      </c>
      <c r="J5111" s="13" t="e">
        <f>IF(ISNUMBER(VLOOKUP(Fulltable[[#This Row],[Distance]], Predict[[#All],[Distance (km)]:[Time on current form]], 3, FALSE)), VLOOKUP(Fulltable[[#This Row],[Distance]], Predict[[#All],[Distance (km)]:[Time on current form]], 3, FALSE), NA())</f>
        <v>#N/A</v>
      </c>
    </row>
    <row r="5112" spans="1:10" x14ac:dyDescent="0.25">
      <c r="A5112" s="1">
        <v>51.1</v>
      </c>
      <c r="B5112" s="2">
        <f>Fulltable[[#This Row],[Distance]]^2</f>
        <v>2611.21</v>
      </c>
      <c r="C5112">
        <f>Fulltable[[#This Row],[Distance]]^3</f>
        <v>133432.83100000001</v>
      </c>
      <c r="D5112">
        <f>Fulltable[[#This Row],[Distance]]^4</f>
        <v>6818417.6641000006</v>
      </c>
      <c r="E5112">
        <f>Fulltable[[#This Row],[Distance]]^5</f>
        <v>348421142.63551003</v>
      </c>
      <c r="F5112" s="13" t="e">
        <f>IF(ISNUMBER(VLOOKUP(Fulltable[[#This Row],[Distance]], PBmetric[[Distance (km)]:[PB (hh:mm:ss)]], 6, FALSE)), VLOOKUP(Fulltable[[#This Row],[Distance]], PBmetric[[Distance (km)]:[PB (hh:mm:ss)]], 6, FALSE), NA())</f>
        <v>#N/A</v>
      </c>
      <c r="G5112" s="13">
        <f ca="1">$Q$4+$P$4*Fulltable[[#This Row],[Distance]]+$O$4*Fulltable[[#This Row],[D^2]]+$N$4*Fulltable[[#This Row],[D^3]]</f>
        <v>0.19529318533747006</v>
      </c>
      <c r="H5112" s="13">
        <f ca="1">Fulltable[[#This Row],[Forecast]]*(1+AVERAGE(cform[faster (-ve) /
slower (+ve)]))</f>
        <v>0.20219129627953142</v>
      </c>
      <c r="I5112" s="13" t="e">
        <f>IF(ISNUMBER(VLOOKUP(Fulltable[[#This Row],[Distance]], Predict[[#All],[Distance (km)]:[Time on current form]], 2, FALSE)), VLOOKUP(Fulltable[[#This Row],[Distance]], Predict[[#All],[Distance (km)]:[Time on current form]], 2, FALSE), NA())</f>
        <v>#N/A</v>
      </c>
      <c r="J5112" s="13" t="e">
        <f>IF(ISNUMBER(VLOOKUP(Fulltable[[#This Row],[Distance]], Predict[[#All],[Distance (km)]:[Time on current form]], 3, FALSE)), VLOOKUP(Fulltable[[#This Row],[Distance]], Predict[[#All],[Distance (km)]:[Time on current form]], 3, FALSE), NA())</f>
        <v>#N/A</v>
      </c>
    </row>
    <row r="5113" spans="1:10" x14ac:dyDescent="0.25">
      <c r="A5113" s="1">
        <v>51.11</v>
      </c>
      <c r="B5113" s="2">
        <f>Fulltable[[#This Row],[Distance]]^2</f>
        <v>2612.2320999999997</v>
      </c>
      <c r="C5113">
        <f>Fulltable[[#This Row],[Distance]]^3</f>
        <v>133511.18263099997</v>
      </c>
      <c r="D5113">
        <f>Fulltable[[#This Row],[Distance]]^4</f>
        <v>6823756.5442704083</v>
      </c>
      <c r="E5113">
        <f>Fulltable[[#This Row],[Distance]]^5</f>
        <v>348762196.97766054</v>
      </c>
      <c r="F5113" s="13" t="e">
        <f>IF(ISNUMBER(VLOOKUP(Fulltable[[#This Row],[Distance]], PBmetric[[Distance (km)]:[PB (hh:mm:ss)]], 6, FALSE)), VLOOKUP(Fulltable[[#This Row],[Distance]], PBmetric[[Distance (km)]:[PB (hh:mm:ss)]], 6, FALSE), NA())</f>
        <v>#N/A</v>
      </c>
      <c r="G5113" s="13">
        <f ca="1">$Q$4+$P$4*Fulltable[[#This Row],[Distance]]+$O$4*Fulltable[[#This Row],[D^2]]+$N$4*Fulltable[[#This Row],[D^3]]</f>
        <v>0.19534048100772636</v>
      </c>
      <c r="H5113" s="13">
        <f ca="1">Fulltable[[#This Row],[Forecast]]*(1+AVERAGE(cform[faster (-ve) /
slower (+ve)]))</f>
        <v>0.2022402625189883</v>
      </c>
      <c r="I5113" s="13" t="e">
        <f>IF(ISNUMBER(VLOOKUP(Fulltable[[#This Row],[Distance]], Predict[[#All],[Distance (km)]:[Time on current form]], 2, FALSE)), VLOOKUP(Fulltable[[#This Row],[Distance]], Predict[[#All],[Distance (km)]:[Time on current form]], 2, FALSE), NA())</f>
        <v>#N/A</v>
      </c>
      <c r="J5113" s="13" t="e">
        <f>IF(ISNUMBER(VLOOKUP(Fulltable[[#This Row],[Distance]], Predict[[#All],[Distance (km)]:[Time on current form]], 3, FALSE)), VLOOKUP(Fulltable[[#This Row],[Distance]], Predict[[#All],[Distance (km)]:[Time on current form]], 3, FALSE), NA())</f>
        <v>#N/A</v>
      </c>
    </row>
    <row r="5114" spans="1:10" x14ac:dyDescent="0.25">
      <c r="A5114" s="1">
        <v>51.12</v>
      </c>
      <c r="B5114" s="2">
        <f>Fulltable[[#This Row],[Distance]]^2</f>
        <v>2613.2543999999998</v>
      </c>
      <c r="C5114">
        <f>Fulltable[[#This Row],[Distance]]^3</f>
        <v>133589.56492799998</v>
      </c>
      <c r="D5114">
        <f>Fulltable[[#This Row],[Distance]]^4</f>
        <v>6829098.5591193587</v>
      </c>
      <c r="E5114">
        <f>Fulltable[[#This Row],[Distance]]^5</f>
        <v>349103518.34218162</v>
      </c>
      <c r="F5114" s="13" t="e">
        <f>IF(ISNUMBER(VLOOKUP(Fulltable[[#This Row],[Distance]], PBmetric[[Distance (km)]:[PB (hh:mm:ss)]], 6, FALSE)), VLOOKUP(Fulltable[[#This Row],[Distance]], PBmetric[[Distance (km)]:[PB (hh:mm:ss)]], 6, FALSE), NA())</f>
        <v>#N/A</v>
      </c>
      <c r="G5114" s="13">
        <f ca="1">$Q$4+$P$4*Fulltable[[#This Row],[Distance]]+$O$4*Fulltable[[#This Row],[D^2]]+$N$4*Fulltable[[#This Row],[D^3]]</f>
        <v>0.19538778016992533</v>
      </c>
      <c r="H5114" s="13">
        <f ca="1">Fulltable[[#This Row],[Forecast]]*(1+AVERAGE(cform[faster (-ve) /
slower (+ve)]))</f>
        <v>0.20228923237372962</v>
      </c>
      <c r="I5114" s="13" t="e">
        <f>IF(ISNUMBER(VLOOKUP(Fulltable[[#This Row],[Distance]], Predict[[#All],[Distance (km)]:[Time on current form]], 2, FALSE)), VLOOKUP(Fulltable[[#This Row],[Distance]], Predict[[#All],[Distance (km)]:[Time on current form]], 2, FALSE), NA())</f>
        <v>#N/A</v>
      </c>
      <c r="J5114" s="13" t="e">
        <f>IF(ISNUMBER(VLOOKUP(Fulltable[[#This Row],[Distance]], Predict[[#All],[Distance (km)]:[Time on current form]], 3, FALSE)), VLOOKUP(Fulltable[[#This Row],[Distance]], Predict[[#All],[Distance (km)]:[Time on current form]], 3, FALSE), NA())</f>
        <v>#N/A</v>
      </c>
    </row>
    <row r="5115" spans="1:10" x14ac:dyDescent="0.25">
      <c r="A5115" s="1">
        <v>51.13</v>
      </c>
      <c r="B5115" s="2">
        <f>Fulltable[[#This Row],[Distance]]^2</f>
        <v>2614.2769000000003</v>
      </c>
      <c r="C5115">
        <f>Fulltable[[#This Row],[Distance]]^3</f>
        <v>133667.97789700003</v>
      </c>
      <c r="D5115">
        <f>Fulltable[[#This Row],[Distance]]^4</f>
        <v>6834443.7098736111</v>
      </c>
      <c r="E5115">
        <f>Fulltable[[#This Row],[Distance]]^5</f>
        <v>349445106.88583773</v>
      </c>
      <c r="F5115" s="13" t="e">
        <f>IF(ISNUMBER(VLOOKUP(Fulltable[[#This Row],[Distance]], PBmetric[[Distance (km)]:[PB (hh:mm:ss)]], 6, FALSE)), VLOOKUP(Fulltable[[#This Row],[Distance]], PBmetric[[Distance (km)]:[PB (hh:mm:ss)]], 6, FALSE), NA())</f>
        <v>#N/A</v>
      </c>
      <c r="G5115" s="13">
        <f ca="1">$Q$4+$P$4*Fulltable[[#This Row],[Distance]]+$O$4*Fulltable[[#This Row],[D^2]]+$N$4*Fulltable[[#This Row],[D^3]]</f>
        <v>0.1954350828240316</v>
      </c>
      <c r="H5115" s="13">
        <f ca="1">Fulltable[[#This Row],[Forecast]]*(1+AVERAGE(cform[faster (-ve) /
slower (+ve)]))</f>
        <v>0.20233820584371875</v>
      </c>
      <c r="I5115" s="13" t="e">
        <f>IF(ISNUMBER(VLOOKUP(Fulltable[[#This Row],[Distance]], Predict[[#All],[Distance (km)]:[Time on current form]], 2, FALSE)), VLOOKUP(Fulltable[[#This Row],[Distance]], Predict[[#All],[Distance (km)]:[Time on current form]], 2, FALSE), NA())</f>
        <v>#N/A</v>
      </c>
      <c r="J5115" s="13" t="e">
        <f>IF(ISNUMBER(VLOOKUP(Fulltable[[#This Row],[Distance]], Predict[[#All],[Distance (km)]:[Time on current form]], 3, FALSE)), VLOOKUP(Fulltable[[#This Row],[Distance]], Predict[[#All],[Distance (km)]:[Time on current form]], 3, FALSE), NA())</f>
        <v>#N/A</v>
      </c>
    </row>
    <row r="5116" spans="1:10" x14ac:dyDescent="0.25">
      <c r="A5116" s="1">
        <v>51.14</v>
      </c>
      <c r="B5116" s="2">
        <f>Fulltable[[#This Row],[Distance]]^2</f>
        <v>2615.2996000000003</v>
      </c>
      <c r="C5116">
        <f>Fulltable[[#This Row],[Distance]]^3</f>
        <v>133746.42154400001</v>
      </c>
      <c r="D5116">
        <f>Fulltable[[#This Row],[Distance]]^4</f>
        <v>6839791.9977601618</v>
      </c>
      <c r="E5116">
        <f>Fulltable[[#This Row],[Distance]]^5</f>
        <v>349786962.76545465</v>
      </c>
      <c r="F5116" s="13" t="e">
        <f>IF(ISNUMBER(VLOOKUP(Fulltable[[#This Row],[Distance]], PBmetric[[Distance (km)]:[PB (hh:mm:ss)]], 6, FALSE)), VLOOKUP(Fulltable[[#This Row],[Distance]], PBmetric[[Distance (km)]:[PB (hh:mm:ss)]], 6, FALSE), NA())</f>
        <v>#N/A</v>
      </c>
      <c r="G5116" s="13">
        <f ca="1">$Q$4+$P$4*Fulltable[[#This Row],[Distance]]+$O$4*Fulltable[[#This Row],[D^2]]+$N$4*Fulltable[[#This Row],[D^3]]</f>
        <v>0.19548238897000969</v>
      </c>
      <c r="H5116" s="13">
        <f ca="1">Fulltable[[#This Row],[Forecast]]*(1+AVERAGE(cform[faster (-ve) /
slower (+ve)]))</f>
        <v>0.202387182928919</v>
      </c>
      <c r="I5116" s="13" t="e">
        <f>IF(ISNUMBER(VLOOKUP(Fulltable[[#This Row],[Distance]], Predict[[#All],[Distance (km)]:[Time on current form]], 2, FALSE)), VLOOKUP(Fulltable[[#This Row],[Distance]], Predict[[#All],[Distance (km)]:[Time on current form]], 2, FALSE), NA())</f>
        <v>#N/A</v>
      </c>
      <c r="J5116" s="13" t="e">
        <f>IF(ISNUMBER(VLOOKUP(Fulltable[[#This Row],[Distance]], Predict[[#All],[Distance (km)]:[Time on current form]], 3, FALSE)), VLOOKUP(Fulltable[[#This Row],[Distance]], Predict[[#All],[Distance (km)]:[Time on current form]], 3, FALSE), NA())</f>
        <v>#N/A</v>
      </c>
    </row>
    <row r="5117" spans="1:10" x14ac:dyDescent="0.25">
      <c r="A5117" s="1">
        <v>51.15</v>
      </c>
      <c r="B5117" s="2">
        <f>Fulltable[[#This Row],[Distance]]^2</f>
        <v>2616.3224999999998</v>
      </c>
      <c r="C5117">
        <f>Fulltable[[#This Row],[Distance]]^3</f>
        <v>133824.89587499999</v>
      </c>
      <c r="D5117">
        <f>Fulltable[[#This Row],[Distance]]^4</f>
        <v>6845143.4240062488</v>
      </c>
      <c r="E5117">
        <f>Fulltable[[#This Row],[Distance]]^5</f>
        <v>350129086.1379196</v>
      </c>
      <c r="F5117" s="13" t="e">
        <f>IF(ISNUMBER(VLOOKUP(Fulltable[[#This Row],[Distance]], PBmetric[[Distance (km)]:[PB (hh:mm:ss)]], 6, FALSE)), VLOOKUP(Fulltable[[#This Row],[Distance]], PBmetric[[Distance (km)]:[PB (hh:mm:ss)]], 6, FALSE), NA())</f>
        <v>#N/A</v>
      </c>
      <c r="G5117" s="13">
        <f ca="1">$Q$4+$P$4*Fulltable[[#This Row],[Distance]]+$O$4*Fulltable[[#This Row],[D^2]]+$N$4*Fulltable[[#This Row],[D^3]]</f>
        <v>0.19552969860782421</v>
      </c>
      <c r="H5117" s="13">
        <f ca="1">Fulltable[[#This Row],[Forecast]]*(1+AVERAGE(cform[faster (-ve) /
slower (+ve)]))</f>
        <v>0.20243616362929368</v>
      </c>
      <c r="I5117" s="13" t="e">
        <f>IF(ISNUMBER(VLOOKUP(Fulltable[[#This Row],[Distance]], Predict[[#All],[Distance (km)]:[Time on current form]], 2, FALSE)), VLOOKUP(Fulltable[[#This Row],[Distance]], Predict[[#All],[Distance (km)]:[Time on current form]], 2, FALSE), NA())</f>
        <v>#N/A</v>
      </c>
      <c r="J5117" s="13" t="e">
        <f>IF(ISNUMBER(VLOOKUP(Fulltable[[#This Row],[Distance]], Predict[[#All],[Distance (km)]:[Time on current form]], 3, FALSE)), VLOOKUP(Fulltable[[#This Row],[Distance]], Predict[[#All],[Distance (km)]:[Time on current form]], 3, FALSE), NA())</f>
        <v>#N/A</v>
      </c>
    </row>
    <row r="5118" spans="1:10" x14ac:dyDescent="0.25">
      <c r="A5118" s="1">
        <v>51.16</v>
      </c>
      <c r="B5118" s="2">
        <f>Fulltable[[#This Row],[Distance]]^2</f>
        <v>2617.3455999999996</v>
      </c>
      <c r="C5118">
        <f>Fulltable[[#This Row],[Distance]]^3</f>
        <v>133903.40089599998</v>
      </c>
      <c r="D5118">
        <f>Fulltable[[#This Row],[Distance]]^4</f>
        <v>6850497.9898393583</v>
      </c>
      <c r="E5118">
        <f>Fulltable[[#This Row],[Distance]]^5</f>
        <v>350471477.16018152</v>
      </c>
      <c r="F5118" s="13" t="e">
        <f>IF(ISNUMBER(VLOOKUP(Fulltable[[#This Row],[Distance]], PBmetric[[Distance (km)]:[PB (hh:mm:ss)]], 6, FALSE)), VLOOKUP(Fulltable[[#This Row],[Distance]], PBmetric[[Distance (km)]:[PB (hh:mm:ss)]], 6, FALSE), NA())</f>
        <v>#N/A</v>
      </c>
      <c r="G5118" s="13">
        <f ca="1">$Q$4+$P$4*Fulltable[[#This Row],[Distance]]+$O$4*Fulltable[[#This Row],[D^2]]+$N$4*Fulltable[[#This Row],[D^3]]</f>
        <v>0.19557701173743977</v>
      </c>
      <c r="H5118" s="13">
        <f ca="1">Fulltable[[#This Row],[Forecast]]*(1+AVERAGE(cform[faster (-ve) /
slower (+ve)]))</f>
        <v>0.20248514794480618</v>
      </c>
      <c r="I5118" s="13" t="e">
        <f>IF(ISNUMBER(VLOOKUP(Fulltable[[#This Row],[Distance]], Predict[[#All],[Distance (km)]:[Time on current form]], 2, FALSE)), VLOOKUP(Fulltable[[#This Row],[Distance]], Predict[[#All],[Distance (km)]:[Time on current form]], 2, FALSE), NA())</f>
        <v>#N/A</v>
      </c>
      <c r="J5118" s="13" t="e">
        <f>IF(ISNUMBER(VLOOKUP(Fulltable[[#This Row],[Distance]], Predict[[#All],[Distance (km)]:[Time on current form]], 3, FALSE)), VLOOKUP(Fulltable[[#This Row],[Distance]], Predict[[#All],[Distance (km)]:[Time on current form]], 3, FALSE), NA())</f>
        <v>#N/A</v>
      </c>
    </row>
    <row r="5119" spans="1:10" x14ac:dyDescent="0.25">
      <c r="A5119" s="1">
        <v>51.17</v>
      </c>
      <c r="B5119" s="2">
        <f>Fulltable[[#This Row],[Distance]]^2</f>
        <v>2618.3689000000004</v>
      </c>
      <c r="C5119">
        <f>Fulltable[[#This Row],[Distance]]^3</f>
        <v>133981.93661300003</v>
      </c>
      <c r="D5119">
        <f>Fulltable[[#This Row],[Distance]]^4</f>
        <v>6855855.6964872116</v>
      </c>
      <c r="E5119">
        <f>Fulltable[[#This Row],[Distance]]^5</f>
        <v>350814135.98925066</v>
      </c>
      <c r="F5119" s="13" t="e">
        <f>IF(ISNUMBER(VLOOKUP(Fulltable[[#This Row],[Distance]], PBmetric[[Distance (km)]:[PB (hh:mm:ss)]], 6, FALSE)), VLOOKUP(Fulltable[[#This Row],[Distance]], PBmetric[[Distance (km)]:[PB (hh:mm:ss)]], 6, FALSE), NA())</f>
        <v>#N/A</v>
      </c>
      <c r="G5119" s="13">
        <f ca="1">$Q$4+$P$4*Fulltable[[#This Row],[Distance]]+$O$4*Fulltable[[#This Row],[D^2]]+$N$4*Fulltable[[#This Row],[D^3]]</f>
        <v>0.19562432835882107</v>
      </c>
      <c r="H5119" s="13">
        <f ca="1">Fulltable[[#This Row],[Forecast]]*(1+AVERAGE(cform[faster (-ve) /
slower (+ve)]))</f>
        <v>0.20253413587541994</v>
      </c>
      <c r="I5119" s="13" t="e">
        <f>IF(ISNUMBER(VLOOKUP(Fulltable[[#This Row],[Distance]], Predict[[#All],[Distance (km)]:[Time on current form]], 2, FALSE)), VLOOKUP(Fulltable[[#This Row],[Distance]], Predict[[#All],[Distance (km)]:[Time on current form]], 2, FALSE), NA())</f>
        <v>#N/A</v>
      </c>
      <c r="J5119" s="13" t="e">
        <f>IF(ISNUMBER(VLOOKUP(Fulltable[[#This Row],[Distance]], Predict[[#All],[Distance (km)]:[Time on current form]], 3, FALSE)), VLOOKUP(Fulltable[[#This Row],[Distance]], Predict[[#All],[Distance (km)]:[Time on current form]], 3, FALSE), NA())</f>
        <v>#N/A</v>
      </c>
    </row>
    <row r="5120" spans="1:10" x14ac:dyDescent="0.25">
      <c r="A5120" s="1">
        <v>51.18</v>
      </c>
      <c r="B5120" s="2">
        <f>Fulltable[[#This Row],[Distance]]^2</f>
        <v>2619.3924000000002</v>
      </c>
      <c r="C5120">
        <f>Fulltable[[#This Row],[Distance]]^3</f>
        <v>134060.50303200001</v>
      </c>
      <c r="D5120">
        <f>Fulltable[[#This Row],[Distance]]^4</f>
        <v>6861216.5451777605</v>
      </c>
      <c r="E5120">
        <f>Fulltable[[#This Row],[Distance]]^5</f>
        <v>351157062.78219777</v>
      </c>
      <c r="F5120" s="13" t="e">
        <f>IF(ISNUMBER(VLOOKUP(Fulltable[[#This Row],[Distance]], PBmetric[[Distance (km)]:[PB (hh:mm:ss)]], 6, FALSE)), VLOOKUP(Fulltable[[#This Row],[Distance]], PBmetric[[Distance (km)]:[PB (hh:mm:ss)]], 6, FALSE), NA())</f>
        <v>#N/A</v>
      </c>
      <c r="G5120" s="13">
        <f ca="1">$Q$4+$P$4*Fulltable[[#This Row],[Distance]]+$O$4*Fulltable[[#This Row],[D^2]]+$N$4*Fulltable[[#This Row],[D^3]]</f>
        <v>0.19567164847193252</v>
      </c>
      <c r="H5120" s="13">
        <f ca="1">Fulltable[[#This Row],[Forecast]]*(1+AVERAGE(cform[faster (-ve) /
slower (+ve)]))</f>
        <v>0.20258312742109813</v>
      </c>
      <c r="I5120" s="13" t="e">
        <f>IF(ISNUMBER(VLOOKUP(Fulltable[[#This Row],[Distance]], Predict[[#All],[Distance (km)]:[Time on current form]], 2, FALSE)), VLOOKUP(Fulltable[[#This Row],[Distance]], Predict[[#All],[Distance (km)]:[Time on current form]], 2, FALSE), NA())</f>
        <v>#N/A</v>
      </c>
      <c r="J5120" s="13" t="e">
        <f>IF(ISNUMBER(VLOOKUP(Fulltable[[#This Row],[Distance]], Predict[[#All],[Distance (km)]:[Time on current form]], 3, FALSE)), VLOOKUP(Fulltable[[#This Row],[Distance]], Predict[[#All],[Distance (km)]:[Time on current form]], 3, FALSE), NA())</f>
        <v>#N/A</v>
      </c>
    </row>
    <row r="5121" spans="1:10" x14ac:dyDescent="0.25">
      <c r="A5121" s="1">
        <v>51.19</v>
      </c>
      <c r="B5121" s="2">
        <f>Fulltable[[#This Row],[Distance]]^2</f>
        <v>2620.4160999999999</v>
      </c>
      <c r="C5121">
        <f>Fulltable[[#This Row],[Distance]]^3</f>
        <v>134139.10015899999</v>
      </c>
      <c r="D5121">
        <f>Fulltable[[#This Row],[Distance]]^4</f>
        <v>6866580.5371392099</v>
      </c>
      <c r="E5121">
        <f>Fulltable[[#This Row],[Distance]]^5</f>
        <v>351500257.69615614</v>
      </c>
      <c r="F5121" s="13" t="e">
        <f>IF(ISNUMBER(VLOOKUP(Fulltable[[#This Row],[Distance]], PBmetric[[Distance (km)]:[PB (hh:mm:ss)]], 6, FALSE)), VLOOKUP(Fulltable[[#This Row],[Distance]], PBmetric[[Distance (km)]:[PB (hh:mm:ss)]], 6, FALSE), NA())</f>
        <v>#N/A</v>
      </c>
      <c r="G5121" s="13">
        <f ca="1">$Q$4+$P$4*Fulltable[[#This Row],[Distance]]+$O$4*Fulltable[[#This Row],[D^2]]+$N$4*Fulltable[[#This Row],[D^3]]</f>
        <v>0.19571897207673877</v>
      </c>
      <c r="H5121" s="13">
        <f ca="1">Fulltable[[#This Row],[Forecast]]*(1+AVERAGE(cform[faster (-ve) /
slower (+ve)]))</f>
        <v>0.20263212258180413</v>
      </c>
      <c r="I5121" s="13" t="e">
        <f>IF(ISNUMBER(VLOOKUP(Fulltable[[#This Row],[Distance]], Predict[[#All],[Distance (km)]:[Time on current form]], 2, FALSE)), VLOOKUP(Fulltable[[#This Row],[Distance]], Predict[[#All],[Distance (km)]:[Time on current form]], 2, FALSE), NA())</f>
        <v>#N/A</v>
      </c>
      <c r="J5121" s="13" t="e">
        <f>IF(ISNUMBER(VLOOKUP(Fulltable[[#This Row],[Distance]], Predict[[#All],[Distance (km)]:[Time on current form]], 3, FALSE)), VLOOKUP(Fulltable[[#This Row],[Distance]], Predict[[#All],[Distance (km)]:[Time on current form]], 3, FALSE), NA())</f>
        <v>#N/A</v>
      </c>
    </row>
    <row r="5122" spans="1:10" x14ac:dyDescent="0.25">
      <c r="A5122" s="1">
        <v>51.2</v>
      </c>
      <c r="B5122" s="2">
        <f>Fulltable[[#This Row],[Distance]]^2</f>
        <v>2621.4400000000005</v>
      </c>
      <c r="C5122">
        <f>Fulltable[[#This Row],[Distance]]^3</f>
        <v>134217.72800000003</v>
      </c>
      <c r="D5122">
        <f>Fulltable[[#This Row],[Distance]]^4</f>
        <v>6871947.6736000031</v>
      </c>
      <c r="E5122">
        <f>Fulltable[[#This Row],[Distance]]^5</f>
        <v>351843720.88832021</v>
      </c>
      <c r="F5122" s="13" t="e">
        <f>IF(ISNUMBER(VLOOKUP(Fulltable[[#This Row],[Distance]], PBmetric[[Distance (km)]:[PB (hh:mm:ss)]], 6, FALSE)), VLOOKUP(Fulltable[[#This Row],[Distance]], PBmetric[[Distance (km)]:[PB (hh:mm:ss)]], 6, FALSE), NA())</f>
        <v>#N/A</v>
      </c>
      <c r="G5122" s="13">
        <f ca="1">$Q$4+$P$4*Fulltable[[#This Row],[Distance]]+$O$4*Fulltable[[#This Row],[D^2]]+$N$4*Fulltable[[#This Row],[D^3]]</f>
        <v>0.19576629917320457</v>
      </c>
      <c r="H5122" s="13">
        <f ca="1">Fulltable[[#This Row],[Forecast]]*(1+AVERAGE(cform[faster (-ve) /
slower (+ve)]))</f>
        <v>0.20268112135750144</v>
      </c>
      <c r="I5122" s="13" t="e">
        <f>IF(ISNUMBER(VLOOKUP(Fulltable[[#This Row],[Distance]], Predict[[#All],[Distance (km)]:[Time on current form]], 2, FALSE)), VLOOKUP(Fulltable[[#This Row],[Distance]], Predict[[#All],[Distance (km)]:[Time on current form]], 2, FALSE), NA())</f>
        <v>#N/A</v>
      </c>
      <c r="J5122" s="13" t="e">
        <f>IF(ISNUMBER(VLOOKUP(Fulltable[[#This Row],[Distance]], Predict[[#All],[Distance (km)]:[Time on current form]], 3, FALSE)), VLOOKUP(Fulltable[[#This Row],[Distance]], Predict[[#All],[Distance (km)]:[Time on current form]], 3, FALSE), NA())</f>
        <v>#N/A</v>
      </c>
    </row>
    <row r="5123" spans="1:10" x14ac:dyDescent="0.25">
      <c r="A5123" s="1">
        <v>51.21</v>
      </c>
      <c r="B5123" s="2">
        <f>Fulltable[[#This Row],[Distance]]^2</f>
        <v>2622.4641000000001</v>
      </c>
      <c r="C5123">
        <f>Fulltable[[#This Row],[Distance]]^3</f>
        <v>134296.38656100002</v>
      </c>
      <c r="D5123">
        <f>Fulltable[[#This Row],[Distance]]^4</f>
        <v>6877317.9557888107</v>
      </c>
      <c r="E5123">
        <f>Fulltable[[#This Row],[Distance]]^5</f>
        <v>352187452.51594502</v>
      </c>
      <c r="F5123" s="13" t="e">
        <f>IF(ISNUMBER(VLOOKUP(Fulltable[[#This Row],[Distance]], PBmetric[[Distance (km)]:[PB (hh:mm:ss)]], 6, FALSE)), VLOOKUP(Fulltable[[#This Row],[Distance]], PBmetric[[Distance (km)]:[PB (hh:mm:ss)]], 6, FALSE), NA())</f>
        <v>#N/A</v>
      </c>
      <c r="G5123" s="13">
        <f ca="1">$Q$4+$P$4*Fulltable[[#This Row],[Distance]]+$O$4*Fulltable[[#This Row],[D^2]]+$N$4*Fulltable[[#This Row],[D^3]]</f>
        <v>0.19581362976129429</v>
      </c>
      <c r="H5123" s="13">
        <f ca="1">Fulltable[[#This Row],[Forecast]]*(1+AVERAGE(cform[faster (-ve) /
slower (+ve)]))</f>
        <v>0.20273012374815322</v>
      </c>
      <c r="I5123" s="13" t="e">
        <f>IF(ISNUMBER(VLOOKUP(Fulltable[[#This Row],[Distance]], Predict[[#All],[Distance (km)]:[Time on current form]], 2, FALSE)), VLOOKUP(Fulltable[[#This Row],[Distance]], Predict[[#All],[Distance (km)]:[Time on current form]], 2, FALSE), NA())</f>
        <v>#N/A</v>
      </c>
      <c r="J5123" s="13" t="e">
        <f>IF(ISNUMBER(VLOOKUP(Fulltable[[#This Row],[Distance]], Predict[[#All],[Distance (km)]:[Time on current form]], 3, FALSE)), VLOOKUP(Fulltable[[#This Row],[Distance]], Predict[[#All],[Distance (km)]:[Time on current form]], 3, FALSE), NA())</f>
        <v>#N/A</v>
      </c>
    </row>
    <row r="5124" spans="1:10" x14ac:dyDescent="0.25">
      <c r="A5124" s="1">
        <v>51.22</v>
      </c>
      <c r="B5124" s="2">
        <f>Fulltable[[#This Row],[Distance]]^2</f>
        <v>2623.4883999999997</v>
      </c>
      <c r="C5124">
        <f>Fulltable[[#This Row],[Distance]]^3</f>
        <v>134375.07584799998</v>
      </c>
      <c r="D5124">
        <f>Fulltable[[#This Row],[Distance]]^4</f>
        <v>6882691.3849345585</v>
      </c>
      <c r="E5124">
        <f>Fulltable[[#This Row],[Distance]]^5</f>
        <v>352531452.73634809</v>
      </c>
      <c r="F5124" s="13" t="e">
        <f>IF(ISNUMBER(VLOOKUP(Fulltable[[#This Row],[Distance]], PBmetric[[Distance (km)]:[PB (hh:mm:ss)]], 6, FALSE)), VLOOKUP(Fulltable[[#This Row],[Distance]], PBmetric[[Distance (km)]:[PB (hh:mm:ss)]], 6, FALSE), NA())</f>
        <v>#N/A</v>
      </c>
      <c r="G5124" s="13">
        <f ca="1">$Q$4+$P$4*Fulltable[[#This Row],[Distance]]+$O$4*Fulltable[[#This Row],[D^2]]+$N$4*Fulltable[[#This Row],[D^3]]</f>
        <v>0.19586096384097268</v>
      </c>
      <c r="H5124" s="13">
        <f ca="1">Fulltable[[#This Row],[Forecast]]*(1+AVERAGE(cform[faster (-ve) /
slower (+ve)]))</f>
        <v>0.20277912975372289</v>
      </c>
      <c r="I5124" s="13" t="e">
        <f>IF(ISNUMBER(VLOOKUP(Fulltable[[#This Row],[Distance]], Predict[[#All],[Distance (km)]:[Time on current form]], 2, FALSE)), VLOOKUP(Fulltable[[#This Row],[Distance]], Predict[[#All],[Distance (km)]:[Time on current form]], 2, FALSE), NA())</f>
        <v>#N/A</v>
      </c>
      <c r="J5124" s="13" t="e">
        <f>IF(ISNUMBER(VLOOKUP(Fulltable[[#This Row],[Distance]], Predict[[#All],[Distance (km)]:[Time on current form]], 3, FALSE)), VLOOKUP(Fulltable[[#This Row],[Distance]], Predict[[#All],[Distance (km)]:[Time on current form]], 3, FALSE), NA())</f>
        <v>#N/A</v>
      </c>
    </row>
    <row r="5125" spans="1:10" x14ac:dyDescent="0.25">
      <c r="A5125" s="1">
        <v>51.23</v>
      </c>
      <c r="B5125" s="2">
        <f>Fulltable[[#This Row],[Distance]]^2</f>
        <v>2624.5128999999997</v>
      </c>
      <c r="C5125">
        <f>Fulltable[[#This Row],[Distance]]^3</f>
        <v>134453.79586699998</v>
      </c>
      <c r="D5125">
        <f>Fulltable[[#This Row],[Distance]]^4</f>
        <v>6888067.9622664088</v>
      </c>
      <c r="E5125">
        <f>Fulltable[[#This Row],[Distance]]^5</f>
        <v>352875721.70690811</v>
      </c>
      <c r="F5125" s="13" t="e">
        <f>IF(ISNUMBER(VLOOKUP(Fulltable[[#This Row],[Distance]], PBmetric[[Distance (km)]:[PB (hh:mm:ss)]], 6, FALSE)), VLOOKUP(Fulltable[[#This Row],[Distance]], PBmetric[[Distance (km)]:[PB (hh:mm:ss)]], 6, FALSE), NA())</f>
        <v>#N/A</v>
      </c>
      <c r="G5125" s="13">
        <f ca="1">$Q$4+$P$4*Fulltable[[#This Row],[Distance]]+$O$4*Fulltable[[#This Row],[D^2]]+$N$4*Fulltable[[#This Row],[D^3]]</f>
        <v>0.19590830141220428</v>
      </c>
      <c r="H5125" s="13">
        <f ca="1">Fulltable[[#This Row],[Forecast]]*(1+AVERAGE(cform[faster (-ve) /
slower (+ve)]))</f>
        <v>0.20282813937417382</v>
      </c>
      <c r="I5125" s="13" t="e">
        <f>IF(ISNUMBER(VLOOKUP(Fulltable[[#This Row],[Distance]], Predict[[#All],[Distance (km)]:[Time on current form]], 2, FALSE)), VLOOKUP(Fulltable[[#This Row],[Distance]], Predict[[#All],[Distance (km)]:[Time on current form]], 2, FALSE), NA())</f>
        <v>#N/A</v>
      </c>
      <c r="J5125" s="13" t="e">
        <f>IF(ISNUMBER(VLOOKUP(Fulltable[[#This Row],[Distance]], Predict[[#All],[Distance (km)]:[Time on current form]], 3, FALSE)), VLOOKUP(Fulltable[[#This Row],[Distance]], Predict[[#All],[Distance (km)]:[Time on current form]], 3, FALSE), NA())</f>
        <v>#N/A</v>
      </c>
    </row>
    <row r="5126" spans="1:10" x14ac:dyDescent="0.25">
      <c r="A5126" s="1">
        <v>51.24</v>
      </c>
      <c r="B5126" s="2">
        <f>Fulltable[[#This Row],[Distance]]^2</f>
        <v>2625.5376000000001</v>
      </c>
      <c r="C5126">
        <f>Fulltable[[#This Row],[Distance]]^3</f>
        <v>134532.54662400001</v>
      </c>
      <c r="D5126">
        <f>Fulltable[[#This Row],[Distance]]^4</f>
        <v>6893447.6890137605</v>
      </c>
      <c r="E5126">
        <f>Fulltable[[#This Row],[Distance]]^5</f>
        <v>353220259.58506513</v>
      </c>
      <c r="F5126" s="13" t="e">
        <f>IF(ISNUMBER(VLOOKUP(Fulltable[[#This Row],[Distance]], PBmetric[[Distance (km)]:[PB (hh:mm:ss)]], 6, FALSE)), VLOOKUP(Fulltable[[#This Row],[Distance]], PBmetric[[Distance (km)]:[PB (hh:mm:ss)]], 6, FALSE), NA())</f>
        <v>#N/A</v>
      </c>
      <c r="G5126" s="13">
        <f ca="1">$Q$4+$P$4*Fulltable[[#This Row],[Distance]]+$O$4*Fulltable[[#This Row],[D^2]]+$N$4*Fulltable[[#This Row],[D^3]]</f>
        <v>0.19595564247495373</v>
      </c>
      <c r="H5126" s="13">
        <f ca="1">Fulltable[[#This Row],[Forecast]]*(1+AVERAGE(cform[faster (-ve) /
slower (+ve)]))</f>
        <v>0.20287715260946937</v>
      </c>
      <c r="I5126" s="13" t="e">
        <f>IF(ISNUMBER(VLOOKUP(Fulltable[[#This Row],[Distance]], Predict[[#All],[Distance (km)]:[Time on current form]], 2, FALSE)), VLOOKUP(Fulltable[[#This Row],[Distance]], Predict[[#All],[Distance (km)]:[Time on current form]], 2, FALSE), NA())</f>
        <v>#N/A</v>
      </c>
      <c r="J5126" s="13" t="e">
        <f>IF(ISNUMBER(VLOOKUP(Fulltable[[#This Row],[Distance]], Predict[[#All],[Distance (km)]:[Time on current form]], 3, FALSE)), VLOOKUP(Fulltable[[#This Row],[Distance]], Predict[[#All],[Distance (km)]:[Time on current form]], 3, FALSE), NA())</f>
        <v>#N/A</v>
      </c>
    </row>
    <row r="5127" spans="1:10" x14ac:dyDescent="0.25">
      <c r="A5127" s="1">
        <v>51.25</v>
      </c>
      <c r="B5127" s="2">
        <f>Fulltable[[#This Row],[Distance]]^2</f>
        <v>2626.5625</v>
      </c>
      <c r="C5127">
        <f>Fulltable[[#This Row],[Distance]]^3</f>
        <v>134611.328125</v>
      </c>
      <c r="D5127">
        <f>Fulltable[[#This Row],[Distance]]^4</f>
        <v>6898830.56640625</v>
      </c>
      <c r="E5127">
        <f>Fulltable[[#This Row],[Distance]]^5</f>
        <v>353565066.52832031</v>
      </c>
      <c r="F5127" s="13" t="e">
        <f>IF(ISNUMBER(VLOOKUP(Fulltable[[#This Row],[Distance]], PBmetric[[Distance (km)]:[PB (hh:mm:ss)]], 6, FALSE)), VLOOKUP(Fulltable[[#This Row],[Distance]], PBmetric[[Distance (km)]:[PB (hh:mm:ss)]], 6, FALSE), NA())</f>
        <v>#N/A</v>
      </c>
      <c r="G5127" s="13">
        <f ca="1">$Q$4+$P$4*Fulltable[[#This Row],[Distance]]+$O$4*Fulltable[[#This Row],[D^2]]+$N$4*Fulltable[[#This Row],[D^3]]</f>
        <v>0.19600298702918553</v>
      </c>
      <c r="H5127" s="13">
        <f ca="1">Fulltable[[#This Row],[Forecast]]*(1+AVERAGE(cform[faster (-ve) /
slower (+ve)]))</f>
        <v>0.20292616945957279</v>
      </c>
      <c r="I5127" s="13" t="e">
        <f>IF(ISNUMBER(VLOOKUP(Fulltable[[#This Row],[Distance]], Predict[[#All],[Distance (km)]:[Time on current form]], 2, FALSE)), VLOOKUP(Fulltable[[#This Row],[Distance]], Predict[[#All],[Distance (km)]:[Time on current form]], 2, FALSE), NA())</f>
        <v>#N/A</v>
      </c>
      <c r="J5127" s="13" t="e">
        <f>IF(ISNUMBER(VLOOKUP(Fulltable[[#This Row],[Distance]], Predict[[#All],[Distance (km)]:[Time on current form]], 3, FALSE)), VLOOKUP(Fulltable[[#This Row],[Distance]], Predict[[#All],[Distance (km)]:[Time on current form]], 3, FALSE), NA())</f>
        <v>#N/A</v>
      </c>
    </row>
    <row r="5128" spans="1:10" x14ac:dyDescent="0.25">
      <c r="A5128" s="1">
        <v>51.26</v>
      </c>
      <c r="B5128" s="2">
        <f>Fulltable[[#This Row],[Distance]]^2</f>
        <v>2627.5875999999998</v>
      </c>
      <c r="C5128">
        <f>Fulltable[[#This Row],[Distance]]^3</f>
        <v>134690.140376</v>
      </c>
      <c r="D5128">
        <f>Fulltable[[#This Row],[Distance]]^4</f>
        <v>6904216.5956737595</v>
      </c>
      <c r="E5128">
        <f>Fulltable[[#This Row],[Distance]]^5</f>
        <v>353910142.69423687</v>
      </c>
      <c r="F5128" s="13" t="e">
        <f>IF(ISNUMBER(VLOOKUP(Fulltable[[#This Row],[Distance]], PBmetric[[Distance (km)]:[PB (hh:mm:ss)]], 6, FALSE)), VLOOKUP(Fulltable[[#This Row],[Distance]], PBmetric[[Distance (km)]:[PB (hh:mm:ss)]], 6, FALSE), NA())</f>
        <v>#N/A</v>
      </c>
      <c r="G5128" s="13">
        <f ca="1">$Q$4+$P$4*Fulltable[[#This Row],[Distance]]+$O$4*Fulltable[[#This Row],[D^2]]+$N$4*Fulltable[[#This Row],[D^3]]</f>
        <v>0.19605033507486438</v>
      </c>
      <c r="H5128" s="13">
        <f ca="1">Fulltable[[#This Row],[Forecast]]*(1+AVERAGE(cform[faster (-ve) /
slower (+ve)]))</f>
        <v>0.20297518992444752</v>
      </c>
      <c r="I5128" s="13" t="e">
        <f>IF(ISNUMBER(VLOOKUP(Fulltable[[#This Row],[Distance]], Predict[[#All],[Distance (km)]:[Time on current form]], 2, FALSE)), VLOOKUP(Fulltable[[#This Row],[Distance]], Predict[[#All],[Distance (km)]:[Time on current form]], 2, FALSE), NA())</f>
        <v>#N/A</v>
      </c>
      <c r="J5128" s="13" t="e">
        <f>IF(ISNUMBER(VLOOKUP(Fulltable[[#This Row],[Distance]], Predict[[#All],[Distance (km)]:[Time on current form]], 3, FALSE)), VLOOKUP(Fulltable[[#This Row],[Distance]], Predict[[#All],[Distance (km)]:[Time on current form]], 3, FALSE), NA())</f>
        <v>#N/A</v>
      </c>
    </row>
    <row r="5129" spans="1:10" x14ac:dyDescent="0.25">
      <c r="A5129" s="1">
        <v>51.27</v>
      </c>
      <c r="B5129" s="2">
        <f>Fulltable[[#This Row],[Distance]]^2</f>
        <v>2628.6129000000005</v>
      </c>
      <c r="C5129">
        <f>Fulltable[[#This Row],[Distance]]^3</f>
        <v>134768.98338300004</v>
      </c>
      <c r="D5129">
        <f>Fulltable[[#This Row],[Distance]]^4</f>
        <v>6909605.7780464124</v>
      </c>
      <c r="E5129">
        <f>Fulltable[[#This Row],[Distance]]^5</f>
        <v>354255488.24043959</v>
      </c>
      <c r="F5129" s="13" t="e">
        <f>IF(ISNUMBER(VLOOKUP(Fulltable[[#This Row],[Distance]], PBmetric[[Distance (km)]:[PB (hh:mm:ss)]], 6, FALSE)), VLOOKUP(Fulltable[[#This Row],[Distance]], PBmetric[[Distance (km)]:[PB (hh:mm:ss)]], 6, FALSE), NA())</f>
        <v>#N/A</v>
      </c>
      <c r="G5129" s="13">
        <f ca="1">$Q$4+$P$4*Fulltable[[#This Row],[Distance]]+$O$4*Fulltable[[#This Row],[D^2]]+$N$4*Fulltable[[#This Row],[D^3]]</f>
        <v>0.19609768661195487</v>
      </c>
      <c r="H5129" s="13">
        <f ca="1">Fulltable[[#This Row],[Forecast]]*(1+AVERAGE(cform[faster (-ve) /
slower (+ve)]))</f>
        <v>0.2030242140040569</v>
      </c>
      <c r="I5129" s="13" t="e">
        <f>IF(ISNUMBER(VLOOKUP(Fulltable[[#This Row],[Distance]], Predict[[#All],[Distance (km)]:[Time on current form]], 2, FALSE)), VLOOKUP(Fulltable[[#This Row],[Distance]], Predict[[#All],[Distance (km)]:[Time on current form]], 2, FALSE), NA())</f>
        <v>#N/A</v>
      </c>
      <c r="J5129" s="13" t="e">
        <f>IF(ISNUMBER(VLOOKUP(Fulltable[[#This Row],[Distance]], Predict[[#All],[Distance (km)]:[Time on current form]], 3, FALSE)), VLOOKUP(Fulltable[[#This Row],[Distance]], Predict[[#All],[Distance (km)]:[Time on current form]], 3, FALSE), NA())</f>
        <v>#N/A</v>
      </c>
    </row>
    <row r="5130" spans="1:10" x14ac:dyDescent="0.25">
      <c r="A5130" s="1">
        <v>51.28</v>
      </c>
      <c r="B5130" s="2">
        <f>Fulltable[[#This Row],[Distance]]^2</f>
        <v>2629.6384000000003</v>
      </c>
      <c r="C5130">
        <f>Fulltable[[#This Row],[Distance]]^3</f>
        <v>134847.85715200001</v>
      </c>
      <c r="D5130">
        <f>Fulltable[[#This Row],[Distance]]^4</f>
        <v>6914998.1147545613</v>
      </c>
      <c r="E5130">
        <f>Fulltable[[#This Row],[Distance]]^5</f>
        <v>354601103.32461393</v>
      </c>
      <c r="F5130" s="13" t="e">
        <f>IF(ISNUMBER(VLOOKUP(Fulltable[[#This Row],[Distance]], PBmetric[[Distance (km)]:[PB (hh:mm:ss)]], 6, FALSE)), VLOOKUP(Fulltable[[#This Row],[Distance]], PBmetric[[Distance (km)]:[PB (hh:mm:ss)]], 6, FALSE), NA())</f>
        <v>#N/A</v>
      </c>
      <c r="G5130" s="13">
        <f ca="1">$Q$4+$P$4*Fulltable[[#This Row],[Distance]]+$O$4*Fulltable[[#This Row],[D^2]]+$N$4*Fulltable[[#This Row],[D^3]]</f>
        <v>0.19614504164042151</v>
      </c>
      <c r="H5130" s="13">
        <f ca="1">Fulltable[[#This Row],[Forecast]]*(1+AVERAGE(cform[faster (-ve) /
slower (+ve)]))</f>
        <v>0.20307324169836422</v>
      </c>
      <c r="I5130" s="13" t="e">
        <f>IF(ISNUMBER(VLOOKUP(Fulltable[[#This Row],[Distance]], Predict[[#All],[Distance (km)]:[Time on current form]], 2, FALSE)), VLOOKUP(Fulltable[[#This Row],[Distance]], Predict[[#All],[Distance (km)]:[Time on current form]], 2, FALSE), NA())</f>
        <v>#N/A</v>
      </c>
      <c r="J5130" s="13" t="e">
        <f>IF(ISNUMBER(VLOOKUP(Fulltable[[#This Row],[Distance]], Predict[[#All],[Distance (km)]:[Time on current form]], 3, FALSE)), VLOOKUP(Fulltable[[#This Row],[Distance]], Predict[[#All],[Distance (km)]:[Time on current form]], 3, FALSE), NA())</f>
        <v>#N/A</v>
      </c>
    </row>
    <row r="5131" spans="1:10" x14ac:dyDescent="0.25">
      <c r="A5131" s="1">
        <v>51.29</v>
      </c>
      <c r="B5131" s="2">
        <f>Fulltable[[#This Row],[Distance]]^2</f>
        <v>2630.6641</v>
      </c>
      <c r="C5131">
        <f>Fulltable[[#This Row],[Distance]]^3</f>
        <v>134926.76168900001</v>
      </c>
      <c r="D5131">
        <f>Fulltable[[#This Row],[Distance]]^4</f>
        <v>6920393.6070288094</v>
      </c>
      <c r="E5131">
        <f>Fulltable[[#This Row],[Distance]]^5</f>
        <v>354946988.10450763</v>
      </c>
      <c r="F5131" s="13" t="e">
        <f>IF(ISNUMBER(VLOOKUP(Fulltable[[#This Row],[Distance]], PBmetric[[Distance (km)]:[PB (hh:mm:ss)]], 6, FALSE)), VLOOKUP(Fulltable[[#This Row],[Distance]], PBmetric[[Distance (km)]:[PB (hh:mm:ss)]], 6, FALSE), NA())</f>
        <v>#N/A</v>
      </c>
      <c r="G5131" s="13">
        <f ca="1">$Q$4+$P$4*Fulltable[[#This Row],[Distance]]+$O$4*Fulltable[[#This Row],[D^2]]+$N$4*Fulltable[[#This Row],[D^3]]</f>
        <v>0.19619240016022899</v>
      </c>
      <c r="H5131" s="13">
        <f ca="1">Fulltable[[#This Row],[Forecast]]*(1+AVERAGE(cform[faster (-ve) /
slower (+ve)]))</f>
        <v>0.20312227300733285</v>
      </c>
      <c r="I5131" s="13" t="e">
        <f>IF(ISNUMBER(VLOOKUP(Fulltable[[#This Row],[Distance]], Predict[[#All],[Distance (km)]:[Time on current form]], 2, FALSE)), VLOOKUP(Fulltable[[#This Row],[Distance]], Predict[[#All],[Distance (km)]:[Time on current form]], 2, FALSE), NA())</f>
        <v>#N/A</v>
      </c>
      <c r="J5131" s="13" t="e">
        <f>IF(ISNUMBER(VLOOKUP(Fulltable[[#This Row],[Distance]], Predict[[#All],[Distance (km)]:[Time on current form]], 3, FALSE)), VLOOKUP(Fulltable[[#This Row],[Distance]], Predict[[#All],[Distance (km)]:[Time on current form]], 3, FALSE), NA())</f>
        <v>#N/A</v>
      </c>
    </row>
    <row r="5132" spans="1:10" x14ac:dyDescent="0.25">
      <c r="A5132" s="1">
        <v>51.3</v>
      </c>
      <c r="B5132" s="2">
        <f>Fulltable[[#This Row],[Distance]]^2</f>
        <v>2631.6899999999996</v>
      </c>
      <c r="C5132">
        <f>Fulltable[[#This Row],[Distance]]^3</f>
        <v>135005.69699999999</v>
      </c>
      <c r="D5132">
        <f>Fulltable[[#This Row],[Distance]]^4</f>
        <v>6925792.256099998</v>
      </c>
      <c r="E5132">
        <f>Fulltable[[#This Row],[Distance]]^5</f>
        <v>355293142.73792988</v>
      </c>
      <c r="F5132" s="13" t="e">
        <f>IF(ISNUMBER(VLOOKUP(Fulltable[[#This Row],[Distance]], PBmetric[[Distance (km)]:[PB (hh:mm:ss)]], 6, FALSE)), VLOOKUP(Fulltable[[#This Row],[Distance]], PBmetric[[Distance (km)]:[PB (hh:mm:ss)]], 6, FALSE), NA())</f>
        <v>#N/A</v>
      </c>
      <c r="G5132" s="13">
        <f ca="1">$Q$4+$P$4*Fulltable[[#This Row],[Distance]]+$O$4*Fulltable[[#This Row],[D^2]]+$N$4*Fulltable[[#This Row],[D^3]]</f>
        <v>0.19623976217134184</v>
      </c>
      <c r="H5132" s="13">
        <f ca="1">Fulltable[[#This Row],[Forecast]]*(1+AVERAGE(cform[faster (-ve) /
slower (+ve)]))</f>
        <v>0.20317130793092614</v>
      </c>
      <c r="I5132" s="13" t="e">
        <f>IF(ISNUMBER(VLOOKUP(Fulltable[[#This Row],[Distance]], Predict[[#All],[Distance (km)]:[Time on current form]], 2, FALSE)), VLOOKUP(Fulltable[[#This Row],[Distance]], Predict[[#All],[Distance (km)]:[Time on current form]], 2, FALSE), NA())</f>
        <v>#N/A</v>
      </c>
      <c r="J5132" s="13" t="e">
        <f>IF(ISNUMBER(VLOOKUP(Fulltable[[#This Row],[Distance]], Predict[[#All],[Distance (km)]:[Time on current form]], 3, FALSE)), VLOOKUP(Fulltable[[#This Row],[Distance]], Predict[[#All],[Distance (km)]:[Time on current form]], 3, FALSE), NA())</f>
        <v>#N/A</v>
      </c>
    </row>
    <row r="5133" spans="1:10" x14ac:dyDescent="0.25">
      <c r="A5133" s="1">
        <v>51.31</v>
      </c>
      <c r="B5133" s="2">
        <f>Fulltable[[#This Row],[Distance]]^2</f>
        <v>2632.7161000000001</v>
      </c>
      <c r="C5133">
        <f>Fulltable[[#This Row],[Distance]]^3</f>
        <v>135084.66309100002</v>
      </c>
      <c r="D5133">
        <f>Fulltable[[#This Row],[Distance]]^4</f>
        <v>6931194.0631992109</v>
      </c>
      <c r="E5133">
        <f>Fulltable[[#This Row],[Distance]]^5</f>
        <v>355639567.38275152</v>
      </c>
      <c r="F5133" s="13" t="e">
        <f>IF(ISNUMBER(VLOOKUP(Fulltable[[#This Row],[Distance]], PBmetric[[Distance (km)]:[PB (hh:mm:ss)]], 6, FALSE)), VLOOKUP(Fulltable[[#This Row],[Distance]], PBmetric[[Distance (km)]:[PB (hh:mm:ss)]], 6, FALSE), NA())</f>
        <v>#N/A</v>
      </c>
      <c r="G5133" s="13">
        <f ca="1">$Q$4+$P$4*Fulltable[[#This Row],[Distance]]+$O$4*Fulltable[[#This Row],[D^2]]+$N$4*Fulltable[[#This Row],[D^3]]</f>
        <v>0.19628712767372469</v>
      </c>
      <c r="H5133" s="13">
        <f ca="1">Fulltable[[#This Row],[Forecast]]*(1+AVERAGE(cform[faster (-ve) /
slower (+ve)]))</f>
        <v>0.20322034646910744</v>
      </c>
      <c r="I5133" s="13" t="e">
        <f>IF(ISNUMBER(VLOOKUP(Fulltable[[#This Row],[Distance]], Predict[[#All],[Distance (km)]:[Time on current form]], 2, FALSE)), VLOOKUP(Fulltable[[#This Row],[Distance]], Predict[[#All],[Distance (km)]:[Time on current form]], 2, FALSE), NA())</f>
        <v>#N/A</v>
      </c>
      <c r="J5133" s="13" t="e">
        <f>IF(ISNUMBER(VLOOKUP(Fulltable[[#This Row],[Distance]], Predict[[#All],[Distance (km)]:[Time on current form]], 3, FALSE)), VLOOKUP(Fulltable[[#This Row],[Distance]], Predict[[#All],[Distance (km)]:[Time on current form]], 3, FALSE), NA())</f>
        <v>#N/A</v>
      </c>
    </row>
    <row r="5134" spans="1:10" x14ac:dyDescent="0.25">
      <c r="A5134" s="1">
        <v>51.32</v>
      </c>
      <c r="B5134" s="2">
        <f>Fulltable[[#This Row],[Distance]]^2</f>
        <v>2633.7424000000001</v>
      </c>
      <c r="C5134">
        <f>Fulltable[[#This Row],[Distance]]^3</f>
        <v>135163.65996799999</v>
      </c>
      <c r="D5134">
        <f>Fulltable[[#This Row],[Distance]]^4</f>
        <v>6936599.0295577608</v>
      </c>
      <c r="E5134">
        <f>Fulltable[[#This Row],[Distance]]^5</f>
        <v>355986262.1969043</v>
      </c>
      <c r="F5134" s="13" t="e">
        <f>IF(ISNUMBER(VLOOKUP(Fulltable[[#This Row],[Distance]], PBmetric[[Distance (km)]:[PB (hh:mm:ss)]], 6, FALSE)), VLOOKUP(Fulltable[[#This Row],[Distance]], PBmetric[[Distance (km)]:[PB (hh:mm:ss)]], 6, FALSE), NA())</f>
        <v>#N/A</v>
      </c>
      <c r="G5134" s="13">
        <f ca="1">$Q$4+$P$4*Fulltable[[#This Row],[Distance]]+$O$4*Fulltable[[#This Row],[D^2]]+$N$4*Fulltable[[#This Row],[D^3]]</f>
        <v>0.19633449666734212</v>
      </c>
      <c r="H5134" s="13">
        <f ca="1">Fulltable[[#This Row],[Forecast]]*(1+AVERAGE(cform[faster (-ve) /
slower (+ve)]))</f>
        <v>0.2032693886218401</v>
      </c>
      <c r="I5134" s="13" t="e">
        <f>IF(ISNUMBER(VLOOKUP(Fulltable[[#This Row],[Distance]], Predict[[#All],[Distance (km)]:[Time on current form]], 2, FALSE)), VLOOKUP(Fulltable[[#This Row],[Distance]], Predict[[#All],[Distance (km)]:[Time on current form]], 2, FALSE), NA())</f>
        <v>#N/A</v>
      </c>
      <c r="J5134" s="13" t="e">
        <f>IF(ISNUMBER(VLOOKUP(Fulltable[[#This Row],[Distance]], Predict[[#All],[Distance (km)]:[Time on current form]], 3, FALSE)), VLOOKUP(Fulltable[[#This Row],[Distance]], Predict[[#All],[Distance (km)]:[Time on current form]], 3, FALSE), NA())</f>
        <v>#N/A</v>
      </c>
    </row>
    <row r="5135" spans="1:10" x14ac:dyDescent="0.25">
      <c r="A5135" s="1">
        <v>51.33</v>
      </c>
      <c r="B5135" s="2">
        <f>Fulltable[[#This Row],[Distance]]^2</f>
        <v>2634.7689</v>
      </c>
      <c r="C5135">
        <f>Fulltable[[#This Row],[Distance]]^3</f>
        <v>135242.687637</v>
      </c>
      <c r="D5135">
        <f>Fulltable[[#This Row],[Distance]]^4</f>
        <v>6942007.15640721</v>
      </c>
      <c r="E5135">
        <f>Fulltable[[#This Row],[Distance]]^5</f>
        <v>356333227.33838207</v>
      </c>
      <c r="F5135" s="13" t="e">
        <f>IF(ISNUMBER(VLOOKUP(Fulltable[[#This Row],[Distance]], PBmetric[[Distance (km)]:[PB (hh:mm:ss)]], 6, FALSE)), VLOOKUP(Fulltable[[#This Row],[Distance]], PBmetric[[Distance (km)]:[PB (hh:mm:ss)]], 6, FALSE), NA())</f>
        <v>#N/A</v>
      </c>
      <c r="G5135" s="13">
        <f ca="1">$Q$4+$P$4*Fulltable[[#This Row],[Distance]]+$O$4*Fulltable[[#This Row],[D^2]]+$N$4*Fulltable[[#This Row],[D^3]]</f>
        <v>0.19638186915215877</v>
      </c>
      <c r="H5135" s="13">
        <f ca="1">Fulltable[[#This Row],[Forecast]]*(1+AVERAGE(cform[faster (-ve) /
slower (+ve)]))</f>
        <v>0.20331843438908748</v>
      </c>
      <c r="I5135" s="13" t="e">
        <f>IF(ISNUMBER(VLOOKUP(Fulltable[[#This Row],[Distance]], Predict[[#All],[Distance (km)]:[Time on current form]], 2, FALSE)), VLOOKUP(Fulltable[[#This Row],[Distance]], Predict[[#All],[Distance (km)]:[Time on current form]], 2, FALSE), NA())</f>
        <v>#N/A</v>
      </c>
      <c r="J5135" s="13" t="e">
        <f>IF(ISNUMBER(VLOOKUP(Fulltable[[#This Row],[Distance]], Predict[[#All],[Distance (km)]:[Time on current form]], 3, FALSE)), VLOOKUP(Fulltable[[#This Row],[Distance]], Predict[[#All],[Distance (km)]:[Time on current form]], 3, FALSE), NA())</f>
        <v>#N/A</v>
      </c>
    </row>
    <row r="5136" spans="1:10" x14ac:dyDescent="0.25">
      <c r="A5136" s="1">
        <v>51.34</v>
      </c>
      <c r="B5136" s="2">
        <f>Fulltable[[#This Row],[Distance]]^2</f>
        <v>2635.7956000000004</v>
      </c>
      <c r="C5136">
        <f>Fulltable[[#This Row],[Distance]]^3</f>
        <v>135321.74610400002</v>
      </c>
      <c r="D5136">
        <f>Fulltable[[#This Row],[Distance]]^4</f>
        <v>6947418.4449793622</v>
      </c>
      <c r="E5136">
        <f>Fulltable[[#This Row],[Distance]]^5</f>
        <v>356680462.96524048</v>
      </c>
      <c r="F5136" s="13" t="e">
        <f>IF(ISNUMBER(VLOOKUP(Fulltable[[#This Row],[Distance]], PBmetric[[Distance (km)]:[PB (hh:mm:ss)]], 6, FALSE)), VLOOKUP(Fulltable[[#This Row],[Distance]], PBmetric[[Distance (km)]:[PB (hh:mm:ss)]], 6, FALSE), NA())</f>
        <v>#N/A</v>
      </c>
      <c r="G5136" s="13">
        <f ca="1">$Q$4+$P$4*Fulltable[[#This Row],[Distance]]+$O$4*Fulltable[[#This Row],[D^2]]+$N$4*Fulltable[[#This Row],[D^3]]</f>
        <v>0.19642924512813922</v>
      </c>
      <c r="H5136" s="13">
        <f ca="1">Fulltable[[#This Row],[Forecast]]*(1+AVERAGE(cform[faster (-ve) /
slower (+ve)]))</f>
        <v>0.2033674837708129</v>
      </c>
      <c r="I5136" s="13" t="e">
        <f>IF(ISNUMBER(VLOOKUP(Fulltable[[#This Row],[Distance]], Predict[[#All],[Distance (km)]:[Time on current form]], 2, FALSE)), VLOOKUP(Fulltable[[#This Row],[Distance]], Predict[[#All],[Distance (km)]:[Time on current form]], 2, FALSE), NA())</f>
        <v>#N/A</v>
      </c>
      <c r="J5136" s="13" t="e">
        <f>IF(ISNUMBER(VLOOKUP(Fulltable[[#This Row],[Distance]], Predict[[#All],[Distance (km)]:[Time on current form]], 3, FALSE)), VLOOKUP(Fulltable[[#This Row],[Distance]], Predict[[#All],[Distance (km)]:[Time on current form]], 3, FALSE), NA())</f>
        <v>#N/A</v>
      </c>
    </row>
    <row r="5137" spans="1:10" x14ac:dyDescent="0.25">
      <c r="A5137" s="1">
        <v>51.35</v>
      </c>
      <c r="B5137" s="2">
        <f>Fulltable[[#This Row],[Distance]]^2</f>
        <v>2636.8225000000002</v>
      </c>
      <c r="C5137">
        <f>Fulltable[[#This Row],[Distance]]^3</f>
        <v>135400.83537500002</v>
      </c>
      <c r="D5137">
        <f>Fulltable[[#This Row],[Distance]]^4</f>
        <v>6952832.8965062508</v>
      </c>
      <c r="E5137">
        <f>Fulltable[[#This Row],[Distance]]^5</f>
        <v>357027969.235596</v>
      </c>
      <c r="F5137" s="13" t="e">
        <f>IF(ISNUMBER(VLOOKUP(Fulltable[[#This Row],[Distance]], PBmetric[[Distance (km)]:[PB (hh:mm:ss)]], 6, FALSE)), VLOOKUP(Fulltable[[#This Row],[Distance]], PBmetric[[Distance (km)]:[PB (hh:mm:ss)]], 6, FALSE), NA())</f>
        <v>#N/A</v>
      </c>
      <c r="G5137" s="13">
        <f ca="1">$Q$4+$P$4*Fulltable[[#This Row],[Distance]]+$O$4*Fulltable[[#This Row],[D^2]]+$N$4*Fulltable[[#This Row],[D^3]]</f>
        <v>0.19647662459524801</v>
      </c>
      <c r="H5137" s="13">
        <f ca="1">Fulltable[[#This Row],[Forecast]]*(1+AVERAGE(cform[faster (-ve) /
slower (+ve)]))</f>
        <v>0.20341653676697971</v>
      </c>
      <c r="I5137" s="13" t="e">
        <f>IF(ISNUMBER(VLOOKUP(Fulltable[[#This Row],[Distance]], Predict[[#All],[Distance (km)]:[Time on current form]], 2, FALSE)), VLOOKUP(Fulltable[[#This Row],[Distance]], Predict[[#All],[Distance (km)]:[Time on current form]], 2, FALSE), NA())</f>
        <v>#N/A</v>
      </c>
      <c r="J5137" s="13" t="e">
        <f>IF(ISNUMBER(VLOOKUP(Fulltable[[#This Row],[Distance]], Predict[[#All],[Distance (km)]:[Time on current form]], 3, FALSE)), VLOOKUP(Fulltable[[#This Row],[Distance]], Predict[[#All],[Distance (km)]:[Time on current form]], 3, FALSE), NA())</f>
        <v>#N/A</v>
      </c>
    </row>
    <row r="5138" spans="1:10" x14ac:dyDescent="0.25">
      <c r="A5138" s="1">
        <v>51.36</v>
      </c>
      <c r="B5138" s="2">
        <f>Fulltable[[#This Row],[Distance]]^2</f>
        <v>2637.8496</v>
      </c>
      <c r="C5138">
        <f>Fulltable[[#This Row],[Distance]]^3</f>
        <v>135479.955456</v>
      </c>
      <c r="D5138">
        <f>Fulltable[[#This Row],[Distance]]^4</f>
        <v>6958250.5122201601</v>
      </c>
      <c r="E5138">
        <f>Fulltable[[#This Row],[Distance]]^5</f>
        <v>357375746.30762744</v>
      </c>
      <c r="F5138" s="13" t="e">
        <f>IF(ISNUMBER(VLOOKUP(Fulltable[[#This Row],[Distance]], PBmetric[[Distance (km)]:[PB (hh:mm:ss)]], 6, FALSE)), VLOOKUP(Fulltable[[#This Row],[Distance]], PBmetric[[Distance (km)]:[PB (hh:mm:ss)]], 6, FALSE), NA())</f>
        <v>#N/A</v>
      </c>
      <c r="G5138" s="13">
        <f ca="1">$Q$4+$P$4*Fulltable[[#This Row],[Distance]]+$O$4*Fulltable[[#This Row],[D^2]]+$N$4*Fulltable[[#This Row],[D^3]]</f>
        <v>0.19652400755344979</v>
      </c>
      <c r="H5138" s="13">
        <f ca="1">Fulltable[[#This Row],[Forecast]]*(1+AVERAGE(cform[faster (-ve) /
slower (+ve)]))</f>
        <v>0.20346559337755124</v>
      </c>
      <c r="I5138" s="13" t="e">
        <f>IF(ISNUMBER(VLOOKUP(Fulltable[[#This Row],[Distance]], Predict[[#All],[Distance (km)]:[Time on current form]], 2, FALSE)), VLOOKUP(Fulltable[[#This Row],[Distance]], Predict[[#All],[Distance (km)]:[Time on current form]], 2, FALSE), NA())</f>
        <v>#N/A</v>
      </c>
      <c r="J5138" s="13" t="e">
        <f>IF(ISNUMBER(VLOOKUP(Fulltable[[#This Row],[Distance]], Predict[[#All],[Distance (km)]:[Time on current form]], 3, FALSE)), VLOOKUP(Fulltable[[#This Row],[Distance]], Predict[[#All],[Distance (km)]:[Time on current form]], 3, FALSE), NA())</f>
        <v>#N/A</v>
      </c>
    </row>
    <row r="5139" spans="1:10" x14ac:dyDescent="0.25">
      <c r="A5139" s="1">
        <v>51.37</v>
      </c>
      <c r="B5139" s="2">
        <f>Fulltable[[#This Row],[Distance]]^2</f>
        <v>2638.8768999999998</v>
      </c>
      <c r="C5139">
        <f>Fulltable[[#This Row],[Distance]]^3</f>
        <v>135559.10635299998</v>
      </c>
      <c r="D5139">
        <f>Fulltable[[#This Row],[Distance]]^4</f>
        <v>6963671.2933536088</v>
      </c>
      <c r="E5139">
        <f>Fulltable[[#This Row],[Distance]]^5</f>
        <v>357723794.33957487</v>
      </c>
      <c r="F5139" s="13" t="e">
        <f>IF(ISNUMBER(VLOOKUP(Fulltable[[#This Row],[Distance]], PBmetric[[Distance (km)]:[PB (hh:mm:ss)]], 6, FALSE)), VLOOKUP(Fulltable[[#This Row],[Distance]], PBmetric[[Distance (km)]:[PB (hh:mm:ss)]], 6, FALSE), NA())</f>
        <v>#N/A</v>
      </c>
      <c r="G5139" s="13">
        <f ca="1">$Q$4+$P$4*Fulltable[[#This Row],[Distance]]+$O$4*Fulltable[[#This Row],[D^2]]+$N$4*Fulltable[[#This Row],[D^3]]</f>
        <v>0.19657139400270915</v>
      </c>
      <c r="H5139" s="13">
        <f ca="1">Fulltable[[#This Row],[Forecast]]*(1+AVERAGE(cform[faster (-ve) /
slower (+ve)]))</f>
        <v>0.20351465360249088</v>
      </c>
      <c r="I5139" s="13" t="e">
        <f>IF(ISNUMBER(VLOOKUP(Fulltable[[#This Row],[Distance]], Predict[[#All],[Distance (km)]:[Time on current form]], 2, FALSE)), VLOOKUP(Fulltable[[#This Row],[Distance]], Predict[[#All],[Distance (km)]:[Time on current form]], 2, FALSE), NA())</f>
        <v>#N/A</v>
      </c>
      <c r="J5139" s="13" t="e">
        <f>IF(ISNUMBER(VLOOKUP(Fulltable[[#This Row],[Distance]], Predict[[#All],[Distance (km)]:[Time on current form]], 3, FALSE)), VLOOKUP(Fulltable[[#This Row],[Distance]], Predict[[#All],[Distance (km)]:[Time on current form]], 3, FALSE), NA())</f>
        <v>#N/A</v>
      </c>
    </row>
    <row r="5140" spans="1:10" x14ac:dyDescent="0.25">
      <c r="A5140" s="1">
        <v>51.38</v>
      </c>
      <c r="B5140" s="2">
        <f>Fulltable[[#This Row],[Distance]]^2</f>
        <v>2639.9044000000004</v>
      </c>
      <c r="C5140">
        <f>Fulltable[[#This Row],[Distance]]^3</f>
        <v>135638.28807200002</v>
      </c>
      <c r="D5140">
        <f>Fulltable[[#This Row],[Distance]]^4</f>
        <v>6969095.2411393616</v>
      </c>
      <c r="E5140">
        <f>Fulltable[[#This Row],[Distance]]^5</f>
        <v>358072113.48974043</v>
      </c>
      <c r="F5140" s="13" t="e">
        <f>IF(ISNUMBER(VLOOKUP(Fulltable[[#This Row],[Distance]], PBmetric[[Distance (km)]:[PB (hh:mm:ss)]], 6, FALSE)), VLOOKUP(Fulltable[[#This Row],[Distance]], PBmetric[[Distance (km)]:[PB (hh:mm:ss)]], 6, FALSE), NA())</f>
        <v>#N/A</v>
      </c>
      <c r="G5140" s="13">
        <f ca="1">$Q$4+$P$4*Fulltable[[#This Row],[Distance]]+$O$4*Fulltable[[#This Row],[D^2]]+$N$4*Fulltable[[#This Row],[D^3]]</f>
        <v>0.19661878394299065</v>
      </c>
      <c r="H5140" s="13">
        <f ca="1">Fulltable[[#This Row],[Forecast]]*(1+AVERAGE(cform[faster (-ve) /
slower (+ve)]))</f>
        <v>0.20356371744176191</v>
      </c>
      <c r="I5140" s="13" t="e">
        <f>IF(ISNUMBER(VLOOKUP(Fulltable[[#This Row],[Distance]], Predict[[#All],[Distance (km)]:[Time on current form]], 2, FALSE)), VLOOKUP(Fulltable[[#This Row],[Distance]], Predict[[#All],[Distance (km)]:[Time on current form]], 2, FALSE), NA())</f>
        <v>#N/A</v>
      </c>
      <c r="J5140" s="13" t="e">
        <f>IF(ISNUMBER(VLOOKUP(Fulltable[[#This Row],[Distance]], Predict[[#All],[Distance (km)]:[Time on current form]], 3, FALSE)), VLOOKUP(Fulltable[[#This Row],[Distance]], Predict[[#All],[Distance (km)]:[Time on current form]], 3, FALSE), NA())</f>
        <v>#N/A</v>
      </c>
    </row>
    <row r="5141" spans="1:10" x14ac:dyDescent="0.25">
      <c r="A5141" s="1">
        <v>51.39</v>
      </c>
      <c r="B5141" s="2">
        <f>Fulltable[[#This Row],[Distance]]^2</f>
        <v>2640.9321</v>
      </c>
      <c r="C5141">
        <f>Fulltable[[#This Row],[Distance]]^3</f>
        <v>135717.500619</v>
      </c>
      <c r="D5141">
        <f>Fulltable[[#This Row],[Distance]]^4</f>
        <v>6974522.3568104096</v>
      </c>
      <c r="E5141">
        <f>Fulltable[[#This Row],[Distance]]^5</f>
        <v>358420703.91648698</v>
      </c>
      <c r="F5141" s="13" t="e">
        <f>IF(ISNUMBER(VLOOKUP(Fulltable[[#This Row],[Distance]], PBmetric[[Distance (km)]:[PB (hh:mm:ss)]], 6, FALSE)), VLOOKUP(Fulltable[[#This Row],[Distance]], PBmetric[[Distance (km)]:[PB (hh:mm:ss)]], 6, FALSE), NA())</f>
        <v>#N/A</v>
      </c>
      <c r="G5141" s="13">
        <f ca="1">$Q$4+$P$4*Fulltable[[#This Row],[Distance]]+$O$4*Fulltable[[#This Row],[D^2]]+$N$4*Fulltable[[#This Row],[D^3]]</f>
        <v>0.19666617737425895</v>
      </c>
      <c r="H5141" s="13">
        <f ca="1">Fulltable[[#This Row],[Forecast]]*(1+AVERAGE(cform[faster (-ve) /
slower (+ve)]))</f>
        <v>0.20361278489532778</v>
      </c>
      <c r="I5141" s="13" t="e">
        <f>IF(ISNUMBER(VLOOKUP(Fulltable[[#This Row],[Distance]], Predict[[#All],[Distance (km)]:[Time on current form]], 2, FALSE)), VLOOKUP(Fulltable[[#This Row],[Distance]], Predict[[#All],[Distance (km)]:[Time on current form]], 2, FALSE), NA())</f>
        <v>#N/A</v>
      </c>
      <c r="J5141" s="13" t="e">
        <f>IF(ISNUMBER(VLOOKUP(Fulltable[[#This Row],[Distance]], Predict[[#All],[Distance (km)]:[Time on current form]], 3, FALSE)), VLOOKUP(Fulltable[[#This Row],[Distance]], Predict[[#All],[Distance (km)]:[Time on current form]], 3, FALSE), NA())</f>
        <v>#N/A</v>
      </c>
    </row>
    <row r="5142" spans="1:10" x14ac:dyDescent="0.25">
      <c r="A5142" s="1">
        <v>51.4</v>
      </c>
      <c r="B5142" s="2">
        <f>Fulltable[[#This Row],[Distance]]^2</f>
        <v>2641.96</v>
      </c>
      <c r="C5142">
        <f>Fulltable[[#This Row],[Distance]]^3</f>
        <v>135796.74400000001</v>
      </c>
      <c r="D5142">
        <f>Fulltable[[#This Row],[Distance]]^4</f>
        <v>6979952.6415999997</v>
      </c>
      <c r="E5142">
        <f>Fulltable[[#This Row],[Distance]]^5</f>
        <v>358769565.77823997</v>
      </c>
      <c r="F5142" s="13" t="e">
        <f>IF(ISNUMBER(VLOOKUP(Fulltable[[#This Row],[Distance]], PBmetric[[Distance (km)]:[PB (hh:mm:ss)]], 6, FALSE)), VLOOKUP(Fulltable[[#This Row],[Distance]], PBmetric[[Distance (km)]:[PB (hh:mm:ss)]], 6, FALSE), NA())</f>
        <v>#N/A</v>
      </c>
      <c r="G5142" s="13">
        <f ca="1">$Q$4+$P$4*Fulltable[[#This Row],[Distance]]+$O$4*Fulltable[[#This Row],[D^2]]+$N$4*Fulltable[[#This Row],[D^3]]</f>
        <v>0.19671357429647859</v>
      </c>
      <c r="H5142" s="13">
        <f ca="1">Fulltable[[#This Row],[Forecast]]*(1+AVERAGE(cform[faster (-ve) /
slower (+ve)]))</f>
        <v>0.2036618559631517</v>
      </c>
      <c r="I5142" s="13" t="e">
        <f>IF(ISNUMBER(VLOOKUP(Fulltable[[#This Row],[Distance]], Predict[[#All],[Distance (km)]:[Time on current form]], 2, FALSE)), VLOOKUP(Fulltable[[#This Row],[Distance]], Predict[[#All],[Distance (km)]:[Time on current form]], 2, FALSE), NA())</f>
        <v>#N/A</v>
      </c>
      <c r="J5142" s="13" t="e">
        <f>IF(ISNUMBER(VLOOKUP(Fulltable[[#This Row],[Distance]], Predict[[#All],[Distance (km)]:[Time on current form]], 3, FALSE)), VLOOKUP(Fulltable[[#This Row],[Distance]], Predict[[#All],[Distance (km)]:[Time on current form]], 3, FALSE), NA())</f>
        <v>#N/A</v>
      </c>
    </row>
    <row r="5143" spans="1:10" x14ac:dyDescent="0.25">
      <c r="A5143" s="1">
        <v>51.41</v>
      </c>
      <c r="B5143" s="2">
        <f>Fulltable[[#This Row],[Distance]]^2</f>
        <v>2642.9880999999996</v>
      </c>
      <c r="C5143">
        <f>Fulltable[[#This Row],[Distance]]^3</f>
        <v>135876.01822099998</v>
      </c>
      <c r="D5143">
        <f>Fulltable[[#This Row],[Distance]]^4</f>
        <v>6985386.0967416074</v>
      </c>
      <c r="E5143">
        <f>Fulltable[[#This Row],[Distance]]^5</f>
        <v>359118699.233486</v>
      </c>
      <c r="F5143" s="13" t="e">
        <f>IF(ISNUMBER(VLOOKUP(Fulltable[[#This Row],[Distance]], PBmetric[[Distance (km)]:[PB (hh:mm:ss)]], 6, FALSE)), VLOOKUP(Fulltable[[#This Row],[Distance]], PBmetric[[Distance (km)]:[PB (hh:mm:ss)]], 6, FALSE), NA())</f>
        <v>#N/A</v>
      </c>
      <c r="G5143" s="13">
        <f ca="1">$Q$4+$P$4*Fulltable[[#This Row],[Distance]]+$O$4*Fulltable[[#This Row],[D^2]]+$N$4*Fulltable[[#This Row],[D^3]]</f>
        <v>0.19676097470961423</v>
      </c>
      <c r="H5143" s="13">
        <f ca="1">Fulltable[[#This Row],[Forecast]]*(1+AVERAGE(cform[faster (-ve) /
slower (+ve)]))</f>
        <v>0.20371093064519716</v>
      </c>
      <c r="I5143" s="13" t="e">
        <f>IF(ISNUMBER(VLOOKUP(Fulltable[[#This Row],[Distance]], Predict[[#All],[Distance (km)]:[Time on current form]], 2, FALSE)), VLOOKUP(Fulltable[[#This Row],[Distance]], Predict[[#All],[Distance (km)]:[Time on current form]], 2, FALSE), NA())</f>
        <v>#N/A</v>
      </c>
      <c r="J5143" s="13" t="e">
        <f>IF(ISNUMBER(VLOOKUP(Fulltable[[#This Row],[Distance]], Predict[[#All],[Distance (km)]:[Time on current form]], 3, FALSE)), VLOOKUP(Fulltable[[#This Row],[Distance]], Predict[[#All],[Distance (km)]:[Time on current form]], 3, FALSE), NA())</f>
        <v>#N/A</v>
      </c>
    </row>
    <row r="5144" spans="1:10" x14ac:dyDescent="0.25">
      <c r="A5144" s="1">
        <v>51.42</v>
      </c>
      <c r="B5144" s="2">
        <f>Fulltable[[#This Row],[Distance]]^2</f>
        <v>2644.0164</v>
      </c>
      <c r="C5144">
        <f>Fulltable[[#This Row],[Distance]]^3</f>
        <v>135955.32328800001</v>
      </c>
      <c r="D5144">
        <f>Fulltable[[#This Row],[Distance]]^4</f>
        <v>6990822.7234689603</v>
      </c>
      <c r="E5144">
        <f>Fulltable[[#This Row],[Distance]]^5</f>
        <v>359468104.44077396</v>
      </c>
      <c r="F5144" s="13" t="e">
        <f>IF(ISNUMBER(VLOOKUP(Fulltable[[#This Row],[Distance]], PBmetric[[Distance (km)]:[PB (hh:mm:ss)]], 6, FALSE)), VLOOKUP(Fulltable[[#This Row],[Distance]], PBmetric[[Distance (km)]:[PB (hh:mm:ss)]], 6, FALSE), NA())</f>
        <v>#N/A</v>
      </c>
      <c r="G5144" s="13">
        <f ca="1">$Q$4+$P$4*Fulltable[[#This Row],[Distance]]+$O$4*Fulltable[[#This Row],[D^2]]+$N$4*Fulltable[[#This Row],[D^3]]</f>
        <v>0.19680837861363043</v>
      </c>
      <c r="H5144" s="13">
        <f ca="1">Fulltable[[#This Row],[Forecast]]*(1+AVERAGE(cform[faster (-ve) /
slower (+ve)]))</f>
        <v>0.20376000894142743</v>
      </c>
      <c r="I5144" s="13" t="e">
        <f>IF(ISNUMBER(VLOOKUP(Fulltable[[#This Row],[Distance]], Predict[[#All],[Distance (km)]:[Time on current form]], 2, FALSE)), VLOOKUP(Fulltable[[#This Row],[Distance]], Predict[[#All],[Distance (km)]:[Time on current form]], 2, FALSE), NA())</f>
        <v>#N/A</v>
      </c>
      <c r="J5144" s="13" t="e">
        <f>IF(ISNUMBER(VLOOKUP(Fulltable[[#This Row],[Distance]], Predict[[#All],[Distance (km)]:[Time on current form]], 3, FALSE)), VLOOKUP(Fulltable[[#This Row],[Distance]], Predict[[#All],[Distance (km)]:[Time on current form]], 3, FALSE), NA())</f>
        <v>#N/A</v>
      </c>
    </row>
    <row r="5145" spans="1:10" x14ac:dyDescent="0.25">
      <c r="A5145" s="1">
        <v>51.43</v>
      </c>
      <c r="B5145" s="2">
        <f>Fulltable[[#This Row],[Distance]]^2</f>
        <v>2645.0448999999999</v>
      </c>
      <c r="C5145">
        <f>Fulltable[[#This Row],[Distance]]^3</f>
        <v>136034.65920699999</v>
      </c>
      <c r="D5145">
        <f>Fulltable[[#This Row],[Distance]]^4</f>
        <v>6996262.5230160095</v>
      </c>
      <c r="E5145">
        <f>Fulltable[[#This Row],[Distance]]^5</f>
        <v>359817781.55871338</v>
      </c>
      <c r="F5145" s="13" t="e">
        <f>IF(ISNUMBER(VLOOKUP(Fulltable[[#This Row],[Distance]], PBmetric[[Distance (km)]:[PB (hh:mm:ss)]], 6, FALSE)), VLOOKUP(Fulltable[[#This Row],[Distance]], PBmetric[[Distance (km)]:[PB (hh:mm:ss)]], 6, FALSE), NA())</f>
        <v>#N/A</v>
      </c>
      <c r="G5145" s="13">
        <f ca="1">$Q$4+$P$4*Fulltable[[#This Row],[Distance]]+$O$4*Fulltable[[#This Row],[D^2]]+$N$4*Fulltable[[#This Row],[D^3]]</f>
        <v>0.19685578600849177</v>
      </c>
      <c r="H5145" s="13">
        <f ca="1">Fulltable[[#This Row],[Forecast]]*(1+AVERAGE(cform[faster (-ve) /
slower (+ve)]))</f>
        <v>0.20380909085180585</v>
      </c>
      <c r="I5145" s="13" t="e">
        <f>IF(ISNUMBER(VLOOKUP(Fulltable[[#This Row],[Distance]], Predict[[#All],[Distance (km)]:[Time on current form]], 2, FALSE)), VLOOKUP(Fulltable[[#This Row],[Distance]], Predict[[#All],[Distance (km)]:[Time on current form]], 2, FALSE), NA())</f>
        <v>#N/A</v>
      </c>
      <c r="J5145" s="13" t="e">
        <f>IF(ISNUMBER(VLOOKUP(Fulltable[[#This Row],[Distance]], Predict[[#All],[Distance (km)]:[Time on current form]], 3, FALSE)), VLOOKUP(Fulltable[[#This Row],[Distance]], Predict[[#All],[Distance (km)]:[Time on current form]], 3, FALSE), NA())</f>
        <v>#N/A</v>
      </c>
    </row>
    <row r="5146" spans="1:10" x14ac:dyDescent="0.25">
      <c r="A5146" s="1">
        <v>51.44</v>
      </c>
      <c r="B5146" s="2">
        <f>Fulltable[[#This Row],[Distance]]^2</f>
        <v>2646.0735999999997</v>
      </c>
      <c r="C5146">
        <f>Fulltable[[#This Row],[Distance]]^3</f>
        <v>136114.02598399998</v>
      </c>
      <c r="D5146">
        <f>Fulltable[[#This Row],[Distance]]^4</f>
        <v>7001705.4966169586</v>
      </c>
      <c r="E5146">
        <f>Fulltable[[#This Row],[Distance]]^5</f>
        <v>360167730.74597633</v>
      </c>
      <c r="F5146" s="13" t="e">
        <f>IF(ISNUMBER(VLOOKUP(Fulltable[[#This Row],[Distance]], PBmetric[[Distance (km)]:[PB (hh:mm:ss)]], 6, FALSE)), VLOOKUP(Fulltable[[#This Row],[Distance]], PBmetric[[Distance (km)]:[PB (hh:mm:ss)]], 6, FALSE), NA())</f>
        <v>#N/A</v>
      </c>
      <c r="G5146" s="13">
        <f ca="1">$Q$4+$P$4*Fulltable[[#This Row],[Distance]]+$O$4*Fulltable[[#This Row],[D^2]]+$N$4*Fulltable[[#This Row],[D^3]]</f>
        <v>0.19690319689416286</v>
      </c>
      <c r="H5146" s="13">
        <f ca="1">Fulltable[[#This Row],[Forecast]]*(1+AVERAGE(cform[faster (-ve) /
slower (+ve)]))</f>
        <v>0.20385817637629577</v>
      </c>
      <c r="I5146" s="13" t="e">
        <f>IF(ISNUMBER(VLOOKUP(Fulltable[[#This Row],[Distance]], Predict[[#All],[Distance (km)]:[Time on current form]], 2, FALSE)), VLOOKUP(Fulltable[[#This Row],[Distance]], Predict[[#All],[Distance (km)]:[Time on current form]], 2, FALSE), NA())</f>
        <v>#N/A</v>
      </c>
      <c r="J5146" s="13" t="e">
        <f>IF(ISNUMBER(VLOOKUP(Fulltable[[#This Row],[Distance]], Predict[[#All],[Distance (km)]:[Time on current form]], 3, FALSE)), VLOOKUP(Fulltable[[#This Row],[Distance]], Predict[[#All],[Distance (km)]:[Time on current form]], 3, FALSE), NA())</f>
        <v>#N/A</v>
      </c>
    </row>
    <row r="5147" spans="1:10" x14ac:dyDescent="0.25">
      <c r="A5147" s="1">
        <v>51.45</v>
      </c>
      <c r="B5147" s="2">
        <f>Fulltable[[#This Row],[Distance]]^2</f>
        <v>2647.1025000000004</v>
      </c>
      <c r="C5147">
        <f>Fulltable[[#This Row],[Distance]]^3</f>
        <v>136193.42362500002</v>
      </c>
      <c r="D5147">
        <f>Fulltable[[#This Row],[Distance]]^4</f>
        <v>7007151.6455062525</v>
      </c>
      <c r="E5147">
        <f>Fulltable[[#This Row],[Distance]]^5</f>
        <v>360517952.16129673</v>
      </c>
      <c r="F5147" s="13" t="e">
        <f>IF(ISNUMBER(VLOOKUP(Fulltable[[#This Row],[Distance]], PBmetric[[Distance (km)]:[PB (hh:mm:ss)]], 6, FALSE)), VLOOKUP(Fulltable[[#This Row],[Distance]], PBmetric[[Distance (km)]:[PB (hh:mm:ss)]], 6, FALSE), NA())</f>
        <v>#N/A</v>
      </c>
      <c r="G5147" s="13">
        <f ca="1">$Q$4+$P$4*Fulltable[[#This Row],[Distance]]+$O$4*Fulltable[[#This Row],[D^2]]+$N$4*Fulltable[[#This Row],[D^3]]</f>
        <v>0.19695061127060828</v>
      </c>
      <c r="H5147" s="13">
        <f ca="1">Fulltable[[#This Row],[Forecast]]*(1+AVERAGE(cform[faster (-ve) /
slower (+ve)]))</f>
        <v>0.20390726551486055</v>
      </c>
      <c r="I5147" s="13" t="e">
        <f>IF(ISNUMBER(VLOOKUP(Fulltable[[#This Row],[Distance]], Predict[[#All],[Distance (km)]:[Time on current form]], 2, FALSE)), VLOOKUP(Fulltable[[#This Row],[Distance]], Predict[[#All],[Distance (km)]:[Time on current form]], 2, FALSE), NA())</f>
        <v>#N/A</v>
      </c>
      <c r="J5147" s="13" t="e">
        <f>IF(ISNUMBER(VLOOKUP(Fulltable[[#This Row],[Distance]], Predict[[#All],[Distance (km)]:[Time on current form]], 3, FALSE)), VLOOKUP(Fulltable[[#This Row],[Distance]], Predict[[#All],[Distance (km)]:[Time on current form]], 3, FALSE), NA())</f>
        <v>#N/A</v>
      </c>
    </row>
    <row r="5148" spans="1:10" x14ac:dyDescent="0.25">
      <c r="A5148" s="1">
        <v>51.46</v>
      </c>
      <c r="B5148" s="2">
        <f>Fulltable[[#This Row],[Distance]]^2</f>
        <v>2648.1316000000002</v>
      </c>
      <c r="C5148">
        <f>Fulltable[[#This Row],[Distance]]^3</f>
        <v>136272.852136</v>
      </c>
      <c r="D5148">
        <f>Fulltable[[#This Row],[Distance]]^4</f>
        <v>7012600.9709185604</v>
      </c>
      <c r="E5148">
        <f>Fulltable[[#This Row],[Distance]]^5</f>
        <v>360868445.96346915</v>
      </c>
      <c r="F5148" s="13" t="e">
        <f>IF(ISNUMBER(VLOOKUP(Fulltable[[#This Row],[Distance]], PBmetric[[Distance (km)]:[PB (hh:mm:ss)]], 6, FALSE)), VLOOKUP(Fulltable[[#This Row],[Distance]], PBmetric[[Distance (km)]:[PB (hh:mm:ss)]], 6, FALSE), NA())</f>
        <v>#N/A</v>
      </c>
      <c r="G5148" s="13">
        <f ca="1">$Q$4+$P$4*Fulltable[[#This Row],[Distance]]+$O$4*Fulltable[[#This Row],[D^2]]+$N$4*Fulltable[[#This Row],[D^3]]</f>
        <v>0.19699802913779266</v>
      </c>
      <c r="H5148" s="13">
        <f ca="1">Fulltable[[#This Row],[Forecast]]*(1+AVERAGE(cform[faster (-ve) /
slower (+ve)]))</f>
        <v>0.20395635826746353</v>
      </c>
      <c r="I5148" s="13" t="e">
        <f>IF(ISNUMBER(VLOOKUP(Fulltable[[#This Row],[Distance]], Predict[[#All],[Distance (km)]:[Time on current form]], 2, FALSE)), VLOOKUP(Fulltable[[#This Row],[Distance]], Predict[[#All],[Distance (km)]:[Time on current form]], 2, FALSE), NA())</f>
        <v>#N/A</v>
      </c>
      <c r="J5148" s="13" t="e">
        <f>IF(ISNUMBER(VLOOKUP(Fulltable[[#This Row],[Distance]], Predict[[#All],[Distance (km)]:[Time on current form]], 3, FALSE)), VLOOKUP(Fulltable[[#This Row],[Distance]], Predict[[#All],[Distance (km)]:[Time on current form]], 3, FALSE), NA())</f>
        <v>#N/A</v>
      </c>
    </row>
    <row r="5149" spans="1:10" x14ac:dyDescent="0.25">
      <c r="A5149" s="1">
        <v>51.47</v>
      </c>
      <c r="B5149" s="2">
        <f>Fulltable[[#This Row],[Distance]]^2</f>
        <v>2649.1608999999999</v>
      </c>
      <c r="C5149">
        <f>Fulltable[[#This Row],[Distance]]^3</f>
        <v>136352.31152299998</v>
      </c>
      <c r="D5149">
        <f>Fulltable[[#This Row],[Distance]]^4</f>
        <v>7018053.4740888095</v>
      </c>
      <c r="E5149">
        <f>Fulltable[[#This Row],[Distance]]^5</f>
        <v>361219212.311351</v>
      </c>
      <c r="F5149" s="13" t="e">
        <f>IF(ISNUMBER(VLOOKUP(Fulltable[[#This Row],[Distance]], PBmetric[[Distance (km)]:[PB (hh:mm:ss)]], 6, FALSE)), VLOOKUP(Fulltable[[#This Row],[Distance]], PBmetric[[Distance (km)]:[PB (hh:mm:ss)]], 6, FALSE), NA())</f>
        <v>#N/A</v>
      </c>
      <c r="G5149" s="13">
        <f ca="1">$Q$4+$P$4*Fulltable[[#This Row],[Distance]]+$O$4*Fulltable[[#This Row],[D^2]]+$N$4*Fulltable[[#This Row],[D^3]]</f>
        <v>0.19704545049568059</v>
      </c>
      <c r="H5149" s="13">
        <f ca="1">Fulltable[[#This Row],[Forecast]]*(1+AVERAGE(cform[faster (-ve) /
slower (+ve)]))</f>
        <v>0.20400545463406808</v>
      </c>
      <c r="I5149" s="13" t="e">
        <f>IF(ISNUMBER(VLOOKUP(Fulltable[[#This Row],[Distance]], Predict[[#All],[Distance (km)]:[Time on current form]], 2, FALSE)), VLOOKUP(Fulltable[[#This Row],[Distance]], Predict[[#All],[Distance (km)]:[Time on current form]], 2, FALSE), NA())</f>
        <v>#N/A</v>
      </c>
      <c r="J5149" s="13" t="e">
        <f>IF(ISNUMBER(VLOOKUP(Fulltable[[#This Row],[Distance]], Predict[[#All],[Distance (km)]:[Time on current form]], 3, FALSE)), VLOOKUP(Fulltable[[#This Row],[Distance]], Predict[[#All],[Distance (km)]:[Time on current form]], 3, FALSE), NA())</f>
        <v>#N/A</v>
      </c>
    </row>
    <row r="5150" spans="1:10" x14ac:dyDescent="0.25">
      <c r="A5150" s="1">
        <v>51.48</v>
      </c>
      <c r="B5150" s="2">
        <f>Fulltable[[#This Row],[Distance]]^2</f>
        <v>2650.1903999999995</v>
      </c>
      <c r="C5150">
        <f>Fulltable[[#This Row],[Distance]]^3</f>
        <v>136431.80179199995</v>
      </c>
      <c r="D5150">
        <f>Fulltable[[#This Row],[Distance]]^4</f>
        <v>7023509.1562521569</v>
      </c>
      <c r="E5150">
        <f>Fulltable[[#This Row],[Distance]]^5</f>
        <v>361570251.36386102</v>
      </c>
      <c r="F5150" s="13" t="e">
        <f>IF(ISNUMBER(VLOOKUP(Fulltable[[#This Row],[Distance]], PBmetric[[Distance (km)]:[PB (hh:mm:ss)]], 6, FALSE)), VLOOKUP(Fulltable[[#This Row],[Distance]], PBmetric[[Distance (km)]:[PB (hh:mm:ss)]], 6, FALSE), NA())</f>
        <v>#N/A</v>
      </c>
      <c r="G5150" s="13">
        <f ca="1">$Q$4+$P$4*Fulltable[[#This Row],[Distance]]+$O$4*Fulltable[[#This Row],[D^2]]+$N$4*Fulltable[[#This Row],[D^3]]</f>
        <v>0.19709287534423664</v>
      </c>
      <c r="H5150" s="13">
        <f ca="1">Fulltable[[#This Row],[Forecast]]*(1+AVERAGE(cform[faster (-ve) /
slower (+ve)]))</f>
        <v>0.20405455461463748</v>
      </c>
      <c r="I5150" s="13" t="e">
        <f>IF(ISNUMBER(VLOOKUP(Fulltable[[#This Row],[Distance]], Predict[[#All],[Distance (km)]:[Time on current form]], 2, FALSE)), VLOOKUP(Fulltable[[#This Row],[Distance]], Predict[[#All],[Distance (km)]:[Time on current form]], 2, FALSE), NA())</f>
        <v>#N/A</v>
      </c>
      <c r="J5150" s="13" t="e">
        <f>IF(ISNUMBER(VLOOKUP(Fulltable[[#This Row],[Distance]], Predict[[#All],[Distance (km)]:[Time on current form]], 3, FALSE)), VLOOKUP(Fulltable[[#This Row],[Distance]], Predict[[#All],[Distance (km)]:[Time on current form]], 3, FALSE), NA())</f>
        <v>#N/A</v>
      </c>
    </row>
    <row r="5151" spans="1:10" x14ac:dyDescent="0.25">
      <c r="A5151" s="1">
        <v>51.49</v>
      </c>
      <c r="B5151" s="2">
        <f>Fulltable[[#This Row],[Distance]]^2</f>
        <v>2651.2201</v>
      </c>
      <c r="C5151">
        <f>Fulltable[[#This Row],[Distance]]^3</f>
        <v>136511.32294899999</v>
      </c>
      <c r="D5151">
        <f>Fulltable[[#This Row],[Distance]]^4</f>
        <v>7028968.0186440097</v>
      </c>
      <c r="E5151">
        <f>Fulltable[[#This Row],[Distance]]^5</f>
        <v>361921563.27998006</v>
      </c>
      <c r="F5151" s="13" t="e">
        <f>IF(ISNUMBER(VLOOKUP(Fulltable[[#This Row],[Distance]], PBmetric[[Distance (km)]:[PB (hh:mm:ss)]], 6, FALSE)), VLOOKUP(Fulltable[[#This Row],[Distance]], PBmetric[[Distance (km)]:[PB (hh:mm:ss)]], 6, FALSE), NA())</f>
        <v>#N/A</v>
      </c>
      <c r="G5151" s="13">
        <f ca="1">$Q$4+$P$4*Fulltable[[#This Row],[Distance]]+$O$4*Fulltable[[#This Row],[D^2]]+$N$4*Fulltable[[#This Row],[D^3]]</f>
        <v>0.19714030368342544</v>
      </c>
      <c r="H5151" s="13">
        <f ca="1">Fulltable[[#This Row],[Forecast]]*(1+AVERAGE(cform[faster (-ve) /
slower (+ve)]))</f>
        <v>0.20410365820913515</v>
      </c>
      <c r="I5151" s="13" t="e">
        <f>IF(ISNUMBER(VLOOKUP(Fulltable[[#This Row],[Distance]], Predict[[#All],[Distance (km)]:[Time on current form]], 2, FALSE)), VLOOKUP(Fulltable[[#This Row],[Distance]], Predict[[#All],[Distance (km)]:[Time on current form]], 2, FALSE), NA())</f>
        <v>#N/A</v>
      </c>
      <c r="J5151" s="13" t="e">
        <f>IF(ISNUMBER(VLOOKUP(Fulltable[[#This Row],[Distance]], Predict[[#All],[Distance (km)]:[Time on current form]], 3, FALSE)), VLOOKUP(Fulltable[[#This Row],[Distance]], Predict[[#All],[Distance (km)]:[Time on current form]], 3, FALSE), NA())</f>
        <v>#N/A</v>
      </c>
    </row>
    <row r="5152" spans="1:10" x14ac:dyDescent="0.25">
      <c r="A5152" s="1">
        <v>51.5</v>
      </c>
      <c r="B5152" s="2">
        <f>Fulltable[[#This Row],[Distance]]^2</f>
        <v>2652.25</v>
      </c>
      <c r="C5152">
        <f>Fulltable[[#This Row],[Distance]]^3</f>
        <v>136590.875</v>
      </c>
      <c r="D5152">
        <f>Fulltable[[#This Row],[Distance]]^4</f>
        <v>7034430.0625</v>
      </c>
      <c r="E5152">
        <f>Fulltable[[#This Row],[Distance]]^5</f>
        <v>362273148.21875</v>
      </c>
      <c r="F5152" s="13" t="e">
        <f>IF(ISNUMBER(VLOOKUP(Fulltable[[#This Row],[Distance]], PBmetric[[Distance (km)]:[PB (hh:mm:ss)]], 6, FALSE)), VLOOKUP(Fulltable[[#This Row],[Distance]], PBmetric[[Distance (km)]:[PB (hh:mm:ss)]], 6, FALSE), NA())</f>
        <v>#N/A</v>
      </c>
      <c r="G5152" s="13">
        <f ca="1">$Q$4+$P$4*Fulltable[[#This Row],[Distance]]+$O$4*Fulltable[[#This Row],[D^2]]+$N$4*Fulltable[[#This Row],[D^3]]</f>
        <v>0.19718773551321159</v>
      </c>
      <c r="H5152" s="13">
        <f ca="1">Fulltable[[#This Row],[Forecast]]*(1+AVERAGE(cform[faster (-ve) /
slower (+ve)]))</f>
        <v>0.20415276541752442</v>
      </c>
      <c r="I5152" s="13" t="e">
        <f>IF(ISNUMBER(VLOOKUP(Fulltable[[#This Row],[Distance]], Predict[[#All],[Distance (km)]:[Time on current form]], 2, FALSE)), VLOOKUP(Fulltable[[#This Row],[Distance]], Predict[[#All],[Distance (km)]:[Time on current form]], 2, FALSE), NA())</f>
        <v>#N/A</v>
      </c>
      <c r="J5152" s="13" t="e">
        <f>IF(ISNUMBER(VLOOKUP(Fulltable[[#This Row],[Distance]], Predict[[#All],[Distance (km)]:[Time on current form]], 3, FALSE)), VLOOKUP(Fulltable[[#This Row],[Distance]], Predict[[#All],[Distance (km)]:[Time on current form]], 3, FALSE), NA())</f>
        <v>#N/A</v>
      </c>
    </row>
    <row r="5153" spans="1:10" x14ac:dyDescent="0.25">
      <c r="A5153" s="1">
        <v>51.51</v>
      </c>
      <c r="B5153" s="2">
        <f>Fulltable[[#This Row],[Distance]]^2</f>
        <v>2653.2800999999999</v>
      </c>
      <c r="C5153">
        <f>Fulltable[[#This Row],[Distance]]^3</f>
        <v>136670.45795099999</v>
      </c>
      <c r="D5153">
        <f>Fulltable[[#This Row],[Distance]]^4</f>
        <v>7039895.2890560096</v>
      </c>
      <c r="E5153">
        <f>Fulltable[[#This Row],[Distance]]^5</f>
        <v>362625006.33927506</v>
      </c>
      <c r="F5153" s="13" t="e">
        <f>IF(ISNUMBER(VLOOKUP(Fulltable[[#This Row],[Distance]], PBmetric[[Distance (km)]:[PB (hh:mm:ss)]], 6, FALSE)), VLOOKUP(Fulltable[[#This Row],[Distance]], PBmetric[[Distance (km)]:[PB (hh:mm:ss)]], 6, FALSE), NA())</f>
        <v>#N/A</v>
      </c>
      <c r="G5153" s="13">
        <f ca="1">$Q$4+$P$4*Fulltable[[#This Row],[Distance]]+$O$4*Fulltable[[#This Row],[D^2]]+$N$4*Fulltable[[#This Row],[D^3]]</f>
        <v>0.19723517083355963</v>
      </c>
      <c r="H5153" s="13">
        <f ca="1">Fulltable[[#This Row],[Forecast]]*(1+AVERAGE(cform[faster (-ve) /
slower (+ve)]))</f>
        <v>0.20420187623976857</v>
      </c>
      <c r="I5153" s="13" t="e">
        <f>IF(ISNUMBER(VLOOKUP(Fulltable[[#This Row],[Distance]], Predict[[#All],[Distance (km)]:[Time on current form]], 2, FALSE)), VLOOKUP(Fulltable[[#This Row],[Distance]], Predict[[#All],[Distance (km)]:[Time on current form]], 2, FALSE), NA())</f>
        <v>#N/A</v>
      </c>
      <c r="J5153" s="13" t="e">
        <f>IF(ISNUMBER(VLOOKUP(Fulltable[[#This Row],[Distance]], Predict[[#All],[Distance (km)]:[Time on current form]], 3, FALSE)), VLOOKUP(Fulltable[[#This Row],[Distance]], Predict[[#All],[Distance (km)]:[Time on current form]], 3, FALSE), NA())</f>
        <v>#N/A</v>
      </c>
    </row>
    <row r="5154" spans="1:10" x14ac:dyDescent="0.25">
      <c r="A5154" s="1">
        <v>51.52</v>
      </c>
      <c r="B5154" s="2">
        <f>Fulltable[[#This Row],[Distance]]^2</f>
        <v>2654.3104000000003</v>
      </c>
      <c r="C5154">
        <f>Fulltable[[#This Row],[Distance]]^3</f>
        <v>136750.07180800004</v>
      </c>
      <c r="D5154">
        <f>Fulltable[[#This Row],[Distance]]^4</f>
        <v>7045363.6995481616</v>
      </c>
      <c r="E5154">
        <f>Fulltable[[#This Row],[Distance]]^5</f>
        <v>362977137.80072129</v>
      </c>
      <c r="F5154" s="13" t="e">
        <f>IF(ISNUMBER(VLOOKUP(Fulltable[[#This Row],[Distance]], PBmetric[[Distance (km)]:[PB (hh:mm:ss)]], 6, FALSE)), VLOOKUP(Fulltable[[#This Row],[Distance]], PBmetric[[Distance (km)]:[PB (hh:mm:ss)]], 6, FALSE), NA())</f>
        <v>#N/A</v>
      </c>
      <c r="G5154" s="13">
        <f ca="1">$Q$4+$P$4*Fulltable[[#This Row],[Distance]]+$O$4*Fulltable[[#This Row],[D^2]]+$N$4*Fulltable[[#This Row],[D^3]]</f>
        <v>0.19728260964443423</v>
      </c>
      <c r="H5154" s="13">
        <f ca="1">Fulltable[[#This Row],[Forecast]]*(1+AVERAGE(cform[faster (-ve) /
slower (+ve)]))</f>
        <v>0.20425099067583105</v>
      </c>
      <c r="I5154" s="13" t="e">
        <f>IF(ISNUMBER(VLOOKUP(Fulltable[[#This Row],[Distance]], Predict[[#All],[Distance (km)]:[Time on current form]], 2, FALSE)), VLOOKUP(Fulltable[[#This Row],[Distance]], Predict[[#All],[Distance (km)]:[Time on current form]], 2, FALSE), NA())</f>
        <v>#N/A</v>
      </c>
      <c r="J5154" s="13" t="e">
        <f>IF(ISNUMBER(VLOOKUP(Fulltable[[#This Row],[Distance]], Predict[[#All],[Distance (km)]:[Time on current form]], 3, FALSE)), VLOOKUP(Fulltable[[#This Row],[Distance]], Predict[[#All],[Distance (km)]:[Time on current form]], 3, FALSE), NA())</f>
        <v>#N/A</v>
      </c>
    </row>
    <row r="5155" spans="1:10" x14ac:dyDescent="0.25">
      <c r="A5155" s="1">
        <v>51.53</v>
      </c>
      <c r="B5155" s="2">
        <f>Fulltable[[#This Row],[Distance]]^2</f>
        <v>2655.3409000000001</v>
      </c>
      <c r="C5155">
        <f>Fulltable[[#This Row],[Distance]]^3</f>
        <v>136829.71657700001</v>
      </c>
      <c r="D5155">
        <f>Fulltable[[#This Row],[Distance]]^4</f>
        <v>7050835.2952128109</v>
      </c>
      <c r="E5155">
        <f>Fulltable[[#This Row],[Distance]]^5</f>
        <v>363329542.76231617</v>
      </c>
      <c r="F5155" s="13" t="e">
        <f>IF(ISNUMBER(VLOOKUP(Fulltable[[#This Row],[Distance]], PBmetric[[Distance (km)]:[PB (hh:mm:ss)]], 6, FALSE)), VLOOKUP(Fulltable[[#This Row],[Distance]], PBmetric[[Distance (km)]:[PB (hh:mm:ss)]], 6, FALSE), NA())</f>
        <v>#N/A</v>
      </c>
      <c r="G5155" s="13">
        <f ca="1">$Q$4+$P$4*Fulltable[[#This Row],[Distance]]+$O$4*Fulltable[[#This Row],[D^2]]+$N$4*Fulltable[[#This Row],[D^3]]</f>
        <v>0.19733005194579992</v>
      </c>
      <c r="H5155" s="13">
        <f ca="1">Fulltable[[#This Row],[Forecast]]*(1+AVERAGE(cform[faster (-ve) /
slower (+ve)]))</f>
        <v>0.20430010872567511</v>
      </c>
      <c r="I5155" s="13" t="e">
        <f>IF(ISNUMBER(VLOOKUP(Fulltable[[#This Row],[Distance]], Predict[[#All],[Distance (km)]:[Time on current form]], 2, FALSE)), VLOOKUP(Fulltable[[#This Row],[Distance]], Predict[[#All],[Distance (km)]:[Time on current form]], 2, FALSE), NA())</f>
        <v>#N/A</v>
      </c>
      <c r="J5155" s="13" t="e">
        <f>IF(ISNUMBER(VLOOKUP(Fulltable[[#This Row],[Distance]], Predict[[#All],[Distance (km)]:[Time on current form]], 3, FALSE)), VLOOKUP(Fulltable[[#This Row],[Distance]], Predict[[#All],[Distance (km)]:[Time on current form]], 3, FALSE), NA())</f>
        <v>#N/A</v>
      </c>
    </row>
    <row r="5156" spans="1:10" x14ac:dyDescent="0.25">
      <c r="A5156" s="1">
        <v>51.54</v>
      </c>
      <c r="B5156" s="2">
        <f>Fulltable[[#This Row],[Distance]]^2</f>
        <v>2656.3715999999999</v>
      </c>
      <c r="C5156">
        <f>Fulltable[[#This Row],[Distance]]^3</f>
        <v>136909.39226399999</v>
      </c>
      <c r="D5156">
        <f>Fulltable[[#This Row],[Distance]]^4</f>
        <v>7056310.0772865601</v>
      </c>
      <c r="E5156">
        <f>Fulltable[[#This Row],[Distance]]^5</f>
        <v>363682221.3833493</v>
      </c>
      <c r="F5156" s="13" t="e">
        <f>IF(ISNUMBER(VLOOKUP(Fulltable[[#This Row],[Distance]], PBmetric[[Distance (km)]:[PB (hh:mm:ss)]], 6, FALSE)), VLOOKUP(Fulltable[[#This Row],[Distance]], PBmetric[[Distance (km)]:[PB (hh:mm:ss)]], 6, FALSE), NA())</f>
        <v>#N/A</v>
      </c>
      <c r="G5156" s="13">
        <f ca="1">$Q$4+$P$4*Fulltable[[#This Row],[Distance]]+$O$4*Fulltable[[#This Row],[D^2]]+$N$4*Fulltable[[#This Row],[D^3]]</f>
        <v>0.19737749773762134</v>
      </c>
      <c r="H5156" s="13">
        <f ca="1">Fulltable[[#This Row],[Forecast]]*(1+AVERAGE(cform[faster (-ve) /
slower (+ve)]))</f>
        <v>0.20434923038926417</v>
      </c>
      <c r="I5156" s="13" t="e">
        <f>IF(ISNUMBER(VLOOKUP(Fulltable[[#This Row],[Distance]], Predict[[#All],[Distance (km)]:[Time on current form]], 2, FALSE)), VLOOKUP(Fulltable[[#This Row],[Distance]], Predict[[#All],[Distance (km)]:[Time on current form]], 2, FALSE), NA())</f>
        <v>#N/A</v>
      </c>
      <c r="J5156" s="13" t="e">
        <f>IF(ISNUMBER(VLOOKUP(Fulltable[[#This Row],[Distance]], Predict[[#All],[Distance (km)]:[Time on current form]], 3, FALSE)), VLOOKUP(Fulltable[[#This Row],[Distance]], Predict[[#All],[Distance (km)]:[Time on current form]], 3, FALSE), NA())</f>
        <v>#N/A</v>
      </c>
    </row>
    <row r="5157" spans="1:10" x14ac:dyDescent="0.25">
      <c r="A5157" s="1">
        <v>51.55</v>
      </c>
      <c r="B5157" s="2">
        <f>Fulltable[[#This Row],[Distance]]^2</f>
        <v>2657.4024999999997</v>
      </c>
      <c r="C5157">
        <f>Fulltable[[#This Row],[Distance]]^3</f>
        <v>136989.09887499997</v>
      </c>
      <c r="D5157">
        <f>Fulltable[[#This Row],[Distance]]^4</f>
        <v>7061788.0470062485</v>
      </c>
      <c r="E5157">
        <f>Fulltable[[#This Row],[Distance]]^5</f>
        <v>364035173.82317209</v>
      </c>
      <c r="F5157" s="13" t="e">
        <f>IF(ISNUMBER(VLOOKUP(Fulltable[[#This Row],[Distance]], PBmetric[[Distance (km)]:[PB (hh:mm:ss)]], 6, FALSE)), VLOOKUP(Fulltable[[#This Row],[Distance]], PBmetric[[Distance (km)]:[PB (hh:mm:ss)]], 6, FALSE), NA())</f>
        <v>#N/A</v>
      </c>
      <c r="G5157" s="13">
        <f ca="1">$Q$4+$P$4*Fulltable[[#This Row],[Distance]]+$O$4*Fulltable[[#This Row],[D^2]]+$N$4*Fulltable[[#This Row],[D^3]]</f>
        <v>0.19742494701986305</v>
      </c>
      <c r="H5157" s="13">
        <f ca="1">Fulltable[[#This Row],[Forecast]]*(1+AVERAGE(cform[faster (-ve) /
slower (+ve)]))</f>
        <v>0.2043983556665615</v>
      </c>
      <c r="I5157" s="13" t="e">
        <f>IF(ISNUMBER(VLOOKUP(Fulltable[[#This Row],[Distance]], Predict[[#All],[Distance (km)]:[Time on current form]], 2, FALSE)), VLOOKUP(Fulltable[[#This Row],[Distance]], Predict[[#All],[Distance (km)]:[Time on current form]], 2, FALSE), NA())</f>
        <v>#N/A</v>
      </c>
      <c r="J5157" s="13" t="e">
        <f>IF(ISNUMBER(VLOOKUP(Fulltable[[#This Row],[Distance]], Predict[[#All],[Distance (km)]:[Time on current form]], 3, FALSE)), VLOOKUP(Fulltable[[#This Row],[Distance]], Predict[[#All],[Distance (km)]:[Time on current form]], 3, FALSE), NA())</f>
        <v>#N/A</v>
      </c>
    </row>
    <row r="5158" spans="1:10" x14ac:dyDescent="0.25">
      <c r="A5158" s="1">
        <v>51.56</v>
      </c>
      <c r="B5158" s="2">
        <f>Fulltable[[#This Row],[Distance]]^2</f>
        <v>2658.4336000000003</v>
      </c>
      <c r="C5158">
        <f>Fulltable[[#This Row],[Distance]]^3</f>
        <v>137068.83641600003</v>
      </c>
      <c r="D5158">
        <f>Fulltable[[#This Row],[Distance]]^4</f>
        <v>7067269.2056089612</v>
      </c>
      <c r="E5158">
        <f>Fulltable[[#This Row],[Distance]]^5</f>
        <v>364388400.24119806</v>
      </c>
      <c r="F5158" s="13" t="e">
        <f>IF(ISNUMBER(VLOOKUP(Fulltable[[#This Row],[Distance]], PBmetric[[Distance (km)]:[PB (hh:mm:ss)]], 6, FALSE)), VLOOKUP(Fulltable[[#This Row],[Distance]], PBmetric[[Distance (km)]:[PB (hh:mm:ss)]], 6, FALSE), NA())</f>
        <v>#N/A</v>
      </c>
      <c r="G5158" s="13">
        <f ca="1">$Q$4+$P$4*Fulltable[[#This Row],[Distance]]+$O$4*Fulltable[[#This Row],[D^2]]+$N$4*Fulltable[[#This Row],[D^3]]</f>
        <v>0.19747239979248973</v>
      </c>
      <c r="H5158" s="13">
        <f ca="1">Fulltable[[#This Row],[Forecast]]*(1+AVERAGE(cform[faster (-ve) /
slower (+ve)]))</f>
        <v>0.20444748455753059</v>
      </c>
      <c r="I5158" s="13" t="e">
        <f>IF(ISNUMBER(VLOOKUP(Fulltable[[#This Row],[Distance]], Predict[[#All],[Distance (km)]:[Time on current form]], 2, FALSE)), VLOOKUP(Fulltable[[#This Row],[Distance]], Predict[[#All],[Distance (km)]:[Time on current form]], 2, FALSE), NA())</f>
        <v>#N/A</v>
      </c>
      <c r="J5158" s="13" t="e">
        <f>IF(ISNUMBER(VLOOKUP(Fulltable[[#This Row],[Distance]], Predict[[#All],[Distance (km)]:[Time on current form]], 3, FALSE)), VLOOKUP(Fulltable[[#This Row],[Distance]], Predict[[#All],[Distance (km)]:[Time on current form]], 3, FALSE), NA())</f>
        <v>#N/A</v>
      </c>
    </row>
    <row r="5159" spans="1:10" x14ac:dyDescent="0.25">
      <c r="A5159" s="1">
        <v>51.57</v>
      </c>
      <c r="B5159" s="2">
        <f>Fulltable[[#This Row],[Distance]]^2</f>
        <v>2659.4648999999999</v>
      </c>
      <c r="C5159">
        <f>Fulltable[[#This Row],[Distance]]^3</f>
        <v>137148.60489300001</v>
      </c>
      <c r="D5159">
        <f>Fulltable[[#This Row],[Distance]]^4</f>
        <v>7072753.5543320095</v>
      </c>
      <c r="E5159">
        <f>Fulltable[[#This Row],[Distance]]^5</f>
        <v>364741900.79690176</v>
      </c>
      <c r="F5159" s="13" t="e">
        <f>IF(ISNUMBER(VLOOKUP(Fulltable[[#This Row],[Distance]], PBmetric[[Distance (km)]:[PB (hh:mm:ss)]], 6, FALSE)), VLOOKUP(Fulltable[[#This Row],[Distance]], PBmetric[[Distance (km)]:[PB (hh:mm:ss)]], 6, FALSE), NA())</f>
        <v>#N/A</v>
      </c>
      <c r="G5159" s="13">
        <f ca="1">$Q$4+$P$4*Fulltable[[#This Row],[Distance]]+$O$4*Fulltable[[#This Row],[D^2]]+$N$4*Fulltable[[#This Row],[D^3]]</f>
        <v>0.1975198560554659</v>
      </c>
      <c r="H5159" s="13">
        <f ca="1">Fulltable[[#This Row],[Forecast]]*(1+AVERAGE(cform[faster (-ve) /
slower (+ve)]))</f>
        <v>0.20449661706213465</v>
      </c>
      <c r="I5159" s="13" t="e">
        <f>IF(ISNUMBER(VLOOKUP(Fulltable[[#This Row],[Distance]], Predict[[#All],[Distance (km)]:[Time on current form]], 2, FALSE)), VLOOKUP(Fulltable[[#This Row],[Distance]], Predict[[#All],[Distance (km)]:[Time on current form]], 2, FALSE), NA())</f>
        <v>#N/A</v>
      </c>
      <c r="J5159" s="13" t="e">
        <f>IF(ISNUMBER(VLOOKUP(Fulltable[[#This Row],[Distance]], Predict[[#All],[Distance (km)]:[Time on current form]], 3, FALSE)), VLOOKUP(Fulltable[[#This Row],[Distance]], Predict[[#All],[Distance (km)]:[Time on current form]], 3, FALSE), NA())</f>
        <v>#N/A</v>
      </c>
    </row>
    <row r="5160" spans="1:10" x14ac:dyDescent="0.25">
      <c r="A5160" s="1">
        <v>51.58</v>
      </c>
      <c r="B5160" s="2">
        <f>Fulltable[[#This Row],[Distance]]^2</f>
        <v>2660.4964</v>
      </c>
      <c r="C5160">
        <f>Fulltable[[#This Row],[Distance]]^3</f>
        <v>137228.404312</v>
      </c>
      <c r="D5160">
        <f>Fulltable[[#This Row],[Distance]]^4</f>
        <v>7078241.0944129601</v>
      </c>
      <c r="E5160">
        <f>Fulltable[[#This Row],[Distance]]^5</f>
        <v>365095675.64982045</v>
      </c>
      <c r="F5160" s="13" t="e">
        <f>IF(ISNUMBER(VLOOKUP(Fulltable[[#This Row],[Distance]], PBmetric[[Distance (km)]:[PB (hh:mm:ss)]], 6, FALSE)), VLOOKUP(Fulltable[[#This Row],[Distance]], PBmetric[[Distance (km)]:[PB (hh:mm:ss)]], 6, FALSE), NA())</f>
        <v>#N/A</v>
      </c>
      <c r="G5160" s="13">
        <f ca="1">$Q$4+$P$4*Fulltable[[#This Row],[Distance]]+$O$4*Fulltable[[#This Row],[D^2]]+$N$4*Fulltable[[#This Row],[D^3]]</f>
        <v>0.19756731580875617</v>
      </c>
      <c r="H5160" s="13">
        <f ca="1">Fulltable[[#This Row],[Forecast]]*(1+AVERAGE(cform[faster (-ve) /
slower (+ve)]))</f>
        <v>0.20454575318033705</v>
      </c>
      <c r="I5160" s="13" t="e">
        <f>IF(ISNUMBER(VLOOKUP(Fulltable[[#This Row],[Distance]], Predict[[#All],[Distance (km)]:[Time on current form]], 2, FALSE)), VLOOKUP(Fulltable[[#This Row],[Distance]], Predict[[#All],[Distance (km)]:[Time on current form]], 2, FALSE), NA())</f>
        <v>#N/A</v>
      </c>
      <c r="J5160" s="13" t="e">
        <f>IF(ISNUMBER(VLOOKUP(Fulltable[[#This Row],[Distance]], Predict[[#All],[Distance (km)]:[Time on current form]], 3, FALSE)), VLOOKUP(Fulltable[[#This Row],[Distance]], Predict[[#All],[Distance (km)]:[Time on current form]], 3, FALSE), NA())</f>
        <v>#N/A</v>
      </c>
    </row>
    <row r="5161" spans="1:10" x14ac:dyDescent="0.25">
      <c r="A5161" s="1">
        <v>51.59</v>
      </c>
      <c r="B5161" s="2">
        <f>Fulltable[[#This Row],[Distance]]^2</f>
        <v>2661.5281000000004</v>
      </c>
      <c r="C5161">
        <f>Fulltable[[#This Row],[Distance]]^3</f>
        <v>137308.23467900004</v>
      </c>
      <c r="D5161">
        <f>Fulltable[[#This Row],[Distance]]^4</f>
        <v>7083731.8270896124</v>
      </c>
      <c r="E5161">
        <f>Fulltable[[#This Row],[Distance]]^5</f>
        <v>365449724.95955312</v>
      </c>
      <c r="F5161" s="13" t="e">
        <f>IF(ISNUMBER(VLOOKUP(Fulltable[[#This Row],[Distance]], PBmetric[[Distance (km)]:[PB (hh:mm:ss)]], 6, FALSE)), VLOOKUP(Fulltable[[#This Row],[Distance]], PBmetric[[Distance (km)]:[PB (hh:mm:ss)]], 6, FALSE), NA())</f>
        <v>#N/A</v>
      </c>
      <c r="G5161" s="13">
        <f ca="1">$Q$4+$P$4*Fulltable[[#This Row],[Distance]]+$O$4*Fulltable[[#This Row],[D^2]]+$N$4*Fulltable[[#This Row],[D^3]]</f>
        <v>0.19761477905232511</v>
      </c>
      <c r="H5161" s="13">
        <f ca="1">Fulltable[[#This Row],[Forecast]]*(1+AVERAGE(cform[faster (-ve) /
slower (+ve)]))</f>
        <v>0.20459489291210112</v>
      </c>
      <c r="I5161" s="13" t="e">
        <f>IF(ISNUMBER(VLOOKUP(Fulltable[[#This Row],[Distance]], Predict[[#All],[Distance (km)]:[Time on current form]], 2, FALSE)), VLOOKUP(Fulltable[[#This Row],[Distance]], Predict[[#All],[Distance (km)]:[Time on current form]], 2, FALSE), NA())</f>
        <v>#N/A</v>
      </c>
      <c r="J5161" s="13" t="e">
        <f>IF(ISNUMBER(VLOOKUP(Fulltable[[#This Row],[Distance]], Predict[[#All],[Distance (km)]:[Time on current form]], 3, FALSE)), VLOOKUP(Fulltable[[#This Row],[Distance]], Predict[[#All],[Distance (km)]:[Time on current form]], 3, FALSE), NA())</f>
        <v>#N/A</v>
      </c>
    </row>
    <row r="5162" spans="1:10" x14ac:dyDescent="0.25">
      <c r="A5162" s="1">
        <v>51.6</v>
      </c>
      <c r="B5162" s="2">
        <f>Fulltable[[#This Row],[Distance]]^2</f>
        <v>2662.56</v>
      </c>
      <c r="C5162">
        <f>Fulltable[[#This Row],[Distance]]^3</f>
        <v>137388.09599999999</v>
      </c>
      <c r="D5162">
        <f>Fulltable[[#This Row],[Distance]]^4</f>
        <v>7089225.7535999995</v>
      </c>
      <c r="E5162">
        <f>Fulltable[[#This Row],[Distance]]^5</f>
        <v>365804048.88576001</v>
      </c>
      <c r="F5162" s="13" t="e">
        <f>IF(ISNUMBER(VLOOKUP(Fulltable[[#This Row],[Distance]], PBmetric[[Distance (km)]:[PB (hh:mm:ss)]], 6, FALSE)), VLOOKUP(Fulltable[[#This Row],[Distance]], PBmetric[[Distance (km)]:[PB (hh:mm:ss)]], 6, FALSE), NA())</f>
        <v>#N/A</v>
      </c>
      <c r="G5162" s="13">
        <f ca="1">$Q$4+$P$4*Fulltable[[#This Row],[Distance]]+$O$4*Fulltable[[#This Row],[D^2]]+$N$4*Fulltable[[#This Row],[D^3]]</f>
        <v>0.19766224578613736</v>
      </c>
      <c r="H5162" s="13">
        <f ca="1">Fulltable[[#This Row],[Forecast]]*(1+AVERAGE(cform[faster (-ve) /
slower (+ve)]))</f>
        <v>0.20464403625739028</v>
      </c>
      <c r="I5162" s="13" t="e">
        <f>IF(ISNUMBER(VLOOKUP(Fulltable[[#This Row],[Distance]], Predict[[#All],[Distance (km)]:[Time on current form]], 2, FALSE)), VLOOKUP(Fulltable[[#This Row],[Distance]], Predict[[#All],[Distance (km)]:[Time on current form]], 2, FALSE), NA())</f>
        <v>#N/A</v>
      </c>
      <c r="J5162" s="13" t="e">
        <f>IF(ISNUMBER(VLOOKUP(Fulltable[[#This Row],[Distance]], Predict[[#All],[Distance (km)]:[Time on current form]], 3, FALSE)), VLOOKUP(Fulltable[[#This Row],[Distance]], Predict[[#All],[Distance (km)]:[Time on current form]], 3, FALSE), NA())</f>
        <v>#N/A</v>
      </c>
    </row>
    <row r="5163" spans="1:10" x14ac:dyDescent="0.25">
      <c r="A5163" s="1">
        <v>51.61</v>
      </c>
      <c r="B5163" s="2">
        <f>Fulltable[[#This Row],[Distance]]^2</f>
        <v>2663.5920999999998</v>
      </c>
      <c r="C5163">
        <f>Fulltable[[#This Row],[Distance]]^3</f>
        <v>137467.988281</v>
      </c>
      <c r="D5163">
        <f>Fulltable[[#This Row],[Distance]]^4</f>
        <v>7094722.8751824088</v>
      </c>
      <c r="E5163">
        <f>Fulltable[[#This Row],[Distance]]^5</f>
        <v>366158647.58816409</v>
      </c>
      <c r="F5163" s="13" t="e">
        <f>IF(ISNUMBER(VLOOKUP(Fulltable[[#This Row],[Distance]], PBmetric[[Distance (km)]:[PB (hh:mm:ss)]], 6, FALSE)), VLOOKUP(Fulltable[[#This Row],[Distance]], PBmetric[[Distance (km)]:[PB (hh:mm:ss)]], 6, FALSE), NA())</f>
        <v>#N/A</v>
      </c>
      <c r="G5163" s="13">
        <f ca="1">$Q$4+$P$4*Fulltable[[#This Row],[Distance]]+$O$4*Fulltable[[#This Row],[D^2]]+$N$4*Fulltable[[#This Row],[D^3]]</f>
        <v>0.19770971601015752</v>
      </c>
      <c r="H5163" s="13">
        <f ca="1">Fulltable[[#This Row],[Forecast]]*(1+AVERAGE(cform[faster (-ve) /
slower (+ve)]))</f>
        <v>0.20469318321616781</v>
      </c>
      <c r="I5163" s="13" t="e">
        <f>IF(ISNUMBER(VLOOKUP(Fulltable[[#This Row],[Distance]], Predict[[#All],[Distance (km)]:[Time on current form]], 2, FALSE)), VLOOKUP(Fulltable[[#This Row],[Distance]], Predict[[#All],[Distance (km)]:[Time on current form]], 2, FALSE), NA())</f>
        <v>#N/A</v>
      </c>
      <c r="J5163" s="13" t="e">
        <f>IF(ISNUMBER(VLOOKUP(Fulltable[[#This Row],[Distance]], Predict[[#All],[Distance (km)]:[Time on current form]], 3, FALSE)), VLOOKUP(Fulltable[[#This Row],[Distance]], Predict[[#All],[Distance (km)]:[Time on current form]], 3, FALSE), NA())</f>
        <v>#N/A</v>
      </c>
    </row>
    <row r="5164" spans="1:10" x14ac:dyDescent="0.25">
      <c r="A5164" s="1">
        <v>51.62</v>
      </c>
      <c r="B5164" s="2">
        <f>Fulltable[[#This Row],[Distance]]^2</f>
        <v>2664.6243999999997</v>
      </c>
      <c r="C5164">
        <f>Fulltable[[#This Row],[Distance]]^3</f>
        <v>137547.91152799997</v>
      </c>
      <c r="D5164">
        <f>Fulltable[[#This Row],[Distance]]^4</f>
        <v>7100223.1930753579</v>
      </c>
      <c r="E5164">
        <f>Fulltable[[#This Row],[Distance]]^5</f>
        <v>366513521.22654998</v>
      </c>
      <c r="F5164" s="13" t="e">
        <f>IF(ISNUMBER(VLOOKUP(Fulltable[[#This Row],[Distance]], PBmetric[[Distance (km)]:[PB (hh:mm:ss)]], 6, FALSE)), VLOOKUP(Fulltable[[#This Row],[Distance]], PBmetric[[Distance (km)]:[PB (hh:mm:ss)]], 6, FALSE), NA())</f>
        <v>#N/A</v>
      </c>
      <c r="G5164" s="13">
        <f ca="1">$Q$4+$P$4*Fulltable[[#This Row],[Distance]]+$O$4*Fulltable[[#This Row],[D^2]]+$N$4*Fulltable[[#This Row],[D^3]]</f>
        <v>0.19775718972435016</v>
      </c>
      <c r="H5164" s="13">
        <f ca="1">Fulltable[[#This Row],[Forecast]]*(1+AVERAGE(cform[faster (-ve) /
slower (+ve)]))</f>
        <v>0.20474233378839707</v>
      </c>
      <c r="I5164" s="13" t="e">
        <f>IF(ISNUMBER(VLOOKUP(Fulltable[[#This Row],[Distance]], Predict[[#All],[Distance (km)]:[Time on current form]], 2, FALSE)), VLOOKUP(Fulltable[[#This Row],[Distance]], Predict[[#All],[Distance (km)]:[Time on current form]], 2, FALSE), NA())</f>
        <v>#N/A</v>
      </c>
      <c r="J5164" s="13" t="e">
        <f>IF(ISNUMBER(VLOOKUP(Fulltable[[#This Row],[Distance]], Predict[[#All],[Distance (km)]:[Time on current form]], 3, FALSE)), VLOOKUP(Fulltable[[#This Row],[Distance]], Predict[[#All],[Distance (km)]:[Time on current form]], 3, FALSE), NA())</f>
        <v>#N/A</v>
      </c>
    </row>
    <row r="5165" spans="1:10" x14ac:dyDescent="0.25">
      <c r="A5165" s="1">
        <v>51.63</v>
      </c>
      <c r="B5165" s="2">
        <f>Fulltable[[#This Row],[Distance]]^2</f>
        <v>2665.6569000000004</v>
      </c>
      <c r="C5165">
        <f>Fulltable[[#This Row],[Distance]]^3</f>
        <v>137627.86574700003</v>
      </c>
      <c r="D5165">
        <f>Fulltable[[#This Row],[Distance]]^4</f>
        <v>7105726.708517612</v>
      </c>
      <c r="E5165">
        <f>Fulltable[[#This Row],[Distance]]^5</f>
        <v>366868669.96076435</v>
      </c>
      <c r="F5165" s="13" t="e">
        <f>IF(ISNUMBER(VLOOKUP(Fulltable[[#This Row],[Distance]], PBmetric[[Distance (km)]:[PB (hh:mm:ss)]], 6, FALSE)), VLOOKUP(Fulltable[[#This Row],[Distance]], PBmetric[[Distance (km)]:[PB (hh:mm:ss)]], 6, FALSE), NA())</f>
        <v>#N/A</v>
      </c>
      <c r="G5165" s="13">
        <f ca="1">$Q$4+$P$4*Fulltable[[#This Row],[Distance]]+$O$4*Fulltable[[#This Row],[D^2]]+$N$4*Fulltable[[#This Row],[D^3]]</f>
        <v>0.19780466692867996</v>
      </c>
      <c r="H5165" s="13">
        <f ca="1">Fulltable[[#This Row],[Forecast]]*(1+AVERAGE(cform[faster (-ve) /
slower (+ve)]))</f>
        <v>0.20479148797404151</v>
      </c>
      <c r="I5165" s="13" t="e">
        <f>IF(ISNUMBER(VLOOKUP(Fulltable[[#This Row],[Distance]], Predict[[#All],[Distance (km)]:[Time on current form]], 2, FALSE)), VLOOKUP(Fulltable[[#This Row],[Distance]], Predict[[#All],[Distance (km)]:[Time on current form]], 2, FALSE), NA())</f>
        <v>#N/A</v>
      </c>
      <c r="J5165" s="13" t="e">
        <f>IF(ISNUMBER(VLOOKUP(Fulltable[[#This Row],[Distance]], Predict[[#All],[Distance (km)]:[Time on current form]], 3, FALSE)), VLOOKUP(Fulltable[[#This Row],[Distance]], Predict[[#All],[Distance (km)]:[Time on current form]], 3, FALSE), NA())</f>
        <v>#N/A</v>
      </c>
    </row>
    <row r="5166" spans="1:10" x14ac:dyDescent="0.25">
      <c r="A5166" s="1">
        <v>51.64</v>
      </c>
      <c r="B5166" s="2">
        <f>Fulltable[[#This Row],[Distance]]^2</f>
        <v>2666.6896000000002</v>
      </c>
      <c r="C5166">
        <f>Fulltable[[#This Row],[Distance]]^3</f>
        <v>137707.85094400001</v>
      </c>
      <c r="D5166">
        <f>Fulltable[[#This Row],[Distance]]^4</f>
        <v>7111233.4227481605</v>
      </c>
      <c r="E5166">
        <f>Fulltable[[#This Row],[Distance]]^5</f>
        <v>367224093.95071501</v>
      </c>
      <c r="F5166" s="13" t="e">
        <f>IF(ISNUMBER(VLOOKUP(Fulltable[[#This Row],[Distance]], PBmetric[[Distance (km)]:[PB (hh:mm:ss)]], 6, FALSE)), VLOOKUP(Fulltable[[#This Row],[Distance]], PBmetric[[Distance (km)]:[PB (hh:mm:ss)]], 6, FALSE), NA())</f>
        <v>#N/A</v>
      </c>
      <c r="G5166" s="13">
        <f ca="1">$Q$4+$P$4*Fulltable[[#This Row],[Distance]]+$O$4*Fulltable[[#This Row],[D^2]]+$N$4*Fulltable[[#This Row],[D^3]]</f>
        <v>0.19785214762311135</v>
      </c>
      <c r="H5166" s="13">
        <f ca="1">Fulltable[[#This Row],[Forecast]]*(1+AVERAGE(cform[faster (-ve) /
slower (+ve)]))</f>
        <v>0.20484064577306427</v>
      </c>
      <c r="I5166" s="13" t="e">
        <f>IF(ISNUMBER(VLOOKUP(Fulltable[[#This Row],[Distance]], Predict[[#All],[Distance (km)]:[Time on current form]], 2, FALSE)), VLOOKUP(Fulltable[[#This Row],[Distance]], Predict[[#All],[Distance (km)]:[Time on current form]], 2, FALSE), NA())</f>
        <v>#N/A</v>
      </c>
      <c r="J5166" s="13" t="e">
        <f>IF(ISNUMBER(VLOOKUP(Fulltable[[#This Row],[Distance]], Predict[[#All],[Distance (km)]:[Time on current form]], 3, FALSE)), VLOOKUP(Fulltable[[#This Row],[Distance]], Predict[[#All],[Distance (km)]:[Time on current form]], 3, FALSE), NA())</f>
        <v>#N/A</v>
      </c>
    </row>
    <row r="5167" spans="1:10" x14ac:dyDescent="0.25">
      <c r="A5167" s="1">
        <v>51.65</v>
      </c>
      <c r="B5167" s="2">
        <f>Fulltable[[#This Row],[Distance]]^2</f>
        <v>2667.7224999999999</v>
      </c>
      <c r="C5167">
        <f>Fulltable[[#This Row],[Distance]]^3</f>
        <v>137787.86712499999</v>
      </c>
      <c r="D5167">
        <f>Fulltable[[#This Row],[Distance]]^4</f>
        <v>7116743.3370062495</v>
      </c>
      <c r="E5167">
        <f>Fulltable[[#This Row],[Distance]]^5</f>
        <v>367579793.35637277</v>
      </c>
      <c r="F5167" s="13" t="e">
        <f>IF(ISNUMBER(VLOOKUP(Fulltable[[#This Row],[Distance]], PBmetric[[Distance (km)]:[PB (hh:mm:ss)]], 6, FALSE)), VLOOKUP(Fulltable[[#This Row],[Distance]], PBmetric[[Distance (km)]:[PB (hh:mm:ss)]], 6, FALSE), NA())</f>
        <v>#N/A</v>
      </c>
      <c r="G5167" s="13">
        <f ca="1">$Q$4+$P$4*Fulltable[[#This Row],[Distance]]+$O$4*Fulltable[[#This Row],[D^2]]+$N$4*Fulltable[[#This Row],[D^3]]</f>
        <v>0.19789963180760903</v>
      </c>
      <c r="H5167" s="13">
        <f ca="1">Fulltable[[#This Row],[Forecast]]*(1+AVERAGE(cform[faster (-ve) /
slower (+ve)]))</f>
        <v>0.20488980718542882</v>
      </c>
      <c r="I5167" s="13" t="e">
        <f>IF(ISNUMBER(VLOOKUP(Fulltable[[#This Row],[Distance]], Predict[[#All],[Distance (km)]:[Time on current form]], 2, FALSE)), VLOOKUP(Fulltable[[#This Row],[Distance]], Predict[[#All],[Distance (km)]:[Time on current form]], 2, FALSE), NA())</f>
        <v>#N/A</v>
      </c>
      <c r="J5167" s="13" t="e">
        <f>IF(ISNUMBER(VLOOKUP(Fulltable[[#This Row],[Distance]], Predict[[#All],[Distance (km)]:[Time on current form]], 3, FALSE)), VLOOKUP(Fulltable[[#This Row],[Distance]], Predict[[#All],[Distance (km)]:[Time on current form]], 3, FALSE), NA())</f>
        <v>#N/A</v>
      </c>
    </row>
    <row r="5168" spans="1:10" x14ac:dyDescent="0.25">
      <c r="A5168" s="1">
        <v>51.66</v>
      </c>
      <c r="B5168" s="2">
        <f>Fulltable[[#This Row],[Distance]]^2</f>
        <v>2668.7555999999995</v>
      </c>
      <c r="C5168">
        <f>Fulltable[[#This Row],[Distance]]^3</f>
        <v>137867.91429599997</v>
      </c>
      <c r="D5168">
        <f>Fulltable[[#This Row],[Distance]]^4</f>
        <v>7122256.4525313573</v>
      </c>
      <c r="E5168">
        <f>Fulltable[[#This Row],[Distance]]^5</f>
        <v>367935768.33776987</v>
      </c>
      <c r="F5168" s="13" t="e">
        <f>IF(ISNUMBER(VLOOKUP(Fulltable[[#This Row],[Distance]], PBmetric[[Distance (km)]:[PB (hh:mm:ss)]], 6, FALSE)), VLOOKUP(Fulltable[[#This Row],[Distance]], PBmetric[[Distance (km)]:[PB (hh:mm:ss)]], 6, FALSE), NA())</f>
        <v>#N/A</v>
      </c>
      <c r="G5168" s="13">
        <f ca="1">$Q$4+$P$4*Fulltable[[#This Row],[Distance]]+$O$4*Fulltable[[#This Row],[D^2]]+$N$4*Fulltable[[#This Row],[D^3]]</f>
        <v>0.19794711948213758</v>
      </c>
      <c r="H5168" s="13">
        <f ca="1">Fulltable[[#This Row],[Forecast]]*(1+AVERAGE(cform[faster (-ve) /
slower (+ve)]))</f>
        <v>0.2049389722110985</v>
      </c>
      <c r="I5168" s="13" t="e">
        <f>IF(ISNUMBER(VLOOKUP(Fulltable[[#This Row],[Distance]], Predict[[#All],[Distance (km)]:[Time on current form]], 2, FALSE)), VLOOKUP(Fulltable[[#This Row],[Distance]], Predict[[#All],[Distance (km)]:[Time on current form]], 2, FALSE), NA())</f>
        <v>#N/A</v>
      </c>
      <c r="J5168" s="13" t="e">
        <f>IF(ISNUMBER(VLOOKUP(Fulltable[[#This Row],[Distance]], Predict[[#All],[Distance (km)]:[Time on current form]], 3, FALSE)), VLOOKUP(Fulltable[[#This Row],[Distance]], Predict[[#All],[Distance (km)]:[Time on current form]], 3, FALSE), NA())</f>
        <v>#N/A</v>
      </c>
    </row>
    <row r="5169" spans="1:10" x14ac:dyDescent="0.25">
      <c r="A5169" s="1">
        <v>51.67</v>
      </c>
      <c r="B5169" s="2">
        <f>Fulltable[[#This Row],[Distance]]^2</f>
        <v>2669.7889</v>
      </c>
      <c r="C5169">
        <f>Fulltable[[#This Row],[Distance]]^3</f>
        <v>137947.992463</v>
      </c>
      <c r="D5169">
        <f>Fulltable[[#This Row],[Distance]]^4</f>
        <v>7127772.7705632104</v>
      </c>
      <c r="E5169">
        <f>Fulltable[[#This Row],[Distance]]^5</f>
        <v>368292019.05500108</v>
      </c>
      <c r="F5169" s="13" t="e">
        <f>IF(ISNUMBER(VLOOKUP(Fulltable[[#This Row],[Distance]], PBmetric[[Distance (km)]:[PB (hh:mm:ss)]], 6, FALSE)), VLOOKUP(Fulltable[[#This Row],[Distance]], PBmetric[[Distance (km)]:[PB (hh:mm:ss)]], 6, FALSE), NA())</f>
        <v>#N/A</v>
      </c>
      <c r="G5169" s="13">
        <f ca="1">$Q$4+$P$4*Fulltable[[#This Row],[Distance]]+$O$4*Fulltable[[#This Row],[D^2]]+$N$4*Fulltable[[#This Row],[D^3]]</f>
        <v>0.19799461064666166</v>
      </c>
      <c r="H5169" s="13">
        <f ca="1">Fulltable[[#This Row],[Forecast]]*(1+AVERAGE(cform[faster (-ve) /
slower (+ve)]))</f>
        <v>0.20498814085003669</v>
      </c>
      <c r="I5169" s="13" t="e">
        <f>IF(ISNUMBER(VLOOKUP(Fulltable[[#This Row],[Distance]], Predict[[#All],[Distance (km)]:[Time on current form]], 2, FALSE)), VLOOKUP(Fulltable[[#This Row],[Distance]], Predict[[#All],[Distance (km)]:[Time on current form]], 2, FALSE), NA())</f>
        <v>#N/A</v>
      </c>
      <c r="J5169" s="13" t="e">
        <f>IF(ISNUMBER(VLOOKUP(Fulltable[[#This Row],[Distance]], Predict[[#All],[Distance (km)]:[Time on current form]], 3, FALSE)), VLOOKUP(Fulltable[[#This Row],[Distance]], Predict[[#All],[Distance (km)]:[Time on current form]], 3, FALSE), NA())</f>
        <v>#N/A</v>
      </c>
    </row>
    <row r="5170" spans="1:10" x14ac:dyDescent="0.25">
      <c r="A5170" s="1">
        <v>51.68</v>
      </c>
      <c r="B5170" s="2">
        <f>Fulltable[[#This Row],[Distance]]^2</f>
        <v>2670.8224</v>
      </c>
      <c r="C5170">
        <f>Fulltable[[#This Row],[Distance]]^3</f>
        <v>138028.10163200001</v>
      </c>
      <c r="D5170">
        <f>Fulltable[[#This Row],[Distance]]^4</f>
        <v>7133292.2923417604</v>
      </c>
      <c r="E5170">
        <f>Fulltable[[#This Row],[Distance]]^5</f>
        <v>368648545.66822219</v>
      </c>
      <c r="F5170" s="13" t="e">
        <f>IF(ISNUMBER(VLOOKUP(Fulltable[[#This Row],[Distance]], PBmetric[[Distance (km)]:[PB (hh:mm:ss)]], 6, FALSE)), VLOOKUP(Fulltable[[#This Row],[Distance]], PBmetric[[Distance (km)]:[PB (hh:mm:ss)]], 6, FALSE), NA())</f>
        <v>#N/A</v>
      </c>
      <c r="G5170" s="13">
        <f ca="1">$Q$4+$P$4*Fulltable[[#This Row],[Distance]]+$O$4*Fulltable[[#This Row],[D^2]]+$N$4*Fulltable[[#This Row],[D^3]]</f>
        <v>0.1980421053011458</v>
      </c>
      <c r="H5170" s="13">
        <f ca="1">Fulltable[[#This Row],[Forecast]]*(1+AVERAGE(cform[faster (-ve) /
slower (+ve)]))</f>
        <v>0.20503731310220669</v>
      </c>
      <c r="I5170" s="13" t="e">
        <f>IF(ISNUMBER(VLOOKUP(Fulltable[[#This Row],[Distance]], Predict[[#All],[Distance (km)]:[Time on current form]], 2, FALSE)), VLOOKUP(Fulltable[[#This Row],[Distance]], Predict[[#All],[Distance (km)]:[Time on current form]], 2, FALSE), NA())</f>
        <v>#N/A</v>
      </c>
      <c r="J5170" s="13" t="e">
        <f>IF(ISNUMBER(VLOOKUP(Fulltable[[#This Row],[Distance]], Predict[[#All],[Distance (km)]:[Time on current form]], 3, FALSE)), VLOOKUP(Fulltable[[#This Row],[Distance]], Predict[[#All],[Distance (km)]:[Time on current form]], 3, FALSE), NA())</f>
        <v>#N/A</v>
      </c>
    </row>
    <row r="5171" spans="1:10" x14ac:dyDescent="0.25">
      <c r="A5171" s="1">
        <v>51.69</v>
      </c>
      <c r="B5171" s="2">
        <f>Fulltable[[#This Row],[Distance]]^2</f>
        <v>2671.8561</v>
      </c>
      <c r="C5171">
        <f>Fulltable[[#This Row],[Distance]]^3</f>
        <v>138108.241809</v>
      </c>
      <c r="D5171">
        <f>Fulltable[[#This Row],[Distance]]^4</f>
        <v>7138815.0191072095</v>
      </c>
      <c r="E5171">
        <f>Fulltable[[#This Row],[Distance]]^5</f>
        <v>369005348.33765167</v>
      </c>
      <c r="F5171" s="13" t="e">
        <f>IF(ISNUMBER(VLOOKUP(Fulltable[[#This Row],[Distance]], PBmetric[[Distance (km)]:[PB (hh:mm:ss)]], 6, FALSE)), VLOOKUP(Fulltable[[#This Row],[Distance]], PBmetric[[Distance (km)]:[PB (hh:mm:ss)]], 6, FALSE), NA())</f>
        <v>#N/A</v>
      </c>
      <c r="G5171" s="13">
        <f ca="1">$Q$4+$P$4*Fulltable[[#This Row],[Distance]]+$O$4*Fulltable[[#This Row],[D^2]]+$N$4*Fulltable[[#This Row],[D^3]]</f>
        <v>0.1980896034455546</v>
      </c>
      <c r="H5171" s="13">
        <f ca="1">Fulltable[[#This Row],[Forecast]]*(1+AVERAGE(cform[faster (-ve) /
slower (+ve)]))</f>
        <v>0.20508648896757184</v>
      </c>
      <c r="I5171" s="13" t="e">
        <f>IF(ISNUMBER(VLOOKUP(Fulltable[[#This Row],[Distance]], Predict[[#All],[Distance (km)]:[Time on current form]], 2, FALSE)), VLOOKUP(Fulltable[[#This Row],[Distance]], Predict[[#All],[Distance (km)]:[Time on current form]], 2, FALSE), NA())</f>
        <v>#N/A</v>
      </c>
      <c r="J5171" s="13" t="e">
        <f>IF(ISNUMBER(VLOOKUP(Fulltable[[#This Row],[Distance]], Predict[[#All],[Distance (km)]:[Time on current form]], 3, FALSE)), VLOOKUP(Fulltable[[#This Row],[Distance]], Predict[[#All],[Distance (km)]:[Time on current form]], 3, FALSE), NA())</f>
        <v>#N/A</v>
      </c>
    </row>
    <row r="5172" spans="1:10" x14ac:dyDescent="0.25">
      <c r="A5172" s="1">
        <v>51.7</v>
      </c>
      <c r="B5172" s="2">
        <f>Fulltable[[#This Row],[Distance]]^2</f>
        <v>2672.8900000000003</v>
      </c>
      <c r="C5172">
        <f>Fulltable[[#This Row],[Distance]]^3</f>
        <v>138188.41300000003</v>
      </c>
      <c r="D5172">
        <f>Fulltable[[#This Row],[Distance]]^4</f>
        <v>7144340.9521000022</v>
      </c>
      <c r="E5172">
        <f>Fulltable[[#This Row],[Distance]]^5</f>
        <v>369362427.22357011</v>
      </c>
      <c r="F5172" s="13" t="e">
        <f>IF(ISNUMBER(VLOOKUP(Fulltable[[#This Row],[Distance]], PBmetric[[Distance (km)]:[PB (hh:mm:ss)]], 6, FALSE)), VLOOKUP(Fulltable[[#This Row],[Distance]], PBmetric[[Distance (km)]:[PB (hh:mm:ss)]], 6, FALSE), NA())</f>
        <v>#N/A</v>
      </c>
      <c r="G5172" s="13">
        <f ca="1">$Q$4+$P$4*Fulltable[[#This Row],[Distance]]+$O$4*Fulltable[[#This Row],[D^2]]+$N$4*Fulltable[[#This Row],[D^3]]</f>
        <v>0.19813710507985269</v>
      </c>
      <c r="H5172" s="13">
        <f ca="1">Fulltable[[#This Row],[Forecast]]*(1+AVERAGE(cform[faster (-ve) /
slower (+ve)]))</f>
        <v>0.20513566844609554</v>
      </c>
      <c r="I5172" s="13" t="e">
        <f>IF(ISNUMBER(VLOOKUP(Fulltable[[#This Row],[Distance]], Predict[[#All],[Distance (km)]:[Time on current form]], 2, FALSE)), VLOOKUP(Fulltable[[#This Row],[Distance]], Predict[[#All],[Distance (km)]:[Time on current form]], 2, FALSE), NA())</f>
        <v>#N/A</v>
      </c>
      <c r="J5172" s="13" t="e">
        <f>IF(ISNUMBER(VLOOKUP(Fulltable[[#This Row],[Distance]], Predict[[#All],[Distance (km)]:[Time on current form]], 3, FALSE)), VLOOKUP(Fulltable[[#This Row],[Distance]], Predict[[#All],[Distance (km)]:[Time on current form]], 3, FALSE), NA())</f>
        <v>#N/A</v>
      </c>
    </row>
    <row r="5173" spans="1:10" x14ac:dyDescent="0.25">
      <c r="A5173" s="1">
        <v>51.71</v>
      </c>
      <c r="B5173" s="2">
        <f>Fulltable[[#This Row],[Distance]]^2</f>
        <v>2673.9241000000002</v>
      </c>
      <c r="C5173">
        <f>Fulltable[[#This Row],[Distance]]^3</f>
        <v>138268.61521100003</v>
      </c>
      <c r="D5173">
        <f>Fulltable[[#This Row],[Distance]]^4</f>
        <v>7149870.092560811</v>
      </c>
      <c r="E5173">
        <f>Fulltable[[#This Row],[Distance]]^5</f>
        <v>369719782.48631954</v>
      </c>
      <c r="F5173" s="13" t="e">
        <f>IF(ISNUMBER(VLOOKUP(Fulltable[[#This Row],[Distance]], PBmetric[[Distance (km)]:[PB (hh:mm:ss)]], 6, FALSE)), VLOOKUP(Fulltable[[#This Row],[Distance]], PBmetric[[Distance (km)]:[PB (hh:mm:ss)]], 6, FALSE), NA())</f>
        <v>#N/A</v>
      </c>
      <c r="G5173" s="13">
        <f ca="1">$Q$4+$P$4*Fulltable[[#This Row],[Distance]]+$O$4*Fulltable[[#This Row],[D^2]]+$N$4*Fulltable[[#This Row],[D^3]]</f>
        <v>0.19818461020400463</v>
      </c>
      <c r="H5173" s="13">
        <f ca="1">Fulltable[[#This Row],[Forecast]]*(1+AVERAGE(cform[faster (-ve) /
slower (+ve)]))</f>
        <v>0.20518485153774108</v>
      </c>
      <c r="I5173" s="13" t="e">
        <f>IF(ISNUMBER(VLOOKUP(Fulltable[[#This Row],[Distance]], Predict[[#All],[Distance (km)]:[Time on current form]], 2, FALSE)), VLOOKUP(Fulltable[[#This Row],[Distance]], Predict[[#All],[Distance (km)]:[Time on current form]], 2, FALSE), NA())</f>
        <v>#N/A</v>
      </c>
      <c r="J5173" s="13" t="e">
        <f>IF(ISNUMBER(VLOOKUP(Fulltable[[#This Row],[Distance]], Predict[[#All],[Distance (km)]:[Time on current form]], 3, FALSE)), VLOOKUP(Fulltable[[#This Row],[Distance]], Predict[[#All],[Distance (km)]:[Time on current form]], 3, FALSE), NA())</f>
        <v>#N/A</v>
      </c>
    </row>
    <row r="5174" spans="1:10" x14ac:dyDescent="0.25">
      <c r="A5174" s="1">
        <v>51.72</v>
      </c>
      <c r="B5174" s="2">
        <f>Fulltable[[#This Row],[Distance]]^2</f>
        <v>2674.9584</v>
      </c>
      <c r="C5174">
        <f>Fulltable[[#This Row],[Distance]]^3</f>
        <v>138348.848448</v>
      </c>
      <c r="D5174">
        <f>Fulltable[[#This Row],[Distance]]^4</f>
        <v>7155402.4417305598</v>
      </c>
      <c r="E5174">
        <f>Fulltable[[#This Row],[Distance]]^5</f>
        <v>370077414.28630453</v>
      </c>
      <c r="F5174" s="13" t="e">
        <f>IF(ISNUMBER(VLOOKUP(Fulltable[[#This Row],[Distance]], PBmetric[[Distance (km)]:[PB (hh:mm:ss)]], 6, FALSE)), VLOOKUP(Fulltable[[#This Row],[Distance]], PBmetric[[Distance (km)]:[PB (hh:mm:ss)]], 6, FALSE), NA())</f>
        <v>#N/A</v>
      </c>
      <c r="G5174" s="13">
        <f ca="1">$Q$4+$P$4*Fulltable[[#This Row],[Distance]]+$O$4*Fulltable[[#This Row],[D^2]]+$N$4*Fulltable[[#This Row],[D^3]]</f>
        <v>0.19823211881797498</v>
      </c>
      <c r="H5174" s="13">
        <f ca="1">Fulltable[[#This Row],[Forecast]]*(1+AVERAGE(cform[faster (-ve) /
slower (+ve)]))</f>
        <v>0.20523403824247174</v>
      </c>
      <c r="I5174" s="13" t="e">
        <f>IF(ISNUMBER(VLOOKUP(Fulltable[[#This Row],[Distance]], Predict[[#All],[Distance (km)]:[Time on current form]], 2, FALSE)), VLOOKUP(Fulltable[[#This Row],[Distance]], Predict[[#All],[Distance (km)]:[Time on current form]], 2, FALSE), NA())</f>
        <v>#N/A</v>
      </c>
      <c r="J5174" s="13" t="e">
        <f>IF(ISNUMBER(VLOOKUP(Fulltable[[#This Row],[Distance]], Predict[[#All],[Distance (km)]:[Time on current form]], 3, FALSE)), VLOOKUP(Fulltable[[#This Row],[Distance]], Predict[[#All],[Distance (km)]:[Time on current form]], 3, FALSE), NA())</f>
        <v>#N/A</v>
      </c>
    </row>
    <row r="5175" spans="1:10" x14ac:dyDescent="0.25">
      <c r="A5175" s="1">
        <v>51.73</v>
      </c>
      <c r="B5175" s="2">
        <f>Fulltable[[#This Row],[Distance]]^2</f>
        <v>2675.9928999999997</v>
      </c>
      <c r="C5175">
        <f>Fulltable[[#This Row],[Distance]]^3</f>
        <v>138429.11271699998</v>
      </c>
      <c r="D5175">
        <f>Fulltable[[#This Row],[Distance]]^4</f>
        <v>7160938.0008504083</v>
      </c>
      <c r="E5175">
        <f>Fulltable[[#This Row],[Distance]]^5</f>
        <v>370435322.78399158</v>
      </c>
      <c r="F5175" s="13" t="e">
        <f>IF(ISNUMBER(VLOOKUP(Fulltable[[#This Row],[Distance]], PBmetric[[Distance (km)]:[PB (hh:mm:ss)]], 6, FALSE)), VLOOKUP(Fulltable[[#This Row],[Distance]], PBmetric[[Distance (km)]:[PB (hh:mm:ss)]], 6, FALSE), NA())</f>
        <v>#N/A</v>
      </c>
      <c r="G5175" s="13">
        <f ca="1">$Q$4+$P$4*Fulltable[[#This Row],[Distance]]+$O$4*Fulltable[[#This Row],[D^2]]+$N$4*Fulltable[[#This Row],[D^3]]</f>
        <v>0.1982796309217284</v>
      </c>
      <c r="H5175" s="13">
        <f ca="1">Fulltable[[#This Row],[Forecast]]*(1+AVERAGE(cform[faster (-ve) /
slower (+ve)]))</f>
        <v>0.205283228560251</v>
      </c>
      <c r="I5175" s="13" t="e">
        <f>IF(ISNUMBER(VLOOKUP(Fulltable[[#This Row],[Distance]], Predict[[#All],[Distance (km)]:[Time on current form]], 2, FALSE)), VLOOKUP(Fulltable[[#This Row],[Distance]], Predict[[#All],[Distance (km)]:[Time on current form]], 2, FALSE), NA())</f>
        <v>#N/A</v>
      </c>
      <c r="J5175" s="13" t="e">
        <f>IF(ISNUMBER(VLOOKUP(Fulltable[[#This Row],[Distance]], Predict[[#All],[Distance (km)]:[Time on current form]], 3, FALSE)), VLOOKUP(Fulltable[[#This Row],[Distance]], Predict[[#All],[Distance (km)]:[Time on current form]], 3, FALSE), NA())</f>
        <v>#N/A</v>
      </c>
    </row>
    <row r="5176" spans="1:10" x14ac:dyDescent="0.25">
      <c r="A5176" s="1">
        <v>51.74</v>
      </c>
      <c r="B5176" s="2">
        <f>Fulltable[[#This Row],[Distance]]^2</f>
        <v>2677.0276000000003</v>
      </c>
      <c r="C5176">
        <f>Fulltable[[#This Row],[Distance]]^3</f>
        <v>138509.40802400003</v>
      </c>
      <c r="D5176">
        <f>Fulltable[[#This Row],[Distance]]^4</f>
        <v>7166476.7711617621</v>
      </c>
      <c r="E5176">
        <f>Fulltable[[#This Row],[Distance]]^5</f>
        <v>370793508.13990957</v>
      </c>
      <c r="F5176" s="13" t="e">
        <f>IF(ISNUMBER(VLOOKUP(Fulltable[[#This Row],[Distance]], PBmetric[[Distance (km)]:[PB (hh:mm:ss)]], 6, FALSE)), VLOOKUP(Fulltable[[#This Row],[Distance]], PBmetric[[Distance (km)]:[PB (hh:mm:ss)]], 6, FALSE), NA())</f>
        <v>#N/A</v>
      </c>
      <c r="G5176" s="13">
        <f ca="1">$Q$4+$P$4*Fulltable[[#This Row],[Distance]]+$O$4*Fulltable[[#This Row],[D^2]]+$N$4*Fulltable[[#This Row],[D^3]]</f>
        <v>0.19832714651522954</v>
      </c>
      <c r="H5176" s="13">
        <f ca="1">Fulltable[[#This Row],[Forecast]]*(1+AVERAGE(cform[faster (-ve) /
slower (+ve)]))</f>
        <v>0.20533242249104222</v>
      </c>
      <c r="I5176" s="13" t="e">
        <f>IF(ISNUMBER(VLOOKUP(Fulltable[[#This Row],[Distance]], Predict[[#All],[Distance (km)]:[Time on current form]], 2, FALSE)), VLOOKUP(Fulltable[[#This Row],[Distance]], Predict[[#All],[Distance (km)]:[Time on current form]], 2, FALSE), NA())</f>
        <v>#N/A</v>
      </c>
      <c r="J5176" s="13" t="e">
        <f>IF(ISNUMBER(VLOOKUP(Fulltable[[#This Row],[Distance]], Predict[[#All],[Distance (km)]:[Time on current form]], 3, FALSE)), VLOOKUP(Fulltable[[#This Row],[Distance]], Predict[[#All],[Distance (km)]:[Time on current form]], 3, FALSE), NA())</f>
        <v>#N/A</v>
      </c>
    </row>
    <row r="5177" spans="1:10" x14ac:dyDescent="0.25">
      <c r="A5177" s="1">
        <v>51.75</v>
      </c>
      <c r="B5177" s="2">
        <f>Fulltable[[#This Row],[Distance]]^2</f>
        <v>2678.0625</v>
      </c>
      <c r="C5177">
        <f>Fulltable[[#This Row],[Distance]]^3</f>
        <v>138589.734375</v>
      </c>
      <c r="D5177">
        <f>Fulltable[[#This Row],[Distance]]^4</f>
        <v>7172018.75390625</v>
      </c>
      <c r="E5177">
        <f>Fulltable[[#This Row],[Distance]]^5</f>
        <v>371151970.51464844</v>
      </c>
      <c r="F5177" s="13" t="e">
        <f>IF(ISNUMBER(VLOOKUP(Fulltable[[#This Row],[Distance]], PBmetric[[Distance (km)]:[PB (hh:mm:ss)]], 6, FALSE)), VLOOKUP(Fulltable[[#This Row],[Distance]], PBmetric[[Distance (km)]:[PB (hh:mm:ss)]], 6, FALSE), NA())</f>
        <v>#N/A</v>
      </c>
      <c r="G5177" s="13">
        <f ca="1">$Q$4+$P$4*Fulltable[[#This Row],[Distance]]+$O$4*Fulltable[[#This Row],[D^2]]+$N$4*Fulltable[[#This Row],[D^3]]</f>
        <v>0.19837466559844288</v>
      </c>
      <c r="H5177" s="13">
        <f ca="1">Fulltable[[#This Row],[Forecast]]*(1+AVERAGE(cform[faster (-ve) /
slower (+ve)]))</f>
        <v>0.20538162003480862</v>
      </c>
      <c r="I5177" s="13" t="e">
        <f>IF(ISNUMBER(VLOOKUP(Fulltable[[#This Row],[Distance]], Predict[[#All],[Distance (km)]:[Time on current form]], 2, FALSE)), VLOOKUP(Fulltable[[#This Row],[Distance]], Predict[[#All],[Distance (km)]:[Time on current form]], 2, FALSE), NA())</f>
        <v>#N/A</v>
      </c>
      <c r="J5177" s="13" t="e">
        <f>IF(ISNUMBER(VLOOKUP(Fulltable[[#This Row],[Distance]], Predict[[#All],[Distance (km)]:[Time on current form]], 3, FALSE)), VLOOKUP(Fulltable[[#This Row],[Distance]], Predict[[#All],[Distance (km)]:[Time on current form]], 3, FALSE), NA())</f>
        <v>#N/A</v>
      </c>
    </row>
    <row r="5178" spans="1:10" x14ac:dyDescent="0.25">
      <c r="A5178" s="1">
        <v>51.76</v>
      </c>
      <c r="B5178" s="2">
        <f>Fulltable[[#This Row],[Distance]]^2</f>
        <v>2679.0975999999996</v>
      </c>
      <c r="C5178">
        <f>Fulltable[[#This Row],[Distance]]^3</f>
        <v>138670.09177599999</v>
      </c>
      <c r="D5178">
        <f>Fulltable[[#This Row],[Distance]]^4</f>
        <v>7177563.9503257582</v>
      </c>
      <c r="E5178">
        <f>Fulltable[[#This Row],[Distance]]^5</f>
        <v>371510710.06886125</v>
      </c>
      <c r="F5178" s="13" t="e">
        <f>IF(ISNUMBER(VLOOKUP(Fulltable[[#This Row],[Distance]], PBmetric[[Distance (km)]:[PB (hh:mm:ss)]], 6, FALSE)), VLOOKUP(Fulltable[[#This Row],[Distance]], PBmetric[[Distance (km)]:[PB (hh:mm:ss)]], 6, FALSE), NA())</f>
        <v>#N/A</v>
      </c>
      <c r="G5178" s="13">
        <f ca="1">$Q$4+$P$4*Fulltable[[#This Row],[Distance]]+$O$4*Fulltable[[#This Row],[D^2]]+$N$4*Fulltable[[#This Row],[D^3]]</f>
        <v>0.19842218817133306</v>
      </c>
      <c r="H5178" s="13">
        <f ca="1">Fulltable[[#This Row],[Forecast]]*(1+AVERAGE(cform[faster (-ve) /
slower (+ve)]))</f>
        <v>0.2054308211915136</v>
      </c>
      <c r="I5178" s="13" t="e">
        <f>IF(ISNUMBER(VLOOKUP(Fulltable[[#This Row],[Distance]], Predict[[#All],[Distance (km)]:[Time on current form]], 2, FALSE)), VLOOKUP(Fulltable[[#This Row],[Distance]], Predict[[#All],[Distance (km)]:[Time on current form]], 2, FALSE), NA())</f>
        <v>#N/A</v>
      </c>
      <c r="J5178" s="13" t="e">
        <f>IF(ISNUMBER(VLOOKUP(Fulltable[[#This Row],[Distance]], Predict[[#All],[Distance (km)]:[Time on current form]], 3, FALSE)), VLOOKUP(Fulltable[[#This Row],[Distance]], Predict[[#All],[Distance (km)]:[Time on current form]], 3, FALSE), NA())</f>
        <v>#N/A</v>
      </c>
    </row>
    <row r="5179" spans="1:10" x14ac:dyDescent="0.25">
      <c r="A5179" s="1">
        <v>51.77</v>
      </c>
      <c r="B5179" s="2">
        <f>Fulltable[[#This Row],[Distance]]^2</f>
        <v>2680.1329000000005</v>
      </c>
      <c r="C5179">
        <f>Fulltable[[#This Row],[Distance]]^3</f>
        <v>138750.48023300004</v>
      </c>
      <c r="D5179">
        <f>Fulltable[[#This Row],[Distance]]^4</f>
        <v>7183112.361662413</v>
      </c>
      <c r="E5179">
        <f>Fulltable[[#This Row],[Distance]]^5</f>
        <v>371869726.96326315</v>
      </c>
      <c r="F5179" s="13" t="e">
        <f>IF(ISNUMBER(VLOOKUP(Fulltable[[#This Row],[Distance]], PBmetric[[Distance (km)]:[PB (hh:mm:ss)]], 6, FALSE)), VLOOKUP(Fulltable[[#This Row],[Distance]], PBmetric[[Distance (km)]:[PB (hh:mm:ss)]], 6, FALSE), NA())</f>
        <v>#N/A</v>
      </c>
      <c r="G5179" s="13">
        <f ca="1">$Q$4+$P$4*Fulltable[[#This Row],[Distance]]+$O$4*Fulltable[[#This Row],[D^2]]+$N$4*Fulltable[[#This Row],[D^3]]</f>
        <v>0.19846971423386472</v>
      </c>
      <c r="H5179" s="13">
        <f ca="1">Fulltable[[#This Row],[Forecast]]*(1+AVERAGE(cform[faster (-ve) /
slower (+ve)]))</f>
        <v>0.20548002596112055</v>
      </c>
      <c r="I5179" s="13" t="e">
        <f>IF(ISNUMBER(VLOOKUP(Fulltable[[#This Row],[Distance]], Predict[[#All],[Distance (km)]:[Time on current form]], 2, FALSE)), VLOOKUP(Fulltable[[#This Row],[Distance]], Predict[[#All],[Distance (km)]:[Time on current form]], 2, FALSE), NA())</f>
        <v>#N/A</v>
      </c>
      <c r="J5179" s="13" t="e">
        <f>IF(ISNUMBER(VLOOKUP(Fulltable[[#This Row],[Distance]], Predict[[#All],[Distance (km)]:[Time on current form]], 3, FALSE)), VLOOKUP(Fulltable[[#This Row],[Distance]], Predict[[#All],[Distance (km)]:[Time on current form]], 3, FALSE), NA())</f>
        <v>#N/A</v>
      </c>
    </row>
    <row r="5180" spans="1:10" x14ac:dyDescent="0.25">
      <c r="A5180" s="1">
        <v>51.78</v>
      </c>
      <c r="B5180" s="2">
        <f>Fulltable[[#This Row],[Distance]]^2</f>
        <v>2681.1684</v>
      </c>
      <c r="C5180">
        <f>Fulltable[[#This Row],[Distance]]^3</f>
        <v>138830.899752</v>
      </c>
      <c r="D5180">
        <f>Fulltable[[#This Row],[Distance]]^4</f>
        <v>7188663.9891585605</v>
      </c>
      <c r="E5180">
        <f>Fulltable[[#This Row],[Distance]]^5</f>
        <v>372229021.3586303</v>
      </c>
      <c r="F5180" s="13" t="e">
        <f>IF(ISNUMBER(VLOOKUP(Fulltable[[#This Row],[Distance]], PBmetric[[Distance (km)]:[PB (hh:mm:ss)]], 6, FALSE)), VLOOKUP(Fulltable[[#This Row],[Distance]], PBmetric[[Distance (km)]:[PB (hh:mm:ss)]], 6, FALSE), NA())</f>
        <v>#N/A</v>
      </c>
      <c r="G5180" s="13">
        <f ca="1">$Q$4+$P$4*Fulltable[[#This Row],[Distance]]+$O$4*Fulltable[[#This Row],[D^2]]+$N$4*Fulltable[[#This Row],[D^3]]</f>
        <v>0.19851724378600236</v>
      </c>
      <c r="H5180" s="13">
        <f ca="1">Fulltable[[#This Row],[Forecast]]*(1+AVERAGE(cform[faster (-ve) /
slower (+ve)]))</f>
        <v>0.20552923434359271</v>
      </c>
      <c r="I5180" s="13" t="e">
        <f>IF(ISNUMBER(VLOOKUP(Fulltable[[#This Row],[Distance]], Predict[[#All],[Distance (km)]:[Time on current form]], 2, FALSE)), VLOOKUP(Fulltable[[#This Row],[Distance]], Predict[[#All],[Distance (km)]:[Time on current form]], 2, FALSE), NA())</f>
        <v>#N/A</v>
      </c>
      <c r="J5180" s="13" t="e">
        <f>IF(ISNUMBER(VLOOKUP(Fulltable[[#This Row],[Distance]], Predict[[#All],[Distance (km)]:[Time on current form]], 3, FALSE)), VLOOKUP(Fulltable[[#This Row],[Distance]], Predict[[#All],[Distance (km)]:[Time on current form]], 3, FALSE), NA())</f>
        <v>#N/A</v>
      </c>
    </row>
    <row r="5181" spans="1:10" x14ac:dyDescent="0.25">
      <c r="A5181" s="1">
        <v>51.79</v>
      </c>
      <c r="B5181" s="2">
        <f>Fulltable[[#This Row],[Distance]]^2</f>
        <v>2682.2040999999999</v>
      </c>
      <c r="C5181">
        <f>Fulltable[[#This Row],[Distance]]^3</f>
        <v>138911.350339</v>
      </c>
      <c r="D5181">
        <f>Fulltable[[#This Row],[Distance]]^4</f>
        <v>7194218.8340568095</v>
      </c>
      <c r="E5181">
        <f>Fulltable[[#This Row],[Distance]]^5</f>
        <v>372588593.41580218</v>
      </c>
      <c r="F5181" s="13" t="e">
        <f>IF(ISNUMBER(VLOOKUP(Fulltable[[#This Row],[Distance]], PBmetric[[Distance (km)]:[PB (hh:mm:ss)]], 6, FALSE)), VLOOKUP(Fulltable[[#This Row],[Distance]], PBmetric[[Distance (km)]:[PB (hh:mm:ss)]], 6, FALSE), NA())</f>
        <v>#N/A</v>
      </c>
      <c r="G5181" s="13">
        <f ca="1">$Q$4+$P$4*Fulltable[[#This Row],[Distance]]+$O$4*Fulltable[[#This Row],[D^2]]+$N$4*Fulltable[[#This Row],[D^3]]</f>
        <v>0.19856477682771062</v>
      </c>
      <c r="H5181" s="13">
        <f ca="1">Fulltable[[#This Row],[Forecast]]*(1+AVERAGE(cform[faster (-ve) /
slower (+ve)]))</f>
        <v>0.20557844633889349</v>
      </c>
      <c r="I5181" s="13" t="e">
        <f>IF(ISNUMBER(VLOOKUP(Fulltable[[#This Row],[Distance]], Predict[[#All],[Distance (km)]:[Time on current form]], 2, FALSE)), VLOOKUP(Fulltable[[#This Row],[Distance]], Predict[[#All],[Distance (km)]:[Time on current form]], 2, FALSE), NA())</f>
        <v>#N/A</v>
      </c>
      <c r="J5181" s="13" t="e">
        <f>IF(ISNUMBER(VLOOKUP(Fulltable[[#This Row],[Distance]], Predict[[#All],[Distance (km)]:[Time on current form]], 3, FALSE)), VLOOKUP(Fulltable[[#This Row],[Distance]], Predict[[#All],[Distance (km)]:[Time on current form]], 3, FALSE), NA())</f>
        <v>#N/A</v>
      </c>
    </row>
    <row r="5182" spans="1:10" x14ac:dyDescent="0.25">
      <c r="A5182" s="1">
        <v>51.8</v>
      </c>
      <c r="B5182" s="2">
        <f>Fulltable[[#This Row],[Distance]]^2</f>
        <v>2683.24</v>
      </c>
      <c r="C5182">
        <f>Fulltable[[#This Row],[Distance]]^3</f>
        <v>138991.83199999999</v>
      </c>
      <c r="D5182">
        <f>Fulltable[[#This Row],[Distance]]^4</f>
        <v>7199776.8975999989</v>
      </c>
      <c r="E5182">
        <f>Fulltable[[#This Row],[Distance]]^5</f>
        <v>372948443.29567993</v>
      </c>
      <c r="F5182" s="13" t="e">
        <f>IF(ISNUMBER(VLOOKUP(Fulltable[[#This Row],[Distance]], PBmetric[[Distance (km)]:[PB (hh:mm:ss)]], 6, FALSE)), VLOOKUP(Fulltable[[#This Row],[Distance]], PBmetric[[Distance (km)]:[PB (hh:mm:ss)]], 6, FALSE), NA())</f>
        <v>#N/A</v>
      </c>
      <c r="G5182" s="13">
        <f ca="1">$Q$4+$P$4*Fulltable[[#This Row],[Distance]]+$O$4*Fulltable[[#This Row],[D^2]]+$N$4*Fulltable[[#This Row],[D^3]]</f>
        <v>0.19861231335895416</v>
      </c>
      <c r="H5182" s="13">
        <f ca="1">Fulltable[[#This Row],[Forecast]]*(1+AVERAGE(cform[faster (-ve) /
slower (+ve)]))</f>
        <v>0.20562766194698631</v>
      </c>
      <c r="I5182" s="13" t="e">
        <f>IF(ISNUMBER(VLOOKUP(Fulltable[[#This Row],[Distance]], Predict[[#All],[Distance (km)]:[Time on current form]], 2, FALSE)), VLOOKUP(Fulltable[[#This Row],[Distance]], Predict[[#All],[Distance (km)]:[Time on current form]], 2, FALSE), NA())</f>
        <v>#N/A</v>
      </c>
      <c r="J5182" s="13" t="e">
        <f>IF(ISNUMBER(VLOOKUP(Fulltable[[#This Row],[Distance]], Predict[[#All],[Distance (km)]:[Time on current form]], 3, FALSE)), VLOOKUP(Fulltable[[#This Row],[Distance]], Predict[[#All],[Distance (km)]:[Time on current form]], 3, FALSE), NA())</f>
        <v>#N/A</v>
      </c>
    </row>
    <row r="5183" spans="1:10" x14ac:dyDescent="0.25">
      <c r="A5183" s="1">
        <v>51.81</v>
      </c>
      <c r="B5183" s="2">
        <f>Fulltable[[#This Row],[Distance]]^2</f>
        <v>2684.2761</v>
      </c>
      <c r="C5183">
        <f>Fulltable[[#This Row],[Distance]]^3</f>
        <v>139072.34474100001</v>
      </c>
      <c r="D5183">
        <f>Fulltable[[#This Row],[Distance]]^4</f>
        <v>7205338.1810312103</v>
      </c>
      <c r="E5183">
        <f>Fulltable[[#This Row],[Distance]]^5</f>
        <v>373308571.15922701</v>
      </c>
      <c r="F5183" s="13" t="e">
        <f>IF(ISNUMBER(VLOOKUP(Fulltable[[#This Row],[Distance]], PBmetric[[Distance (km)]:[PB (hh:mm:ss)]], 6, FALSE)), VLOOKUP(Fulltable[[#This Row],[Distance]], PBmetric[[Distance (km)]:[PB (hh:mm:ss)]], 6, FALSE), NA())</f>
        <v>#N/A</v>
      </c>
      <c r="G5183" s="13">
        <f ca="1">$Q$4+$P$4*Fulltable[[#This Row],[Distance]]+$O$4*Fulltable[[#This Row],[D^2]]+$N$4*Fulltable[[#This Row],[D^3]]</f>
        <v>0.19865985337969755</v>
      </c>
      <c r="H5183" s="13">
        <f ca="1">Fulltable[[#This Row],[Forecast]]*(1+AVERAGE(cform[faster (-ve) /
slower (+ve)]))</f>
        <v>0.20567688116783445</v>
      </c>
      <c r="I5183" s="13" t="e">
        <f>IF(ISNUMBER(VLOOKUP(Fulltable[[#This Row],[Distance]], Predict[[#All],[Distance (km)]:[Time on current form]], 2, FALSE)), VLOOKUP(Fulltable[[#This Row],[Distance]], Predict[[#All],[Distance (km)]:[Time on current form]], 2, FALSE), NA())</f>
        <v>#N/A</v>
      </c>
      <c r="J5183" s="13" t="e">
        <f>IF(ISNUMBER(VLOOKUP(Fulltable[[#This Row],[Distance]], Predict[[#All],[Distance (km)]:[Time on current form]], 3, FALSE)), VLOOKUP(Fulltable[[#This Row],[Distance]], Predict[[#All],[Distance (km)]:[Time on current form]], 3, FALSE), NA())</f>
        <v>#N/A</v>
      </c>
    </row>
    <row r="5184" spans="1:10" x14ac:dyDescent="0.25">
      <c r="A5184" s="1">
        <v>51.82</v>
      </c>
      <c r="B5184" s="2">
        <f>Fulltable[[#This Row],[Distance]]^2</f>
        <v>2685.3124000000003</v>
      </c>
      <c r="C5184">
        <f>Fulltable[[#This Row],[Distance]]^3</f>
        <v>139152.88856800002</v>
      </c>
      <c r="D5184">
        <f>Fulltable[[#This Row],[Distance]]^4</f>
        <v>7210902.6855937615</v>
      </c>
      <c r="E5184">
        <f>Fulltable[[#This Row],[Distance]]^5</f>
        <v>373668977.16746873</v>
      </c>
      <c r="F5184" s="13" t="e">
        <f>IF(ISNUMBER(VLOOKUP(Fulltable[[#This Row],[Distance]], PBmetric[[Distance (km)]:[PB (hh:mm:ss)]], 6, FALSE)), VLOOKUP(Fulltable[[#This Row],[Distance]], PBmetric[[Distance (km)]:[PB (hh:mm:ss)]], 6, FALSE), NA())</f>
        <v>#N/A</v>
      </c>
      <c r="G5184" s="13">
        <f ca="1">$Q$4+$P$4*Fulltable[[#This Row],[Distance]]+$O$4*Fulltable[[#This Row],[D^2]]+$N$4*Fulltable[[#This Row],[D^3]]</f>
        <v>0.19870739688990535</v>
      </c>
      <c r="H5184" s="13">
        <f ca="1">Fulltable[[#This Row],[Forecast]]*(1+AVERAGE(cform[faster (-ve) /
slower (+ve)]))</f>
        <v>0.20572610400140123</v>
      </c>
      <c r="I5184" s="13" t="e">
        <f>IF(ISNUMBER(VLOOKUP(Fulltable[[#This Row],[Distance]], Predict[[#All],[Distance (km)]:[Time on current form]], 2, FALSE)), VLOOKUP(Fulltable[[#This Row],[Distance]], Predict[[#All],[Distance (km)]:[Time on current form]], 2, FALSE), NA())</f>
        <v>#N/A</v>
      </c>
      <c r="J5184" s="13" t="e">
        <f>IF(ISNUMBER(VLOOKUP(Fulltable[[#This Row],[Distance]], Predict[[#All],[Distance (km)]:[Time on current form]], 3, FALSE)), VLOOKUP(Fulltable[[#This Row],[Distance]], Predict[[#All],[Distance (km)]:[Time on current form]], 3, FALSE), NA())</f>
        <v>#N/A</v>
      </c>
    </row>
    <row r="5185" spans="1:10" x14ac:dyDescent="0.25">
      <c r="A5185" s="1">
        <v>51.83</v>
      </c>
      <c r="B5185" s="2">
        <f>Fulltable[[#This Row],[Distance]]^2</f>
        <v>2686.3489</v>
      </c>
      <c r="C5185">
        <f>Fulltable[[#This Row],[Distance]]^3</f>
        <v>139233.463487</v>
      </c>
      <c r="D5185">
        <f>Fulltable[[#This Row],[Distance]]^4</f>
        <v>7216470.4125312101</v>
      </c>
      <c r="E5185">
        <f>Fulltable[[#This Row],[Distance]]^5</f>
        <v>374029661.48149258</v>
      </c>
      <c r="F5185" s="13" t="e">
        <f>IF(ISNUMBER(VLOOKUP(Fulltable[[#This Row],[Distance]], PBmetric[[Distance (km)]:[PB (hh:mm:ss)]], 6, FALSE)), VLOOKUP(Fulltable[[#This Row],[Distance]], PBmetric[[Distance (km)]:[PB (hh:mm:ss)]], 6, FALSE), NA())</f>
        <v>#N/A</v>
      </c>
      <c r="G5185" s="13">
        <f ca="1">$Q$4+$P$4*Fulltable[[#This Row],[Distance]]+$O$4*Fulltable[[#This Row],[D^2]]+$N$4*Fulltable[[#This Row],[D^3]]</f>
        <v>0.19875494388954215</v>
      </c>
      <c r="H5185" s="13">
        <f ca="1">Fulltable[[#This Row],[Forecast]]*(1+AVERAGE(cform[faster (-ve) /
slower (+ve)]))</f>
        <v>0.20577533044765001</v>
      </c>
      <c r="I5185" s="13" t="e">
        <f>IF(ISNUMBER(VLOOKUP(Fulltable[[#This Row],[Distance]], Predict[[#All],[Distance (km)]:[Time on current form]], 2, FALSE)), VLOOKUP(Fulltable[[#This Row],[Distance]], Predict[[#All],[Distance (km)]:[Time on current form]], 2, FALSE), NA())</f>
        <v>#N/A</v>
      </c>
      <c r="J5185" s="13" t="e">
        <f>IF(ISNUMBER(VLOOKUP(Fulltable[[#This Row],[Distance]], Predict[[#All],[Distance (km)]:[Time on current form]], 3, FALSE)), VLOOKUP(Fulltable[[#This Row],[Distance]], Predict[[#All],[Distance (km)]:[Time on current form]], 3, FALSE), NA())</f>
        <v>#N/A</v>
      </c>
    </row>
    <row r="5186" spans="1:10" x14ac:dyDescent="0.25">
      <c r="A5186" s="1">
        <v>51.84</v>
      </c>
      <c r="B5186" s="2">
        <f>Fulltable[[#This Row],[Distance]]^2</f>
        <v>2687.3856000000005</v>
      </c>
      <c r="C5186">
        <f>Fulltable[[#This Row],[Distance]]^3</f>
        <v>139314.06950400004</v>
      </c>
      <c r="D5186">
        <f>Fulltable[[#This Row],[Distance]]^4</f>
        <v>7222041.3630873626</v>
      </c>
      <c r="E5186">
        <f>Fulltable[[#This Row],[Distance]]^5</f>
        <v>374390624.26244891</v>
      </c>
      <c r="F5186" s="13" t="e">
        <f>IF(ISNUMBER(VLOOKUP(Fulltable[[#This Row],[Distance]], PBmetric[[Distance (km)]:[PB (hh:mm:ss)]], 6, FALSE)), VLOOKUP(Fulltable[[#This Row],[Distance]], PBmetric[[Distance (km)]:[PB (hh:mm:ss)]], 6, FALSE), NA())</f>
        <v>#N/A</v>
      </c>
      <c r="G5186" s="13">
        <f ca="1">$Q$4+$P$4*Fulltable[[#This Row],[Distance]]+$O$4*Fulltable[[#This Row],[D^2]]+$N$4*Fulltable[[#This Row],[D^3]]</f>
        <v>0.19880249437857261</v>
      </c>
      <c r="H5186" s="13">
        <f ca="1">Fulltable[[#This Row],[Forecast]]*(1+AVERAGE(cform[faster (-ve) /
slower (+ve)]))</f>
        <v>0.20582456050654419</v>
      </c>
      <c r="I5186" s="13" t="e">
        <f>IF(ISNUMBER(VLOOKUP(Fulltable[[#This Row],[Distance]], Predict[[#All],[Distance (km)]:[Time on current form]], 2, FALSE)), VLOOKUP(Fulltable[[#This Row],[Distance]], Predict[[#All],[Distance (km)]:[Time on current form]], 2, FALSE), NA())</f>
        <v>#N/A</v>
      </c>
      <c r="J5186" s="13" t="e">
        <f>IF(ISNUMBER(VLOOKUP(Fulltable[[#This Row],[Distance]], Predict[[#All],[Distance (km)]:[Time on current form]], 3, FALSE)), VLOOKUP(Fulltable[[#This Row],[Distance]], Predict[[#All],[Distance (km)]:[Time on current form]], 3, FALSE), NA())</f>
        <v>#N/A</v>
      </c>
    </row>
    <row r="5187" spans="1:10" x14ac:dyDescent="0.25">
      <c r="A5187" s="1">
        <v>51.85</v>
      </c>
      <c r="B5187" s="2">
        <f>Fulltable[[#This Row],[Distance]]^2</f>
        <v>2688.4225000000001</v>
      </c>
      <c r="C5187">
        <f>Fulltable[[#This Row],[Distance]]^3</f>
        <v>139394.70662500002</v>
      </c>
      <c r="D5187">
        <f>Fulltable[[#This Row],[Distance]]^4</f>
        <v>7227615.5385062508</v>
      </c>
      <c r="E5187">
        <f>Fulltable[[#This Row],[Distance]]^5</f>
        <v>374751865.67154914</v>
      </c>
      <c r="F5187" s="13" t="e">
        <f>IF(ISNUMBER(VLOOKUP(Fulltable[[#This Row],[Distance]], PBmetric[[Distance (km)]:[PB (hh:mm:ss)]], 6, FALSE)), VLOOKUP(Fulltable[[#This Row],[Distance]], PBmetric[[Distance (km)]:[PB (hh:mm:ss)]], 6, FALSE), NA())</f>
        <v>#N/A</v>
      </c>
      <c r="G5187" s="13">
        <f ca="1">$Q$4+$P$4*Fulltable[[#This Row],[Distance]]+$O$4*Fulltable[[#This Row],[D^2]]+$N$4*Fulltable[[#This Row],[D^3]]</f>
        <v>0.19885004835696124</v>
      </c>
      <c r="H5187" s="13">
        <f ca="1">Fulltable[[#This Row],[Forecast]]*(1+AVERAGE(cform[faster (-ve) /
slower (+ve)]))</f>
        <v>0.20587379417804702</v>
      </c>
      <c r="I5187" s="13" t="e">
        <f>IF(ISNUMBER(VLOOKUP(Fulltable[[#This Row],[Distance]], Predict[[#All],[Distance (km)]:[Time on current form]], 2, FALSE)), VLOOKUP(Fulltable[[#This Row],[Distance]], Predict[[#All],[Distance (km)]:[Time on current form]], 2, FALSE), NA())</f>
        <v>#N/A</v>
      </c>
      <c r="J5187" s="13" t="e">
        <f>IF(ISNUMBER(VLOOKUP(Fulltable[[#This Row],[Distance]], Predict[[#All],[Distance (km)]:[Time on current form]], 3, FALSE)), VLOOKUP(Fulltable[[#This Row],[Distance]], Predict[[#All],[Distance (km)]:[Time on current form]], 3, FALSE), NA())</f>
        <v>#N/A</v>
      </c>
    </row>
    <row r="5188" spans="1:10" x14ac:dyDescent="0.25">
      <c r="A5188" s="1">
        <v>51.86</v>
      </c>
      <c r="B5188" s="2">
        <f>Fulltable[[#This Row],[Distance]]^2</f>
        <v>2689.4596000000001</v>
      </c>
      <c r="C5188">
        <f>Fulltable[[#This Row],[Distance]]^3</f>
        <v>139475.37485600001</v>
      </c>
      <c r="D5188">
        <f>Fulltable[[#This Row],[Distance]]^4</f>
        <v>7233192.9400321608</v>
      </c>
      <c r="E5188">
        <f>Fulltable[[#This Row],[Distance]]^5</f>
        <v>375113385.87006783</v>
      </c>
      <c r="F5188" s="13" t="e">
        <f>IF(ISNUMBER(VLOOKUP(Fulltable[[#This Row],[Distance]], PBmetric[[Distance (km)]:[PB (hh:mm:ss)]], 6, FALSE)), VLOOKUP(Fulltable[[#This Row],[Distance]], PBmetric[[Distance (km)]:[PB (hh:mm:ss)]], 6, FALSE), NA())</f>
        <v>#N/A</v>
      </c>
      <c r="G5188" s="13">
        <f ca="1">$Q$4+$P$4*Fulltable[[#This Row],[Distance]]+$O$4*Fulltable[[#This Row],[D^2]]+$N$4*Fulltable[[#This Row],[D^3]]</f>
        <v>0.1988976058246727</v>
      </c>
      <c r="H5188" s="13">
        <f ca="1">Fulltable[[#This Row],[Forecast]]*(1+AVERAGE(cform[faster (-ve) /
slower (+ve)]))</f>
        <v>0.2059230314621219</v>
      </c>
      <c r="I5188" s="13" t="e">
        <f>IF(ISNUMBER(VLOOKUP(Fulltable[[#This Row],[Distance]], Predict[[#All],[Distance (km)]:[Time on current form]], 2, FALSE)), VLOOKUP(Fulltable[[#This Row],[Distance]], Predict[[#All],[Distance (km)]:[Time on current form]], 2, FALSE), NA())</f>
        <v>#N/A</v>
      </c>
      <c r="J5188" s="13" t="e">
        <f>IF(ISNUMBER(VLOOKUP(Fulltable[[#This Row],[Distance]], Predict[[#All],[Distance (km)]:[Time on current form]], 3, FALSE)), VLOOKUP(Fulltable[[#This Row],[Distance]], Predict[[#All],[Distance (km)]:[Time on current form]], 3, FALSE), NA())</f>
        <v>#N/A</v>
      </c>
    </row>
    <row r="5189" spans="1:10" x14ac:dyDescent="0.25">
      <c r="A5189" s="1">
        <v>51.87</v>
      </c>
      <c r="B5189" s="2">
        <f>Fulltable[[#This Row],[Distance]]^2</f>
        <v>2690.4968999999996</v>
      </c>
      <c r="C5189">
        <f>Fulltable[[#This Row],[Distance]]^3</f>
        <v>139556.07420299997</v>
      </c>
      <c r="D5189">
        <f>Fulltable[[#This Row],[Distance]]^4</f>
        <v>7238773.5689096078</v>
      </c>
      <c r="E5189">
        <f>Fulltable[[#This Row],[Distance]]^5</f>
        <v>375475185.01934135</v>
      </c>
      <c r="F5189" s="13" t="e">
        <f>IF(ISNUMBER(VLOOKUP(Fulltable[[#This Row],[Distance]], PBmetric[[Distance (km)]:[PB (hh:mm:ss)]], 6, FALSE)), VLOOKUP(Fulltable[[#This Row],[Distance]], PBmetric[[Distance (km)]:[PB (hh:mm:ss)]], 6, FALSE), NA())</f>
        <v>#N/A</v>
      </c>
      <c r="G5189" s="13">
        <f ca="1">$Q$4+$P$4*Fulltable[[#This Row],[Distance]]+$O$4*Fulltable[[#This Row],[D^2]]+$N$4*Fulltable[[#This Row],[D^3]]</f>
        <v>0.19894516678167157</v>
      </c>
      <c r="H5189" s="13">
        <f ca="1">Fulltable[[#This Row],[Forecast]]*(1+AVERAGE(cform[faster (-ve) /
slower (+ve)]))</f>
        <v>0.20597227235873219</v>
      </c>
      <c r="I5189" s="13" t="e">
        <f>IF(ISNUMBER(VLOOKUP(Fulltable[[#This Row],[Distance]], Predict[[#All],[Distance (km)]:[Time on current form]], 2, FALSE)), VLOOKUP(Fulltable[[#This Row],[Distance]], Predict[[#All],[Distance (km)]:[Time on current form]], 2, FALSE), NA())</f>
        <v>#N/A</v>
      </c>
      <c r="J5189" s="13" t="e">
        <f>IF(ISNUMBER(VLOOKUP(Fulltable[[#This Row],[Distance]], Predict[[#All],[Distance (km)]:[Time on current form]], 3, FALSE)), VLOOKUP(Fulltable[[#This Row],[Distance]], Predict[[#All],[Distance (km)]:[Time on current form]], 3, FALSE), NA())</f>
        <v>#N/A</v>
      </c>
    </row>
    <row r="5190" spans="1:10" x14ac:dyDescent="0.25">
      <c r="A5190" s="1">
        <v>51.88</v>
      </c>
      <c r="B5190" s="2">
        <f>Fulltable[[#This Row],[Distance]]^2</f>
        <v>2691.5344000000005</v>
      </c>
      <c r="C5190">
        <f>Fulltable[[#This Row],[Distance]]^3</f>
        <v>139636.80467200003</v>
      </c>
      <c r="D5190">
        <f>Fulltable[[#This Row],[Distance]]^4</f>
        <v>7244357.4263833622</v>
      </c>
      <c r="E5190">
        <f>Fulltable[[#This Row],[Distance]]^5</f>
        <v>375837263.28076887</v>
      </c>
      <c r="F5190" s="13" t="e">
        <f>IF(ISNUMBER(VLOOKUP(Fulltable[[#This Row],[Distance]], PBmetric[[Distance (km)]:[PB (hh:mm:ss)]], 6, FALSE)), VLOOKUP(Fulltable[[#This Row],[Distance]], PBmetric[[Distance (km)]:[PB (hh:mm:ss)]], 6, FALSE), NA())</f>
        <v>#N/A</v>
      </c>
      <c r="G5190" s="13">
        <f ca="1">$Q$4+$P$4*Fulltable[[#This Row],[Distance]]+$O$4*Fulltable[[#This Row],[D^2]]+$N$4*Fulltable[[#This Row],[D^3]]</f>
        <v>0.19899273122792244</v>
      </c>
      <c r="H5190" s="13">
        <f ca="1">Fulltable[[#This Row],[Forecast]]*(1+AVERAGE(cform[faster (-ve) /
slower (+ve)]))</f>
        <v>0.2060215168678412</v>
      </c>
      <c r="I5190" s="13" t="e">
        <f>IF(ISNUMBER(VLOOKUP(Fulltable[[#This Row],[Distance]], Predict[[#All],[Distance (km)]:[Time on current form]], 2, FALSE)), VLOOKUP(Fulltable[[#This Row],[Distance]], Predict[[#All],[Distance (km)]:[Time on current form]], 2, FALSE), NA())</f>
        <v>#N/A</v>
      </c>
      <c r="J5190" s="13" t="e">
        <f>IF(ISNUMBER(VLOOKUP(Fulltable[[#This Row],[Distance]], Predict[[#All],[Distance (km)]:[Time on current form]], 3, FALSE)), VLOOKUP(Fulltable[[#This Row],[Distance]], Predict[[#All],[Distance (km)]:[Time on current form]], 3, FALSE), NA())</f>
        <v>#N/A</v>
      </c>
    </row>
    <row r="5191" spans="1:10" x14ac:dyDescent="0.25">
      <c r="A5191" s="1">
        <v>51.89</v>
      </c>
      <c r="B5191" s="2">
        <f>Fulltable[[#This Row],[Distance]]^2</f>
        <v>2692.5720999999999</v>
      </c>
      <c r="C5191">
        <f>Fulltable[[#This Row],[Distance]]^3</f>
        <v>139717.566269</v>
      </c>
      <c r="D5191">
        <f>Fulltable[[#This Row],[Distance]]^4</f>
        <v>7249944.5136984093</v>
      </c>
      <c r="E5191">
        <f>Fulltable[[#This Row],[Distance]]^5</f>
        <v>376199620.81581044</v>
      </c>
      <c r="F5191" s="13" t="e">
        <f>IF(ISNUMBER(VLOOKUP(Fulltable[[#This Row],[Distance]], PBmetric[[Distance (km)]:[PB (hh:mm:ss)]], 6, FALSE)), VLOOKUP(Fulltable[[#This Row],[Distance]], PBmetric[[Distance (km)]:[PB (hh:mm:ss)]], 6, FALSE), NA())</f>
        <v>#N/A</v>
      </c>
      <c r="G5191" s="13">
        <f ca="1">$Q$4+$P$4*Fulltable[[#This Row],[Distance]]+$O$4*Fulltable[[#This Row],[D^2]]+$N$4*Fulltable[[#This Row],[D^3]]</f>
        <v>0.19904029916338992</v>
      </c>
      <c r="H5191" s="13">
        <f ca="1">Fulltable[[#This Row],[Forecast]]*(1+AVERAGE(cform[faster (-ve) /
slower (+ve)]))</f>
        <v>0.20607076498941235</v>
      </c>
      <c r="I5191" s="13" t="e">
        <f>IF(ISNUMBER(VLOOKUP(Fulltable[[#This Row],[Distance]], Predict[[#All],[Distance (km)]:[Time on current form]], 2, FALSE)), VLOOKUP(Fulltable[[#This Row],[Distance]], Predict[[#All],[Distance (km)]:[Time on current form]], 2, FALSE), NA())</f>
        <v>#N/A</v>
      </c>
      <c r="J5191" s="13" t="e">
        <f>IF(ISNUMBER(VLOOKUP(Fulltable[[#This Row],[Distance]], Predict[[#All],[Distance (km)]:[Time on current form]], 3, FALSE)), VLOOKUP(Fulltable[[#This Row],[Distance]], Predict[[#All],[Distance (km)]:[Time on current form]], 3, FALSE), NA())</f>
        <v>#N/A</v>
      </c>
    </row>
    <row r="5192" spans="1:10" x14ac:dyDescent="0.25">
      <c r="A5192" s="1">
        <v>51.9</v>
      </c>
      <c r="B5192" s="2">
        <f>Fulltable[[#This Row],[Distance]]^2</f>
        <v>2693.6099999999997</v>
      </c>
      <c r="C5192">
        <f>Fulltable[[#This Row],[Distance]]^3</f>
        <v>139798.35899999997</v>
      </c>
      <c r="D5192">
        <f>Fulltable[[#This Row],[Distance]]^4</f>
        <v>7255534.8320999984</v>
      </c>
      <c r="E5192">
        <f>Fulltable[[#This Row],[Distance]]^5</f>
        <v>376562257.78598988</v>
      </c>
      <c r="F5192" s="13" t="e">
        <f>IF(ISNUMBER(VLOOKUP(Fulltable[[#This Row],[Distance]], PBmetric[[Distance (km)]:[PB (hh:mm:ss)]], 6, FALSE)), VLOOKUP(Fulltable[[#This Row],[Distance]], PBmetric[[Distance (km)]:[PB (hh:mm:ss)]], 6, FALSE), NA())</f>
        <v>#N/A</v>
      </c>
      <c r="G5192" s="13">
        <f ca="1">$Q$4+$P$4*Fulltable[[#This Row],[Distance]]+$O$4*Fulltable[[#This Row],[D^2]]+$N$4*Fulltable[[#This Row],[D^3]]</f>
        <v>0.19908787058803859</v>
      </c>
      <c r="H5192" s="13">
        <f ca="1">Fulltable[[#This Row],[Forecast]]*(1+AVERAGE(cform[faster (-ve) /
slower (+ve)]))</f>
        <v>0.20612001672340888</v>
      </c>
      <c r="I5192" s="13" t="e">
        <f>IF(ISNUMBER(VLOOKUP(Fulltable[[#This Row],[Distance]], Predict[[#All],[Distance (km)]:[Time on current form]], 2, FALSE)), VLOOKUP(Fulltable[[#This Row],[Distance]], Predict[[#All],[Distance (km)]:[Time on current form]], 2, FALSE), NA())</f>
        <v>#N/A</v>
      </c>
      <c r="J5192" s="13" t="e">
        <f>IF(ISNUMBER(VLOOKUP(Fulltable[[#This Row],[Distance]], Predict[[#All],[Distance (km)]:[Time on current form]], 3, FALSE)), VLOOKUP(Fulltable[[#This Row],[Distance]], Predict[[#All],[Distance (km)]:[Time on current form]], 3, FALSE), NA())</f>
        <v>#N/A</v>
      </c>
    </row>
    <row r="5193" spans="1:10" x14ac:dyDescent="0.25">
      <c r="A5193" s="1">
        <v>51.91</v>
      </c>
      <c r="B5193" s="2">
        <f>Fulltable[[#This Row],[Distance]]^2</f>
        <v>2694.6480999999994</v>
      </c>
      <c r="C5193">
        <f>Fulltable[[#This Row],[Distance]]^3</f>
        <v>139879.18287099997</v>
      </c>
      <c r="D5193">
        <f>Fulltable[[#This Row],[Distance]]^4</f>
        <v>7261128.3828336066</v>
      </c>
      <c r="E5193">
        <f>Fulltable[[#This Row],[Distance]]^5</f>
        <v>376925174.35289252</v>
      </c>
      <c r="F5193" s="13" t="e">
        <f>IF(ISNUMBER(VLOOKUP(Fulltable[[#This Row],[Distance]], PBmetric[[Distance (km)]:[PB (hh:mm:ss)]], 6, FALSE)), VLOOKUP(Fulltable[[#This Row],[Distance]], PBmetric[[Distance (km)]:[PB (hh:mm:ss)]], 6, FALSE), NA())</f>
        <v>#N/A</v>
      </c>
      <c r="G5193" s="13">
        <f ca="1">$Q$4+$P$4*Fulltable[[#This Row],[Distance]]+$O$4*Fulltable[[#This Row],[D^2]]+$N$4*Fulltable[[#This Row],[D^3]]</f>
        <v>0.19913544550183304</v>
      </c>
      <c r="H5193" s="13">
        <f ca="1">Fulltable[[#This Row],[Forecast]]*(1+AVERAGE(cform[faster (-ve) /
slower (+ve)]))</f>
        <v>0.20616927206979418</v>
      </c>
      <c r="I5193" s="13" t="e">
        <f>IF(ISNUMBER(VLOOKUP(Fulltable[[#This Row],[Distance]], Predict[[#All],[Distance (km)]:[Time on current form]], 2, FALSE)), VLOOKUP(Fulltable[[#This Row],[Distance]], Predict[[#All],[Distance (km)]:[Time on current form]], 2, FALSE), NA())</f>
        <v>#N/A</v>
      </c>
      <c r="J5193" s="13" t="e">
        <f>IF(ISNUMBER(VLOOKUP(Fulltable[[#This Row],[Distance]], Predict[[#All],[Distance (km)]:[Time on current form]], 3, FALSE)), VLOOKUP(Fulltable[[#This Row],[Distance]], Predict[[#All],[Distance (km)]:[Time on current form]], 3, FALSE), NA())</f>
        <v>#N/A</v>
      </c>
    </row>
    <row r="5194" spans="1:10" x14ac:dyDescent="0.25">
      <c r="A5194" s="1">
        <v>51.92</v>
      </c>
      <c r="B5194" s="2">
        <f>Fulltable[[#This Row],[Distance]]^2</f>
        <v>2695.6864</v>
      </c>
      <c r="C5194">
        <f>Fulltable[[#This Row],[Distance]]^3</f>
        <v>139960.03788800002</v>
      </c>
      <c r="D5194">
        <f>Fulltable[[#This Row],[Distance]]^4</f>
        <v>7266725.1671449607</v>
      </c>
      <c r="E5194">
        <f>Fulltable[[#This Row],[Distance]]^5</f>
        <v>377288370.67816639</v>
      </c>
      <c r="F5194" s="13" t="e">
        <f>IF(ISNUMBER(VLOOKUP(Fulltable[[#This Row],[Distance]], PBmetric[[Distance (km)]:[PB (hh:mm:ss)]], 6, FALSE)), VLOOKUP(Fulltable[[#This Row],[Distance]], PBmetric[[Distance (km)]:[PB (hh:mm:ss)]], 6, FALSE), NA())</f>
        <v>#N/A</v>
      </c>
      <c r="G5194" s="13">
        <f ca="1">$Q$4+$P$4*Fulltable[[#This Row],[Distance]]+$O$4*Fulltable[[#This Row],[D^2]]+$N$4*Fulltable[[#This Row],[D^3]]</f>
        <v>0.19918302390473791</v>
      </c>
      <c r="H5194" s="13">
        <f ca="1">Fulltable[[#This Row],[Forecast]]*(1+AVERAGE(cform[faster (-ve) /
slower (+ve)]))</f>
        <v>0.20621853102853166</v>
      </c>
      <c r="I5194" s="13" t="e">
        <f>IF(ISNUMBER(VLOOKUP(Fulltable[[#This Row],[Distance]], Predict[[#All],[Distance (km)]:[Time on current form]], 2, FALSE)), VLOOKUP(Fulltable[[#This Row],[Distance]], Predict[[#All],[Distance (km)]:[Time on current form]], 2, FALSE), NA())</f>
        <v>#N/A</v>
      </c>
      <c r="J5194" s="13" t="e">
        <f>IF(ISNUMBER(VLOOKUP(Fulltable[[#This Row],[Distance]], Predict[[#All],[Distance (km)]:[Time on current form]], 3, FALSE)), VLOOKUP(Fulltable[[#This Row],[Distance]], Predict[[#All],[Distance (km)]:[Time on current form]], 3, FALSE), NA())</f>
        <v>#N/A</v>
      </c>
    </row>
    <row r="5195" spans="1:10" x14ac:dyDescent="0.25">
      <c r="A5195" s="1">
        <v>51.93</v>
      </c>
      <c r="B5195" s="2">
        <f>Fulltable[[#This Row],[Distance]]^2</f>
        <v>2696.7249000000002</v>
      </c>
      <c r="C5195">
        <f>Fulltable[[#This Row],[Distance]]^3</f>
        <v>140040.924057</v>
      </c>
      <c r="D5195">
        <f>Fulltable[[#This Row],[Distance]]^4</f>
        <v>7272325.1862800112</v>
      </c>
      <c r="E5195">
        <f>Fulltable[[#This Row],[Distance]]^5</f>
        <v>377651846.92352098</v>
      </c>
      <c r="F5195" s="13" t="e">
        <f>IF(ISNUMBER(VLOOKUP(Fulltable[[#This Row],[Distance]], PBmetric[[Distance (km)]:[PB (hh:mm:ss)]], 6, FALSE)), VLOOKUP(Fulltable[[#This Row],[Distance]], PBmetric[[Distance (km)]:[PB (hh:mm:ss)]], 6, FALSE), NA())</f>
        <v>#N/A</v>
      </c>
      <c r="G5195" s="13">
        <f ca="1">$Q$4+$P$4*Fulltable[[#This Row],[Distance]]+$O$4*Fulltable[[#This Row],[D^2]]+$N$4*Fulltable[[#This Row],[D^3]]</f>
        <v>0.19923060579671778</v>
      </c>
      <c r="H5195" s="13">
        <f ca="1">Fulltable[[#This Row],[Forecast]]*(1+AVERAGE(cform[faster (-ve) /
slower (+ve)]))</f>
        <v>0.20626779359958458</v>
      </c>
      <c r="I5195" s="13" t="e">
        <f>IF(ISNUMBER(VLOOKUP(Fulltable[[#This Row],[Distance]], Predict[[#All],[Distance (km)]:[Time on current form]], 2, FALSE)), VLOOKUP(Fulltable[[#This Row],[Distance]], Predict[[#All],[Distance (km)]:[Time on current form]], 2, FALSE), NA())</f>
        <v>#N/A</v>
      </c>
      <c r="J5195" s="13" t="e">
        <f>IF(ISNUMBER(VLOOKUP(Fulltable[[#This Row],[Distance]], Predict[[#All],[Distance (km)]:[Time on current form]], 3, FALSE)), VLOOKUP(Fulltable[[#This Row],[Distance]], Predict[[#All],[Distance (km)]:[Time on current form]], 3, FALSE), NA())</f>
        <v>#N/A</v>
      </c>
    </row>
    <row r="5196" spans="1:10" x14ac:dyDescent="0.25">
      <c r="A5196" s="1">
        <v>51.94</v>
      </c>
      <c r="B5196" s="2">
        <f>Fulltable[[#This Row],[Distance]]^2</f>
        <v>2697.7635999999998</v>
      </c>
      <c r="C5196">
        <f>Fulltable[[#This Row],[Distance]]^3</f>
        <v>140121.84138399997</v>
      </c>
      <c r="D5196">
        <f>Fulltable[[#This Row],[Distance]]^4</f>
        <v>7277928.4414849589</v>
      </c>
      <c r="E5196">
        <f>Fulltable[[#This Row],[Distance]]^5</f>
        <v>378015603.25072873</v>
      </c>
      <c r="F5196" s="13" t="e">
        <f>IF(ISNUMBER(VLOOKUP(Fulltable[[#This Row],[Distance]], PBmetric[[Distance (km)]:[PB (hh:mm:ss)]], 6, FALSE)), VLOOKUP(Fulltable[[#This Row],[Distance]], PBmetric[[Distance (km)]:[PB (hh:mm:ss)]], 6, FALSE), NA())</f>
        <v>#N/A</v>
      </c>
      <c r="G5196" s="13">
        <f ca="1">$Q$4+$P$4*Fulltable[[#This Row],[Distance]]+$O$4*Fulltable[[#This Row],[D^2]]+$N$4*Fulltable[[#This Row],[D^3]]</f>
        <v>0.19927819117773721</v>
      </c>
      <c r="H5196" s="13">
        <f ca="1">Fulltable[[#This Row],[Forecast]]*(1+AVERAGE(cform[faster (-ve) /
slower (+ve)]))</f>
        <v>0.20631705978291631</v>
      </c>
      <c r="I5196" s="13" t="e">
        <f>IF(ISNUMBER(VLOOKUP(Fulltable[[#This Row],[Distance]], Predict[[#All],[Distance (km)]:[Time on current form]], 2, FALSE)), VLOOKUP(Fulltable[[#This Row],[Distance]], Predict[[#All],[Distance (km)]:[Time on current form]], 2, FALSE), NA())</f>
        <v>#N/A</v>
      </c>
      <c r="J5196" s="13" t="e">
        <f>IF(ISNUMBER(VLOOKUP(Fulltable[[#This Row],[Distance]], Predict[[#All],[Distance (km)]:[Time on current form]], 3, FALSE)), VLOOKUP(Fulltable[[#This Row],[Distance]], Predict[[#All],[Distance (km)]:[Time on current form]], 3, FALSE), NA())</f>
        <v>#N/A</v>
      </c>
    </row>
    <row r="5197" spans="1:10" x14ac:dyDescent="0.25">
      <c r="A5197" s="1">
        <v>51.95</v>
      </c>
      <c r="B5197" s="2">
        <f>Fulltable[[#This Row],[Distance]]^2</f>
        <v>2698.8025000000002</v>
      </c>
      <c r="C5197">
        <f>Fulltable[[#This Row],[Distance]]^3</f>
        <v>140202.78987500002</v>
      </c>
      <c r="D5197">
        <f>Fulltable[[#This Row],[Distance]]^4</f>
        <v>7283534.9340062514</v>
      </c>
      <c r="E5197">
        <f>Fulltable[[#This Row],[Distance]]^5</f>
        <v>378379639.82162476</v>
      </c>
      <c r="F5197" s="13" t="e">
        <f>IF(ISNUMBER(VLOOKUP(Fulltable[[#This Row],[Distance]], PBmetric[[Distance (km)]:[PB (hh:mm:ss)]], 6, FALSE)), VLOOKUP(Fulltable[[#This Row],[Distance]], PBmetric[[Distance (km)]:[PB (hh:mm:ss)]], 6, FALSE), NA())</f>
        <v>#N/A</v>
      </c>
      <c r="G5197" s="13">
        <f ca="1">$Q$4+$P$4*Fulltable[[#This Row],[Distance]]+$O$4*Fulltable[[#This Row],[D^2]]+$N$4*Fulltable[[#This Row],[D^3]]</f>
        <v>0.19932578004776086</v>
      </c>
      <c r="H5197" s="13">
        <f ca="1">Fulltable[[#This Row],[Forecast]]*(1+AVERAGE(cform[faster (-ve) /
slower (+ve)]))</f>
        <v>0.20636632957849027</v>
      </c>
      <c r="I5197" s="13" t="e">
        <f>IF(ISNUMBER(VLOOKUP(Fulltable[[#This Row],[Distance]], Predict[[#All],[Distance (km)]:[Time on current form]], 2, FALSE)), VLOOKUP(Fulltable[[#This Row],[Distance]], Predict[[#All],[Distance (km)]:[Time on current form]], 2, FALSE), NA())</f>
        <v>#N/A</v>
      </c>
      <c r="J5197" s="13" t="e">
        <f>IF(ISNUMBER(VLOOKUP(Fulltable[[#This Row],[Distance]], Predict[[#All],[Distance (km)]:[Time on current form]], 3, FALSE)), VLOOKUP(Fulltable[[#This Row],[Distance]], Predict[[#All],[Distance (km)]:[Time on current form]], 3, FALSE), NA())</f>
        <v>#N/A</v>
      </c>
    </row>
    <row r="5198" spans="1:10" x14ac:dyDescent="0.25">
      <c r="A5198" s="1">
        <v>51.96</v>
      </c>
      <c r="B5198" s="2">
        <f>Fulltable[[#This Row],[Distance]]^2</f>
        <v>2699.8416000000002</v>
      </c>
      <c r="C5198">
        <f>Fulltable[[#This Row],[Distance]]^3</f>
        <v>140283.76953600001</v>
      </c>
      <c r="D5198">
        <f>Fulltable[[#This Row],[Distance]]^4</f>
        <v>7289144.6650905609</v>
      </c>
      <c r="E5198">
        <f>Fulltable[[#This Row],[Distance]]^5</f>
        <v>378743956.79810554</v>
      </c>
      <c r="F5198" s="13" t="e">
        <f>IF(ISNUMBER(VLOOKUP(Fulltable[[#This Row],[Distance]], PBmetric[[Distance (km)]:[PB (hh:mm:ss)]], 6, FALSE)), VLOOKUP(Fulltable[[#This Row],[Distance]], PBmetric[[Distance (km)]:[PB (hh:mm:ss)]], 6, FALSE), NA())</f>
        <v>#N/A</v>
      </c>
      <c r="G5198" s="13">
        <f ca="1">$Q$4+$P$4*Fulltable[[#This Row],[Distance]]+$O$4*Fulltable[[#This Row],[D^2]]+$N$4*Fulltable[[#This Row],[D^3]]</f>
        <v>0.19937337240675324</v>
      </c>
      <c r="H5198" s="13">
        <f ca="1">Fulltable[[#This Row],[Forecast]]*(1+AVERAGE(cform[faster (-ve) /
slower (+ve)]))</f>
        <v>0.20641560298626965</v>
      </c>
      <c r="I5198" s="13" t="e">
        <f>IF(ISNUMBER(VLOOKUP(Fulltable[[#This Row],[Distance]], Predict[[#All],[Distance (km)]:[Time on current form]], 2, FALSE)), VLOOKUP(Fulltable[[#This Row],[Distance]], Predict[[#All],[Distance (km)]:[Time on current form]], 2, FALSE), NA())</f>
        <v>#N/A</v>
      </c>
      <c r="J5198" s="13" t="e">
        <f>IF(ISNUMBER(VLOOKUP(Fulltable[[#This Row],[Distance]], Predict[[#All],[Distance (km)]:[Time on current form]], 3, FALSE)), VLOOKUP(Fulltable[[#This Row],[Distance]], Predict[[#All],[Distance (km)]:[Time on current form]], 3, FALSE), NA())</f>
        <v>#N/A</v>
      </c>
    </row>
    <row r="5199" spans="1:10" x14ac:dyDescent="0.25">
      <c r="A5199" s="1">
        <v>51.97</v>
      </c>
      <c r="B5199" s="2">
        <f>Fulltable[[#This Row],[Distance]]^2</f>
        <v>2700.8808999999997</v>
      </c>
      <c r="C5199">
        <f>Fulltable[[#This Row],[Distance]]^3</f>
        <v>140364.78037299999</v>
      </c>
      <c r="D5199">
        <f>Fulltable[[#This Row],[Distance]]^4</f>
        <v>7294757.6359848082</v>
      </c>
      <c r="E5199">
        <f>Fulltable[[#This Row],[Distance]]^5</f>
        <v>379108554.34213048</v>
      </c>
      <c r="F5199" s="13" t="e">
        <f>IF(ISNUMBER(VLOOKUP(Fulltable[[#This Row],[Distance]], PBmetric[[Distance (km)]:[PB (hh:mm:ss)]], 6, FALSE)), VLOOKUP(Fulltable[[#This Row],[Distance]], PBmetric[[Distance (km)]:[PB (hh:mm:ss)]], 6, FALSE), NA())</f>
        <v>#N/A</v>
      </c>
      <c r="G5199" s="13">
        <f ca="1">$Q$4+$P$4*Fulltable[[#This Row],[Distance]]+$O$4*Fulltable[[#This Row],[D^2]]+$N$4*Fulltable[[#This Row],[D^3]]</f>
        <v>0.199420968254679</v>
      </c>
      <c r="H5199" s="13">
        <f ca="1">Fulltable[[#This Row],[Forecast]]*(1+AVERAGE(cform[faster (-ve) /
slower (+ve)]))</f>
        <v>0.2064648800062179</v>
      </c>
      <c r="I5199" s="13" t="e">
        <f>IF(ISNUMBER(VLOOKUP(Fulltable[[#This Row],[Distance]], Predict[[#All],[Distance (km)]:[Time on current form]], 2, FALSE)), VLOOKUP(Fulltable[[#This Row],[Distance]], Predict[[#All],[Distance (km)]:[Time on current form]], 2, FALSE), NA())</f>
        <v>#N/A</v>
      </c>
      <c r="J5199" s="13" t="e">
        <f>IF(ISNUMBER(VLOOKUP(Fulltable[[#This Row],[Distance]], Predict[[#All],[Distance (km)]:[Time on current form]], 3, FALSE)), VLOOKUP(Fulltable[[#This Row],[Distance]], Predict[[#All],[Distance (km)]:[Time on current form]], 3, FALSE), NA())</f>
        <v>#N/A</v>
      </c>
    </row>
    <row r="5200" spans="1:10" x14ac:dyDescent="0.25">
      <c r="A5200" s="1">
        <v>51.98</v>
      </c>
      <c r="B5200" s="2">
        <f>Fulltable[[#This Row],[Distance]]^2</f>
        <v>2701.9203999999995</v>
      </c>
      <c r="C5200">
        <f>Fulltable[[#This Row],[Distance]]^3</f>
        <v>140445.82239199997</v>
      </c>
      <c r="D5200">
        <f>Fulltable[[#This Row],[Distance]]^4</f>
        <v>7300373.8479361571</v>
      </c>
      <c r="E5200">
        <f>Fulltable[[#This Row],[Distance]]^5</f>
        <v>379473432.6157214</v>
      </c>
      <c r="F5200" s="13" t="e">
        <f>IF(ISNUMBER(VLOOKUP(Fulltable[[#This Row],[Distance]], PBmetric[[Distance (km)]:[PB (hh:mm:ss)]], 6, FALSE)), VLOOKUP(Fulltable[[#This Row],[Distance]], PBmetric[[Distance (km)]:[PB (hh:mm:ss)]], 6, FALSE), NA())</f>
        <v>#N/A</v>
      </c>
      <c r="G5200" s="13">
        <f ca="1">$Q$4+$P$4*Fulltable[[#This Row],[Distance]]+$O$4*Fulltable[[#This Row],[D^2]]+$N$4*Fulltable[[#This Row],[D^3]]</f>
        <v>0.19946856759150275</v>
      </c>
      <c r="H5200" s="13">
        <f ca="1">Fulltable[[#This Row],[Forecast]]*(1+AVERAGE(cform[faster (-ve) /
slower (+ve)]))</f>
        <v>0.20651416063829839</v>
      </c>
      <c r="I5200" s="13" t="e">
        <f>IF(ISNUMBER(VLOOKUP(Fulltable[[#This Row],[Distance]], Predict[[#All],[Distance (km)]:[Time on current form]], 2, FALSE)), VLOOKUP(Fulltable[[#This Row],[Distance]], Predict[[#All],[Distance (km)]:[Time on current form]], 2, FALSE), NA())</f>
        <v>#N/A</v>
      </c>
      <c r="J5200" s="13" t="e">
        <f>IF(ISNUMBER(VLOOKUP(Fulltable[[#This Row],[Distance]], Predict[[#All],[Distance (km)]:[Time on current form]], 3, FALSE)), VLOOKUP(Fulltable[[#This Row],[Distance]], Predict[[#All],[Distance (km)]:[Time on current form]], 3, FALSE), NA())</f>
        <v>#N/A</v>
      </c>
    </row>
    <row r="5201" spans="1:10" x14ac:dyDescent="0.25">
      <c r="A5201" s="1">
        <v>51.99</v>
      </c>
      <c r="B5201" s="2">
        <f>Fulltable[[#This Row],[Distance]]^2</f>
        <v>2702.9601000000002</v>
      </c>
      <c r="C5201">
        <f>Fulltable[[#This Row],[Distance]]^3</f>
        <v>140526.89559900001</v>
      </c>
      <c r="D5201">
        <f>Fulltable[[#This Row],[Distance]]^4</f>
        <v>7305993.3021920109</v>
      </c>
      <c r="E5201">
        <f>Fulltable[[#This Row],[Distance]]^5</f>
        <v>379838591.78096265</v>
      </c>
      <c r="F5201" s="13" t="e">
        <f>IF(ISNUMBER(VLOOKUP(Fulltable[[#This Row],[Distance]], PBmetric[[Distance (km)]:[PB (hh:mm:ss)]], 6, FALSE)), VLOOKUP(Fulltable[[#This Row],[Distance]], PBmetric[[Distance (km)]:[PB (hh:mm:ss)]], 6, FALSE), NA())</f>
        <v>#N/A</v>
      </c>
      <c r="G5201" s="13">
        <f ca="1">$Q$4+$P$4*Fulltable[[#This Row],[Distance]]+$O$4*Fulltable[[#This Row],[D^2]]+$N$4*Fulltable[[#This Row],[D^3]]</f>
        <v>0.19951617041718908</v>
      </c>
      <c r="H5201" s="13">
        <f ca="1">Fulltable[[#This Row],[Forecast]]*(1+AVERAGE(cform[faster (-ve) /
slower (+ve)]))</f>
        <v>0.20656344488247441</v>
      </c>
      <c r="I5201" s="13" t="e">
        <f>IF(ISNUMBER(VLOOKUP(Fulltable[[#This Row],[Distance]], Predict[[#All],[Distance (km)]:[Time on current form]], 2, FALSE)), VLOOKUP(Fulltable[[#This Row],[Distance]], Predict[[#All],[Distance (km)]:[Time on current form]], 2, FALSE), NA())</f>
        <v>#N/A</v>
      </c>
      <c r="J5201" s="13" t="e">
        <f>IF(ISNUMBER(VLOOKUP(Fulltable[[#This Row],[Distance]], Predict[[#All],[Distance (km)]:[Time on current form]], 3, FALSE)), VLOOKUP(Fulltable[[#This Row],[Distance]], Predict[[#All],[Distance (km)]:[Time on current form]], 3, FALSE), NA())</f>
        <v>#N/A</v>
      </c>
    </row>
    <row r="5202" spans="1:10" x14ac:dyDescent="0.25">
      <c r="A5202" s="1">
        <v>52</v>
      </c>
      <c r="B5202" s="2">
        <f>Fulltable[[#This Row],[Distance]]^2</f>
        <v>2704</v>
      </c>
      <c r="C5202">
        <f>Fulltable[[#This Row],[Distance]]^3</f>
        <v>140608</v>
      </c>
      <c r="D5202">
        <f>Fulltable[[#This Row],[Distance]]^4</f>
        <v>7311616</v>
      </c>
      <c r="E5202">
        <f>Fulltable[[#This Row],[Distance]]^5</f>
        <v>380204032</v>
      </c>
      <c r="F5202" s="13" t="e">
        <f>IF(ISNUMBER(VLOOKUP(Fulltable[[#This Row],[Distance]], PBmetric[[Distance (km)]:[PB (hh:mm:ss)]], 6, FALSE)), VLOOKUP(Fulltable[[#This Row],[Distance]], PBmetric[[Distance (km)]:[PB (hh:mm:ss)]], 6, FALSE), NA())</f>
        <v>#N/A</v>
      </c>
      <c r="G5202" s="13">
        <f ca="1">$Q$4+$P$4*Fulltable[[#This Row],[Distance]]+$O$4*Fulltable[[#This Row],[D^2]]+$N$4*Fulltable[[#This Row],[D^3]]</f>
        <v>0.19956377673170253</v>
      </c>
      <c r="H5202" s="13">
        <f ca="1">Fulltable[[#This Row],[Forecast]]*(1+AVERAGE(cform[faster (-ve) /
slower (+ve)]))</f>
        <v>0.20661273273870931</v>
      </c>
      <c r="I5202" s="13" t="e">
        <f>IF(ISNUMBER(VLOOKUP(Fulltable[[#This Row],[Distance]], Predict[[#All],[Distance (km)]:[Time on current form]], 2, FALSE)), VLOOKUP(Fulltable[[#This Row],[Distance]], Predict[[#All],[Distance (km)]:[Time on current form]], 2, FALSE), NA())</f>
        <v>#N/A</v>
      </c>
      <c r="J5202" s="13" t="e">
        <f>IF(ISNUMBER(VLOOKUP(Fulltable[[#This Row],[Distance]], Predict[[#All],[Distance (km)]:[Time on current form]], 3, FALSE)), VLOOKUP(Fulltable[[#This Row],[Distance]], Predict[[#All],[Distance (km)]:[Time on current form]], 3, FALSE), NA())</f>
        <v>#N/A</v>
      </c>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26"/>
  <sheetViews>
    <sheetView showGridLines="0" tabSelected="1" topLeftCell="A3" zoomScale="80" zoomScaleNormal="80" workbookViewId="0">
      <selection activeCell="A7" sqref="A7"/>
    </sheetView>
    <sheetView tabSelected="1" topLeftCell="A3" zoomScale="80" zoomScaleNormal="80" workbookViewId="1"/>
  </sheetViews>
  <sheetFormatPr defaultRowHeight="15" x14ac:dyDescent="0.25"/>
  <cols>
    <col min="3" max="3" width="15.5703125" bestFit="1" customWidth="1"/>
    <col min="4" max="7" width="15.5703125" hidden="1" customWidth="1"/>
    <col min="8" max="8" width="19.42578125" customWidth="1"/>
    <col min="9" max="9" width="18.140625" customWidth="1"/>
    <col min="10" max="10" width="1.42578125" customWidth="1"/>
    <col min="11" max="11" width="11.5703125" customWidth="1"/>
    <col min="12" max="12" width="17" customWidth="1"/>
    <col min="13" max="13" width="20.42578125" customWidth="1"/>
    <col min="14" max="14" width="17.140625" bestFit="1" customWidth="1"/>
    <col min="15" max="15" width="1.140625" customWidth="1"/>
    <col min="16" max="16" width="12.28515625" customWidth="1"/>
    <col min="17" max="17" width="14.140625" customWidth="1"/>
    <col min="18" max="18" width="18" customWidth="1"/>
    <col min="19" max="19" width="17.42578125" customWidth="1"/>
    <col min="20" max="20" width="32" bestFit="1" customWidth="1"/>
  </cols>
  <sheetData>
    <row r="1" spans="1:20" hidden="1" x14ac:dyDescent="0.25">
      <c r="A1" s="9">
        <v>1.6093440000000001</v>
      </c>
    </row>
    <row r="2" spans="1:20" hidden="1" x14ac:dyDescent="0.25">
      <c r="A2">
        <f>COUNT(PBmetric[PB (hh:mm:ss)])</f>
        <v>8</v>
      </c>
    </row>
    <row r="3" spans="1:20" ht="21" x14ac:dyDescent="0.35">
      <c r="A3" s="15" t="s">
        <v>17</v>
      </c>
      <c r="B3" s="15"/>
      <c r="C3" s="15"/>
      <c r="D3" s="15"/>
      <c r="E3" s="15"/>
      <c r="F3" s="15"/>
      <c r="G3" s="15"/>
      <c r="H3" s="15"/>
      <c r="I3" s="15"/>
      <c r="K3" s="18" t="s">
        <v>18</v>
      </c>
      <c r="L3" s="18"/>
      <c r="M3" s="18"/>
      <c r="N3" s="18"/>
      <c r="P3" s="25" t="s">
        <v>23</v>
      </c>
      <c r="Q3" s="25"/>
      <c r="R3" s="25"/>
      <c r="S3" s="25"/>
      <c r="T3" s="25"/>
    </row>
    <row r="4" spans="1:20" ht="111" customHeight="1" x14ac:dyDescent="0.25">
      <c r="A4" s="16" t="s">
        <v>30</v>
      </c>
      <c r="B4" s="16"/>
      <c r="C4" s="16"/>
      <c r="D4" s="16"/>
      <c r="E4" s="16"/>
      <c r="F4" s="16"/>
      <c r="G4" s="16"/>
      <c r="H4" s="16"/>
      <c r="I4" s="16"/>
      <c r="K4" s="19" t="s">
        <v>19</v>
      </c>
      <c r="L4" s="19"/>
      <c r="M4" s="19"/>
      <c r="N4" s="19"/>
      <c r="P4" s="26" t="s">
        <v>24</v>
      </c>
      <c r="Q4" s="26"/>
      <c r="R4" s="26"/>
      <c r="S4" s="26"/>
      <c r="T4" s="26"/>
    </row>
    <row r="5" spans="1:20" ht="3.75" customHeight="1" x14ac:dyDescent="0.25"/>
    <row r="6" spans="1:20" ht="30" x14ac:dyDescent="0.25">
      <c r="A6" s="3" t="s">
        <v>7</v>
      </c>
      <c r="B6" s="3" t="s">
        <v>8</v>
      </c>
      <c r="C6" s="34" t="s">
        <v>9</v>
      </c>
      <c r="D6" s="3" t="s">
        <v>14</v>
      </c>
      <c r="E6" s="3" t="s">
        <v>13</v>
      </c>
      <c r="F6" s="3" t="s">
        <v>12</v>
      </c>
      <c r="G6" s="3" t="s">
        <v>11</v>
      </c>
      <c r="H6" s="3" t="s">
        <v>10</v>
      </c>
      <c r="I6" s="3" t="s">
        <v>6</v>
      </c>
      <c r="K6" s="3" t="s">
        <v>0</v>
      </c>
      <c r="L6" s="20" t="s">
        <v>20</v>
      </c>
      <c r="M6" s="20" t="s">
        <v>21</v>
      </c>
      <c r="N6" s="3" t="s">
        <v>22</v>
      </c>
      <c r="P6" s="27" t="s">
        <v>7</v>
      </c>
      <c r="Q6" s="28" t="s">
        <v>8</v>
      </c>
      <c r="R6" s="28" t="s">
        <v>9</v>
      </c>
      <c r="S6" s="28" t="s">
        <v>25</v>
      </c>
      <c r="T6" s="29" t="s">
        <v>26</v>
      </c>
    </row>
    <row r="7" spans="1:20" x14ac:dyDescent="0.25">
      <c r="A7" s="4">
        <v>1</v>
      </c>
      <c r="B7" s="4"/>
      <c r="C7" s="5">
        <f>IF(ISNUMBER(A7),ROUND(A7, 2),ROUND(B7* $A$1, 2))</f>
        <v>1</v>
      </c>
      <c r="D7" s="5">
        <f>PBmetric[[#This Row],[Distance (km)]]^2</f>
        <v>1</v>
      </c>
      <c r="E7" s="5">
        <f>PBmetric[[#This Row],[Distance (km)]]^3</f>
        <v>1</v>
      </c>
      <c r="F7" s="5">
        <f>PBmetric[[#This Row],[Distance (km)]]^4</f>
        <v>1</v>
      </c>
      <c r="G7" s="5">
        <f>PBmetric[[#This Row],[Distance (km)]]^5</f>
        <v>1</v>
      </c>
      <c r="H7" s="6">
        <v>2.7546296296296294E-3</v>
      </c>
      <c r="I7" s="17">
        <f ca="1">IFERROR(VLOOKUP(PBmetric[[#This Row],[Distance (km)]], Fulltable[], 7, FALSE), "")</f>
        <v>2.9171274311975944E-3</v>
      </c>
      <c r="K7" s="21">
        <f>IF(PBmetric[[#This Row],[Distance (km)]]&gt;0, PBmetric[[#This Row],[Distance (km)]], "")</f>
        <v>1</v>
      </c>
      <c r="L7" s="6"/>
      <c r="M7" s="23" t="str">
        <f>IF(ISNUMBER(cform[[#This Row],[Current time
(hh:mm:ss)]]), cform[[#This Row],[Current time
(hh:mm:ss)]]/PBmetric[[#This Row],[PB (hh:mm:ss)]]-1, "")</f>
        <v/>
      </c>
      <c r="N7" s="24">
        <f>IF(IFERROR(PBmetric[PB (hh:mm:ss)]*(1+AVERAGE(cform[faster (-ve) /
slower (+ve)])), "")&gt;0, IFERROR(PBmetric[PB (hh:mm:ss)]*(1+AVERAGE(cform[faster (-ve) /
slower (+ve)])), ""), "")</f>
        <v>2.8519281644281643E-3</v>
      </c>
      <c r="P7" s="30">
        <v>50</v>
      </c>
      <c r="Q7" s="30"/>
      <c r="R7" s="31">
        <f>IF(ISNUMBER(P7), ROUND(P7,2),ROUND(Q7* $A$1,2))</f>
        <v>50</v>
      </c>
      <c r="S7" s="32">
        <f ca="1">Table!$Q$4+Table!$P$4*Predict[Distance (km)]+Table!$O$4*Predict[Distance (km)]^2+Table!$N$4*Predict[Distance (km)]^3</f>
        <v>0.19011198798832485</v>
      </c>
      <c r="T7" s="33">
        <f ca="1">IFERROR(Predict[Predicted PR]*(1+AVERAGE(cform[faster (-ve) /
slower (+ve)])), "")</f>
        <v>0.19682708960486694</v>
      </c>
    </row>
    <row r="8" spans="1:20" x14ac:dyDescent="0.25">
      <c r="A8" s="4"/>
      <c r="B8" s="4">
        <v>1</v>
      </c>
      <c r="C8" s="5">
        <f>IF(ISNUMBER(A8),ROUND(A8, 2),ROUND(B8* $A$1, 2))</f>
        <v>1.61</v>
      </c>
      <c r="D8" s="5">
        <f>PBmetric[[#This Row],[Distance (km)]]^2</f>
        <v>2.5921000000000003</v>
      </c>
      <c r="E8" s="5">
        <f>PBmetric[[#This Row],[Distance (km)]]^3</f>
        <v>4.1732810000000011</v>
      </c>
      <c r="F8" s="5">
        <f>PBmetric[[#This Row],[Distance (km)]]^4</f>
        <v>6.7189824100000015</v>
      </c>
      <c r="G8" s="5">
        <f>PBmetric[[#This Row],[Distance (km)]]^5</f>
        <v>10.817561680100003</v>
      </c>
      <c r="H8" s="6">
        <v>4.5023148148148149E-3</v>
      </c>
      <c r="I8" s="17">
        <f ca="1">IFERROR(VLOOKUP(PBmetric[[#This Row],[Distance (km)]], Fulltable[], 7, FALSE), "")</f>
        <v>4.7145957610124677E-3</v>
      </c>
      <c r="K8" s="21">
        <f>IF(PBmetric[[#This Row],[Distance (km)]]&gt;0, PBmetric[[#This Row],[Distance (km)]], "")</f>
        <v>1.61</v>
      </c>
      <c r="L8" s="6"/>
      <c r="M8" s="23" t="str">
        <f>IF(ISNUMBER(cform[[#This Row],[Current time
(hh:mm:ss)]]), cform[[#This Row],[Current time
(hh:mm:ss)]]/PBmetric[[#This Row],[PB (hh:mm:ss)]]-1, "")</f>
        <v/>
      </c>
      <c r="N8" s="24">
        <f>IF(IFERROR(PBmetric[PB (hh:mm:ss)]*(1+AVERAGE(cform[faster (-ve) /
slower (+ve)])), "")&gt;0, IFERROR(PBmetric[PB (hh:mm:ss)]*(1+AVERAGE(cform[faster (-ve) /
slower (+ve)])), ""), "")</f>
        <v>4.6613447729519164E-3</v>
      </c>
    </row>
    <row r="9" spans="1:20" x14ac:dyDescent="0.25">
      <c r="A9" s="4">
        <v>5</v>
      </c>
      <c r="B9" s="4"/>
      <c r="C9" s="5">
        <f>IF(ISNUMBER(A9),ROUND(A9, 2),ROUND(B9* $A$1, 2))</f>
        <v>5</v>
      </c>
      <c r="D9" s="5">
        <f>PBmetric[[#This Row],[Distance (km)]]^2</f>
        <v>25</v>
      </c>
      <c r="E9" s="5">
        <f>PBmetric[[#This Row],[Distance (km)]]^3</f>
        <v>125</v>
      </c>
      <c r="F9" s="5">
        <f>PBmetric[[#This Row],[Distance (km)]]^4</f>
        <v>625</v>
      </c>
      <c r="G9" s="5">
        <f>PBmetric[[#This Row],[Distance (km)]]^5</f>
        <v>3125</v>
      </c>
      <c r="H9" s="6">
        <v>1.4745370370370372E-2</v>
      </c>
      <c r="I9" s="17">
        <f ca="1">IFERROR(VLOOKUP(PBmetric[[#This Row],[Distance (km)]], Fulltable[], 7, FALSE), "")</f>
        <v>1.495221799215739E-2</v>
      </c>
      <c r="K9" s="21">
        <f>IF(PBmetric[[#This Row],[Distance (km)]]&gt;0, PBmetric[[#This Row],[Distance (km)]], "")</f>
        <v>5</v>
      </c>
      <c r="L9" s="6">
        <v>1.5266203703703705E-2</v>
      </c>
      <c r="M9" s="23">
        <f>IF(ISNUMBER(cform[[#This Row],[Current time
(hh:mm:ss)]]), cform[[#This Row],[Current time
(hh:mm:ss)]]/PBmetric[[#This Row],[PB (hh:mm:ss)]]-1, "")</f>
        <v>3.5321821036106815E-2</v>
      </c>
      <c r="N9" s="24">
        <f>IF(IFERROR(PBmetric[PB (hh:mm:ss)]*(1+AVERAGE(cform[faster (-ve) /
slower (+ve)])), "")&gt;0, IFERROR(PBmetric[PB (hh:mm:ss)]*(1+AVERAGE(cform[faster (-ve) /
slower (+ve)])), ""), "")</f>
        <v>1.5266203703703707E-2</v>
      </c>
    </row>
    <row r="10" spans="1:20" x14ac:dyDescent="0.25">
      <c r="A10" s="35"/>
      <c r="B10" s="35">
        <v>5</v>
      </c>
      <c r="C10" s="8">
        <f>IF(ISNUMBER(A10),ROUND(A10, 2),ROUND(B10* $A$1, 2))</f>
        <v>8.0500000000000007</v>
      </c>
      <c r="D10" s="8">
        <f>PBmetric[[#This Row],[Distance (km)]]^2</f>
        <v>64.802500000000009</v>
      </c>
      <c r="E10" s="8">
        <f>PBmetric[[#This Row],[Distance (km)]]^3</f>
        <v>521.66012500000011</v>
      </c>
      <c r="F10" s="8">
        <f>PBmetric[[#This Row],[Distance (km)]]^4</f>
        <v>4199.3640062500008</v>
      </c>
      <c r="G10" s="8">
        <f>PBmetric[[#This Row],[Distance (km)]]^5</f>
        <v>33804.880250312512</v>
      </c>
      <c r="H10" s="6">
        <v>2.4386574074074074E-2</v>
      </c>
      <c r="I10" s="17">
        <f ca="1">IFERROR(VLOOKUP(PBmetric[[#This Row],[Distance (km)]], Fulltable[], 7, FALSE), "")</f>
        <v>2.4522073409363309E-2</v>
      </c>
      <c r="K10" s="21">
        <f>IF(PBmetric[[#This Row],[Distance (km)]]&gt;0, PBmetric[[#This Row],[Distance (km)]], "")</f>
        <v>8.0500000000000007</v>
      </c>
      <c r="L10" s="22"/>
      <c r="M10" s="23" t="str">
        <f>IF(ISNUMBER(cform[[#This Row],[Current time
(hh:mm:ss)]]), cform[[#This Row],[Current time
(hh:mm:ss)]]/PBmetric[[#This Row],[PB (hh:mm:ss)]]-1, "")</f>
        <v/>
      </c>
      <c r="N10" s="24">
        <f>IF(IFERROR(PBmetric[PB (hh:mm:ss)]*(1+AVERAGE(cform[faster (-ve) /
slower (+ve)])), "")&gt;0, IFERROR(PBmetric[PB (hh:mm:ss)]*(1+AVERAGE(cform[faster (-ve) /
slower (+ve)])), ""), "")</f>
        <v>2.524795227920228E-2</v>
      </c>
    </row>
    <row r="11" spans="1:20" x14ac:dyDescent="0.25">
      <c r="A11" s="4">
        <v>10</v>
      </c>
      <c r="B11" s="4"/>
      <c r="C11" s="5">
        <f>IF(ISNUMBER(A11),ROUND(A11, 2),ROUND(B11* $A$1, 2))</f>
        <v>10</v>
      </c>
      <c r="D11" s="5">
        <f>PBmetric[[#This Row],[Distance (km)]]^2</f>
        <v>100</v>
      </c>
      <c r="E11" s="5">
        <f>PBmetric[[#This Row],[Distance (km)]]^3</f>
        <v>1000</v>
      </c>
      <c r="F11" s="5">
        <f>PBmetric[[#This Row],[Distance (km)]]^4</f>
        <v>10000</v>
      </c>
      <c r="G11" s="5">
        <f>PBmetric[[#This Row],[Distance (km)]]^5</f>
        <v>100000</v>
      </c>
      <c r="H11" s="6">
        <v>3.0740740740740739E-2</v>
      </c>
      <c r="I11" s="17">
        <f ca="1">IFERROR(VLOOKUP(PBmetric[[#This Row],[Distance (km)]], Fulltable[], 7, FALSE), "")</f>
        <v>3.0818232825749314E-2</v>
      </c>
      <c r="K11" s="21">
        <f>IF(PBmetric[[#This Row],[Distance (km)]]&gt;0, PBmetric[[#This Row],[Distance (km)]], "")</f>
        <v>10</v>
      </c>
      <c r="L11" s="22"/>
      <c r="M11" s="23" t="str">
        <f>IF(ISNUMBER(cform[[#This Row],[Current time
(hh:mm:ss)]]), cform[[#This Row],[Current time
(hh:mm:ss)]]/PBmetric[[#This Row],[PB (hh:mm:ss)]]-1, "")</f>
        <v/>
      </c>
      <c r="N11" s="24">
        <f>IF(IFERROR(PBmetric[PB (hh:mm:ss)]*(1+AVERAGE(cform[faster (-ve) /
slower (+ve)])), "")&gt;0, IFERROR(PBmetric[PB (hh:mm:ss)]*(1+AVERAGE(cform[faster (-ve) /
slower (+ve)])), ""), "")</f>
        <v>3.1826559683702543E-2</v>
      </c>
    </row>
    <row r="12" spans="1:20" x14ac:dyDescent="0.25">
      <c r="A12" s="4">
        <v>21.1</v>
      </c>
      <c r="B12" s="4"/>
      <c r="C12" s="5">
        <f>IF(ISNUMBER(A12),ROUND(A12, 2),ROUND(B12* $A$1, 2))</f>
        <v>21.1</v>
      </c>
      <c r="D12" s="5">
        <f>PBmetric[[#This Row],[Distance (km)]]^2</f>
        <v>445.21000000000004</v>
      </c>
      <c r="E12" s="5">
        <f>PBmetric[[#This Row],[Distance (km)]]^3</f>
        <v>9393.9310000000005</v>
      </c>
      <c r="F12" s="5">
        <f>PBmetric[[#This Row],[Distance (km)]]^4</f>
        <v>198211.94410000002</v>
      </c>
      <c r="G12" s="5">
        <f>PBmetric[[#This Row],[Distance (km)]]^5</f>
        <v>4182272.0205100006</v>
      </c>
      <c r="H12" s="6">
        <v>6.9918981481481471E-2</v>
      </c>
      <c r="I12" s="17">
        <f ca="1">IFERROR(VLOOKUP(PBmetric[[#This Row],[Distance (km)]], Fulltable[], 7, FALSE), "")</f>
        <v>6.9284628732671924E-2</v>
      </c>
      <c r="K12" s="21">
        <f>IF(PBmetric[[#This Row],[Distance (km)]]&gt;0, PBmetric[[#This Row],[Distance (km)]], "")</f>
        <v>21.1</v>
      </c>
      <c r="L12" s="6"/>
      <c r="M12" s="23" t="str">
        <f>IF(ISNUMBER(cform[[#This Row],[Current time
(hh:mm:ss)]]), cform[[#This Row],[Current time
(hh:mm:ss)]]/PBmetric[[#This Row],[PB (hh:mm:ss)]]-1, "")</f>
        <v/>
      </c>
      <c r="N12" s="24">
        <f>IF(IFERROR(PBmetric[PB (hh:mm:ss)]*(1+AVERAGE(cform[faster (-ve) /
slower (+ve)])), "")&gt;0, IFERROR(PBmetric[PB (hh:mm:ss)]*(1+AVERAGE(cform[faster (-ve) /
slower (+ve)])), ""), "")</f>
        <v>7.2388647232397227E-2</v>
      </c>
    </row>
    <row r="13" spans="1:20" x14ac:dyDescent="0.25">
      <c r="A13" s="4"/>
      <c r="B13" s="4">
        <v>20</v>
      </c>
      <c r="C13" s="5">
        <f>IF(ISNUMBER(A13),ROUND(A13, 2),ROUND(B13* $A$1, 2))</f>
        <v>32.19</v>
      </c>
      <c r="D13" s="5">
        <f>PBmetric[[#This Row],[Distance (km)]]^2</f>
        <v>1036.1960999999999</v>
      </c>
      <c r="E13" s="5">
        <f>PBmetric[[#This Row],[Distance (km)]]^3</f>
        <v>33355.152458999997</v>
      </c>
      <c r="F13" s="5">
        <f>PBmetric[[#This Row],[Distance (km)]]^4</f>
        <v>1073702.3576552097</v>
      </c>
      <c r="G13" s="5">
        <f>PBmetric[[#This Row],[Distance (km)]]^5</f>
        <v>34562478.892921202</v>
      </c>
      <c r="H13" s="6">
        <v>0.11164351851851852</v>
      </c>
      <c r="I13" s="17">
        <f ca="1">IFERROR(VLOOKUP(PBmetric[[#This Row],[Distance (km)]], Fulltable[], 7, FALSE), "")</f>
        <v>0.11214372302580308</v>
      </c>
      <c r="K13" s="21">
        <f>IF(PBmetric[[#This Row],[Distance (km)]]&gt;0, PBmetric[[#This Row],[Distance (km)]], "")</f>
        <v>32.19</v>
      </c>
      <c r="L13" s="22"/>
      <c r="M13" s="23" t="str">
        <f>IF(ISNUMBER(cform[[#This Row],[Current time
(hh:mm:ss)]]), cform[[#This Row],[Current time
(hh:mm:ss)]]/PBmetric[[#This Row],[PB (hh:mm:ss)]]-1, "")</f>
        <v/>
      </c>
      <c r="N13" s="24">
        <f>IF(IFERROR(PBmetric[PB (hh:mm:ss)]*(1+AVERAGE(cform[faster (-ve) /
slower (+ve)])), "")&gt;0, IFERROR(PBmetric[PB (hh:mm:ss)]*(1+AVERAGE(cform[faster (-ve) /
slower (+ve)])), ""), "")</f>
        <v>0.11558697089947091</v>
      </c>
    </row>
    <row r="14" spans="1:20" x14ac:dyDescent="0.25">
      <c r="A14" s="4">
        <v>42.195</v>
      </c>
      <c r="B14" s="4"/>
      <c r="C14" s="5">
        <f>IF(ISNUMBER(A14),ROUND(A14, 2),ROUND(B14* $A$1, 2))</f>
        <v>42.2</v>
      </c>
      <c r="D14" s="5">
        <f>PBmetric[[#This Row],[Distance (km)]]^2</f>
        <v>1780.8400000000001</v>
      </c>
      <c r="E14" s="5">
        <f>PBmetric[[#This Row],[Distance (km)]]^3</f>
        <v>75151.448000000004</v>
      </c>
      <c r="F14" s="5">
        <f>PBmetric[[#This Row],[Distance (km)]]^4</f>
        <v>3171391.1056000004</v>
      </c>
      <c r="G14" s="5">
        <f>PBmetric[[#This Row],[Distance (km)]]^5</f>
        <v>133832704.65632002</v>
      </c>
      <c r="H14" s="6">
        <v>0.1547337962962963</v>
      </c>
      <c r="I14" s="17">
        <f ca="1">IFERROR(VLOOKUP(PBmetric[[#This Row],[Distance (km)]], Fulltable[], 7, FALSE), "")</f>
        <v>0.15458875035263153</v>
      </c>
      <c r="K14" s="21">
        <f>IF(PBmetric[[#This Row],[Distance (km)]]&gt;0, PBmetric[[#This Row],[Distance (km)]], "")</f>
        <v>42.2</v>
      </c>
      <c r="L14" s="22"/>
      <c r="M14" s="23" t="str">
        <f>IF(ISNUMBER(cform[[#This Row],[Current time
(hh:mm:ss)]]), cform[[#This Row],[Current time
(hh:mm:ss)]]/PBmetric[[#This Row],[PB (hh:mm:ss)]]-1, "")</f>
        <v/>
      </c>
      <c r="N14" s="24">
        <f>IF(IFERROR(PBmetric[PB (hh:mm:ss)]*(1+AVERAGE(cform[faster (-ve) /
slower (+ve)])), "")&gt;0, IFERROR(PBmetric[PB (hh:mm:ss)]*(1+AVERAGE(cform[faster (-ve) /
slower (+ve)])), ""), "")</f>
        <v>0.16019927575731149</v>
      </c>
    </row>
    <row r="15" spans="1:20" x14ac:dyDescent="0.25">
      <c r="A15" s="7"/>
      <c r="B15" s="7"/>
      <c r="C15" s="8">
        <f>IF(ISNUMBER(A15),ROUND(A15, 2),ROUND(B15* $A$1, 2))</f>
        <v>0</v>
      </c>
      <c r="D15" s="8">
        <f>PBmetric[[#This Row],[Distance (km)]]^2</f>
        <v>0</v>
      </c>
      <c r="E15" s="8">
        <f>PBmetric[[#This Row],[Distance (km)]]^3</f>
        <v>0</v>
      </c>
      <c r="F15" s="8">
        <f>PBmetric[[#This Row],[Distance (km)]]^4</f>
        <v>0</v>
      </c>
      <c r="G15" s="8">
        <f>PBmetric[[#This Row],[Distance (km)]]^5</f>
        <v>0</v>
      </c>
      <c r="H15" s="6"/>
      <c r="I15" s="17" t="str">
        <f>IFERROR(VLOOKUP(PBmetric[[#This Row],[Distance (km)]], Fulltable[], 7, FALSE), "")</f>
        <v/>
      </c>
      <c r="K15" s="21" t="str">
        <f>IF(PBmetric[[#This Row],[Distance (km)]]&gt;0, PBmetric[[#This Row],[Distance (km)]], "")</f>
        <v/>
      </c>
      <c r="L15" s="22"/>
      <c r="M15" s="23" t="str">
        <f>IF(ISNUMBER(cform[[#This Row],[Current time
(hh:mm:ss)]]), cform[[#This Row],[Current time
(hh:mm:ss)]]/PBmetric[[#This Row],[PB (hh:mm:ss)]]-1, "")</f>
        <v/>
      </c>
      <c r="N15" s="24" t="str">
        <f>IF(IFERROR(PBmetric[PB (hh:mm:ss)]*(1+AVERAGE(cform[faster (-ve) /
slower (+ve)])), "")&gt;0, IFERROR(PBmetric[PB (hh:mm:ss)]*(1+AVERAGE(cform[faster (-ve) /
slower (+ve)])), ""), "")</f>
        <v/>
      </c>
    </row>
    <row r="16" spans="1:20" x14ac:dyDescent="0.25">
      <c r="A16" s="7"/>
      <c r="B16" s="7"/>
      <c r="C16" s="8">
        <f t="shared" ref="C16" si="0">IF(ISNUMBER(A16),ROUND(A16, 2),ROUND(B16* $A$1, 2))</f>
        <v>0</v>
      </c>
      <c r="D16" s="8">
        <f>PBmetric[[#This Row],[Distance (km)]]^2</f>
        <v>0</v>
      </c>
      <c r="E16" s="8">
        <f>PBmetric[[#This Row],[Distance (km)]]^3</f>
        <v>0</v>
      </c>
      <c r="F16" s="8">
        <f>PBmetric[[#This Row],[Distance (km)]]^4</f>
        <v>0</v>
      </c>
      <c r="G16" s="8">
        <f>PBmetric[[#This Row],[Distance (km)]]^5</f>
        <v>0</v>
      </c>
      <c r="H16" s="6"/>
      <c r="I16" s="17" t="str">
        <f>IFERROR(VLOOKUP(PBmetric[[#This Row],[Distance (km)]], Fulltable[], 7, FALSE), "")</f>
        <v/>
      </c>
      <c r="K16" s="21" t="str">
        <f>IF(PBmetric[[#This Row],[Distance (km)]]&gt;0, PBmetric[[#This Row],[Distance (km)]], "")</f>
        <v/>
      </c>
      <c r="L16" s="22"/>
      <c r="M16" s="23" t="str">
        <f>IF(ISNUMBER(cform[[#This Row],[Current time
(hh:mm:ss)]]), cform[[#This Row],[Current time
(hh:mm:ss)]]/PBmetric[[#This Row],[PB (hh:mm:ss)]]-1, "")</f>
        <v/>
      </c>
      <c r="N16" s="24" t="str">
        <f>IF(IFERROR(PBmetric[PB (hh:mm:ss)]*(1+AVERAGE(cform[faster (-ve) /
slower (+ve)])), "")&gt;0, IFERROR(PBmetric[PB (hh:mm:ss)]*(1+AVERAGE(cform[faster (-ve) /
slower (+ve)])), ""), "")</f>
        <v/>
      </c>
    </row>
    <row r="17" spans="1:14" x14ac:dyDescent="0.25">
      <c r="A17" s="10"/>
      <c r="B17" s="10"/>
      <c r="C17" s="8">
        <f t="shared" ref="C17:C20" si="1">IF(ISNUMBER(A17),ROUND(A17, 2),ROUND(B17* $A$1, 2))</f>
        <v>0</v>
      </c>
      <c r="D17" s="8">
        <f>PBmetric[[#This Row],[Distance (km)]]^2</f>
        <v>0</v>
      </c>
      <c r="E17" s="8">
        <f>PBmetric[[#This Row],[Distance (km)]]^3</f>
        <v>0</v>
      </c>
      <c r="F17" s="8">
        <f>PBmetric[[#This Row],[Distance (km)]]^4</f>
        <v>0</v>
      </c>
      <c r="G17" s="8">
        <f>PBmetric[[#This Row],[Distance (km)]]^5</f>
        <v>0</v>
      </c>
      <c r="H17" s="6"/>
      <c r="I17" s="17" t="str">
        <f>IFERROR(VLOOKUP(PBmetric[[#This Row],[Distance (km)]], Fulltable[], 7, FALSE), "")</f>
        <v/>
      </c>
      <c r="K17" s="21" t="str">
        <f>IF(PBmetric[[#This Row],[Distance (km)]]&gt;0, PBmetric[[#This Row],[Distance (km)]], "")</f>
        <v/>
      </c>
      <c r="L17" s="22"/>
      <c r="M17" s="23" t="str">
        <f>IF(ISNUMBER(cform[[#This Row],[Current time
(hh:mm:ss)]]), cform[[#This Row],[Current time
(hh:mm:ss)]]/PBmetric[[#This Row],[PB (hh:mm:ss)]]-1, "")</f>
        <v/>
      </c>
      <c r="N17" s="24" t="str">
        <f>IF(IFERROR(PBmetric[PB (hh:mm:ss)]*(1+AVERAGE(cform[faster (-ve) /
slower (+ve)])), "")&gt;0, IFERROR(PBmetric[PB (hh:mm:ss)]*(1+AVERAGE(cform[faster (-ve) /
slower (+ve)])), ""), "")</f>
        <v/>
      </c>
    </row>
    <row r="18" spans="1:14" x14ac:dyDescent="0.25">
      <c r="A18" s="10"/>
      <c r="B18" s="10"/>
      <c r="C18" s="8">
        <f t="shared" si="1"/>
        <v>0</v>
      </c>
      <c r="D18" s="8">
        <f>PBmetric[[#This Row],[Distance (km)]]^2</f>
        <v>0</v>
      </c>
      <c r="E18" s="8">
        <f>PBmetric[[#This Row],[Distance (km)]]^3</f>
        <v>0</v>
      </c>
      <c r="F18" s="8">
        <f>PBmetric[[#This Row],[Distance (km)]]^4</f>
        <v>0</v>
      </c>
      <c r="G18" s="8">
        <f>PBmetric[[#This Row],[Distance (km)]]^5</f>
        <v>0</v>
      </c>
      <c r="H18" s="6"/>
      <c r="I18" s="17" t="str">
        <f>IFERROR(VLOOKUP(PBmetric[[#This Row],[Distance (km)]], Fulltable[], 7, FALSE), "")</f>
        <v/>
      </c>
      <c r="K18" s="21" t="str">
        <f>IF(PBmetric[[#This Row],[Distance (km)]]&gt;0, PBmetric[[#This Row],[Distance (km)]], "")</f>
        <v/>
      </c>
      <c r="L18" s="22"/>
      <c r="M18" s="23" t="str">
        <f>IF(ISNUMBER(cform[[#This Row],[Current time
(hh:mm:ss)]]), cform[[#This Row],[Current time
(hh:mm:ss)]]/PBmetric[[#This Row],[PB (hh:mm:ss)]]-1, "")</f>
        <v/>
      </c>
      <c r="N18" s="24" t="str">
        <f>IF(IFERROR(PBmetric[PB (hh:mm:ss)]*(1+AVERAGE(cform[faster (-ve) /
slower (+ve)])), "")&gt;0, IFERROR(PBmetric[PB (hh:mm:ss)]*(1+AVERAGE(cform[faster (-ve) /
slower (+ve)])), ""), "")</f>
        <v/>
      </c>
    </row>
    <row r="19" spans="1:14" x14ac:dyDescent="0.25">
      <c r="A19" s="10"/>
      <c r="B19" s="10"/>
      <c r="C19" s="8">
        <f t="shared" si="1"/>
        <v>0</v>
      </c>
      <c r="D19" s="8">
        <f>PBmetric[[#This Row],[Distance (km)]]^2</f>
        <v>0</v>
      </c>
      <c r="E19" s="8">
        <f>PBmetric[[#This Row],[Distance (km)]]^3</f>
        <v>0</v>
      </c>
      <c r="F19" s="8">
        <f>PBmetric[[#This Row],[Distance (km)]]^4</f>
        <v>0</v>
      </c>
      <c r="G19" s="8">
        <f>PBmetric[[#This Row],[Distance (km)]]^5</f>
        <v>0</v>
      </c>
      <c r="H19" s="6"/>
      <c r="I19" s="17" t="str">
        <f>IFERROR(VLOOKUP(PBmetric[[#This Row],[Distance (km)]], Fulltable[], 7, FALSE), "")</f>
        <v/>
      </c>
      <c r="K19" s="21" t="str">
        <f>IF(PBmetric[[#This Row],[Distance (km)]]&gt;0, PBmetric[[#This Row],[Distance (km)]], "")</f>
        <v/>
      </c>
      <c r="L19" s="22"/>
      <c r="M19" s="23" t="str">
        <f>IF(ISNUMBER(cform[[#This Row],[Current time
(hh:mm:ss)]]), cform[[#This Row],[Current time
(hh:mm:ss)]]/PBmetric[[#This Row],[PB (hh:mm:ss)]]-1, "")</f>
        <v/>
      </c>
      <c r="N19" s="24" t="str">
        <f>IF(IFERROR(PBmetric[PB (hh:mm:ss)]*(1+AVERAGE(cform[faster (-ve) /
slower (+ve)])), "")&gt;0, IFERROR(PBmetric[PB (hh:mm:ss)]*(1+AVERAGE(cform[faster (-ve) /
slower (+ve)])), ""), "")</f>
        <v/>
      </c>
    </row>
    <row r="20" spans="1:14" x14ac:dyDescent="0.25">
      <c r="A20" s="10"/>
      <c r="B20" s="10"/>
      <c r="C20" s="8">
        <f t="shared" si="1"/>
        <v>0</v>
      </c>
      <c r="D20" s="8">
        <f>PBmetric[[#This Row],[Distance (km)]]^2</f>
        <v>0</v>
      </c>
      <c r="E20" s="8">
        <f>PBmetric[[#This Row],[Distance (km)]]^3</f>
        <v>0</v>
      </c>
      <c r="F20" s="8">
        <f>PBmetric[[#This Row],[Distance (km)]]^4</f>
        <v>0</v>
      </c>
      <c r="G20" s="8">
        <f>PBmetric[[#This Row],[Distance (km)]]^5</f>
        <v>0</v>
      </c>
      <c r="H20" s="6"/>
      <c r="I20" s="17" t="str">
        <f>IFERROR(VLOOKUP(PBmetric[[#This Row],[Distance (km)]], Fulltable[], 7, FALSE), "")</f>
        <v/>
      </c>
      <c r="K20" s="21" t="str">
        <f>IF(PBmetric[[#This Row],[Distance (km)]]&gt;0, PBmetric[[#This Row],[Distance (km)]], "")</f>
        <v/>
      </c>
      <c r="L20" s="22"/>
      <c r="M20" s="23" t="str">
        <f>IF(ISNUMBER(cform[[#This Row],[Current time
(hh:mm:ss)]]), cform[[#This Row],[Current time
(hh:mm:ss)]]/PBmetric[[#This Row],[PB (hh:mm:ss)]]-1, "")</f>
        <v/>
      </c>
      <c r="N20" s="24" t="str">
        <f>IF(IFERROR(PBmetric[PB (hh:mm:ss)]*(1+AVERAGE(cform[faster (-ve) /
slower (+ve)])), "")&gt;0, IFERROR(PBmetric[PB (hh:mm:ss)]*(1+AVERAGE(cform[faster (-ve) /
slower (+ve)])), ""), "")</f>
        <v/>
      </c>
    </row>
    <row r="21" spans="1:14" x14ac:dyDescent="0.25">
      <c r="A21" s="10"/>
      <c r="B21" s="10"/>
      <c r="C21" s="8">
        <f>IF(ISNUMBER(A21),ROUND(A21, 2),ROUND(B21* $A$1, 2))</f>
        <v>0</v>
      </c>
      <c r="D21" s="8">
        <f>PBmetric[[#This Row],[Distance (km)]]^2</f>
        <v>0</v>
      </c>
      <c r="E21" s="8">
        <f>PBmetric[[#This Row],[Distance (km)]]^3</f>
        <v>0</v>
      </c>
      <c r="F21" s="8">
        <f>PBmetric[[#This Row],[Distance (km)]]^4</f>
        <v>0</v>
      </c>
      <c r="G21" s="8">
        <f>PBmetric[[#This Row],[Distance (km)]]^5</f>
        <v>0</v>
      </c>
      <c r="H21" s="6"/>
      <c r="I21" s="17" t="str">
        <f>IFERROR(VLOOKUP(PBmetric[[#This Row],[Distance (km)]], Fulltable[], 7, FALSE), "")</f>
        <v/>
      </c>
      <c r="K21" s="21" t="str">
        <f>IF(PBmetric[[#This Row],[Distance (km)]]&gt;0, PBmetric[[#This Row],[Distance (km)]], "")</f>
        <v/>
      </c>
      <c r="L21" s="22"/>
      <c r="M21" s="23" t="str">
        <f>IF(ISNUMBER(cform[[#This Row],[Current time
(hh:mm:ss)]]), cform[[#This Row],[Current time
(hh:mm:ss)]]/PBmetric[[#This Row],[PB (hh:mm:ss)]]-1, "")</f>
        <v/>
      </c>
      <c r="N21" s="24" t="str">
        <f>IF(IFERROR(PBmetric[PB (hh:mm:ss)]*(1+AVERAGE(cform[faster (-ve) /
slower (+ve)])), "")&gt;0, IFERROR(PBmetric[PB (hh:mm:ss)]*(1+AVERAGE(cform[faster (-ve) /
slower (+ve)])), ""), "")</f>
        <v/>
      </c>
    </row>
    <row r="22" spans="1:14" x14ac:dyDescent="0.25">
      <c r="A22" s="10"/>
      <c r="B22" s="10"/>
      <c r="C22" s="11"/>
      <c r="D22" s="11"/>
      <c r="E22" s="11"/>
      <c r="F22" s="11"/>
      <c r="G22" s="11"/>
      <c r="H22" s="12"/>
    </row>
    <row r="23" spans="1:14" x14ac:dyDescent="0.25">
      <c r="A23" s="10"/>
      <c r="B23" s="10"/>
      <c r="C23" s="11"/>
      <c r="D23" s="11"/>
      <c r="E23" s="11"/>
      <c r="F23" s="11"/>
      <c r="G23" s="11"/>
      <c r="H23" s="12"/>
    </row>
    <row r="24" spans="1:14" x14ac:dyDescent="0.25">
      <c r="A24" s="10"/>
      <c r="B24" s="10"/>
      <c r="C24" s="11"/>
      <c r="D24" s="11"/>
      <c r="E24" s="11"/>
      <c r="F24" s="11"/>
      <c r="G24" s="11"/>
      <c r="H24" s="12"/>
    </row>
    <row r="25" spans="1:14" x14ac:dyDescent="0.25">
      <c r="A25" s="10"/>
      <c r="B25" s="10"/>
      <c r="C25" s="11"/>
      <c r="D25" s="11"/>
      <c r="E25" s="11"/>
      <c r="F25" s="11"/>
      <c r="G25" s="11"/>
      <c r="H25" s="12"/>
    </row>
    <row r="26" spans="1:14" x14ac:dyDescent="0.25">
      <c r="A26" s="10"/>
      <c r="B26" s="10"/>
      <c r="C26" s="11"/>
      <c r="D26" s="11"/>
      <c r="E26" s="11"/>
      <c r="F26" s="11"/>
      <c r="G26" s="11"/>
      <c r="H26" s="12"/>
    </row>
  </sheetData>
  <sheetProtection algorithmName="SHA-512" hashValue="M2dlghzJFdlXQVeW39MIBEvb2CYBCIy4uMLgZUPkOijdrBzn+1BUFnXB1tajQ/9izrCfe9u5JfC1jyNQ3dOXmg==" saltValue="4saZXnQgSgGRLFR7ZVXa3g==" spinCount="100000" sheet="1" objects="1" scenarios="1" selectLockedCells="1" sort="0" autoFilter="0"/>
  <mergeCells count="6">
    <mergeCell ref="P3:T3"/>
    <mergeCell ref="P4:T4"/>
    <mergeCell ref="A3:I3"/>
    <mergeCell ref="A4:I4"/>
    <mergeCell ref="K3:N3"/>
    <mergeCell ref="K4:N4"/>
  </mergeCells>
  <pageMargins left="0.7" right="0.7" top="0.75" bottom="0.75" header="0.3" footer="0.3"/>
  <pageSetup paperSize="9" scale="53" orientation="landscape" r:id="rId1"/>
  <drawing r:id="rId2"/>
  <tableParts count="3">
    <tablePart r:id="rId3"/>
    <tablePart r:id="rId4"/>
    <tablePart r:id="rId5"/>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Table</vt:lpstr>
      <vt:lpstr>Race Predictor</vt:lpstr>
      <vt:lpstr>'Race Predictor'!Print_Area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Leonard Symeonides</dc:creator>
  <cp:lastModifiedBy>Leonard Symeonides</cp:lastModifiedBy>
  <dcterms:created xsi:type="dcterms:W3CDTF">2018-05-24T21:14:05Z</dcterms:created>
  <dcterms:modified xsi:type="dcterms:W3CDTF">2018-05-25T12:59:49Z</dcterms:modified>
</cp:coreProperties>
</file>